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codeName="ThisWorkbook" autoCompressPictures="0"/>
  <mc:AlternateContent xmlns:mc="http://schemas.openxmlformats.org/markup-compatibility/2006">
    <mc:Choice Requires="x15">
      <x15ac:absPath xmlns:x15ac="http://schemas.microsoft.com/office/spreadsheetml/2010/11/ac" url="C:\Users\Paolo\Desktop\"/>
    </mc:Choice>
  </mc:AlternateContent>
  <xr:revisionPtr revIDLastSave="0" documentId="13_ncr:1_{BF8A81A7-E008-455D-B71C-61AFE549FF51}" xr6:coauthVersionLast="47" xr6:coauthVersionMax="47" xr10:uidLastSave="{00000000-0000-0000-0000-000000000000}"/>
  <bookViews>
    <workbookView xWindow="57480" yWindow="-120" windowWidth="29040" windowHeight="16440" xr2:uid="{00000000-000D-0000-FFFF-FFFF00000000}"/>
  </bookViews>
  <sheets>
    <sheet name="Instructions" sheetId="19" r:id="rId1"/>
    <sheet name="Settings" sheetId="14" r:id="rId2"/>
    <sheet name="Exposure_by_WHO_weightbands" sheetId="13" r:id="rId3"/>
    <sheet name="Exposure_by_CUSTOM_weightbands" sheetId="15" r:id="rId4"/>
    <sheet name="Weight-Age" sheetId="16" state="hidden" r:id="rId5"/>
    <sheet name="Maturation_plot" sheetId="18" state="hidden" r:id="rId6"/>
  </sheets>
  <definedNames>
    <definedName name="_xlnm._FilterDatabase" localSheetId="4" hidden="1">'Weight-Age'!$A$1:$BS$1858</definedName>
    <definedName name="AGE_50">Settings!$F$36</definedName>
    <definedName name="AGE_50_drug1">Settings!$F$36</definedName>
    <definedName name="AGE_50_drug2">Settings!$G$36</definedName>
    <definedName name="AGE_50_drug3">Settings!$H$36</definedName>
    <definedName name="AGE_50_drug4">Settings!$I$36</definedName>
    <definedName name="form" localSheetId="3">#REF!</definedName>
    <definedName name="form">#REF!</definedName>
    <definedName name="gamma">Settings!$F$37</definedName>
    <definedName name="gamma_drug1">Settings!$F$37</definedName>
    <definedName name="gamma_drug2">Settings!$G$37</definedName>
    <definedName name="gamma_drug3">Settings!$H$37</definedName>
    <definedName name="gamma_drug4">Settings!$I$37</definedName>
    <definedName name="getChart">IF(Settings!$C$37="YES",INDIRECT("Maturation_plot!$A$1"),INDIRECT("Maturation_plot!$A$2"))</definedName>
    <definedName name="maturation">Settings!$C$37</definedName>
    <definedName name="PMAGE50">Settings!$F$36</definedName>
    <definedName name="_xlnm.Print_Area" localSheetId="3">Exposure_by_CUSTOM_weightbands!$B$4:$BH$89</definedName>
    <definedName name="_xlnm.Print_Area" localSheetId="2">Exposure_by_WHO_weightbands!$A$4:$AR$66</definedName>
    <definedName name="_xlnm.Print_Area" localSheetId="0">Instructions!$B$2:$P$64</definedName>
    <definedName name="_xlnm.Print_Area" localSheetId="1">Settings!$B$1:$R$39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S45" i="19" l="1"/>
  <c r="T45" i="19"/>
  <c r="U45" i="19"/>
  <c r="W45" i="19"/>
  <c r="D45" i="19"/>
  <c r="D63" i="19"/>
  <c r="D50" i="19"/>
  <c r="D52" i="19"/>
  <c r="D54" i="19"/>
  <c r="D56" i="19"/>
  <c r="D58" i="19"/>
  <c r="D60" i="19"/>
  <c r="S61" i="19"/>
  <c r="T61" i="19"/>
  <c r="U61" i="19"/>
  <c r="W61" i="19"/>
  <c r="D61" i="19"/>
  <c r="W48" i="19"/>
  <c r="D48" i="19"/>
  <c r="W49" i="19"/>
  <c r="D49" i="19"/>
  <c r="W50" i="19"/>
  <c r="W51" i="19"/>
  <c r="D51" i="19"/>
  <c r="W52" i="19"/>
  <c r="W53" i="19"/>
  <c r="D53" i="19"/>
  <c r="W54" i="19"/>
  <c r="W55" i="19"/>
  <c r="D55" i="19"/>
  <c r="W56" i="19"/>
  <c r="W57" i="19"/>
  <c r="D57" i="19"/>
  <c r="W58" i="19"/>
  <c r="W59" i="19"/>
  <c r="D59" i="19"/>
  <c r="W60" i="19"/>
  <c r="W62" i="19"/>
  <c r="D62" i="19"/>
  <c r="W63" i="19"/>
  <c r="S48" i="19"/>
  <c r="T48" i="19"/>
  <c r="U48" i="19"/>
  <c r="S49" i="19"/>
  <c r="T49" i="19"/>
  <c r="U49" i="19"/>
  <c r="S50" i="19"/>
  <c r="T50" i="19"/>
  <c r="U50" i="19"/>
  <c r="S51" i="19"/>
  <c r="T51" i="19"/>
  <c r="U51" i="19"/>
  <c r="S52" i="19"/>
  <c r="T52" i="19"/>
  <c r="U52" i="19"/>
  <c r="S53" i="19"/>
  <c r="T53" i="19"/>
  <c r="U53" i="19"/>
  <c r="S54" i="19"/>
  <c r="T54" i="19"/>
  <c r="U54" i="19"/>
  <c r="S55" i="19"/>
  <c r="T55" i="19"/>
  <c r="U55" i="19"/>
  <c r="S56" i="19"/>
  <c r="T56" i="19"/>
  <c r="U56" i="19"/>
  <c r="S57" i="19"/>
  <c r="T57" i="19"/>
  <c r="U57" i="19"/>
  <c r="S58" i="19"/>
  <c r="T58" i="19"/>
  <c r="U58" i="19"/>
  <c r="S59" i="19"/>
  <c r="T59" i="19"/>
  <c r="U59" i="19"/>
  <c r="S60" i="19"/>
  <c r="T60" i="19"/>
  <c r="U60" i="19"/>
  <c r="S62" i="19"/>
  <c r="T62" i="19"/>
  <c r="U62" i="19"/>
  <c r="S63" i="19"/>
  <c r="T63" i="19"/>
  <c r="U63" i="19"/>
  <c r="BE10" i="15"/>
  <c r="BG10" i="15"/>
  <c r="BE12" i="15"/>
  <c r="BG12" i="15"/>
  <c r="BE14" i="15"/>
  <c r="BG14" i="15"/>
  <c r="BE16" i="15"/>
  <c r="BG16" i="15"/>
  <c r="BE18" i="15"/>
  <c r="BG18" i="15"/>
  <c r="BE20" i="15"/>
  <c r="BG20" i="15"/>
  <c r="BE22" i="15"/>
  <c r="BG22" i="15"/>
  <c r="BE24" i="15"/>
  <c r="BG24" i="15"/>
  <c r="BE26" i="15"/>
  <c r="BG26" i="15"/>
  <c r="BE28" i="15"/>
  <c r="BG28" i="15"/>
  <c r="BE30" i="15"/>
  <c r="BG30" i="15"/>
  <c r="BE32" i="15"/>
  <c r="BG32" i="15"/>
  <c r="BE34" i="15"/>
  <c r="BG34" i="15"/>
  <c r="BE36" i="15"/>
  <c r="BG36" i="15"/>
  <c r="BE38" i="15"/>
  <c r="BG38" i="15"/>
  <c r="BE8" i="15"/>
  <c r="BG8" i="15"/>
  <c r="BA10" i="15"/>
  <c r="BD10" i="15"/>
  <c r="BF10" i="15"/>
  <c r="BA11" i="15"/>
  <c r="BD11" i="15"/>
  <c r="BF11" i="15"/>
  <c r="BA12" i="15"/>
  <c r="BD12" i="15"/>
  <c r="BF12" i="15"/>
  <c r="BA13" i="15"/>
  <c r="BC13" i="15"/>
  <c r="BA14" i="15"/>
  <c r="BD14" i="15"/>
  <c r="BF14" i="15"/>
  <c r="BA15" i="15"/>
  <c r="BC15" i="15"/>
  <c r="BA16" i="15"/>
  <c r="BD16" i="15"/>
  <c r="BF16" i="15"/>
  <c r="BA17" i="15"/>
  <c r="BB17" i="15"/>
  <c r="BA18" i="15"/>
  <c r="BD18" i="15"/>
  <c r="BF18" i="15"/>
  <c r="BA19" i="15"/>
  <c r="BD19" i="15"/>
  <c r="BF19" i="15"/>
  <c r="BA20" i="15"/>
  <c r="BD20" i="15"/>
  <c r="BF20" i="15"/>
  <c r="BA21" i="15"/>
  <c r="BC21" i="15"/>
  <c r="BA22" i="15"/>
  <c r="BD22" i="15"/>
  <c r="BF22" i="15"/>
  <c r="BA23" i="15"/>
  <c r="BC23" i="15"/>
  <c r="BA24" i="15"/>
  <c r="BD24" i="15"/>
  <c r="BF24" i="15"/>
  <c r="BA25" i="15"/>
  <c r="BC25" i="15"/>
  <c r="BA26" i="15"/>
  <c r="BD26" i="15"/>
  <c r="BF26" i="15"/>
  <c r="BA27" i="15"/>
  <c r="BC27" i="15"/>
  <c r="BA28" i="15"/>
  <c r="BD28" i="15"/>
  <c r="BF28" i="15"/>
  <c r="BA29" i="15"/>
  <c r="BC29" i="15"/>
  <c r="BA30" i="15"/>
  <c r="BD30" i="15"/>
  <c r="BF30" i="15"/>
  <c r="BA31" i="15"/>
  <c r="BC31" i="15"/>
  <c r="BA32" i="15"/>
  <c r="BD32" i="15"/>
  <c r="BF32" i="15"/>
  <c r="BA33" i="15"/>
  <c r="BC33" i="15"/>
  <c r="BA34" i="15"/>
  <c r="BD34" i="15"/>
  <c r="BF34" i="15"/>
  <c r="BA35" i="15"/>
  <c r="BC35" i="15"/>
  <c r="BA36" i="15"/>
  <c r="BD36" i="15"/>
  <c r="BF36" i="15"/>
  <c r="BA37" i="15"/>
  <c r="BC37" i="15"/>
  <c r="BA38" i="15"/>
  <c r="BD38" i="15"/>
  <c r="BF38" i="15"/>
  <c r="BA39" i="15"/>
  <c r="BC39" i="15"/>
  <c r="BA9" i="15"/>
  <c r="BB9" i="15"/>
  <c r="BA8" i="15"/>
  <c r="BC8" i="15"/>
  <c r="DI8" i="15"/>
  <c r="DJ10" i="15"/>
  <c r="CY10" i="15"/>
  <c r="DJ11" i="15"/>
  <c r="DJ12" i="15"/>
  <c r="DJ13" i="15"/>
  <c r="CY13" i="15"/>
  <c r="DJ14" i="15"/>
  <c r="CY14" i="15"/>
  <c r="DJ15" i="15"/>
  <c r="DJ16" i="15"/>
  <c r="DJ17" i="15"/>
  <c r="CY17" i="15"/>
  <c r="DJ18" i="15"/>
  <c r="CY18" i="15"/>
  <c r="DJ19" i="15"/>
  <c r="DJ20" i="15"/>
  <c r="DJ21" i="15"/>
  <c r="CY21" i="15"/>
  <c r="DJ22" i="15"/>
  <c r="CY22" i="15"/>
  <c r="DJ23" i="15"/>
  <c r="DJ24" i="15"/>
  <c r="DJ25" i="15"/>
  <c r="CY25" i="15"/>
  <c r="DJ26" i="15"/>
  <c r="CY26" i="15"/>
  <c r="DJ27" i="15"/>
  <c r="DJ28" i="15"/>
  <c r="DJ29" i="15"/>
  <c r="CY29" i="15"/>
  <c r="DJ30" i="15"/>
  <c r="CY30" i="15"/>
  <c r="DJ31" i="15"/>
  <c r="DJ32" i="15"/>
  <c r="DJ33" i="15"/>
  <c r="CY33" i="15"/>
  <c r="DJ34" i="15"/>
  <c r="CY34" i="15"/>
  <c r="DJ35" i="15"/>
  <c r="DJ36" i="15"/>
  <c r="DJ37" i="15"/>
  <c r="CY37" i="15"/>
  <c r="DJ38" i="15"/>
  <c r="CY38" i="15"/>
  <c r="DJ39" i="15"/>
  <c r="DJ9" i="15"/>
  <c r="CY9" i="15"/>
  <c r="DJ8" i="15"/>
  <c r="DI10" i="15"/>
  <c r="DI11" i="15"/>
  <c r="CX11" i="15"/>
  <c r="DI12" i="15"/>
  <c r="DI13" i="15"/>
  <c r="CX13" i="15"/>
  <c r="DI14" i="15"/>
  <c r="DI15" i="15"/>
  <c r="CX15" i="15"/>
  <c r="DI16" i="15"/>
  <c r="DI17" i="15"/>
  <c r="CX17" i="15"/>
  <c r="DI18" i="15"/>
  <c r="DI19" i="15"/>
  <c r="CX19" i="15"/>
  <c r="DI20" i="15"/>
  <c r="DI21" i="15"/>
  <c r="CX21" i="15"/>
  <c r="DI22" i="15"/>
  <c r="DI23" i="15"/>
  <c r="CX23" i="15"/>
  <c r="DI24" i="15"/>
  <c r="DI25" i="15"/>
  <c r="CX25" i="15"/>
  <c r="DI26" i="15"/>
  <c r="DI27" i="15"/>
  <c r="CX27" i="15"/>
  <c r="DI28" i="15"/>
  <c r="DI29" i="15"/>
  <c r="CX29" i="15"/>
  <c r="DI30" i="15"/>
  <c r="DI31" i="15"/>
  <c r="CX31" i="15"/>
  <c r="DI32" i="15"/>
  <c r="DI33" i="15"/>
  <c r="CX33" i="15"/>
  <c r="DI34" i="15"/>
  <c r="DI35" i="15"/>
  <c r="CX35" i="15"/>
  <c r="DI36" i="15"/>
  <c r="DI37" i="15"/>
  <c r="CX37" i="15"/>
  <c r="DI38" i="15"/>
  <c r="DI39" i="15"/>
  <c r="CX39" i="15"/>
  <c r="DI9" i="15"/>
  <c r="CX9" i="15"/>
  <c r="CX10" i="15"/>
  <c r="CX12" i="15"/>
  <c r="CX14" i="15"/>
  <c r="CX16" i="15"/>
  <c r="CX18" i="15"/>
  <c r="CX20" i="15"/>
  <c r="CX22" i="15"/>
  <c r="CX24" i="15"/>
  <c r="CX26" i="15"/>
  <c r="CX28" i="15"/>
  <c r="CX30" i="15"/>
  <c r="CX32" i="15"/>
  <c r="CX34" i="15"/>
  <c r="CX36" i="15"/>
  <c r="CX38" i="15"/>
  <c r="CX8" i="15"/>
  <c r="CY11" i="15"/>
  <c r="CY12" i="15"/>
  <c r="CY15" i="15"/>
  <c r="CY16" i="15"/>
  <c r="CY19" i="15"/>
  <c r="CY20" i="15"/>
  <c r="CY23" i="15"/>
  <c r="CY24" i="15"/>
  <c r="CY27" i="15"/>
  <c r="CY28" i="15"/>
  <c r="CY31" i="15"/>
  <c r="CY32" i="15"/>
  <c r="CY35" i="15"/>
  <c r="CY36" i="15"/>
  <c r="CY39" i="15"/>
  <c r="CY8" i="15"/>
  <c r="CV8" i="15"/>
  <c r="CM10" i="15"/>
  <c r="CM11" i="15"/>
  <c r="CM12" i="15"/>
  <c r="CM13" i="15"/>
  <c r="CM14" i="15"/>
  <c r="CM15" i="15"/>
  <c r="CM16" i="15"/>
  <c r="CM17" i="15"/>
  <c r="CM18" i="15"/>
  <c r="CM19" i="15"/>
  <c r="CM20" i="15"/>
  <c r="CM21" i="15"/>
  <c r="CM22" i="15"/>
  <c r="CM23" i="15"/>
  <c r="CM24" i="15"/>
  <c r="CM25" i="15"/>
  <c r="CM26" i="15"/>
  <c r="CM27" i="15"/>
  <c r="CM28" i="15"/>
  <c r="CM29" i="15"/>
  <c r="CM30" i="15"/>
  <c r="CM31" i="15"/>
  <c r="CM32" i="15"/>
  <c r="CM33" i="15"/>
  <c r="CM34" i="15"/>
  <c r="CM35" i="15"/>
  <c r="CM36" i="15"/>
  <c r="CM37" i="15"/>
  <c r="CM38" i="15"/>
  <c r="CM39" i="15"/>
  <c r="CM9" i="15"/>
  <c r="CM8" i="15"/>
  <c r="CK10" i="15"/>
  <c r="CK11" i="15"/>
  <c r="CK12" i="15"/>
  <c r="CK13" i="15"/>
  <c r="CK14" i="15"/>
  <c r="CK15" i="15"/>
  <c r="CK16" i="15"/>
  <c r="CK17" i="15"/>
  <c r="CK18" i="15"/>
  <c r="CK19" i="15"/>
  <c r="CK20" i="15"/>
  <c r="CK21" i="15"/>
  <c r="CK22" i="15"/>
  <c r="CK23" i="15"/>
  <c r="CK24" i="15"/>
  <c r="CK25" i="15"/>
  <c r="CK26" i="15"/>
  <c r="CK27" i="15"/>
  <c r="CK28" i="15"/>
  <c r="CK29" i="15"/>
  <c r="CK30" i="15"/>
  <c r="CK31" i="15"/>
  <c r="CK32" i="15"/>
  <c r="CK33" i="15"/>
  <c r="CK34" i="15"/>
  <c r="CK35" i="15"/>
  <c r="CK36" i="15"/>
  <c r="CK37" i="15"/>
  <c r="CK38" i="15"/>
  <c r="CK39" i="15"/>
  <c r="CK9" i="15"/>
  <c r="CK8" i="15"/>
  <c r="CJ40" i="15"/>
  <c r="CJ9" i="15"/>
  <c r="CJ10" i="15"/>
  <c r="CJ11" i="15"/>
  <c r="CJ12" i="15"/>
  <c r="CJ13" i="15"/>
  <c r="CJ14" i="15"/>
  <c r="CJ15" i="15"/>
  <c r="CJ16" i="15"/>
  <c r="CJ17" i="15"/>
  <c r="CJ18" i="15"/>
  <c r="CJ19" i="15"/>
  <c r="CJ20" i="15"/>
  <c r="CJ21" i="15"/>
  <c r="CJ22" i="15"/>
  <c r="CJ23" i="15"/>
  <c r="CJ24" i="15"/>
  <c r="CJ25" i="15"/>
  <c r="CJ26" i="15"/>
  <c r="CJ27" i="15"/>
  <c r="CJ28" i="15"/>
  <c r="CJ29" i="15"/>
  <c r="CJ30" i="15"/>
  <c r="CJ31" i="15"/>
  <c r="CJ32" i="15"/>
  <c r="CJ33" i="15"/>
  <c r="CJ34" i="15"/>
  <c r="CJ35" i="15"/>
  <c r="CJ36" i="15"/>
  <c r="CJ37" i="15"/>
  <c r="CJ38" i="15"/>
  <c r="CJ39" i="15"/>
  <c r="CJ8" i="15"/>
  <c r="CI40" i="15"/>
  <c r="CI9" i="15"/>
  <c r="CI10" i="15"/>
  <c r="CI11" i="15"/>
  <c r="CI12" i="15"/>
  <c r="CI13" i="15"/>
  <c r="CI14" i="15"/>
  <c r="CI15" i="15"/>
  <c r="CI16" i="15"/>
  <c r="CI17" i="15"/>
  <c r="CI18" i="15"/>
  <c r="CI19" i="15"/>
  <c r="CI20" i="15"/>
  <c r="CI21" i="15"/>
  <c r="CI22" i="15"/>
  <c r="CI23" i="15"/>
  <c r="CI24" i="15"/>
  <c r="CI25" i="15"/>
  <c r="CI26" i="15"/>
  <c r="CI27" i="15"/>
  <c r="CI28" i="15"/>
  <c r="CI29" i="15"/>
  <c r="CI30" i="15"/>
  <c r="CI31" i="15"/>
  <c r="CI32" i="15"/>
  <c r="CI33" i="15"/>
  <c r="CI34" i="15"/>
  <c r="CI35" i="15"/>
  <c r="CI36" i="15"/>
  <c r="CI37" i="15"/>
  <c r="CI38" i="15"/>
  <c r="CI39" i="15"/>
  <c r="CI8" i="15"/>
  <c r="CH40" i="15"/>
  <c r="CH9" i="15"/>
  <c r="CH10" i="15"/>
  <c r="CH11" i="15"/>
  <c r="CH12" i="15"/>
  <c r="CH13" i="15"/>
  <c r="CH14" i="15"/>
  <c r="CH15" i="15"/>
  <c r="CH16" i="15"/>
  <c r="CH17" i="15"/>
  <c r="CH18" i="15"/>
  <c r="CH19" i="15"/>
  <c r="CH20" i="15"/>
  <c r="CH21" i="15"/>
  <c r="CH22" i="15"/>
  <c r="CH23" i="15"/>
  <c r="CH24" i="15"/>
  <c r="CH25" i="15"/>
  <c r="CH26" i="15"/>
  <c r="CH27" i="15"/>
  <c r="CH28" i="15"/>
  <c r="CH29" i="15"/>
  <c r="CH30" i="15"/>
  <c r="CH31" i="15"/>
  <c r="CH32" i="15"/>
  <c r="CH33" i="15"/>
  <c r="CH34" i="15"/>
  <c r="CH35" i="15"/>
  <c r="CH36" i="15"/>
  <c r="CH37" i="15"/>
  <c r="CH38" i="15"/>
  <c r="CH39" i="15"/>
  <c r="CH8" i="15"/>
  <c r="AY9" i="15"/>
  <c r="AY10" i="15"/>
  <c r="AY11" i="15"/>
  <c r="AY12" i="15"/>
  <c r="AY13" i="15"/>
  <c r="AY14" i="15"/>
  <c r="AY15" i="15"/>
  <c r="AY16" i="15"/>
  <c r="AY17" i="15"/>
  <c r="AY18" i="15"/>
  <c r="AY19" i="15"/>
  <c r="AY20" i="15"/>
  <c r="AY21" i="15"/>
  <c r="AY22" i="15"/>
  <c r="AY23" i="15"/>
  <c r="AY24" i="15"/>
  <c r="AY25" i="15"/>
  <c r="AY26" i="15"/>
  <c r="AY27" i="15"/>
  <c r="AY28" i="15"/>
  <c r="AY29" i="15"/>
  <c r="AY30" i="15"/>
  <c r="AY31" i="15"/>
  <c r="AY32" i="15"/>
  <c r="AY33" i="15"/>
  <c r="AY34" i="15"/>
  <c r="AY35" i="15"/>
  <c r="AY36" i="15"/>
  <c r="AY37" i="15"/>
  <c r="AY38" i="15"/>
  <c r="AY39" i="15"/>
  <c r="AY8" i="15"/>
  <c r="AJ9" i="15"/>
  <c r="AJ10" i="15"/>
  <c r="AJ11" i="15"/>
  <c r="AJ12" i="15"/>
  <c r="AJ13" i="15"/>
  <c r="AJ14" i="15"/>
  <c r="AJ15" i="15"/>
  <c r="AJ16" i="15"/>
  <c r="AJ17" i="15"/>
  <c r="AJ18" i="15"/>
  <c r="AJ19" i="15"/>
  <c r="AJ20" i="15"/>
  <c r="AJ21" i="15"/>
  <c r="AJ22" i="15"/>
  <c r="AJ23" i="15"/>
  <c r="AJ24" i="15"/>
  <c r="AJ25" i="15"/>
  <c r="AJ26" i="15"/>
  <c r="AJ27" i="15"/>
  <c r="AJ28" i="15"/>
  <c r="AJ29" i="15"/>
  <c r="AJ30" i="15"/>
  <c r="AJ31" i="15"/>
  <c r="AJ32" i="15"/>
  <c r="AJ33" i="15"/>
  <c r="AJ34" i="15"/>
  <c r="AJ35" i="15"/>
  <c r="AJ36" i="15"/>
  <c r="AJ37" i="15"/>
  <c r="AJ38" i="15"/>
  <c r="AJ39" i="15"/>
  <c r="AJ8" i="15"/>
  <c r="U9" i="15"/>
  <c r="U10" i="15"/>
  <c r="U11" i="15"/>
  <c r="U12" i="15"/>
  <c r="U13" i="15"/>
  <c r="U14" i="15"/>
  <c r="U15" i="15"/>
  <c r="U16" i="15"/>
  <c r="U17" i="15"/>
  <c r="U18" i="15"/>
  <c r="U19" i="15"/>
  <c r="U20" i="15"/>
  <c r="U21" i="15"/>
  <c r="U22" i="15"/>
  <c r="U23" i="15"/>
  <c r="U24" i="15"/>
  <c r="U25" i="15"/>
  <c r="U26" i="15"/>
  <c r="U27" i="15"/>
  <c r="U28" i="15"/>
  <c r="U29" i="15"/>
  <c r="U30" i="15"/>
  <c r="U31" i="15"/>
  <c r="U32" i="15"/>
  <c r="U33" i="15"/>
  <c r="U34" i="15"/>
  <c r="U35" i="15"/>
  <c r="U36" i="15"/>
  <c r="U37" i="15"/>
  <c r="U38" i="15"/>
  <c r="U39" i="15"/>
  <c r="U8" i="15"/>
  <c r="AU4" i="15"/>
  <c r="AW40" i="15"/>
  <c r="AU40" i="15"/>
  <c r="AW39" i="15"/>
  <c r="AU39" i="15"/>
  <c r="AW38" i="15"/>
  <c r="AU38" i="15"/>
  <c r="AW37" i="15"/>
  <c r="AU37" i="15"/>
  <c r="BC36" i="15"/>
  <c r="BB36" i="15"/>
  <c r="AW36" i="15"/>
  <c r="AU36" i="15"/>
  <c r="AW35" i="15"/>
  <c r="AU35" i="15"/>
  <c r="AW34" i="15"/>
  <c r="AU34" i="15"/>
  <c r="AW33" i="15"/>
  <c r="AU33" i="15"/>
  <c r="BC32" i="15"/>
  <c r="BB32" i="15"/>
  <c r="AW32" i="15"/>
  <c r="AU32" i="15"/>
  <c r="AW31" i="15"/>
  <c r="AU31" i="15"/>
  <c r="AW30" i="15"/>
  <c r="AU30" i="15"/>
  <c r="AW29" i="15"/>
  <c r="AU29" i="15"/>
  <c r="BC28" i="15"/>
  <c r="BB28" i="15"/>
  <c r="AW28" i="15"/>
  <c r="AU28" i="15"/>
  <c r="AW27" i="15"/>
  <c r="AU27" i="15"/>
  <c r="AW26" i="15"/>
  <c r="AU26" i="15"/>
  <c r="AW25" i="15"/>
  <c r="AU25" i="15"/>
  <c r="BC24" i="15"/>
  <c r="BB24" i="15"/>
  <c r="AW24" i="15"/>
  <c r="AU24" i="15"/>
  <c r="AW23" i="15"/>
  <c r="AU23" i="15"/>
  <c r="AW22" i="15"/>
  <c r="AU22" i="15"/>
  <c r="AW21" i="15"/>
  <c r="AU21" i="15"/>
  <c r="BC20" i="15"/>
  <c r="BB20" i="15"/>
  <c r="AW20" i="15"/>
  <c r="AU20" i="15"/>
  <c r="AW19" i="15"/>
  <c r="AU19" i="15"/>
  <c r="AW18" i="15"/>
  <c r="AU18" i="15"/>
  <c r="BC17" i="15"/>
  <c r="AW17" i="15"/>
  <c r="AU17" i="15"/>
  <c r="BC16" i="15"/>
  <c r="BB16" i="15"/>
  <c r="AW16" i="15"/>
  <c r="AU16" i="15"/>
  <c r="AW15" i="15"/>
  <c r="AU15" i="15"/>
  <c r="AW14" i="15"/>
  <c r="AU14" i="15"/>
  <c r="AW13" i="15"/>
  <c r="AU13" i="15"/>
  <c r="BC12" i="15"/>
  <c r="BB12" i="15"/>
  <c r="AW12" i="15"/>
  <c r="AU12" i="15"/>
  <c r="AW11" i="15"/>
  <c r="AU11" i="15"/>
  <c r="AW10" i="15"/>
  <c r="AU10" i="15"/>
  <c r="BC9" i="15"/>
  <c r="AW9" i="15"/>
  <c r="AU9" i="15"/>
  <c r="BB8" i="15"/>
  <c r="AW8" i="15"/>
  <c r="AU8" i="15"/>
  <c r="CK6" i="15"/>
  <c r="CH6" i="15"/>
  <c r="AI4" i="13"/>
  <c r="BI45" i="13"/>
  <c r="AU26" i="13"/>
  <c r="AI66" i="13"/>
  <c r="AL66" i="13"/>
  <c r="AN66" i="13"/>
  <c r="AI65" i="13"/>
  <c r="AI64" i="13"/>
  <c r="AK64" i="13"/>
  <c r="AI63" i="13"/>
  <c r="AI62" i="13"/>
  <c r="AI61" i="13"/>
  <c r="AI60" i="13"/>
  <c r="AM14" i="13"/>
  <c r="AM9" i="13"/>
  <c r="AM10" i="13"/>
  <c r="AM11" i="13"/>
  <c r="AM12" i="13"/>
  <c r="AM13" i="13"/>
  <c r="AM8" i="13"/>
  <c r="AM6" i="13"/>
  <c r="AB14" i="13"/>
  <c r="AB6" i="13"/>
  <c r="AK65" i="13"/>
  <c r="AJ62" i="13"/>
  <c r="AK14" i="13"/>
  <c r="AI14" i="13"/>
  <c r="AK13" i="13"/>
  <c r="AI13" i="13"/>
  <c r="AK12" i="13"/>
  <c r="AI12" i="13"/>
  <c r="AK11" i="13"/>
  <c r="AI11" i="13"/>
  <c r="AK10" i="13"/>
  <c r="AI10" i="13"/>
  <c r="AK9" i="13"/>
  <c r="AI9" i="13"/>
  <c r="AK8" i="13"/>
  <c r="AI8" i="13"/>
  <c r="BK52" i="13"/>
  <c r="BK51" i="13"/>
  <c r="BK50" i="13"/>
  <c r="BK49" i="13"/>
  <c r="BK48" i="13"/>
  <c r="BK47" i="13"/>
  <c r="BI52" i="13"/>
  <c r="BI51" i="13"/>
  <c r="BI50" i="13"/>
  <c r="BI49" i="13"/>
  <c r="BI48" i="13"/>
  <c r="BI47" i="13"/>
  <c r="BH53" i="13"/>
  <c r="BH52" i="13"/>
  <c r="BH51" i="13"/>
  <c r="BH50" i="13"/>
  <c r="BH49" i="13"/>
  <c r="BH48" i="13"/>
  <c r="BH47" i="13"/>
  <c r="BG53" i="13"/>
  <c r="BG52" i="13"/>
  <c r="BG51" i="13"/>
  <c r="BG50" i="13"/>
  <c r="BG49" i="13"/>
  <c r="BG48" i="13"/>
  <c r="BG47" i="13"/>
  <c r="BF53" i="13"/>
  <c r="BF52" i="13"/>
  <c r="BF51" i="13"/>
  <c r="BF50" i="13"/>
  <c r="BF49" i="13"/>
  <c r="BF48" i="13"/>
  <c r="BF47" i="13"/>
  <c r="BF45" i="13"/>
  <c r="K3" i="16" a="1"/>
  <c r="K3" i="16"/>
  <c r="K4" i="16" a="1"/>
  <c r="K4" i="16"/>
  <c r="K5" i="16" a="1"/>
  <c r="K5" i="16"/>
  <c r="K6" i="16" a="1"/>
  <c r="K6" i="16"/>
  <c r="K7" i="16" a="1"/>
  <c r="K7" i="16"/>
  <c r="K8" i="16" a="1"/>
  <c r="K8" i="16"/>
  <c r="K9" i="16" a="1"/>
  <c r="K9" i="16"/>
  <c r="K10" i="16" a="1"/>
  <c r="K10" i="16"/>
  <c r="K11" i="16" a="1"/>
  <c r="K11" i="16"/>
  <c r="K12" i="16" a="1"/>
  <c r="K12" i="16"/>
  <c r="K13" i="16" a="1"/>
  <c r="K13" i="16"/>
  <c r="K14" i="16" a="1"/>
  <c r="K14" i="16"/>
  <c r="K15" i="16" a="1"/>
  <c r="K15" i="16"/>
  <c r="K16" i="16" a="1"/>
  <c r="K16" i="16"/>
  <c r="K17" i="16" a="1"/>
  <c r="K17" i="16"/>
  <c r="K18" i="16" a="1"/>
  <c r="K18" i="16"/>
  <c r="K19" i="16" a="1"/>
  <c r="K19" i="16"/>
  <c r="K20" i="16" a="1"/>
  <c r="K20" i="16"/>
  <c r="K21" i="16" a="1"/>
  <c r="K21" i="16"/>
  <c r="K22" i="16" a="1"/>
  <c r="K22" i="16"/>
  <c r="K23" i="16" a="1"/>
  <c r="K23" i="16"/>
  <c r="K24" i="16" a="1"/>
  <c r="K24" i="16"/>
  <c r="K25" i="16" a="1"/>
  <c r="K25" i="16"/>
  <c r="K26" i="16" a="1"/>
  <c r="K26" i="16"/>
  <c r="K27" i="16" a="1"/>
  <c r="K27" i="16"/>
  <c r="K28" i="16" a="1"/>
  <c r="K28" i="16"/>
  <c r="K29" i="16" a="1"/>
  <c r="K29" i="16"/>
  <c r="K30" i="16" a="1"/>
  <c r="K30" i="16"/>
  <c r="K31" i="16" a="1"/>
  <c r="K31" i="16"/>
  <c r="K32" i="16" a="1"/>
  <c r="K32" i="16"/>
  <c r="K33" i="16" a="1"/>
  <c r="K33" i="16"/>
  <c r="K34" i="16" a="1"/>
  <c r="K34" i="16"/>
  <c r="K35" i="16" a="1"/>
  <c r="K35" i="16"/>
  <c r="K36" i="16" a="1"/>
  <c r="K36" i="16"/>
  <c r="K37" i="16" a="1"/>
  <c r="K37" i="16"/>
  <c r="K38" i="16" a="1"/>
  <c r="K38" i="16"/>
  <c r="K39" i="16" a="1"/>
  <c r="K39" i="16"/>
  <c r="K40" i="16" a="1"/>
  <c r="K40" i="16"/>
  <c r="K41" i="16" a="1"/>
  <c r="K41" i="16"/>
  <c r="K42" i="16" a="1"/>
  <c r="K42" i="16"/>
  <c r="K43" i="16" a="1"/>
  <c r="K43" i="16"/>
  <c r="K44" i="16" a="1"/>
  <c r="K44" i="16"/>
  <c r="K45" i="16" a="1"/>
  <c r="K45" i="16"/>
  <c r="K46" i="16" a="1"/>
  <c r="K46" i="16"/>
  <c r="K47" i="16" a="1"/>
  <c r="K47" i="16"/>
  <c r="K48" i="16" a="1"/>
  <c r="K48" i="16"/>
  <c r="K49" i="16" a="1"/>
  <c r="K49" i="16"/>
  <c r="K50" i="16" a="1"/>
  <c r="K50" i="16"/>
  <c r="K51" i="16" a="1"/>
  <c r="K51" i="16"/>
  <c r="K52" i="16" a="1"/>
  <c r="K52" i="16"/>
  <c r="K53" i="16" a="1"/>
  <c r="K53" i="16"/>
  <c r="K54" i="16" a="1"/>
  <c r="K54" i="16"/>
  <c r="K55" i="16" a="1"/>
  <c r="K55" i="16"/>
  <c r="K56" i="16" a="1"/>
  <c r="K56" i="16"/>
  <c r="K57" i="16" a="1"/>
  <c r="K57" i="16"/>
  <c r="K58" i="16" a="1"/>
  <c r="K58" i="16"/>
  <c r="K59" i="16" a="1"/>
  <c r="K59" i="16"/>
  <c r="K60" i="16" a="1"/>
  <c r="K60" i="16"/>
  <c r="K61" i="16" a="1"/>
  <c r="K61" i="16"/>
  <c r="K62" i="16" a="1"/>
  <c r="K62" i="16"/>
  <c r="K63" i="16" a="1"/>
  <c r="K63" i="16"/>
  <c r="K64" i="16" a="1"/>
  <c r="K64" i="16"/>
  <c r="K65" i="16" a="1"/>
  <c r="K65" i="16"/>
  <c r="K66" i="16" a="1"/>
  <c r="K66" i="16"/>
  <c r="K67" i="16" a="1"/>
  <c r="K67" i="16"/>
  <c r="K68" i="16" a="1"/>
  <c r="K68" i="16"/>
  <c r="K69" i="16" a="1"/>
  <c r="K69" i="16"/>
  <c r="K70" i="16" a="1"/>
  <c r="K70" i="16"/>
  <c r="K71" i="16" a="1"/>
  <c r="K71" i="16"/>
  <c r="K72" i="16" a="1"/>
  <c r="K72" i="16"/>
  <c r="K73" i="16" a="1"/>
  <c r="K73" i="16"/>
  <c r="K74" i="16" a="1"/>
  <c r="K74" i="16"/>
  <c r="K75" i="16" a="1"/>
  <c r="K75" i="16"/>
  <c r="K76" i="16" a="1"/>
  <c r="K76" i="16"/>
  <c r="K77" i="16" a="1"/>
  <c r="K77" i="16"/>
  <c r="K78" i="16" a="1"/>
  <c r="K78" i="16"/>
  <c r="K79" i="16" a="1"/>
  <c r="K79" i="16"/>
  <c r="K80" i="16" a="1"/>
  <c r="K80" i="16"/>
  <c r="K81" i="16" a="1"/>
  <c r="K81" i="16"/>
  <c r="K82" i="16" a="1"/>
  <c r="K82" i="16"/>
  <c r="K83" i="16" a="1"/>
  <c r="K83" i="16"/>
  <c r="K84" i="16" a="1"/>
  <c r="K84" i="16"/>
  <c r="K85" i="16" a="1"/>
  <c r="K85" i="16"/>
  <c r="K86" i="16" a="1"/>
  <c r="K86" i="16"/>
  <c r="K87" i="16" a="1"/>
  <c r="K87" i="16"/>
  <c r="K88" i="16" a="1"/>
  <c r="K88" i="16"/>
  <c r="K89" i="16" a="1"/>
  <c r="K89" i="16"/>
  <c r="K90" i="16" a="1"/>
  <c r="K90" i="16"/>
  <c r="K91" i="16" a="1"/>
  <c r="K91" i="16"/>
  <c r="K92" i="16" a="1"/>
  <c r="K92" i="16"/>
  <c r="K93" i="16" a="1"/>
  <c r="K93" i="16"/>
  <c r="K94" i="16" a="1"/>
  <c r="K94" i="16"/>
  <c r="K95" i="16" a="1"/>
  <c r="K95" i="16"/>
  <c r="K96" i="16" a="1"/>
  <c r="K96" i="16"/>
  <c r="K97" i="16" a="1"/>
  <c r="K97" i="16"/>
  <c r="K98" i="16" a="1"/>
  <c r="K98" i="16"/>
  <c r="K99" i="16" a="1"/>
  <c r="K99" i="16"/>
  <c r="K100" i="16" a="1"/>
  <c r="K100" i="16"/>
  <c r="K101" i="16" a="1"/>
  <c r="K101" i="16"/>
  <c r="K102" i="16" a="1"/>
  <c r="K102" i="16"/>
  <c r="K103" i="16" a="1"/>
  <c r="K103" i="16"/>
  <c r="K104" i="16" a="1"/>
  <c r="K104" i="16"/>
  <c r="K105" i="16" a="1"/>
  <c r="K105" i="16"/>
  <c r="K106" i="16" a="1"/>
  <c r="K106" i="16"/>
  <c r="K107" i="16" a="1"/>
  <c r="K107" i="16"/>
  <c r="K108" i="16" a="1"/>
  <c r="K108" i="16"/>
  <c r="K109" i="16" a="1"/>
  <c r="K109" i="16"/>
  <c r="K110" i="16" a="1"/>
  <c r="K110" i="16"/>
  <c r="K111" i="16" a="1"/>
  <c r="K111" i="16"/>
  <c r="K112" i="16" a="1"/>
  <c r="K112" i="16"/>
  <c r="K113" i="16" a="1"/>
  <c r="K113" i="16"/>
  <c r="K114" i="16" a="1"/>
  <c r="K114" i="16"/>
  <c r="K115" i="16" a="1"/>
  <c r="K115" i="16"/>
  <c r="K116" i="16" a="1"/>
  <c r="K116" i="16"/>
  <c r="K117" i="16" a="1"/>
  <c r="K117" i="16"/>
  <c r="K118" i="16" a="1"/>
  <c r="K118" i="16"/>
  <c r="K119" i="16" a="1"/>
  <c r="K119" i="16"/>
  <c r="K120" i="16" a="1"/>
  <c r="K120" i="16"/>
  <c r="K121" i="16" a="1"/>
  <c r="K121" i="16"/>
  <c r="K122" i="16" a="1"/>
  <c r="K122" i="16"/>
  <c r="K123" i="16" a="1"/>
  <c r="K123" i="16"/>
  <c r="K124" i="16" a="1"/>
  <c r="K124" i="16"/>
  <c r="K125" i="16" a="1"/>
  <c r="K125" i="16"/>
  <c r="K126" i="16" a="1"/>
  <c r="K126" i="16"/>
  <c r="K127" i="16" a="1"/>
  <c r="K127" i="16"/>
  <c r="K128" i="16" a="1"/>
  <c r="K128" i="16"/>
  <c r="K129" i="16" a="1"/>
  <c r="K129" i="16"/>
  <c r="K130" i="16" a="1"/>
  <c r="K130" i="16"/>
  <c r="K131" i="16" a="1"/>
  <c r="K131" i="16"/>
  <c r="K132" i="16" a="1"/>
  <c r="K132" i="16"/>
  <c r="K133" i="16" a="1"/>
  <c r="K133" i="16"/>
  <c r="K134" i="16" a="1"/>
  <c r="K134" i="16"/>
  <c r="K135" i="16" a="1"/>
  <c r="K135" i="16"/>
  <c r="K136" i="16" a="1"/>
  <c r="K136" i="16"/>
  <c r="K137" i="16" a="1"/>
  <c r="K137" i="16"/>
  <c r="K138" i="16" a="1"/>
  <c r="K138" i="16"/>
  <c r="K139" i="16" a="1"/>
  <c r="K139" i="16"/>
  <c r="K140" i="16" a="1"/>
  <c r="K140" i="16"/>
  <c r="K141" i="16" a="1"/>
  <c r="K141" i="16"/>
  <c r="K142" i="16" a="1"/>
  <c r="K142" i="16"/>
  <c r="K143" i="16" a="1"/>
  <c r="K143" i="16"/>
  <c r="K144" i="16" a="1"/>
  <c r="K144" i="16"/>
  <c r="K145" i="16" a="1"/>
  <c r="K145" i="16"/>
  <c r="K146" i="16" a="1"/>
  <c r="K146" i="16"/>
  <c r="K147" i="16" a="1"/>
  <c r="K147" i="16"/>
  <c r="K148" i="16" a="1"/>
  <c r="K148" i="16"/>
  <c r="K149" i="16" a="1"/>
  <c r="K149" i="16"/>
  <c r="K150" i="16" a="1"/>
  <c r="K150" i="16"/>
  <c r="K151" i="16" a="1"/>
  <c r="K151" i="16"/>
  <c r="K152" i="16" a="1"/>
  <c r="K152" i="16"/>
  <c r="K153" i="16" a="1"/>
  <c r="K153" i="16"/>
  <c r="K154" i="16" a="1"/>
  <c r="K154" i="16"/>
  <c r="K155" i="16" a="1"/>
  <c r="K155" i="16"/>
  <c r="K156" i="16" a="1"/>
  <c r="K156" i="16"/>
  <c r="K157" i="16" a="1"/>
  <c r="K157" i="16"/>
  <c r="K158" i="16" a="1"/>
  <c r="K158" i="16"/>
  <c r="K159" i="16" a="1"/>
  <c r="K159" i="16"/>
  <c r="K160" i="16" a="1"/>
  <c r="K160" i="16"/>
  <c r="K161" i="16" a="1"/>
  <c r="K161" i="16"/>
  <c r="K162" i="16" a="1"/>
  <c r="K162" i="16"/>
  <c r="K163" i="16" a="1"/>
  <c r="K163" i="16"/>
  <c r="K164" i="16" a="1"/>
  <c r="K164" i="16"/>
  <c r="K165" i="16" a="1"/>
  <c r="K165" i="16"/>
  <c r="K166" i="16" a="1"/>
  <c r="K166" i="16"/>
  <c r="K167" i="16" a="1"/>
  <c r="K167" i="16"/>
  <c r="K168" i="16" a="1"/>
  <c r="K168" i="16"/>
  <c r="K169" i="16" a="1"/>
  <c r="K169" i="16"/>
  <c r="K170" i="16" a="1"/>
  <c r="K170" i="16"/>
  <c r="K171" i="16" a="1"/>
  <c r="K171" i="16"/>
  <c r="K172" i="16" a="1"/>
  <c r="K172" i="16"/>
  <c r="K173" i="16" a="1"/>
  <c r="K173" i="16"/>
  <c r="K174" i="16" a="1"/>
  <c r="K174" i="16"/>
  <c r="K175" i="16" a="1"/>
  <c r="K175" i="16"/>
  <c r="K176" i="16" a="1"/>
  <c r="K176" i="16"/>
  <c r="K177" i="16" a="1"/>
  <c r="K177" i="16"/>
  <c r="K178" i="16" a="1"/>
  <c r="K178" i="16"/>
  <c r="K179" i="16" a="1"/>
  <c r="K179" i="16"/>
  <c r="K180" i="16" a="1"/>
  <c r="K180" i="16"/>
  <c r="K181" i="16" a="1"/>
  <c r="K181" i="16"/>
  <c r="K182" i="16" a="1"/>
  <c r="K182" i="16"/>
  <c r="K183" i="16" a="1"/>
  <c r="K183" i="16"/>
  <c r="K184" i="16" a="1"/>
  <c r="K184" i="16"/>
  <c r="K185" i="16" a="1"/>
  <c r="K185" i="16"/>
  <c r="K186" i="16" a="1"/>
  <c r="K186" i="16"/>
  <c r="K187" i="16" a="1"/>
  <c r="K187" i="16"/>
  <c r="K188" i="16" a="1"/>
  <c r="K188" i="16"/>
  <c r="K189" i="16" a="1"/>
  <c r="K189" i="16"/>
  <c r="K190" i="16" a="1"/>
  <c r="K190" i="16"/>
  <c r="K191" i="16" a="1"/>
  <c r="K191" i="16"/>
  <c r="K192" i="16" a="1"/>
  <c r="K192" i="16"/>
  <c r="K193" i="16" a="1"/>
  <c r="K193" i="16"/>
  <c r="K194" i="16" a="1"/>
  <c r="K194" i="16"/>
  <c r="K195" i="16" a="1"/>
  <c r="K195" i="16"/>
  <c r="K196" i="16" a="1"/>
  <c r="K196" i="16"/>
  <c r="K197" i="16" a="1"/>
  <c r="K197" i="16"/>
  <c r="K198" i="16" a="1"/>
  <c r="K198" i="16"/>
  <c r="K199" i="16" a="1"/>
  <c r="K199" i="16"/>
  <c r="K200" i="16" a="1"/>
  <c r="K200" i="16"/>
  <c r="K201" i="16" a="1"/>
  <c r="K201" i="16"/>
  <c r="K202" i="16" a="1"/>
  <c r="K202" i="16"/>
  <c r="K203" i="16" a="1"/>
  <c r="K203" i="16"/>
  <c r="K204" i="16" a="1"/>
  <c r="K204" i="16"/>
  <c r="K205" i="16" a="1"/>
  <c r="K205" i="16"/>
  <c r="K206" i="16" a="1"/>
  <c r="K206" i="16"/>
  <c r="K207" i="16" a="1"/>
  <c r="K207" i="16"/>
  <c r="K208" i="16" a="1"/>
  <c r="K208" i="16"/>
  <c r="K209" i="16" a="1"/>
  <c r="K209" i="16"/>
  <c r="K210" i="16" a="1"/>
  <c r="K210" i="16"/>
  <c r="K211" i="16" a="1"/>
  <c r="K211" i="16"/>
  <c r="K212" i="16" a="1"/>
  <c r="K212" i="16"/>
  <c r="K213" i="16" a="1"/>
  <c r="K213" i="16"/>
  <c r="K214" i="16" a="1"/>
  <c r="K214" i="16"/>
  <c r="K215" i="16" a="1"/>
  <c r="K215" i="16"/>
  <c r="K216" i="16" a="1"/>
  <c r="K216" i="16"/>
  <c r="K217" i="16" a="1"/>
  <c r="K217" i="16"/>
  <c r="K218" i="16" a="1"/>
  <c r="K218" i="16"/>
  <c r="K219" i="16" a="1"/>
  <c r="K219" i="16"/>
  <c r="K220" i="16" a="1"/>
  <c r="K220" i="16"/>
  <c r="K221" i="16" a="1"/>
  <c r="K221" i="16"/>
  <c r="K222" i="16" a="1"/>
  <c r="K222" i="16"/>
  <c r="K223" i="16" a="1"/>
  <c r="K223" i="16"/>
  <c r="K224" i="16" a="1"/>
  <c r="K224" i="16"/>
  <c r="K225" i="16" a="1"/>
  <c r="K225" i="16"/>
  <c r="K226" i="16" a="1"/>
  <c r="K226" i="16"/>
  <c r="K227" i="16" a="1"/>
  <c r="K227" i="16"/>
  <c r="K228" i="16" a="1"/>
  <c r="K228" i="16"/>
  <c r="K229" i="16" a="1"/>
  <c r="K229" i="16"/>
  <c r="K230" i="16" a="1"/>
  <c r="K230" i="16"/>
  <c r="K231" i="16" a="1"/>
  <c r="K231" i="16"/>
  <c r="K232" i="16" a="1"/>
  <c r="K232" i="16"/>
  <c r="K233" i="16" a="1"/>
  <c r="K233" i="16"/>
  <c r="K234" i="16" a="1"/>
  <c r="K234" i="16"/>
  <c r="K235" i="16" a="1"/>
  <c r="K235" i="16"/>
  <c r="K236" i="16" a="1"/>
  <c r="K236" i="16"/>
  <c r="K237" i="16" a="1"/>
  <c r="K237" i="16"/>
  <c r="K238" i="16" a="1"/>
  <c r="K238" i="16"/>
  <c r="K239" i="16" a="1"/>
  <c r="K239" i="16"/>
  <c r="K240" i="16" a="1"/>
  <c r="K240" i="16"/>
  <c r="K241" i="16" a="1"/>
  <c r="K241" i="16"/>
  <c r="K242" i="16" a="1"/>
  <c r="K242" i="16"/>
  <c r="K243" i="16" a="1"/>
  <c r="K243" i="16"/>
  <c r="K244" i="16" a="1"/>
  <c r="K244" i="16"/>
  <c r="K245" i="16" a="1"/>
  <c r="K245" i="16"/>
  <c r="K246" i="16" a="1"/>
  <c r="K246" i="16"/>
  <c r="K247" i="16" a="1"/>
  <c r="K247" i="16"/>
  <c r="K248" i="16" a="1"/>
  <c r="K248" i="16"/>
  <c r="K249" i="16" a="1"/>
  <c r="K249" i="16"/>
  <c r="K250" i="16" a="1"/>
  <c r="K250" i="16"/>
  <c r="K251" i="16" a="1"/>
  <c r="K251" i="16"/>
  <c r="K252" i="16" a="1"/>
  <c r="K252" i="16"/>
  <c r="K253" i="16" a="1"/>
  <c r="K253" i="16"/>
  <c r="K254" i="16" a="1"/>
  <c r="K254" i="16"/>
  <c r="K255" i="16" a="1"/>
  <c r="K255" i="16"/>
  <c r="K256" i="16" a="1"/>
  <c r="K256" i="16"/>
  <c r="K257" i="16" a="1"/>
  <c r="K257" i="16"/>
  <c r="K258" i="16" a="1"/>
  <c r="K258" i="16"/>
  <c r="K259" i="16" a="1"/>
  <c r="K259" i="16"/>
  <c r="K260" i="16" a="1"/>
  <c r="K260" i="16"/>
  <c r="K261" i="16" a="1"/>
  <c r="K261" i="16"/>
  <c r="K262" i="16" a="1"/>
  <c r="K262" i="16"/>
  <c r="K263" i="16" a="1"/>
  <c r="K263" i="16"/>
  <c r="K264" i="16" a="1"/>
  <c r="K264" i="16"/>
  <c r="K265" i="16" a="1"/>
  <c r="K265" i="16"/>
  <c r="K266" i="16" a="1"/>
  <c r="K266" i="16"/>
  <c r="K267" i="16" a="1"/>
  <c r="K267" i="16"/>
  <c r="K268" i="16" a="1"/>
  <c r="K268" i="16"/>
  <c r="K269" i="16" a="1"/>
  <c r="K269" i="16"/>
  <c r="K270" i="16" a="1"/>
  <c r="K270" i="16"/>
  <c r="K271" i="16" a="1"/>
  <c r="K271" i="16"/>
  <c r="K272" i="16" a="1"/>
  <c r="K272" i="16"/>
  <c r="K273" i="16" a="1"/>
  <c r="K273" i="16"/>
  <c r="K274" i="16" a="1"/>
  <c r="K274" i="16"/>
  <c r="K275" i="16" a="1"/>
  <c r="K275" i="16"/>
  <c r="K276" i="16" a="1"/>
  <c r="K276" i="16"/>
  <c r="K277" i="16" a="1"/>
  <c r="K277" i="16"/>
  <c r="K278" i="16" a="1"/>
  <c r="K278" i="16"/>
  <c r="K279" i="16" a="1"/>
  <c r="K279" i="16"/>
  <c r="K280" i="16" a="1"/>
  <c r="K280" i="16"/>
  <c r="K281" i="16" a="1"/>
  <c r="K281" i="16"/>
  <c r="K282" i="16" a="1"/>
  <c r="K282" i="16"/>
  <c r="K283" i="16" a="1"/>
  <c r="K283" i="16"/>
  <c r="K284" i="16" a="1"/>
  <c r="K284" i="16"/>
  <c r="K285" i="16" a="1"/>
  <c r="K285" i="16"/>
  <c r="K286" i="16" a="1"/>
  <c r="K286" i="16"/>
  <c r="K287" i="16" a="1"/>
  <c r="K287" i="16"/>
  <c r="K288" i="16" a="1"/>
  <c r="K288" i="16"/>
  <c r="K289" i="16" a="1"/>
  <c r="K289" i="16"/>
  <c r="K290" i="16" a="1"/>
  <c r="K290" i="16"/>
  <c r="K291" i="16" a="1"/>
  <c r="K291" i="16"/>
  <c r="K292" i="16" a="1"/>
  <c r="K292" i="16"/>
  <c r="K293" i="16" a="1"/>
  <c r="K293" i="16"/>
  <c r="K294" i="16" a="1"/>
  <c r="K294" i="16"/>
  <c r="K295" i="16" a="1"/>
  <c r="K295" i="16"/>
  <c r="K296" i="16" a="1"/>
  <c r="K296" i="16"/>
  <c r="K297" i="16" a="1"/>
  <c r="K297" i="16"/>
  <c r="K298" i="16" a="1"/>
  <c r="K298" i="16"/>
  <c r="K299" i="16" a="1"/>
  <c r="K299" i="16"/>
  <c r="K300" i="16" a="1"/>
  <c r="K300" i="16"/>
  <c r="K301" i="16" a="1"/>
  <c r="K301" i="16"/>
  <c r="K302" i="16" a="1"/>
  <c r="K302" i="16"/>
  <c r="K303" i="16" a="1"/>
  <c r="K303" i="16"/>
  <c r="K304" i="16" a="1"/>
  <c r="K304" i="16"/>
  <c r="K305" i="16" a="1"/>
  <c r="K305" i="16"/>
  <c r="K306" i="16" a="1"/>
  <c r="K306" i="16"/>
  <c r="K307" i="16" a="1"/>
  <c r="K307" i="16"/>
  <c r="K308" i="16" a="1"/>
  <c r="K308" i="16"/>
  <c r="K309" i="16" a="1"/>
  <c r="K309" i="16"/>
  <c r="K310" i="16" a="1"/>
  <c r="K310" i="16"/>
  <c r="K311" i="16" a="1"/>
  <c r="K311" i="16"/>
  <c r="K312" i="16" a="1"/>
  <c r="K312" i="16"/>
  <c r="K313" i="16" a="1"/>
  <c r="K313" i="16"/>
  <c r="K314" i="16" a="1"/>
  <c r="K314" i="16"/>
  <c r="K315" i="16" a="1"/>
  <c r="K315" i="16"/>
  <c r="K316" i="16" a="1"/>
  <c r="K316" i="16"/>
  <c r="K317" i="16" a="1"/>
  <c r="K317" i="16"/>
  <c r="K318" i="16" a="1"/>
  <c r="K318" i="16"/>
  <c r="K319" i="16" a="1"/>
  <c r="K319" i="16"/>
  <c r="K320" i="16" a="1"/>
  <c r="K320" i="16"/>
  <c r="K321" i="16" a="1"/>
  <c r="K321" i="16"/>
  <c r="K322" i="16" a="1"/>
  <c r="K322" i="16"/>
  <c r="K323" i="16" a="1"/>
  <c r="K323" i="16"/>
  <c r="K324" i="16" a="1"/>
  <c r="K324" i="16"/>
  <c r="K325" i="16" a="1"/>
  <c r="K325" i="16"/>
  <c r="K326" i="16" a="1"/>
  <c r="K326" i="16"/>
  <c r="K327" i="16" a="1"/>
  <c r="K327" i="16"/>
  <c r="K328" i="16" a="1"/>
  <c r="K328" i="16"/>
  <c r="K329" i="16" a="1"/>
  <c r="K329" i="16"/>
  <c r="K330" i="16" a="1"/>
  <c r="K330" i="16"/>
  <c r="K331" i="16" a="1"/>
  <c r="K331" i="16"/>
  <c r="K332" i="16" a="1"/>
  <c r="K332" i="16"/>
  <c r="K333" i="16" a="1"/>
  <c r="K333" i="16"/>
  <c r="K334" i="16" a="1"/>
  <c r="K334" i="16"/>
  <c r="K335" i="16" a="1"/>
  <c r="K335" i="16"/>
  <c r="K336" i="16" a="1"/>
  <c r="K336" i="16"/>
  <c r="K337" i="16" a="1"/>
  <c r="K337" i="16"/>
  <c r="K338" i="16" a="1"/>
  <c r="K338" i="16"/>
  <c r="K339" i="16" a="1"/>
  <c r="K339" i="16"/>
  <c r="K340" i="16" a="1"/>
  <c r="K340" i="16"/>
  <c r="K341" i="16" a="1"/>
  <c r="K341" i="16"/>
  <c r="K342" i="16" a="1"/>
  <c r="K342" i="16"/>
  <c r="K343" i="16" a="1"/>
  <c r="K343" i="16"/>
  <c r="K344" i="16" a="1"/>
  <c r="K344" i="16"/>
  <c r="K345" i="16" a="1"/>
  <c r="K345" i="16"/>
  <c r="K346" i="16" a="1"/>
  <c r="K346" i="16"/>
  <c r="K347" i="16" a="1"/>
  <c r="K347" i="16"/>
  <c r="K348" i="16" a="1"/>
  <c r="K348" i="16"/>
  <c r="K349" i="16" a="1"/>
  <c r="K349" i="16"/>
  <c r="K350" i="16" a="1"/>
  <c r="K350" i="16"/>
  <c r="K351" i="16" a="1"/>
  <c r="K351" i="16"/>
  <c r="K352" i="16" a="1"/>
  <c r="K352" i="16"/>
  <c r="K353" i="16" a="1"/>
  <c r="K353" i="16"/>
  <c r="K354" i="16" a="1"/>
  <c r="K354" i="16"/>
  <c r="K355" i="16" a="1"/>
  <c r="K355" i="16"/>
  <c r="K356" i="16" a="1"/>
  <c r="K356" i="16"/>
  <c r="K357" i="16" a="1"/>
  <c r="K357" i="16"/>
  <c r="K358" i="16" a="1"/>
  <c r="K358" i="16"/>
  <c r="K359" i="16" a="1"/>
  <c r="K359" i="16"/>
  <c r="K360" i="16" a="1"/>
  <c r="K360" i="16"/>
  <c r="K361" i="16" a="1"/>
  <c r="K361" i="16"/>
  <c r="K362" i="16" a="1"/>
  <c r="K362" i="16"/>
  <c r="K363" i="16" a="1"/>
  <c r="K363" i="16"/>
  <c r="K364" i="16" a="1"/>
  <c r="K364" i="16"/>
  <c r="K365" i="16" a="1"/>
  <c r="K365" i="16"/>
  <c r="K366" i="16" a="1"/>
  <c r="K366" i="16"/>
  <c r="K367" i="16" a="1"/>
  <c r="K367" i="16"/>
  <c r="K368" i="16" a="1"/>
  <c r="K368" i="16"/>
  <c r="K369" i="16" a="1"/>
  <c r="K369" i="16"/>
  <c r="K370" i="16" a="1"/>
  <c r="K370" i="16"/>
  <c r="K371" i="16" a="1"/>
  <c r="K371" i="16"/>
  <c r="K372" i="16" a="1"/>
  <c r="K372" i="16"/>
  <c r="K373" i="16" a="1"/>
  <c r="K373" i="16"/>
  <c r="K374" i="16" a="1"/>
  <c r="K374" i="16"/>
  <c r="K375" i="16" a="1"/>
  <c r="K375" i="16"/>
  <c r="K376" i="16" a="1"/>
  <c r="K376" i="16"/>
  <c r="K377" i="16" a="1"/>
  <c r="K377" i="16"/>
  <c r="K378" i="16" a="1"/>
  <c r="K378" i="16"/>
  <c r="K379" i="16" a="1"/>
  <c r="K379" i="16"/>
  <c r="K380" i="16" a="1"/>
  <c r="K380" i="16"/>
  <c r="K381" i="16" a="1"/>
  <c r="K381" i="16"/>
  <c r="K382" i="16" a="1"/>
  <c r="K382" i="16"/>
  <c r="K383" i="16" a="1"/>
  <c r="K383" i="16"/>
  <c r="K384" i="16" a="1"/>
  <c r="K384" i="16"/>
  <c r="K385" i="16" a="1"/>
  <c r="K385" i="16"/>
  <c r="K386" i="16" a="1"/>
  <c r="K386" i="16"/>
  <c r="K387" i="16" a="1"/>
  <c r="K387" i="16"/>
  <c r="K388" i="16" a="1"/>
  <c r="K388" i="16"/>
  <c r="K389" i="16" a="1"/>
  <c r="K389" i="16"/>
  <c r="K390" i="16" a="1"/>
  <c r="K390" i="16"/>
  <c r="K391" i="16" a="1"/>
  <c r="K391" i="16"/>
  <c r="K392" i="16" a="1"/>
  <c r="K392" i="16"/>
  <c r="K393" i="16" a="1"/>
  <c r="K393" i="16"/>
  <c r="K394" i="16" a="1"/>
  <c r="K394" i="16"/>
  <c r="K395" i="16" a="1"/>
  <c r="K395" i="16"/>
  <c r="K396" i="16" a="1"/>
  <c r="K396" i="16"/>
  <c r="K397" i="16" a="1"/>
  <c r="K397" i="16"/>
  <c r="K398" i="16" a="1"/>
  <c r="K398" i="16"/>
  <c r="K399" i="16" a="1"/>
  <c r="K399" i="16"/>
  <c r="K400" i="16" a="1"/>
  <c r="K400" i="16"/>
  <c r="K401" i="16" a="1"/>
  <c r="K401" i="16"/>
  <c r="K402" i="16" a="1"/>
  <c r="K402" i="16"/>
  <c r="K403" i="16" a="1"/>
  <c r="K403" i="16"/>
  <c r="K404" i="16" a="1"/>
  <c r="K404" i="16"/>
  <c r="K405" i="16" a="1"/>
  <c r="K405" i="16"/>
  <c r="K406" i="16" a="1"/>
  <c r="K406" i="16"/>
  <c r="K407" i="16" a="1"/>
  <c r="K407" i="16"/>
  <c r="K408" i="16" a="1"/>
  <c r="K408" i="16"/>
  <c r="K409" i="16" a="1"/>
  <c r="K409" i="16"/>
  <c r="K410" i="16" a="1"/>
  <c r="K410" i="16"/>
  <c r="K411" i="16" a="1"/>
  <c r="K411" i="16"/>
  <c r="K412" i="16" a="1"/>
  <c r="K412" i="16"/>
  <c r="K413" i="16" a="1"/>
  <c r="K413" i="16"/>
  <c r="K414" i="16" a="1"/>
  <c r="K414" i="16"/>
  <c r="K415" i="16" a="1"/>
  <c r="K415" i="16"/>
  <c r="K416" i="16" a="1"/>
  <c r="K416" i="16"/>
  <c r="K417" i="16" a="1"/>
  <c r="K417" i="16"/>
  <c r="K418" i="16" a="1"/>
  <c r="K418" i="16"/>
  <c r="K419" i="16" a="1"/>
  <c r="K419" i="16"/>
  <c r="K420" i="16" a="1"/>
  <c r="K420" i="16"/>
  <c r="K421" i="16" a="1"/>
  <c r="K421" i="16"/>
  <c r="K422" i="16" a="1"/>
  <c r="K422" i="16"/>
  <c r="K423" i="16" a="1"/>
  <c r="K423" i="16"/>
  <c r="K424" i="16" a="1"/>
  <c r="K424" i="16"/>
  <c r="K425" i="16" a="1"/>
  <c r="K425" i="16"/>
  <c r="K426" i="16" a="1"/>
  <c r="K426" i="16"/>
  <c r="K427" i="16" a="1"/>
  <c r="K427" i="16"/>
  <c r="K428" i="16" a="1"/>
  <c r="K428" i="16"/>
  <c r="K429" i="16" a="1"/>
  <c r="K429" i="16"/>
  <c r="K430" i="16" a="1"/>
  <c r="K430" i="16"/>
  <c r="K431" i="16" a="1"/>
  <c r="K431" i="16"/>
  <c r="K432" i="16" a="1"/>
  <c r="K432" i="16"/>
  <c r="K433" i="16" a="1"/>
  <c r="K433" i="16"/>
  <c r="K434" i="16" a="1"/>
  <c r="K434" i="16"/>
  <c r="K435" i="16" a="1"/>
  <c r="K435" i="16"/>
  <c r="K436" i="16" a="1"/>
  <c r="K436" i="16"/>
  <c r="K437" i="16" a="1"/>
  <c r="K437" i="16"/>
  <c r="K438" i="16" a="1"/>
  <c r="K438" i="16"/>
  <c r="K439" i="16" a="1"/>
  <c r="K439" i="16"/>
  <c r="K440" i="16" a="1"/>
  <c r="K440" i="16"/>
  <c r="K441" i="16" a="1"/>
  <c r="K441" i="16"/>
  <c r="K442" i="16" a="1"/>
  <c r="K442" i="16"/>
  <c r="K443" i="16" a="1"/>
  <c r="K443" i="16"/>
  <c r="K444" i="16" a="1"/>
  <c r="K444" i="16"/>
  <c r="K445" i="16" a="1"/>
  <c r="K445" i="16"/>
  <c r="K446" i="16" a="1"/>
  <c r="K446" i="16"/>
  <c r="K447" i="16" a="1"/>
  <c r="K447" i="16"/>
  <c r="K448" i="16" a="1"/>
  <c r="K448" i="16"/>
  <c r="K449" i="16" a="1"/>
  <c r="K449" i="16"/>
  <c r="K450" i="16" a="1"/>
  <c r="K450" i="16"/>
  <c r="K451" i="16" a="1"/>
  <c r="K451" i="16"/>
  <c r="K452" i="16" a="1"/>
  <c r="K452" i="16"/>
  <c r="K453" i="16" a="1"/>
  <c r="K453" i="16"/>
  <c r="K454" i="16" a="1"/>
  <c r="K454" i="16"/>
  <c r="K455" i="16" a="1"/>
  <c r="K455" i="16"/>
  <c r="K456" i="16" a="1"/>
  <c r="K456" i="16"/>
  <c r="K457" i="16" a="1"/>
  <c r="K457" i="16"/>
  <c r="K458" i="16" a="1"/>
  <c r="K458" i="16"/>
  <c r="K459" i="16" a="1"/>
  <c r="K459" i="16"/>
  <c r="K460" i="16" a="1"/>
  <c r="K460" i="16"/>
  <c r="K461" i="16" a="1"/>
  <c r="K461" i="16"/>
  <c r="K462" i="16" a="1"/>
  <c r="K462" i="16"/>
  <c r="K463" i="16" a="1"/>
  <c r="K463" i="16"/>
  <c r="K464" i="16" a="1"/>
  <c r="K464" i="16"/>
  <c r="K465" i="16" a="1"/>
  <c r="K465" i="16"/>
  <c r="K466" i="16" a="1"/>
  <c r="K466" i="16"/>
  <c r="K467" i="16" a="1"/>
  <c r="K467" i="16"/>
  <c r="K468" i="16" a="1"/>
  <c r="K468" i="16"/>
  <c r="K469" i="16" a="1"/>
  <c r="K469" i="16"/>
  <c r="K470" i="16" a="1"/>
  <c r="K470" i="16"/>
  <c r="K471" i="16" a="1"/>
  <c r="K471" i="16"/>
  <c r="K472" i="16" a="1"/>
  <c r="K472" i="16"/>
  <c r="K473" i="16" a="1"/>
  <c r="K473" i="16"/>
  <c r="K474" i="16" a="1"/>
  <c r="K474" i="16"/>
  <c r="K475" i="16" a="1"/>
  <c r="K475" i="16"/>
  <c r="K476" i="16" a="1"/>
  <c r="K476" i="16"/>
  <c r="K477" i="16" a="1"/>
  <c r="K477" i="16"/>
  <c r="K478" i="16" a="1"/>
  <c r="K478" i="16"/>
  <c r="K479" i="16" a="1"/>
  <c r="K479" i="16"/>
  <c r="K480" i="16" a="1"/>
  <c r="K480" i="16"/>
  <c r="K481" i="16" a="1"/>
  <c r="K481" i="16"/>
  <c r="K482" i="16" a="1"/>
  <c r="K482" i="16"/>
  <c r="K483" i="16" a="1"/>
  <c r="K483" i="16"/>
  <c r="K484" i="16" a="1"/>
  <c r="K484" i="16"/>
  <c r="K485" i="16" a="1"/>
  <c r="K485" i="16"/>
  <c r="K486" i="16" a="1"/>
  <c r="K486" i="16"/>
  <c r="K487" i="16" a="1"/>
  <c r="K487" i="16"/>
  <c r="K488" i="16" a="1"/>
  <c r="K488" i="16"/>
  <c r="K489" i="16" a="1"/>
  <c r="K489" i="16"/>
  <c r="K490" i="16" a="1"/>
  <c r="K490" i="16"/>
  <c r="K491" i="16" a="1"/>
  <c r="K491" i="16"/>
  <c r="K492" i="16" a="1"/>
  <c r="K492" i="16"/>
  <c r="K493" i="16" a="1"/>
  <c r="K493" i="16"/>
  <c r="K494" i="16" a="1"/>
  <c r="K494" i="16"/>
  <c r="K495" i="16" a="1"/>
  <c r="K495" i="16"/>
  <c r="K496" i="16" a="1"/>
  <c r="K496" i="16"/>
  <c r="K497" i="16" a="1"/>
  <c r="K497" i="16"/>
  <c r="K498" i="16" a="1"/>
  <c r="K498" i="16"/>
  <c r="K499" i="16" a="1"/>
  <c r="K499" i="16"/>
  <c r="K500" i="16" a="1"/>
  <c r="K500" i="16"/>
  <c r="K501" i="16" a="1"/>
  <c r="K501" i="16"/>
  <c r="K502" i="16" a="1"/>
  <c r="K502" i="16"/>
  <c r="K503" i="16" a="1"/>
  <c r="K503" i="16"/>
  <c r="K504" i="16" a="1"/>
  <c r="K504" i="16"/>
  <c r="K505" i="16" a="1"/>
  <c r="K505" i="16"/>
  <c r="K506" i="16" a="1"/>
  <c r="K506" i="16"/>
  <c r="K507" i="16" a="1"/>
  <c r="K507" i="16"/>
  <c r="K508" i="16" a="1"/>
  <c r="K508" i="16"/>
  <c r="K509" i="16" a="1"/>
  <c r="K509" i="16"/>
  <c r="K510" i="16" a="1"/>
  <c r="K510" i="16"/>
  <c r="K511" i="16" a="1"/>
  <c r="K511" i="16"/>
  <c r="K512" i="16" a="1"/>
  <c r="K512" i="16"/>
  <c r="K513" i="16" a="1"/>
  <c r="K513" i="16"/>
  <c r="K514" i="16" a="1"/>
  <c r="K514" i="16"/>
  <c r="K515" i="16" a="1"/>
  <c r="K515" i="16"/>
  <c r="K516" i="16" a="1"/>
  <c r="K516" i="16"/>
  <c r="K517" i="16" a="1"/>
  <c r="K517" i="16"/>
  <c r="K518" i="16" a="1"/>
  <c r="K518" i="16"/>
  <c r="K519" i="16" a="1"/>
  <c r="K519" i="16"/>
  <c r="K520" i="16" a="1"/>
  <c r="K520" i="16"/>
  <c r="K521" i="16" a="1"/>
  <c r="K521" i="16"/>
  <c r="K522" i="16" a="1"/>
  <c r="K522" i="16"/>
  <c r="K523" i="16" a="1"/>
  <c r="K523" i="16"/>
  <c r="K524" i="16" a="1"/>
  <c r="K524" i="16"/>
  <c r="K525" i="16" a="1"/>
  <c r="K525" i="16"/>
  <c r="K526" i="16" a="1"/>
  <c r="K526" i="16"/>
  <c r="K527" i="16" a="1"/>
  <c r="K527" i="16"/>
  <c r="K528" i="16" a="1"/>
  <c r="K528" i="16"/>
  <c r="K529" i="16" a="1"/>
  <c r="K529" i="16"/>
  <c r="K530" i="16" a="1"/>
  <c r="K530" i="16"/>
  <c r="K531" i="16" a="1"/>
  <c r="K531" i="16"/>
  <c r="K532" i="16" a="1"/>
  <c r="K532" i="16"/>
  <c r="K533" i="16" a="1"/>
  <c r="K533" i="16"/>
  <c r="K534" i="16" a="1"/>
  <c r="K534" i="16"/>
  <c r="K535" i="16" a="1"/>
  <c r="K535" i="16"/>
  <c r="K536" i="16" a="1"/>
  <c r="K536" i="16"/>
  <c r="K537" i="16" a="1"/>
  <c r="K537" i="16"/>
  <c r="K538" i="16" a="1"/>
  <c r="K538" i="16"/>
  <c r="K539" i="16" a="1"/>
  <c r="K539" i="16"/>
  <c r="K540" i="16" a="1"/>
  <c r="K540" i="16"/>
  <c r="K541" i="16" a="1"/>
  <c r="K541" i="16"/>
  <c r="K542" i="16" a="1"/>
  <c r="K542" i="16"/>
  <c r="K543" i="16" a="1"/>
  <c r="K543" i="16"/>
  <c r="K544" i="16" a="1"/>
  <c r="K544" i="16"/>
  <c r="K545" i="16" a="1"/>
  <c r="K545" i="16"/>
  <c r="K546" i="16" a="1"/>
  <c r="K546" i="16"/>
  <c r="K547" i="16" a="1"/>
  <c r="K547" i="16"/>
  <c r="K548" i="16" a="1"/>
  <c r="K548" i="16"/>
  <c r="K549" i="16" a="1"/>
  <c r="K549" i="16"/>
  <c r="K550" i="16" a="1"/>
  <c r="K550" i="16"/>
  <c r="K551" i="16" a="1"/>
  <c r="K551" i="16"/>
  <c r="K552" i="16" a="1"/>
  <c r="K552" i="16"/>
  <c r="K553" i="16" a="1"/>
  <c r="K553" i="16"/>
  <c r="K554" i="16" a="1"/>
  <c r="K554" i="16"/>
  <c r="K555" i="16" a="1"/>
  <c r="K555" i="16"/>
  <c r="K556" i="16" a="1"/>
  <c r="K556" i="16"/>
  <c r="K557" i="16" a="1"/>
  <c r="K557" i="16"/>
  <c r="K558" i="16" a="1"/>
  <c r="K558" i="16"/>
  <c r="K559" i="16" a="1"/>
  <c r="K559" i="16"/>
  <c r="K560" i="16" a="1"/>
  <c r="K560" i="16"/>
  <c r="K561" i="16" a="1"/>
  <c r="K561" i="16"/>
  <c r="K562" i="16" a="1"/>
  <c r="K562" i="16"/>
  <c r="K563" i="16" a="1"/>
  <c r="K563" i="16"/>
  <c r="K564" i="16" a="1"/>
  <c r="K564" i="16"/>
  <c r="K565" i="16" a="1"/>
  <c r="K565" i="16"/>
  <c r="K566" i="16" a="1"/>
  <c r="K566" i="16"/>
  <c r="K567" i="16" a="1"/>
  <c r="K567" i="16"/>
  <c r="K568" i="16" a="1"/>
  <c r="K568" i="16"/>
  <c r="K569" i="16" a="1"/>
  <c r="K569" i="16"/>
  <c r="K570" i="16" a="1"/>
  <c r="K570" i="16"/>
  <c r="K571" i="16" a="1"/>
  <c r="K571" i="16"/>
  <c r="K572" i="16" a="1"/>
  <c r="K572" i="16"/>
  <c r="K573" i="16" a="1"/>
  <c r="K573" i="16"/>
  <c r="K574" i="16" a="1"/>
  <c r="K574" i="16"/>
  <c r="K575" i="16" a="1"/>
  <c r="K575" i="16"/>
  <c r="K576" i="16" a="1"/>
  <c r="K576" i="16"/>
  <c r="K577" i="16" a="1"/>
  <c r="K577" i="16"/>
  <c r="K578" i="16" a="1"/>
  <c r="K578" i="16"/>
  <c r="K579" i="16" a="1"/>
  <c r="K579" i="16"/>
  <c r="K580" i="16" a="1"/>
  <c r="K580" i="16"/>
  <c r="K581" i="16" a="1"/>
  <c r="K581" i="16"/>
  <c r="K582" i="16" a="1"/>
  <c r="K582" i="16"/>
  <c r="K583" i="16" a="1"/>
  <c r="K583" i="16"/>
  <c r="K584" i="16" a="1"/>
  <c r="K584" i="16"/>
  <c r="K585" i="16" a="1"/>
  <c r="K585" i="16"/>
  <c r="K586" i="16" a="1"/>
  <c r="K586" i="16"/>
  <c r="K587" i="16" a="1"/>
  <c r="K587" i="16"/>
  <c r="K588" i="16" a="1"/>
  <c r="K588" i="16"/>
  <c r="K589" i="16" a="1"/>
  <c r="K589" i="16"/>
  <c r="K590" i="16" a="1"/>
  <c r="K590" i="16"/>
  <c r="K591" i="16" a="1"/>
  <c r="K591" i="16"/>
  <c r="K592" i="16" a="1"/>
  <c r="K592" i="16"/>
  <c r="K593" i="16" a="1"/>
  <c r="K593" i="16"/>
  <c r="K594" i="16" a="1"/>
  <c r="K594" i="16"/>
  <c r="K595" i="16" a="1"/>
  <c r="K595" i="16"/>
  <c r="K596" i="16" a="1"/>
  <c r="K596" i="16"/>
  <c r="K597" i="16" a="1"/>
  <c r="K597" i="16"/>
  <c r="K598" i="16" a="1"/>
  <c r="K598" i="16"/>
  <c r="K599" i="16" a="1"/>
  <c r="K599" i="16"/>
  <c r="K600" i="16" a="1"/>
  <c r="K600" i="16"/>
  <c r="K601" i="16" a="1"/>
  <c r="K601" i="16"/>
  <c r="K602" i="16" a="1"/>
  <c r="K602" i="16"/>
  <c r="K603" i="16" a="1"/>
  <c r="K603" i="16"/>
  <c r="K604" i="16" a="1"/>
  <c r="K604" i="16"/>
  <c r="K605" i="16" a="1"/>
  <c r="K605" i="16"/>
  <c r="K606" i="16" a="1"/>
  <c r="K606" i="16"/>
  <c r="K607" i="16" a="1"/>
  <c r="K607" i="16"/>
  <c r="K608" i="16" a="1"/>
  <c r="K608" i="16"/>
  <c r="K609" i="16" a="1"/>
  <c r="K609" i="16"/>
  <c r="K610" i="16" a="1"/>
  <c r="K610" i="16"/>
  <c r="K611" i="16" a="1"/>
  <c r="K611" i="16"/>
  <c r="K612" i="16" a="1"/>
  <c r="K612" i="16"/>
  <c r="K613" i="16" a="1"/>
  <c r="K613" i="16"/>
  <c r="K614" i="16" a="1"/>
  <c r="K614" i="16"/>
  <c r="K615" i="16" a="1"/>
  <c r="K615" i="16"/>
  <c r="K616" i="16" a="1"/>
  <c r="K616" i="16"/>
  <c r="K617" i="16" a="1"/>
  <c r="K617" i="16"/>
  <c r="K618" i="16" a="1"/>
  <c r="K618" i="16"/>
  <c r="K619" i="16" a="1"/>
  <c r="K619" i="16"/>
  <c r="K620" i="16" a="1"/>
  <c r="K620" i="16"/>
  <c r="K621" i="16" a="1"/>
  <c r="K621" i="16"/>
  <c r="K622" i="16" a="1"/>
  <c r="K622" i="16"/>
  <c r="K623" i="16" a="1"/>
  <c r="K623" i="16"/>
  <c r="K624" i="16" a="1"/>
  <c r="K624" i="16"/>
  <c r="K625" i="16" a="1"/>
  <c r="K625" i="16"/>
  <c r="K626" i="16" a="1"/>
  <c r="K626" i="16"/>
  <c r="K627" i="16" a="1"/>
  <c r="K627" i="16"/>
  <c r="K628" i="16" a="1"/>
  <c r="K628" i="16"/>
  <c r="K629" i="16" a="1"/>
  <c r="K629" i="16"/>
  <c r="K630" i="16" a="1"/>
  <c r="K630" i="16"/>
  <c r="K631" i="16" a="1"/>
  <c r="K631" i="16"/>
  <c r="K632" i="16" a="1"/>
  <c r="K632" i="16"/>
  <c r="K633" i="16" a="1"/>
  <c r="K633" i="16"/>
  <c r="K634" i="16" a="1"/>
  <c r="K634" i="16"/>
  <c r="K635" i="16" a="1"/>
  <c r="K635" i="16"/>
  <c r="K636" i="16" a="1"/>
  <c r="K636" i="16"/>
  <c r="K637" i="16" a="1"/>
  <c r="K637" i="16"/>
  <c r="K638" i="16" a="1"/>
  <c r="K638" i="16"/>
  <c r="K639" i="16" a="1"/>
  <c r="K639" i="16"/>
  <c r="K640" i="16" a="1"/>
  <c r="K640" i="16"/>
  <c r="K641" i="16" a="1"/>
  <c r="K641" i="16"/>
  <c r="K642" i="16" a="1"/>
  <c r="K642" i="16"/>
  <c r="K643" i="16" a="1"/>
  <c r="K643" i="16"/>
  <c r="K644" i="16" a="1"/>
  <c r="K644" i="16"/>
  <c r="K645" i="16" a="1"/>
  <c r="K645" i="16"/>
  <c r="K646" i="16" a="1"/>
  <c r="K646" i="16"/>
  <c r="K647" i="16" a="1"/>
  <c r="K647" i="16"/>
  <c r="K648" i="16" a="1"/>
  <c r="K648" i="16"/>
  <c r="K649" i="16" a="1"/>
  <c r="K649" i="16"/>
  <c r="K650" i="16" a="1"/>
  <c r="K650" i="16"/>
  <c r="K651" i="16" a="1"/>
  <c r="K651" i="16"/>
  <c r="K652" i="16" a="1"/>
  <c r="K652" i="16"/>
  <c r="K653" i="16" a="1"/>
  <c r="K653" i="16"/>
  <c r="K654" i="16" a="1"/>
  <c r="K654" i="16"/>
  <c r="K655" i="16" a="1"/>
  <c r="K655" i="16"/>
  <c r="K656" i="16" a="1"/>
  <c r="K656" i="16"/>
  <c r="K657" i="16" a="1"/>
  <c r="K657" i="16"/>
  <c r="K658" i="16" a="1"/>
  <c r="K658" i="16"/>
  <c r="K659" i="16" a="1"/>
  <c r="K659" i="16"/>
  <c r="K660" i="16" a="1"/>
  <c r="K660" i="16"/>
  <c r="K661" i="16" a="1"/>
  <c r="K661" i="16"/>
  <c r="K662" i="16" a="1"/>
  <c r="K662" i="16"/>
  <c r="K663" i="16" a="1"/>
  <c r="K663" i="16"/>
  <c r="K664" i="16" a="1"/>
  <c r="K664" i="16"/>
  <c r="K665" i="16" a="1"/>
  <c r="K665" i="16"/>
  <c r="K666" i="16" a="1"/>
  <c r="K666" i="16"/>
  <c r="K667" i="16" a="1"/>
  <c r="K667" i="16"/>
  <c r="K668" i="16" a="1"/>
  <c r="K668" i="16"/>
  <c r="K669" i="16" a="1"/>
  <c r="K669" i="16"/>
  <c r="K670" i="16" a="1"/>
  <c r="K670" i="16"/>
  <c r="K671" i="16" a="1"/>
  <c r="K671" i="16"/>
  <c r="K672" i="16" a="1"/>
  <c r="K672" i="16"/>
  <c r="K673" i="16" a="1"/>
  <c r="K673" i="16"/>
  <c r="K674" i="16" a="1"/>
  <c r="K674" i="16"/>
  <c r="K675" i="16" a="1"/>
  <c r="K675" i="16"/>
  <c r="K676" i="16" a="1"/>
  <c r="K676" i="16"/>
  <c r="K677" i="16" a="1"/>
  <c r="K677" i="16"/>
  <c r="K678" i="16" a="1"/>
  <c r="K678" i="16"/>
  <c r="K679" i="16" a="1"/>
  <c r="K679" i="16"/>
  <c r="K680" i="16" a="1"/>
  <c r="K680" i="16"/>
  <c r="K681" i="16" a="1"/>
  <c r="K681" i="16"/>
  <c r="K682" i="16" a="1"/>
  <c r="K682" i="16"/>
  <c r="K683" i="16" a="1"/>
  <c r="K683" i="16"/>
  <c r="K684" i="16" a="1"/>
  <c r="K684" i="16"/>
  <c r="K685" i="16" a="1"/>
  <c r="K685" i="16"/>
  <c r="K686" i="16" a="1"/>
  <c r="K686" i="16"/>
  <c r="K687" i="16" a="1"/>
  <c r="K687" i="16"/>
  <c r="K688" i="16" a="1"/>
  <c r="K688" i="16"/>
  <c r="K689" i="16" a="1"/>
  <c r="K689" i="16"/>
  <c r="K690" i="16" a="1"/>
  <c r="K690" i="16"/>
  <c r="K691" i="16" a="1"/>
  <c r="K691" i="16"/>
  <c r="K692" i="16" a="1"/>
  <c r="K692" i="16"/>
  <c r="K693" i="16" a="1"/>
  <c r="K693" i="16"/>
  <c r="K694" i="16" a="1"/>
  <c r="K694" i="16"/>
  <c r="K695" i="16" a="1"/>
  <c r="K695" i="16"/>
  <c r="K696" i="16" a="1"/>
  <c r="K696" i="16"/>
  <c r="K697" i="16" a="1"/>
  <c r="K697" i="16"/>
  <c r="K698" i="16" a="1"/>
  <c r="K698" i="16"/>
  <c r="K699" i="16" a="1"/>
  <c r="K699" i="16"/>
  <c r="K700" i="16" a="1"/>
  <c r="K700" i="16"/>
  <c r="K701" i="16" a="1"/>
  <c r="K701" i="16"/>
  <c r="K702" i="16" a="1"/>
  <c r="K702" i="16"/>
  <c r="K703" i="16" a="1"/>
  <c r="K703" i="16"/>
  <c r="K704" i="16" a="1"/>
  <c r="K704" i="16"/>
  <c r="K705" i="16" a="1"/>
  <c r="K705" i="16"/>
  <c r="K706" i="16" a="1"/>
  <c r="K706" i="16"/>
  <c r="K707" i="16" a="1"/>
  <c r="K707" i="16"/>
  <c r="K708" i="16" a="1"/>
  <c r="K708" i="16"/>
  <c r="K709" i="16" a="1"/>
  <c r="K709" i="16"/>
  <c r="K710" i="16" a="1"/>
  <c r="K710" i="16"/>
  <c r="K711" i="16" a="1"/>
  <c r="K711" i="16"/>
  <c r="K712" i="16" a="1"/>
  <c r="K712" i="16"/>
  <c r="K713" i="16" a="1"/>
  <c r="K713" i="16"/>
  <c r="K714" i="16" a="1"/>
  <c r="K714" i="16"/>
  <c r="K715" i="16" a="1"/>
  <c r="K715" i="16"/>
  <c r="K716" i="16" a="1"/>
  <c r="K716" i="16"/>
  <c r="K717" i="16" a="1"/>
  <c r="K717" i="16"/>
  <c r="K718" i="16" a="1"/>
  <c r="K718" i="16"/>
  <c r="K719" i="16" a="1"/>
  <c r="K719" i="16"/>
  <c r="K720" i="16" a="1"/>
  <c r="K720" i="16"/>
  <c r="K721" i="16" a="1"/>
  <c r="K721" i="16"/>
  <c r="K722" i="16" a="1"/>
  <c r="K722" i="16"/>
  <c r="K723" i="16" a="1"/>
  <c r="K723" i="16"/>
  <c r="K724" i="16" a="1"/>
  <c r="K724" i="16"/>
  <c r="K725" i="16" a="1"/>
  <c r="K725" i="16"/>
  <c r="K726" i="16" a="1"/>
  <c r="K726" i="16"/>
  <c r="K727" i="16" a="1"/>
  <c r="K727" i="16"/>
  <c r="K728" i="16" a="1"/>
  <c r="K728" i="16"/>
  <c r="K729" i="16" a="1"/>
  <c r="K729" i="16"/>
  <c r="K730" i="16" a="1"/>
  <c r="K730" i="16"/>
  <c r="K731" i="16" a="1"/>
  <c r="K731" i="16"/>
  <c r="K732" i="16" a="1"/>
  <c r="K732" i="16"/>
  <c r="K733" i="16" a="1"/>
  <c r="K733" i="16"/>
  <c r="K734" i="16" a="1"/>
  <c r="K734" i="16"/>
  <c r="K735" i="16" a="1"/>
  <c r="K735" i="16"/>
  <c r="K736" i="16" a="1"/>
  <c r="K736" i="16"/>
  <c r="K737" i="16" a="1"/>
  <c r="K737" i="16"/>
  <c r="K738" i="16" a="1"/>
  <c r="K738" i="16"/>
  <c r="K739" i="16" a="1"/>
  <c r="K739" i="16"/>
  <c r="K740" i="16" a="1"/>
  <c r="K740" i="16"/>
  <c r="K741" i="16" a="1"/>
  <c r="K741" i="16"/>
  <c r="K742" i="16" a="1"/>
  <c r="K742" i="16"/>
  <c r="K743" i="16" a="1"/>
  <c r="K743" i="16"/>
  <c r="K744" i="16" a="1"/>
  <c r="K744" i="16"/>
  <c r="K745" i="16" a="1"/>
  <c r="K745" i="16"/>
  <c r="K746" i="16" a="1"/>
  <c r="K746" i="16"/>
  <c r="K747" i="16" a="1"/>
  <c r="K747" i="16"/>
  <c r="K748" i="16" a="1"/>
  <c r="K748" i="16"/>
  <c r="K749" i="16" a="1"/>
  <c r="K749" i="16"/>
  <c r="K750" i="16" a="1"/>
  <c r="K750" i="16"/>
  <c r="K751" i="16" a="1"/>
  <c r="K751" i="16"/>
  <c r="K752" i="16" a="1"/>
  <c r="K752" i="16"/>
  <c r="K753" i="16" a="1"/>
  <c r="K753" i="16"/>
  <c r="K754" i="16" a="1"/>
  <c r="K754" i="16"/>
  <c r="K755" i="16" a="1"/>
  <c r="K755" i="16"/>
  <c r="K756" i="16" a="1"/>
  <c r="K756" i="16"/>
  <c r="K757" i="16" a="1"/>
  <c r="K757" i="16"/>
  <c r="K758" i="16" a="1"/>
  <c r="K758" i="16"/>
  <c r="K759" i="16" a="1"/>
  <c r="K759" i="16"/>
  <c r="K760" i="16" a="1"/>
  <c r="K760" i="16"/>
  <c r="K761" i="16" a="1"/>
  <c r="K761" i="16"/>
  <c r="K762" i="16" a="1"/>
  <c r="K762" i="16"/>
  <c r="K763" i="16" a="1"/>
  <c r="K763" i="16"/>
  <c r="K764" i="16" a="1"/>
  <c r="K764" i="16"/>
  <c r="K765" i="16" a="1"/>
  <c r="K765" i="16"/>
  <c r="K766" i="16" a="1"/>
  <c r="K766" i="16"/>
  <c r="K767" i="16" a="1"/>
  <c r="K767" i="16"/>
  <c r="K768" i="16" a="1"/>
  <c r="K768" i="16"/>
  <c r="K769" i="16" a="1"/>
  <c r="K769" i="16"/>
  <c r="K770" i="16" a="1"/>
  <c r="K770" i="16"/>
  <c r="K771" i="16" a="1"/>
  <c r="K771" i="16"/>
  <c r="K772" i="16" a="1"/>
  <c r="K772" i="16"/>
  <c r="K773" i="16" a="1"/>
  <c r="K773" i="16"/>
  <c r="K774" i="16" a="1"/>
  <c r="K774" i="16"/>
  <c r="K775" i="16" a="1"/>
  <c r="K775" i="16"/>
  <c r="K776" i="16" a="1"/>
  <c r="K776" i="16"/>
  <c r="K777" i="16" a="1"/>
  <c r="K777" i="16"/>
  <c r="K778" i="16" a="1"/>
  <c r="K778" i="16"/>
  <c r="K779" i="16" a="1"/>
  <c r="K779" i="16"/>
  <c r="K780" i="16" a="1"/>
  <c r="K780" i="16"/>
  <c r="K781" i="16" a="1"/>
  <c r="K781" i="16"/>
  <c r="K782" i="16" a="1"/>
  <c r="K782" i="16"/>
  <c r="K783" i="16" a="1"/>
  <c r="K783" i="16"/>
  <c r="K784" i="16" a="1"/>
  <c r="K784" i="16"/>
  <c r="K785" i="16" a="1"/>
  <c r="K785" i="16"/>
  <c r="K786" i="16" a="1"/>
  <c r="K786" i="16"/>
  <c r="K787" i="16" a="1"/>
  <c r="K787" i="16"/>
  <c r="K788" i="16" a="1"/>
  <c r="K788" i="16"/>
  <c r="K789" i="16" a="1"/>
  <c r="K789" i="16"/>
  <c r="K790" i="16" a="1"/>
  <c r="K790" i="16"/>
  <c r="K791" i="16" a="1"/>
  <c r="K791" i="16"/>
  <c r="K792" i="16" a="1"/>
  <c r="K792" i="16"/>
  <c r="K793" i="16" a="1"/>
  <c r="K793" i="16"/>
  <c r="K794" i="16" a="1"/>
  <c r="K794" i="16"/>
  <c r="K795" i="16" a="1"/>
  <c r="K795" i="16"/>
  <c r="K796" i="16" a="1"/>
  <c r="K796" i="16"/>
  <c r="K797" i="16" a="1"/>
  <c r="K797" i="16"/>
  <c r="K798" i="16" a="1"/>
  <c r="K798" i="16"/>
  <c r="K799" i="16" a="1"/>
  <c r="K799" i="16"/>
  <c r="K800" i="16" a="1"/>
  <c r="K800" i="16"/>
  <c r="K801" i="16" a="1"/>
  <c r="K801" i="16"/>
  <c r="K802" i="16" a="1"/>
  <c r="K802" i="16"/>
  <c r="K803" i="16" a="1"/>
  <c r="K803" i="16"/>
  <c r="K804" i="16" a="1"/>
  <c r="K804" i="16"/>
  <c r="K805" i="16" a="1"/>
  <c r="K805" i="16"/>
  <c r="K806" i="16" a="1"/>
  <c r="K806" i="16"/>
  <c r="K807" i="16" a="1"/>
  <c r="K807" i="16"/>
  <c r="K808" i="16" a="1"/>
  <c r="K808" i="16"/>
  <c r="K809" i="16" a="1"/>
  <c r="K809" i="16"/>
  <c r="K810" i="16" a="1"/>
  <c r="K810" i="16"/>
  <c r="K811" i="16" a="1"/>
  <c r="K811" i="16"/>
  <c r="K812" i="16" a="1"/>
  <c r="K812" i="16"/>
  <c r="K813" i="16" a="1"/>
  <c r="K813" i="16"/>
  <c r="K814" i="16" a="1"/>
  <c r="K814" i="16"/>
  <c r="K815" i="16" a="1"/>
  <c r="K815" i="16"/>
  <c r="K816" i="16" a="1"/>
  <c r="K816" i="16"/>
  <c r="K817" i="16" a="1"/>
  <c r="K817" i="16"/>
  <c r="K818" i="16" a="1"/>
  <c r="K818" i="16"/>
  <c r="K819" i="16" a="1"/>
  <c r="K819" i="16"/>
  <c r="K820" i="16" a="1"/>
  <c r="K820" i="16"/>
  <c r="K821" i="16" a="1"/>
  <c r="K821" i="16"/>
  <c r="K822" i="16" a="1"/>
  <c r="K822" i="16"/>
  <c r="K823" i="16" a="1"/>
  <c r="K823" i="16"/>
  <c r="K824" i="16" a="1"/>
  <c r="K824" i="16"/>
  <c r="K825" i="16" a="1"/>
  <c r="K825" i="16"/>
  <c r="K826" i="16" a="1"/>
  <c r="K826" i="16"/>
  <c r="K827" i="16" a="1"/>
  <c r="K827" i="16"/>
  <c r="K828" i="16" a="1"/>
  <c r="K828" i="16"/>
  <c r="K829" i="16" a="1"/>
  <c r="K829" i="16"/>
  <c r="K830" i="16" a="1"/>
  <c r="K830" i="16"/>
  <c r="K831" i="16" a="1"/>
  <c r="K831" i="16"/>
  <c r="K832" i="16" a="1"/>
  <c r="K832" i="16"/>
  <c r="K833" i="16" a="1"/>
  <c r="K833" i="16"/>
  <c r="K834" i="16" a="1"/>
  <c r="K834" i="16"/>
  <c r="K835" i="16" a="1"/>
  <c r="K835" i="16"/>
  <c r="K836" i="16" a="1"/>
  <c r="K836" i="16"/>
  <c r="K837" i="16" a="1"/>
  <c r="K837" i="16"/>
  <c r="K838" i="16" a="1"/>
  <c r="K838" i="16"/>
  <c r="K839" i="16" a="1"/>
  <c r="K839" i="16"/>
  <c r="K840" i="16" a="1"/>
  <c r="K840" i="16"/>
  <c r="K841" i="16" a="1"/>
  <c r="K841" i="16"/>
  <c r="K842" i="16" a="1"/>
  <c r="K842" i="16"/>
  <c r="K843" i="16" a="1"/>
  <c r="K843" i="16"/>
  <c r="K844" i="16" a="1"/>
  <c r="K844" i="16"/>
  <c r="K845" i="16" a="1"/>
  <c r="K845" i="16"/>
  <c r="K846" i="16" a="1"/>
  <c r="K846" i="16"/>
  <c r="K847" i="16" a="1"/>
  <c r="K847" i="16"/>
  <c r="K848" i="16" a="1"/>
  <c r="K848" i="16"/>
  <c r="K849" i="16" a="1"/>
  <c r="K849" i="16"/>
  <c r="K850" i="16" a="1"/>
  <c r="K850" i="16"/>
  <c r="K851" i="16" a="1"/>
  <c r="K851" i="16"/>
  <c r="K852" i="16" a="1"/>
  <c r="K852" i="16"/>
  <c r="K853" i="16" a="1"/>
  <c r="K853" i="16"/>
  <c r="K854" i="16" a="1"/>
  <c r="K854" i="16"/>
  <c r="K855" i="16" a="1"/>
  <c r="K855" i="16"/>
  <c r="K856" i="16" a="1"/>
  <c r="K856" i="16"/>
  <c r="K857" i="16" a="1"/>
  <c r="K857" i="16"/>
  <c r="K858" i="16" a="1"/>
  <c r="K858" i="16"/>
  <c r="K859" i="16" a="1"/>
  <c r="K859" i="16"/>
  <c r="K860" i="16" a="1"/>
  <c r="K860" i="16"/>
  <c r="K861" i="16" a="1"/>
  <c r="K861" i="16"/>
  <c r="K862" i="16" a="1"/>
  <c r="K862" i="16"/>
  <c r="K863" i="16" a="1"/>
  <c r="K863" i="16"/>
  <c r="K864" i="16" a="1"/>
  <c r="K864" i="16"/>
  <c r="K865" i="16" a="1"/>
  <c r="K865" i="16"/>
  <c r="K866" i="16" a="1"/>
  <c r="K866" i="16"/>
  <c r="K867" i="16" a="1"/>
  <c r="K867" i="16"/>
  <c r="K868" i="16" a="1"/>
  <c r="K868" i="16"/>
  <c r="K869" i="16" a="1"/>
  <c r="K869" i="16"/>
  <c r="K870" i="16" a="1"/>
  <c r="K870" i="16"/>
  <c r="K871" i="16" a="1"/>
  <c r="K871" i="16"/>
  <c r="K872" i="16" a="1"/>
  <c r="K872" i="16"/>
  <c r="K873" i="16" a="1"/>
  <c r="K873" i="16"/>
  <c r="K874" i="16" a="1"/>
  <c r="K874" i="16"/>
  <c r="K875" i="16" a="1"/>
  <c r="K875" i="16"/>
  <c r="K876" i="16" a="1"/>
  <c r="K876" i="16"/>
  <c r="K877" i="16" a="1"/>
  <c r="K877" i="16"/>
  <c r="K878" i="16" a="1"/>
  <c r="K878" i="16"/>
  <c r="K879" i="16" a="1"/>
  <c r="K879" i="16"/>
  <c r="K880" i="16" a="1"/>
  <c r="K880" i="16"/>
  <c r="K881" i="16" a="1"/>
  <c r="K881" i="16"/>
  <c r="K882" i="16" a="1"/>
  <c r="K882" i="16"/>
  <c r="K883" i="16" a="1"/>
  <c r="K883" i="16"/>
  <c r="K884" i="16" a="1"/>
  <c r="K884" i="16"/>
  <c r="K885" i="16" a="1"/>
  <c r="K885" i="16"/>
  <c r="K886" i="16" a="1"/>
  <c r="K886" i="16"/>
  <c r="K887" i="16" a="1"/>
  <c r="K887" i="16"/>
  <c r="K888" i="16" a="1"/>
  <c r="K888" i="16"/>
  <c r="K889" i="16" a="1"/>
  <c r="K889" i="16"/>
  <c r="K890" i="16" a="1"/>
  <c r="K890" i="16"/>
  <c r="K891" i="16" a="1"/>
  <c r="K891" i="16"/>
  <c r="K892" i="16" a="1"/>
  <c r="K892" i="16"/>
  <c r="K893" i="16" a="1"/>
  <c r="K893" i="16"/>
  <c r="K894" i="16" a="1"/>
  <c r="K894" i="16"/>
  <c r="K895" i="16" a="1"/>
  <c r="K895" i="16"/>
  <c r="K896" i="16" a="1"/>
  <c r="K896" i="16"/>
  <c r="K897" i="16" a="1"/>
  <c r="K897" i="16"/>
  <c r="K898" i="16" a="1"/>
  <c r="K898" i="16"/>
  <c r="K899" i="16" a="1"/>
  <c r="K899" i="16"/>
  <c r="K900" i="16" a="1"/>
  <c r="K900" i="16"/>
  <c r="K901" i="16" a="1"/>
  <c r="K901" i="16"/>
  <c r="K902" i="16" a="1"/>
  <c r="K902" i="16"/>
  <c r="K903" i="16" a="1"/>
  <c r="K903" i="16"/>
  <c r="K904" i="16" a="1"/>
  <c r="K904" i="16"/>
  <c r="K905" i="16" a="1"/>
  <c r="K905" i="16"/>
  <c r="K906" i="16" a="1"/>
  <c r="K906" i="16"/>
  <c r="K907" i="16" a="1"/>
  <c r="K907" i="16"/>
  <c r="K908" i="16" a="1"/>
  <c r="K908" i="16"/>
  <c r="K909" i="16" a="1"/>
  <c r="K909" i="16"/>
  <c r="K910" i="16" a="1"/>
  <c r="K910" i="16"/>
  <c r="K911" i="16" a="1"/>
  <c r="K911" i="16"/>
  <c r="K912" i="16" a="1"/>
  <c r="K912" i="16"/>
  <c r="K913" i="16" a="1"/>
  <c r="K913" i="16"/>
  <c r="K914" i="16" a="1"/>
  <c r="K914" i="16"/>
  <c r="K915" i="16" a="1"/>
  <c r="K915" i="16"/>
  <c r="K916" i="16" a="1"/>
  <c r="K916" i="16"/>
  <c r="K917" i="16" a="1"/>
  <c r="K917" i="16"/>
  <c r="K918" i="16" a="1"/>
  <c r="K918" i="16"/>
  <c r="K919" i="16" a="1"/>
  <c r="K919" i="16"/>
  <c r="K920" i="16" a="1"/>
  <c r="K920" i="16"/>
  <c r="K921" i="16" a="1"/>
  <c r="K921" i="16"/>
  <c r="K922" i="16" a="1"/>
  <c r="K922" i="16"/>
  <c r="K923" i="16" a="1"/>
  <c r="K923" i="16"/>
  <c r="K924" i="16" a="1"/>
  <c r="K924" i="16"/>
  <c r="K925" i="16" a="1"/>
  <c r="K925" i="16"/>
  <c r="K926" i="16" a="1"/>
  <c r="K926" i="16"/>
  <c r="K927" i="16" a="1"/>
  <c r="K927" i="16"/>
  <c r="K928" i="16" a="1"/>
  <c r="K928" i="16"/>
  <c r="K929" i="16" a="1"/>
  <c r="K929" i="16"/>
  <c r="K930" i="16" a="1"/>
  <c r="K930" i="16"/>
  <c r="K931" i="16" a="1"/>
  <c r="K931" i="16"/>
  <c r="K932" i="16" a="1"/>
  <c r="K932" i="16"/>
  <c r="K933" i="16" a="1"/>
  <c r="K933" i="16"/>
  <c r="K934" i="16" a="1"/>
  <c r="K934" i="16"/>
  <c r="K935" i="16" a="1"/>
  <c r="K935" i="16"/>
  <c r="K936" i="16" a="1"/>
  <c r="K936" i="16"/>
  <c r="K937" i="16" a="1"/>
  <c r="K937" i="16"/>
  <c r="K938" i="16" a="1"/>
  <c r="K938" i="16"/>
  <c r="K939" i="16" a="1"/>
  <c r="K939" i="16"/>
  <c r="K940" i="16" a="1"/>
  <c r="K940" i="16"/>
  <c r="K941" i="16" a="1"/>
  <c r="K941" i="16"/>
  <c r="K942" i="16" a="1"/>
  <c r="K942" i="16"/>
  <c r="K943" i="16" a="1"/>
  <c r="K943" i="16"/>
  <c r="K944" i="16" a="1"/>
  <c r="K944" i="16"/>
  <c r="K945" i="16" a="1"/>
  <c r="K945" i="16"/>
  <c r="K946" i="16" a="1"/>
  <c r="K946" i="16"/>
  <c r="K947" i="16" a="1"/>
  <c r="K947" i="16"/>
  <c r="K948" i="16" a="1"/>
  <c r="K948" i="16"/>
  <c r="K949" i="16" a="1"/>
  <c r="K949" i="16"/>
  <c r="K950" i="16" a="1"/>
  <c r="K950" i="16"/>
  <c r="K951" i="16" a="1"/>
  <c r="K951" i="16"/>
  <c r="K952" i="16" a="1"/>
  <c r="K952" i="16"/>
  <c r="K953" i="16" a="1"/>
  <c r="K953" i="16"/>
  <c r="K954" i="16" a="1"/>
  <c r="K954" i="16"/>
  <c r="K955" i="16" a="1"/>
  <c r="K955" i="16"/>
  <c r="K956" i="16" a="1"/>
  <c r="K956" i="16"/>
  <c r="K957" i="16" a="1"/>
  <c r="K957" i="16"/>
  <c r="K958" i="16" a="1"/>
  <c r="K958" i="16"/>
  <c r="K959" i="16" a="1"/>
  <c r="K959" i="16"/>
  <c r="K960" i="16" a="1"/>
  <c r="K960" i="16"/>
  <c r="K961" i="16" a="1"/>
  <c r="K961" i="16"/>
  <c r="K962" i="16" a="1"/>
  <c r="K962" i="16"/>
  <c r="K963" i="16" a="1"/>
  <c r="K963" i="16"/>
  <c r="K964" i="16" a="1"/>
  <c r="K964" i="16"/>
  <c r="K965" i="16" a="1"/>
  <c r="K965" i="16"/>
  <c r="K966" i="16" a="1"/>
  <c r="K966" i="16"/>
  <c r="K967" i="16" a="1"/>
  <c r="K967" i="16"/>
  <c r="K968" i="16" a="1"/>
  <c r="K968" i="16"/>
  <c r="K969" i="16" a="1"/>
  <c r="K969" i="16"/>
  <c r="K970" i="16" a="1"/>
  <c r="K970" i="16"/>
  <c r="K971" i="16" a="1"/>
  <c r="K971" i="16"/>
  <c r="K972" i="16" a="1"/>
  <c r="K972" i="16"/>
  <c r="K973" i="16" a="1"/>
  <c r="K973" i="16"/>
  <c r="K974" i="16" a="1"/>
  <c r="K974" i="16"/>
  <c r="K975" i="16" a="1"/>
  <c r="K975" i="16"/>
  <c r="K976" i="16" a="1"/>
  <c r="K976" i="16"/>
  <c r="K977" i="16" a="1"/>
  <c r="K977" i="16"/>
  <c r="K978" i="16" a="1"/>
  <c r="K978" i="16"/>
  <c r="K979" i="16" a="1"/>
  <c r="K979" i="16"/>
  <c r="K980" i="16" a="1"/>
  <c r="K980" i="16"/>
  <c r="K981" i="16" a="1"/>
  <c r="K981" i="16"/>
  <c r="K982" i="16" a="1"/>
  <c r="K982" i="16"/>
  <c r="K983" i="16" a="1"/>
  <c r="K983" i="16"/>
  <c r="K984" i="16" a="1"/>
  <c r="K984" i="16"/>
  <c r="K985" i="16" a="1"/>
  <c r="K985" i="16"/>
  <c r="K986" i="16" a="1"/>
  <c r="K986" i="16"/>
  <c r="K987" i="16" a="1"/>
  <c r="K987" i="16"/>
  <c r="K988" i="16" a="1"/>
  <c r="K988" i="16"/>
  <c r="K989" i="16" a="1"/>
  <c r="K989" i="16"/>
  <c r="K990" i="16" a="1"/>
  <c r="K990" i="16"/>
  <c r="K991" i="16" a="1"/>
  <c r="K991" i="16"/>
  <c r="K992" i="16" a="1"/>
  <c r="K992" i="16"/>
  <c r="K993" i="16" a="1"/>
  <c r="K993" i="16"/>
  <c r="K994" i="16" a="1"/>
  <c r="K994" i="16"/>
  <c r="K995" i="16" a="1"/>
  <c r="K995" i="16"/>
  <c r="K996" i="16" a="1"/>
  <c r="K996" i="16"/>
  <c r="K997" i="16" a="1"/>
  <c r="K997" i="16"/>
  <c r="K998" i="16" a="1"/>
  <c r="K998" i="16"/>
  <c r="K999" i="16" a="1"/>
  <c r="K999" i="16"/>
  <c r="K1000" i="16" a="1"/>
  <c r="K1000" i="16"/>
  <c r="K1001" i="16" a="1"/>
  <c r="K1001" i="16"/>
  <c r="K1002" i="16" a="1"/>
  <c r="K1002" i="16"/>
  <c r="K1003" i="16" a="1"/>
  <c r="K1003" i="16"/>
  <c r="K1004" i="16" a="1"/>
  <c r="K1004" i="16"/>
  <c r="K1005" i="16" a="1"/>
  <c r="K1005" i="16"/>
  <c r="K1006" i="16" a="1"/>
  <c r="K1006" i="16"/>
  <c r="K1007" i="16" a="1"/>
  <c r="K1007" i="16"/>
  <c r="K1008" i="16" a="1"/>
  <c r="K1008" i="16"/>
  <c r="K1009" i="16" a="1"/>
  <c r="K1009" i="16"/>
  <c r="K1010" i="16" a="1"/>
  <c r="K1010" i="16"/>
  <c r="K1011" i="16" a="1"/>
  <c r="K1011" i="16"/>
  <c r="K1012" i="16" a="1"/>
  <c r="K1012" i="16"/>
  <c r="K1013" i="16" a="1"/>
  <c r="K1013" i="16"/>
  <c r="K1014" i="16" a="1"/>
  <c r="K1014" i="16"/>
  <c r="K1015" i="16" a="1"/>
  <c r="K1015" i="16"/>
  <c r="K1016" i="16" a="1"/>
  <c r="K1016" i="16"/>
  <c r="K1017" i="16" a="1"/>
  <c r="K1017" i="16"/>
  <c r="K1018" i="16" a="1"/>
  <c r="K1018" i="16"/>
  <c r="K1019" i="16" a="1"/>
  <c r="K1019" i="16"/>
  <c r="K1020" i="16" a="1"/>
  <c r="K1020" i="16"/>
  <c r="K1021" i="16" a="1"/>
  <c r="K1021" i="16"/>
  <c r="K1022" i="16" a="1"/>
  <c r="K1022" i="16"/>
  <c r="K1023" i="16" a="1"/>
  <c r="K1023" i="16"/>
  <c r="K1024" i="16" a="1"/>
  <c r="K1024" i="16"/>
  <c r="K1025" i="16" a="1"/>
  <c r="K1025" i="16"/>
  <c r="K1026" i="16" a="1"/>
  <c r="K1026" i="16"/>
  <c r="K1027" i="16" a="1"/>
  <c r="K1027" i="16"/>
  <c r="K1028" i="16" a="1"/>
  <c r="K1028" i="16"/>
  <c r="K1029" i="16" a="1"/>
  <c r="K1029" i="16"/>
  <c r="K1030" i="16" a="1"/>
  <c r="K1030" i="16"/>
  <c r="K1031" i="16" a="1"/>
  <c r="K1031" i="16"/>
  <c r="K1032" i="16" a="1"/>
  <c r="K1032" i="16"/>
  <c r="K1033" i="16" a="1"/>
  <c r="K1033" i="16"/>
  <c r="K1034" i="16" a="1"/>
  <c r="K1034" i="16"/>
  <c r="K1035" i="16" a="1"/>
  <c r="K1035" i="16"/>
  <c r="K1036" i="16" a="1"/>
  <c r="K1036" i="16"/>
  <c r="K1037" i="16" a="1"/>
  <c r="K1037" i="16"/>
  <c r="K1038" i="16" a="1"/>
  <c r="K1038" i="16"/>
  <c r="K1039" i="16" a="1"/>
  <c r="K1039" i="16"/>
  <c r="K1040" i="16" a="1"/>
  <c r="K1040" i="16"/>
  <c r="K1041" i="16" a="1"/>
  <c r="K1041" i="16"/>
  <c r="K1042" i="16" a="1"/>
  <c r="K1042" i="16"/>
  <c r="K1043" i="16" a="1"/>
  <c r="K1043" i="16"/>
  <c r="K1044" i="16" a="1"/>
  <c r="K1044" i="16"/>
  <c r="K1045" i="16" a="1"/>
  <c r="K1045" i="16"/>
  <c r="K1046" i="16" a="1"/>
  <c r="K1046" i="16"/>
  <c r="K1047" i="16" a="1"/>
  <c r="K1047" i="16"/>
  <c r="K1048" i="16" a="1"/>
  <c r="K1048" i="16"/>
  <c r="K1049" i="16" a="1"/>
  <c r="K1049" i="16"/>
  <c r="K1050" i="16" a="1"/>
  <c r="K1050" i="16"/>
  <c r="K1051" i="16" a="1"/>
  <c r="K1051" i="16"/>
  <c r="K1052" i="16" a="1"/>
  <c r="K1052" i="16"/>
  <c r="K1053" i="16" a="1"/>
  <c r="K1053" i="16"/>
  <c r="K1054" i="16" a="1"/>
  <c r="K1054" i="16"/>
  <c r="K1055" i="16" a="1"/>
  <c r="K1055" i="16"/>
  <c r="K1056" i="16" a="1"/>
  <c r="K1056" i="16"/>
  <c r="K1057" i="16" a="1"/>
  <c r="K1057" i="16"/>
  <c r="K1058" i="16" a="1"/>
  <c r="K1058" i="16"/>
  <c r="K1059" i="16" a="1"/>
  <c r="K1059" i="16"/>
  <c r="K1060" i="16" a="1"/>
  <c r="K1060" i="16"/>
  <c r="K1061" i="16" a="1"/>
  <c r="K1061" i="16"/>
  <c r="K1062" i="16" a="1"/>
  <c r="K1062" i="16"/>
  <c r="K1063" i="16" a="1"/>
  <c r="K1063" i="16"/>
  <c r="K1064" i="16" a="1"/>
  <c r="K1064" i="16"/>
  <c r="K1065" i="16" a="1"/>
  <c r="K1065" i="16"/>
  <c r="K1066" i="16" a="1"/>
  <c r="K1066" i="16"/>
  <c r="K1067" i="16" a="1"/>
  <c r="K1067" i="16"/>
  <c r="K1068" i="16" a="1"/>
  <c r="K1068" i="16"/>
  <c r="K1069" i="16" a="1"/>
  <c r="K1069" i="16"/>
  <c r="K1070" i="16" a="1"/>
  <c r="K1070" i="16"/>
  <c r="K1071" i="16" a="1"/>
  <c r="K1071" i="16"/>
  <c r="K1072" i="16" a="1"/>
  <c r="K1072" i="16"/>
  <c r="K1073" i="16" a="1"/>
  <c r="K1073" i="16"/>
  <c r="K1074" i="16" a="1"/>
  <c r="K1074" i="16"/>
  <c r="K1075" i="16" a="1"/>
  <c r="K1075" i="16"/>
  <c r="K1076" i="16" a="1"/>
  <c r="K1076" i="16"/>
  <c r="K1077" i="16" a="1"/>
  <c r="K1077" i="16"/>
  <c r="K1078" i="16" a="1"/>
  <c r="K1078" i="16"/>
  <c r="K1079" i="16" a="1"/>
  <c r="K1079" i="16"/>
  <c r="K1080" i="16" a="1"/>
  <c r="K1080" i="16"/>
  <c r="K1081" i="16" a="1"/>
  <c r="K1081" i="16"/>
  <c r="K1082" i="16" a="1"/>
  <c r="K1082" i="16"/>
  <c r="K1083" i="16" a="1"/>
  <c r="K1083" i="16"/>
  <c r="K1084" i="16" a="1"/>
  <c r="K1084" i="16"/>
  <c r="K1085" i="16" a="1"/>
  <c r="K1085" i="16"/>
  <c r="K1086" i="16" a="1"/>
  <c r="K1086" i="16"/>
  <c r="K1087" i="16" a="1"/>
  <c r="K1087" i="16"/>
  <c r="K1088" i="16" a="1"/>
  <c r="K1088" i="16"/>
  <c r="K1089" i="16" a="1"/>
  <c r="K1089" i="16"/>
  <c r="K1090" i="16" a="1"/>
  <c r="K1090" i="16"/>
  <c r="K1091" i="16" a="1"/>
  <c r="K1091" i="16"/>
  <c r="K1092" i="16" a="1"/>
  <c r="K1092" i="16"/>
  <c r="K1093" i="16" a="1"/>
  <c r="K1093" i="16"/>
  <c r="K1094" i="16" a="1"/>
  <c r="K1094" i="16"/>
  <c r="K1095" i="16" a="1"/>
  <c r="K1095" i="16"/>
  <c r="K1096" i="16" a="1"/>
  <c r="K1096" i="16"/>
  <c r="K1097" i="16" a="1"/>
  <c r="K1097" i="16"/>
  <c r="K1098" i="16" a="1"/>
  <c r="K1098" i="16"/>
  <c r="K1099" i="16" a="1"/>
  <c r="K1099" i="16"/>
  <c r="K1100" i="16" a="1"/>
  <c r="K1100" i="16"/>
  <c r="K1101" i="16" a="1"/>
  <c r="K1101" i="16"/>
  <c r="K1102" i="16" a="1"/>
  <c r="K1102" i="16"/>
  <c r="K1103" i="16" a="1"/>
  <c r="K1103" i="16"/>
  <c r="K1104" i="16" a="1"/>
  <c r="K1104" i="16"/>
  <c r="K1105" i="16" a="1"/>
  <c r="K1105" i="16"/>
  <c r="K1106" i="16" a="1"/>
  <c r="K1106" i="16"/>
  <c r="K1107" i="16" a="1"/>
  <c r="K1107" i="16"/>
  <c r="K1108" i="16" a="1"/>
  <c r="K1108" i="16"/>
  <c r="K1109" i="16" a="1"/>
  <c r="K1109" i="16"/>
  <c r="K1110" i="16" a="1"/>
  <c r="K1110" i="16"/>
  <c r="K1111" i="16" a="1"/>
  <c r="K1111" i="16"/>
  <c r="K1112" i="16" a="1"/>
  <c r="K1112" i="16"/>
  <c r="K1113" i="16" a="1"/>
  <c r="K1113" i="16"/>
  <c r="K1114" i="16" a="1"/>
  <c r="K1114" i="16"/>
  <c r="K1115" i="16" a="1"/>
  <c r="K1115" i="16"/>
  <c r="K1116" i="16" a="1"/>
  <c r="K1116" i="16"/>
  <c r="K1117" i="16" a="1"/>
  <c r="K1117" i="16"/>
  <c r="K1118" i="16" a="1"/>
  <c r="K1118" i="16"/>
  <c r="K1119" i="16" a="1"/>
  <c r="K1119" i="16"/>
  <c r="K1120" i="16" a="1"/>
  <c r="K1120" i="16"/>
  <c r="K1121" i="16" a="1"/>
  <c r="K1121" i="16"/>
  <c r="K1122" i="16" a="1"/>
  <c r="K1122" i="16"/>
  <c r="K1123" i="16" a="1"/>
  <c r="K1123" i="16"/>
  <c r="K1124" i="16" a="1"/>
  <c r="K1124" i="16"/>
  <c r="K1125" i="16" a="1"/>
  <c r="K1125" i="16"/>
  <c r="K1126" i="16" a="1"/>
  <c r="K1126" i="16"/>
  <c r="K1127" i="16" a="1"/>
  <c r="K1127" i="16"/>
  <c r="K1128" i="16" a="1"/>
  <c r="K1128" i="16"/>
  <c r="K1129" i="16" a="1"/>
  <c r="K1129" i="16"/>
  <c r="K1130" i="16" a="1"/>
  <c r="K1130" i="16"/>
  <c r="K1131" i="16" a="1"/>
  <c r="K1131" i="16"/>
  <c r="K1132" i="16" a="1"/>
  <c r="K1132" i="16"/>
  <c r="K1133" i="16" a="1"/>
  <c r="K1133" i="16"/>
  <c r="K1134" i="16" a="1"/>
  <c r="K1134" i="16"/>
  <c r="K1135" i="16" a="1"/>
  <c r="K1135" i="16"/>
  <c r="K1136" i="16" a="1"/>
  <c r="K1136" i="16"/>
  <c r="K1137" i="16" a="1"/>
  <c r="K1137" i="16"/>
  <c r="K1138" i="16" a="1"/>
  <c r="K1138" i="16"/>
  <c r="K1139" i="16" a="1"/>
  <c r="K1139" i="16"/>
  <c r="K1140" i="16" a="1"/>
  <c r="K1140" i="16"/>
  <c r="K1141" i="16" a="1"/>
  <c r="K1141" i="16"/>
  <c r="K1142" i="16" a="1"/>
  <c r="K1142" i="16"/>
  <c r="K1143" i="16" a="1"/>
  <c r="K1143" i="16"/>
  <c r="K1144" i="16" a="1"/>
  <c r="K1144" i="16"/>
  <c r="K1145" i="16" a="1"/>
  <c r="K1145" i="16"/>
  <c r="K1146" i="16" a="1"/>
  <c r="K1146" i="16"/>
  <c r="K1147" i="16" a="1"/>
  <c r="K1147" i="16"/>
  <c r="K1148" i="16" a="1"/>
  <c r="K1148" i="16"/>
  <c r="K1149" i="16" a="1"/>
  <c r="K1149" i="16"/>
  <c r="K1150" i="16" a="1"/>
  <c r="K1150" i="16"/>
  <c r="K1151" i="16" a="1"/>
  <c r="K1151" i="16"/>
  <c r="K1152" i="16" a="1"/>
  <c r="K1152" i="16"/>
  <c r="K1153" i="16" a="1"/>
  <c r="K1153" i="16"/>
  <c r="K1154" i="16" a="1"/>
  <c r="K1154" i="16"/>
  <c r="K1155" i="16" a="1"/>
  <c r="K1155" i="16"/>
  <c r="K1156" i="16" a="1"/>
  <c r="K1156" i="16"/>
  <c r="K1157" i="16" a="1"/>
  <c r="K1157" i="16"/>
  <c r="K1158" i="16" a="1"/>
  <c r="K1158" i="16"/>
  <c r="K1159" i="16" a="1"/>
  <c r="K1159" i="16"/>
  <c r="K1160" i="16" a="1"/>
  <c r="K1160" i="16"/>
  <c r="K1161" i="16" a="1"/>
  <c r="K1161" i="16"/>
  <c r="K1162" i="16" a="1"/>
  <c r="K1162" i="16"/>
  <c r="K1163" i="16" a="1"/>
  <c r="K1163" i="16"/>
  <c r="K1164" i="16" a="1"/>
  <c r="K1164" i="16"/>
  <c r="K1165" i="16" a="1"/>
  <c r="K1165" i="16"/>
  <c r="K1166" i="16" a="1"/>
  <c r="K1166" i="16"/>
  <c r="K1167" i="16" a="1"/>
  <c r="K1167" i="16"/>
  <c r="K1168" i="16" a="1"/>
  <c r="K1168" i="16"/>
  <c r="K1169" i="16" a="1"/>
  <c r="K1169" i="16"/>
  <c r="K1170" i="16" a="1"/>
  <c r="K1170" i="16"/>
  <c r="K1171" i="16" a="1"/>
  <c r="K1171" i="16"/>
  <c r="K1172" i="16" a="1"/>
  <c r="K1172" i="16"/>
  <c r="K1173" i="16" a="1"/>
  <c r="K1173" i="16"/>
  <c r="K1174" i="16" a="1"/>
  <c r="K1174" i="16"/>
  <c r="K1175" i="16" a="1"/>
  <c r="K1175" i="16"/>
  <c r="K1176" i="16" a="1"/>
  <c r="K1176" i="16"/>
  <c r="K1177" i="16" a="1"/>
  <c r="K1177" i="16"/>
  <c r="K1178" i="16" a="1"/>
  <c r="K1178" i="16"/>
  <c r="K1179" i="16" a="1"/>
  <c r="K1179" i="16"/>
  <c r="K1180" i="16" a="1"/>
  <c r="K1180" i="16"/>
  <c r="K1181" i="16" a="1"/>
  <c r="K1181" i="16"/>
  <c r="K1182" i="16" a="1"/>
  <c r="K1182" i="16"/>
  <c r="K1183" i="16" a="1"/>
  <c r="K1183" i="16"/>
  <c r="K1184" i="16" a="1"/>
  <c r="K1184" i="16"/>
  <c r="K1185" i="16" a="1"/>
  <c r="K1185" i="16"/>
  <c r="K1186" i="16" a="1"/>
  <c r="K1186" i="16"/>
  <c r="K1187" i="16" a="1"/>
  <c r="K1187" i="16"/>
  <c r="K1188" i="16" a="1"/>
  <c r="K1188" i="16"/>
  <c r="K1189" i="16" a="1"/>
  <c r="K1189" i="16"/>
  <c r="K1190" i="16" a="1"/>
  <c r="K1190" i="16"/>
  <c r="K1191" i="16" a="1"/>
  <c r="K1191" i="16"/>
  <c r="K1192" i="16" a="1"/>
  <c r="K1192" i="16"/>
  <c r="K1193" i="16" a="1"/>
  <c r="K1193" i="16"/>
  <c r="K1194" i="16" a="1"/>
  <c r="K1194" i="16"/>
  <c r="K1195" i="16" a="1"/>
  <c r="K1195" i="16"/>
  <c r="K1196" i="16" a="1"/>
  <c r="K1196" i="16"/>
  <c r="K1197" i="16" a="1"/>
  <c r="K1197" i="16"/>
  <c r="K1198" i="16" a="1"/>
  <c r="K1198" i="16"/>
  <c r="K1199" i="16" a="1"/>
  <c r="K1199" i="16"/>
  <c r="K1200" i="16" a="1"/>
  <c r="K1200" i="16"/>
  <c r="K1201" i="16" a="1"/>
  <c r="K1201" i="16"/>
  <c r="K1202" i="16" a="1"/>
  <c r="K1202" i="16"/>
  <c r="K1203" i="16" a="1"/>
  <c r="K1203" i="16"/>
  <c r="K1204" i="16" a="1"/>
  <c r="K1204" i="16"/>
  <c r="K1205" i="16" a="1"/>
  <c r="K1205" i="16"/>
  <c r="K1206" i="16" a="1"/>
  <c r="K1206" i="16"/>
  <c r="K1207" i="16" a="1"/>
  <c r="K1207" i="16"/>
  <c r="K1208" i="16" a="1"/>
  <c r="K1208" i="16"/>
  <c r="K1209" i="16" a="1"/>
  <c r="K1209" i="16"/>
  <c r="K1210" i="16" a="1"/>
  <c r="K1210" i="16"/>
  <c r="K1211" i="16" a="1"/>
  <c r="K1211" i="16"/>
  <c r="K1212" i="16" a="1"/>
  <c r="K1212" i="16"/>
  <c r="K1213" i="16" a="1"/>
  <c r="K1213" i="16"/>
  <c r="K1214" i="16" a="1"/>
  <c r="K1214" i="16"/>
  <c r="K1215" i="16" a="1"/>
  <c r="K1215" i="16"/>
  <c r="K1216" i="16" a="1"/>
  <c r="K1216" i="16"/>
  <c r="K1217" i="16" a="1"/>
  <c r="K1217" i="16"/>
  <c r="K1218" i="16" a="1"/>
  <c r="K1218" i="16"/>
  <c r="K1219" i="16" a="1"/>
  <c r="K1219" i="16"/>
  <c r="K1220" i="16" a="1"/>
  <c r="K1220" i="16"/>
  <c r="K1221" i="16" a="1"/>
  <c r="K1221" i="16"/>
  <c r="K1222" i="16" a="1"/>
  <c r="K1222" i="16"/>
  <c r="K1223" i="16" a="1"/>
  <c r="K1223" i="16"/>
  <c r="K1224" i="16" a="1"/>
  <c r="K1224" i="16"/>
  <c r="K1225" i="16" a="1"/>
  <c r="K1225" i="16"/>
  <c r="K1226" i="16" a="1"/>
  <c r="K1226" i="16"/>
  <c r="K1227" i="16" a="1"/>
  <c r="K1227" i="16"/>
  <c r="K1228" i="16" a="1"/>
  <c r="K1228" i="16"/>
  <c r="K1229" i="16" a="1"/>
  <c r="K1229" i="16"/>
  <c r="K1230" i="16" a="1"/>
  <c r="K1230" i="16"/>
  <c r="K1231" i="16" a="1"/>
  <c r="K1231" i="16"/>
  <c r="K1232" i="16" a="1"/>
  <c r="K1232" i="16"/>
  <c r="K1233" i="16" a="1"/>
  <c r="K1233" i="16"/>
  <c r="K1234" i="16" a="1"/>
  <c r="K1234" i="16"/>
  <c r="K1235" i="16" a="1"/>
  <c r="K1235" i="16"/>
  <c r="K1236" i="16" a="1"/>
  <c r="K1236" i="16"/>
  <c r="K1237" i="16" a="1"/>
  <c r="K1237" i="16"/>
  <c r="K1238" i="16" a="1"/>
  <c r="K1238" i="16"/>
  <c r="K1239" i="16" a="1"/>
  <c r="K1239" i="16"/>
  <c r="K1240" i="16" a="1"/>
  <c r="K1240" i="16"/>
  <c r="K1241" i="16" a="1"/>
  <c r="K1241" i="16"/>
  <c r="K1242" i="16" a="1"/>
  <c r="K1242" i="16"/>
  <c r="K1243" i="16" a="1"/>
  <c r="K1243" i="16"/>
  <c r="K1244" i="16" a="1"/>
  <c r="K1244" i="16"/>
  <c r="K1245" i="16" a="1"/>
  <c r="K1245" i="16"/>
  <c r="K1246" i="16" a="1"/>
  <c r="K1246" i="16"/>
  <c r="K1247" i="16" a="1"/>
  <c r="K1247" i="16"/>
  <c r="K1248" i="16" a="1"/>
  <c r="K1248" i="16"/>
  <c r="K1249" i="16" a="1"/>
  <c r="K1249" i="16"/>
  <c r="K1250" i="16" a="1"/>
  <c r="K1250" i="16"/>
  <c r="K1251" i="16" a="1"/>
  <c r="K1251" i="16"/>
  <c r="K1252" i="16" a="1"/>
  <c r="K1252" i="16"/>
  <c r="K1253" i="16" a="1"/>
  <c r="K1253" i="16"/>
  <c r="K1254" i="16" a="1"/>
  <c r="K1254" i="16"/>
  <c r="K1255" i="16" a="1"/>
  <c r="K1255" i="16"/>
  <c r="K1256" i="16" a="1"/>
  <c r="K1256" i="16"/>
  <c r="K1257" i="16" a="1"/>
  <c r="K1257" i="16"/>
  <c r="K1258" i="16" a="1"/>
  <c r="K1258" i="16"/>
  <c r="K1259" i="16" a="1"/>
  <c r="K1259" i="16"/>
  <c r="K1260" i="16" a="1"/>
  <c r="K1260" i="16"/>
  <c r="K1261" i="16" a="1"/>
  <c r="K1261" i="16"/>
  <c r="K1262" i="16" a="1"/>
  <c r="K1262" i="16"/>
  <c r="K1263" i="16" a="1"/>
  <c r="K1263" i="16"/>
  <c r="K1264" i="16" a="1"/>
  <c r="K1264" i="16"/>
  <c r="K1265" i="16" a="1"/>
  <c r="K1265" i="16"/>
  <c r="K1266" i="16" a="1"/>
  <c r="K1266" i="16"/>
  <c r="K1267" i="16" a="1"/>
  <c r="K1267" i="16"/>
  <c r="K1268" i="16" a="1"/>
  <c r="K1268" i="16"/>
  <c r="K1269" i="16" a="1"/>
  <c r="K1269" i="16"/>
  <c r="K1270" i="16" a="1"/>
  <c r="K1270" i="16"/>
  <c r="K1271" i="16" a="1"/>
  <c r="K1271" i="16"/>
  <c r="K1272" i="16" a="1"/>
  <c r="K1272" i="16"/>
  <c r="K1273" i="16" a="1"/>
  <c r="K1273" i="16"/>
  <c r="K1274" i="16" a="1"/>
  <c r="K1274" i="16"/>
  <c r="K1275" i="16" a="1"/>
  <c r="K1275" i="16"/>
  <c r="K1276" i="16" a="1"/>
  <c r="K1276" i="16"/>
  <c r="K1277" i="16" a="1"/>
  <c r="K1277" i="16"/>
  <c r="K1278" i="16" a="1"/>
  <c r="K1278" i="16"/>
  <c r="K1279" i="16" a="1"/>
  <c r="K1279" i="16"/>
  <c r="K1280" i="16" a="1"/>
  <c r="K1280" i="16"/>
  <c r="K1281" i="16" a="1"/>
  <c r="K1281" i="16"/>
  <c r="K1282" i="16" a="1"/>
  <c r="K1282" i="16"/>
  <c r="K1283" i="16" a="1"/>
  <c r="K1283" i="16"/>
  <c r="K1284" i="16" a="1"/>
  <c r="K1284" i="16"/>
  <c r="K1285" i="16" a="1"/>
  <c r="K1285" i="16"/>
  <c r="K1286" i="16" a="1"/>
  <c r="K1286" i="16"/>
  <c r="K1287" i="16" a="1"/>
  <c r="K1287" i="16"/>
  <c r="K1288" i="16" a="1"/>
  <c r="K1288" i="16"/>
  <c r="K1289" i="16" a="1"/>
  <c r="K1289" i="16"/>
  <c r="K1290" i="16" a="1"/>
  <c r="K1290" i="16"/>
  <c r="K1291" i="16" a="1"/>
  <c r="K1291" i="16"/>
  <c r="K1292" i="16" a="1"/>
  <c r="K1292" i="16"/>
  <c r="K1293" i="16" a="1"/>
  <c r="K1293" i="16"/>
  <c r="K1294" i="16" a="1"/>
  <c r="K1294" i="16"/>
  <c r="K1295" i="16" a="1"/>
  <c r="K1295" i="16"/>
  <c r="K1296" i="16" a="1"/>
  <c r="K1296" i="16"/>
  <c r="K1297" i="16" a="1"/>
  <c r="K1297" i="16"/>
  <c r="K1298" i="16" a="1"/>
  <c r="K1298" i="16"/>
  <c r="K1299" i="16" a="1"/>
  <c r="K1299" i="16"/>
  <c r="K1300" i="16" a="1"/>
  <c r="K1300" i="16"/>
  <c r="K1301" i="16" a="1"/>
  <c r="K1301" i="16"/>
  <c r="K1302" i="16" a="1"/>
  <c r="K1302" i="16"/>
  <c r="K1303" i="16" a="1"/>
  <c r="K1303" i="16"/>
  <c r="K1304" i="16" a="1"/>
  <c r="K1304" i="16"/>
  <c r="K1305" i="16" a="1"/>
  <c r="K1305" i="16"/>
  <c r="K1306" i="16" a="1"/>
  <c r="K1306" i="16"/>
  <c r="K1307" i="16" a="1"/>
  <c r="K1307" i="16"/>
  <c r="K1308" i="16" a="1"/>
  <c r="K1308" i="16"/>
  <c r="K1309" i="16" a="1"/>
  <c r="K1309" i="16"/>
  <c r="K1310" i="16" a="1"/>
  <c r="K1310" i="16"/>
  <c r="K1311" i="16" a="1"/>
  <c r="K1311" i="16"/>
  <c r="K1312" i="16" a="1"/>
  <c r="K1312" i="16"/>
  <c r="K1313" i="16" a="1"/>
  <c r="K1313" i="16"/>
  <c r="K1314" i="16" a="1"/>
  <c r="K1314" i="16"/>
  <c r="K1315" i="16" a="1"/>
  <c r="K1315" i="16"/>
  <c r="K1316" i="16" a="1"/>
  <c r="K1316" i="16"/>
  <c r="K1317" i="16" a="1"/>
  <c r="K1317" i="16"/>
  <c r="K1318" i="16" a="1"/>
  <c r="K1318" i="16"/>
  <c r="K1319" i="16" a="1"/>
  <c r="K1319" i="16"/>
  <c r="K1320" i="16" a="1"/>
  <c r="K1320" i="16"/>
  <c r="K1321" i="16" a="1"/>
  <c r="K1321" i="16"/>
  <c r="K1322" i="16" a="1"/>
  <c r="K1322" i="16"/>
  <c r="K1323" i="16" a="1"/>
  <c r="K1323" i="16"/>
  <c r="K1324" i="16" a="1"/>
  <c r="K1324" i="16"/>
  <c r="K1325" i="16" a="1"/>
  <c r="K1325" i="16"/>
  <c r="K1326" i="16" a="1"/>
  <c r="K1326" i="16"/>
  <c r="K1327" i="16" a="1"/>
  <c r="K1327" i="16"/>
  <c r="K1328" i="16" a="1"/>
  <c r="K1328" i="16"/>
  <c r="K1329" i="16" a="1"/>
  <c r="K1329" i="16"/>
  <c r="K1330" i="16" a="1"/>
  <c r="K1330" i="16"/>
  <c r="K1331" i="16" a="1"/>
  <c r="K1331" i="16"/>
  <c r="K1332" i="16" a="1"/>
  <c r="K1332" i="16"/>
  <c r="K1333" i="16" a="1"/>
  <c r="K1333" i="16"/>
  <c r="K1334" i="16" a="1"/>
  <c r="K1334" i="16"/>
  <c r="K1335" i="16" a="1"/>
  <c r="K1335" i="16"/>
  <c r="K1336" i="16" a="1"/>
  <c r="K1336" i="16"/>
  <c r="K1337" i="16" a="1"/>
  <c r="K1337" i="16"/>
  <c r="K1338" i="16" a="1"/>
  <c r="K1338" i="16"/>
  <c r="K1339" i="16" a="1"/>
  <c r="K1339" i="16"/>
  <c r="K1340" i="16" a="1"/>
  <c r="K1340" i="16"/>
  <c r="K1341" i="16" a="1"/>
  <c r="K1341" i="16"/>
  <c r="K1342" i="16" a="1"/>
  <c r="K1342" i="16"/>
  <c r="K1343" i="16" a="1"/>
  <c r="K1343" i="16"/>
  <c r="K1344" i="16" a="1"/>
  <c r="K1344" i="16"/>
  <c r="K1345" i="16" a="1"/>
  <c r="K1345" i="16"/>
  <c r="K1346" i="16" a="1"/>
  <c r="K1346" i="16"/>
  <c r="K1347" i="16" a="1"/>
  <c r="K1347" i="16"/>
  <c r="K1348" i="16" a="1"/>
  <c r="K1348" i="16"/>
  <c r="K1349" i="16" a="1"/>
  <c r="K1349" i="16"/>
  <c r="K1350" i="16" a="1"/>
  <c r="K1350" i="16"/>
  <c r="K1351" i="16" a="1"/>
  <c r="K1351" i="16"/>
  <c r="K1352" i="16" a="1"/>
  <c r="K1352" i="16"/>
  <c r="K1353" i="16" a="1"/>
  <c r="K1353" i="16"/>
  <c r="K1354" i="16" a="1"/>
  <c r="K1354" i="16"/>
  <c r="K1355" i="16" a="1"/>
  <c r="K1355" i="16"/>
  <c r="K1356" i="16" a="1"/>
  <c r="K1356" i="16"/>
  <c r="K1357" i="16" a="1"/>
  <c r="K1357" i="16"/>
  <c r="K1358" i="16" a="1"/>
  <c r="K1358" i="16"/>
  <c r="K1359" i="16" a="1"/>
  <c r="K1359" i="16"/>
  <c r="K1360" i="16" a="1"/>
  <c r="K1360" i="16"/>
  <c r="K1361" i="16" a="1"/>
  <c r="K1361" i="16"/>
  <c r="K1362" i="16" a="1"/>
  <c r="K1362" i="16"/>
  <c r="K1363" i="16" a="1"/>
  <c r="K1363" i="16"/>
  <c r="K1364" i="16" a="1"/>
  <c r="K1364" i="16"/>
  <c r="K1365" i="16" a="1"/>
  <c r="K1365" i="16"/>
  <c r="K1366" i="16" a="1"/>
  <c r="K1366" i="16"/>
  <c r="K1367" i="16" a="1"/>
  <c r="K1367" i="16"/>
  <c r="K1368" i="16" a="1"/>
  <c r="K1368" i="16"/>
  <c r="K1369" i="16" a="1"/>
  <c r="K1369" i="16"/>
  <c r="K1370" i="16" a="1"/>
  <c r="K1370" i="16"/>
  <c r="K1371" i="16" a="1"/>
  <c r="K1371" i="16"/>
  <c r="K1372" i="16" a="1"/>
  <c r="K1372" i="16"/>
  <c r="K1373" i="16" a="1"/>
  <c r="K1373" i="16"/>
  <c r="K1374" i="16" a="1"/>
  <c r="K1374" i="16"/>
  <c r="K1375" i="16" a="1"/>
  <c r="K1375" i="16"/>
  <c r="K1376" i="16" a="1"/>
  <c r="K1376" i="16"/>
  <c r="K1377" i="16" a="1"/>
  <c r="K1377" i="16"/>
  <c r="K1378" i="16" a="1"/>
  <c r="K1378" i="16"/>
  <c r="K1379" i="16" a="1"/>
  <c r="K1379" i="16"/>
  <c r="K1380" i="16" a="1"/>
  <c r="K1380" i="16"/>
  <c r="K1381" i="16" a="1"/>
  <c r="K1381" i="16"/>
  <c r="K1382" i="16" a="1"/>
  <c r="K1382" i="16"/>
  <c r="K1383" i="16" a="1"/>
  <c r="K1383" i="16"/>
  <c r="K1384" i="16" a="1"/>
  <c r="K1384" i="16"/>
  <c r="K1385" i="16" a="1"/>
  <c r="K1385" i="16"/>
  <c r="K1386" i="16" a="1"/>
  <c r="K1386" i="16"/>
  <c r="K1387" i="16" a="1"/>
  <c r="K1387" i="16"/>
  <c r="K1388" i="16" a="1"/>
  <c r="K1388" i="16"/>
  <c r="K1389" i="16" a="1"/>
  <c r="K1389" i="16"/>
  <c r="K1390" i="16" a="1"/>
  <c r="K1390" i="16"/>
  <c r="K1391" i="16" a="1"/>
  <c r="K1391" i="16"/>
  <c r="K1392" i="16" a="1"/>
  <c r="K1392" i="16"/>
  <c r="K1393" i="16" a="1"/>
  <c r="K1393" i="16"/>
  <c r="K1394" i="16" a="1"/>
  <c r="K1394" i="16"/>
  <c r="K1395" i="16" a="1"/>
  <c r="K1395" i="16"/>
  <c r="K1396" i="16" a="1"/>
  <c r="K1396" i="16"/>
  <c r="K1397" i="16" a="1"/>
  <c r="K1397" i="16"/>
  <c r="K1398" i="16" a="1"/>
  <c r="K1398" i="16"/>
  <c r="K1399" i="16" a="1"/>
  <c r="K1399" i="16"/>
  <c r="K1400" i="16" a="1"/>
  <c r="K1400" i="16"/>
  <c r="K1401" i="16" a="1"/>
  <c r="K1401" i="16"/>
  <c r="K1402" i="16" a="1"/>
  <c r="K1402" i="16"/>
  <c r="K1403" i="16" a="1"/>
  <c r="K1403" i="16"/>
  <c r="K1404" i="16" a="1"/>
  <c r="K1404" i="16"/>
  <c r="K1405" i="16" a="1"/>
  <c r="K1405" i="16"/>
  <c r="K1406" i="16" a="1"/>
  <c r="K1406" i="16"/>
  <c r="K1407" i="16" a="1"/>
  <c r="K1407" i="16"/>
  <c r="K1408" i="16" a="1"/>
  <c r="K1408" i="16"/>
  <c r="K1409" i="16" a="1"/>
  <c r="K1409" i="16"/>
  <c r="K1410" i="16" a="1"/>
  <c r="K1410" i="16"/>
  <c r="K1411" i="16" a="1"/>
  <c r="K1411" i="16"/>
  <c r="K1412" i="16" a="1"/>
  <c r="K1412" i="16"/>
  <c r="K1413" i="16" a="1"/>
  <c r="K1413" i="16"/>
  <c r="K1414" i="16" a="1"/>
  <c r="K1414" i="16"/>
  <c r="K1415" i="16" a="1"/>
  <c r="K1415" i="16"/>
  <c r="K1416" i="16" a="1"/>
  <c r="K1416" i="16"/>
  <c r="K1417" i="16" a="1"/>
  <c r="K1417" i="16"/>
  <c r="K1418" i="16" a="1"/>
  <c r="K1418" i="16"/>
  <c r="K1419" i="16" a="1"/>
  <c r="K1419" i="16"/>
  <c r="K1420" i="16" a="1"/>
  <c r="K1420" i="16"/>
  <c r="K1421" i="16" a="1"/>
  <c r="K1421" i="16"/>
  <c r="K1422" i="16" a="1"/>
  <c r="K1422" i="16"/>
  <c r="K1423" i="16" a="1"/>
  <c r="K1423" i="16"/>
  <c r="K1424" i="16" a="1"/>
  <c r="K1424" i="16"/>
  <c r="K1425" i="16" a="1"/>
  <c r="K1425" i="16"/>
  <c r="K1426" i="16" a="1"/>
  <c r="K1426" i="16"/>
  <c r="K1427" i="16" a="1"/>
  <c r="K1427" i="16"/>
  <c r="K1428" i="16" a="1"/>
  <c r="K1428" i="16"/>
  <c r="K1429" i="16" a="1"/>
  <c r="K1429" i="16"/>
  <c r="K1430" i="16" a="1"/>
  <c r="K1430" i="16"/>
  <c r="K1431" i="16" a="1"/>
  <c r="K1431" i="16"/>
  <c r="K1432" i="16" a="1"/>
  <c r="K1432" i="16"/>
  <c r="K1433" i="16" a="1"/>
  <c r="K1433" i="16"/>
  <c r="K1434" i="16" a="1"/>
  <c r="K1434" i="16"/>
  <c r="K1435" i="16" a="1"/>
  <c r="K1435" i="16"/>
  <c r="K1436" i="16" a="1"/>
  <c r="K1436" i="16"/>
  <c r="K1437" i="16" a="1"/>
  <c r="K1437" i="16"/>
  <c r="K1438" i="16" a="1"/>
  <c r="K1438" i="16"/>
  <c r="K1439" i="16" a="1"/>
  <c r="K1439" i="16"/>
  <c r="K1440" i="16" a="1"/>
  <c r="K1440" i="16"/>
  <c r="K1441" i="16" a="1"/>
  <c r="K1441" i="16"/>
  <c r="K1442" i="16" a="1"/>
  <c r="K1442" i="16"/>
  <c r="K1443" i="16" a="1"/>
  <c r="K1443" i="16"/>
  <c r="K1444" i="16" a="1"/>
  <c r="K1444" i="16"/>
  <c r="K1445" i="16" a="1"/>
  <c r="K1445" i="16"/>
  <c r="K1446" i="16" a="1"/>
  <c r="K1446" i="16"/>
  <c r="K1447" i="16" a="1"/>
  <c r="K1447" i="16"/>
  <c r="K1448" i="16" a="1"/>
  <c r="K1448" i="16"/>
  <c r="K1449" i="16" a="1"/>
  <c r="K1449" i="16"/>
  <c r="K1450" i="16" a="1"/>
  <c r="K1450" i="16"/>
  <c r="K1451" i="16" a="1"/>
  <c r="K1451" i="16"/>
  <c r="K1452" i="16" a="1"/>
  <c r="K1452" i="16"/>
  <c r="K1453" i="16" a="1"/>
  <c r="K1453" i="16"/>
  <c r="K1454" i="16" a="1"/>
  <c r="K1454" i="16"/>
  <c r="K1455" i="16" a="1"/>
  <c r="K1455" i="16"/>
  <c r="K1456" i="16" a="1"/>
  <c r="K1456" i="16"/>
  <c r="K1457" i="16" a="1"/>
  <c r="K1457" i="16"/>
  <c r="K1458" i="16" a="1"/>
  <c r="K1458" i="16"/>
  <c r="K1459" i="16" a="1"/>
  <c r="K1459" i="16"/>
  <c r="K1460" i="16" a="1"/>
  <c r="K1460" i="16"/>
  <c r="K1461" i="16" a="1"/>
  <c r="K1461" i="16"/>
  <c r="K1462" i="16" a="1"/>
  <c r="K1462" i="16"/>
  <c r="K1463" i="16" a="1"/>
  <c r="K1463" i="16"/>
  <c r="K1464" i="16" a="1"/>
  <c r="K1464" i="16"/>
  <c r="K1465" i="16" a="1"/>
  <c r="K1465" i="16"/>
  <c r="K1466" i="16" a="1"/>
  <c r="K1466" i="16"/>
  <c r="K1467" i="16" a="1"/>
  <c r="K1467" i="16"/>
  <c r="K1468" i="16" a="1"/>
  <c r="K1468" i="16"/>
  <c r="K1469" i="16" a="1"/>
  <c r="K1469" i="16"/>
  <c r="K1470" i="16" a="1"/>
  <c r="K1470" i="16"/>
  <c r="K1471" i="16" a="1"/>
  <c r="K1471" i="16"/>
  <c r="K1472" i="16" a="1"/>
  <c r="K1472" i="16"/>
  <c r="K1473" i="16" a="1"/>
  <c r="K1473" i="16"/>
  <c r="K1474" i="16" a="1"/>
  <c r="K1474" i="16"/>
  <c r="K1475" i="16" a="1"/>
  <c r="K1475" i="16"/>
  <c r="K1476" i="16" a="1"/>
  <c r="K1476" i="16"/>
  <c r="K1477" i="16" a="1"/>
  <c r="K1477" i="16"/>
  <c r="K1478" i="16" a="1"/>
  <c r="K1478" i="16"/>
  <c r="K1479" i="16" a="1"/>
  <c r="K1479" i="16"/>
  <c r="K1480" i="16" a="1"/>
  <c r="K1480" i="16"/>
  <c r="K1481" i="16" a="1"/>
  <c r="K1481" i="16"/>
  <c r="K1482" i="16" a="1"/>
  <c r="K1482" i="16"/>
  <c r="K1483" i="16" a="1"/>
  <c r="K1483" i="16"/>
  <c r="K1484" i="16" a="1"/>
  <c r="K1484" i="16"/>
  <c r="K1485" i="16" a="1"/>
  <c r="K1485" i="16"/>
  <c r="K1486" i="16" a="1"/>
  <c r="K1486" i="16"/>
  <c r="K1487" i="16" a="1"/>
  <c r="K1487" i="16"/>
  <c r="K1488" i="16" a="1"/>
  <c r="K1488" i="16"/>
  <c r="K1489" i="16" a="1"/>
  <c r="K1489" i="16"/>
  <c r="K1490" i="16" a="1"/>
  <c r="K1490" i="16"/>
  <c r="K1491" i="16" a="1"/>
  <c r="K1491" i="16"/>
  <c r="K1492" i="16" a="1"/>
  <c r="K1492" i="16"/>
  <c r="K1493" i="16" a="1"/>
  <c r="K1493" i="16"/>
  <c r="K1494" i="16" a="1"/>
  <c r="K1494" i="16"/>
  <c r="K1495" i="16" a="1"/>
  <c r="K1495" i="16"/>
  <c r="K1496" i="16" a="1"/>
  <c r="K1496" i="16"/>
  <c r="K1497" i="16" a="1"/>
  <c r="K1497" i="16"/>
  <c r="K1498" i="16" a="1"/>
  <c r="K1498" i="16"/>
  <c r="K1499" i="16" a="1"/>
  <c r="K1499" i="16"/>
  <c r="K1500" i="16" a="1"/>
  <c r="K1500" i="16"/>
  <c r="K1501" i="16" a="1"/>
  <c r="K1501" i="16"/>
  <c r="K1502" i="16" a="1"/>
  <c r="K1502" i="16"/>
  <c r="K1503" i="16" a="1"/>
  <c r="K1503" i="16"/>
  <c r="K1504" i="16" a="1"/>
  <c r="K1504" i="16"/>
  <c r="K1505" i="16" a="1"/>
  <c r="K1505" i="16"/>
  <c r="K1506" i="16" a="1"/>
  <c r="K1506" i="16"/>
  <c r="K1507" i="16" a="1"/>
  <c r="K1507" i="16"/>
  <c r="K1508" i="16" a="1"/>
  <c r="K1508" i="16"/>
  <c r="K1509" i="16" a="1"/>
  <c r="K1509" i="16"/>
  <c r="K1510" i="16" a="1"/>
  <c r="K1510" i="16"/>
  <c r="K1511" i="16" a="1"/>
  <c r="K1511" i="16"/>
  <c r="K1512" i="16" a="1"/>
  <c r="K1512" i="16"/>
  <c r="K1513" i="16" a="1"/>
  <c r="K1513" i="16"/>
  <c r="K1514" i="16" a="1"/>
  <c r="K1514" i="16"/>
  <c r="K1515" i="16" a="1"/>
  <c r="K1515" i="16"/>
  <c r="K1516" i="16" a="1"/>
  <c r="K1516" i="16"/>
  <c r="K1517" i="16" a="1"/>
  <c r="K1517" i="16"/>
  <c r="K1518" i="16" a="1"/>
  <c r="K1518" i="16"/>
  <c r="K1519" i="16" a="1"/>
  <c r="K1519" i="16"/>
  <c r="K1520" i="16" a="1"/>
  <c r="K1520" i="16"/>
  <c r="K1521" i="16" a="1"/>
  <c r="K1521" i="16"/>
  <c r="K1522" i="16" a="1"/>
  <c r="K1522" i="16"/>
  <c r="K1523" i="16" a="1"/>
  <c r="K1523" i="16"/>
  <c r="K1524" i="16" a="1"/>
  <c r="K1524" i="16"/>
  <c r="K1525" i="16" a="1"/>
  <c r="K1525" i="16"/>
  <c r="K1526" i="16" a="1"/>
  <c r="K1526" i="16"/>
  <c r="K1527" i="16" a="1"/>
  <c r="K1527" i="16"/>
  <c r="K1528" i="16" a="1"/>
  <c r="K1528" i="16"/>
  <c r="K1529" i="16" a="1"/>
  <c r="K1529" i="16"/>
  <c r="K1530" i="16" a="1"/>
  <c r="K1530" i="16"/>
  <c r="K1531" i="16" a="1"/>
  <c r="K1531" i="16"/>
  <c r="K1532" i="16" a="1"/>
  <c r="K1532" i="16"/>
  <c r="K1533" i="16" a="1"/>
  <c r="K1533" i="16"/>
  <c r="K1534" i="16" a="1"/>
  <c r="K1534" i="16"/>
  <c r="K1535" i="16" a="1"/>
  <c r="K1535" i="16"/>
  <c r="K1536" i="16" a="1"/>
  <c r="K1536" i="16"/>
  <c r="K1537" i="16" a="1"/>
  <c r="K1537" i="16"/>
  <c r="K1538" i="16" a="1"/>
  <c r="K1538" i="16"/>
  <c r="K1539" i="16" a="1"/>
  <c r="K1539" i="16"/>
  <c r="K1540" i="16" a="1"/>
  <c r="K1540" i="16"/>
  <c r="K1541" i="16" a="1"/>
  <c r="K1541" i="16"/>
  <c r="K1542" i="16" a="1"/>
  <c r="K1542" i="16"/>
  <c r="K1543" i="16" a="1"/>
  <c r="K1543" i="16"/>
  <c r="K1544" i="16" a="1"/>
  <c r="K1544" i="16"/>
  <c r="K1545" i="16" a="1"/>
  <c r="K1545" i="16"/>
  <c r="K1546" i="16" a="1"/>
  <c r="K1546" i="16"/>
  <c r="K1547" i="16" a="1"/>
  <c r="K1547" i="16"/>
  <c r="K1548" i="16" a="1"/>
  <c r="K1548" i="16"/>
  <c r="K1549" i="16" a="1"/>
  <c r="K1549" i="16"/>
  <c r="K1550" i="16" a="1"/>
  <c r="K1550" i="16"/>
  <c r="K1551" i="16" a="1"/>
  <c r="K1551" i="16"/>
  <c r="K1552" i="16" a="1"/>
  <c r="K1552" i="16"/>
  <c r="K1553" i="16" a="1"/>
  <c r="K1553" i="16"/>
  <c r="K1554" i="16" a="1"/>
  <c r="K1554" i="16"/>
  <c r="K1555" i="16" a="1"/>
  <c r="K1555" i="16"/>
  <c r="K1556" i="16" a="1"/>
  <c r="K1556" i="16"/>
  <c r="K1557" i="16" a="1"/>
  <c r="K1557" i="16"/>
  <c r="K1558" i="16" a="1"/>
  <c r="K1558" i="16"/>
  <c r="K1559" i="16" a="1"/>
  <c r="K1559" i="16"/>
  <c r="K1560" i="16" a="1"/>
  <c r="K1560" i="16"/>
  <c r="K1561" i="16" a="1"/>
  <c r="K1561" i="16"/>
  <c r="K1562" i="16" a="1"/>
  <c r="K1562" i="16"/>
  <c r="K1563" i="16" a="1"/>
  <c r="K1563" i="16"/>
  <c r="K1564" i="16" a="1"/>
  <c r="K1564" i="16"/>
  <c r="K1565" i="16" a="1"/>
  <c r="K1565" i="16"/>
  <c r="K1566" i="16" a="1"/>
  <c r="K1566" i="16"/>
  <c r="K1567" i="16" a="1"/>
  <c r="K1567" i="16"/>
  <c r="K1568" i="16" a="1"/>
  <c r="K1568" i="16"/>
  <c r="K1569" i="16" a="1"/>
  <c r="K1569" i="16"/>
  <c r="K1570" i="16" a="1"/>
  <c r="K1570" i="16"/>
  <c r="K1571" i="16" a="1"/>
  <c r="K1571" i="16"/>
  <c r="K1572" i="16" a="1"/>
  <c r="K1572" i="16"/>
  <c r="K1573" i="16" a="1"/>
  <c r="K1573" i="16"/>
  <c r="K1574" i="16" a="1"/>
  <c r="K1574" i="16"/>
  <c r="K1575" i="16" a="1"/>
  <c r="K1575" i="16"/>
  <c r="K1576" i="16" a="1"/>
  <c r="K1576" i="16"/>
  <c r="K1577" i="16" a="1"/>
  <c r="K1577" i="16"/>
  <c r="K1578" i="16" a="1"/>
  <c r="K1578" i="16"/>
  <c r="K1579" i="16" a="1"/>
  <c r="K1579" i="16"/>
  <c r="K1580" i="16" a="1"/>
  <c r="K1580" i="16"/>
  <c r="K1581" i="16" a="1"/>
  <c r="K1581" i="16"/>
  <c r="K1582" i="16" a="1"/>
  <c r="K1582" i="16"/>
  <c r="K1583" i="16" a="1"/>
  <c r="K1583" i="16"/>
  <c r="K1584" i="16" a="1"/>
  <c r="K1584" i="16"/>
  <c r="K1585" i="16" a="1"/>
  <c r="K1585" i="16"/>
  <c r="K1586" i="16" a="1"/>
  <c r="K1586" i="16"/>
  <c r="K1587" i="16" a="1"/>
  <c r="K1587" i="16"/>
  <c r="K1588" i="16" a="1"/>
  <c r="K1588" i="16"/>
  <c r="K1589" i="16" a="1"/>
  <c r="K1589" i="16"/>
  <c r="K1590" i="16" a="1"/>
  <c r="K1590" i="16"/>
  <c r="K1591" i="16" a="1"/>
  <c r="K1591" i="16"/>
  <c r="K1592" i="16" a="1"/>
  <c r="K1592" i="16"/>
  <c r="K1593" i="16" a="1"/>
  <c r="K1593" i="16"/>
  <c r="K1594" i="16" a="1"/>
  <c r="K1594" i="16"/>
  <c r="K1595" i="16" a="1"/>
  <c r="K1595" i="16"/>
  <c r="K1596" i="16" a="1"/>
  <c r="K1596" i="16"/>
  <c r="K1597" i="16" a="1"/>
  <c r="K1597" i="16"/>
  <c r="K1598" i="16" a="1"/>
  <c r="K1598" i="16"/>
  <c r="K1599" i="16" a="1"/>
  <c r="K1599" i="16"/>
  <c r="K1600" i="16" a="1"/>
  <c r="K1600" i="16"/>
  <c r="K1601" i="16" a="1"/>
  <c r="K1601" i="16"/>
  <c r="K1602" i="16" a="1"/>
  <c r="K1602" i="16"/>
  <c r="K1603" i="16" a="1"/>
  <c r="K1603" i="16"/>
  <c r="K1604" i="16" a="1"/>
  <c r="K1604" i="16"/>
  <c r="K1605" i="16" a="1"/>
  <c r="K1605" i="16"/>
  <c r="K1606" i="16" a="1"/>
  <c r="K1606" i="16"/>
  <c r="K1607" i="16" a="1"/>
  <c r="K1607" i="16"/>
  <c r="K1608" i="16" a="1"/>
  <c r="K1608" i="16"/>
  <c r="K1609" i="16" a="1"/>
  <c r="K1609" i="16"/>
  <c r="K1610" i="16" a="1"/>
  <c r="K1610" i="16"/>
  <c r="K1611" i="16" a="1"/>
  <c r="K1611" i="16"/>
  <c r="K1612" i="16" a="1"/>
  <c r="K1612" i="16"/>
  <c r="K1613" i="16" a="1"/>
  <c r="K1613" i="16"/>
  <c r="K1614" i="16" a="1"/>
  <c r="K1614" i="16"/>
  <c r="K1615" i="16" a="1"/>
  <c r="K1615" i="16"/>
  <c r="K1616" i="16" a="1"/>
  <c r="K1616" i="16"/>
  <c r="K1617" i="16" a="1"/>
  <c r="K1617" i="16"/>
  <c r="K1618" i="16" a="1"/>
  <c r="K1618" i="16"/>
  <c r="K1619" i="16" a="1"/>
  <c r="K1619" i="16"/>
  <c r="K1620" i="16" a="1"/>
  <c r="K1620" i="16"/>
  <c r="K1621" i="16" a="1"/>
  <c r="K1621" i="16"/>
  <c r="K1622" i="16" a="1"/>
  <c r="K1622" i="16"/>
  <c r="K1623" i="16" a="1"/>
  <c r="K1623" i="16"/>
  <c r="K1624" i="16" a="1"/>
  <c r="K1624" i="16"/>
  <c r="K1625" i="16" a="1"/>
  <c r="K1625" i="16"/>
  <c r="K1626" i="16" a="1"/>
  <c r="K1626" i="16"/>
  <c r="K1627" i="16" a="1"/>
  <c r="K1627" i="16"/>
  <c r="K1628" i="16" a="1"/>
  <c r="K1628" i="16"/>
  <c r="K1629" i="16" a="1"/>
  <c r="K1629" i="16"/>
  <c r="K1630" i="16" a="1"/>
  <c r="K1630" i="16"/>
  <c r="K1631" i="16" a="1"/>
  <c r="K1631" i="16"/>
  <c r="K1632" i="16" a="1"/>
  <c r="K1632" i="16"/>
  <c r="K1633" i="16" a="1"/>
  <c r="K1633" i="16"/>
  <c r="K1634" i="16" a="1"/>
  <c r="K1634" i="16"/>
  <c r="K1635" i="16" a="1"/>
  <c r="K1635" i="16"/>
  <c r="K1636" i="16" a="1"/>
  <c r="K1636" i="16"/>
  <c r="K1637" i="16" a="1"/>
  <c r="K1637" i="16"/>
  <c r="K1638" i="16" a="1"/>
  <c r="K1638" i="16"/>
  <c r="K1639" i="16" a="1"/>
  <c r="K1639" i="16"/>
  <c r="K1640" i="16" a="1"/>
  <c r="K1640" i="16"/>
  <c r="K1641" i="16" a="1"/>
  <c r="K1641" i="16"/>
  <c r="K1642" i="16" a="1"/>
  <c r="K1642" i="16"/>
  <c r="K1643" i="16" a="1"/>
  <c r="K1643" i="16"/>
  <c r="K1644" i="16" a="1"/>
  <c r="K1644" i="16"/>
  <c r="K1645" i="16" a="1"/>
  <c r="K1645" i="16"/>
  <c r="K1646" i="16" a="1"/>
  <c r="K1646" i="16"/>
  <c r="K1647" i="16" a="1"/>
  <c r="K1647" i="16"/>
  <c r="K1648" i="16" a="1"/>
  <c r="K1648" i="16"/>
  <c r="K1649" i="16" a="1"/>
  <c r="K1649" i="16"/>
  <c r="K1650" i="16" a="1"/>
  <c r="K1650" i="16"/>
  <c r="K1651" i="16" a="1"/>
  <c r="K1651" i="16"/>
  <c r="K1652" i="16" a="1"/>
  <c r="K1652" i="16"/>
  <c r="K1653" i="16" a="1"/>
  <c r="K1653" i="16"/>
  <c r="K1654" i="16" a="1"/>
  <c r="K1654" i="16"/>
  <c r="K1655" i="16" a="1"/>
  <c r="K1655" i="16"/>
  <c r="K1656" i="16" a="1"/>
  <c r="K1656" i="16"/>
  <c r="K1657" i="16" a="1"/>
  <c r="K1657" i="16"/>
  <c r="K1658" i="16" a="1"/>
  <c r="K1658" i="16"/>
  <c r="K1659" i="16" a="1"/>
  <c r="K1659" i="16"/>
  <c r="K1660" i="16" a="1"/>
  <c r="K1660" i="16"/>
  <c r="K1661" i="16" a="1"/>
  <c r="K1661" i="16"/>
  <c r="K1662" i="16" a="1"/>
  <c r="K1662" i="16"/>
  <c r="K1663" i="16" a="1"/>
  <c r="K1663" i="16"/>
  <c r="K1664" i="16" a="1"/>
  <c r="K1664" i="16"/>
  <c r="K1665" i="16" a="1"/>
  <c r="K1665" i="16"/>
  <c r="K1666" i="16" a="1"/>
  <c r="K1666" i="16"/>
  <c r="K1667" i="16" a="1"/>
  <c r="K1667" i="16"/>
  <c r="K1668" i="16" a="1"/>
  <c r="K1668" i="16"/>
  <c r="K1669" i="16" a="1"/>
  <c r="K1669" i="16"/>
  <c r="K1670" i="16" a="1"/>
  <c r="K1670" i="16"/>
  <c r="K1671" i="16" a="1"/>
  <c r="K1671" i="16"/>
  <c r="K1672" i="16" a="1"/>
  <c r="K1672" i="16"/>
  <c r="K1673" i="16" a="1"/>
  <c r="K1673" i="16"/>
  <c r="K1674" i="16" a="1"/>
  <c r="K1674" i="16"/>
  <c r="K1675" i="16" a="1"/>
  <c r="K1675" i="16"/>
  <c r="K1676" i="16" a="1"/>
  <c r="K1676" i="16"/>
  <c r="K1677" i="16" a="1"/>
  <c r="K1677" i="16"/>
  <c r="K1678" i="16" a="1"/>
  <c r="K1678" i="16"/>
  <c r="K1679" i="16" a="1"/>
  <c r="K1679" i="16"/>
  <c r="K1680" i="16" a="1"/>
  <c r="K1680" i="16"/>
  <c r="K1681" i="16" a="1"/>
  <c r="K1681" i="16"/>
  <c r="K1682" i="16" a="1"/>
  <c r="K1682" i="16"/>
  <c r="K1683" i="16" a="1"/>
  <c r="K1683" i="16"/>
  <c r="K1684" i="16" a="1"/>
  <c r="K1684" i="16"/>
  <c r="K1685" i="16" a="1"/>
  <c r="K1685" i="16"/>
  <c r="K1686" i="16" a="1"/>
  <c r="K1686" i="16"/>
  <c r="K1687" i="16" a="1"/>
  <c r="K1687" i="16"/>
  <c r="K1688" i="16" a="1"/>
  <c r="K1688" i="16"/>
  <c r="K1689" i="16" a="1"/>
  <c r="K1689" i="16"/>
  <c r="K1690" i="16" a="1"/>
  <c r="K1690" i="16"/>
  <c r="K1691" i="16" a="1"/>
  <c r="K1691" i="16"/>
  <c r="K1692" i="16" a="1"/>
  <c r="K1692" i="16"/>
  <c r="K1693" i="16" a="1"/>
  <c r="K1693" i="16"/>
  <c r="K1694" i="16" a="1"/>
  <c r="K1694" i="16"/>
  <c r="K1695" i="16" a="1"/>
  <c r="K1695" i="16"/>
  <c r="K1696" i="16" a="1"/>
  <c r="K1696" i="16"/>
  <c r="K1697" i="16" a="1"/>
  <c r="K1697" i="16"/>
  <c r="K1698" i="16" a="1"/>
  <c r="K1698" i="16"/>
  <c r="K1699" i="16" a="1"/>
  <c r="K1699" i="16"/>
  <c r="K1700" i="16" a="1"/>
  <c r="K1700" i="16"/>
  <c r="K1701" i="16" a="1"/>
  <c r="K1701" i="16"/>
  <c r="K1702" i="16" a="1"/>
  <c r="K1702" i="16"/>
  <c r="K1703" i="16" a="1"/>
  <c r="K1703" i="16"/>
  <c r="K1704" i="16" a="1"/>
  <c r="K1704" i="16"/>
  <c r="K1705" i="16" a="1"/>
  <c r="K1705" i="16"/>
  <c r="K1706" i="16" a="1"/>
  <c r="K1706" i="16"/>
  <c r="K1707" i="16" a="1"/>
  <c r="K1707" i="16"/>
  <c r="K1708" i="16" a="1"/>
  <c r="K1708" i="16"/>
  <c r="K1709" i="16" a="1"/>
  <c r="K1709" i="16"/>
  <c r="K1710" i="16" a="1"/>
  <c r="K1710" i="16"/>
  <c r="K1711" i="16" a="1"/>
  <c r="K1711" i="16"/>
  <c r="K1712" i="16" a="1"/>
  <c r="K1712" i="16"/>
  <c r="K1713" i="16" a="1"/>
  <c r="K1713" i="16"/>
  <c r="K1714" i="16" a="1"/>
  <c r="K1714" i="16"/>
  <c r="K1715" i="16" a="1"/>
  <c r="K1715" i="16"/>
  <c r="K1716" i="16" a="1"/>
  <c r="K1716" i="16"/>
  <c r="K1717" i="16" a="1"/>
  <c r="K1717" i="16"/>
  <c r="K1718" i="16" a="1"/>
  <c r="K1718" i="16"/>
  <c r="K1719" i="16" a="1"/>
  <c r="K1719" i="16"/>
  <c r="K1720" i="16" a="1"/>
  <c r="K1720" i="16"/>
  <c r="K1721" i="16" a="1"/>
  <c r="K1721" i="16"/>
  <c r="K1722" i="16" a="1"/>
  <c r="K1722" i="16"/>
  <c r="K1723" i="16" a="1"/>
  <c r="K1723" i="16"/>
  <c r="K1724" i="16" a="1"/>
  <c r="K1724" i="16"/>
  <c r="K1725" i="16" a="1"/>
  <c r="K1725" i="16"/>
  <c r="K1726" i="16" a="1"/>
  <c r="K1726" i="16"/>
  <c r="K1727" i="16" a="1"/>
  <c r="K1727" i="16"/>
  <c r="K1728" i="16" a="1"/>
  <c r="K1728" i="16"/>
  <c r="K1729" i="16" a="1"/>
  <c r="K1729" i="16"/>
  <c r="K1730" i="16" a="1"/>
  <c r="K1730" i="16"/>
  <c r="K1731" i="16" a="1"/>
  <c r="K1731" i="16"/>
  <c r="K1732" i="16" a="1"/>
  <c r="K1732" i="16"/>
  <c r="K1733" i="16" a="1"/>
  <c r="K1733" i="16"/>
  <c r="K1734" i="16" a="1"/>
  <c r="K1734" i="16"/>
  <c r="K1735" i="16" a="1"/>
  <c r="K1735" i="16"/>
  <c r="K1736" i="16" a="1"/>
  <c r="K1736" i="16"/>
  <c r="K1737" i="16" a="1"/>
  <c r="K1737" i="16"/>
  <c r="K1738" i="16" a="1"/>
  <c r="K1738" i="16"/>
  <c r="K1739" i="16" a="1"/>
  <c r="K1739" i="16"/>
  <c r="K1740" i="16" a="1"/>
  <c r="K1740" i="16"/>
  <c r="K1741" i="16" a="1"/>
  <c r="K1741" i="16"/>
  <c r="K1742" i="16" a="1"/>
  <c r="K1742" i="16"/>
  <c r="K1743" i="16" a="1"/>
  <c r="K1743" i="16"/>
  <c r="K1744" i="16" a="1"/>
  <c r="K1744" i="16"/>
  <c r="K1745" i="16" a="1"/>
  <c r="K1745" i="16"/>
  <c r="K1746" i="16" a="1"/>
  <c r="K1746" i="16"/>
  <c r="K1747" i="16" a="1"/>
  <c r="K1747" i="16"/>
  <c r="K1748" i="16" a="1"/>
  <c r="K1748" i="16"/>
  <c r="K1749" i="16" a="1"/>
  <c r="K1749" i="16"/>
  <c r="K1750" i="16" a="1"/>
  <c r="K1750" i="16"/>
  <c r="K1751" i="16" a="1"/>
  <c r="K1751" i="16"/>
  <c r="K1752" i="16" a="1"/>
  <c r="K1752" i="16"/>
  <c r="K1753" i="16" a="1"/>
  <c r="K1753" i="16"/>
  <c r="K1754" i="16" a="1"/>
  <c r="K1754" i="16"/>
  <c r="K1755" i="16" a="1"/>
  <c r="K1755" i="16"/>
  <c r="K1756" i="16" a="1"/>
  <c r="K1756" i="16"/>
  <c r="K1757" i="16" a="1"/>
  <c r="K1757" i="16"/>
  <c r="K1758" i="16" a="1"/>
  <c r="K1758" i="16"/>
  <c r="K1759" i="16" a="1"/>
  <c r="K1759" i="16"/>
  <c r="K1760" i="16" a="1"/>
  <c r="K1760" i="16"/>
  <c r="K1761" i="16" a="1"/>
  <c r="K1761" i="16"/>
  <c r="K1762" i="16" a="1"/>
  <c r="K1762" i="16"/>
  <c r="K1763" i="16" a="1"/>
  <c r="K1763" i="16"/>
  <c r="K1764" i="16" a="1"/>
  <c r="K1764" i="16"/>
  <c r="K1765" i="16" a="1"/>
  <c r="K1765" i="16"/>
  <c r="K1766" i="16" a="1"/>
  <c r="K1766" i="16"/>
  <c r="K1767" i="16" a="1"/>
  <c r="K1767" i="16"/>
  <c r="K1768" i="16" a="1"/>
  <c r="K1768" i="16"/>
  <c r="K1769" i="16" a="1"/>
  <c r="K1769" i="16"/>
  <c r="K1770" i="16" a="1"/>
  <c r="K1770" i="16"/>
  <c r="K1771" i="16" a="1"/>
  <c r="K1771" i="16"/>
  <c r="K1772" i="16" a="1"/>
  <c r="K1772" i="16"/>
  <c r="K1773" i="16" a="1"/>
  <c r="K1773" i="16"/>
  <c r="K1774" i="16" a="1"/>
  <c r="K1774" i="16"/>
  <c r="K1775" i="16" a="1"/>
  <c r="K1775" i="16"/>
  <c r="K1776" i="16" a="1"/>
  <c r="K1776" i="16"/>
  <c r="K1777" i="16" a="1"/>
  <c r="K1777" i="16"/>
  <c r="K1778" i="16" a="1"/>
  <c r="K1778" i="16"/>
  <c r="K1779" i="16" a="1"/>
  <c r="K1779" i="16"/>
  <c r="K1780" i="16" a="1"/>
  <c r="K1780" i="16"/>
  <c r="K1781" i="16" a="1"/>
  <c r="K1781" i="16"/>
  <c r="K1782" i="16" a="1"/>
  <c r="K1782" i="16"/>
  <c r="K1783" i="16" a="1"/>
  <c r="K1783" i="16"/>
  <c r="K1784" i="16" a="1"/>
  <c r="K1784" i="16"/>
  <c r="K1785" i="16" a="1"/>
  <c r="K1785" i="16"/>
  <c r="K1786" i="16" a="1"/>
  <c r="K1786" i="16"/>
  <c r="K1787" i="16" a="1"/>
  <c r="K1787" i="16"/>
  <c r="K1788" i="16" a="1"/>
  <c r="K1788" i="16"/>
  <c r="K1789" i="16" a="1"/>
  <c r="K1789" i="16"/>
  <c r="K1790" i="16" a="1"/>
  <c r="K1790" i="16"/>
  <c r="K1791" i="16" a="1"/>
  <c r="K1791" i="16"/>
  <c r="K1792" i="16" a="1"/>
  <c r="K1792" i="16"/>
  <c r="K1793" i="16" a="1"/>
  <c r="K1793" i="16"/>
  <c r="K1794" i="16" a="1"/>
  <c r="K1794" i="16"/>
  <c r="K1795" i="16" a="1"/>
  <c r="K1795" i="16"/>
  <c r="K1796" i="16" a="1"/>
  <c r="K1796" i="16"/>
  <c r="K1797" i="16" a="1"/>
  <c r="K1797" i="16"/>
  <c r="K1798" i="16" a="1"/>
  <c r="K1798" i="16"/>
  <c r="K1799" i="16" a="1"/>
  <c r="K1799" i="16"/>
  <c r="K1800" i="16" a="1"/>
  <c r="K1800" i="16"/>
  <c r="K1801" i="16" a="1"/>
  <c r="K1801" i="16"/>
  <c r="K1802" i="16" a="1"/>
  <c r="K1802" i="16"/>
  <c r="K1803" i="16" a="1"/>
  <c r="K1803" i="16"/>
  <c r="K1804" i="16" a="1"/>
  <c r="K1804" i="16"/>
  <c r="K1805" i="16" a="1"/>
  <c r="K1805" i="16"/>
  <c r="K1806" i="16" a="1"/>
  <c r="K1806" i="16"/>
  <c r="K1807" i="16" a="1"/>
  <c r="K1807" i="16"/>
  <c r="K1808" i="16" a="1"/>
  <c r="K1808" i="16"/>
  <c r="K1809" i="16" a="1"/>
  <c r="K1809" i="16"/>
  <c r="K1810" i="16" a="1"/>
  <c r="K1810" i="16"/>
  <c r="K1811" i="16" a="1"/>
  <c r="K1811" i="16"/>
  <c r="K1812" i="16" a="1"/>
  <c r="K1812" i="16"/>
  <c r="K1813" i="16" a="1"/>
  <c r="K1813" i="16"/>
  <c r="K1814" i="16" a="1"/>
  <c r="K1814" i="16"/>
  <c r="K1815" i="16" a="1"/>
  <c r="K1815" i="16"/>
  <c r="K1816" i="16" a="1"/>
  <c r="K1816" i="16"/>
  <c r="K1817" i="16" a="1"/>
  <c r="K1817" i="16"/>
  <c r="K1818" i="16" a="1"/>
  <c r="K1818" i="16"/>
  <c r="K1819" i="16" a="1"/>
  <c r="K1819" i="16"/>
  <c r="K1820" i="16" a="1"/>
  <c r="K1820" i="16"/>
  <c r="K1821" i="16" a="1"/>
  <c r="K1821" i="16"/>
  <c r="K1822" i="16" a="1"/>
  <c r="K1822" i="16"/>
  <c r="K1823" i="16" a="1"/>
  <c r="K1823" i="16"/>
  <c r="K1824" i="16" a="1"/>
  <c r="K1824" i="16"/>
  <c r="K1825" i="16" a="1"/>
  <c r="K1825" i="16"/>
  <c r="K1826" i="16" a="1"/>
  <c r="K1826" i="16"/>
  <c r="K1827" i="16" a="1"/>
  <c r="K1827" i="16"/>
  <c r="K1828" i="16" a="1"/>
  <c r="K1828" i="16"/>
  <c r="K1829" i="16" a="1"/>
  <c r="K1829" i="16"/>
  <c r="K1830" i="16" a="1"/>
  <c r="K1830" i="16"/>
  <c r="K1831" i="16" a="1"/>
  <c r="K1831" i="16"/>
  <c r="K1832" i="16" a="1"/>
  <c r="K1832" i="16"/>
  <c r="K1833" i="16" a="1"/>
  <c r="K1833" i="16"/>
  <c r="K1834" i="16" a="1"/>
  <c r="K1834" i="16"/>
  <c r="K1835" i="16" a="1"/>
  <c r="K1835" i="16"/>
  <c r="K1836" i="16" a="1"/>
  <c r="K1836" i="16"/>
  <c r="K1837" i="16" a="1"/>
  <c r="K1837" i="16"/>
  <c r="K1838" i="16" a="1"/>
  <c r="K1838" i="16"/>
  <c r="K1839" i="16" a="1"/>
  <c r="K1839" i="16"/>
  <c r="K1840" i="16" a="1"/>
  <c r="K1840" i="16"/>
  <c r="K1841" i="16" a="1"/>
  <c r="K1841" i="16"/>
  <c r="K1842" i="16" a="1"/>
  <c r="K1842" i="16"/>
  <c r="K1843" i="16" a="1"/>
  <c r="K1843" i="16"/>
  <c r="K1844" i="16" a="1"/>
  <c r="K1844" i="16"/>
  <c r="K1845" i="16" a="1"/>
  <c r="K1845" i="16"/>
  <c r="K1846" i="16" a="1"/>
  <c r="K1846" i="16"/>
  <c r="K1847" i="16" a="1"/>
  <c r="K1847" i="16"/>
  <c r="K1848" i="16" a="1"/>
  <c r="K1848" i="16"/>
  <c r="K1849" i="16" a="1"/>
  <c r="K1849" i="16"/>
  <c r="K1850" i="16" a="1"/>
  <c r="K1850" i="16"/>
  <c r="K1851" i="16" a="1"/>
  <c r="K1851" i="16"/>
  <c r="K1852" i="16" a="1"/>
  <c r="K1852" i="16"/>
  <c r="K1853" i="16" a="1"/>
  <c r="K1853" i="16"/>
  <c r="K1854" i="16" a="1"/>
  <c r="K1854" i="16"/>
  <c r="K1855" i="16" a="1"/>
  <c r="K1855" i="16"/>
  <c r="K1856" i="16" a="1"/>
  <c r="K1856" i="16"/>
  <c r="K1857" i="16" a="1"/>
  <c r="K1857" i="16"/>
  <c r="K1858" i="16" a="1"/>
  <c r="K1858" i="16"/>
  <c r="K1860" i="16" a="1"/>
  <c r="K1860" i="16"/>
  <c r="K1861" i="16" a="1"/>
  <c r="K1861" i="16"/>
  <c r="K1862" i="16" a="1"/>
  <c r="K1862" i="16"/>
  <c r="K1863" i="16" a="1"/>
  <c r="K1863" i="16"/>
  <c r="K1864" i="16" a="1"/>
  <c r="K1864" i="16"/>
  <c r="K1865" i="16" a="1"/>
  <c r="K1865" i="16"/>
  <c r="K1866" i="16" a="1"/>
  <c r="K1866" i="16"/>
  <c r="K1867" i="16" a="1"/>
  <c r="K1867" i="16"/>
  <c r="K1868" i="16" a="1"/>
  <c r="K1868" i="16"/>
  <c r="K1869" i="16" a="1"/>
  <c r="K1869" i="16"/>
  <c r="K1870" i="16" a="1"/>
  <c r="K1870" i="16"/>
  <c r="K1871" i="16" a="1"/>
  <c r="K1871" i="16"/>
  <c r="K1872" i="16" a="1"/>
  <c r="K1872" i="16"/>
  <c r="K1873" i="16" a="1"/>
  <c r="K1873" i="16"/>
  <c r="K1874" i="16" a="1"/>
  <c r="K1874" i="16"/>
  <c r="K1875" i="16" a="1"/>
  <c r="K1875" i="16"/>
  <c r="K1876" i="16" a="1"/>
  <c r="K1876" i="16"/>
  <c r="K1877" i="16" a="1"/>
  <c r="K1877" i="16"/>
  <c r="K1878" i="16" a="1"/>
  <c r="K1878" i="16"/>
  <c r="K1879" i="16" a="1"/>
  <c r="K1879" i="16"/>
  <c r="K1880" i="16" a="1"/>
  <c r="K1880" i="16"/>
  <c r="K1881" i="16" a="1"/>
  <c r="K1881" i="16"/>
  <c r="K1882" i="16" a="1"/>
  <c r="K1882" i="16"/>
  <c r="K1883" i="16" a="1"/>
  <c r="K1883" i="16"/>
  <c r="K1884" i="16" a="1"/>
  <c r="K1884" i="16"/>
  <c r="K1885" i="16" a="1"/>
  <c r="K1885" i="16"/>
  <c r="K1886" i="16" a="1"/>
  <c r="K1886" i="16"/>
  <c r="K1887" i="16" a="1"/>
  <c r="K1887" i="16"/>
  <c r="K1888" i="16" a="1"/>
  <c r="K1888" i="16"/>
  <c r="K1889" i="16" a="1"/>
  <c r="K1889" i="16"/>
  <c r="K1890" i="16" a="1"/>
  <c r="K1890" i="16"/>
  <c r="K1891" i="16" a="1"/>
  <c r="K1891" i="16"/>
  <c r="K1892" i="16" a="1"/>
  <c r="K1892" i="16"/>
  <c r="K1893" i="16" a="1"/>
  <c r="K1893" i="16"/>
  <c r="K1894" i="16" a="1"/>
  <c r="K1894" i="16"/>
  <c r="K1895" i="16" a="1"/>
  <c r="K1895" i="16"/>
  <c r="K1896" i="16" a="1"/>
  <c r="K1896" i="16"/>
  <c r="K1897" i="16" a="1"/>
  <c r="K1897" i="16"/>
  <c r="K1898" i="16" a="1"/>
  <c r="K1898" i="16"/>
  <c r="K1899" i="16" a="1"/>
  <c r="K1899" i="16"/>
  <c r="K1900" i="16" a="1"/>
  <c r="K1900" i="16"/>
  <c r="K1901" i="16" a="1"/>
  <c r="K1901" i="16"/>
  <c r="K1902" i="16" a="1"/>
  <c r="K1902" i="16"/>
  <c r="K1903" i="16" a="1"/>
  <c r="K1903" i="16"/>
  <c r="K1904" i="16" a="1"/>
  <c r="K1904" i="16"/>
  <c r="K1905" i="16" a="1"/>
  <c r="K1905" i="16"/>
  <c r="K1906" i="16" a="1"/>
  <c r="K1906" i="16"/>
  <c r="K1907" i="16" a="1"/>
  <c r="K1907" i="16"/>
  <c r="K1908" i="16" a="1"/>
  <c r="K1908" i="16"/>
  <c r="K1909" i="16" a="1"/>
  <c r="K1909" i="16"/>
  <c r="K1910" i="16" a="1"/>
  <c r="K1910" i="16"/>
  <c r="K1911" i="16" a="1"/>
  <c r="K1911" i="16"/>
  <c r="K1912" i="16" a="1"/>
  <c r="K1912" i="16"/>
  <c r="K1913" i="16" a="1"/>
  <c r="K1913" i="16"/>
  <c r="K1914" i="16" a="1"/>
  <c r="K1914" i="16"/>
  <c r="K1915" i="16" a="1"/>
  <c r="K1915" i="16"/>
  <c r="K1916" i="16" a="1"/>
  <c r="K1916" i="16"/>
  <c r="K1917" i="16" a="1"/>
  <c r="K1917" i="16"/>
  <c r="K1918" i="16" a="1"/>
  <c r="K1918" i="16"/>
  <c r="K1919" i="16" a="1"/>
  <c r="K1919" i="16"/>
  <c r="K2" i="16" a="1"/>
  <c r="K2" i="16"/>
  <c r="J2" i="16"/>
  <c r="F35" i="14"/>
  <c r="G35" i="14"/>
  <c r="H35" i="14"/>
  <c r="I35" i="14"/>
  <c r="C32" i="14"/>
  <c r="C25" i="14"/>
  <c r="D17" i="14"/>
  <c r="C17" i="14"/>
  <c r="W38" i="19"/>
  <c r="W39" i="19"/>
  <c r="D39" i="19"/>
  <c r="W40" i="19"/>
  <c r="D40" i="19"/>
  <c r="W41" i="19"/>
  <c r="D41" i="19"/>
  <c r="W42" i="19"/>
  <c r="W43" i="19"/>
  <c r="D43" i="19"/>
  <c r="W44" i="19"/>
  <c r="D44" i="19"/>
  <c r="W46" i="19"/>
  <c r="D46" i="19"/>
  <c r="W47" i="19"/>
  <c r="D47" i="19"/>
  <c r="W37" i="19"/>
  <c r="S38" i="19"/>
  <c r="D38" i="19"/>
  <c r="T38" i="19"/>
  <c r="U38" i="19"/>
  <c r="S39" i="19"/>
  <c r="T39" i="19"/>
  <c r="U39" i="19"/>
  <c r="S40" i="19"/>
  <c r="T40" i="19"/>
  <c r="U40" i="19"/>
  <c r="S41" i="19"/>
  <c r="T41" i="19"/>
  <c r="U41" i="19"/>
  <c r="S42" i="19"/>
  <c r="D42" i="19"/>
  <c r="T42" i="19"/>
  <c r="U42" i="19"/>
  <c r="S43" i="19"/>
  <c r="T43" i="19"/>
  <c r="U43" i="19"/>
  <c r="S44" i="19"/>
  <c r="T44" i="19"/>
  <c r="U44" i="19"/>
  <c r="S46" i="19"/>
  <c r="T46" i="19"/>
  <c r="U46" i="19"/>
  <c r="S47" i="19"/>
  <c r="T47" i="19"/>
  <c r="U47" i="19"/>
  <c r="T37" i="19"/>
  <c r="U37" i="19"/>
  <c r="D37" i="19"/>
  <c r="S37" i="19"/>
  <c r="AU20" i="13"/>
  <c r="BF19" i="13"/>
  <c r="BI19" i="13"/>
  <c r="AU21" i="13"/>
  <c r="BI21" i="13"/>
  <c r="BK21" i="13"/>
  <c r="AU22" i="13"/>
  <c r="BI22" i="13"/>
  <c r="BK22" i="13"/>
  <c r="AU23" i="13"/>
  <c r="BI23" i="13"/>
  <c r="BK23" i="13"/>
  <c r="AU24" i="13"/>
  <c r="BI24" i="13"/>
  <c r="BK24" i="13"/>
  <c r="AU25" i="13"/>
  <c r="BI25" i="13"/>
  <c r="BK25" i="13"/>
  <c r="BI26" i="13"/>
  <c r="BK26" i="13"/>
  <c r="AH40" i="15"/>
  <c r="AF40" i="15"/>
  <c r="AH39" i="15"/>
  <c r="AF39" i="15"/>
  <c r="AH38" i="15"/>
  <c r="AF38" i="15"/>
  <c r="AH37" i="15"/>
  <c r="AF37" i="15"/>
  <c r="AH36" i="15"/>
  <c r="AF36" i="15"/>
  <c r="AH35" i="15"/>
  <c r="AF35" i="15"/>
  <c r="AH34" i="15"/>
  <c r="AF34" i="15"/>
  <c r="AH33" i="15"/>
  <c r="AF33" i="15"/>
  <c r="AH32" i="15"/>
  <c r="AF32" i="15"/>
  <c r="AH31" i="15"/>
  <c r="AF31" i="15"/>
  <c r="AH30" i="15"/>
  <c r="AF30" i="15"/>
  <c r="AH29" i="15"/>
  <c r="AF29" i="15"/>
  <c r="AH28" i="15"/>
  <c r="AF28" i="15"/>
  <c r="AH27" i="15"/>
  <c r="AF27" i="15"/>
  <c r="AH26" i="15"/>
  <c r="AF26" i="15"/>
  <c r="AH25" i="15"/>
  <c r="AF25" i="15"/>
  <c r="AH24" i="15"/>
  <c r="AF24" i="15"/>
  <c r="AH23" i="15"/>
  <c r="AF23" i="15"/>
  <c r="AH22" i="15"/>
  <c r="AF22" i="15"/>
  <c r="AH21" i="15"/>
  <c r="AF21" i="15"/>
  <c r="AH20" i="15"/>
  <c r="AF20" i="15"/>
  <c r="AH19" i="15"/>
  <c r="AF19" i="15"/>
  <c r="AH18" i="15"/>
  <c r="AF18" i="15"/>
  <c r="AH17" i="15"/>
  <c r="AF17" i="15"/>
  <c r="AH16" i="15"/>
  <c r="AF16" i="15"/>
  <c r="AH15" i="15"/>
  <c r="AF15" i="15"/>
  <c r="AH14" i="15"/>
  <c r="AF14" i="15"/>
  <c r="AH13" i="15"/>
  <c r="AF13" i="15"/>
  <c r="AH12" i="15"/>
  <c r="AF12" i="15"/>
  <c r="AH11" i="15"/>
  <c r="AF11" i="15"/>
  <c r="AH10" i="15"/>
  <c r="AF10" i="15"/>
  <c r="AH9" i="15"/>
  <c r="AF9" i="15"/>
  <c r="AH8" i="15"/>
  <c r="AF8" i="15"/>
  <c r="S40" i="15"/>
  <c r="Q40" i="15"/>
  <c r="S39" i="15"/>
  <c r="Q39" i="15"/>
  <c r="S38" i="15"/>
  <c r="Q38" i="15"/>
  <c r="S37" i="15"/>
  <c r="Q37" i="15"/>
  <c r="S36" i="15"/>
  <c r="Q36" i="15"/>
  <c r="S35" i="15"/>
  <c r="Q35" i="15"/>
  <c r="S34" i="15"/>
  <c r="Q34" i="15"/>
  <c r="S33" i="15"/>
  <c r="Q33" i="15"/>
  <c r="S32" i="15"/>
  <c r="Q32" i="15"/>
  <c r="S31" i="15"/>
  <c r="Q31" i="15"/>
  <c r="S30" i="15"/>
  <c r="Q30" i="15"/>
  <c r="S29" i="15"/>
  <c r="Q29" i="15"/>
  <c r="S28" i="15"/>
  <c r="Q28" i="15"/>
  <c r="S27" i="15"/>
  <c r="Q27" i="15"/>
  <c r="S26" i="15"/>
  <c r="Q26" i="15"/>
  <c r="S25" i="15"/>
  <c r="Q25" i="15"/>
  <c r="S24" i="15"/>
  <c r="Q24" i="15"/>
  <c r="S23" i="15"/>
  <c r="Q23" i="15"/>
  <c r="S22" i="15"/>
  <c r="Q22" i="15"/>
  <c r="S21" i="15"/>
  <c r="Q21" i="15"/>
  <c r="S20" i="15"/>
  <c r="Q20" i="15"/>
  <c r="S19" i="15"/>
  <c r="Q19" i="15"/>
  <c r="S18" i="15"/>
  <c r="Q18" i="15"/>
  <c r="S17" i="15"/>
  <c r="Q17" i="15"/>
  <c r="S16" i="15"/>
  <c r="Q16" i="15"/>
  <c r="S15" i="15"/>
  <c r="Q15" i="15"/>
  <c r="S14" i="15"/>
  <c r="Q14" i="15"/>
  <c r="S13" i="15"/>
  <c r="Q13" i="15"/>
  <c r="S12" i="15"/>
  <c r="Q12" i="15"/>
  <c r="S11" i="15"/>
  <c r="Q11" i="15"/>
  <c r="S10" i="15"/>
  <c r="Q10" i="15"/>
  <c r="S9" i="15"/>
  <c r="Q9" i="15"/>
  <c r="S8" i="15"/>
  <c r="Q8" i="15"/>
  <c r="AF4" i="15"/>
  <c r="Q4" i="15"/>
  <c r="B4" i="15"/>
  <c r="DA8" i="15"/>
  <c r="DG8" i="15"/>
  <c r="DA9" i="15"/>
  <c r="B315" i="16"/>
  <c r="C315" i="16"/>
  <c r="D315" i="16"/>
  <c r="B316" i="16"/>
  <c r="C316" i="16"/>
  <c r="D316" i="16"/>
  <c r="B317" i="16"/>
  <c r="C317" i="16"/>
  <c r="D317" i="16"/>
  <c r="B318" i="16"/>
  <c r="C318" i="16"/>
  <c r="D318" i="16"/>
  <c r="B319" i="16"/>
  <c r="C319" i="16"/>
  <c r="D319" i="16"/>
  <c r="B320" i="16"/>
  <c r="C320" i="16"/>
  <c r="D320" i="16"/>
  <c r="B321" i="16"/>
  <c r="C321" i="16"/>
  <c r="D321" i="16"/>
  <c r="B322" i="16"/>
  <c r="C322" i="16"/>
  <c r="D322" i="16"/>
  <c r="E322" i="16"/>
  <c r="G322" i="16"/>
  <c r="B323" i="16"/>
  <c r="C323" i="16"/>
  <c r="D323" i="16"/>
  <c r="B324" i="16"/>
  <c r="C324" i="16"/>
  <c r="D324" i="16"/>
  <c r="B325" i="16"/>
  <c r="C325" i="16"/>
  <c r="D325" i="16"/>
  <c r="B326" i="16"/>
  <c r="C326" i="16"/>
  <c r="D326" i="16"/>
  <c r="B327" i="16"/>
  <c r="C327" i="16"/>
  <c r="D327" i="16"/>
  <c r="B328" i="16"/>
  <c r="C328" i="16"/>
  <c r="D328" i="16"/>
  <c r="B329" i="16"/>
  <c r="C329" i="16"/>
  <c r="D329" i="16"/>
  <c r="B330" i="16"/>
  <c r="C330" i="16"/>
  <c r="D330" i="16"/>
  <c r="E330" i="16"/>
  <c r="G330" i="16"/>
  <c r="E323" i="16"/>
  <c r="G323" i="16"/>
  <c r="AU9" i="13"/>
  <c r="AU10" i="13"/>
  <c r="AY10" i="13"/>
  <c r="AU11" i="13"/>
  <c r="AU12" i="13"/>
  <c r="BA12" i="13"/>
  <c r="AU13" i="13"/>
  <c r="AY13" i="13"/>
  <c r="AU8" i="13"/>
  <c r="BA8" i="13"/>
  <c r="X4" i="13"/>
  <c r="M4" i="13"/>
  <c r="B4" i="13"/>
  <c r="AB9" i="13"/>
  <c r="AB10" i="13"/>
  <c r="AB11" i="13"/>
  <c r="AB12" i="13"/>
  <c r="AB13" i="13"/>
  <c r="AB8" i="13"/>
  <c r="Z14" i="13"/>
  <c r="X14" i="13"/>
  <c r="Z13" i="13"/>
  <c r="X13" i="13"/>
  <c r="Z12" i="13"/>
  <c r="X12" i="13"/>
  <c r="Z11" i="13"/>
  <c r="X11" i="13"/>
  <c r="Z10" i="13"/>
  <c r="X10" i="13"/>
  <c r="Z9" i="13"/>
  <c r="X9" i="13"/>
  <c r="Z8" i="13"/>
  <c r="X8" i="13"/>
  <c r="Q6" i="13"/>
  <c r="Q8" i="13"/>
  <c r="Q9" i="13"/>
  <c r="Q10" i="13"/>
  <c r="Q11" i="13"/>
  <c r="Q12" i="13"/>
  <c r="Q13" i="13"/>
  <c r="Q14" i="13"/>
  <c r="O14" i="13"/>
  <c r="M14" i="13"/>
  <c r="O13" i="13"/>
  <c r="M13" i="13"/>
  <c r="O12" i="13"/>
  <c r="M12" i="13"/>
  <c r="O11" i="13"/>
  <c r="M11" i="13"/>
  <c r="O10" i="13"/>
  <c r="M10" i="13"/>
  <c r="O9" i="13"/>
  <c r="M9" i="13"/>
  <c r="O8" i="13"/>
  <c r="M8" i="13"/>
  <c r="BI32" i="13"/>
  <c r="BI6" i="13"/>
  <c r="L3" i="16"/>
  <c r="D3" i="16"/>
  <c r="F3" i="16"/>
  <c r="L4" i="16"/>
  <c r="D4" i="16"/>
  <c r="F4" i="16"/>
  <c r="L5" i="16"/>
  <c r="D5" i="16"/>
  <c r="F5" i="16"/>
  <c r="L6" i="16"/>
  <c r="D6" i="16"/>
  <c r="F6" i="16"/>
  <c r="L7" i="16"/>
  <c r="D7" i="16"/>
  <c r="F7" i="16"/>
  <c r="L8" i="16"/>
  <c r="D8" i="16"/>
  <c r="F8" i="16"/>
  <c r="L9" i="16"/>
  <c r="D9" i="16"/>
  <c r="F9" i="16"/>
  <c r="L10" i="16"/>
  <c r="D10" i="16"/>
  <c r="F10" i="16"/>
  <c r="L11" i="16"/>
  <c r="D11" i="16"/>
  <c r="F11" i="16"/>
  <c r="L12" i="16"/>
  <c r="D12" i="16"/>
  <c r="F12" i="16"/>
  <c r="L13" i="16"/>
  <c r="D13" i="16"/>
  <c r="F13" i="16"/>
  <c r="L14" i="16"/>
  <c r="D14" i="16"/>
  <c r="F14" i="16"/>
  <c r="L15" i="16"/>
  <c r="D15" i="16"/>
  <c r="F15" i="16"/>
  <c r="L16" i="16"/>
  <c r="D16" i="16"/>
  <c r="F16" i="16"/>
  <c r="L17" i="16"/>
  <c r="D17" i="16"/>
  <c r="F17" i="16"/>
  <c r="L18" i="16"/>
  <c r="D18" i="16"/>
  <c r="F18" i="16"/>
  <c r="L19" i="16"/>
  <c r="D19" i="16"/>
  <c r="F19" i="16"/>
  <c r="L20" i="16"/>
  <c r="D20" i="16"/>
  <c r="F20" i="16"/>
  <c r="L21" i="16"/>
  <c r="D21" i="16"/>
  <c r="F21" i="16"/>
  <c r="L22" i="16"/>
  <c r="D22" i="16"/>
  <c r="F22" i="16"/>
  <c r="L23" i="16"/>
  <c r="D23" i="16"/>
  <c r="F23" i="16"/>
  <c r="L24" i="16"/>
  <c r="D24" i="16"/>
  <c r="F24" i="16"/>
  <c r="L25" i="16"/>
  <c r="D25" i="16"/>
  <c r="F25" i="16"/>
  <c r="L26" i="16"/>
  <c r="D26" i="16"/>
  <c r="F26" i="16"/>
  <c r="L27" i="16"/>
  <c r="D27" i="16"/>
  <c r="F27" i="16"/>
  <c r="L28" i="16"/>
  <c r="D28" i="16"/>
  <c r="F28" i="16"/>
  <c r="L29" i="16"/>
  <c r="D29" i="16"/>
  <c r="F29" i="16"/>
  <c r="L30" i="16"/>
  <c r="D30" i="16"/>
  <c r="F30" i="16"/>
  <c r="L31" i="16"/>
  <c r="D31" i="16"/>
  <c r="F31" i="16"/>
  <c r="L32" i="16"/>
  <c r="D32" i="16"/>
  <c r="F32" i="16"/>
  <c r="L33" i="16"/>
  <c r="D33" i="16"/>
  <c r="F33" i="16"/>
  <c r="L34" i="16"/>
  <c r="D34" i="16"/>
  <c r="F34" i="16"/>
  <c r="L35" i="16"/>
  <c r="D35" i="16"/>
  <c r="F35" i="16"/>
  <c r="L36" i="16"/>
  <c r="D36" i="16"/>
  <c r="F36" i="16"/>
  <c r="L37" i="16"/>
  <c r="D37" i="16"/>
  <c r="F37" i="16"/>
  <c r="L38" i="16"/>
  <c r="D38" i="16"/>
  <c r="F38" i="16"/>
  <c r="L39" i="16"/>
  <c r="D39" i="16"/>
  <c r="F39" i="16"/>
  <c r="L40" i="16"/>
  <c r="D40" i="16"/>
  <c r="F40" i="16"/>
  <c r="L41" i="16"/>
  <c r="D41" i="16"/>
  <c r="F41" i="16"/>
  <c r="L42" i="16"/>
  <c r="D42" i="16"/>
  <c r="F42" i="16"/>
  <c r="L43" i="16"/>
  <c r="D43" i="16"/>
  <c r="F43" i="16"/>
  <c r="L44" i="16"/>
  <c r="D44" i="16"/>
  <c r="F44" i="16"/>
  <c r="L45" i="16"/>
  <c r="D45" i="16"/>
  <c r="F45" i="16"/>
  <c r="L46" i="16"/>
  <c r="D46" i="16"/>
  <c r="F46" i="16"/>
  <c r="L47" i="16"/>
  <c r="D47" i="16"/>
  <c r="F47" i="16"/>
  <c r="L48" i="16"/>
  <c r="D48" i="16"/>
  <c r="F48" i="16"/>
  <c r="L49" i="16"/>
  <c r="D49" i="16"/>
  <c r="F49" i="16"/>
  <c r="L50" i="16"/>
  <c r="D50" i="16"/>
  <c r="F50" i="16"/>
  <c r="L51" i="16"/>
  <c r="D51" i="16"/>
  <c r="F51" i="16"/>
  <c r="L52" i="16"/>
  <c r="D52" i="16"/>
  <c r="F52" i="16"/>
  <c r="L53" i="16"/>
  <c r="D53" i="16"/>
  <c r="F53" i="16"/>
  <c r="L54" i="16"/>
  <c r="D54" i="16"/>
  <c r="F54" i="16"/>
  <c r="L55" i="16"/>
  <c r="D55" i="16"/>
  <c r="F55" i="16"/>
  <c r="L56" i="16"/>
  <c r="D56" i="16"/>
  <c r="F56" i="16"/>
  <c r="L57" i="16"/>
  <c r="D57" i="16"/>
  <c r="F57" i="16"/>
  <c r="L58" i="16"/>
  <c r="D58" i="16"/>
  <c r="F58" i="16"/>
  <c r="L59" i="16"/>
  <c r="D59" i="16"/>
  <c r="F59" i="16"/>
  <c r="L60" i="16"/>
  <c r="D60" i="16"/>
  <c r="F60" i="16"/>
  <c r="L61" i="16"/>
  <c r="D61" i="16"/>
  <c r="F61" i="16"/>
  <c r="L62" i="16"/>
  <c r="D62" i="16"/>
  <c r="F62" i="16"/>
  <c r="L63" i="16"/>
  <c r="D63" i="16"/>
  <c r="F63" i="16"/>
  <c r="L64" i="16"/>
  <c r="D64" i="16"/>
  <c r="F64" i="16"/>
  <c r="L65" i="16"/>
  <c r="D65" i="16"/>
  <c r="F65" i="16"/>
  <c r="L66" i="16"/>
  <c r="D66" i="16"/>
  <c r="F66" i="16"/>
  <c r="L67" i="16"/>
  <c r="D67" i="16"/>
  <c r="F67" i="16"/>
  <c r="L68" i="16"/>
  <c r="D68" i="16"/>
  <c r="F68" i="16"/>
  <c r="L69" i="16"/>
  <c r="D69" i="16"/>
  <c r="F69" i="16"/>
  <c r="L70" i="16"/>
  <c r="D70" i="16"/>
  <c r="F70" i="16"/>
  <c r="L71" i="16"/>
  <c r="D71" i="16"/>
  <c r="F71" i="16"/>
  <c r="L72" i="16"/>
  <c r="D72" i="16"/>
  <c r="F72" i="16"/>
  <c r="L73" i="16"/>
  <c r="D73" i="16"/>
  <c r="F73" i="16"/>
  <c r="L74" i="16"/>
  <c r="D74" i="16"/>
  <c r="F74" i="16"/>
  <c r="L75" i="16"/>
  <c r="D75" i="16"/>
  <c r="F75" i="16"/>
  <c r="L76" i="16"/>
  <c r="D76" i="16"/>
  <c r="F76" i="16"/>
  <c r="L77" i="16"/>
  <c r="D77" i="16"/>
  <c r="F77" i="16"/>
  <c r="L78" i="16"/>
  <c r="D78" i="16"/>
  <c r="F78" i="16"/>
  <c r="L79" i="16"/>
  <c r="D79" i="16"/>
  <c r="F79" i="16"/>
  <c r="L80" i="16"/>
  <c r="D80" i="16"/>
  <c r="F80" i="16"/>
  <c r="L81" i="16"/>
  <c r="D81" i="16"/>
  <c r="F81" i="16"/>
  <c r="L82" i="16"/>
  <c r="D82" i="16"/>
  <c r="F82" i="16"/>
  <c r="L83" i="16"/>
  <c r="D83" i="16"/>
  <c r="F83" i="16"/>
  <c r="L84" i="16"/>
  <c r="D84" i="16"/>
  <c r="F84" i="16"/>
  <c r="L85" i="16"/>
  <c r="D85" i="16"/>
  <c r="F85" i="16"/>
  <c r="L86" i="16"/>
  <c r="D86" i="16"/>
  <c r="F86" i="16"/>
  <c r="L87" i="16"/>
  <c r="D87" i="16"/>
  <c r="F87" i="16"/>
  <c r="L88" i="16"/>
  <c r="D88" i="16"/>
  <c r="F88" i="16"/>
  <c r="L89" i="16"/>
  <c r="D89" i="16"/>
  <c r="F89" i="16"/>
  <c r="L90" i="16"/>
  <c r="D90" i="16"/>
  <c r="F90" i="16"/>
  <c r="L91" i="16"/>
  <c r="D91" i="16"/>
  <c r="F91" i="16"/>
  <c r="L92" i="16"/>
  <c r="D92" i="16"/>
  <c r="F92" i="16"/>
  <c r="L93" i="16"/>
  <c r="D93" i="16"/>
  <c r="F93" i="16"/>
  <c r="L94" i="16"/>
  <c r="D94" i="16"/>
  <c r="F94" i="16"/>
  <c r="L95" i="16"/>
  <c r="D95" i="16"/>
  <c r="F95" i="16"/>
  <c r="L96" i="16"/>
  <c r="D96" i="16"/>
  <c r="F96" i="16"/>
  <c r="L97" i="16"/>
  <c r="D97" i="16"/>
  <c r="F97" i="16"/>
  <c r="L98" i="16"/>
  <c r="D98" i="16"/>
  <c r="F98" i="16"/>
  <c r="L99" i="16"/>
  <c r="D99" i="16"/>
  <c r="F99" i="16"/>
  <c r="L100" i="16"/>
  <c r="D100" i="16"/>
  <c r="F100" i="16"/>
  <c r="L101" i="16"/>
  <c r="D101" i="16"/>
  <c r="F101" i="16"/>
  <c r="L102" i="16"/>
  <c r="D102" i="16"/>
  <c r="F102" i="16"/>
  <c r="L103" i="16"/>
  <c r="D103" i="16"/>
  <c r="F103" i="16"/>
  <c r="L104" i="16"/>
  <c r="D104" i="16"/>
  <c r="F104" i="16"/>
  <c r="L105" i="16"/>
  <c r="D105" i="16"/>
  <c r="F105" i="16"/>
  <c r="L106" i="16"/>
  <c r="D106" i="16"/>
  <c r="F106" i="16"/>
  <c r="L107" i="16"/>
  <c r="D107" i="16"/>
  <c r="F107" i="16"/>
  <c r="L108" i="16"/>
  <c r="D108" i="16"/>
  <c r="F108" i="16"/>
  <c r="L109" i="16"/>
  <c r="D109" i="16"/>
  <c r="F109" i="16"/>
  <c r="L110" i="16"/>
  <c r="D110" i="16"/>
  <c r="F110" i="16"/>
  <c r="L111" i="16"/>
  <c r="D111" i="16"/>
  <c r="F111" i="16"/>
  <c r="L112" i="16"/>
  <c r="D112" i="16"/>
  <c r="F112" i="16"/>
  <c r="L113" i="16"/>
  <c r="D113" i="16"/>
  <c r="F113" i="16"/>
  <c r="L114" i="16"/>
  <c r="D114" i="16"/>
  <c r="F114" i="16"/>
  <c r="L115" i="16"/>
  <c r="D115" i="16"/>
  <c r="F115" i="16"/>
  <c r="L116" i="16"/>
  <c r="D116" i="16"/>
  <c r="F116" i="16"/>
  <c r="L117" i="16"/>
  <c r="D117" i="16"/>
  <c r="F117" i="16"/>
  <c r="L118" i="16"/>
  <c r="D118" i="16"/>
  <c r="F118" i="16"/>
  <c r="L119" i="16"/>
  <c r="D119" i="16"/>
  <c r="F119" i="16"/>
  <c r="L120" i="16"/>
  <c r="D120" i="16"/>
  <c r="F120" i="16"/>
  <c r="L121" i="16"/>
  <c r="D121" i="16"/>
  <c r="F121" i="16"/>
  <c r="L122" i="16"/>
  <c r="D122" i="16"/>
  <c r="F122" i="16"/>
  <c r="L123" i="16"/>
  <c r="D123" i="16"/>
  <c r="F123" i="16"/>
  <c r="L124" i="16"/>
  <c r="D124" i="16"/>
  <c r="F124" i="16"/>
  <c r="L125" i="16"/>
  <c r="D125" i="16"/>
  <c r="F125" i="16"/>
  <c r="L126" i="16"/>
  <c r="D126" i="16"/>
  <c r="F126" i="16"/>
  <c r="L127" i="16"/>
  <c r="D127" i="16"/>
  <c r="F127" i="16"/>
  <c r="L128" i="16"/>
  <c r="D128" i="16"/>
  <c r="F128" i="16"/>
  <c r="L129" i="16"/>
  <c r="D129" i="16"/>
  <c r="F129" i="16"/>
  <c r="L130" i="16"/>
  <c r="D130" i="16"/>
  <c r="F130" i="16"/>
  <c r="L131" i="16"/>
  <c r="D131" i="16"/>
  <c r="F131" i="16"/>
  <c r="L132" i="16"/>
  <c r="D132" i="16"/>
  <c r="F132" i="16"/>
  <c r="L133" i="16"/>
  <c r="D133" i="16"/>
  <c r="F133" i="16"/>
  <c r="L134" i="16"/>
  <c r="D134" i="16"/>
  <c r="F134" i="16"/>
  <c r="L135" i="16"/>
  <c r="D135" i="16"/>
  <c r="F135" i="16"/>
  <c r="L136" i="16"/>
  <c r="D136" i="16"/>
  <c r="F136" i="16"/>
  <c r="L137" i="16"/>
  <c r="D137" i="16"/>
  <c r="F137" i="16"/>
  <c r="L138" i="16"/>
  <c r="D138" i="16"/>
  <c r="F138" i="16"/>
  <c r="L139" i="16"/>
  <c r="D139" i="16"/>
  <c r="F139" i="16"/>
  <c r="L140" i="16"/>
  <c r="D140" i="16"/>
  <c r="F140" i="16"/>
  <c r="L141" i="16"/>
  <c r="D141" i="16"/>
  <c r="F141" i="16"/>
  <c r="L142" i="16"/>
  <c r="D142" i="16"/>
  <c r="F142" i="16"/>
  <c r="L143" i="16"/>
  <c r="D143" i="16"/>
  <c r="F143" i="16"/>
  <c r="L144" i="16"/>
  <c r="D144" i="16"/>
  <c r="F144" i="16"/>
  <c r="L145" i="16"/>
  <c r="D145" i="16"/>
  <c r="F145" i="16"/>
  <c r="L146" i="16"/>
  <c r="D146" i="16"/>
  <c r="F146" i="16"/>
  <c r="L147" i="16"/>
  <c r="D147" i="16"/>
  <c r="F147" i="16"/>
  <c r="L148" i="16"/>
  <c r="D148" i="16"/>
  <c r="F148" i="16"/>
  <c r="L149" i="16"/>
  <c r="D149" i="16"/>
  <c r="F149" i="16"/>
  <c r="L150" i="16"/>
  <c r="D150" i="16"/>
  <c r="F150" i="16"/>
  <c r="L151" i="16"/>
  <c r="D151" i="16"/>
  <c r="F151" i="16"/>
  <c r="L152" i="16"/>
  <c r="D152" i="16"/>
  <c r="F152" i="16"/>
  <c r="L153" i="16"/>
  <c r="D153" i="16"/>
  <c r="F153" i="16"/>
  <c r="L154" i="16"/>
  <c r="D154" i="16"/>
  <c r="F154" i="16"/>
  <c r="L155" i="16"/>
  <c r="D155" i="16"/>
  <c r="F155" i="16"/>
  <c r="L156" i="16"/>
  <c r="D156" i="16"/>
  <c r="F156" i="16"/>
  <c r="L157" i="16"/>
  <c r="D157" i="16"/>
  <c r="F157" i="16"/>
  <c r="L158" i="16"/>
  <c r="D158" i="16"/>
  <c r="F158" i="16"/>
  <c r="L159" i="16"/>
  <c r="D159" i="16"/>
  <c r="F159" i="16"/>
  <c r="L160" i="16"/>
  <c r="D160" i="16"/>
  <c r="F160" i="16"/>
  <c r="L161" i="16"/>
  <c r="D161" i="16"/>
  <c r="F161" i="16"/>
  <c r="L162" i="16"/>
  <c r="D162" i="16"/>
  <c r="F162" i="16"/>
  <c r="L163" i="16"/>
  <c r="D163" i="16"/>
  <c r="F163" i="16"/>
  <c r="L164" i="16"/>
  <c r="D164" i="16"/>
  <c r="F164" i="16"/>
  <c r="L165" i="16"/>
  <c r="D165" i="16"/>
  <c r="F165" i="16"/>
  <c r="L166" i="16"/>
  <c r="D166" i="16"/>
  <c r="F166" i="16"/>
  <c r="L167" i="16"/>
  <c r="D167" i="16"/>
  <c r="F167" i="16"/>
  <c r="L168" i="16"/>
  <c r="D168" i="16"/>
  <c r="F168" i="16"/>
  <c r="L169" i="16"/>
  <c r="D169" i="16"/>
  <c r="F169" i="16"/>
  <c r="L170" i="16"/>
  <c r="D170" i="16"/>
  <c r="F170" i="16"/>
  <c r="L171" i="16"/>
  <c r="D171" i="16"/>
  <c r="F171" i="16"/>
  <c r="L172" i="16"/>
  <c r="D172" i="16"/>
  <c r="F172" i="16"/>
  <c r="L173" i="16"/>
  <c r="D173" i="16"/>
  <c r="F173" i="16"/>
  <c r="L174" i="16"/>
  <c r="D174" i="16"/>
  <c r="F174" i="16"/>
  <c r="L175" i="16"/>
  <c r="D175" i="16"/>
  <c r="F175" i="16"/>
  <c r="L176" i="16"/>
  <c r="D176" i="16"/>
  <c r="F176" i="16"/>
  <c r="L177" i="16"/>
  <c r="D177" i="16"/>
  <c r="F177" i="16"/>
  <c r="L178" i="16"/>
  <c r="D178" i="16"/>
  <c r="F178" i="16"/>
  <c r="L179" i="16"/>
  <c r="D179" i="16"/>
  <c r="F179" i="16"/>
  <c r="L180" i="16"/>
  <c r="D180" i="16"/>
  <c r="F180" i="16"/>
  <c r="L181" i="16"/>
  <c r="D181" i="16"/>
  <c r="F181" i="16"/>
  <c r="L182" i="16"/>
  <c r="D182" i="16"/>
  <c r="F182" i="16"/>
  <c r="L183" i="16"/>
  <c r="D183" i="16"/>
  <c r="F183" i="16"/>
  <c r="L184" i="16"/>
  <c r="D184" i="16"/>
  <c r="F184" i="16"/>
  <c r="L185" i="16"/>
  <c r="D185" i="16"/>
  <c r="F185" i="16"/>
  <c r="L186" i="16"/>
  <c r="D186" i="16"/>
  <c r="F186" i="16"/>
  <c r="L187" i="16"/>
  <c r="D187" i="16"/>
  <c r="F187" i="16"/>
  <c r="L188" i="16"/>
  <c r="D188" i="16"/>
  <c r="F188" i="16"/>
  <c r="L189" i="16"/>
  <c r="D189" i="16"/>
  <c r="F189" i="16"/>
  <c r="L190" i="16"/>
  <c r="D190" i="16"/>
  <c r="F190" i="16"/>
  <c r="L191" i="16"/>
  <c r="D191" i="16"/>
  <c r="F191" i="16"/>
  <c r="L192" i="16"/>
  <c r="D192" i="16"/>
  <c r="F192" i="16"/>
  <c r="L193" i="16"/>
  <c r="D193" i="16"/>
  <c r="F193" i="16"/>
  <c r="L194" i="16"/>
  <c r="D194" i="16"/>
  <c r="F194" i="16"/>
  <c r="L195" i="16"/>
  <c r="D195" i="16"/>
  <c r="F195" i="16"/>
  <c r="L196" i="16"/>
  <c r="D196" i="16"/>
  <c r="F196" i="16"/>
  <c r="L197" i="16"/>
  <c r="D197" i="16"/>
  <c r="F197" i="16"/>
  <c r="L198" i="16"/>
  <c r="D198" i="16"/>
  <c r="F198" i="16"/>
  <c r="L199" i="16"/>
  <c r="D199" i="16"/>
  <c r="F199" i="16"/>
  <c r="L200" i="16"/>
  <c r="D200" i="16"/>
  <c r="F200" i="16"/>
  <c r="L201" i="16"/>
  <c r="D201" i="16"/>
  <c r="F201" i="16"/>
  <c r="L202" i="16"/>
  <c r="D202" i="16"/>
  <c r="F202" i="16"/>
  <c r="L203" i="16"/>
  <c r="D203" i="16"/>
  <c r="F203" i="16"/>
  <c r="L204" i="16"/>
  <c r="D204" i="16"/>
  <c r="F204" i="16"/>
  <c r="L205" i="16"/>
  <c r="D205" i="16"/>
  <c r="F205" i="16"/>
  <c r="L206" i="16"/>
  <c r="D206" i="16"/>
  <c r="F206" i="16"/>
  <c r="L207" i="16"/>
  <c r="D207" i="16"/>
  <c r="F207" i="16"/>
  <c r="L208" i="16"/>
  <c r="D208" i="16"/>
  <c r="F208" i="16"/>
  <c r="L209" i="16"/>
  <c r="D209" i="16"/>
  <c r="F209" i="16"/>
  <c r="L210" i="16"/>
  <c r="D210" i="16"/>
  <c r="F210" i="16"/>
  <c r="L211" i="16"/>
  <c r="D211" i="16"/>
  <c r="F211" i="16"/>
  <c r="L212" i="16"/>
  <c r="D212" i="16"/>
  <c r="F212" i="16"/>
  <c r="L213" i="16"/>
  <c r="D213" i="16"/>
  <c r="F213" i="16"/>
  <c r="L214" i="16"/>
  <c r="D214" i="16"/>
  <c r="F214" i="16"/>
  <c r="L215" i="16"/>
  <c r="D215" i="16"/>
  <c r="F215" i="16"/>
  <c r="L216" i="16"/>
  <c r="D216" i="16"/>
  <c r="F216" i="16"/>
  <c r="L217" i="16"/>
  <c r="D217" i="16"/>
  <c r="F217" i="16"/>
  <c r="L218" i="16"/>
  <c r="D218" i="16"/>
  <c r="F218" i="16"/>
  <c r="L219" i="16"/>
  <c r="D219" i="16"/>
  <c r="F219" i="16"/>
  <c r="L220" i="16"/>
  <c r="D220" i="16"/>
  <c r="F220" i="16"/>
  <c r="L221" i="16"/>
  <c r="D221" i="16"/>
  <c r="F221" i="16"/>
  <c r="L222" i="16"/>
  <c r="D222" i="16"/>
  <c r="F222" i="16"/>
  <c r="L223" i="16"/>
  <c r="D223" i="16"/>
  <c r="F223" i="16"/>
  <c r="L224" i="16"/>
  <c r="D224" i="16"/>
  <c r="F224" i="16"/>
  <c r="L225" i="16"/>
  <c r="D225" i="16"/>
  <c r="F225" i="16"/>
  <c r="L226" i="16"/>
  <c r="D226" i="16"/>
  <c r="F226" i="16"/>
  <c r="L227" i="16"/>
  <c r="D227" i="16"/>
  <c r="F227" i="16"/>
  <c r="L228" i="16"/>
  <c r="D228" i="16"/>
  <c r="F228" i="16"/>
  <c r="L229" i="16"/>
  <c r="D229" i="16"/>
  <c r="F229" i="16"/>
  <c r="L230" i="16"/>
  <c r="D230" i="16"/>
  <c r="F230" i="16"/>
  <c r="L231" i="16"/>
  <c r="D231" i="16"/>
  <c r="F231" i="16"/>
  <c r="L232" i="16"/>
  <c r="D232" i="16"/>
  <c r="F232" i="16"/>
  <c r="L233" i="16"/>
  <c r="D233" i="16"/>
  <c r="F233" i="16"/>
  <c r="L234" i="16"/>
  <c r="D234" i="16"/>
  <c r="F234" i="16"/>
  <c r="L235" i="16"/>
  <c r="D235" i="16"/>
  <c r="F235" i="16"/>
  <c r="L236" i="16"/>
  <c r="D236" i="16"/>
  <c r="F236" i="16"/>
  <c r="L237" i="16"/>
  <c r="D237" i="16"/>
  <c r="F237" i="16"/>
  <c r="L238" i="16"/>
  <c r="D238" i="16"/>
  <c r="F238" i="16"/>
  <c r="L239" i="16"/>
  <c r="D239" i="16"/>
  <c r="F239" i="16"/>
  <c r="L240" i="16"/>
  <c r="D240" i="16"/>
  <c r="F240" i="16"/>
  <c r="L241" i="16"/>
  <c r="D241" i="16"/>
  <c r="F241" i="16"/>
  <c r="L242" i="16"/>
  <c r="D242" i="16"/>
  <c r="F242" i="16"/>
  <c r="L243" i="16"/>
  <c r="D243" i="16"/>
  <c r="F243" i="16"/>
  <c r="L244" i="16"/>
  <c r="D244" i="16"/>
  <c r="F244" i="16"/>
  <c r="L245" i="16"/>
  <c r="D245" i="16"/>
  <c r="F245" i="16"/>
  <c r="L246" i="16"/>
  <c r="D246" i="16"/>
  <c r="F246" i="16"/>
  <c r="L247" i="16"/>
  <c r="D247" i="16"/>
  <c r="F247" i="16"/>
  <c r="L248" i="16"/>
  <c r="D248" i="16"/>
  <c r="F248" i="16"/>
  <c r="L249" i="16"/>
  <c r="D249" i="16"/>
  <c r="F249" i="16"/>
  <c r="L250" i="16"/>
  <c r="D250" i="16"/>
  <c r="F250" i="16"/>
  <c r="L251" i="16"/>
  <c r="D251" i="16"/>
  <c r="F251" i="16"/>
  <c r="L252" i="16"/>
  <c r="D252" i="16"/>
  <c r="F252" i="16"/>
  <c r="L253" i="16"/>
  <c r="D253" i="16"/>
  <c r="F253" i="16"/>
  <c r="L254" i="16"/>
  <c r="D254" i="16"/>
  <c r="F254" i="16"/>
  <c r="L255" i="16"/>
  <c r="D255" i="16"/>
  <c r="F255" i="16"/>
  <c r="L256" i="16"/>
  <c r="D256" i="16"/>
  <c r="F256" i="16"/>
  <c r="L257" i="16"/>
  <c r="D257" i="16"/>
  <c r="F257" i="16"/>
  <c r="L258" i="16"/>
  <c r="D258" i="16"/>
  <c r="F258" i="16"/>
  <c r="L259" i="16"/>
  <c r="D259" i="16"/>
  <c r="F259" i="16"/>
  <c r="L260" i="16"/>
  <c r="D260" i="16"/>
  <c r="F260" i="16"/>
  <c r="L261" i="16"/>
  <c r="D261" i="16"/>
  <c r="F261" i="16"/>
  <c r="L262" i="16"/>
  <c r="D262" i="16"/>
  <c r="F262" i="16"/>
  <c r="L263" i="16"/>
  <c r="D263" i="16"/>
  <c r="F263" i="16"/>
  <c r="L264" i="16"/>
  <c r="D264" i="16"/>
  <c r="F264" i="16"/>
  <c r="L265" i="16"/>
  <c r="D265" i="16"/>
  <c r="F265" i="16"/>
  <c r="L266" i="16"/>
  <c r="D266" i="16"/>
  <c r="F266" i="16"/>
  <c r="L267" i="16"/>
  <c r="D267" i="16"/>
  <c r="F267" i="16"/>
  <c r="L268" i="16"/>
  <c r="D268" i="16"/>
  <c r="F268" i="16"/>
  <c r="L269" i="16"/>
  <c r="D269" i="16"/>
  <c r="F269" i="16"/>
  <c r="L270" i="16"/>
  <c r="D270" i="16"/>
  <c r="F270" i="16"/>
  <c r="L271" i="16"/>
  <c r="D271" i="16"/>
  <c r="F271" i="16"/>
  <c r="L272" i="16"/>
  <c r="D272" i="16"/>
  <c r="F272" i="16"/>
  <c r="L273" i="16"/>
  <c r="D273" i="16"/>
  <c r="F273" i="16"/>
  <c r="L274" i="16"/>
  <c r="D274" i="16"/>
  <c r="F274" i="16"/>
  <c r="L275" i="16"/>
  <c r="D275" i="16"/>
  <c r="F275" i="16"/>
  <c r="L276" i="16"/>
  <c r="D276" i="16"/>
  <c r="F276" i="16"/>
  <c r="L277" i="16"/>
  <c r="D277" i="16"/>
  <c r="F277" i="16"/>
  <c r="L278" i="16"/>
  <c r="D278" i="16"/>
  <c r="F278" i="16"/>
  <c r="L279" i="16"/>
  <c r="D279" i="16"/>
  <c r="F279" i="16"/>
  <c r="L280" i="16"/>
  <c r="D280" i="16"/>
  <c r="F280" i="16"/>
  <c r="L281" i="16"/>
  <c r="D281" i="16"/>
  <c r="F281" i="16"/>
  <c r="L282" i="16"/>
  <c r="D282" i="16"/>
  <c r="F282" i="16"/>
  <c r="L283" i="16"/>
  <c r="D283" i="16"/>
  <c r="F283" i="16"/>
  <c r="L284" i="16"/>
  <c r="D284" i="16"/>
  <c r="F284" i="16"/>
  <c r="L285" i="16"/>
  <c r="D285" i="16"/>
  <c r="F285" i="16"/>
  <c r="L286" i="16"/>
  <c r="D286" i="16"/>
  <c r="F286" i="16"/>
  <c r="L287" i="16"/>
  <c r="D287" i="16"/>
  <c r="F287" i="16"/>
  <c r="L288" i="16"/>
  <c r="D288" i="16"/>
  <c r="F288" i="16"/>
  <c r="L289" i="16"/>
  <c r="D289" i="16"/>
  <c r="F289" i="16"/>
  <c r="L290" i="16"/>
  <c r="D290" i="16"/>
  <c r="F290" i="16"/>
  <c r="L291" i="16"/>
  <c r="D291" i="16"/>
  <c r="F291" i="16"/>
  <c r="L292" i="16"/>
  <c r="D292" i="16"/>
  <c r="F292" i="16"/>
  <c r="L293" i="16"/>
  <c r="D293" i="16"/>
  <c r="F293" i="16"/>
  <c r="L294" i="16"/>
  <c r="D294" i="16"/>
  <c r="F294" i="16"/>
  <c r="L295" i="16"/>
  <c r="D295" i="16"/>
  <c r="F295" i="16"/>
  <c r="L296" i="16"/>
  <c r="D296" i="16"/>
  <c r="F296" i="16"/>
  <c r="L297" i="16"/>
  <c r="D297" i="16"/>
  <c r="F297" i="16"/>
  <c r="L298" i="16"/>
  <c r="D298" i="16"/>
  <c r="F298" i="16"/>
  <c r="L299" i="16"/>
  <c r="D299" i="16"/>
  <c r="F299" i="16"/>
  <c r="L300" i="16"/>
  <c r="D300" i="16"/>
  <c r="F300" i="16"/>
  <c r="L301" i="16"/>
  <c r="D301" i="16"/>
  <c r="F301" i="16"/>
  <c r="L302" i="16"/>
  <c r="D302" i="16"/>
  <c r="F302" i="16"/>
  <c r="L303" i="16"/>
  <c r="D303" i="16"/>
  <c r="F303" i="16"/>
  <c r="L304" i="16"/>
  <c r="D304" i="16"/>
  <c r="F304" i="16"/>
  <c r="L305" i="16"/>
  <c r="D305" i="16"/>
  <c r="F305" i="16"/>
  <c r="L306" i="16"/>
  <c r="D306" i="16"/>
  <c r="F306" i="16"/>
  <c r="L307" i="16"/>
  <c r="D307" i="16"/>
  <c r="F307" i="16"/>
  <c r="L308" i="16"/>
  <c r="D308" i="16"/>
  <c r="F308" i="16"/>
  <c r="L309" i="16"/>
  <c r="D309" i="16"/>
  <c r="F309" i="16"/>
  <c r="L310" i="16"/>
  <c r="D310" i="16"/>
  <c r="F310" i="16"/>
  <c r="L311" i="16"/>
  <c r="D311" i="16"/>
  <c r="F311" i="16"/>
  <c r="L312" i="16"/>
  <c r="D312" i="16"/>
  <c r="F312" i="16"/>
  <c r="L313" i="16"/>
  <c r="D313" i="16"/>
  <c r="F313" i="16"/>
  <c r="L314" i="16"/>
  <c r="D314" i="16"/>
  <c r="F314" i="16"/>
  <c r="L315" i="16"/>
  <c r="F315" i="16"/>
  <c r="L316" i="16"/>
  <c r="F316" i="16"/>
  <c r="L317" i="16"/>
  <c r="F317" i="16"/>
  <c r="L318" i="16"/>
  <c r="F318" i="16"/>
  <c r="L319" i="16"/>
  <c r="F319" i="16"/>
  <c r="L320" i="16"/>
  <c r="F320" i="16"/>
  <c r="L321" i="16"/>
  <c r="F321" i="16"/>
  <c r="L322" i="16"/>
  <c r="F322" i="16"/>
  <c r="L323" i="16"/>
  <c r="L324" i="16"/>
  <c r="F324" i="16"/>
  <c r="L325" i="16"/>
  <c r="F325" i="16"/>
  <c r="L326" i="16"/>
  <c r="F326" i="16"/>
  <c r="L327" i="16"/>
  <c r="F327" i="16"/>
  <c r="L328" i="16"/>
  <c r="F328" i="16"/>
  <c r="L329" i="16"/>
  <c r="F329" i="16"/>
  <c r="L330" i="16"/>
  <c r="L331" i="16"/>
  <c r="D331" i="16"/>
  <c r="F331" i="16"/>
  <c r="L332" i="16"/>
  <c r="D332" i="16"/>
  <c r="F332" i="16"/>
  <c r="L333" i="16"/>
  <c r="D333" i="16"/>
  <c r="F333" i="16"/>
  <c r="L334" i="16"/>
  <c r="D334" i="16"/>
  <c r="F334" i="16"/>
  <c r="L335" i="16"/>
  <c r="D335" i="16"/>
  <c r="F335" i="16"/>
  <c r="L336" i="16"/>
  <c r="D336" i="16"/>
  <c r="F336" i="16"/>
  <c r="L337" i="16"/>
  <c r="D337" i="16"/>
  <c r="F337" i="16"/>
  <c r="L338" i="16"/>
  <c r="D338" i="16"/>
  <c r="F338" i="16"/>
  <c r="L339" i="16"/>
  <c r="D339" i="16"/>
  <c r="F339" i="16"/>
  <c r="L340" i="16"/>
  <c r="D340" i="16"/>
  <c r="F340" i="16"/>
  <c r="L341" i="16"/>
  <c r="D341" i="16"/>
  <c r="F341" i="16"/>
  <c r="L342" i="16"/>
  <c r="D342" i="16"/>
  <c r="F342" i="16"/>
  <c r="L343" i="16"/>
  <c r="D343" i="16"/>
  <c r="F343" i="16"/>
  <c r="L344" i="16"/>
  <c r="D344" i="16"/>
  <c r="F344" i="16"/>
  <c r="L345" i="16"/>
  <c r="D345" i="16"/>
  <c r="F345" i="16"/>
  <c r="L346" i="16"/>
  <c r="D346" i="16"/>
  <c r="F346" i="16"/>
  <c r="L347" i="16"/>
  <c r="D347" i="16"/>
  <c r="F347" i="16"/>
  <c r="L348" i="16"/>
  <c r="D348" i="16"/>
  <c r="F348" i="16"/>
  <c r="L349" i="16"/>
  <c r="D349" i="16"/>
  <c r="F349" i="16"/>
  <c r="L350" i="16"/>
  <c r="D350" i="16"/>
  <c r="F350" i="16"/>
  <c r="L351" i="16"/>
  <c r="D351" i="16"/>
  <c r="F351" i="16"/>
  <c r="L352" i="16"/>
  <c r="D352" i="16"/>
  <c r="F352" i="16"/>
  <c r="L353" i="16"/>
  <c r="D353" i="16"/>
  <c r="F353" i="16"/>
  <c r="L354" i="16"/>
  <c r="D354" i="16"/>
  <c r="F354" i="16"/>
  <c r="L355" i="16"/>
  <c r="D355" i="16"/>
  <c r="F355" i="16"/>
  <c r="L356" i="16"/>
  <c r="D356" i="16"/>
  <c r="F356" i="16"/>
  <c r="L357" i="16"/>
  <c r="D357" i="16"/>
  <c r="F357" i="16"/>
  <c r="L358" i="16"/>
  <c r="D358" i="16"/>
  <c r="F358" i="16"/>
  <c r="L359" i="16"/>
  <c r="D359" i="16"/>
  <c r="F359" i="16"/>
  <c r="L360" i="16"/>
  <c r="D360" i="16"/>
  <c r="F360" i="16"/>
  <c r="L361" i="16"/>
  <c r="D361" i="16"/>
  <c r="F361" i="16"/>
  <c r="L362" i="16"/>
  <c r="D362" i="16"/>
  <c r="F362" i="16"/>
  <c r="L363" i="16"/>
  <c r="D363" i="16"/>
  <c r="F363" i="16"/>
  <c r="L364" i="16"/>
  <c r="D364" i="16"/>
  <c r="F364" i="16"/>
  <c r="L365" i="16"/>
  <c r="D365" i="16"/>
  <c r="F365" i="16"/>
  <c r="L366" i="16"/>
  <c r="D366" i="16"/>
  <c r="F366" i="16"/>
  <c r="L367" i="16"/>
  <c r="D367" i="16"/>
  <c r="F367" i="16"/>
  <c r="L368" i="16"/>
  <c r="D368" i="16"/>
  <c r="F368" i="16"/>
  <c r="L369" i="16"/>
  <c r="D369" i="16"/>
  <c r="F369" i="16"/>
  <c r="L370" i="16"/>
  <c r="D370" i="16"/>
  <c r="F370" i="16"/>
  <c r="L371" i="16"/>
  <c r="D371" i="16"/>
  <c r="F371" i="16"/>
  <c r="L372" i="16"/>
  <c r="D372" i="16"/>
  <c r="F372" i="16"/>
  <c r="L373" i="16"/>
  <c r="D373" i="16"/>
  <c r="F373" i="16"/>
  <c r="L374" i="16"/>
  <c r="D374" i="16"/>
  <c r="F374" i="16"/>
  <c r="L375" i="16"/>
  <c r="D375" i="16"/>
  <c r="F375" i="16"/>
  <c r="L376" i="16"/>
  <c r="D376" i="16"/>
  <c r="F376" i="16"/>
  <c r="L377" i="16"/>
  <c r="D377" i="16"/>
  <c r="F377" i="16"/>
  <c r="L378" i="16"/>
  <c r="D378" i="16"/>
  <c r="F378" i="16"/>
  <c r="L379" i="16"/>
  <c r="D379" i="16"/>
  <c r="F379" i="16"/>
  <c r="L380" i="16"/>
  <c r="D380" i="16"/>
  <c r="F380" i="16"/>
  <c r="L381" i="16"/>
  <c r="D381" i="16"/>
  <c r="F381" i="16"/>
  <c r="L382" i="16"/>
  <c r="D382" i="16"/>
  <c r="F382" i="16"/>
  <c r="L383" i="16"/>
  <c r="D383" i="16"/>
  <c r="F383" i="16"/>
  <c r="L384" i="16"/>
  <c r="D384" i="16"/>
  <c r="F384" i="16"/>
  <c r="L385" i="16"/>
  <c r="D385" i="16"/>
  <c r="F385" i="16"/>
  <c r="L386" i="16"/>
  <c r="D386" i="16"/>
  <c r="F386" i="16"/>
  <c r="L387" i="16"/>
  <c r="D387" i="16"/>
  <c r="F387" i="16"/>
  <c r="L388" i="16"/>
  <c r="D388" i="16"/>
  <c r="F388" i="16"/>
  <c r="L389" i="16"/>
  <c r="D389" i="16"/>
  <c r="F389" i="16"/>
  <c r="L390" i="16"/>
  <c r="D390" i="16"/>
  <c r="F390" i="16"/>
  <c r="L391" i="16"/>
  <c r="D391" i="16"/>
  <c r="F391" i="16"/>
  <c r="L392" i="16"/>
  <c r="D392" i="16"/>
  <c r="F392" i="16"/>
  <c r="L393" i="16"/>
  <c r="D393" i="16"/>
  <c r="F393" i="16"/>
  <c r="L394" i="16"/>
  <c r="D394" i="16"/>
  <c r="F394" i="16"/>
  <c r="L395" i="16"/>
  <c r="D395" i="16"/>
  <c r="F395" i="16"/>
  <c r="L396" i="16"/>
  <c r="D396" i="16"/>
  <c r="F396" i="16"/>
  <c r="L397" i="16"/>
  <c r="D397" i="16"/>
  <c r="F397" i="16"/>
  <c r="L398" i="16"/>
  <c r="D398" i="16"/>
  <c r="F398" i="16"/>
  <c r="L399" i="16"/>
  <c r="D399" i="16"/>
  <c r="F399" i="16"/>
  <c r="L400" i="16"/>
  <c r="D400" i="16"/>
  <c r="F400" i="16"/>
  <c r="L401" i="16"/>
  <c r="D401" i="16"/>
  <c r="F401" i="16"/>
  <c r="L402" i="16"/>
  <c r="D402" i="16"/>
  <c r="F402" i="16"/>
  <c r="L403" i="16"/>
  <c r="D403" i="16"/>
  <c r="F403" i="16"/>
  <c r="L404" i="16"/>
  <c r="D404" i="16"/>
  <c r="F404" i="16"/>
  <c r="L405" i="16"/>
  <c r="D405" i="16"/>
  <c r="F405" i="16"/>
  <c r="L406" i="16"/>
  <c r="D406" i="16"/>
  <c r="F406" i="16"/>
  <c r="L407" i="16"/>
  <c r="D407" i="16"/>
  <c r="F407" i="16"/>
  <c r="L408" i="16"/>
  <c r="D408" i="16"/>
  <c r="F408" i="16"/>
  <c r="L409" i="16"/>
  <c r="D409" i="16"/>
  <c r="F409" i="16"/>
  <c r="L410" i="16"/>
  <c r="D410" i="16"/>
  <c r="F410" i="16"/>
  <c r="L411" i="16"/>
  <c r="D411" i="16"/>
  <c r="F411" i="16"/>
  <c r="L412" i="16"/>
  <c r="D412" i="16"/>
  <c r="F412" i="16"/>
  <c r="L413" i="16"/>
  <c r="D413" i="16"/>
  <c r="F413" i="16"/>
  <c r="L414" i="16"/>
  <c r="D414" i="16"/>
  <c r="F414" i="16"/>
  <c r="L415" i="16"/>
  <c r="D415" i="16"/>
  <c r="F415" i="16"/>
  <c r="L416" i="16"/>
  <c r="D416" i="16"/>
  <c r="F416" i="16"/>
  <c r="L417" i="16"/>
  <c r="D417" i="16"/>
  <c r="F417" i="16"/>
  <c r="L418" i="16"/>
  <c r="D418" i="16"/>
  <c r="F418" i="16"/>
  <c r="L419" i="16"/>
  <c r="D419" i="16"/>
  <c r="F419" i="16"/>
  <c r="L420" i="16"/>
  <c r="D420" i="16"/>
  <c r="F420" i="16"/>
  <c r="L421" i="16"/>
  <c r="D421" i="16"/>
  <c r="F421" i="16"/>
  <c r="L422" i="16"/>
  <c r="D422" i="16"/>
  <c r="F422" i="16"/>
  <c r="L423" i="16"/>
  <c r="D423" i="16"/>
  <c r="F423" i="16"/>
  <c r="L424" i="16"/>
  <c r="D424" i="16"/>
  <c r="F424" i="16"/>
  <c r="L425" i="16"/>
  <c r="D425" i="16"/>
  <c r="F425" i="16"/>
  <c r="L426" i="16"/>
  <c r="D426" i="16"/>
  <c r="F426" i="16"/>
  <c r="L427" i="16"/>
  <c r="D427" i="16"/>
  <c r="F427" i="16"/>
  <c r="L428" i="16"/>
  <c r="D428" i="16"/>
  <c r="F428" i="16"/>
  <c r="L429" i="16"/>
  <c r="D429" i="16"/>
  <c r="F429" i="16"/>
  <c r="L430" i="16"/>
  <c r="D430" i="16"/>
  <c r="F430" i="16"/>
  <c r="L431" i="16"/>
  <c r="D431" i="16"/>
  <c r="F431" i="16"/>
  <c r="L432" i="16"/>
  <c r="D432" i="16"/>
  <c r="F432" i="16"/>
  <c r="L433" i="16"/>
  <c r="D433" i="16"/>
  <c r="F433" i="16"/>
  <c r="L434" i="16"/>
  <c r="D434" i="16"/>
  <c r="F434" i="16"/>
  <c r="L435" i="16"/>
  <c r="D435" i="16"/>
  <c r="F435" i="16"/>
  <c r="L436" i="16"/>
  <c r="D436" i="16"/>
  <c r="F436" i="16"/>
  <c r="L437" i="16"/>
  <c r="D437" i="16"/>
  <c r="F437" i="16"/>
  <c r="L438" i="16"/>
  <c r="D438" i="16"/>
  <c r="F438" i="16"/>
  <c r="L439" i="16"/>
  <c r="D439" i="16"/>
  <c r="F439" i="16"/>
  <c r="L440" i="16"/>
  <c r="D440" i="16"/>
  <c r="F440" i="16"/>
  <c r="L441" i="16"/>
  <c r="D441" i="16"/>
  <c r="F441" i="16"/>
  <c r="L442" i="16"/>
  <c r="D442" i="16"/>
  <c r="F442" i="16"/>
  <c r="L443" i="16"/>
  <c r="D443" i="16"/>
  <c r="F443" i="16"/>
  <c r="L444" i="16"/>
  <c r="D444" i="16"/>
  <c r="F444" i="16"/>
  <c r="L445" i="16"/>
  <c r="D445" i="16"/>
  <c r="F445" i="16"/>
  <c r="L446" i="16"/>
  <c r="D446" i="16"/>
  <c r="F446" i="16"/>
  <c r="L447" i="16"/>
  <c r="D447" i="16"/>
  <c r="F447" i="16"/>
  <c r="L448" i="16"/>
  <c r="D448" i="16"/>
  <c r="F448" i="16"/>
  <c r="L449" i="16"/>
  <c r="D449" i="16"/>
  <c r="F449" i="16"/>
  <c r="L450" i="16"/>
  <c r="D450" i="16"/>
  <c r="F450" i="16"/>
  <c r="L451" i="16"/>
  <c r="D451" i="16"/>
  <c r="F451" i="16"/>
  <c r="L452" i="16"/>
  <c r="D452" i="16"/>
  <c r="F452" i="16"/>
  <c r="L453" i="16"/>
  <c r="D453" i="16"/>
  <c r="F453" i="16"/>
  <c r="L454" i="16"/>
  <c r="D454" i="16"/>
  <c r="F454" i="16"/>
  <c r="L455" i="16"/>
  <c r="D455" i="16"/>
  <c r="F455" i="16"/>
  <c r="L456" i="16"/>
  <c r="D456" i="16"/>
  <c r="F456" i="16"/>
  <c r="L457" i="16"/>
  <c r="D457" i="16"/>
  <c r="F457" i="16"/>
  <c r="L458" i="16"/>
  <c r="D458" i="16"/>
  <c r="F458" i="16"/>
  <c r="L459" i="16"/>
  <c r="D459" i="16"/>
  <c r="F459" i="16"/>
  <c r="L460" i="16"/>
  <c r="D460" i="16"/>
  <c r="F460" i="16"/>
  <c r="L461" i="16"/>
  <c r="D461" i="16"/>
  <c r="F461" i="16"/>
  <c r="L462" i="16"/>
  <c r="D462" i="16"/>
  <c r="F462" i="16"/>
  <c r="L463" i="16"/>
  <c r="D463" i="16"/>
  <c r="F463" i="16"/>
  <c r="L464" i="16"/>
  <c r="D464" i="16"/>
  <c r="F464" i="16"/>
  <c r="L465" i="16"/>
  <c r="D465" i="16"/>
  <c r="F465" i="16"/>
  <c r="L466" i="16"/>
  <c r="D466" i="16"/>
  <c r="F466" i="16"/>
  <c r="L467" i="16"/>
  <c r="D467" i="16"/>
  <c r="F467" i="16"/>
  <c r="L468" i="16"/>
  <c r="D468" i="16"/>
  <c r="F468" i="16"/>
  <c r="L469" i="16"/>
  <c r="D469" i="16"/>
  <c r="F469" i="16"/>
  <c r="L470" i="16"/>
  <c r="D470" i="16"/>
  <c r="F470" i="16"/>
  <c r="L471" i="16"/>
  <c r="D471" i="16"/>
  <c r="F471" i="16"/>
  <c r="L472" i="16"/>
  <c r="D472" i="16"/>
  <c r="F472" i="16"/>
  <c r="L473" i="16"/>
  <c r="D473" i="16"/>
  <c r="F473" i="16"/>
  <c r="L474" i="16"/>
  <c r="D474" i="16"/>
  <c r="F474" i="16"/>
  <c r="L475" i="16"/>
  <c r="D475" i="16"/>
  <c r="F475" i="16"/>
  <c r="L476" i="16"/>
  <c r="D476" i="16"/>
  <c r="F476" i="16"/>
  <c r="L477" i="16"/>
  <c r="D477" i="16"/>
  <c r="F477" i="16"/>
  <c r="L478" i="16"/>
  <c r="D478" i="16"/>
  <c r="F478" i="16"/>
  <c r="L479" i="16"/>
  <c r="D479" i="16"/>
  <c r="F479" i="16"/>
  <c r="L480" i="16"/>
  <c r="D480" i="16"/>
  <c r="F480" i="16"/>
  <c r="L481" i="16"/>
  <c r="D481" i="16"/>
  <c r="F481" i="16"/>
  <c r="L482" i="16"/>
  <c r="D482" i="16"/>
  <c r="F482" i="16"/>
  <c r="L483" i="16"/>
  <c r="D483" i="16"/>
  <c r="F483" i="16"/>
  <c r="L484" i="16"/>
  <c r="D484" i="16"/>
  <c r="F484" i="16"/>
  <c r="L485" i="16"/>
  <c r="D485" i="16"/>
  <c r="F485" i="16"/>
  <c r="L486" i="16"/>
  <c r="D486" i="16"/>
  <c r="F486" i="16"/>
  <c r="L487" i="16"/>
  <c r="D487" i="16"/>
  <c r="F487" i="16"/>
  <c r="L488" i="16"/>
  <c r="D488" i="16"/>
  <c r="F488" i="16"/>
  <c r="L489" i="16"/>
  <c r="D489" i="16"/>
  <c r="F489" i="16"/>
  <c r="L490" i="16"/>
  <c r="D490" i="16"/>
  <c r="F490" i="16"/>
  <c r="L491" i="16"/>
  <c r="D491" i="16"/>
  <c r="F491" i="16"/>
  <c r="L492" i="16"/>
  <c r="D492" i="16"/>
  <c r="F492" i="16"/>
  <c r="L493" i="16"/>
  <c r="D493" i="16"/>
  <c r="F493" i="16"/>
  <c r="L494" i="16"/>
  <c r="D494" i="16"/>
  <c r="F494" i="16"/>
  <c r="L495" i="16"/>
  <c r="D495" i="16"/>
  <c r="F495" i="16"/>
  <c r="L496" i="16"/>
  <c r="D496" i="16"/>
  <c r="F496" i="16"/>
  <c r="L497" i="16"/>
  <c r="D497" i="16"/>
  <c r="F497" i="16"/>
  <c r="L498" i="16"/>
  <c r="D498" i="16"/>
  <c r="F498" i="16"/>
  <c r="L499" i="16"/>
  <c r="D499" i="16"/>
  <c r="F499" i="16"/>
  <c r="L500" i="16"/>
  <c r="D500" i="16"/>
  <c r="F500" i="16"/>
  <c r="L501" i="16"/>
  <c r="D501" i="16"/>
  <c r="F501" i="16"/>
  <c r="L502" i="16"/>
  <c r="D502" i="16"/>
  <c r="F502" i="16"/>
  <c r="L503" i="16"/>
  <c r="D503" i="16"/>
  <c r="F503" i="16"/>
  <c r="L504" i="16"/>
  <c r="D504" i="16"/>
  <c r="F504" i="16"/>
  <c r="L505" i="16"/>
  <c r="D505" i="16"/>
  <c r="F505" i="16"/>
  <c r="L506" i="16"/>
  <c r="D506" i="16"/>
  <c r="F506" i="16"/>
  <c r="L507" i="16"/>
  <c r="D507" i="16"/>
  <c r="F507" i="16"/>
  <c r="L508" i="16"/>
  <c r="D508" i="16"/>
  <c r="F508" i="16"/>
  <c r="L509" i="16"/>
  <c r="D509" i="16"/>
  <c r="F509" i="16"/>
  <c r="L510" i="16"/>
  <c r="D510" i="16"/>
  <c r="F510" i="16"/>
  <c r="L511" i="16"/>
  <c r="D511" i="16"/>
  <c r="F511" i="16"/>
  <c r="L512" i="16"/>
  <c r="D512" i="16"/>
  <c r="F512" i="16"/>
  <c r="L513" i="16"/>
  <c r="D513" i="16"/>
  <c r="F513" i="16"/>
  <c r="L514" i="16"/>
  <c r="D514" i="16"/>
  <c r="F514" i="16"/>
  <c r="L515" i="16"/>
  <c r="D515" i="16"/>
  <c r="F515" i="16"/>
  <c r="L516" i="16"/>
  <c r="D516" i="16"/>
  <c r="F516" i="16"/>
  <c r="L517" i="16"/>
  <c r="D517" i="16"/>
  <c r="F517" i="16"/>
  <c r="L518" i="16"/>
  <c r="D518" i="16"/>
  <c r="F518" i="16"/>
  <c r="L519" i="16"/>
  <c r="D519" i="16"/>
  <c r="F519" i="16"/>
  <c r="L520" i="16"/>
  <c r="D520" i="16"/>
  <c r="F520" i="16"/>
  <c r="L521" i="16"/>
  <c r="D521" i="16"/>
  <c r="F521" i="16"/>
  <c r="L522" i="16"/>
  <c r="D522" i="16"/>
  <c r="F522" i="16"/>
  <c r="L523" i="16"/>
  <c r="D523" i="16"/>
  <c r="F523" i="16"/>
  <c r="L524" i="16"/>
  <c r="D524" i="16"/>
  <c r="F524" i="16"/>
  <c r="L525" i="16"/>
  <c r="D525" i="16"/>
  <c r="F525" i="16"/>
  <c r="L526" i="16"/>
  <c r="D526" i="16"/>
  <c r="F526" i="16"/>
  <c r="L527" i="16"/>
  <c r="D527" i="16"/>
  <c r="F527" i="16"/>
  <c r="L528" i="16"/>
  <c r="D528" i="16"/>
  <c r="F528" i="16"/>
  <c r="L529" i="16"/>
  <c r="D529" i="16"/>
  <c r="F529" i="16"/>
  <c r="L530" i="16"/>
  <c r="D530" i="16"/>
  <c r="F530" i="16"/>
  <c r="L531" i="16"/>
  <c r="D531" i="16"/>
  <c r="F531" i="16"/>
  <c r="L532" i="16"/>
  <c r="D532" i="16"/>
  <c r="F532" i="16"/>
  <c r="L533" i="16"/>
  <c r="D533" i="16"/>
  <c r="F533" i="16"/>
  <c r="L534" i="16"/>
  <c r="D534" i="16"/>
  <c r="F534" i="16"/>
  <c r="L535" i="16"/>
  <c r="D535" i="16"/>
  <c r="F535" i="16"/>
  <c r="L536" i="16"/>
  <c r="D536" i="16"/>
  <c r="F536" i="16"/>
  <c r="L537" i="16"/>
  <c r="D537" i="16"/>
  <c r="F537" i="16"/>
  <c r="L538" i="16"/>
  <c r="D538" i="16"/>
  <c r="F538" i="16"/>
  <c r="L539" i="16"/>
  <c r="D539" i="16"/>
  <c r="F539" i="16"/>
  <c r="L540" i="16"/>
  <c r="D540" i="16"/>
  <c r="F540" i="16"/>
  <c r="L541" i="16"/>
  <c r="D541" i="16"/>
  <c r="F541" i="16"/>
  <c r="L542" i="16"/>
  <c r="D542" i="16"/>
  <c r="F542" i="16"/>
  <c r="L543" i="16"/>
  <c r="D543" i="16"/>
  <c r="F543" i="16"/>
  <c r="L544" i="16"/>
  <c r="D544" i="16"/>
  <c r="F544" i="16"/>
  <c r="L545" i="16"/>
  <c r="D545" i="16"/>
  <c r="F545" i="16"/>
  <c r="L546" i="16"/>
  <c r="D546" i="16"/>
  <c r="F546" i="16"/>
  <c r="L547" i="16"/>
  <c r="D547" i="16"/>
  <c r="F547" i="16"/>
  <c r="L548" i="16"/>
  <c r="D548" i="16"/>
  <c r="F548" i="16"/>
  <c r="L549" i="16"/>
  <c r="D549" i="16"/>
  <c r="F549" i="16"/>
  <c r="L550" i="16"/>
  <c r="D550" i="16"/>
  <c r="F550" i="16"/>
  <c r="L551" i="16"/>
  <c r="D551" i="16"/>
  <c r="F551" i="16"/>
  <c r="L552" i="16"/>
  <c r="D552" i="16"/>
  <c r="F552" i="16"/>
  <c r="L553" i="16"/>
  <c r="D553" i="16"/>
  <c r="F553" i="16"/>
  <c r="L554" i="16"/>
  <c r="D554" i="16"/>
  <c r="F554" i="16"/>
  <c r="L555" i="16"/>
  <c r="D555" i="16"/>
  <c r="F555" i="16"/>
  <c r="L556" i="16"/>
  <c r="D556" i="16"/>
  <c r="F556" i="16"/>
  <c r="L557" i="16"/>
  <c r="D557" i="16"/>
  <c r="F557" i="16"/>
  <c r="L558" i="16"/>
  <c r="D558" i="16"/>
  <c r="F558" i="16"/>
  <c r="L559" i="16"/>
  <c r="D559" i="16"/>
  <c r="F559" i="16"/>
  <c r="L560" i="16"/>
  <c r="D560" i="16"/>
  <c r="F560" i="16"/>
  <c r="L561" i="16"/>
  <c r="D561" i="16"/>
  <c r="F561" i="16"/>
  <c r="L562" i="16"/>
  <c r="D562" i="16"/>
  <c r="F562" i="16"/>
  <c r="L563" i="16"/>
  <c r="D563" i="16"/>
  <c r="F563" i="16"/>
  <c r="L564" i="16"/>
  <c r="D564" i="16"/>
  <c r="F564" i="16"/>
  <c r="L565" i="16"/>
  <c r="D565" i="16"/>
  <c r="F565" i="16"/>
  <c r="L566" i="16"/>
  <c r="D566" i="16"/>
  <c r="F566" i="16"/>
  <c r="L567" i="16"/>
  <c r="D567" i="16"/>
  <c r="F567" i="16"/>
  <c r="L568" i="16"/>
  <c r="D568" i="16"/>
  <c r="F568" i="16"/>
  <c r="L569" i="16"/>
  <c r="D569" i="16"/>
  <c r="F569" i="16"/>
  <c r="L570" i="16"/>
  <c r="D570" i="16"/>
  <c r="F570" i="16"/>
  <c r="L571" i="16"/>
  <c r="D571" i="16"/>
  <c r="F571" i="16"/>
  <c r="L572" i="16"/>
  <c r="D572" i="16"/>
  <c r="F572" i="16"/>
  <c r="L573" i="16"/>
  <c r="D573" i="16"/>
  <c r="F573" i="16"/>
  <c r="L574" i="16"/>
  <c r="D574" i="16"/>
  <c r="F574" i="16"/>
  <c r="L575" i="16"/>
  <c r="D575" i="16"/>
  <c r="F575" i="16"/>
  <c r="L576" i="16"/>
  <c r="D576" i="16"/>
  <c r="F576" i="16"/>
  <c r="L577" i="16"/>
  <c r="D577" i="16"/>
  <c r="F577" i="16"/>
  <c r="L578" i="16"/>
  <c r="D578" i="16"/>
  <c r="F578" i="16"/>
  <c r="L579" i="16"/>
  <c r="D579" i="16"/>
  <c r="F579" i="16"/>
  <c r="L580" i="16"/>
  <c r="D580" i="16"/>
  <c r="F580" i="16"/>
  <c r="L581" i="16"/>
  <c r="D581" i="16"/>
  <c r="F581" i="16"/>
  <c r="L582" i="16"/>
  <c r="D582" i="16"/>
  <c r="F582" i="16"/>
  <c r="L583" i="16"/>
  <c r="D583" i="16"/>
  <c r="F583" i="16"/>
  <c r="L584" i="16"/>
  <c r="D584" i="16"/>
  <c r="F584" i="16"/>
  <c r="L585" i="16"/>
  <c r="D585" i="16"/>
  <c r="F585" i="16"/>
  <c r="L586" i="16"/>
  <c r="D586" i="16"/>
  <c r="F586" i="16"/>
  <c r="L587" i="16"/>
  <c r="D587" i="16"/>
  <c r="F587" i="16"/>
  <c r="L588" i="16"/>
  <c r="D588" i="16"/>
  <c r="F588" i="16"/>
  <c r="L589" i="16"/>
  <c r="D589" i="16"/>
  <c r="F589" i="16"/>
  <c r="L590" i="16"/>
  <c r="D590" i="16"/>
  <c r="F590" i="16"/>
  <c r="L591" i="16"/>
  <c r="D591" i="16"/>
  <c r="F591" i="16"/>
  <c r="L592" i="16"/>
  <c r="D592" i="16"/>
  <c r="F592" i="16"/>
  <c r="L593" i="16"/>
  <c r="D593" i="16"/>
  <c r="F593" i="16"/>
  <c r="L594" i="16"/>
  <c r="D594" i="16"/>
  <c r="F594" i="16"/>
  <c r="L595" i="16"/>
  <c r="D595" i="16"/>
  <c r="F595" i="16"/>
  <c r="L596" i="16"/>
  <c r="D596" i="16"/>
  <c r="F596" i="16"/>
  <c r="L597" i="16"/>
  <c r="D597" i="16"/>
  <c r="F597" i="16"/>
  <c r="L598" i="16"/>
  <c r="D598" i="16"/>
  <c r="F598" i="16"/>
  <c r="L599" i="16"/>
  <c r="D599" i="16"/>
  <c r="F599" i="16"/>
  <c r="L600" i="16"/>
  <c r="D600" i="16"/>
  <c r="F600" i="16"/>
  <c r="L601" i="16"/>
  <c r="D601" i="16"/>
  <c r="F601" i="16"/>
  <c r="L602" i="16"/>
  <c r="D602" i="16"/>
  <c r="F602" i="16"/>
  <c r="L603" i="16"/>
  <c r="D603" i="16"/>
  <c r="F603" i="16"/>
  <c r="L604" i="16"/>
  <c r="D604" i="16"/>
  <c r="F604" i="16"/>
  <c r="L605" i="16"/>
  <c r="D605" i="16"/>
  <c r="F605" i="16"/>
  <c r="L606" i="16"/>
  <c r="D606" i="16"/>
  <c r="F606" i="16"/>
  <c r="L607" i="16"/>
  <c r="D607" i="16"/>
  <c r="F607" i="16"/>
  <c r="L608" i="16"/>
  <c r="D608" i="16"/>
  <c r="F608" i="16"/>
  <c r="L609" i="16"/>
  <c r="D609" i="16"/>
  <c r="F609" i="16"/>
  <c r="L610" i="16"/>
  <c r="D610" i="16"/>
  <c r="F610" i="16"/>
  <c r="L611" i="16"/>
  <c r="D611" i="16"/>
  <c r="F611" i="16"/>
  <c r="L612" i="16"/>
  <c r="D612" i="16"/>
  <c r="F612" i="16"/>
  <c r="L613" i="16"/>
  <c r="D613" i="16"/>
  <c r="F613" i="16"/>
  <c r="L614" i="16"/>
  <c r="D614" i="16"/>
  <c r="F614" i="16"/>
  <c r="L615" i="16"/>
  <c r="D615" i="16"/>
  <c r="F615" i="16"/>
  <c r="L616" i="16"/>
  <c r="D616" i="16"/>
  <c r="F616" i="16"/>
  <c r="L617" i="16"/>
  <c r="D617" i="16"/>
  <c r="F617" i="16"/>
  <c r="L618" i="16"/>
  <c r="D618" i="16"/>
  <c r="F618" i="16"/>
  <c r="L619" i="16"/>
  <c r="D619" i="16"/>
  <c r="F619" i="16"/>
  <c r="L620" i="16"/>
  <c r="D620" i="16"/>
  <c r="F620" i="16"/>
  <c r="L621" i="16"/>
  <c r="D621" i="16"/>
  <c r="F621" i="16"/>
  <c r="L622" i="16"/>
  <c r="D622" i="16"/>
  <c r="F622" i="16"/>
  <c r="L623" i="16"/>
  <c r="D623" i="16"/>
  <c r="F623" i="16"/>
  <c r="L624" i="16"/>
  <c r="D624" i="16"/>
  <c r="F624" i="16"/>
  <c r="L625" i="16"/>
  <c r="D625" i="16"/>
  <c r="F625" i="16"/>
  <c r="L626" i="16"/>
  <c r="D626" i="16"/>
  <c r="F626" i="16"/>
  <c r="L627" i="16"/>
  <c r="D627" i="16"/>
  <c r="F627" i="16"/>
  <c r="L628" i="16"/>
  <c r="D628" i="16"/>
  <c r="F628" i="16"/>
  <c r="L629" i="16"/>
  <c r="D629" i="16"/>
  <c r="F629" i="16"/>
  <c r="L630" i="16"/>
  <c r="D630" i="16"/>
  <c r="F630" i="16"/>
  <c r="L631" i="16"/>
  <c r="D631" i="16"/>
  <c r="F631" i="16"/>
  <c r="L632" i="16"/>
  <c r="D632" i="16"/>
  <c r="F632" i="16"/>
  <c r="L633" i="16"/>
  <c r="D633" i="16"/>
  <c r="F633" i="16"/>
  <c r="L634" i="16"/>
  <c r="D634" i="16"/>
  <c r="F634" i="16"/>
  <c r="L635" i="16"/>
  <c r="D635" i="16"/>
  <c r="F635" i="16"/>
  <c r="L636" i="16"/>
  <c r="D636" i="16"/>
  <c r="F636" i="16"/>
  <c r="L637" i="16"/>
  <c r="D637" i="16"/>
  <c r="F637" i="16"/>
  <c r="L638" i="16"/>
  <c r="D638" i="16"/>
  <c r="F638" i="16"/>
  <c r="L639" i="16"/>
  <c r="D639" i="16"/>
  <c r="F639" i="16"/>
  <c r="L640" i="16"/>
  <c r="D640" i="16"/>
  <c r="F640" i="16"/>
  <c r="L641" i="16"/>
  <c r="D641" i="16"/>
  <c r="F641" i="16"/>
  <c r="L642" i="16"/>
  <c r="D642" i="16"/>
  <c r="F642" i="16"/>
  <c r="L643" i="16"/>
  <c r="D643" i="16"/>
  <c r="F643" i="16"/>
  <c r="L644" i="16"/>
  <c r="D644" i="16"/>
  <c r="F644" i="16"/>
  <c r="L645" i="16"/>
  <c r="D645" i="16"/>
  <c r="F645" i="16"/>
  <c r="L646" i="16"/>
  <c r="D646" i="16"/>
  <c r="F646" i="16"/>
  <c r="L647" i="16"/>
  <c r="D647" i="16"/>
  <c r="F647" i="16"/>
  <c r="L648" i="16"/>
  <c r="D648" i="16"/>
  <c r="F648" i="16"/>
  <c r="L649" i="16"/>
  <c r="D649" i="16"/>
  <c r="F649" i="16"/>
  <c r="L650" i="16"/>
  <c r="D650" i="16"/>
  <c r="F650" i="16"/>
  <c r="L651" i="16"/>
  <c r="D651" i="16"/>
  <c r="F651" i="16"/>
  <c r="L652" i="16"/>
  <c r="D652" i="16"/>
  <c r="F652" i="16"/>
  <c r="L653" i="16"/>
  <c r="D653" i="16"/>
  <c r="F653" i="16"/>
  <c r="L654" i="16"/>
  <c r="D654" i="16"/>
  <c r="F654" i="16"/>
  <c r="L655" i="16"/>
  <c r="D655" i="16"/>
  <c r="F655" i="16"/>
  <c r="L656" i="16"/>
  <c r="D656" i="16"/>
  <c r="F656" i="16"/>
  <c r="L657" i="16"/>
  <c r="D657" i="16"/>
  <c r="F657" i="16"/>
  <c r="L658" i="16"/>
  <c r="D658" i="16"/>
  <c r="F658" i="16"/>
  <c r="L659" i="16"/>
  <c r="D659" i="16"/>
  <c r="F659" i="16"/>
  <c r="L660" i="16"/>
  <c r="D660" i="16"/>
  <c r="F660" i="16"/>
  <c r="L661" i="16"/>
  <c r="D661" i="16"/>
  <c r="F661" i="16"/>
  <c r="L662" i="16"/>
  <c r="D662" i="16"/>
  <c r="F662" i="16"/>
  <c r="L663" i="16"/>
  <c r="D663" i="16"/>
  <c r="F663" i="16"/>
  <c r="L664" i="16"/>
  <c r="D664" i="16"/>
  <c r="F664" i="16"/>
  <c r="L665" i="16"/>
  <c r="D665" i="16"/>
  <c r="F665" i="16"/>
  <c r="L666" i="16"/>
  <c r="D666" i="16"/>
  <c r="F666" i="16"/>
  <c r="L667" i="16"/>
  <c r="D667" i="16"/>
  <c r="F667" i="16"/>
  <c r="L668" i="16"/>
  <c r="D668" i="16"/>
  <c r="F668" i="16"/>
  <c r="L669" i="16"/>
  <c r="D669" i="16"/>
  <c r="F669" i="16"/>
  <c r="L670" i="16"/>
  <c r="D670" i="16"/>
  <c r="F670" i="16"/>
  <c r="L671" i="16"/>
  <c r="D671" i="16"/>
  <c r="F671" i="16"/>
  <c r="L672" i="16"/>
  <c r="D672" i="16"/>
  <c r="F672" i="16"/>
  <c r="L673" i="16"/>
  <c r="D673" i="16"/>
  <c r="F673" i="16"/>
  <c r="L674" i="16"/>
  <c r="D674" i="16"/>
  <c r="F674" i="16"/>
  <c r="L675" i="16"/>
  <c r="D675" i="16"/>
  <c r="F675" i="16"/>
  <c r="L676" i="16"/>
  <c r="D676" i="16"/>
  <c r="F676" i="16"/>
  <c r="L677" i="16"/>
  <c r="D677" i="16"/>
  <c r="F677" i="16"/>
  <c r="L678" i="16"/>
  <c r="D678" i="16"/>
  <c r="F678" i="16"/>
  <c r="L679" i="16"/>
  <c r="D679" i="16"/>
  <c r="F679" i="16"/>
  <c r="L680" i="16"/>
  <c r="D680" i="16"/>
  <c r="F680" i="16"/>
  <c r="L681" i="16"/>
  <c r="D681" i="16"/>
  <c r="F681" i="16"/>
  <c r="L682" i="16"/>
  <c r="D682" i="16"/>
  <c r="F682" i="16"/>
  <c r="L683" i="16"/>
  <c r="D683" i="16"/>
  <c r="F683" i="16"/>
  <c r="L684" i="16"/>
  <c r="D684" i="16"/>
  <c r="F684" i="16"/>
  <c r="L685" i="16"/>
  <c r="D685" i="16"/>
  <c r="F685" i="16"/>
  <c r="L686" i="16"/>
  <c r="D686" i="16"/>
  <c r="F686" i="16"/>
  <c r="L687" i="16"/>
  <c r="D687" i="16"/>
  <c r="F687" i="16"/>
  <c r="L688" i="16"/>
  <c r="D688" i="16"/>
  <c r="F688" i="16"/>
  <c r="L689" i="16"/>
  <c r="D689" i="16"/>
  <c r="F689" i="16"/>
  <c r="L690" i="16"/>
  <c r="D690" i="16"/>
  <c r="F690" i="16"/>
  <c r="L691" i="16"/>
  <c r="D691" i="16"/>
  <c r="F691" i="16"/>
  <c r="L692" i="16"/>
  <c r="D692" i="16"/>
  <c r="F692" i="16"/>
  <c r="L693" i="16"/>
  <c r="D693" i="16"/>
  <c r="F693" i="16"/>
  <c r="L694" i="16"/>
  <c r="D694" i="16"/>
  <c r="F694" i="16"/>
  <c r="L695" i="16"/>
  <c r="D695" i="16"/>
  <c r="F695" i="16"/>
  <c r="L696" i="16"/>
  <c r="D696" i="16"/>
  <c r="F696" i="16"/>
  <c r="L697" i="16"/>
  <c r="D697" i="16"/>
  <c r="F697" i="16"/>
  <c r="L698" i="16"/>
  <c r="D698" i="16"/>
  <c r="F698" i="16"/>
  <c r="L699" i="16"/>
  <c r="D699" i="16"/>
  <c r="F699" i="16"/>
  <c r="L700" i="16"/>
  <c r="D700" i="16"/>
  <c r="F700" i="16"/>
  <c r="L701" i="16"/>
  <c r="D701" i="16"/>
  <c r="F701" i="16"/>
  <c r="L702" i="16"/>
  <c r="D702" i="16"/>
  <c r="F702" i="16"/>
  <c r="L703" i="16"/>
  <c r="D703" i="16"/>
  <c r="F703" i="16"/>
  <c r="L704" i="16"/>
  <c r="D704" i="16"/>
  <c r="F704" i="16"/>
  <c r="L705" i="16"/>
  <c r="D705" i="16"/>
  <c r="F705" i="16"/>
  <c r="L706" i="16"/>
  <c r="D706" i="16"/>
  <c r="F706" i="16"/>
  <c r="L707" i="16"/>
  <c r="D707" i="16"/>
  <c r="F707" i="16"/>
  <c r="L708" i="16"/>
  <c r="D708" i="16"/>
  <c r="F708" i="16"/>
  <c r="L709" i="16"/>
  <c r="D709" i="16"/>
  <c r="F709" i="16"/>
  <c r="L710" i="16"/>
  <c r="D710" i="16"/>
  <c r="F710" i="16"/>
  <c r="L711" i="16"/>
  <c r="D711" i="16"/>
  <c r="F711" i="16"/>
  <c r="L712" i="16"/>
  <c r="D712" i="16"/>
  <c r="F712" i="16"/>
  <c r="L713" i="16"/>
  <c r="D713" i="16"/>
  <c r="F713" i="16"/>
  <c r="L714" i="16"/>
  <c r="D714" i="16"/>
  <c r="F714" i="16"/>
  <c r="L715" i="16"/>
  <c r="D715" i="16"/>
  <c r="F715" i="16"/>
  <c r="L716" i="16"/>
  <c r="D716" i="16"/>
  <c r="F716" i="16"/>
  <c r="L717" i="16"/>
  <c r="D717" i="16"/>
  <c r="F717" i="16"/>
  <c r="L718" i="16"/>
  <c r="D718" i="16"/>
  <c r="F718" i="16"/>
  <c r="L719" i="16"/>
  <c r="D719" i="16"/>
  <c r="F719" i="16"/>
  <c r="L720" i="16"/>
  <c r="D720" i="16"/>
  <c r="F720" i="16"/>
  <c r="L721" i="16"/>
  <c r="D721" i="16"/>
  <c r="F721" i="16"/>
  <c r="L722" i="16"/>
  <c r="D722" i="16"/>
  <c r="F722" i="16"/>
  <c r="L723" i="16"/>
  <c r="D723" i="16"/>
  <c r="F723" i="16"/>
  <c r="L724" i="16"/>
  <c r="D724" i="16"/>
  <c r="F724" i="16"/>
  <c r="L725" i="16"/>
  <c r="D725" i="16"/>
  <c r="F725" i="16"/>
  <c r="L726" i="16"/>
  <c r="D726" i="16"/>
  <c r="F726" i="16"/>
  <c r="L727" i="16"/>
  <c r="D727" i="16"/>
  <c r="F727" i="16"/>
  <c r="L728" i="16"/>
  <c r="D728" i="16"/>
  <c r="F728" i="16"/>
  <c r="L729" i="16"/>
  <c r="D729" i="16"/>
  <c r="F729" i="16"/>
  <c r="L730" i="16"/>
  <c r="D730" i="16"/>
  <c r="F730" i="16"/>
  <c r="L731" i="16"/>
  <c r="D731" i="16"/>
  <c r="F731" i="16"/>
  <c r="L732" i="16"/>
  <c r="D732" i="16"/>
  <c r="F732" i="16"/>
  <c r="L733" i="16"/>
  <c r="D733" i="16"/>
  <c r="F733" i="16"/>
  <c r="L734" i="16"/>
  <c r="D734" i="16"/>
  <c r="F734" i="16"/>
  <c r="L735" i="16"/>
  <c r="D735" i="16"/>
  <c r="F735" i="16"/>
  <c r="L736" i="16"/>
  <c r="D736" i="16"/>
  <c r="F736" i="16"/>
  <c r="L737" i="16"/>
  <c r="D737" i="16"/>
  <c r="F737" i="16"/>
  <c r="L738" i="16"/>
  <c r="D738" i="16"/>
  <c r="F738" i="16"/>
  <c r="L739" i="16"/>
  <c r="D739" i="16"/>
  <c r="F739" i="16"/>
  <c r="L740" i="16"/>
  <c r="D740" i="16"/>
  <c r="F740" i="16"/>
  <c r="L741" i="16"/>
  <c r="D741" i="16"/>
  <c r="F741" i="16"/>
  <c r="L742" i="16"/>
  <c r="D742" i="16"/>
  <c r="F742" i="16"/>
  <c r="L743" i="16"/>
  <c r="D743" i="16"/>
  <c r="F743" i="16"/>
  <c r="L744" i="16"/>
  <c r="D744" i="16"/>
  <c r="F744" i="16"/>
  <c r="L745" i="16"/>
  <c r="D745" i="16"/>
  <c r="F745" i="16"/>
  <c r="L746" i="16"/>
  <c r="D746" i="16"/>
  <c r="F746" i="16"/>
  <c r="L747" i="16"/>
  <c r="D747" i="16"/>
  <c r="F747" i="16"/>
  <c r="L748" i="16"/>
  <c r="D748" i="16"/>
  <c r="F748" i="16"/>
  <c r="L749" i="16"/>
  <c r="D749" i="16"/>
  <c r="F749" i="16"/>
  <c r="L750" i="16"/>
  <c r="D750" i="16"/>
  <c r="F750" i="16"/>
  <c r="L751" i="16"/>
  <c r="D751" i="16"/>
  <c r="F751" i="16"/>
  <c r="L752" i="16"/>
  <c r="D752" i="16"/>
  <c r="F752" i="16"/>
  <c r="L753" i="16"/>
  <c r="D753" i="16"/>
  <c r="F753" i="16"/>
  <c r="L754" i="16"/>
  <c r="D754" i="16"/>
  <c r="F754" i="16"/>
  <c r="L755" i="16"/>
  <c r="D755" i="16"/>
  <c r="F755" i="16"/>
  <c r="L756" i="16"/>
  <c r="D756" i="16"/>
  <c r="F756" i="16"/>
  <c r="L757" i="16"/>
  <c r="D757" i="16"/>
  <c r="F757" i="16"/>
  <c r="L758" i="16"/>
  <c r="D758" i="16"/>
  <c r="F758" i="16"/>
  <c r="L759" i="16"/>
  <c r="D759" i="16"/>
  <c r="F759" i="16"/>
  <c r="L760" i="16"/>
  <c r="D760" i="16"/>
  <c r="F760" i="16"/>
  <c r="L761" i="16"/>
  <c r="D761" i="16"/>
  <c r="F761" i="16"/>
  <c r="L762" i="16"/>
  <c r="D762" i="16"/>
  <c r="F762" i="16"/>
  <c r="L763" i="16"/>
  <c r="D763" i="16"/>
  <c r="F763" i="16"/>
  <c r="L764" i="16"/>
  <c r="D764" i="16"/>
  <c r="F764" i="16"/>
  <c r="L765" i="16"/>
  <c r="D765" i="16"/>
  <c r="F765" i="16"/>
  <c r="L766" i="16"/>
  <c r="D766" i="16"/>
  <c r="F766" i="16"/>
  <c r="L767" i="16"/>
  <c r="D767" i="16"/>
  <c r="F767" i="16"/>
  <c r="L768" i="16"/>
  <c r="D768" i="16"/>
  <c r="F768" i="16"/>
  <c r="L769" i="16"/>
  <c r="D769" i="16"/>
  <c r="F769" i="16"/>
  <c r="L770" i="16"/>
  <c r="D770" i="16"/>
  <c r="F770" i="16"/>
  <c r="L771" i="16"/>
  <c r="D771" i="16"/>
  <c r="F771" i="16"/>
  <c r="L772" i="16"/>
  <c r="D772" i="16"/>
  <c r="F772" i="16"/>
  <c r="L773" i="16"/>
  <c r="D773" i="16"/>
  <c r="F773" i="16"/>
  <c r="L774" i="16"/>
  <c r="D774" i="16"/>
  <c r="F774" i="16"/>
  <c r="L775" i="16"/>
  <c r="D775" i="16"/>
  <c r="F775" i="16"/>
  <c r="L776" i="16"/>
  <c r="D776" i="16"/>
  <c r="F776" i="16"/>
  <c r="L777" i="16"/>
  <c r="D777" i="16"/>
  <c r="F777" i="16"/>
  <c r="L778" i="16"/>
  <c r="D778" i="16"/>
  <c r="F778" i="16"/>
  <c r="L779" i="16"/>
  <c r="D779" i="16"/>
  <c r="F779" i="16"/>
  <c r="L780" i="16"/>
  <c r="D780" i="16"/>
  <c r="F780" i="16"/>
  <c r="L781" i="16"/>
  <c r="D781" i="16"/>
  <c r="F781" i="16"/>
  <c r="L782" i="16"/>
  <c r="D782" i="16"/>
  <c r="F782" i="16"/>
  <c r="L783" i="16"/>
  <c r="D783" i="16"/>
  <c r="F783" i="16"/>
  <c r="L784" i="16"/>
  <c r="D784" i="16"/>
  <c r="F784" i="16"/>
  <c r="L785" i="16"/>
  <c r="D785" i="16"/>
  <c r="F785" i="16"/>
  <c r="L786" i="16"/>
  <c r="D786" i="16"/>
  <c r="F786" i="16"/>
  <c r="L787" i="16"/>
  <c r="D787" i="16"/>
  <c r="F787" i="16"/>
  <c r="L788" i="16"/>
  <c r="D788" i="16"/>
  <c r="F788" i="16"/>
  <c r="L789" i="16"/>
  <c r="D789" i="16"/>
  <c r="F789" i="16"/>
  <c r="L790" i="16"/>
  <c r="D790" i="16"/>
  <c r="F790" i="16"/>
  <c r="L791" i="16"/>
  <c r="D791" i="16"/>
  <c r="F791" i="16"/>
  <c r="L792" i="16"/>
  <c r="D792" i="16"/>
  <c r="F792" i="16"/>
  <c r="L793" i="16"/>
  <c r="D793" i="16"/>
  <c r="F793" i="16"/>
  <c r="L794" i="16"/>
  <c r="D794" i="16"/>
  <c r="F794" i="16"/>
  <c r="L795" i="16"/>
  <c r="D795" i="16"/>
  <c r="F795" i="16"/>
  <c r="L796" i="16"/>
  <c r="D796" i="16"/>
  <c r="F796" i="16"/>
  <c r="L797" i="16"/>
  <c r="D797" i="16"/>
  <c r="F797" i="16"/>
  <c r="L798" i="16"/>
  <c r="D798" i="16"/>
  <c r="F798" i="16"/>
  <c r="L799" i="16"/>
  <c r="D799" i="16"/>
  <c r="F799" i="16"/>
  <c r="L800" i="16"/>
  <c r="D800" i="16"/>
  <c r="F800" i="16"/>
  <c r="L801" i="16"/>
  <c r="D801" i="16"/>
  <c r="F801" i="16"/>
  <c r="L802" i="16"/>
  <c r="D802" i="16"/>
  <c r="F802" i="16"/>
  <c r="L803" i="16"/>
  <c r="D803" i="16"/>
  <c r="F803" i="16"/>
  <c r="L804" i="16"/>
  <c r="D804" i="16"/>
  <c r="F804" i="16"/>
  <c r="L805" i="16"/>
  <c r="D805" i="16"/>
  <c r="F805" i="16"/>
  <c r="L806" i="16"/>
  <c r="D806" i="16"/>
  <c r="F806" i="16"/>
  <c r="L807" i="16"/>
  <c r="D807" i="16"/>
  <c r="F807" i="16"/>
  <c r="L808" i="16"/>
  <c r="D808" i="16"/>
  <c r="F808" i="16"/>
  <c r="L809" i="16"/>
  <c r="D809" i="16"/>
  <c r="F809" i="16"/>
  <c r="L810" i="16"/>
  <c r="D810" i="16"/>
  <c r="F810" i="16"/>
  <c r="L811" i="16"/>
  <c r="D811" i="16"/>
  <c r="F811" i="16"/>
  <c r="L812" i="16"/>
  <c r="D812" i="16"/>
  <c r="F812" i="16"/>
  <c r="L813" i="16"/>
  <c r="D813" i="16"/>
  <c r="F813" i="16"/>
  <c r="L814" i="16"/>
  <c r="D814" i="16"/>
  <c r="F814" i="16"/>
  <c r="L815" i="16"/>
  <c r="D815" i="16"/>
  <c r="F815" i="16"/>
  <c r="L816" i="16"/>
  <c r="D816" i="16"/>
  <c r="F816" i="16"/>
  <c r="L817" i="16"/>
  <c r="D817" i="16"/>
  <c r="F817" i="16"/>
  <c r="L818" i="16"/>
  <c r="D818" i="16"/>
  <c r="F818" i="16"/>
  <c r="L819" i="16"/>
  <c r="D819" i="16"/>
  <c r="F819" i="16"/>
  <c r="L820" i="16"/>
  <c r="D820" i="16"/>
  <c r="F820" i="16"/>
  <c r="L821" i="16"/>
  <c r="D821" i="16"/>
  <c r="F821" i="16"/>
  <c r="L822" i="16"/>
  <c r="D822" i="16"/>
  <c r="F822" i="16"/>
  <c r="L823" i="16"/>
  <c r="D823" i="16"/>
  <c r="F823" i="16"/>
  <c r="L824" i="16"/>
  <c r="D824" i="16"/>
  <c r="F824" i="16"/>
  <c r="L825" i="16"/>
  <c r="D825" i="16"/>
  <c r="F825" i="16"/>
  <c r="L826" i="16"/>
  <c r="D826" i="16"/>
  <c r="F826" i="16"/>
  <c r="L827" i="16"/>
  <c r="D827" i="16"/>
  <c r="F827" i="16"/>
  <c r="L828" i="16"/>
  <c r="D828" i="16"/>
  <c r="F828" i="16"/>
  <c r="L829" i="16"/>
  <c r="D829" i="16"/>
  <c r="F829" i="16"/>
  <c r="L830" i="16"/>
  <c r="D830" i="16"/>
  <c r="F830" i="16"/>
  <c r="L831" i="16"/>
  <c r="D831" i="16"/>
  <c r="F831" i="16"/>
  <c r="L832" i="16"/>
  <c r="D832" i="16"/>
  <c r="F832" i="16"/>
  <c r="L833" i="16"/>
  <c r="D833" i="16"/>
  <c r="F833" i="16"/>
  <c r="L834" i="16"/>
  <c r="D834" i="16"/>
  <c r="F834" i="16"/>
  <c r="L835" i="16"/>
  <c r="D835" i="16"/>
  <c r="F835" i="16"/>
  <c r="L836" i="16"/>
  <c r="D836" i="16"/>
  <c r="F836" i="16"/>
  <c r="L837" i="16"/>
  <c r="D837" i="16"/>
  <c r="F837" i="16"/>
  <c r="L838" i="16"/>
  <c r="D838" i="16"/>
  <c r="F838" i="16"/>
  <c r="L839" i="16"/>
  <c r="D839" i="16"/>
  <c r="F839" i="16"/>
  <c r="L840" i="16"/>
  <c r="D840" i="16"/>
  <c r="F840" i="16"/>
  <c r="L841" i="16"/>
  <c r="D841" i="16"/>
  <c r="F841" i="16"/>
  <c r="L842" i="16"/>
  <c r="D842" i="16"/>
  <c r="F842" i="16"/>
  <c r="L843" i="16"/>
  <c r="D843" i="16"/>
  <c r="F843" i="16"/>
  <c r="L844" i="16"/>
  <c r="D844" i="16"/>
  <c r="F844" i="16"/>
  <c r="L845" i="16"/>
  <c r="D845" i="16"/>
  <c r="F845" i="16"/>
  <c r="L846" i="16"/>
  <c r="D846" i="16"/>
  <c r="F846" i="16"/>
  <c r="L847" i="16"/>
  <c r="D847" i="16"/>
  <c r="F847" i="16"/>
  <c r="L848" i="16"/>
  <c r="D848" i="16"/>
  <c r="F848" i="16"/>
  <c r="L849" i="16"/>
  <c r="D849" i="16"/>
  <c r="F849" i="16"/>
  <c r="L850" i="16"/>
  <c r="D850" i="16"/>
  <c r="F850" i="16"/>
  <c r="L851" i="16"/>
  <c r="D851" i="16"/>
  <c r="F851" i="16"/>
  <c r="L852" i="16"/>
  <c r="D852" i="16"/>
  <c r="F852" i="16"/>
  <c r="L853" i="16"/>
  <c r="D853" i="16"/>
  <c r="F853" i="16"/>
  <c r="L854" i="16"/>
  <c r="D854" i="16"/>
  <c r="F854" i="16"/>
  <c r="L855" i="16"/>
  <c r="D855" i="16"/>
  <c r="F855" i="16"/>
  <c r="L856" i="16"/>
  <c r="D856" i="16"/>
  <c r="F856" i="16"/>
  <c r="L857" i="16"/>
  <c r="D857" i="16"/>
  <c r="F857" i="16"/>
  <c r="L858" i="16"/>
  <c r="D858" i="16"/>
  <c r="F858" i="16"/>
  <c r="L859" i="16"/>
  <c r="D859" i="16"/>
  <c r="F859" i="16"/>
  <c r="L860" i="16"/>
  <c r="D860" i="16"/>
  <c r="F860" i="16"/>
  <c r="L861" i="16"/>
  <c r="D861" i="16"/>
  <c r="F861" i="16"/>
  <c r="L862" i="16"/>
  <c r="D862" i="16"/>
  <c r="F862" i="16"/>
  <c r="L863" i="16"/>
  <c r="D863" i="16"/>
  <c r="F863" i="16"/>
  <c r="L864" i="16"/>
  <c r="D864" i="16"/>
  <c r="F864" i="16"/>
  <c r="L865" i="16"/>
  <c r="D865" i="16"/>
  <c r="F865" i="16"/>
  <c r="L866" i="16"/>
  <c r="D866" i="16"/>
  <c r="F866" i="16"/>
  <c r="L867" i="16"/>
  <c r="D867" i="16"/>
  <c r="F867" i="16"/>
  <c r="L868" i="16"/>
  <c r="D868" i="16"/>
  <c r="F868" i="16"/>
  <c r="L869" i="16"/>
  <c r="D869" i="16"/>
  <c r="F869" i="16"/>
  <c r="L870" i="16"/>
  <c r="D870" i="16"/>
  <c r="F870" i="16"/>
  <c r="L871" i="16"/>
  <c r="D871" i="16"/>
  <c r="F871" i="16"/>
  <c r="L872" i="16"/>
  <c r="D872" i="16"/>
  <c r="F872" i="16"/>
  <c r="L873" i="16"/>
  <c r="D873" i="16"/>
  <c r="F873" i="16"/>
  <c r="L874" i="16"/>
  <c r="D874" i="16"/>
  <c r="F874" i="16"/>
  <c r="L875" i="16"/>
  <c r="D875" i="16"/>
  <c r="F875" i="16"/>
  <c r="L876" i="16"/>
  <c r="D876" i="16"/>
  <c r="F876" i="16"/>
  <c r="L877" i="16"/>
  <c r="D877" i="16"/>
  <c r="F877" i="16"/>
  <c r="L878" i="16"/>
  <c r="D878" i="16"/>
  <c r="F878" i="16"/>
  <c r="L879" i="16"/>
  <c r="D879" i="16"/>
  <c r="F879" i="16"/>
  <c r="L880" i="16"/>
  <c r="D880" i="16"/>
  <c r="F880" i="16"/>
  <c r="L881" i="16"/>
  <c r="D881" i="16"/>
  <c r="F881" i="16"/>
  <c r="L882" i="16"/>
  <c r="D882" i="16"/>
  <c r="F882" i="16"/>
  <c r="L883" i="16"/>
  <c r="D883" i="16"/>
  <c r="F883" i="16"/>
  <c r="L884" i="16"/>
  <c r="D884" i="16"/>
  <c r="F884" i="16"/>
  <c r="L885" i="16"/>
  <c r="D885" i="16"/>
  <c r="F885" i="16"/>
  <c r="L886" i="16"/>
  <c r="D886" i="16"/>
  <c r="F886" i="16"/>
  <c r="L887" i="16"/>
  <c r="D887" i="16"/>
  <c r="F887" i="16"/>
  <c r="L888" i="16"/>
  <c r="D888" i="16"/>
  <c r="F888" i="16"/>
  <c r="L889" i="16"/>
  <c r="D889" i="16"/>
  <c r="F889" i="16"/>
  <c r="L890" i="16"/>
  <c r="D890" i="16"/>
  <c r="F890" i="16"/>
  <c r="L891" i="16"/>
  <c r="D891" i="16"/>
  <c r="F891" i="16"/>
  <c r="L892" i="16"/>
  <c r="D892" i="16"/>
  <c r="F892" i="16"/>
  <c r="L893" i="16"/>
  <c r="D893" i="16"/>
  <c r="F893" i="16"/>
  <c r="L894" i="16"/>
  <c r="D894" i="16"/>
  <c r="F894" i="16"/>
  <c r="L895" i="16"/>
  <c r="D895" i="16"/>
  <c r="F895" i="16"/>
  <c r="L896" i="16"/>
  <c r="D896" i="16"/>
  <c r="F896" i="16"/>
  <c r="L897" i="16"/>
  <c r="D897" i="16"/>
  <c r="F897" i="16"/>
  <c r="L898" i="16"/>
  <c r="D898" i="16"/>
  <c r="F898" i="16"/>
  <c r="L899" i="16"/>
  <c r="D899" i="16"/>
  <c r="F899" i="16"/>
  <c r="L900" i="16"/>
  <c r="D900" i="16"/>
  <c r="F900" i="16"/>
  <c r="L901" i="16"/>
  <c r="D901" i="16"/>
  <c r="F901" i="16"/>
  <c r="L902" i="16"/>
  <c r="D902" i="16"/>
  <c r="F902" i="16"/>
  <c r="L903" i="16"/>
  <c r="D903" i="16"/>
  <c r="F903" i="16"/>
  <c r="L904" i="16"/>
  <c r="D904" i="16"/>
  <c r="F904" i="16"/>
  <c r="L905" i="16"/>
  <c r="D905" i="16"/>
  <c r="F905" i="16"/>
  <c r="L906" i="16"/>
  <c r="D906" i="16"/>
  <c r="F906" i="16"/>
  <c r="L907" i="16"/>
  <c r="D907" i="16"/>
  <c r="F907" i="16"/>
  <c r="L908" i="16"/>
  <c r="D908" i="16"/>
  <c r="F908" i="16"/>
  <c r="L909" i="16"/>
  <c r="D909" i="16"/>
  <c r="F909" i="16"/>
  <c r="L910" i="16"/>
  <c r="D910" i="16"/>
  <c r="F910" i="16"/>
  <c r="L911" i="16"/>
  <c r="D911" i="16"/>
  <c r="F911" i="16"/>
  <c r="L912" i="16"/>
  <c r="D912" i="16"/>
  <c r="F912" i="16"/>
  <c r="L913" i="16"/>
  <c r="D913" i="16"/>
  <c r="F913" i="16"/>
  <c r="L914" i="16"/>
  <c r="D914" i="16"/>
  <c r="F914" i="16"/>
  <c r="L915" i="16"/>
  <c r="D915" i="16"/>
  <c r="F915" i="16"/>
  <c r="L916" i="16"/>
  <c r="D916" i="16"/>
  <c r="F916" i="16"/>
  <c r="L917" i="16"/>
  <c r="D917" i="16"/>
  <c r="F917" i="16"/>
  <c r="L918" i="16"/>
  <c r="D918" i="16"/>
  <c r="F918" i="16"/>
  <c r="L919" i="16"/>
  <c r="D919" i="16"/>
  <c r="F919" i="16"/>
  <c r="L920" i="16"/>
  <c r="D920" i="16"/>
  <c r="F920" i="16"/>
  <c r="L921" i="16"/>
  <c r="D921" i="16"/>
  <c r="F921" i="16"/>
  <c r="L922" i="16"/>
  <c r="D922" i="16"/>
  <c r="F922" i="16"/>
  <c r="L923" i="16"/>
  <c r="D923" i="16"/>
  <c r="F923" i="16"/>
  <c r="L924" i="16"/>
  <c r="D924" i="16"/>
  <c r="F924" i="16"/>
  <c r="L925" i="16"/>
  <c r="D925" i="16"/>
  <c r="F925" i="16"/>
  <c r="L926" i="16"/>
  <c r="D926" i="16"/>
  <c r="F926" i="16"/>
  <c r="L927" i="16"/>
  <c r="D927" i="16"/>
  <c r="F927" i="16"/>
  <c r="L928" i="16"/>
  <c r="D928" i="16"/>
  <c r="F928" i="16"/>
  <c r="L929" i="16"/>
  <c r="D929" i="16"/>
  <c r="F929" i="16"/>
  <c r="L930" i="16"/>
  <c r="D930" i="16"/>
  <c r="F930" i="16"/>
  <c r="L931" i="16"/>
  <c r="D931" i="16"/>
  <c r="F931" i="16"/>
  <c r="L932" i="16"/>
  <c r="D932" i="16"/>
  <c r="F932" i="16"/>
  <c r="L933" i="16"/>
  <c r="D933" i="16"/>
  <c r="F933" i="16"/>
  <c r="L934" i="16"/>
  <c r="D934" i="16"/>
  <c r="F934" i="16"/>
  <c r="L935" i="16"/>
  <c r="D935" i="16"/>
  <c r="F935" i="16"/>
  <c r="L936" i="16"/>
  <c r="D936" i="16"/>
  <c r="F936" i="16"/>
  <c r="L937" i="16"/>
  <c r="D937" i="16"/>
  <c r="F937" i="16"/>
  <c r="L938" i="16"/>
  <c r="D938" i="16"/>
  <c r="F938" i="16"/>
  <c r="L939" i="16"/>
  <c r="D939" i="16"/>
  <c r="F939" i="16"/>
  <c r="L940" i="16"/>
  <c r="D940" i="16"/>
  <c r="F940" i="16"/>
  <c r="L941" i="16"/>
  <c r="D941" i="16"/>
  <c r="F941" i="16"/>
  <c r="L942" i="16"/>
  <c r="D942" i="16"/>
  <c r="F942" i="16"/>
  <c r="L943" i="16"/>
  <c r="D943" i="16"/>
  <c r="F943" i="16"/>
  <c r="L944" i="16"/>
  <c r="D944" i="16"/>
  <c r="F944" i="16"/>
  <c r="L945" i="16"/>
  <c r="D945" i="16"/>
  <c r="F945" i="16"/>
  <c r="L946" i="16"/>
  <c r="D946" i="16"/>
  <c r="F946" i="16"/>
  <c r="L947" i="16"/>
  <c r="D947" i="16"/>
  <c r="F947" i="16"/>
  <c r="L948" i="16"/>
  <c r="D948" i="16"/>
  <c r="F948" i="16"/>
  <c r="L949" i="16"/>
  <c r="D949" i="16"/>
  <c r="F949" i="16"/>
  <c r="L950" i="16"/>
  <c r="D950" i="16"/>
  <c r="F950" i="16"/>
  <c r="L951" i="16"/>
  <c r="D951" i="16"/>
  <c r="F951" i="16"/>
  <c r="L952" i="16"/>
  <c r="D952" i="16"/>
  <c r="F952" i="16"/>
  <c r="L953" i="16"/>
  <c r="D953" i="16"/>
  <c r="F953" i="16"/>
  <c r="L954" i="16"/>
  <c r="D954" i="16"/>
  <c r="F954" i="16"/>
  <c r="L955" i="16"/>
  <c r="D955" i="16"/>
  <c r="F955" i="16"/>
  <c r="L956" i="16"/>
  <c r="D956" i="16"/>
  <c r="F956" i="16"/>
  <c r="L957" i="16"/>
  <c r="D957" i="16"/>
  <c r="F957" i="16"/>
  <c r="L958" i="16"/>
  <c r="D958" i="16"/>
  <c r="F958" i="16"/>
  <c r="L959" i="16"/>
  <c r="D959" i="16"/>
  <c r="F959" i="16"/>
  <c r="L960" i="16"/>
  <c r="D960" i="16"/>
  <c r="F960" i="16"/>
  <c r="L961" i="16"/>
  <c r="D961" i="16"/>
  <c r="F961" i="16"/>
  <c r="L962" i="16"/>
  <c r="D962" i="16"/>
  <c r="F962" i="16"/>
  <c r="L963" i="16"/>
  <c r="D963" i="16"/>
  <c r="F963" i="16"/>
  <c r="L964" i="16"/>
  <c r="D964" i="16"/>
  <c r="F964" i="16"/>
  <c r="L965" i="16"/>
  <c r="D965" i="16"/>
  <c r="F965" i="16"/>
  <c r="L966" i="16"/>
  <c r="D966" i="16"/>
  <c r="F966" i="16"/>
  <c r="L967" i="16"/>
  <c r="D967" i="16"/>
  <c r="F967" i="16"/>
  <c r="L968" i="16"/>
  <c r="D968" i="16"/>
  <c r="F968" i="16"/>
  <c r="L969" i="16"/>
  <c r="D969" i="16"/>
  <c r="F969" i="16"/>
  <c r="L970" i="16"/>
  <c r="D970" i="16"/>
  <c r="F970" i="16"/>
  <c r="L971" i="16"/>
  <c r="D971" i="16"/>
  <c r="F971" i="16"/>
  <c r="L972" i="16"/>
  <c r="D972" i="16"/>
  <c r="F972" i="16"/>
  <c r="L973" i="16"/>
  <c r="D973" i="16"/>
  <c r="F973" i="16"/>
  <c r="L974" i="16"/>
  <c r="D974" i="16"/>
  <c r="F974" i="16"/>
  <c r="L975" i="16"/>
  <c r="D975" i="16"/>
  <c r="F975" i="16"/>
  <c r="L976" i="16"/>
  <c r="D976" i="16"/>
  <c r="F976" i="16"/>
  <c r="L977" i="16"/>
  <c r="D977" i="16"/>
  <c r="F977" i="16"/>
  <c r="L978" i="16"/>
  <c r="D978" i="16"/>
  <c r="F978" i="16"/>
  <c r="L979" i="16"/>
  <c r="D979" i="16"/>
  <c r="F979" i="16"/>
  <c r="L980" i="16"/>
  <c r="D980" i="16"/>
  <c r="F980" i="16"/>
  <c r="L981" i="16"/>
  <c r="D981" i="16"/>
  <c r="F981" i="16"/>
  <c r="L982" i="16"/>
  <c r="D982" i="16"/>
  <c r="F982" i="16"/>
  <c r="L983" i="16"/>
  <c r="D983" i="16"/>
  <c r="F983" i="16"/>
  <c r="L984" i="16"/>
  <c r="D984" i="16"/>
  <c r="F984" i="16"/>
  <c r="L985" i="16"/>
  <c r="D985" i="16"/>
  <c r="F985" i="16"/>
  <c r="L986" i="16"/>
  <c r="D986" i="16"/>
  <c r="F986" i="16"/>
  <c r="L987" i="16"/>
  <c r="D987" i="16"/>
  <c r="F987" i="16"/>
  <c r="L988" i="16"/>
  <c r="D988" i="16"/>
  <c r="F988" i="16"/>
  <c r="L989" i="16"/>
  <c r="D989" i="16"/>
  <c r="F989" i="16"/>
  <c r="L990" i="16"/>
  <c r="D990" i="16"/>
  <c r="F990" i="16"/>
  <c r="L991" i="16"/>
  <c r="D991" i="16"/>
  <c r="F991" i="16"/>
  <c r="L992" i="16"/>
  <c r="D992" i="16"/>
  <c r="F992" i="16"/>
  <c r="L993" i="16"/>
  <c r="D993" i="16"/>
  <c r="F993" i="16"/>
  <c r="L994" i="16"/>
  <c r="D994" i="16"/>
  <c r="F994" i="16"/>
  <c r="L995" i="16"/>
  <c r="D995" i="16"/>
  <c r="F995" i="16"/>
  <c r="L996" i="16"/>
  <c r="D996" i="16"/>
  <c r="F996" i="16"/>
  <c r="L997" i="16"/>
  <c r="D997" i="16"/>
  <c r="F997" i="16"/>
  <c r="L998" i="16"/>
  <c r="D998" i="16"/>
  <c r="F998" i="16"/>
  <c r="L999" i="16"/>
  <c r="D999" i="16"/>
  <c r="F999" i="16"/>
  <c r="L1000" i="16"/>
  <c r="D1000" i="16"/>
  <c r="F1000" i="16"/>
  <c r="L1001" i="16"/>
  <c r="D1001" i="16"/>
  <c r="F1001" i="16"/>
  <c r="L1002" i="16"/>
  <c r="D1002" i="16"/>
  <c r="F1002" i="16"/>
  <c r="L1003" i="16"/>
  <c r="D1003" i="16"/>
  <c r="F1003" i="16"/>
  <c r="L1004" i="16"/>
  <c r="D1004" i="16"/>
  <c r="F1004" i="16"/>
  <c r="L1005" i="16"/>
  <c r="D1005" i="16"/>
  <c r="F1005" i="16"/>
  <c r="L1006" i="16"/>
  <c r="D1006" i="16"/>
  <c r="F1006" i="16"/>
  <c r="L1007" i="16"/>
  <c r="D1007" i="16"/>
  <c r="F1007" i="16"/>
  <c r="L1008" i="16"/>
  <c r="D1008" i="16"/>
  <c r="F1008" i="16"/>
  <c r="L1009" i="16"/>
  <c r="D1009" i="16"/>
  <c r="F1009" i="16"/>
  <c r="L1010" i="16"/>
  <c r="D1010" i="16"/>
  <c r="F1010" i="16"/>
  <c r="L1011" i="16"/>
  <c r="D1011" i="16"/>
  <c r="F1011" i="16"/>
  <c r="L1012" i="16"/>
  <c r="D1012" i="16"/>
  <c r="F1012" i="16"/>
  <c r="L1013" i="16"/>
  <c r="D1013" i="16"/>
  <c r="F1013" i="16"/>
  <c r="L1014" i="16"/>
  <c r="D1014" i="16"/>
  <c r="F1014" i="16"/>
  <c r="L1015" i="16"/>
  <c r="D1015" i="16"/>
  <c r="F1015" i="16"/>
  <c r="L1016" i="16"/>
  <c r="D1016" i="16"/>
  <c r="F1016" i="16"/>
  <c r="L1017" i="16"/>
  <c r="D1017" i="16"/>
  <c r="F1017" i="16"/>
  <c r="L1018" i="16"/>
  <c r="D1018" i="16"/>
  <c r="F1018" i="16"/>
  <c r="L1019" i="16"/>
  <c r="D1019" i="16"/>
  <c r="F1019" i="16"/>
  <c r="L1020" i="16"/>
  <c r="D1020" i="16"/>
  <c r="F1020" i="16"/>
  <c r="L1021" i="16"/>
  <c r="D1021" i="16"/>
  <c r="F1021" i="16"/>
  <c r="L1022" i="16"/>
  <c r="D1022" i="16"/>
  <c r="F1022" i="16"/>
  <c r="L1023" i="16"/>
  <c r="D1023" i="16"/>
  <c r="F1023" i="16"/>
  <c r="L1024" i="16"/>
  <c r="D1024" i="16"/>
  <c r="F1024" i="16"/>
  <c r="L1025" i="16"/>
  <c r="D1025" i="16"/>
  <c r="F1025" i="16"/>
  <c r="L1026" i="16"/>
  <c r="D1026" i="16"/>
  <c r="F1026" i="16"/>
  <c r="L1027" i="16"/>
  <c r="D1027" i="16"/>
  <c r="F1027" i="16"/>
  <c r="L1028" i="16"/>
  <c r="D1028" i="16"/>
  <c r="F1028" i="16"/>
  <c r="L1029" i="16"/>
  <c r="D1029" i="16"/>
  <c r="F1029" i="16"/>
  <c r="L1030" i="16"/>
  <c r="D1030" i="16"/>
  <c r="F1030" i="16"/>
  <c r="L1031" i="16"/>
  <c r="D1031" i="16"/>
  <c r="F1031" i="16"/>
  <c r="L1032" i="16"/>
  <c r="D1032" i="16"/>
  <c r="F1032" i="16"/>
  <c r="L1033" i="16"/>
  <c r="D1033" i="16"/>
  <c r="F1033" i="16"/>
  <c r="L1034" i="16"/>
  <c r="D1034" i="16"/>
  <c r="F1034" i="16"/>
  <c r="L1035" i="16"/>
  <c r="D1035" i="16"/>
  <c r="F1035" i="16"/>
  <c r="L1036" i="16"/>
  <c r="D1036" i="16"/>
  <c r="F1036" i="16"/>
  <c r="L1037" i="16"/>
  <c r="D1037" i="16"/>
  <c r="F1037" i="16"/>
  <c r="L1038" i="16"/>
  <c r="D1038" i="16"/>
  <c r="F1038" i="16"/>
  <c r="L1039" i="16"/>
  <c r="D1039" i="16"/>
  <c r="F1039" i="16"/>
  <c r="L1040" i="16"/>
  <c r="D1040" i="16"/>
  <c r="F1040" i="16"/>
  <c r="L1041" i="16"/>
  <c r="D1041" i="16"/>
  <c r="F1041" i="16"/>
  <c r="L1042" i="16"/>
  <c r="D1042" i="16"/>
  <c r="F1042" i="16"/>
  <c r="L1043" i="16"/>
  <c r="D1043" i="16"/>
  <c r="F1043" i="16"/>
  <c r="L1044" i="16"/>
  <c r="D1044" i="16"/>
  <c r="F1044" i="16"/>
  <c r="L1045" i="16"/>
  <c r="D1045" i="16"/>
  <c r="F1045" i="16"/>
  <c r="L1046" i="16"/>
  <c r="D1046" i="16"/>
  <c r="F1046" i="16"/>
  <c r="L1047" i="16"/>
  <c r="D1047" i="16"/>
  <c r="F1047" i="16"/>
  <c r="L1048" i="16"/>
  <c r="D1048" i="16"/>
  <c r="F1048" i="16"/>
  <c r="L1049" i="16"/>
  <c r="D1049" i="16"/>
  <c r="F1049" i="16"/>
  <c r="L1050" i="16"/>
  <c r="D1050" i="16"/>
  <c r="F1050" i="16"/>
  <c r="L1051" i="16"/>
  <c r="D1051" i="16"/>
  <c r="F1051" i="16"/>
  <c r="L1052" i="16"/>
  <c r="D1052" i="16"/>
  <c r="F1052" i="16"/>
  <c r="L1053" i="16"/>
  <c r="D1053" i="16"/>
  <c r="F1053" i="16"/>
  <c r="L1054" i="16"/>
  <c r="D1054" i="16"/>
  <c r="F1054" i="16"/>
  <c r="L1055" i="16"/>
  <c r="D1055" i="16"/>
  <c r="F1055" i="16"/>
  <c r="L1056" i="16"/>
  <c r="D1056" i="16"/>
  <c r="F1056" i="16"/>
  <c r="L1057" i="16"/>
  <c r="D1057" i="16"/>
  <c r="F1057" i="16"/>
  <c r="L1058" i="16"/>
  <c r="D1058" i="16"/>
  <c r="F1058" i="16"/>
  <c r="L1059" i="16"/>
  <c r="D1059" i="16"/>
  <c r="F1059" i="16"/>
  <c r="L1060" i="16"/>
  <c r="D1060" i="16"/>
  <c r="F1060" i="16"/>
  <c r="L1061" i="16"/>
  <c r="D1061" i="16"/>
  <c r="F1061" i="16"/>
  <c r="L1062" i="16"/>
  <c r="D1062" i="16"/>
  <c r="F1062" i="16"/>
  <c r="L1063" i="16"/>
  <c r="D1063" i="16"/>
  <c r="F1063" i="16"/>
  <c r="L1064" i="16"/>
  <c r="D1064" i="16"/>
  <c r="F1064" i="16"/>
  <c r="L1065" i="16"/>
  <c r="D1065" i="16"/>
  <c r="F1065" i="16"/>
  <c r="L1066" i="16"/>
  <c r="D1066" i="16"/>
  <c r="F1066" i="16"/>
  <c r="L1067" i="16"/>
  <c r="D1067" i="16"/>
  <c r="F1067" i="16"/>
  <c r="L1068" i="16"/>
  <c r="D1068" i="16"/>
  <c r="F1068" i="16"/>
  <c r="L1069" i="16"/>
  <c r="D1069" i="16"/>
  <c r="F1069" i="16"/>
  <c r="L1070" i="16"/>
  <c r="D1070" i="16"/>
  <c r="F1070" i="16"/>
  <c r="L1071" i="16"/>
  <c r="D1071" i="16"/>
  <c r="F1071" i="16"/>
  <c r="L1072" i="16"/>
  <c r="D1072" i="16"/>
  <c r="F1072" i="16"/>
  <c r="L1073" i="16"/>
  <c r="D1073" i="16"/>
  <c r="F1073" i="16"/>
  <c r="L1074" i="16"/>
  <c r="D1074" i="16"/>
  <c r="F1074" i="16"/>
  <c r="L1075" i="16"/>
  <c r="D1075" i="16"/>
  <c r="F1075" i="16"/>
  <c r="L1076" i="16"/>
  <c r="D1076" i="16"/>
  <c r="F1076" i="16"/>
  <c r="L1077" i="16"/>
  <c r="D1077" i="16"/>
  <c r="F1077" i="16"/>
  <c r="L1078" i="16"/>
  <c r="D1078" i="16"/>
  <c r="F1078" i="16"/>
  <c r="L1079" i="16"/>
  <c r="D1079" i="16"/>
  <c r="F1079" i="16"/>
  <c r="L1080" i="16"/>
  <c r="D1080" i="16"/>
  <c r="F1080" i="16"/>
  <c r="L1081" i="16"/>
  <c r="D1081" i="16"/>
  <c r="F1081" i="16"/>
  <c r="L1082" i="16"/>
  <c r="D1082" i="16"/>
  <c r="F1082" i="16"/>
  <c r="L1083" i="16"/>
  <c r="D1083" i="16"/>
  <c r="F1083" i="16"/>
  <c r="L1084" i="16"/>
  <c r="D1084" i="16"/>
  <c r="F1084" i="16"/>
  <c r="L1085" i="16"/>
  <c r="D1085" i="16"/>
  <c r="F1085" i="16"/>
  <c r="L1086" i="16"/>
  <c r="D1086" i="16"/>
  <c r="F1086" i="16"/>
  <c r="L1087" i="16"/>
  <c r="D1087" i="16"/>
  <c r="F1087" i="16"/>
  <c r="L1088" i="16"/>
  <c r="D1088" i="16"/>
  <c r="F1088" i="16"/>
  <c r="L1089" i="16"/>
  <c r="D1089" i="16"/>
  <c r="F1089" i="16"/>
  <c r="L1090" i="16"/>
  <c r="D1090" i="16"/>
  <c r="F1090" i="16"/>
  <c r="L1091" i="16"/>
  <c r="D1091" i="16"/>
  <c r="F1091" i="16"/>
  <c r="L1092" i="16"/>
  <c r="D1092" i="16"/>
  <c r="F1092" i="16"/>
  <c r="L1093" i="16"/>
  <c r="D1093" i="16"/>
  <c r="F1093" i="16"/>
  <c r="L1094" i="16"/>
  <c r="D1094" i="16"/>
  <c r="F1094" i="16"/>
  <c r="L1095" i="16"/>
  <c r="D1095" i="16"/>
  <c r="F1095" i="16"/>
  <c r="L1096" i="16"/>
  <c r="D1096" i="16"/>
  <c r="F1096" i="16"/>
  <c r="L1097" i="16"/>
  <c r="D1097" i="16"/>
  <c r="F1097" i="16"/>
  <c r="L1098" i="16"/>
  <c r="D1098" i="16"/>
  <c r="F1098" i="16"/>
  <c r="L1099" i="16"/>
  <c r="D1099" i="16"/>
  <c r="F1099" i="16"/>
  <c r="L1100" i="16"/>
  <c r="D1100" i="16"/>
  <c r="F1100" i="16"/>
  <c r="L1101" i="16"/>
  <c r="D1101" i="16"/>
  <c r="F1101" i="16"/>
  <c r="L1102" i="16"/>
  <c r="D1102" i="16"/>
  <c r="F1102" i="16"/>
  <c r="L1103" i="16"/>
  <c r="D1103" i="16"/>
  <c r="F1103" i="16"/>
  <c r="L1104" i="16"/>
  <c r="D1104" i="16"/>
  <c r="F1104" i="16"/>
  <c r="L1105" i="16"/>
  <c r="D1105" i="16"/>
  <c r="F1105" i="16"/>
  <c r="L1106" i="16"/>
  <c r="D1106" i="16"/>
  <c r="F1106" i="16"/>
  <c r="L1107" i="16"/>
  <c r="D1107" i="16"/>
  <c r="F1107" i="16"/>
  <c r="L1108" i="16"/>
  <c r="D1108" i="16"/>
  <c r="F1108" i="16"/>
  <c r="L1109" i="16"/>
  <c r="D1109" i="16"/>
  <c r="F1109" i="16"/>
  <c r="L1110" i="16"/>
  <c r="D1110" i="16"/>
  <c r="F1110" i="16"/>
  <c r="L1111" i="16"/>
  <c r="D1111" i="16"/>
  <c r="F1111" i="16"/>
  <c r="L1112" i="16"/>
  <c r="D1112" i="16"/>
  <c r="F1112" i="16"/>
  <c r="L1113" i="16"/>
  <c r="D1113" i="16"/>
  <c r="F1113" i="16"/>
  <c r="L1114" i="16"/>
  <c r="D1114" i="16"/>
  <c r="F1114" i="16"/>
  <c r="L1115" i="16"/>
  <c r="D1115" i="16"/>
  <c r="F1115" i="16"/>
  <c r="L1116" i="16"/>
  <c r="D1116" i="16"/>
  <c r="F1116" i="16"/>
  <c r="L1117" i="16"/>
  <c r="D1117" i="16"/>
  <c r="F1117" i="16"/>
  <c r="L1118" i="16"/>
  <c r="D1118" i="16"/>
  <c r="F1118" i="16"/>
  <c r="L1119" i="16"/>
  <c r="D1119" i="16"/>
  <c r="F1119" i="16"/>
  <c r="L1120" i="16"/>
  <c r="D1120" i="16"/>
  <c r="F1120" i="16"/>
  <c r="L1121" i="16"/>
  <c r="D1121" i="16"/>
  <c r="F1121" i="16"/>
  <c r="L1122" i="16"/>
  <c r="D1122" i="16"/>
  <c r="F1122" i="16"/>
  <c r="L1123" i="16"/>
  <c r="D1123" i="16"/>
  <c r="F1123" i="16"/>
  <c r="L1124" i="16"/>
  <c r="D1124" i="16"/>
  <c r="F1124" i="16"/>
  <c r="L1125" i="16"/>
  <c r="D1125" i="16"/>
  <c r="F1125" i="16"/>
  <c r="L1126" i="16"/>
  <c r="D1126" i="16"/>
  <c r="F1126" i="16"/>
  <c r="L1127" i="16"/>
  <c r="D1127" i="16"/>
  <c r="F1127" i="16"/>
  <c r="L1128" i="16"/>
  <c r="D1128" i="16"/>
  <c r="F1128" i="16"/>
  <c r="L1129" i="16"/>
  <c r="D1129" i="16"/>
  <c r="F1129" i="16"/>
  <c r="L1130" i="16"/>
  <c r="D1130" i="16"/>
  <c r="F1130" i="16"/>
  <c r="L1131" i="16"/>
  <c r="D1131" i="16"/>
  <c r="F1131" i="16"/>
  <c r="L1132" i="16"/>
  <c r="D1132" i="16"/>
  <c r="F1132" i="16"/>
  <c r="L1133" i="16"/>
  <c r="D1133" i="16"/>
  <c r="F1133" i="16"/>
  <c r="L1134" i="16"/>
  <c r="D1134" i="16"/>
  <c r="F1134" i="16"/>
  <c r="L1135" i="16"/>
  <c r="D1135" i="16"/>
  <c r="F1135" i="16"/>
  <c r="L1136" i="16"/>
  <c r="D1136" i="16"/>
  <c r="F1136" i="16"/>
  <c r="L1137" i="16"/>
  <c r="D1137" i="16"/>
  <c r="F1137" i="16"/>
  <c r="L1138" i="16"/>
  <c r="D1138" i="16"/>
  <c r="F1138" i="16"/>
  <c r="L1139" i="16"/>
  <c r="D1139" i="16"/>
  <c r="F1139" i="16"/>
  <c r="L1140" i="16"/>
  <c r="D1140" i="16"/>
  <c r="F1140" i="16"/>
  <c r="L1141" i="16"/>
  <c r="D1141" i="16"/>
  <c r="F1141" i="16"/>
  <c r="L1142" i="16"/>
  <c r="D1142" i="16"/>
  <c r="F1142" i="16"/>
  <c r="L1143" i="16"/>
  <c r="D1143" i="16"/>
  <c r="F1143" i="16"/>
  <c r="L1144" i="16"/>
  <c r="D1144" i="16"/>
  <c r="F1144" i="16"/>
  <c r="L1145" i="16"/>
  <c r="D1145" i="16"/>
  <c r="F1145" i="16"/>
  <c r="L1146" i="16"/>
  <c r="D1146" i="16"/>
  <c r="F1146" i="16"/>
  <c r="L1147" i="16"/>
  <c r="D1147" i="16"/>
  <c r="F1147" i="16"/>
  <c r="L1148" i="16"/>
  <c r="D1148" i="16"/>
  <c r="F1148" i="16"/>
  <c r="L1149" i="16"/>
  <c r="D1149" i="16"/>
  <c r="F1149" i="16"/>
  <c r="L1150" i="16"/>
  <c r="D1150" i="16"/>
  <c r="F1150" i="16"/>
  <c r="L1151" i="16"/>
  <c r="D1151" i="16"/>
  <c r="F1151" i="16"/>
  <c r="L1152" i="16"/>
  <c r="D1152" i="16"/>
  <c r="F1152" i="16"/>
  <c r="L1153" i="16"/>
  <c r="D1153" i="16"/>
  <c r="F1153" i="16"/>
  <c r="L1154" i="16"/>
  <c r="D1154" i="16"/>
  <c r="F1154" i="16"/>
  <c r="L1155" i="16"/>
  <c r="D1155" i="16"/>
  <c r="F1155" i="16"/>
  <c r="L1156" i="16"/>
  <c r="D1156" i="16"/>
  <c r="F1156" i="16"/>
  <c r="L1157" i="16"/>
  <c r="D1157" i="16"/>
  <c r="F1157" i="16"/>
  <c r="L1158" i="16"/>
  <c r="D1158" i="16"/>
  <c r="F1158" i="16"/>
  <c r="L1159" i="16"/>
  <c r="D1159" i="16"/>
  <c r="F1159" i="16"/>
  <c r="L1160" i="16"/>
  <c r="D1160" i="16"/>
  <c r="F1160" i="16"/>
  <c r="L1161" i="16"/>
  <c r="D1161" i="16"/>
  <c r="F1161" i="16"/>
  <c r="L1162" i="16"/>
  <c r="D1162" i="16"/>
  <c r="F1162" i="16"/>
  <c r="L1163" i="16"/>
  <c r="D1163" i="16"/>
  <c r="F1163" i="16"/>
  <c r="L1164" i="16"/>
  <c r="D1164" i="16"/>
  <c r="F1164" i="16"/>
  <c r="L1165" i="16"/>
  <c r="D1165" i="16"/>
  <c r="F1165" i="16"/>
  <c r="L1166" i="16"/>
  <c r="D1166" i="16"/>
  <c r="F1166" i="16"/>
  <c r="L1167" i="16"/>
  <c r="D1167" i="16"/>
  <c r="F1167" i="16"/>
  <c r="L1168" i="16"/>
  <c r="D1168" i="16"/>
  <c r="F1168" i="16"/>
  <c r="L1169" i="16"/>
  <c r="D1169" i="16"/>
  <c r="F1169" i="16"/>
  <c r="L1170" i="16"/>
  <c r="D1170" i="16"/>
  <c r="F1170" i="16"/>
  <c r="L1171" i="16"/>
  <c r="D1171" i="16"/>
  <c r="F1171" i="16"/>
  <c r="L1172" i="16"/>
  <c r="D1172" i="16"/>
  <c r="F1172" i="16"/>
  <c r="L1173" i="16"/>
  <c r="D1173" i="16"/>
  <c r="F1173" i="16"/>
  <c r="L1174" i="16"/>
  <c r="D1174" i="16"/>
  <c r="F1174" i="16"/>
  <c r="L1175" i="16"/>
  <c r="D1175" i="16"/>
  <c r="F1175" i="16"/>
  <c r="L1176" i="16"/>
  <c r="D1176" i="16"/>
  <c r="F1176" i="16"/>
  <c r="L1177" i="16"/>
  <c r="D1177" i="16"/>
  <c r="F1177" i="16"/>
  <c r="L1178" i="16"/>
  <c r="D1178" i="16"/>
  <c r="F1178" i="16"/>
  <c r="L1179" i="16"/>
  <c r="D1179" i="16"/>
  <c r="F1179" i="16"/>
  <c r="L1180" i="16"/>
  <c r="D1180" i="16"/>
  <c r="F1180" i="16"/>
  <c r="L1181" i="16"/>
  <c r="D1181" i="16"/>
  <c r="F1181" i="16"/>
  <c r="L1182" i="16"/>
  <c r="D1182" i="16"/>
  <c r="F1182" i="16"/>
  <c r="L1183" i="16"/>
  <c r="D1183" i="16"/>
  <c r="F1183" i="16"/>
  <c r="L1184" i="16"/>
  <c r="D1184" i="16"/>
  <c r="F1184" i="16"/>
  <c r="L1185" i="16"/>
  <c r="D1185" i="16"/>
  <c r="F1185" i="16"/>
  <c r="L1186" i="16"/>
  <c r="D1186" i="16"/>
  <c r="F1186" i="16"/>
  <c r="L1187" i="16"/>
  <c r="D1187" i="16"/>
  <c r="F1187" i="16"/>
  <c r="L1188" i="16"/>
  <c r="D1188" i="16"/>
  <c r="F1188" i="16"/>
  <c r="L1189" i="16"/>
  <c r="D1189" i="16"/>
  <c r="F1189" i="16"/>
  <c r="L1190" i="16"/>
  <c r="D1190" i="16"/>
  <c r="F1190" i="16"/>
  <c r="L1191" i="16"/>
  <c r="D1191" i="16"/>
  <c r="F1191" i="16"/>
  <c r="L1192" i="16"/>
  <c r="D1192" i="16"/>
  <c r="F1192" i="16"/>
  <c r="L1193" i="16"/>
  <c r="D1193" i="16"/>
  <c r="F1193" i="16"/>
  <c r="L1194" i="16"/>
  <c r="D1194" i="16"/>
  <c r="F1194" i="16"/>
  <c r="L1195" i="16"/>
  <c r="D1195" i="16"/>
  <c r="F1195" i="16"/>
  <c r="L1196" i="16"/>
  <c r="D1196" i="16"/>
  <c r="F1196" i="16"/>
  <c r="L1197" i="16"/>
  <c r="D1197" i="16"/>
  <c r="F1197" i="16"/>
  <c r="L1198" i="16"/>
  <c r="D1198" i="16"/>
  <c r="F1198" i="16"/>
  <c r="L1199" i="16"/>
  <c r="D1199" i="16"/>
  <c r="F1199" i="16"/>
  <c r="L1200" i="16"/>
  <c r="D1200" i="16"/>
  <c r="F1200" i="16"/>
  <c r="L1201" i="16"/>
  <c r="D1201" i="16"/>
  <c r="F1201" i="16"/>
  <c r="L1202" i="16"/>
  <c r="D1202" i="16"/>
  <c r="F1202" i="16"/>
  <c r="L1203" i="16"/>
  <c r="D1203" i="16"/>
  <c r="F1203" i="16"/>
  <c r="L1204" i="16"/>
  <c r="D1204" i="16"/>
  <c r="F1204" i="16"/>
  <c r="L1205" i="16"/>
  <c r="D1205" i="16"/>
  <c r="F1205" i="16"/>
  <c r="L1206" i="16"/>
  <c r="D1206" i="16"/>
  <c r="F1206" i="16"/>
  <c r="L1207" i="16"/>
  <c r="D1207" i="16"/>
  <c r="F1207" i="16"/>
  <c r="L1208" i="16"/>
  <c r="D1208" i="16"/>
  <c r="F1208" i="16"/>
  <c r="L1209" i="16"/>
  <c r="D1209" i="16"/>
  <c r="F1209" i="16"/>
  <c r="L1210" i="16"/>
  <c r="D1210" i="16"/>
  <c r="F1210" i="16"/>
  <c r="L1211" i="16"/>
  <c r="D1211" i="16"/>
  <c r="F1211" i="16"/>
  <c r="L1212" i="16"/>
  <c r="D1212" i="16"/>
  <c r="F1212" i="16"/>
  <c r="L1213" i="16"/>
  <c r="D1213" i="16"/>
  <c r="F1213" i="16"/>
  <c r="L1214" i="16"/>
  <c r="D1214" i="16"/>
  <c r="F1214" i="16"/>
  <c r="L1215" i="16"/>
  <c r="D1215" i="16"/>
  <c r="F1215" i="16"/>
  <c r="L1216" i="16"/>
  <c r="D1216" i="16"/>
  <c r="F1216" i="16"/>
  <c r="L1217" i="16"/>
  <c r="D1217" i="16"/>
  <c r="F1217" i="16"/>
  <c r="L1218" i="16"/>
  <c r="D1218" i="16"/>
  <c r="F1218" i="16"/>
  <c r="L1219" i="16"/>
  <c r="D1219" i="16"/>
  <c r="F1219" i="16"/>
  <c r="L1220" i="16"/>
  <c r="D1220" i="16"/>
  <c r="F1220" i="16"/>
  <c r="L1221" i="16"/>
  <c r="D1221" i="16"/>
  <c r="F1221" i="16"/>
  <c r="L1222" i="16"/>
  <c r="D1222" i="16"/>
  <c r="F1222" i="16"/>
  <c r="L1223" i="16"/>
  <c r="D1223" i="16"/>
  <c r="F1223" i="16"/>
  <c r="L1224" i="16"/>
  <c r="D1224" i="16"/>
  <c r="F1224" i="16"/>
  <c r="L1225" i="16"/>
  <c r="D1225" i="16"/>
  <c r="F1225" i="16"/>
  <c r="L1226" i="16"/>
  <c r="D1226" i="16"/>
  <c r="F1226" i="16"/>
  <c r="L1227" i="16"/>
  <c r="D1227" i="16"/>
  <c r="F1227" i="16"/>
  <c r="L1228" i="16"/>
  <c r="D1228" i="16"/>
  <c r="F1228" i="16"/>
  <c r="L1229" i="16"/>
  <c r="D1229" i="16"/>
  <c r="F1229" i="16"/>
  <c r="L1230" i="16"/>
  <c r="D1230" i="16"/>
  <c r="F1230" i="16"/>
  <c r="L1231" i="16"/>
  <c r="D1231" i="16"/>
  <c r="F1231" i="16"/>
  <c r="L1232" i="16"/>
  <c r="D1232" i="16"/>
  <c r="F1232" i="16"/>
  <c r="L1233" i="16"/>
  <c r="D1233" i="16"/>
  <c r="F1233" i="16"/>
  <c r="L1234" i="16"/>
  <c r="D1234" i="16"/>
  <c r="F1234" i="16"/>
  <c r="L1235" i="16"/>
  <c r="D1235" i="16"/>
  <c r="F1235" i="16"/>
  <c r="L1236" i="16"/>
  <c r="D1236" i="16"/>
  <c r="F1236" i="16"/>
  <c r="L1237" i="16"/>
  <c r="D1237" i="16"/>
  <c r="F1237" i="16"/>
  <c r="L1238" i="16"/>
  <c r="D1238" i="16"/>
  <c r="F1238" i="16"/>
  <c r="L1239" i="16"/>
  <c r="D1239" i="16"/>
  <c r="F1239" i="16"/>
  <c r="L1240" i="16"/>
  <c r="D1240" i="16"/>
  <c r="F1240" i="16"/>
  <c r="L1241" i="16"/>
  <c r="D1241" i="16"/>
  <c r="F1241" i="16"/>
  <c r="L1242" i="16"/>
  <c r="D1242" i="16"/>
  <c r="F1242" i="16"/>
  <c r="L1243" i="16"/>
  <c r="D1243" i="16"/>
  <c r="F1243" i="16"/>
  <c r="L1244" i="16"/>
  <c r="D1244" i="16"/>
  <c r="F1244" i="16"/>
  <c r="L1245" i="16"/>
  <c r="D1245" i="16"/>
  <c r="F1245" i="16"/>
  <c r="L1246" i="16"/>
  <c r="D1246" i="16"/>
  <c r="F1246" i="16"/>
  <c r="L1247" i="16"/>
  <c r="D1247" i="16"/>
  <c r="F1247" i="16"/>
  <c r="L1248" i="16"/>
  <c r="D1248" i="16"/>
  <c r="F1248" i="16"/>
  <c r="L1249" i="16"/>
  <c r="D1249" i="16"/>
  <c r="F1249" i="16"/>
  <c r="L1250" i="16"/>
  <c r="D1250" i="16"/>
  <c r="F1250" i="16"/>
  <c r="L1251" i="16"/>
  <c r="D1251" i="16"/>
  <c r="F1251" i="16"/>
  <c r="L1252" i="16"/>
  <c r="D1252" i="16"/>
  <c r="F1252" i="16"/>
  <c r="L1253" i="16"/>
  <c r="D1253" i="16"/>
  <c r="F1253" i="16"/>
  <c r="L1254" i="16"/>
  <c r="D1254" i="16"/>
  <c r="F1254" i="16"/>
  <c r="L1255" i="16"/>
  <c r="D1255" i="16"/>
  <c r="F1255" i="16"/>
  <c r="L1256" i="16"/>
  <c r="D1256" i="16"/>
  <c r="F1256" i="16"/>
  <c r="L1257" i="16"/>
  <c r="D1257" i="16"/>
  <c r="F1257" i="16"/>
  <c r="L1258" i="16"/>
  <c r="D1258" i="16"/>
  <c r="F1258" i="16"/>
  <c r="L1259" i="16"/>
  <c r="D1259" i="16"/>
  <c r="F1259" i="16"/>
  <c r="L1260" i="16"/>
  <c r="D1260" i="16"/>
  <c r="F1260" i="16"/>
  <c r="L1261" i="16"/>
  <c r="D1261" i="16"/>
  <c r="F1261" i="16"/>
  <c r="L1262" i="16"/>
  <c r="D1262" i="16"/>
  <c r="F1262" i="16"/>
  <c r="L1263" i="16"/>
  <c r="D1263" i="16"/>
  <c r="F1263" i="16"/>
  <c r="L1264" i="16"/>
  <c r="D1264" i="16"/>
  <c r="F1264" i="16"/>
  <c r="L1265" i="16"/>
  <c r="D1265" i="16"/>
  <c r="F1265" i="16"/>
  <c r="L1266" i="16"/>
  <c r="D1266" i="16"/>
  <c r="F1266" i="16"/>
  <c r="L1267" i="16"/>
  <c r="D1267" i="16"/>
  <c r="F1267" i="16"/>
  <c r="L1268" i="16"/>
  <c r="D1268" i="16"/>
  <c r="F1268" i="16"/>
  <c r="L1269" i="16"/>
  <c r="D1269" i="16"/>
  <c r="F1269" i="16"/>
  <c r="L1270" i="16"/>
  <c r="D1270" i="16"/>
  <c r="F1270" i="16"/>
  <c r="L1271" i="16"/>
  <c r="D1271" i="16"/>
  <c r="F1271" i="16"/>
  <c r="L1272" i="16"/>
  <c r="D1272" i="16"/>
  <c r="F1272" i="16"/>
  <c r="L1273" i="16"/>
  <c r="D1273" i="16"/>
  <c r="F1273" i="16"/>
  <c r="L1274" i="16"/>
  <c r="D1274" i="16"/>
  <c r="F1274" i="16"/>
  <c r="L1275" i="16"/>
  <c r="D1275" i="16"/>
  <c r="F1275" i="16"/>
  <c r="L1276" i="16"/>
  <c r="D1276" i="16"/>
  <c r="F1276" i="16"/>
  <c r="L1277" i="16"/>
  <c r="D1277" i="16"/>
  <c r="F1277" i="16"/>
  <c r="L1278" i="16"/>
  <c r="D1278" i="16"/>
  <c r="F1278" i="16"/>
  <c r="L1279" i="16"/>
  <c r="D1279" i="16"/>
  <c r="F1279" i="16"/>
  <c r="L1280" i="16"/>
  <c r="D1280" i="16"/>
  <c r="F1280" i="16"/>
  <c r="L1281" i="16"/>
  <c r="D1281" i="16"/>
  <c r="F1281" i="16"/>
  <c r="L1282" i="16"/>
  <c r="D1282" i="16"/>
  <c r="F1282" i="16"/>
  <c r="L1283" i="16"/>
  <c r="D1283" i="16"/>
  <c r="F1283" i="16"/>
  <c r="L1284" i="16"/>
  <c r="D1284" i="16"/>
  <c r="F1284" i="16"/>
  <c r="L1285" i="16"/>
  <c r="D1285" i="16"/>
  <c r="F1285" i="16"/>
  <c r="L1286" i="16"/>
  <c r="D1286" i="16"/>
  <c r="F1286" i="16"/>
  <c r="L1287" i="16"/>
  <c r="D1287" i="16"/>
  <c r="F1287" i="16"/>
  <c r="L1288" i="16"/>
  <c r="D1288" i="16"/>
  <c r="F1288" i="16"/>
  <c r="L1289" i="16"/>
  <c r="D1289" i="16"/>
  <c r="F1289" i="16"/>
  <c r="L1290" i="16"/>
  <c r="D1290" i="16"/>
  <c r="F1290" i="16"/>
  <c r="L1291" i="16"/>
  <c r="D1291" i="16"/>
  <c r="F1291" i="16"/>
  <c r="L1292" i="16"/>
  <c r="D1292" i="16"/>
  <c r="F1292" i="16"/>
  <c r="L1293" i="16"/>
  <c r="D1293" i="16"/>
  <c r="F1293" i="16"/>
  <c r="L1294" i="16"/>
  <c r="D1294" i="16"/>
  <c r="F1294" i="16"/>
  <c r="L1295" i="16"/>
  <c r="D1295" i="16"/>
  <c r="F1295" i="16"/>
  <c r="L1296" i="16"/>
  <c r="D1296" i="16"/>
  <c r="F1296" i="16"/>
  <c r="L1297" i="16"/>
  <c r="D1297" i="16"/>
  <c r="F1297" i="16"/>
  <c r="L1298" i="16"/>
  <c r="D1298" i="16"/>
  <c r="F1298" i="16"/>
  <c r="L1299" i="16"/>
  <c r="D1299" i="16"/>
  <c r="F1299" i="16"/>
  <c r="L1300" i="16"/>
  <c r="D1300" i="16"/>
  <c r="F1300" i="16"/>
  <c r="L1301" i="16"/>
  <c r="D1301" i="16"/>
  <c r="F1301" i="16"/>
  <c r="L1302" i="16"/>
  <c r="D1302" i="16"/>
  <c r="F1302" i="16"/>
  <c r="L1303" i="16"/>
  <c r="D1303" i="16"/>
  <c r="F1303" i="16"/>
  <c r="L1304" i="16"/>
  <c r="D1304" i="16"/>
  <c r="F1304" i="16"/>
  <c r="L1305" i="16"/>
  <c r="D1305" i="16"/>
  <c r="F1305" i="16"/>
  <c r="L1306" i="16"/>
  <c r="D1306" i="16"/>
  <c r="F1306" i="16"/>
  <c r="L1307" i="16"/>
  <c r="D1307" i="16"/>
  <c r="F1307" i="16"/>
  <c r="L1308" i="16"/>
  <c r="D1308" i="16"/>
  <c r="F1308" i="16"/>
  <c r="L1309" i="16"/>
  <c r="D1309" i="16"/>
  <c r="F1309" i="16"/>
  <c r="L1310" i="16"/>
  <c r="D1310" i="16"/>
  <c r="F1310" i="16"/>
  <c r="L1311" i="16"/>
  <c r="D1311" i="16"/>
  <c r="F1311" i="16"/>
  <c r="L1312" i="16"/>
  <c r="D1312" i="16"/>
  <c r="F1312" i="16"/>
  <c r="L1313" i="16"/>
  <c r="D1313" i="16"/>
  <c r="F1313" i="16"/>
  <c r="L1314" i="16"/>
  <c r="D1314" i="16"/>
  <c r="F1314" i="16"/>
  <c r="L1315" i="16"/>
  <c r="D1315" i="16"/>
  <c r="F1315" i="16"/>
  <c r="L1316" i="16"/>
  <c r="D1316" i="16"/>
  <c r="F1316" i="16"/>
  <c r="L1317" i="16"/>
  <c r="D1317" i="16"/>
  <c r="F1317" i="16"/>
  <c r="L1318" i="16"/>
  <c r="D1318" i="16"/>
  <c r="F1318" i="16"/>
  <c r="L1319" i="16"/>
  <c r="D1319" i="16"/>
  <c r="F1319" i="16"/>
  <c r="L1320" i="16"/>
  <c r="D1320" i="16"/>
  <c r="F1320" i="16"/>
  <c r="L1321" i="16"/>
  <c r="D1321" i="16"/>
  <c r="F1321" i="16"/>
  <c r="L1322" i="16"/>
  <c r="D1322" i="16"/>
  <c r="F1322" i="16"/>
  <c r="L1323" i="16"/>
  <c r="D1323" i="16"/>
  <c r="F1323" i="16"/>
  <c r="L1324" i="16"/>
  <c r="D1324" i="16"/>
  <c r="F1324" i="16"/>
  <c r="L1325" i="16"/>
  <c r="D1325" i="16"/>
  <c r="F1325" i="16"/>
  <c r="L1326" i="16"/>
  <c r="D1326" i="16"/>
  <c r="F1326" i="16"/>
  <c r="L1327" i="16"/>
  <c r="D1327" i="16"/>
  <c r="F1327" i="16"/>
  <c r="L1328" i="16"/>
  <c r="D1328" i="16"/>
  <c r="F1328" i="16"/>
  <c r="L1329" i="16"/>
  <c r="D1329" i="16"/>
  <c r="F1329" i="16"/>
  <c r="L1330" i="16"/>
  <c r="D1330" i="16"/>
  <c r="F1330" i="16"/>
  <c r="L1331" i="16"/>
  <c r="D1331" i="16"/>
  <c r="F1331" i="16"/>
  <c r="L1332" i="16"/>
  <c r="D1332" i="16"/>
  <c r="F1332" i="16"/>
  <c r="L1333" i="16"/>
  <c r="D1333" i="16"/>
  <c r="F1333" i="16"/>
  <c r="L1334" i="16"/>
  <c r="D1334" i="16"/>
  <c r="F1334" i="16"/>
  <c r="L1335" i="16"/>
  <c r="D1335" i="16"/>
  <c r="F1335" i="16"/>
  <c r="L1336" i="16"/>
  <c r="D1336" i="16"/>
  <c r="F1336" i="16"/>
  <c r="L1337" i="16"/>
  <c r="D1337" i="16"/>
  <c r="F1337" i="16"/>
  <c r="L1338" i="16"/>
  <c r="D1338" i="16"/>
  <c r="F1338" i="16"/>
  <c r="L1339" i="16"/>
  <c r="D1339" i="16"/>
  <c r="F1339" i="16"/>
  <c r="L1340" i="16"/>
  <c r="D1340" i="16"/>
  <c r="F1340" i="16"/>
  <c r="L1341" i="16"/>
  <c r="D1341" i="16"/>
  <c r="F1341" i="16"/>
  <c r="L1342" i="16"/>
  <c r="D1342" i="16"/>
  <c r="F1342" i="16"/>
  <c r="L1343" i="16"/>
  <c r="D1343" i="16"/>
  <c r="F1343" i="16"/>
  <c r="L1344" i="16"/>
  <c r="D1344" i="16"/>
  <c r="F1344" i="16"/>
  <c r="L1345" i="16"/>
  <c r="D1345" i="16"/>
  <c r="F1345" i="16"/>
  <c r="L1346" i="16"/>
  <c r="D1346" i="16"/>
  <c r="F1346" i="16"/>
  <c r="L1347" i="16"/>
  <c r="D1347" i="16"/>
  <c r="F1347" i="16"/>
  <c r="L1348" i="16"/>
  <c r="D1348" i="16"/>
  <c r="F1348" i="16"/>
  <c r="L1349" i="16"/>
  <c r="D1349" i="16"/>
  <c r="F1349" i="16"/>
  <c r="L1350" i="16"/>
  <c r="D1350" i="16"/>
  <c r="F1350" i="16"/>
  <c r="L1351" i="16"/>
  <c r="D1351" i="16"/>
  <c r="F1351" i="16"/>
  <c r="L1352" i="16"/>
  <c r="D1352" i="16"/>
  <c r="F1352" i="16"/>
  <c r="L1353" i="16"/>
  <c r="D1353" i="16"/>
  <c r="F1353" i="16"/>
  <c r="L1354" i="16"/>
  <c r="D1354" i="16"/>
  <c r="F1354" i="16"/>
  <c r="L1355" i="16"/>
  <c r="D1355" i="16"/>
  <c r="F1355" i="16"/>
  <c r="L1356" i="16"/>
  <c r="D1356" i="16"/>
  <c r="F1356" i="16"/>
  <c r="L1357" i="16"/>
  <c r="D1357" i="16"/>
  <c r="F1357" i="16"/>
  <c r="L1358" i="16"/>
  <c r="D1358" i="16"/>
  <c r="F1358" i="16"/>
  <c r="L1359" i="16"/>
  <c r="D1359" i="16"/>
  <c r="F1359" i="16"/>
  <c r="L1360" i="16"/>
  <c r="D1360" i="16"/>
  <c r="F1360" i="16"/>
  <c r="L1361" i="16"/>
  <c r="D1361" i="16"/>
  <c r="F1361" i="16"/>
  <c r="L1362" i="16"/>
  <c r="D1362" i="16"/>
  <c r="F1362" i="16"/>
  <c r="L1363" i="16"/>
  <c r="D1363" i="16"/>
  <c r="F1363" i="16"/>
  <c r="L1364" i="16"/>
  <c r="D1364" i="16"/>
  <c r="F1364" i="16"/>
  <c r="L1365" i="16"/>
  <c r="D1365" i="16"/>
  <c r="F1365" i="16"/>
  <c r="L1366" i="16"/>
  <c r="D1366" i="16"/>
  <c r="F1366" i="16"/>
  <c r="L1367" i="16"/>
  <c r="D1367" i="16"/>
  <c r="F1367" i="16"/>
  <c r="L1368" i="16"/>
  <c r="D1368" i="16"/>
  <c r="F1368" i="16"/>
  <c r="L1369" i="16"/>
  <c r="D1369" i="16"/>
  <c r="F1369" i="16"/>
  <c r="L1370" i="16"/>
  <c r="D1370" i="16"/>
  <c r="F1370" i="16"/>
  <c r="L1371" i="16"/>
  <c r="D1371" i="16"/>
  <c r="F1371" i="16"/>
  <c r="L1372" i="16"/>
  <c r="D1372" i="16"/>
  <c r="F1372" i="16"/>
  <c r="L1373" i="16"/>
  <c r="D1373" i="16"/>
  <c r="F1373" i="16"/>
  <c r="L1374" i="16"/>
  <c r="D1374" i="16"/>
  <c r="F1374" i="16"/>
  <c r="L1375" i="16"/>
  <c r="D1375" i="16"/>
  <c r="F1375" i="16"/>
  <c r="L1376" i="16"/>
  <c r="D1376" i="16"/>
  <c r="F1376" i="16"/>
  <c r="L1377" i="16"/>
  <c r="D1377" i="16"/>
  <c r="F1377" i="16"/>
  <c r="L1378" i="16"/>
  <c r="D1378" i="16"/>
  <c r="F1378" i="16"/>
  <c r="L1379" i="16"/>
  <c r="D1379" i="16"/>
  <c r="F1379" i="16"/>
  <c r="L1380" i="16"/>
  <c r="D1380" i="16"/>
  <c r="F1380" i="16"/>
  <c r="L1381" i="16"/>
  <c r="D1381" i="16"/>
  <c r="F1381" i="16"/>
  <c r="L1382" i="16"/>
  <c r="D1382" i="16"/>
  <c r="F1382" i="16"/>
  <c r="L1383" i="16"/>
  <c r="D1383" i="16"/>
  <c r="F1383" i="16"/>
  <c r="L1384" i="16"/>
  <c r="D1384" i="16"/>
  <c r="F1384" i="16"/>
  <c r="L1385" i="16"/>
  <c r="D1385" i="16"/>
  <c r="F1385" i="16"/>
  <c r="L1386" i="16"/>
  <c r="D1386" i="16"/>
  <c r="F1386" i="16"/>
  <c r="L1387" i="16"/>
  <c r="D1387" i="16"/>
  <c r="F1387" i="16"/>
  <c r="L1388" i="16"/>
  <c r="D1388" i="16"/>
  <c r="F1388" i="16"/>
  <c r="L1389" i="16"/>
  <c r="D1389" i="16"/>
  <c r="F1389" i="16"/>
  <c r="L1390" i="16"/>
  <c r="D1390" i="16"/>
  <c r="F1390" i="16"/>
  <c r="L1391" i="16"/>
  <c r="D1391" i="16"/>
  <c r="F1391" i="16"/>
  <c r="L1392" i="16"/>
  <c r="D1392" i="16"/>
  <c r="F1392" i="16"/>
  <c r="L1393" i="16"/>
  <c r="D1393" i="16"/>
  <c r="F1393" i="16"/>
  <c r="L1394" i="16"/>
  <c r="D1394" i="16"/>
  <c r="F1394" i="16"/>
  <c r="L1395" i="16"/>
  <c r="D1395" i="16"/>
  <c r="F1395" i="16"/>
  <c r="L1396" i="16"/>
  <c r="D1396" i="16"/>
  <c r="F1396" i="16"/>
  <c r="L1397" i="16"/>
  <c r="D1397" i="16"/>
  <c r="F1397" i="16"/>
  <c r="L1398" i="16"/>
  <c r="D1398" i="16"/>
  <c r="F1398" i="16"/>
  <c r="L1399" i="16"/>
  <c r="D1399" i="16"/>
  <c r="F1399" i="16"/>
  <c r="L1400" i="16"/>
  <c r="D1400" i="16"/>
  <c r="F1400" i="16"/>
  <c r="L1401" i="16"/>
  <c r="D1401" i="16"/>
  <c r="F1401" i="16"/>
  <c r="L1402" i="16"/>
  <c r="D1402" i="16"/>
  <c r="F1402" i="16"/>
  <c r="L1403" i="16"/>
  <c r="D1403" i="16"/>
  <c r="F1403" i="16"/>
  <c r="L1404" i="16"/>
  <c r="D1404" i="16"/>
  <c r="F1404" i="16"/>
  <c r="L1405" i="16"/>
  <c r="D1405" i="16"/>
  <c r="F1405" i="16"/>
  <c r="L1406" i="16"/>
  <c r="D1406" i="16"/>
  <c r="F1406" i="16"/>
  <c r="L1407" i="16"/>
  <c r="D1407" i="16"/>
  <c r="F1407" i="16"/>
  <c r="L1408" i="16"/>
  <c r="D1408" i="16"/>
  <c r="F1408" i="16"/>
  <c r="L1409" i="16"/>
  <c r="D1409" i="16"/>
  <c r="F1409" i="16"/>
  <c r="L1410" i="16"/>
  <c r="D1410" i="16"/>
  <c r="F1410" i="16"/>
  <c r="L1411" i="16"/>
  <c r="D1411" i="16"/>
  <c r="F1411" i="16"/>
  <c r="L1412" i="16"/>
  <c r="D1412" i="16"/>
  <c r="F1412" i="16"/>
  <c r="L1413" i="16"/>
  <c r="D1413" i="16"/>
  <c r="F1413" i="16"/>
  <c r="L1414" i="16"/>
  <c r="D1414" i="16"/>
  <c r="F1414" i="16"/>
  <c r="L1415" i="16"/>
  <c r="D1415" i="16"/>
  <c r="F1415" i="16"/>
  <c r="L1416" i="16"/>
  <c r="D1416" i="16"/>
  <c r="F1416" i="16"/>
  <c r="L1417" i="16"/>
  <c r="D1417" i="16"/>
  <c r="F1417" i="16"/>
  <c r="L1418" i="16"/>
  <c r="D1418" i="16"/>
  <c r="F1418" i="16"/>
  <c r="L1419" i="16"/>
  <c r="D1419" i="16"/>
  <c r="F1419" i="16"/>
  <c r="L1420" i="16"/>
  <c r="D1420" i="16"/>
  <c r="F1420" i="16"/>
  <c r="L1421" i="16"/>
  <c r="D1421" i="16"/>
  <c r="F1421" i="16"/>
  <c r="L1422" i="16"/>
  <c r="D1422" i="16"/>
  <c r="F1422" i="16"/>
  <c r="L1423" i="16"/>
  <c r="D1423" i="16"/>
  <c r="F1423" i="16"/>
  <c r="L1424" i="16"/>
  <c r="D1424" i="16"/>
  <c r="F1424" i="16"/>
  <c r="L1425" i="16"/>
  <c r="D1425" i="16"/>
  <c r="F1425" i="16"/>
  <c r="L1426" i="16"/>
  <c r="D1426" i="16"/>
  <c r="F1426" i="16"/>
  <c r="L1427" i="16"/>
  <c r="D1427" i="16"/>
  <c r="F1427" i="16"/>
  <c r="L1428" i="16"/>
  <c r="D1428" i="16"/>
  <c r="F1428" i="16"/>
  <c r="L1429" i="16"/>
  <c r="D1429" i="16"/>
  <c r="F1429" i="16"/>
  <c r="L1430" i="16"/>
  <c r="D1430" i="16"/>
  <c r="F1430" i="16"/>
  <c r="L1431" i="16"/>
  <c r="D1431" i="16"/>
  <c r="F1431" i="16"/>
  <c r="L1432" i="16"/>
  <c r="D1432" i="16"/>
  <c r="F1432" i="16"/>
  <c r="L1433" i="16"/>
  <c r="D1433" i="16"/>
  <c r="F1433" i="16"/>
  <c r="L1434" i="16"/>
  <c r="D1434" i="16"/>
  <c r="F1434" i="16"/>
  <c r="L1435" i="16"/>
  <c r="D1435" i="16"/>
  <c r="F1435" i="16"/>
  <c r="L1436" i="16"/>
  <c r="D1436" i="16"/>
  <c r="F1436" i="16"/>
  <c r="L1437" i="16"/>
  <c r="D1437" i="16"/>
  <c r="F1437" i="16"/>
  <c r="L1438" i="16"/>
  <c r="D1438" i="16"/>
  <c r="F1438" i="16"/>
  <c r="L1439" i="16"/>
  <c r="D1439" i="16"/>
  <c r="F1439" i="16"/>
  <c r="L1440" i="16"/>
  <c r="D1440" i="16"/>
  <c r="F1440" i="16"/>
  <c r="L1441" i="16"/>
  <c r="D1441" i="16"/>
  <c r="F1441" i="16"/>
  <c r="L1442" i="16"/>
  <c r="D1442" i="16"/>
  <c r="F1442" i="16"/>
  <c r="L1443" i="16"/>
  <c r="D1443" i="16"/>
  <c r="F1443" i="16"/>
  <c r="L1444" i="16"/>
  <c r="D1444" i="16"/>
  <c r="F1444" i="16"/>
  <c r="L1445" i="16"/>
  <c r="D1445" i="16"/>
  <c r="F1445" i="16"/>
  <c r="L1446" i="16"/>
  <c r="D1446" i="16"/>
  <c r="F1446" i="16"/>
  <c r="L1447" i="16"/>
  <c r="D1447" i="16"/>
  <c r="F1447" i="16"/>
  <c r="L1448" i="16"/>
  <c r="D1448" i="16"/>
  <c r="F1448" i="16"/>
  <c r="L1449" i="16"/>
  <c r="D1449" i="16"/>
  <c r="F1449" i="16"/>
  <c r="L1450" i="16"/>
  <c r="D1450" i="16"/>
  <c r="F1450" i="16"/>
  <c r="L1451" i="16"/>
  <c r="D1451" i="16"/>
  <c r="F1451" i="16"/>
  <c r="L1452" i="16"/>
  <c r="D1452" i="16"/>
  <c r="F1452" i="16"/>
  <c r="L1453" i="16"/>
  <c r="D1453" i="16"/>
  <c r="F1453" i="16"/>
  <c r="L1454" i="16"/>
  <c r="D1454" i="16"/>
  <c r="F1454" i="16"/>
  <c r="L1455" i="16"/>
  <c r="D1455" i="16"/>
  <c r="F1455" i="16"/>
  <c r="L1456" i="16"/>
  <c r="D1456" i="16"/>
  <c r="F1456" i="16"/>
  <c r="L1457" i="16"/>
  <c r="D1457" i="16"/>
  <c r="F1457" i="16"/>
  <c r="L1458" i="16"/>
  <c r="D1458" i="16"/>
  <c r="F1458" i="16"/>
  <c r="L1459" i="16"/>
  <c r="D1459" i="16"/>
  <c r="F1459" i="16"/>
  <c r="L1460" i="16"/>
  <c r="D1460" i="16"/>
  <c r="F1460" i="16"/>
  <c r="L1461" i="16"/>
  <c r="D1461" i="16"/>
  <c r="F1461" i="16"/>
  <c r="L1462" i="16"/>
  <c r="D1462" i="16"/>
  <c r="F1462" i="16"/>
  <c r="L1463" i="16"/>
  <c r="D1463" i="16"/>
  <c r="F1463" i="16"/>
  <c r="L1464" i="16"/>
  <c r="D1464" i="16"/>
  <c r="F1464" i="16"/>
  <c r="L1465" i="16"/>
  <c r="D1465" i="16"/>
  <c r="F1465" i="16"/>
  <c r="L1466" i="16"/>
  <c r="D1466" i="16"/>
  <c r="F1466" i="16"/>
  <c r="L1467" i="16"/>
  <c r="D1467" i="16"/>
  <c r="F1467" i="16"/>
  <c r="L1468" i="16"/>
  <c r="D1468" i="16"/>
  <c r="F1468" i="16"/>
  <c r="L1469" i="16"/>
  <c r="D1469" i="16"/>
  <c r="F1469" i="16"/>
  <c r="L1470" i="16"/>
  <c r="D1470" i="16"/>
  <c r="F1470" i="16"/>
  <c r="L1471" i="16"/>
  <c r="D1471" i="16"/>
  <c r="F1471" i="16"/>
  <c r="L1472" i="16"/>
  <c r="D1472" i="16"/>
  <c r="F1472" i="16"/>
  <c r="L1473" i="16"/>
  <c r="D1473" i="16"/>
  <c r="F1473" i="16"/>
  <c r="L1474" i="16"/>
  <c r="D1474" i="16"/>
  <c r="F1474" i="16"/>
  <c r="L1475" i="16"/>
  <c r="D1475" i="16"/>
  <c r="F1475" i="16"/>
  <c r="L1476" i="16"/>
  <c r="D1476" i="16"/>
  <c r="F1476" i="16"/>
  <c r="L1477" i="16"/>
  <c r="D1477" i="16"/>
  <c r="F1477" i="16"/>
  <c r="L1478" i="16"/>
  <c r="D1478" i="16"/>
  <c r="F1478" i="16"/>
  <c r="L1479" i="16"/>
  <c r="D1479" i="16"/>
  <c r="F1479" i="16"/>
  <c r="L1480" i="16"/>
  <c r="D1480" i="16"/>
  <c r="F1480" i="16"/>
  <c r="L1481" i="16"/>
  <c r="D1481" i="16"/>
  <c r="F1481" i="16"/>
  <c r="L1482" i="16"/>
  <c r="D1482" i="16"/>
  <c r="F1482" i="16"/>
  <c r="L1483" i="16"/>
  <c r="D1483" i="16"/>
  <c r="F1483" i="16"/>
  <c r="L1484" i="16"/>
  <c r="D1484" i="16"/>
  <c r="F1484" i="16"/>
  <c r="L1485" i="16"/>
  <c r="D1485" i="16"/>
  <c r="F1485" i="16"/>
  <c r="L1486" i="16"/>
  <c r="D1486" i="16"/>
  <c r="F1486" i="16"/>
  <c r="L1487" i="16"/>
  <c r="D1487" i="16"/>
  <c r="F1487" i="16"/>
  <c r="L1488" i="16"/>
  <c r="D1488" i="16"/>
  <c r="F1488" i="16"/>
  <c r="L1489" i="16"/>
  <c r="D1489" i="16"/>
  <c r="F1489" i="16"/>
  <c r="L1490" i="16"/>
  <c r="D1490" i="16"/>
  <c r="F1490" i="16"/>
  <c r="L1491" i="16"/>
  <c r="D1491" i="16"/>
  <c r="F1491" i="16"/>
  <c r="L1492" i="16"/>
  <c r="D1492" i="16"/>
  <c r="F1492" i="16"/>
  <c r="L1493" i="16"/>
  <c r="D1493" i="16"/>
  <c r="F1493" i="16"/>
  <c r="L1494" i="16"/>
  <c r="D1494" i="16"/>
  <c r="F1494" i="16"/>
  <c r="L1495" i="16"/>
  <c r="D1495" i="16"/>
  <c r="F1495" i="16"/>
  <c r="L1496" i="16"/>
  <c r="D1496" i="16"/>
  <c r="F1496" i="16"/>
  <c r="L1497" i="16"/>
  <c r="D1497" i="16"/>
  <c r="F1497" i="16"/>
  <c r="L1498" i="16"/>
  <c r="D1498" i="16"/>
  <c r="F1498" i="16"/>
  <c r="L1499" i="16"/>
  <c r="D1499" i="16"/>
  <c r="F1499" i="16"/>
  <c r="L1500" i="16"/>
  <c r="D1500" i="16"/>
  <c r="F1500" i="16"/>
  <c r="L1501" i="16"/>
  <c r="D1501" i="16"/>
  <c r="F1501" i="16"/>
  <c r="L1502" i="16"/>
  <c r="D1502" i="16"/>
  <c r="F1502" i="16"/>
  <c r="L1503" i="16"/>
  <c r="D1503" i="16"/>
  <c r="F1503" i="16"/>
  <c r="L1504" i="16"/>
  <c r="D1504" i="16"/>
  <c r="F1504" i="16"/>
  <c r="L1505" i="16"/>
  <c r="D1505" i="16"/>
  <c r="F1505" i="16"/>
  <c r="L1506" i="16"/>
  <c r="D1506" i="16"/>
  <c r="F1506" i="16"/>
  <c r="L1507" i="16"/>
  <c r="D1507" i="16"/>
  <c r="F1507" i="16"/>
  <c r="L1508" i="16"/>
  <c r="D1508" i="16"/>
  <c r="F1508" i="16"/>
  <c r="L1509" i="16"/>
  <c r="D1509" i="16"/>
  <c r="F1509" i="16"/>
  <c r="L1510" i="16"/>
  <c r="D1510" i="16"/>
  <c r="F1510" i="16"/>
  <c r="L1511" i="16"/>
  <c r="D1511" i="16"/>
  <c r="F1511" i="16"/>
  <c r="L1512" i="16"/>
  <c r="D1512" i="16"/>
  <c r="F1512" i="16"/>
  <c r="L1513" i="16"/>
  <c r="D1513" i="16"/>
  <c r="F1513" i="16"/>
  <c r="L1514" i="16"/>
  <c r="D1514" i="16"/>
  <c r="F1514" i="16"/>
  <c r="L1515" i="16"/>
  <c r="D1515" i="16"/>
  <c r="F1515" i="16"/>
  <c r="L1516" i="16"/>
  <c r="D1516" i="16"/>
  <c r="F1516" i="16"/>
  <c r="L1517" i="16"/>
  <c r="D1517" i="16"/>
  <c r="F1517" i="16"/>
  <c r="L1518" i="16"/>
  <c r="D1518" i="16"/>
  <c r="F1518" i="16"/>
  <c r="L1519" i="16"/>
  <c r="D1519" i="16"/>
  <c r="F1519" i="16"/>
  <c r="L1520" i="16"/>
  <c r="D1520" i="16"/>
  <c r="F1520" i="16"/>
  <c r="L1521" i="16"/>
  <c r="D1521" i="16"/>
  <c r="F1521" i="16"/>
  <c r="L1522" i="16"/>
  <c r="D1522" i="16"/>
  <c r="F1522" i="16"/>
  <c r="L1523" i="16"/>
  <c r="D1523" i="16"/>
  <c r="F1523" i="16"/>
  <c r="L1524" i="16"/>
  <c r="D1524" i="16"/>
  <c r="F1524" i="16"/>
  <c r="L1525" i="16"/>
  <c r="D1525" i="16"/>
  <c r="F1525" i="16"/>
  <c r="L1526" i="16"/>
  <c r="D1526" i="16"/>
  <c r="F1526" i="16"/>
  <c r="L1527" i="16"/>
  <c r="D1527" i="16"/>
  <c r="F1527" i="16"/>
  <c r="L1528" i="16"/>
  <c r="D1528" i="16"/>
  <c r="F1528" i="16"/>
  <c r="L1529" i="16"/>
  <c r="D1529" i="16"/>
  <c r="F1529" i="16"/>
  <c r="L1530" i="16"/>
  <c r="D1530" i="16"/>
  <c r="F1530" i="16"/>
  <c r="L1531" i="16"/>
  <c r="D1531" i="16"/>
  <c r="F1531" i="16"/>
  <c r="L1532" i="16"/>
  <c r="D1532" i="16"/>
  <c r="F1532" i="16"/>
  <c r="L1533" i="16"/>
  <c r="D1533" i="16"/>
  <c r="F1533" i="16"/>
  <c r="L1534" i="16"/>
  <c r="D1534" i="16"/>
  <c r="F1534" i="16"/>
  <c r="L1535" i="16"/>
  <c r="D1535" i="16"/>
  <c r="F1535" i="16"/>
  <c r="L1536" i="16"/>
  <c r="D1536" i="16"/>
  <c r="F1536" i="16"/>
  <c r="L1537" i="16"/>
  <c r="D1537" i="16"/>
  <c r="F1537" i="16"/>
  <c r="L1538" i="16"/>
  <c r="D1538" i="16"/>
  <c r="F1538" i="16"/>
  <c r="L1539" i="16"/>
  <c r="D1539" i="16"/>
  <c r="F1539" i="16"/>
  <c r="L1540" i="16"/>
  <c r="D1540" i="16"/>
  <c r="F1540" i="16"/>
  <c r="L1541" i="16"/>
  <c r="D1541" i="16"/>
  <c r="F1541" i="16"/>
  <c r="L1542" i="16"/>
  <c r="D1542" i="16"/>
  <c r="F1542" i="16"/>
  <c r="L1543" i="16"/>
  <c r="D1543" i="16"/>
  <c r="F1543" i="16"/>
  <c r="L1544" i="16"/>
  <c r="D1544" i="16"/>
  <c r="F1544" i="16"/>
  <c r="L1545" i="16"/>
  <c r="D1545" i="16"/>
  <c r="F1545" i="16"/>
  <c r="L1546" i="16"/>
  <c r="D1546" i="16"/>
  <c r="F1546" i="16"/>
  <c r="L1547" i="16"/>
  <c r="D1547" i="16"/>
  <c r="F1547" i="16"/>
  <c r="L1548" i="16"/>
  <c r="D1548" i="16"/>
  <c r="F1548" i="16"/>
  <c r="L1549" i="16"/>
  <c r="D1549" i="16"/>
  <c r="F1549" i="16"/>
  <c r="L1550" i="16"/>
  <c r="D1550" i="16"/>
  <c r="F1550" i="16"/>
  <c r="L1551" i="16"/>
  <c r="D1551" i="16"/>
  <c r="F1551" i="16"/>
  <c r="L1552" i="16"/>
  <c r="D1552" i="16"/>
  <c r="F1552" i="16"/>
  <c r="L1553" i="16"/>
  <c r="D1553" i="16"/>
  <c r="F1553" i="16"/>
  <c r="L1554" i="16"/>
  <c r="D1554" i="16"/>
  <c r="F1554" i="16"/>
  <c r="L1555" i="16"/>
  <c r="D1555" i="16"/>
  <c r="F1555" i="16"/>
  <c r="L1556" i="16"/>
  <c r="D1556" i="16"/>
  <c r="F1556" i="16"/>
  <c r="L1557" i="16"/>
  <c r="D1557" i="16"/>
  <c r="F1557" i="16"/>
  <c r="L1558" i="16"/>
  <c r="D1558" i="16"/>
  <c r="F1558" i="16"/>
  <c r="L1559" i="16"/>
  <c r="D1559" i="16"/>
  <c r="F1559" i="16"/>
  <c r="L1560" i="16"/>
  <c r="D1560" i="16"/>
  <c r="F1560" i="16"/>
  <c r="L1561" i="16"/>
  <c r="D1561" i="16"/>
  <c r="F1561" i="16"/>
  <c r="L1562" i="16"/>
  <c r="D1562" i="16"/>
  <c r="F1562" i="16"/>
  <c r="L1563" i="16"/>
  <c r="D1563" i="16"/>
  <c r="F1563" i="16"/>
  <c r="L1564" i="16"/>
  <c r="D1564" i="16"/>
  <c r="F1564" i="16"/>
  <c r="L1565" i="16"/>
  <c r="D1565" i="16"/>
  <c r="F1565" i="16"/>
  <c r="L1566" i="16"/>
  <c r="D1566" i="16"/>
  <c r="F1566" i="16"/>
  <c r="L1567" i="16"/>
  <c r="D1567" i="16"/>
  <c r="F1567" i="16"/>
  <c r="L1568" i="16"/>
  <c r="D1568" i="16"/>
  <c r="F1568" i="16"/>
  <c r="L1569" i="16"/>
  <c r="D1569" i="16"/>
  <c r="F1569" i="16"/>
  <c r="L1570" i="16"/>
  <c r="D1570" i="16"/>
  <c r="F1570" i="16"/>
  <c r="L1571" i="16"/>
  <c r="D1571" i="16"/>
  <c r="F1571" i="16"/>
  <c r="L1572" i="16"/>
  <c r="D1572" i="16"/>
  <c r="F1572" i="16"/>
  <c r="L1573" i="16"/>
  <c r="D1573" i="16"/>
  <c r="F1573" i="16"/>
  <c r="L1574" i="16"/>
  <c r="D1574" i="16"/>
  <c r="F1574" i="16"/>
  <c r="L1575" i="16"/>
  <c r="D1575" i="16"/>
  <c r="F1575" i="16"/>
  <c r="L1576" i="16"/>
  <c r="D1576" i="16"/>
  <c r="F1576" i="16"/>
  <c r="L1577" i="16"/>
  <c r="D1577" i="16"/>
  <c r="F1577" i="16"/>
  <c r="L1578" i="16"/>
  <c r="D1578" i="16"/>
  <c r="F1578" i="16"/>
  <c r="L1579" i="16"/>
  <c r="D1579" i="16"/>
  <c r="F1579" i="16"/>
  <c r="L1580" i="16"/>
  <c r="D1580" i="16"/>
  <c r="F1580" i="16"/>
  <c r="L1581" i="16"/>
  <c r="D1581" i="16"/>
  <c r="F1581" i="16"/>
  <c r="L1582" i="16"/>
  <c r="D1582" i="16"/>
  <c r="F1582" i="16"/>
  <c r="L1583" i="16"/>
  <c r="D1583" i="16"/>
  <c r="F1583" i="16"/>
  <c r="L1584" i="16"/>
  <c r="D1584" i="16"/>
  <c r="F1584" i="16"/>
  <c r="L1585" i="16"/>
  <c r="D1585" i="16"/>
  <c r="F1585" i="16"/>
  <c r="L1586" i="16"/>
  <c r="D1586" i="16"/>
  <c r="F1586" i="16"/>
  <c r="L1587" i="16"/>
  <c r="D1587" i="16"/>
  <c r="F1587" i="16"/>
  <c r="L1588" i="16"/>
  <c r="D1588" i="16"/>
  <c r="F1588" i="16"/>
  <c r="L1589" i="16"/>
  <c r="D1589" i="16"/>
  <c r="F1589" i="16"/>
  <c r="L1590" i="16"/>
  <c r="D1590" i="16"/>
  <c r="F1590" i="16"/>
  <c r="L1591" i="16"/>
  <c r="D1591" i="16"/>
  <c r="F1591" i="16"/>
  <c r="L1592" i="16"/>
  <c r="D1592" i="16"/>
  <c r="F1592" i="16"/>
  <c r="L1593" i="16"/>
  <c r="D1593" i="16"/>
  <c r="F1593" i="16"/>
  <c r="L1594" i="16"/>
  <c r="D1594" i="16"/>
  <c r="F1594" i="16"/>
  <c r="L1595" i="16"/>
  <c r="D1595" i="16"/>
  <c r="F1595" i="16"/>
  <c r="L1596" i="16"/>
  <c r="D1596" i="16"/>
  <c r="F1596" i="16"/>
  <c r="L1597" i="16"/>
  <c r="D1597" i="16"/>
  <c r="F1597" i="16"/>
  <c r="L1598" i="16"/>
  <c r="D1598" i="16"/>
  <c r="F1598" i="16"/>
  <c r="L1599" i="16"/>
  <c r="D1599" i="16"/>
  <c r="F1599" i="16"/>
  <c r="L1600" i="16"/>
  <c r="D1600" i="16"/>
  <c r="F1600" i="16"/>
  <c r="L1601" i="16"/>
  <c r="D1601" i="16"/>
  <c r="F1601" i="16"/>
  <c r="L1602" i="16"/>
  <c r="D1602" i="16"/>
  <c r="F1602" i="16"/>
  <c r="L1603" i="16"/>
  <c r="D1603" i="16"/>
  <c r="F1603" i="16"/>
  <c r="L1604" i="16"/>
  <c r="D1604" i="16"/>
  <c r="F1604" i="16"/>
  <c r="L1605" i="16"/>
  <c r="D1605" i="16"/>
  <c r="F1605" i="16"/>
  <c r="L1606" i="16"/>
  <c r="D1606" i="16"/>
  <c r="F1606" i="16"/>
  <c r="L1607" i="16"/>
  <c r="D1607" i="16"/>
  <c r="F1607" i="16"/>
  <c r="L1608" i="16"/>
  <c r="D1608" i="16"/>
  <c r="F1608" i="16"/>
  <c r="L1609" i="16"/>
  <c r="D1609" i="16"/>
  <c r="F1609" i="16"/>
  <c r="L1610" i="16"/>
  <c r="D1610" i="16"/>
  <c r="F1610" i="16"/>
  <c r="L1611" i="16"/>
  <c r="D1611" i="16"/>
  <c r="F1611" i="16"/>
  <c r="L1612" i="16"/>
  <c r="D1612" i="16"/>
  <c r="F1612" i="16"/>
  <c r="L1613" i="16"/>
  <c r="D1613" i="16"/>
  <c r="F1613" i="16"/>
  <c r="L1614" i="16"/>
  <c r="D1614" i="16"/>
  <c r="F1614" i="16"/>
  <c r="L1615" i="16"/>
  <c r="D1615" i="16"/>
  <c r="F1615" i="16"/>
  <c r="L1616" i="16"/>
  <c r="D1616" i="16"/>
  <c r="F1616" i="16"/>
  <c r="L1617" i="16"/>
  <c r="D1617" i="16"/>
  <c r="F1617" i="16"/>
  <c r="L1618" i="16"/>
  <c r="D1618" i="16"/>
  <c r="F1618" i="16"/>
  <c r="L1619" i="16"/>
  <c r="D1619" i="16"/>
  <c r="F1619" i="16"/>
  <c r="L1620" i="16"/>
  <c r="D1620" i="16"/>
  <c r="F1620" i="16"/>
  <c r="L1621" i="16"/>
  <c r="D1621" i="16"/>
  <c r="F1621" i="16"/>
  <c r="L1622" i="16"/>
  <c r="D1622" i="16"/>
  <c r="F1622" i="16"/>
  <c r="L1623" i="16"/>
  <c r="D1623" i="16"/>
  <c r="F1623" i="16"/>
  <c r="L1624" i="16"/>
  <c r="D1624" i="16"/>
  <c r="F1624" i="16"/>
  <c r="L1625" i="16"/>
  <c r="D1625" i="16"/>
  <c r="F1625" i="16"/>
  <c r="L1626" i="16"/>
  <c r="D1626" i="16"/>
  <c r="F1626" i="16"/>
  <c r="L1627" i="16"/>
  <c r="D1627" i="16"/>
  <c r="F1627" i="16"/>
  <c r="L1628" i="16"/>
  <c r="D1628" i="16"/>
  <c r="F1628" i="16"/>
  <c r="L1629" i="16"/>
  <c r="D1629" i="16"/>
  <c r="F1629" i="16"/>
  <c r="L1630" i="16"/>
  <c r="D1630" i="16"/>
  <c r="F1630" i="16"/>
  <c r="L1631" i="16"/>
  <c r="D1631" i="16"/>
  <c r="F1631" i="16"/>
  <c r="L1632" i="16"/>
  <c r="D1632" i="16"/>
  <c r="F1632" i="16"/>
  <c r="L1633" i="16"/>
  <c r="D1633" i="16"/>
  <c r="F1633" i="16"/>
  <c r="L1634" i="16"/>
  <c r="D1634" i="16"/>
  <c r="F1634" i="16"/>
  <c r="L1635" i="16"/>
  <c r="D1635" i="16"/>
  <c r="F1635" i="16"/>
  <c r="L1636" i="16"/>
  <c r="D1636" i="16"/>
  <c r="F1636" i="16"/>
  <c r="L1637" i="16"/>
  <c r="D1637" i="16"/>
  <c r="F1637" i="16"/>
  <c r="L1638" i="16"/>
  <c r="D1638" i="16"/>
  <c r="F1638" i="16"/>
  <c r="L1639" i="16"/>
  <c r="D1639" i="16"/>
  <c r="F1639" i="16"/>
  <c r="L1640" i="16"/>
  <c r="D1640" i="16"/>
  <c r="F1640" i="16"/>
  <c r="L1641" i="16"/>
  <c r="D1641" i="16"/>
  <c r="F1641" i="16"/>
  <c r="L1642" i="16"/>
  <c r="D1642" i="16"/>
  <c r="F1642" i="16"/>
  <c r="L1643" i="16"/>
  <c r="D1643" i="16"/>
  <c r="F1643" i="16"/>
  <c r="L1644" i="16"/>
  <c r="D1644" i="16"/>
  <c r="F1644" i="16"/>
  <c r="L1645" i="16"/>
  <c r="D1645" i="16"/>
  <c r="F1645" i="16"/>
  <c r="L1646" i="16"/>
  <c r="D1646" i="16"/>
  <c r="F1646" i="16"/>
  <c r="L1647" i="16"/>
  <c r="D1647" i="16"/>
  <c r="F1647" i="16"/>
  <c r="L1648" i="16"/>
  <c r="D1648" i="16"/>
  <c r="F1648" i="16"/>
  <c r="L1649" i="16"/>
  <c r="D1649" i="16"/>
  <c r="F1649" i="16"/>
  <c r="L1650" i="16"/>
  <c r="D1650" i="16"/>
  <c r="F1650" i="16"/>
  <c r="L1651" i="16"/>
  <c r="D1651" i="16"/>
  <c r="F1651" i="16"/>
  <c r="L1652" i="16"/>
  <c r="D1652" i="16"/>
  <c r="F1652" i="16"/>
  <c r="L1653" i="16"/>
  <c r="D1653" i="16"/>
  <c r="F1653" i="16"/>
  <c r="L1654" i="16"/>
  <c r="D1654" i="16"/>
  <c r="F1654" i="16"/>
  <c r="L1655" i="16"/>
  <c r="D1655" i="16"/>
  <c r="F1655" i="16"/>
  <c r="L1656" i="16"/>
  <c r="D1656" i="16"/>
  <c r="F1656" i="16"/>
  <c r="L1657" i="16"/>
  <c r="D1657" i="16"/>
  <c r="F1657" i="16"/>
  <c r="L1658" i="16"/>
  <c r="D1658" i="16"/>
  <c r="F1658" i="16"/>
  <c r="L1659" i="16"/>
  <c r="D1659" i="16"/>
  <c r="F1659" i="16"/>
  <c r="L1660" i="16"/>
  <c r="D1660" i="16"/>
  <c r="F1660" i="16"/>
  <c r="L1661" i="16"/>
  <c r="D1661" i="16"/>
  <c r="F1661" i="16"/>
  <c r="L1662" i="16"/>
  <c r="D1662" i="16"/>
  <c r="F1662" i="16"/>
  <c r="L1663" i="16"/>
  <c r="D1663" i="16"/>
  <c r="F1663" i="16"/>
  <c r="L1664" i="16"/>
  <c r="D1664" i="16"/>
  <c r="F1664" i="16"/>
  <c r="L1665" i="16"/>
  <c r="D1665" i="16"/>
  <c r="F1665" i="16"/>
  <c r="L1666" i="16"/>
  <c r="D1666" i="16"/>
  <c r="F1666" i="16"/>
  <c r="L1667" i="16"/>
  <c r="D1667" i="16"/>
  <c r="F1667" i="16"/>
  <c r="L1668" i="16"/>
  <c r="D1668" i="16"/>
  <c r="F1668" i="16"/>
  <c r="L1669" i="16"/>
  <c r="D1669" i="16"/>
  <c r="F1669" i="16"/>
  <c r="L1670" i="16"/>
  <c r="D1670" i="16"/>
  <c r="F1670" i="16"/>
  <c r="L1671" i="16"/>
  <c r="D1671" i="16"/>
  <c r="F1671" i="16"/>
  <c r="L1672" i="16"/>
  <c r="D1672" i="16"/>
  <c r="F1672" i="16"/>
  <c r="L1673" i="16"/>
  <c r="D1673" i="16"/>
  <c r="F1673" i="16"/>
  <c r="L1674" i="16"/>
  <c r="D1674" i="16"/>
  <c r="F1674" i="16"/>
  <c r="L1675" i="16"/>
  <c r="D1675" i="16"/>
  <c r="F1675" i="16"/>
  <c r="L1676" i="16"/>
  <c r="D1676" i="16"/>
  <c r="F1676" i="16"/>
  <c r="L1677" i="16"/>
  <c r="D1677" i="16"/>
  <c r="F1677" i="16"/>
  <c r="L1678" i="16"/>
  <c r="D1678" i="16"/>
  <c r="F1678" i="16"/>
  <c r="L1679" i="16"/>
  <c r="D1679" i="16"/>
  <c r="F1679" i="16"/>
  <c r="L1680" i="16"/>
  <c r="D1680" i="16"/>
  <c r="F1680" i="16"/>
  <c r="L1681" i="16"/>
  <c r="D1681" i="16"/>
  <c r="F1681" i="16"/>
  <c r="L1682" i="16"/>
  <c r="D1682" i="16"/>
  <c r="F1682" i="16"/>
  <c r="L1683" i="16"/>
  <c r="D1683" i="16"/>
  <c r="F1683" i="16"/>
  <c r="L1684" i="16"/>
  <c r="D1684" i="16"/>
  <c r="F1684" i="16"/>
  <c r="L1685" i="16"/>
  <c r="D1685" i="16"/>
  <c r="F1685" i="16"/>
  <c r="L1686" i="16"/>
  <c r="D1686" i="16"/>
  <c r="F1686" i="16"/>
  <c r="L1687" i="16"/>
  <c r="D1687" i="16"/>
  <c r="F1687" i="16"/>
  <c r="L1688" i="16"/>
  <c r="D1688" i="16"/>
  <c r="F1688" i="16"/>
  <c r="L1689" i="16"/>
  <c r="D1689" i="16"/>
  <c r="F1689" i="16"/>
  <c r="L1690" i="16"/>
  <c r="D1690" i="16"/>
  <c r="F1690" i="16"/>
  <c r="L1691" i="16"/>
  <c r="D1691" i="16"/>
  <c r="F1691" i="16"/>
  <c r="L1692" i="16"/>
  <c r="D1692" i="16"/>
  <c r="F1692" i="16"/>
  <c r="L1693" i="16"/>
  <c r="D1693" i="16"/>
  <c r="F1693" i="16"/>
  <c r="L1694" i="16"/>
  <c r="D1694" i="16"/>
  <c r="F1694" i="16"/>
  <c r="L1695" i="16"/>
  <c r="D1695" i="16"/>
  <c r="F1695" i="16"/>
  <c r="L1696" i="16"/>
  <c r="D1696" i="16"/>
  <c r="F1696" i="16"/>
  <c r="L1697" i="16"/>
  <c r="D1697" i="16"/>
  <c r="F1697" i="16"/>
  <c r="L1698" i="16"/>
  <c r="D1698" i="16"/>
  <c r="F1698" i="16"/>
  <c r="L1699" i="16"/>
  <c r="D1699" i="16"/>
  <c r="F1699" i="16"/>
  <c r="L1700" i="16"/>
  <c r="D1700" i="16"/>
  <c r="F1700" i="16"/>
  <c r="L1701" i="16"/>
  <c r="D1701" i="16"/>
  <c r="F1701" i="16"/>
  <c r="L1702" i="16"/>
  <c r="D1702" i="16"/>
  <c r="F1702" i="16"/>
  <c r="L1703" i="16"/>
  <c r="D1703" i="16"/>
  <c r="F1703" i="16"/>
  <c r="L1704" i="16"/>
  <c r="D1704" i="16"/>
  <c r="F1704" i="16"/>
  <c r="L1705" i="16"/>
  <c r="D1705" i="16"/>
  <c r="F1705" i="16"/>
  <c r="L1706" i="16"/>
  <c r="D1706" i="16"/>
  <c r="F1706" i="16"/>
  <c r="L1707" i="16"/>
  <c r="D1707" i="16"/>
  <c r="F1707" i="16"/>
  <c r="L1708" i="16"/>
  <c r="D1708" i="16"/>
  <c r="F1708" i="16"/>
  <c r="L1709" i="16"/>
  <c r="D1709" i="16"/>
  <c r="F1709" i="16"/>
  <c r="L1710" i="16"/>
  <c r="D1710" i="16"/>
  <c r="F1710" i="16"/>
  <c r="L1711" i="16"/>
  <c r="D1711" i="16"/>
  <c r="F1711" i="16"/>
  <c r="L1712" i="16"/>
  <c r="D1712" i="16"/>
  <c r="F1712" i="16"/>
  <c r="L1713" i="16"/>
  <c r="D1713" i="16"/>
  <c r="F1713" i="16"/>
  <c r="L1714" i="16"/>
  <c r="D1714" i="16"/>
  <c r="F1714" i="16"/>
  <c r="L1715" i="16"/>
  <c r="D1715" i="16"/>
  <c r="F1715" i="16"/>
  <c r="L1716" i="16"/>
  <c r="D1716" i="16"/>
  <c r="F1716" i="16"/>
  <c r="L1717" i="16"/>
  <c r="D1717" i="16"/>
  <c r="F1717" i="16"/>
  <c r="L1718" i="16"/>
  <c r="D1718" i="16"/>
  <c r="F1718" i="16"/>
  <c r="L1719" i="16"/>
  <c r="D1719" i="16"/>
  <c r="F1719" i="16"/>
  <c r="L1720" i="16"/>
  <c r="D1720" i="16"/>
  <c r="F1720" i="16"/>
  <c r="L1721" i="16"/>
  <c r="D1721" i="16"/>
  <c r="F1721" i="16"/>
  <c r="L1722" i="16"/>
  <c r="D1722" i="16"/>
  <c r="F1722" i="16"/>
  <c r="L1723" i="16"/>
  <c r="D1723" i="16"/>
  <c r="F1723" i="16"/>
  <c r="L1724" i="16"/>
  <c r="D1724" i="16"/>
  <c r="F1724" i="16"/>
  <c r="L1725" i="16"/>
  <c r="D1725" i="16"/>
  <c r="F1725" i="16"/>
  <c r="L1726" i="16"/>
  <c r="D1726" i="16"/>
  <c r="F1726" i="16"/>
  <c r="L1727" i="16"/>
  <c r="D1727" i="16"/>
  <c r="F1727" i="16"/>
  <c r="L1728" i="16"/>
  <c r="D1728" i="16"/>
  <c r="F1728" i="16"/>
  <c r="L1729" i="16"/>
  <c r="D1729" i="16"/>
  <c r="F1729" i="16"/>
  <c r="L1730" i="16"/>
  <c r="D1730" i="16"/>
  <c r="F1730" i="16"/>
  <c r="L1731" i="16"/>
  <c r="D1731" i="16"/>
  <c r="F1731" i="16"/>
  <c r="L1732" i="16"/>
  <c r="D1732" i="16"/>
  <c r="F1732" i="16"/>
  <c r="L1733" i="16"/>
  <c r="D1733" i="16"/>
  <c r="F1733" i="16"/>
  <c r="L1734" i="16"/>
  <c r="D1734" i="16"/>
  <c r="F1734" i="16"/>
  <c r="L1735" i="16"/>
  <c r="D1735" i="16"/>
  <c r="F1735" i="16"/>
  <c r="L1736" i="16"/>
  <c r="D1736" i="16"/>
  <c r="F1736" i="16"/>
  <c r="L1737" i="16"/>
  <c r="D1737" i="16"/>
  <c r="F1737" i="16"/>
  <c r="L1738" i="16"/>
  <c r="D1738" i="16"/>
  <c r="F1738" i="16"/>
  <c r="L1739" i="16"/>
  <c r="D1739" i="16"/>
  <c r="F1739" i="16"/>
  <c r="L1740" i="16"/>
  <c r="D1740" i="16"/>
  <c r="F1740" i="16"/>
  <c r="L1741" i="16"/>
  <c r="D1741" i="16"/>
  <c r="F1741" i="16"/>
  <c r="L1742" i="16"/>
  <c r="D1742" i="16"/>
  <c r="F1742" i="16"/>
  <c r="L1743" i="16"/>
  <c r="D1743" i="16"/>
  <c r="F1743" i="16"/>
  <c r="L1744" i="16"/>
  <c r="D1744" i="16"/>
  <c r="F1744" i="16"/>
  <c r="L1745" i="16"/>
  <c r="D1745" i="16"/>
  <c r="F1745" i="16"/>
  <c r="L1746" i="16"/>
  <c r="D1746" i="16"/>
  <c r="F1746" i="16"/>
  <c r="L1747" i="16"/>
  <c r="D1747" i="16"/>
  <c r="F1747" i="16"/>
  <c r="L1748" i="16"/>
  <c r="D1748" i="16"/>
  <c r="F1748" i="16"/>
  <c r="L1749" i="16"/>
  <c r="D1749" i="16"/>
  <c r="F1749" i="16"/>
  <c r="L1750" i="16"/>
  <c r="D1750" i="16"/>
  <c r="F1750" i="16"/>
  <c r="L1751" i="16"/>
  <c r="D1751" i="16"/>
  <c r="F1751" i="16"/>
  <c r="L1752" i="16"/>
  <c r="D1752" i="16"/>
  <c r="F1752" i="16"/>
  <c r="L1753" i="16"/>
  <c r="D1753" i="16"/>
  <c r="F1753" i="16"/>
  <c r="L1754" i="16"/>
  <c r="D1754" i="16"/>
  <c r="F1754" i="16"/>
  <c r="L1755" i="16"/>
  <c r="D1755" i="16"/>
  <c r="F1755" i="16"/>
  <c r="L1756" i="16"/>
  <c r="D1756" i="16"/>
  <c r="F1756" i="16"/>
  <c r="L1757" i="16"/>
  <c r="D1757" i="16"/>
  <c r="F1757" i="16"/>
  <c r="L1758" i="16"/>
  <c r="D1758" i="16"/>
  <c r="F1758" i="16"/>
  <c r="L1759" i="16"/>
  <c r="D1759" i="16"/>
  <c r="F1759" i="16"/>
  <c r="L1760" i="16"/>
  <c r="D1760" i="16"/>
  <c r="F1760" i="16"/>
  <c r="L1761" i="16"/>
  <c r="D1761" i="16"/>
  <c r="F1761" i="16"/>
  <c r="L1762" i="16"/>
  <c r="D1762" i="16"/>
  <c r="F1762" i="16"/>
  <c r="L1763" i="16"/>
  <c r="D1763" i="16"/>
  <c r="F1763" i="16"/>
  <c r="L1764" i="16"/>
  <c r="D1764" i="16"/>
  <c r="F1764" i="16"/>
  <c r="L1765" i="16"/>
  <c r="D1765" i="16"/>
  <c r="F1765" i="16"/>
  <c r="L1766" i="16"/>
  <c r="D1766" i="16"/>
  <c r="F1766" i="16"/>
  <c r="L1767" i="16"/>
  <c r="D1767" i="16"/>
  <c r="F1767" i="16"/>
  <c r="L1768" i="16"/>
  <c r="D1768" i="16"/>
  <c r="F1768" i="16"/>
  <c r="L1769" i="16"/>
  <c r="D1769" i="16"/>
  <c r="F1769" i="16"/>
  <c r="L1770" i="16"/>
  <c r="D1770" i="16"/>
  <c r="F1770" i="16"/>
  <c r="L1771" i="16"/>
  <c r="D1771" i="16"/>
  <c r="F1771" i="16"/>
  <c r="L1772" i="16"/>
  <c r="D1772" i="16"/>
  <c r="F1772" i="16"/>
  <c r="L1773" i="16"/>
  <c r="D1773" i="16"/>
  <c r="F1773" i="16"/>
  <c r="L1774" i="16"/>
  <c r="D1774" i="16"/>
  <c r="F1774" i="16"/>
  <c r="L1775" i="16"/>
  <c r="D1775" i="16"/>
  <c r="F1775" i="16"/>
  <c r="L1776" i="16"/>
  <c r="D1776" i="16"/>
  <c r="F1776" i="16"/>
  <c r="L1777" i="16"/>
  <c r="D1777" i="16"/>
  <c r="F1777" i="16"/>
  <c r="L1778" i="16"/>
  <c r="D1778" i="16"/>
  <c r="F1778" i="16"/>
  <c r="L1779" i="16"/>
  <c r="D1779" i="16"/>
  <c r="F1779" i="16"/>
  <c r="L1780" i="16"/>
  <c r="D1780" i="16"/>
  <c r="F1780" i="16"/>
  <c r="L1781" i="16"/>
  <c r="D1781" i="16"/>
  <c r="F1781" i="16"/>
  <c r="L1782" i="16"/>
  <c r="D1782" i="16"/>
  <c r="F1782" i="16"/>
  <c r="L1783" i="16"/>
  <c r="D1783" i="16"/>
  <c r="F1783" i="16"/>
  <c r="L1784" i="16"/>
  <c r="D1784" i="16"/>
  <c r="F1784" i="16"/>
  <c r="L1785" i="16"/>
  <c r="D1785" i="16"/>
  <c r="F1785" i="16"/>
  <c r="L1786" i="16"/>
  <c r="D1786" i="16"/>
  <c r="F1786" i="16"/>
  <c r="L1787" i="16"/>
  <c r="D1787" i="16"/>
  <c r="F1787" i="16"/>
  <c r="L1788" i="16"/>
  <c r="D1788" i="16"/>
  <c r="F1788" i="16"/>
  <c r="L1789" i="16"/>
  <c r="D1789" i="16"/>
  <c r="F1789" i="16"/>
  <c r="L1790" i="16"/>
  <c r="D1790" i="16"/>
  <c r="F1790" i="16"/>
  <c r="L1791" i="16"/>
  <c r="D1791" i="16"/>
  <c r="F1791" i="16"/>
  <c r="L1792" i="16"/>
  <c r="D1792" i="16"/>
  <c r="F1792" i="16"/>
  <c r="L1793" i="16"/>
  <c r="D1793" i="16"/>
  <c r="F1793" i="16"/>
  <c r="L1794" i="16"/>
  <c r="D1794" i="16"/>
  <c r="F1794" i="16"/>
  <c r="L1795" i="16"/>
  <c r="D1795" i="16"/>
  <c r="F1795" i="16"/>
  <c r="L1796" i="16"/>
  <c r="D1796" i="16"/>
  <c r="F1796" i="16"/>
  <c r="L1797" i="16"/>
  <c r="D1797" i="16"/>
  <c r="F1797" i="16"/>
  <c r="L1798" i="16"/>
  <c r="D1798" i="16"/>
  <c r="F1798" i="16"/>
  <c r="L1799" i="16"/>
  <c r="D1799" i="16"/>
  <c r="F1799" i="16"/>
  <c r="L1800" i="16"/>
  <c r="D1800" i="16"/>
  <c r="F1800" i="16"/>
  <c r="L1801" i="16"/>
  <c r="D1801" i="16"/>
  <c r="F1801" i="16"/>
  <c r="L1802" i="16"/>
  <c r="D1802" i="16"/>
  <c r="F1802" i="16"/>
  <c r="L1803" i="16"/>
  <c r="D1803" i="16"/>
  <c r="F1803" i="16"/>
  <c r="L1804" i="16"/>
  <c r="D1804" i="16"/>
  <c r="F1804" i="16"/>
  <c r="L1805" i="16"/>
  <c r="D1805" i="16"/>
  <c r="F1805" i="16"/>
  <c r="L1806" i="16"/>
  <c r="D1806" i="16"/>
  <c r="F1806" i="16"/>
  <c r="L1807" i="16"/>
  <c r="D1807" i="16"/>
  <c r="F1807" i="16"/>
  <c r="L1808" i="16"/>
  <c r="D1808" i="16"/>
  <c r="F1808" i="16"/>
  <c r="L1809" i="16"/>
  <c r="D1809" i="16"/>
  <c r="F1809" i="16"/>
  <c r="L1810" i="16"/>
  <c r="D1810" i="16"/>
  <c r="F1810" i="16"/>
  <c r="L1811" i="16"/>
  <c r="D1811" i="16"/>
  <c r="F1811" i="16"/>
  <c r="L1812" i="16"/>
  <c r="D1812" i="16"/>
  <c r="F1812" i="16"/>
  <c r="L1813" i="16"/>
  <c r="D1813" i="16"/>
  <c r="F1813" i="16"/>
  <c r="L1814" i="16"/>
  <c r="D1814" i="16"/>
  <c r="F1814" i="16"/>
  <c r="L1815" i="16"/>
  <c r="D1815" i="16"/>
  <c r="F1815" i="16"/>
  <c r="L1816" i="16"/>
  <c r="D1816" i="16"/>
  <c r="F1816" i="16"/>
  <c r="L1817" i="16"/>
  <c r="D1817" i="16"/>
  <c r="F1817" i="16"/>
  <c r="L1818" i="16"/>
  <c r="D1818" i="16"/>
  <c r="F1818" i="16"/>
  <c r="L1819" i="16"/>
  <c r="D1819" i="16"/>
  <c r="F1819" i="16"/>
  <c r="L1820" i="16"/>
  <c r="D1820" i="16"/>
  <c r="F1820" i="16"/>
  <c r="L1821" i="16"/>
  <c r="D1821" i="16"/>
  <c r="F1821" i="16"/>
  <c r="L1822" i="16"/>
  <c r="D1822" i="16"/>
  <c r="F1822" i="16"/>
  <c r="L1823" i="16"/>
  <c r="D1823" i="16"/>
  <c r="F1823" i="16"/>
  <c r="L1824" i="16"/>
  <c r="D1824" i="16"/>
  <c r="F1824" i="16"/>
  <c r="L1825" i="16"/>
  <c r="D1825" i="16"/>
  <c r="F1825" i="16"/>
  <c r="L1826" i="16"/>
  <c r="D1826" i="16"/>
  <c r="F1826" i="16"/>
  <c r="L1827" i="16"/>
  <c r="D1827" i="16"/>
  <c r="F1827" i="16"/>
  <c r="L1828" i="16"/>
  <c r="D1828" i="16"/>
  <c r="F1828" i="16"/>
  <c r="L1829" i="16"/>
  <c r="D1829" i="16"/>
  <c r="F1829" i="16"/>
  <c r="L1830" i="16"/>
  <c r="D1830" i="16"/>
  <c r="F1830" i="16"/>
  <c r="L1831" i="16"/>
  <c r="D1831" i="16"/>
  <c r="F1831" i="16"/>
  <c r="L1832" i="16"/>
  <c r="D1832" i="16"/>
  <c r="F1832" i="16"/>
  <c r="L1833" i="16"/>
  <c r="D1833" i="16"/>
  <c r="F1833" i="16"/>
  <c r="L1834" i="16"/>
  <c r="D1834" i="16"/>
  <c r="F1834" i="16"/>
  <c r="L1835" i="16"/>
  <c r="D1835" i="16"/>
  <c r="F1835" i="16"/>
  <c r="L1836" i="16"/>
  <c r="D1836" i="16"/>
  <c r="F1836" i="16"/>
  <c r="L1837" i="16"/>
  <c r="D1837" i="16"/>
  <c r="F1837" i="16"/>
  <c r="L1838" i="16"/>
  <c r="D1838" i="16"/>
  <c r="F1838" i="16"/>
  <c r="L1839" i="16"/>
  <c r="D1839" i="16"/>
  <c r="F1839" i="16"/>
  <c r="L1840" i="16"/>
  <c r="D1840" i="16"/>
  <c r="F1840" i="16"/>
  <c r="L1841" i="16"/>
  <c r="D1841" i="16"/>
  <c r="F1841" i="16"/>
  <c r="L1842" i="16"/>
  <c r="D1842" i="16"/>
  <c r="F1842" i="16"/>
  <c r="L1843" i="16"/>
  <c r="D1843" i="16"/>
  <c r="F1843" i="16"/>
  <c r="L1844" i="16"/>
  <c r="D1844" i="16"/>
  <c r="F1844" i="16"/>
  <c r="L1845" i="16"/>
  <c r="D1845" i="16"/>
  <c r="F1845" i="16"/>
  <c r="L1846" i="16"/>
  <c r="D1846" i="16"/>
  <c r="F1846" i="16"/>
  <c r="L1847" i="16"/>
  <c r="D1847" i="16"/>
  <c r="F1847" i="16"/>
  <c r="L1848" i="16"/>
  <c r="D1848" i="16"/>
  <c r="F1848" i="16"/>
  <c r="L1849" i="16"/>
  <c r="D1849" i="16"/>
  <c r="F1849" i="16"/>
  <c r="L1850" i="16"/>
  <c r="D1850" i="16"/>
  <c r="F1850" i="16"/>
  <c r="L1851" i="16"/>
  <c r="D1851" i="16"/>
  <c r="F1851" i="16"/>
  <c r="L1852" i="16"/>
  <c r="D1852" i="16"/>
  <c r="F1852" i="16"/>
  <c r="L1853" i="16"/>
  <c r="D1853" i="16"/>
  <c r="F1853" i="16"/>
  <c r="L1854" i="16"/>
  <c r="D1854" i="16"/>
  <c r="F1854" i="16"/>
  <c r="L1855" i="16"/>
  <c r="D1855" i="16"/>
  <c r="F1855" i="16"/>
  <c r="L1856" i="16"/>
  <c r="D1856" i="16"/>
  <c r="F1856" i="16"/>
  <c r="L1857" i="16"/>
  <c r="D1857" i="16"/>
  <c r="F1857" i="16"/>
  <c r="L1858" i="16"/>
  <c r="D1858" i="16"/>
  <c r="F1858" i="16"/>
  <c r="AF1860" i="16"/>
  <c r="BA1860" i="16"/>
  <c r="L1860" i="16"/>
  <c r="D1860" i="16"/>
  <c r="F1860" i="16"/>
  <c r="AF1861" i="16"/>
  <c r="BA1861" i="16"/>
  <c r="L1861" i="16"/>
  <c r="D1861" i="16"/>
  <c r="F1861" i="16"/>
  <c r="AF1862" i="16"/>
  <c r="BA1862" i="16"/>
  <c r="L1862" i="16"/>
  <c r="D1862" i="16"/>
  <c r="F1862" i="16"/>
  <c r="AF1863" i="16"/>
  <c r="BA1863" i="16"/>
  <c r="L1863" i="16"/>
  <c r="D1863" i="16"/>
  <c r="F1863" i="16"/>
  <c r="AF1864" i="16"/>
  <c r="BA1864" i="16"/>
  <c r="L1864" i="16"/>
  <c r="D1864" i="16"/>
  <c r="F1864" i="16"/>
  <c r="AF1865" i="16"/>
  <c r="BA1865" i="16"/>
  <c r="L1865" i="16"/>
  <c r="D1865" i="16"/>
  <c r="F1865" i="16"/>
  <c r="AF1866" i="16"/>
  <c r="BA1866" i="16"/>
  <c r="L1866" i="16"/>
  <c r="D1866" i="16"/>
  <c r="F1866" i="16"/>
  <c r="AF1867" i="16"/>
  <c r="BA1867" i="16"/>
  <c r="L1867" i="16"/>
  <c r="D1867" i="16"/>
  <c r="F1867" i="16"/>
  <c r="AF1868" i="16"/>
  <c r="BA1868" i="16"/>
  <c r="L1868" i="16"/>
  <c r="D1868" i="16"/>
  <c r="F1868" i="16"/>
  <c r="AF1869" i="16"/>
  <c r="BA1869" i="16"/>
  <c r="L1869" i="16"/>
  <c r="D1869" i="16"/>
  <c r="F1869" i="16"/>
  <c r="AF1870" i="16"/>
  <c r="BA1870" i="16"/>
  <c r="L1870" i="16"/>
  <c r="D1870" i="16"/>
  <c r="F1870" i="16"/>
  <c r="AF1871" i="16"/>
  <c r="BA1871" i="16"/>
  <c r="L1871" i="16"/>
  <c r="D1871" i="16"/>
  <c r="F1871" i="16"/>
  <c r="AF1872" i="16"/>
  <c r="BA1872" i="16"/>
  <c r="L1872" i="16"/>
  <c r="D1872" i="16"/>
  <c r="F1872" i="16"/>
  <c r="AF1873" i="16"/>
  <c r="BA1873" i="16"/>
  <c r="L1873" i="16"/>
  <c r="D1873" i="16"/>
  <c r="F1873" i="16"/>
  <c r="AF1874" i="16"/>
  <c r="BA1874" i="16"/>
  <c r="L1874" i="16"/>
  <c r="D1874" i="16"/>
  <c r="F1874" i="16"/>
  <c r="AF1875" i="16"/>
  <c r="BA1875" i="16"/>
  <c r="L1875" i="16"/>
  <c r="D1875" i="16"/>
  <c r="F1875" i="16"/>
  <c r="AF1876" i="16"/>
  <c r="BA1876" i="16"/>
  <c r="L1876" i="16"/>
  <c r="D1876" i="16"/>
  <c r="F1876" i="16"/>
  <c r="AF1877" i="16"/>
  <c r="BA1877" i="16"/>
  <c r="L1877" i="16"/>
  <c r="D1877" i="16"/>
  <c r="F1877" i="16"/>
  <c r="AF1878" i="16"/>
  <c r="BA1878" i="16"/>
  <c r="L1878" i="16"/>
  <c r="D1878" i="16"/>
  <c r="F1878" i="16"/>
  <c r="AF1879" i="16"/>
  <c r="BA1879" i="16"/>
  <c r="L1879" i="16"/>
  <c r="D1879" i="16"/>
  <c r="F1879" i="16"/>
  <c r="AF1880" i="16"/>
  <c r="BA1880" i="16"/>
  <c r="L1880" i="16"/>
  <c r="D1880" i="16"/>
  <c r="F1880" i="16"/>
  <c r="AF1881" i="16"/>
  <c r="BA1881" i="16"/>
  <c r="L1881" i="16"/>
  <c r="D1881" i="16"/>
  <c r="F1881" i="16"/>
  <c r="AF1882" i="16"/>
  <c r="BA1882" i="16"/>
  <c r="L1882" i="16"/>
  <c r="D1882" i="16"/>
  <c r="F1882" i="16"/>
  <c r="AF1883" i="16"/>
  <c r="BA1883" i="16"/>
  <c r="L1883" i="16"/>
  <c r="D1883" i="16"/>
  <c r="F1883" i="16"/>
  <c r="AF1884" i="16"/>
  <c r="BA1884" i="16"/>
  <c r="L1884" i="16"/>
  <c r="D1884" i="16"/>
  <c r="F1884" i="16"/>
  <c r="AF1885" i="16"/>
  <c r="BA1885" i="16"/>
  <c r="L1885" i="16"/>
  <c r="D1885" i="16"/>
  <c r="F1885" i="16"/>
  <c r="AF1886" i="16"/>
  <c r="BA1886" i="16"/>
  <c r="L1886" i="16"/>
  <c r="D1886" i="16"/>
  <c r="F1886" i="16"/>
  <c r="AF1887" i="16"/>
  <c r="BA1887" i="16"/>
  <c r="L1887" i="16"/>
  <c r="D1887" i="16"/>
  <c r="F1887" i="16"/>
  <c r="AF1888" i="16"/>
  <c r="BA1888" i="16"/>
  <c r="L1888" i="16"/>
  <c r="D1888" i="16"/>
  <c r="F1888" i="16"/>
  <c r="AF1889" i="16"/>
  <c r="BA1889" i="16"/>
  <c r="L1889" i="16"/>
  <c r="D1889" i="16"/>
  <c r="F1889" i="16"/>
  <c r="AF1890" i="16"/>
  <c r="BA1890" i="16"/>
  <c r="L1890" i="16"/>
  <c r="D1890" i="16"/>
  <c r="F1890" i="16"/>
  <c r="AF1891" i="16"/>
  <c r="BA1891" i="16"/>
  <c r="L1891" i="16"/>
  <c r="D1891" i="16"/>
  <c r="F1891" i="16"/>
  <c r="AF1892" i="16"/>
  <c r="BA1892" i="16"/>
  <c r="L1892" i="16"/>
  <c r="D1892" i="16"/>
  <c r="F1892" i="16"/>
  <c r="AF1893" i="16"/>
  <c r="BA1893" i="16"/>
  <c r="L1893" i="16"/>
  <c r="D1893" i="16"/>
  <c r="F1893" i="16"/>
  <c r="AF1894" i="16"/>
  <c r="BA1894" i="16"/>
  <c r="L1894" i="16"/>
  <c r="D1894" i="16"/>
  <c r="F1894" i="16"/>
  <c r="AF1895" i="16"/>
  <c r="BA1895" i="16"/>
  <c r="L1895" i="16"/>
  <c r="D1895" i="16"/>
  <c r="F1895" i="16"/>
  <c r="AF1896" i="16"/>
  <c r="BA1896" i="16"/>
  <c r="L1896" i="16"/>
  <c r="D1896" i="16"/>
  <c r="F1896" i="16"/>
  <c r="AF1897" i="16"/>
  <c r="BA1897" i="16"/>
  <c r="L1897" i="16"/>
  <c r="D1897" i="16"/>
  <c r="F1897" i="16"/>
  <c r="AF1898" i="16"/>
  <c r="BA1898" i="16"/>
  <c r="L1898" i="16"/>
  <c r="D1898" i="16"/>
  <c r="F1898" i="16"/>
  <c r="AF1899" i="16"/>
  <c r="BA1899" i="16"/>
  <c r="L1899" i="16"/>
  <c r="D1899" i="16"/>
  <c r="F1899" i="16"/>
  <c r="AF1900" i="16"/>
  <c r="BA1900" i="16"/>
  <c r="L1900" i="16"/>
  <c r="D1900" i="16"/>
  <c r="F1900" i="16"/>
  <c r="AF1901" i="16"/>
  <c r="BA1901" i="16"/>
  <c r="L1901" i="16"/>
  <c r="D1901" i="16"/>
  <c r="F1901" i="16"/>
  <c r="AF1902" i="16"/>
  <c r="BA1902" i="16"/>
  <c r="L1902" i="16"/>
  <c r="D1902" i="16"/>
  <c r="F1902" i="16"/>
  <c r="AF1903" i="16"/>
  <c r="BA1903" i="16"/>
  <c r="L1903" i="16"/>
  <c r="D1903" i="16"/>
  <c r="F1903" i="16"/>
  <c r="AF1904" i="16"/>
  <c r="BA1904" i="16"/>
  <c r="L1904" i="16"/>
  <c r="D1904" i="16"/>
  <c r="F1904" i="16"/>
  <c r="AF1905" i="16"/>
  <c r="BA1905" i="16"/>
  <c r="L1905" i="16"/>
  <c r="D1905" i="16"/>
  <c r="F1905" i="16"/>
  <c r="AF1906" i="16"/>
  <c r="BA1906" i="16"/>
  <c r="L1906" i="16"/>
  <c r="D1906" i="16"/>
  <c r="F1906" i="16"/>
  <c r="AF1907" i="16"/>
  <c r="BA1907" i="16"/>
  <c r="L1907" i="16"/>
  <c r="D1907" i="16"/>
  <c r="F1907" i="16"/>
  <c r="AF1908" i="16"/>
  <c r="BA1908" i="16"/>
  <c r="L1908" i="16"/>
  <c r="D1908" i="16"/>
  <c r="F1908" i="16"/>
  <c r="AF1909" i="16"/>
  <c r="BA1909" i="16"/>
  <c r="L1909" i="16"/>
  <c r="D1909" i="16"/>
  <c r="F1909" i="16"/>
  <c r="AF1910" i="16"/>
  <c r="BA1910" i="16"/>
  <c r="L1910" i="16"/>
  <c r="D1910" i="16"/>
  <c r="F1910" i="16"/>
  <c r="AF1911" i="16"/>
  <c r="BA1911" i="16"/>
  <c r="L1911" i="16"/>
  <c r="D1911" i="16"/>
  <c r="F1911" i="16"/>
  <c r="AF1912" i="16"/>
  <c r="BA1912" i="16"/>
  <c r="L1912" i="16"/>
  <c r="D1912" i="16"/>
  <c r="F1912" i="16"/>
  <c r="AF1913" i="16"/>
  <c r="BA1913" i="16"/>
  <c r="L1913" i="16"/>
  <c r="D1913" i="16"/>
  <c r="F1913" i="16"/>
  <c r="AF1914" i="16"/>
  <c r="BA1914" i="16"/>
  <c r="L1914" i="16"/>
  <c r="D1914" i="16"/>
  <c r="F1914" i="16"/>
  <c r="AF1915" i="16"/>
  <c r="BA1915" i="16"/>
  <c r="L1915" i="16"/>
  <c r="D1915" i="16"/>
  <c r="F1915" i="16"/>
  <c r="AF1916" i="16"/>
  <c r="BA1916" i="16"/>
  <c r="L1916" i="16"/>
  <c r="D1916" i="16"/>
  <c r="F1916" i="16"/>
  <c r="AF1917" i="16"/>
  <c r="BA1917" i="16"/>
  <c r="L1917" i="16"/>
  <c r="D1917" i="16"/>
  <c r="F1917" i="16"/>
  <c r="AF1918" i="16"/>
  <c r="BA1918" i="16"/>
  <c r="L1918" i="16"/>
  <c r="D1918" i="16"/>
  <c r="F1918" i="16"/>
  <c r="AF1919" i="16"/>
  <c r="BA1919" i="16"/>
  <c r="L1919" i="16"/>
  <c r="D1919" i="16"/>
  <c r="F1919" i="16"/>
  <c r="L2" i="16"/>
  <c r="D2" i="16"/>
  <c r="F2" i="16"/>
  <c r="D9" i="15"/>
  <c r="DB9" i="15"/>
  <c r="V1024" i="16"/>
  <c r="B1024" i="16"/>
  <c r="V512" i="16"/>
  <c r="B512" i="16"/>
  <c r="V256" i="16"/>
  <c r="B256" i="16"/>
  <c r="V2" i="16"/>
  <c r="B2" i="16"/>
  <c r="X2" i="16"/>
  <c r="C2" i="16"/>
  <c r="V3" i="16"/>
  <c r="B3" i="16"/>
  <c r="X3" i="16"/>
  <c r="C3" i="16"/>
  <c r="V4" i="16"/>
  <c r="B4" i="16"/>
  <c r="X4" i="16"/>
  <c r="C4" i="16"/>
  <c r="V5" i="16"/>
  <c r="B5" i="16"/>
  <c r="X5" i="16"/>
  <c r="C5" i="16"/>
  <c r="V6" i="16"/>
  <c r="B6" i="16"/>
  <c r="X6" i="16"/>
  <c r="C6" i="16"/>
  <c r="V7" i="16"/>
  <c r="B7" i="16"/>
  <c r="X7" i="16"/>
  <c r="C7" i="16"/>
  <c r="V8" i="16"/>
  <c r="B8" i="16"/>
  <c r="X8" i="16"/>
  <c r="C8" i="16"/>
  <c r="V9" i="16"/>
  <c r="B9" i="16"/>
  <c r="X9" i="16"/>
  <c r="C9" i="16"/>
  <c r="V10" i="16"/>
  <c r="B10" i="16"/>
  <c r="X10" i="16"/>
  <c r="C10" i="16"/>
  <c r="V11" i="16"/>
  <c r="B11" i="16"/>
  <c r="X11" i="16"/>
  <c r="C11" i="16"/>
  <c r="V12" i="16"/>
  <c r="B12" i="16"/>
  <c r="X12" i="16"/>
  <c r="C12" i="16"/>
  <c r="V13" i="16"/>
  <c r="B13" i="16"/>
  <c r="X13" i="16"/>
  <c r="C13" i="16"/>
  <c r="V14" i="16"/>
  <c r="B14" i="16"/>
  <c r="X14" i="16"/>
  <c r="C14" i="16"/>
  <c r="V15" i="16"/>
  <c r="B15" i="16"/>
  <c r="X15" i="16"/>
  <c r="C15" i="16"/>
  <c r="V16" i="16"/>
  <c r="B16" i="16"/>
  <c r="X16" i="16"/>
  <c r="C16" i="16"/>
  <c r="V17" i="16"/>
  <c r="B17" i="16"/>
  <c r="X17" i="16"/>
  <c r="C17" i="16"/>
  <c r="V18" i="16"/>
  <c r="B18" i="16"/>
  <c r="X18" i="16"/>
  <c r="C18" i="16"/>
  <c r="V19" i="16"/>
  <c r="B19" i="16"/>
  <c r="X19" i="16"/>
  <c r="C19" i="16"/>
  <c r="V20" i="16"/>
  <c r="B20" i="16"/>
  <c r="X20" i="16"/>
  <c r="C20" i="16"/>
  <c r="V21" i="16"/>
  <c r="B21" i="16"/>
  <c r="X21" i="16"/>
  <c r="C21" i="16"/>
  <c r="V22" i="16"/>
  <c r="B22" i="16"/>
  <c r="X22" i="16"/>
  <c r="C22" i="16"/>
  <c r="V23" i="16"/>
  <c r="B23" i="16"/>
  <c r="X23" i="16"/>
  <c r="C23" i="16"/>
  <c r="V24" i="16"/>
  <c r="B24" i="16"/>
  <c r="X24" i="16"/>
  <c r="C24" i="16"/>
  <c r="V25" i="16"/>
  <c r="B25" i="16"/>
  <c r="X25" i="16"/>
  <c r="C25" i="16"/>
  <c r="V26" i="16"/>
  <c r="B26" i="16"/>
  <c r="X26" i="16"/>
  <c r="C26" i="16"/>
  <c r="V27" i="16"/>
  <c r="B27" i="16"/>
  <c r="X27" i="16"/>
  <c r="C27" i="16"/>
  <c r="V28" i="16"/>
  <c r="B28" i="16"/>
  <c r="X28" i="16"/>
  <c r="C28" i="16"/>
  <c r="V29" i="16"/>
  <c r="B29" i="16"/>
  <c r="X29" i="16"/>
  <c r="C29" i="16"/>
  <c r="V30" i="16"/>
  <c r="B30" i="16"/>
  <c r="X30" i="16"/>
  <c r="C30" i="16"/>
  <c r="V31" i="16"/>
  <c r="B31" i="16"/>
  <c r="X31" i="16"/>
  <c r="C31" i="16"/>
  <c r="V32" i="16"/>
  <c r="B32" i="16"/>
  <c r="X32" i="16"/>
  <c r="C32" i="16"/>
  <c r="V33" i="16"/>
  <c r="B33" i="16"/>
  <c r="X33" i="16"/>
  <c r="C33" i="16"/>
  <c r="V34" i="16"/>
  <c r="B34" i="16"/>
  <c r="X34" i="16"/>
  <c r="C34" i="16"/>
  <c r="V35" i="16"/>
  <c r="B35" i="16"/>
  <c r="X35" i="16"/>
  <c r="C35" i="16"/>
  <c r="V36" i="16"/>
  <c r="B36" i="16"/>
  <c r="X36" i="16"/>
  <c r="C36" i="16"/>
  <c r="V37" i="16"/>
  <c r="B37" i="16"/>
  <c r="X37" i="16"/>
  <c r="C37" i="16"/>
  <c r="V38" i="16"/>
  <c r="B38" i="16"/>
  <c r="X38" i="16"/>
  <c r="C38" i="16"/>
  <c r="V39" i="16"/>
  <c r="B39" i="16"/>
  <c r="X39" i="16"/>
  <c r="C39" i="16"/>
  <c r="V40" i="16"/>
  <c r="B40" i="16"/>
  <c r="X40" i="16"/>
  <c r="C40" i="16"/>
  <c r="V41" i="16"/>
  <c r="B41" i="16"/>
  <c r="X41" i="16"/>
  <c r="C41" i="16"/>
  <c r="V42" i="16"/>
  <c r="B42" i="16"/>
  <c r="X42" i="16"/>
  <c r="C42" i="16"/>
  <c r="V43" i="16"/>
  <c r="B43" i="16"/>
  <c r="X43" i="16"/>
  <c r="C43" i="16"/>
  <c r="V44" i="16"/>
  <c r="B44" i="16"/>
  <c r="X44" i="16"/>
  <c r="C44" i="16"/>
  <c r="V45" i="16"/>
  <c r="B45" i="16"/>
  <c r="X45" i="16"/>
  <c r="C45" i="16"/>
  <c r="V46" i="16"/>
  <c r="B46" i="16"/>
  <c r="X46" i="16"/>
  <c r="C46" i="16"/>
  <c r="V47" i="16"/>
  <c r="B47" i="16"/>
  <c r="X47" i="16"/>
  <c r="C47" i="16"/>
  <c r="V48" i="16"/>
  <c r="B48" i="16"/>
  <c r="X48" i="16"/>
  <c r="C48" i="16"/>
  <c r="V49" i="16"/>
  <c r="B49" i="16"/>
  <c r="X49" i="16"/>
  <c r="C49" i="16"/>
  <c r="V50" i="16"/>
  <c r="B50" i="16"/>
  <c r="X50" i="16"/>
  <c r="C50" i="16"/>
  <c r="V51" i="16"/>
  <c r="B51" i="16"/>
  <c r="X51" i="16"/>
  <c r="C51" i="16"/>
  <c r="V52" i="16"/>
  <c r="B52" i="16"/>
  <c r="X52" i="16"/>
  <c r="C52" i="16"/>
  <c r="V53" i="16"/>
  <c r="B53" i="16"/>
  <c r="X53" i="16"/>
  <c r="C53" i="16"/>
  <c r="V54" i="16"/>
  <c r="B54" i="16"/>
  <c r="X54" i="16"/>
  <c r="C54" i="16"/>
  <c r="V55" i="16"/>
  <c r="B55" i="16"/>
  <c r="X55" i="16"/>
  <c r="C55" i="16"/>
  <c r="V56" i="16"/>
  <c r="B56" i="16"/>
  <c r="X56" i="16"/>
  <c r="C56" i="16"/>
  <c r="V57" i="16"/>
  <c r="B57" i="16"/>
  <c r="X57" i="16"/>
  <c r="C57" i="16"/>
  <c r="V58" i="16"/>
  <c r="B58" i="16"/>
  <c r="X58" i="16"/>
  <c r="C58" i="16"/>
  <c r="V59" i="16"/>
  <c r="B59" i="16"/>
  <c r="X59" i="16"/>
  <c r="C59" i="16"/>
  <c r="V60" i="16"/>
  <c r="B60" i="16"/>
  <c r="X60" i="16"/>
  <c r="C60" i="16"/>
  <c r="V61" i="16"/>
  <c r="B61" i="16"/>
  <c r="X61" i="16"/>
  <c r="C61" i="16"/>
  <c r="V62" i="16"/>
  <c r="B62" i="16"/>
  <c r="X62" i="16"/>
  <c r="C62" i="16"/>
  <c r="V63" i="16"/>
  <c r="B63" i="16"/>
  <c r="X63" i="16"/>
  <c r="C63" i="16"/>
  <c r="V64" i="16"/>
  <c r="B64" i="16"/>
  <c r="X64" i="16"/>
  <c r="C64" i="16"/>
  <c r="V65" i="16"/>
  <c r="B65" i="16"/>
  <c r="X65" i="16"/>
  <c r="C65" i="16"/>
  <c r="V66" i="16"/>
  <c r="B66" i="16"/>
  <c r="X66" i="16"/>
  <c r="C66" i="16"/>
  <c r="V67" i="16"/>
  <c r="B67" i="16"/>
  <c r="X67" i="16"/>
  <c r="C67" i="16"/>
  <c r="V68" i="16"/>
  <c r="B68" i="16"/>
  <c r="X68" i="16"/>
  <c r="C68" i="16"/>
  <c r="V69" i="16"/>
  <c r="B69" i="16"/>
  <c r="X69" i="16"/>
  <c r="C69" i="16"/>
  <c r="V70" i="16"/>
  <c r="B70" i="16"/>
  <c r="X70" i="16"/>
  <c r="C70" i="16"/>
  <c r="V71" i="16"/>
  <c r="B71" i="16"/>
  <c r="X71" i="16"/>
  <c r="C71" i="16"/>
  <c r="V72" i="16"/>
  <c r="B72" i="16"/>
  <c r="X72" i="16"/>
  <c r="C72" i="16"/>
  <c r="V73" i="16"/>
  <c r="B73" i="16"/>
  <c r="X73" i="16"/>
  <c r="C73" i="16"/>
  <c r="V74" i="16"/>
  <c r="B74" i="16"/>
  <c r="X74" i="16"/>
  <c r="C74" i="16"/>
  <c r="V75" i="16"/>
  <c r="B75" i="16"/>
  <c r="X75" i="16"/>
  <c r="C75" i="16"/>
  <c r="V76" i="16"/>
  <c r="B76" i="16"/>
  <c r="X76" i="16"/>
  <c r="C76" i="16"/>
  <c r="V77" i="16"/>
  <c r="B77" i="16"/>
  <c r="X77" i="16"/>
  <c r="C77" i="16"/>
  <c r="V78" i="16"/>
  <c r="B78" i="16"/>
  <c r="X78" i="16"/>
  <c r="C78" i="16"/>
  <c r="V79" i="16"/>
  <c r="B79" i="16"/>
  <c r="X79" i="16"/>
  <c r="C79" i="16"/>
  <c r="V80" i="16"/>
  <c r="B80" i="16"/>
  <c r="X80" i="16"/>
  <c r="C80" i="16"/>
  <c r="V81" i="16"/>
  <c r="B81" i="16"/>
  <c r="X81" i="16"/>
  <c r="C81" i="16"/>
  <c r="V82" i="16"/>
  <c r="B82" i="16"/>
  <c r="X82" i="16"/>
  <c r="C82" i="16"/>
  <c r="V83" i="16"/>
  <c r="B83" i="16"/>
  <c r="X83" i="16"/>
  <c r="C83" i="16"/>
  <c r="V84" i="16"/>
  <c r="B84" i="16"/>
  <c r="X84" i="16"/>
  <c r="C84" i="16"/>
  <c r="V85" i="16"/>
  <c r="B85" i="16"/>
  <c r="X85" i="16"/>
  <c r="C85" i="16"/>
  <c r="V86" i="16"/>
  <c r="B86" i="16"/>
  <c r="X86" i="16"/>
  <c r="C86" i="16"/>
  <c r="V87" i="16"/>
  <c r="B87" i="16"/>
  <c r="X87" i="16"/>
  <c r="C87" i="16"/>
  <c r="V88" i="16"/>
  <c r="B88" i="16"/>
  <c r="X88" i="16"/>
  <c r="C88" i="16"/>
  <c r="V89" i="16"/>
  <c r="B89" i="16"/>
  <c r="X89" i="16"/>
  <c r="C89" i="16"/>
  <c r="V90" i="16"/>
  <c r="B90" i="16"/>
  <c r="X90" i="16"/>
  <c r="C90" i="16"/>
  <c r="V91" i="16"/>
  <c r="B91" i="16"/>
  <c r="X91" i="16"/>
  <c r="C91" i="16"/>
  <c r="V92" i="16"/>
  <c r="B92" i="16"/>
  <c r="X92" i="16"/>
  <c r="C92" i="16"/>
  <c r="V93" i="16"/>
  <c r="B93" i="16"/>
  <c r="X93" i="16"/>
  <c r="C93" i="16"/>
  <c r="V94" i="16"/>
  <c r="B94" i="16"/>
  <c r="X94" i="16"/>
  <c r="C94" i="16"/>
  <c r="V95" i="16"/>
  <c r="B95" i="16"/>
  <c r="X95" i="16"/>
  <c r="C95" i="16"/>
  <c r="V96" i="16"/>
  <c r="B96" i="16"/>
  <c r="X96" i="16"/>
  <c r="C96" i="16"/>
  <c r="V97" i="16"/>
  <c r="B97" i="16"/>
  <c r="X97" i="16"/>
  <c r="C97" i="16"/>
  <c r="V98" i="16"/>
  <c r="B98" i="16"/>
  <c r="X98" i="16"/>
  <c r="C98" i="16"/>
  <c r="V99" i="16"/>
  <c r="B99" i="16"/>
  <c r="X99" i="16"/>
  <c r="C99" i="16"/>
  <c r="V100" i="16"/>
  <c r="B100" i="16"/>
  <c r="X100" i="16"/>
  <c r="C100" i="16"/>
  <c r="V101" i="16"/>
  <c r="B101" i="16"/>
  <c r="X101" i="16"/>
  <c r="C101" i="16"/>
  <c r="V102" i="16"/>
  <c r="B102" i="16"/>
  <c r="X102" i="16"/>
  <c r="C102" i="16"/>
  <c r="V103" i="16"/>
  <c r="B103" i="16"/>
  <c r="X103" i="16"/>
  <c r="C103" i="16"/>
  <c r="V104" i="16"/>
  <c r="B104" i="16"/>
  <c r="X104" i="16"/>
  <c r="C104" i="16"/>
  <c r="V105" i="16"/>
  <c r="B105" i="16"/>
  <c r="X105" i="16"/>
  <c r="C105" i="16"/>
  <c r="V106" i="16"/>
  <c r="B106" i="16"/>
  <c r="X106" i="16"/>
  <c r="C106" i="16"/>
  <c r="V107" i="16"/>
  <c r="B107" i="16"/>
  <c r="X107" i="16"/>
  <c r="C107" i="16"/>
  <c r="V108" i="16"/>
  <c r="B108" i="16"/>
  <c r="X108" i="16"/>
  <c r="C108" i="16"/>
  <c r="V109" i="16"/>
  <c r="B109" i="16"/>
  <c r="X109" i="16"/>
  <c r="C109" i="16"/>
  <c r="V110" i="16"/>
  <c r="B110" i="16"/>
  <c r="X110" i="16"/>
  <c r="C110" i="16"/>
  <c r="V111" i="16"/>
  <c r="B111" i="16"/>
  <c r="X111" i="16"/>
  <c r="C111" i="16"/>
  <c r="V112" i="16"/>
  <c r="B112" i="16"/>
  <c r="X112" i="16"/>
  <c r="C112" i="16"/>
  <c r="V113" i="16"/>
  <c r="B113" i="16"/>
  <c r="X113" i="16"/>
  <c r="C113" i="16"/>
  <c r="V114" i="16"/>
  <c r="B114" i="16"/>
  <c r="X114" i="16"/>
  <c r="C114" i="16"/>
  <c r="V115" i="16"/>
  <c r="B115" i="16"/>
  <c r="X115" i="16"/>
  <c r="C115" i="16"/>
  <c r="V116" i="16"/>
  <c r="B116" i="16"/>
  <c r="X116" i="16"/>
  <c r="C116" i="16"/>
  <c r="V117" i="16"/>
  <c r="B117" i="16"/>
  <c r="X117" i="16"/>
  <c r="C117" i="16"/>
  <c r="V118" i="16"/>
  <c r="B118" i="16"/>
  <c r="X118" i="16"/>
  <c r="C118" i="16"/>
  <c r="V119" i="16"/>
  <c r="B119" i="16"/>
  <c r="X119" i="16"/>
  <c r="C119" i="16"/>
  <c r="V120" i="16"/>
  <c r="B120" i="16"/>
  <c r="X120" i="16"/>
  <c r="C120" i="16"/>
  <c r="V121" i="16"/>
  <c r="B121" i="16"/>
  <c r="X121" i="16"/>
  <c r="C121" i="16"/>
  <c r="V122" i="16"/>
  <c r="B122" i="16"/>
  <c r="X122" i="16"/>
  <c r="C122" i="16"/>
  <c r="V123" i="16"/>
  <c r="B123" i="16"/>
  <c r="X123" i="16"/>
  <c r="C123" i="16"/>
  <c r="V124" i="16"/>
  <c r="B124" i="16"/>
  <c r="X124" i="16"/>
  <c r="C124" i="16"/>
  <c r="V125" i="16"/>
  <c r="B125" i="16"/>
  <c r="X125" i="16"/>
  <c r="C125" i="16"/>
  <c r="V126" i="16"/>
  <c r="B126" i="16"/>
  <c r="X126" i="16"/>
  <c r="C126" i="16"/>
  <c r="V127" i="16"/>
  <c r="B127" i="16"/>
  <c r="X127" i="16"/>
  <c r="C127" i="16"/>
  <c r="V128" i="16"/>
  <c r="B128" i="16"/>
  <c r="X128" i="16"/>
  <c r="C128" i="16"/>
  <c r="V129" i="16"/>
  <c r="B129" i="16"/>
  <c r="X129" i="16"/>
  <c r="C129" i="16"/>
  <c r="V130" i="16"/>
  <c r="B130" i="16"/>
  <c r="X130" i="16"/>
  <c r="C130" i="16"/>
  <c r="V131" i="16"/>
  <c r="B131" i="16"/>
  <c r="X131" i="16"/>
  <c r="C131" i="16"/>
  <c r="V132" i="16"/>
  <c r="B132" i="16"/>
  <c r="X132" i="16"/>
  <c r="C132" i="16"/>
  <c r="V133" i="16"/>
  <c r="B133" i="16"/>
  <c r="X133" i="16"/>
  <c r="C133" i="16"/>
  <c r="V134" i="16"/>
  <c r="B134" i="16"/>
  <c r="X134" i="16"/>
  <c r="C134" i="16"/>
  <c r="V135" i="16"/>
  <c r="B135" i="16"/>
  <c r="X135" i="16"/>
  <c r="C135" i="16"/>
  <c r="V136" i="16"/>
  <c r="B136" i="16"/>
  <c r="X136" i="16"/>
  <c r="C136" i="16"/>
  <c r="V137" i="16"/>
  <c r="B137" i="16"/>
  <c r="X137" i="16"/>
  <c r="C137" i="16"/>
  <c r="V138" i="16"/>
  <c r="B138" i="16"/>
  <c r="X138" i="16"/>
  <c r="C138" i="16"/>
  <c r="V139" i="16"/>
  <c r="B139" i="16"/>
  <c r="X139" i="16"/>
  <c r="C139" i="16"/>
  <c r="V140" i="16"/>
  <c r="B140" i="16"/>
  <c r="X140" i="16"/>
  <c r="C140" i="16"/>
  <c r="V141" i="16"/>
  <c r="B141" i="16"/>
  <c r="X141" i="16"/>
  <c r="C141" i="16"/>
  <c r="V142" i="16"/>
  <c r="B142" i="16"/>
  <c r="X142" i="16"/>
  <c r="C142" i="16"/>
  <c r="V143" i="16"/>
  <c r="B143" i="16"/>
  <c r="X143" i="16"/>
  <c r="C143" i="16"/>
  <c r="V144" i="16"/>
  <c r="B144" i="16"/>
  <c r="X144" i="16"/>
  <c r="C144" i="16"/>
  <c r="V145" i="16"/>
  <c r="B145" i="16"/>
  <c r="X145" i="16"/>
  <c r="C145" i="16"/>
  <c r="V146" i="16"/>
  <c r="B146" i="16"/>
  <c r="X146" i="16"/>
  <c r="C146" i="16"/>
  <c r="V147" i="16"/>
  <c r="B147" i="16"/>
  <c r="X147" i="16"/>
  <c r="C147" i="16"/>
  <c r="V148" i="16"/>
  <c r="B148" i="16"/>
  <c r="X148" i="16"/>
  <c r="C148" i="16"/>
  <c r="V149" i="16"/>
  <c r="B149" i="16"/>
  <c r="X149" i="16"/>
  <c r="C149" i="16"/>
  <c r="V150" i="16"/>
  <c r="B150" i="16"/>
  <c r="X150" i="16"/>
  <c r="C150" i="16"/>
  <c r="V151" i="16"/>
  <c r="B151" i="16"/>
  <c r="X151" i="16"/>
  <c r="C151" i="16"/>
  <c r="V152" i="16"/>
  <c r="B152" i="16"/>
  <c r="X152" i="16"/>
  <c r="C152" i="16"/>
  <c r="V153" i="16"/>
  <c r="B153" i="16"/>
  <c r="X153" i="16"/>
  <c r="C153" i="16"/>
  <c r="V154" i="16"/>
  <c r="B154" i="16"/>
  <c r="X154" i="16"/>
  <c r="C154" i="16"/>
  <c r="V155" i="16"/>
  <c r="B155" i="16"/>
  <c r="X155" i="16"/>
  <c r="C155" i="16"/>
  <c r="V156" i="16"/>
  <c r="B156" i="16"/>
  <c r="X156" i="16"/>
  <c r="C156" i="16"/>
  <c r="V157" i="16"/>
  <c r="B157" i="16"/>
  <c r="X157" i="16"/>
  <c r="C157" i="16"/>
  <c r="V158" i="16"/>
  <c r="B158" i="16"/>
  <c r="X158" i="16"/>
  <c r="C158" i="16"/>
  <c r="V159" i="16"/>
  <c r="B159" i="16"/>
  <c r="X159" i="16"/>
  <c r="C159" i="16"/>
  <c r="V160" i="16"/>
  <c r="B160" i="16"/>
  <c r="X160" i="16"/>
  <c r="C160" i="16"/>
  <c r="V161" i="16"/>
  <c r="B161" i="16"/>
  <c r="X161" i="16"/>
  <c r="C161" i="16"/>
  <c r="V162" i="16"/>
  <c r="B162" i="16"/>
  <c r="X162" i="16"/>
  <c r="C162" i="16"/>
  <c r="V163" i="16"/>
  <c r="B163" i="16"/>
  <c r="X163" i="16"/>
  <c r="C163" i="16"/>
  <c r="V164" i="16"/>
  <c r="B164" i="16"/>
  <c r="X164" i="16"/>
  <c r="C164" i="16"/>
  <c r="V165" i="16"/>
  <c r="B165" i="16"/>
  <c r="X165" i="16"/>
  <c r="C165" i="16"/>
  <c r="V166" i="16"/>
  <c r="B166" i="16"/>
  <c r="X166" i="16"/>
  <c r="C166" i="16"/>
  <c r="V167" i="16"/>
  <c r="B167" i="16"/>
  <c r="X167" i="16"/>
  <c r="C167" i="16"/>
  <c r="V168" i="16"/>
  <c r="B168" i="16"/>
  <c r="X168" i="16"/>
  <c r="C168" i="16"/>
  <c r="V169" i="16"/>
  <c r="B169" i="16"/>
  <c r="X169" i="16"/>
  <c r="C169" i="16"/>
  <c r="V170" i="16"/>
  <c r="B170" i="16"/>
  <c r="X170" i="16"/>
  <c r="C170" i="16"/>
  <c r="V171" i="16"/>
  <c r="B171" i="16"/>
  <c r="X171" i="16"/>
  <c r="C171" i="16"/>
  <c r="V172" i="16"/>
  <c r="B172" i="16"/>
  <c r="X172" i="16"/>
  <c r="C172" i="16"/>
  <c r="V173" i="16"/>
  <c r="B173" i="16"/>
  <c r="X173" i="16"/>
  <c r="C173" i="16"/>
  <c r="V174" i="16"/>
  <c r="B174" i="16"/>
  <c r="X174" i="16"/>
  <c r="C174" i="16"/>
  <c r="V175" i="16"/>
  <c r="B175" i="16"/>
  <c r="X175" i="16"/>
  <c r="C175" i="16"/>
  <c r="V176" i="16"/>
  <c r="B176" i="16"/>
  <c r="X176" i="16"/>
  <c r="C176" i="16"/>
  <c r="V177" i="16"/>
  <c r="B177" i="16"/>
  <c r="X177" i="16"/>
  <c r="C177" i="16"/>
  <c r="V178" i="16"/>
  <c r="B178" i="16"/>
  <c r="X178" i="16"/>
  <c r="C178" i="16"/>
  <c r="V179" i="16"/>
  <c r="B179" i="16"/>
  <c r="X179" i="16"/>
  <c r="C179" i="16"/>
  <c r="V180" i="16"/>
  <c r="B180" i="16"/>
  <c r="X180" i="16"/>
  <c r="C180" i="16"/>
  <c r="V181" i="16"/>
  <c r="B181" i="16"/>
  <c r="X181" i="16"/>
  <c r="C181" i="16"/>
  <c r="V182" i="16"/>
  <c r="B182" i="16"/>
  <c r="X182" i="16"/>
  <c r="C182" i="16"/>
  <c r="V183" i="16"/>
  <c r="B183" i="16"/>
  <c r="X183" i="16"/>
  <c r="C183" i="16"/>
  <c r="V184" i="16"/>
  <c r="B184" i="16"/>
  <c r="X184" i="16"/>
  <c r="C184" i="16"/>
  <c r="V185" i="16"/>
  <c r="B185" i="16"/>
  <c r="X185" i="16"/>
  <c r="C185" i="16"/>
  <c r="V186" i="16"/>
  <c r="B186" i="16"/>
  <c r="X186" i="16"/>
  <c r="C186" i="16"/>
  <c r="V187" i="16"/>
  <c r="B187" i="16"/>
  <c r="X187" i="16"/>
  <c r="C187" i="16"/>
  <c r="V188" i="16"/>
  <c r="B188" i="16"/>
  <c r="X188" i="16"/>
  <c r="C188" i="16"/>
  <c r="V189" i="16"/>
  <c r="B189" i="16"/>
  <c r="X189" i="16"/>
  <c r="C189" i="16"/>
  <c r="V190" i="16"/>
  <c r="B190" i="16"/>
  <c r="X190" i="16"/>
  <c r="C190" i="16"/>
  <c r="V191" i="16"/>
  <c r="B191" i="16"/>
  <c r="X191" i="16"/>
  <c r="C191" i="16"/>
  <c r="V192" i="16"/>
  <c r="B192" i="16"/>
  <c r="X192" i="16"/>
  <c r="C192" i="16"/>
  <c r="V193" i="16"/>
  <c r="B193" i="16"/>
  <c r="X193" i="16"/>
  <c r="C193" i="16"/>
  <c r="V194" i="16"/>
  <c r="B194" i="16"/>
  <c r="X194" i="16"/>
  <c r="C194" i="16"/>
  <c r="V195" i="16"/>
  <c r="B195" i="16"/>
  <c r="X195" i="16"/>
  <c r="C195" i="16"/>
  <c r="V196" i="16"/>
  <c r="B196" i="16"/>
  <c r="X196" i="16"/>
  <c r="C196" i="16"/>
  <c r="V197" i="16"/>
  <c r="B197" i="16"/>
  <c r="X197" i="16"/>
  <c r="C197" i="16"/>
  <c r="V198" i="16"/>
  <c r="B198" i="16"/>
  <c r="X198" i="16"/>
  <c r="C198" i="16"/>
  <c r="V199" i="16"/>
  <c r="B199" i="16"/>
  <c r="X199" i="16"/>
  <c r="C199" i="16"/>
  <c r="V200" i="16"/>
  <c r="B200" i="16"/>
  <c r="X200" i="16"/>
  <c r="C200" i="16"/>
  <c r="V201" i="16"/>
  <c r="B201" i="16"/>
  <c r="X201" i="16"/>
  <c r="C201" i="16"/>
  <c r="V202" i="16"/>
  <c r="B202" i="16"/>
  <c r="X202" i="16"/>
  <c r="C202" i="16"/>
  <c r="V203" i="16"/>
  <c r="B203" i="16"/>
  <c r="X203" i="16"/>
  <c r="C203" i="16"/>
  <c r="V204" i="16"/>
  <c r="B204" i="16"/>
  <c r="X204" i="16"/>
  <c r="C204" i="16"/>
  <c r="V205" i="16"/>
  <c r="B205" i="16"/>
  <c r="X205" i="16"/>
  <c r="C205" i="16"/>
  <c r="V206" i="16"/>
  <c r="B206" i="16"/>
  <c r="X206" i="16"/>
  <c r="C206" i="16"/>
  <c r="V207" i="16"/>
  <c r="B207" i="16"/>
  <c r="X207" i="16"/>
  <c r="C207" i="16"/>
  <c r="V208" i="16"/>
  <c r="B208" i="16"/>
  <c r="X208" i="16"/>
  <c r="C208" i="16"/>
  <c r="V209" i="16"/>
  <c r="B209" i="16"/>
  <c r="X209" i="16"/>
  <c r="C209" i="16"/>
  <c r="V210" i="16"/>
  <c r="B210" i="16"/>
  <c r="X210" i="16"/>
  <c r="C210" i="16"/>
  <c r="V211" i="16"/>
  <c r="B211" i="16"/>
  <c r="X211" i="16"/>
  <c r="C211" i="16"/>
  <c r="V212" i="16"/>
  <c r="B212" i="16"/>
  <c r="X212" i="16"/>
  <c r="C212" i="16"/>
  <c r="V213" i="16"/>
  <c r="B213" i="16"/>
  <c r="X213" i="16"/>
  <c r="C213" i="16"/>
  <c r="V214" i="16"/>
  <c r="B214" i="16"/>
  <c r="X214" i="16"/>
  <c r="C214" i="16"/>
  <c r="V215" i="16"/>
  <c r="B215" i="16"/>
  <c r="X215" i="16"/>
  <c r="C215" i="16"/>
  <c r="V216" i="16"/>
  <c r="B216" i="16"/>
  <c r="X216" i="16"/>
  <c r="C216" i="16"/>
  <c r="V217" i="16"/>
  <c r="B217" i="16"/>
  <c r="X217" i="16"/>
  <c r="C217" i="16"/>
  <c r="V218" i="16"/>
  <c r="B218" i="16"/>
  <c r="X218" i="16"/>
  <c r="C218" i="16"/>
  <c r="V219" i="16"/>
  <c r="B219" i="16"/>
  <c r="X219" i="16"/>
  <c r="C219" i="16"/>
  <c r="V220" i="16"/>
  <c r="B220" i="16"/>
  <c r="X220" i="16"/>
  <c r="C220" i="16"/>
  <c r="V221" i="16"/>
  <c r="B221" i="16"/>
  <c r="X221" i="16"/>
  <c r="C221" i="16"/>
  <c r="V222" i="16"/>
  <c r="B222" i="16"/>
  <c r="X222" i="16"/>
  <c r="C222" i="16"/>
  <c r="V223" i="16"/>
  <c r="B223" i="16"/>
  <c r="X223" i="16"/>
  <c r="C223" i="16"/>
  <c r="V224" i="16"/>
  <c r="B224" i="16"/>
  <c r="X224" i="16"/>
  <c r="C224" i="16"/>
  <c r="V225" i="16"/>
  <c r="B225" i="16"/>
  <c r="X225" i="16"/>
  <c r="C225" i="16"/>
  <c r="V226" i="16"/>
  <c r="B226" i="16"/>
  <c r="X226" i="16"/>
  <c r="C226" i="16"/>
  <c r="V227" i="16"/>
  <c r="B227" i="16"/>
  <c r="X227" i="16"/>
  <c r="C227" i="16"/>
  <c r="V228" i="16"/>
  <c r="B228" i="16"/>
  <c r="X228" i="16"/>
  <c r="C228" i="16"/>
  <c r="V229" i="16"/>
  <c r="B229" i="16"/>
  <c r="X229" i="16"/>
  <c r="C229" i="16"/>
  <c r="V230" i="16"/>
  <c r="B230" i="16"/>
  <c r="X230" i="16"/>
  <c r="C230" i="16"/>
  <c r="V231" i="16"/>
  <c r="B231" i="16"/>
  <c r="X231" i="16"/>
  <c r="C231" i="16"/>
  <c r="V232" i="16"/>
  <c r="B232" i="16"/>
  <c r="X232" i="16"/>
  <c r="C232" i="16"/>
  <c r="V233" i="16"/>
  <c r="B233" i="16"/>
  <c r="X233" i="16"/>
  <c r="C233" i="16"/>
  <c r="V234" i="16"/>
  <c r="B234" i="16"/>
  <c r="X234" i="16"/>
  <c r="C234" i="16"/>
  <c r="V235" i="16"/>
  <c r="B235" i="16"/>
  <c r="X235" i="16"/>
  <c r="C235" i="16"/>
  <c r="V236" i="16"/>
  <c r="B236" i="16"/>
  <c r="X236" i="16"/>
  <c r="C236" i="16"/>
  <c r="V237" i="16"/>
  <c r="B237" i="16"/>
  <c r="X237" i="16"/>
  <c r="C237" i="16"/>
  <c r="V238" i="16"/>
  <c r="B238" i="16"/>
  <c r="X238" i="16"/>
  <c r="C238" i="16"/>
  <c r="V239" i="16"/>
  <c r="B239" i="16"/>
  <c r="X239" i="16"/>
  <c r="C239" i="16"/>
  <c r="V240" i="16"/>
  <c r="B240" i="16"/>
  <c r="X240" i="16"/>
  <c r="C240" i="16"/>
  <c r="V241" i="16"/>
  <c r="B241" i="16"/>
  <c r="X241" i="16"/>
  <c r="C241" i="16"/>
  <c r="V242" i="16"/>
  <c r="B242" i="16"/>
  <c r="X242" i="16"/>
  <c r="C242" i="16"/>
  <c r="V243" i="16"/>
  <c r="B243" i="16"/>
  <c r="X243" i="16"/>
  <c r="C243" i="16"/>
  <c r="V244" i="16"/>
  <c r="B244" i="16"/>
  <c r="X244" i="16"/>
  <c r="C244" i="16"/>
  <c r="V245" i="16"/>
  <c r="B245" i="16"/>
  <c r="X245" i="16"/>
  <c r="C245" i="16"/>
  <c r="V246" i="16"/>
  <c r="B246" i="16"/>
  <c r="X246" i="16"/>
  <c r="C246" i="16"/>
  <c r="V247" i="16"/>
  <c r="B247" i="16"/>
  <c r="X247" i="16"/>
  <c r="C247" i="16"/>
  <c r="V248" i="16"/>
  <c r="B248" i="16"/>
  <c r="X248" i="16"/>
  <c r="C248" i="16"/>
  <c r="V249" i="16"/>
  <c r="B249" i="16"/>
  <c r="X249" i="16"/>
  <c r="C249" i="16"/>
  <c r="V250" i="16"/>
  <c r="B250" i="16"/>
  <c r="X250" i="16"/>
  <c r="C250" i="16"/>
  <c r="V251" i="16"/>
  <c r="B251" i="16"/>
  <c r="X251" i="16"/>
  <c r="C251" i="16"/>
  <c r="V252" i="16"/>
  <c r="B252" i="16"/>
  <c r="X252" i="16"/>
  <c r="C252" i="16"/>
  <c r="V253" i="16"/>
  <c r="B253" i="16"/>
  <c r="X253" i="16"/>
  <c r="C253" i="16"/>
  <c r="V254" i="16"/>
  <c r="B254" i="16"/>
  <c r="X254" i="16"/>
  <c r="C254" i="16"/>
  <c r="V255" i="16"/>
  <c r="B255" i="16"/>
  <c r="X255" i="16"/>
  <c r="C255" i="16"/>
  <c r="X256" i="16"/>
  <c r="C256" i="16"/>
  <c r="V257" i="16"/>
  <c r="B257" i="16"/>
  <c r="X257" i="16"/>
  <c r="C257" i="16"/>
  <c r="V258" i="16"/>
  <c r="B258" i="16"/>
  <c r="X258" i="16"/>
  <c r="C258" i="16"/>
  <c r="V259" i="16"/>
  <c r="B259" i="16"/>
  <c r="X259" i="16"/>
  <c r="C259" i="16"/>
  <c r="V260" i="16"/>
  <c r="B260" i="16"/>
  <c r="X260" i="16"/>
  <c r="C260" i="16"/>
  <c r="V261" i="16"/>
  <c r="B261" i="16"/>
  <c r="X261" i="16"/>
  <c r="C261" i="16"/>
  <c r="V262" i="16"/>
  <c r="B262" i="16"/>
  <c r="X262" i="16"/>
  <c r="C262" i="16"/>
  <c r="V263" i="16"/>
  <c r="B263" i="16"/>
  <c r="X263" i="16"/>
  <c r="C263" i="16"/>
  <c r="V264" i="16"/>
  <c r="B264" i="16"/>
  <c r="X264" i="16"/>
  <c r="C264" i="16"/>
  <c r="V265" i="16"/>
  <c r="B265" i="16"/>
  <c r="X265" i="16"/>
  <c r="C265" i="16"/>
  <c r="V266" i="16"/>
  <c r="B266" i="16"/>
  <c r="X266" i="16"/>
  <c r="C266" i="16"/>
  <c r="V267" i="16"/>
  <c r="B267" i="16"/>
  <c r="X267" i="16"/>
  <c r="C267" i="16"/>
  <c r="V268" i="16"/>
  <c r="B268" i="16"/>
  <c r="X268" i="16"/>
  <c r="C268" i="16"/>
  <c r="V269" i="16"/>
  <c r="B269" i="16"/>
  <c r="X269" i="16"/>
  <c r="C269" i="16"/>
  <c r="V270" i="16"/>
  <c r="B270" i="16"/>
  <c r="X270" i="16"/>
  <c r="C270" i="16"/>
  <c r="V271" i="16"/>
  <c r="B271" i="16"/>
  <c r="X271" i="16"/>
  <c r="C271" i="16"/>
  <c r="V272" i="16"/>
  <c r="B272" i="16"/>
  <c r="X272" i="16"/>
  <c r="C272" i="16"/>
  <c r="V273" i="16"/>
  <c r="B273" i="16"/>
  <c r="X273" i="16"/>
  <c r="C273" i="16"/>
  <c r="V274" i="16"/>
  <c r="B274" i="16"/>
  <c r="X274" i="16"/>
  <c r="C274" i="16"/>
  <c r="V275" i="16"/>
  <c r="B275" i="16"/>
  <c r="X275" i="16"/>
  <c r="C275" i="16"/>
  <c r="V276" i="16"/>
  <c r="B276" i="16"/>
  <c r="X276" i="16"/>
  <c r="C276" i="16"/>
  <c r="V277" i="16"/>
  <c r="B277" i="16"/>
  <c r="X277" i="16"/>
  <c r="C277" i="16"/>
  <c r="V278" i="16"/>
  <c r="B278" i="16"/>
  <c r="X278" i="16"/>
  <c r="C278" i="16"/>
  <c r="V279" i="16"/>
  <c r="B279" i="16"/>
  <c r="X279" i="16"/>
  <c r="C279" i="16"/>
  <c r="V280" i="16"/>
  <c r="B280" i="16"/>
  <c r="X280" i="16"/>
  <c r="C280" i="16"/>
  <c r="V281" i="16"/>
  <c r="B281" i="16"/>
  <c r="X281" i="16"/>
  <c r="C281" i="16"/>
  <c r="V282" i="16"/>
  <c r="B282" i="16"/>
  <c r="X282" i="16"/>
  <c r="C282" i="16"/>
  <c r="V283" i="16"/>
  <c r="B283" i="16"/>
  <c r="X283" i="16"/>
  <c r="C283" i="16"/>
  <c r="V284" i="16"/>
  <c r="B284" i="16"/>
  <c r="X284" i="16"/>
  <c r="C284" i="16"/>
  <c r="V285" i="16"/>
  <c r="B285" i="16"/>
  <c r="X285" i="16"/>
  <c r="C285" i="16"/>
  <c r="V286" i="16"/>
  <c r="B286" i="16"/>
  <c r="X286" i="16"/>
  <c r="C286" i="16"/>
  <c r="V287" i="16"/>
  <c r="B287" i="16"/>
  <c r="X287" i="16"/>
  <c r="C287" i="16"/>
  <c r="V288" i="16"/>
  <c r="B288" i="16"/>
  <c r="X288" i="16"/>
  <c r="C288" i="16"/>
  <c r="V289" i="16"/>
  <c r="B289" i="16"/>
  <c r="X289" i="16"/>
  <c r="C289" i="16"/>
  <c r="V290" i="16"/>
  <c r="B290" i="16"/>
  <c r="X290" i="16"/>
  <c r="C290" i="16"/>
  <c r="V291" i="16"/>
  <c r="B291" i="16"/>
  <c r="X291" i="16"/>
  <c r="C291" i="16"/>
  <c r="V292" i="16"/>
  <c r="B292" i="16"/>
  <c r="X292" i="16"/>
  <c r="C292" i="16"/>
  <c r="V293" i="16"/>
  <c r="B293" i="16"/>
  <c r="X293" i="16"/>
  <c r="C293" i="16"/>
  <c r="V294" i="16"/>
  <c r="B294" i="16"/>
  <c r="X294" i="16"/>
  <c r="C294" i="16"/>
  <c r="V295" i="16"/>
  <c r="B295" i="16"/>
  <c r="X295" i="16"/>
  <c r="C295" i="16"/>
  <c r="V296" i="16"/>
  <c r="B296" i="16"/>
  <c r="X296" i="16"/>
  <c r="C296" i="16"/>
  <c r="V297" i="16"/>
  <c r="B297" i="16"/>
  <c r="X297" i="16"/>
  <c r="C297" i="16"/>
  <c r="V298" i="16"/>
  <c r="B298" i="16"/>
  <c r="X298" i="16"/>
  <c r="C298" i="16"/>
  <c r="V299" i="16"/>
  <c r="B299" i="16"/>
  <c r="X299" i="16"/>
  <c r="C299" i="16"/>
  <c r="V300" i="16"/>
  <c r="B300" i="16"/>
  <c r="X300" i="16"/>
  <c r="C300" i="16"/>
  <c r="V301" i="16"/>
  <c r="B301" i="16"/>
  <c r="X301" i="16"/>
  <c r="C301" i="16"/>
  <c r="V302" i="16"/>
  <c r="B302" i="16"/>
  <c r="X302" i="16"/>
  <c r="C302" i="16"/>
  <c r="V303" i="16"/>
  <c r="B303" i="16"/>
  <c r="X303" i="16"/>
  <c r="C303" i="16"/>
  <c r="V304" i="16"/>
  <c r="B304" i="16"/>
  <c r="X304" i="16"/>
  <c r="C304" i="16"/>
  <c r="V305" i="16"/>
  <c r="B305" i="16"/>
  <c r="X305" i="16"/>
  <c r="C305" i="16"/>
  <c r="V306" i="16"/>
  <c r="B306" i="16"/>
  <c r="X306" i="16"/>
  <c r="C306" i="16"/>
  <c r="V307" i="16"/>
  <c r="B307" i="16"/>
  <c r="X307" i="16"/>
  <c r="C307" i="16"/>
  <c r="V308" i="16"/>
  <c r="B308" i="16"/>
  <c r="X308" i="16"/>
  <c r="C308" i="16"/>
  <c r="V309" i="16"/>
  <c r="B309" i="16"/>
  <c r="X309" i="16"/>
  <c r="C309" i="16"/>
  <c r="V310" i="16"/>
  <c r="B310" i="16"/>
  <c r="X310" i="16"/>
  <c r="C310" i="16"/>
  <c r="V311" i="16"/>
  <c r="B311" i="16"/>
  <c r="X311" i="16"/>
  <c r="C311" i="16"/>
  <c r="V312" i="16"/>
  <c r="B312" i="16"/>
  <c r="X312" i="16"/>
  <c r="C312" i="16"/>
  <c r="V313" i="16"/>
  <c r="B313" i="16"/>
  <c r="X313" i="16"/>
  <c r="C313" i="16"/>
  <c r="V314" i="16"/>
  <c r="B314" i="16"/>
  <c r="X314" i="16"/>
  <c r="C314" i="16"/>
  <c r="V315" i="16"/>
  <c r="X315" i="16"/>
  <c r="V316" i="16"/>
  <c r="X316" i="16"/>
  <c r="V317" i="16"/>
  <c r="X317" i="16"/>
  <c r="V318" i="16"/>
  <c r="X318" i="16"/>
  <c r="V319" i="16"/>
  <c r="X319" i="16"/>
  <c r="V320" i="16"/>
  <c r="X320" i="16"/>
  <c r="V321" i="16"/>
  <c r="X321" i="16"/>
  <c r="V322" i="16"/>
  <c r="X322" i="16"/>
  <c r="V323" i="16"/>
  <c r="X323" i="16"/>
  <c r="V324" i="16"/>
  <c r="X324" i="16"/>
  <c r="V325" i="16"/>
  <c r="X325" i="16"/>
  <c r="V326" i="16"/>
  <c r="X326" i="16"/>
  <c r="V327" i="16"/>
  <c r="X327" i="16"/>
  <c r="V328" i="16"/>
  <c r="X328" i="16"/>
  <c r="V329" i="16"/>
  <c r="X329" i="16"/>
  <c r="V330" i="16"/>
  <c r="X330" i="16"/>
  <c r="V331" i="16"/>
  <c r="B331" i="16"/>
  <c r="X331" i="16"/>
  <c r="C331" i="16"/>
  <c r="V332" i="16"/>
  <c r="B332" i="16"/>
  <c r="X332" i="16"/>
  <c r="C332" i="16"/>
  <c r="V333" i="16"/>
  <c r="B333" i="16"/>
  <c r="X333" i="16"/>
  <c r="C333" i="16"/>
  <c r="V334" i="16"/>
  <c r="B334" i="16"/>
  <c r="X334" i="16"/>
  <c r="C334" i="16"/>
  <c r="V335" i="16"/>
  <c r="B335" i="16"/>
  <c r="X335" i="16"/>
  <c r="C335" i="16"/>
  <c r="V336" i="16"/>
  <c r="B336" i="16"/>
  <c r="X336" i="16"/>
  <c r="C336" i="16"/>
  <c r="V337" i="16"/>
  <c r="B337" i="16"/>
  <c r="X337" i="16"/>
  <c r="C337" i="16"/>
  <c r="V338" i="16"/>
  <c r="B338" i="16"/>
  <c r="X338" i="16"/>
  <c r="C338" i="16"/>
  <c r="V339" i="16"/>
  <c r="B339" i="16"/>
  <c r="X339" i="16"/>
  <c r="C339" i="16"/>
  <c r="V340" i="16"/>
  <c r="B340" i="16"/>
  <c r="X340" i="16"/>
  <c r="C340" i="16"/>
  <c r="V341" i="16"/>
  <c r="B341" i="16"/>
  <c r="X341" i="16"/>
  <c r="C341" i="16"/>
  <c r="V342" i="16"/>
  <c r="B342" i="16"/>
  <c r="X342" i="16"/>
  <c r="C342" i="16"/>
  <c r="V343" i="16"/>
  <c r="B343" i="16"/>
  <c r="X343" i="16"/>
  <c r="C343" i="16"/>
  <c r="V344" i="16"/>
  <c r="B344" i="16"/>
  <c r="X344" i="16"/>
  <c r="C344" i="16"/>
  <c r="V345" i="16"/>
  <c r="B345" i="16"/>
  <c r="X345" i="16"/>
  <c r="C345" i="16"/>
  <c r="V346" i="16"/>
  <c r="B346" i="16"/>
  <c r="X346" i="16"/>
  <c r="C346" i="16"/>
  <c r="V347" i="16"/>
  <c r="B347" i="16"/>
  <c r="X347" i="16"/>
  <c r="C347" i="16"/>
  <c r="V348" i="16"/>
  <c r="B348" i="16"/>
  <c r="X348" i="16"/>
  <c r="C348" i="16"/>
  <c r="V349" i="16"/>
  <c r="B349" i="16"/>
  <c r="X349" i="16"/>
  <c r="C349" i="16"/>
  <c r="V350" i="16"/>
  <c r="B350" i="16"/>
  <c r="X350" i="16"/>
  <c r="C350" i="16"/>
  <c r="V351" i="16"/>
  <c r="B351" i="16"/>
  <c r="X351" i="16"/>
  <c r="C351" i="16"/>
  <c r="V352" i="16"/>
  <c r="B352" i="16"/>
  <c r="X352" i="16"/>
  <c r="C352" i="16"/>
  <c r="V353" i="16"/>
  <c r="B353" i="16"/>
  <c r="X353" i="16"/>
  <c r="C353" i="16"/>
  <c r="V354" i="16"/>
  <c r="B354" i="16"/>
  <c r="X354" i="16"/>
  <c r="C354" i="16"/>
  <c r="V355" i="16"/>
  <c r="B355" i="16"/>
  <c r="X355" i="16"/>
  <c r="C355" i="16"/>
  <c r="V356" i="16"/>
  <c r="B356" i="16"/>
  <c r="X356" i="16"/>
  <c r="C356" i="16"/>
  <c r="V357" i="16"/>
  <c r="B357" i="16"/>
  <c r="X357" i="16"/>
  <c r="C357" i="16"/>
  <c r="V358" i="16"/>
  <c r="B358" i="16"/>
  <c r="X358" i="16"/>
  <c r="C358" i="16"/>
  <c r="V359" i="16"/>
  <c r="B359" i="16"/>
  <c r="X359" i="16"/>
  <c r="C359" i="16"/>
  <c r="V360" i="16"/>
  <c r="B360" i="16"/>
  <c r="X360" i="16"/>
  <c r="C360" i="16"/>
  <c r="V361" i="16"/>
  <c r="B361" i="16"/>
  <c r="X361" i="16"/>
  <c r="C361" i="16"/>
  <c r="V362" i="16"/>
  <c r="B362" i="16"/>
  <c r="X362" i="16"/>
  <c r="C362" i="16"/>
  <c r="V363" i="16"/>
  <c r="B363" i="16"/>
  <c r="X363" i="16"/>
  <c r="C363" i="16"/>
  <c r="V364" i="16"/>
  <c r="B364" i="16"/>
  <c r="X364" i="16"/>
  <c r="C364" i="16"/>
  <c r="V365" i="16"/>
  <c r="B365" i="16"/>
  <c r="X365" i="16"/>
  <c r="C365" i="16"/>
  <c r="V366" i="16"/>
  <c r="B366" i="16"/>
  <c r="X366" i="16"/>
  <c r="C366" i="16"/>
  <c r="V367" i="16"/>
  <c r="B367" i="16"/>
  <c r="X367" i="16"/>
  <c r="C367" i="16"/>
  <c r="V368" i="16"/>
  <c r="B368" i="16"/>
  <c r="X368" i="16"/>
  <c r="C368" i="16"/>
  <c r="V369" i="16"/>
  <c r="B369" i="16"/>
  <c r="X369" i="16"/>
  <c r="C369" i="16"/>
  <c r="V370" i="16"/>
  <c r="B370" i="16"/>
  <c r="X370" i="16"/>
  <c r="C370" i="16"/>
  <c r="V371" i="16"/>
  <c r="B371" i="16"/>
  <c r="X371" i="16"/>
  <c r="C371" i="16"/>
  <c r="V372" i="16"/>
  <c r="B372" i="16"/>
  <c r="X372" i="16"/>
  <c r="C372" i="16"/>
  <c r="V373" i="16"/>
  <c r="B373" i="16"/>
  <c r="X373" i="16"/>
  <c r="C373" i="16"/>
  <c r="V374" i="16"/>
  <c r="B374" i="16"/>
  <c r="X374" i="16"/>
  <c r="C374" i="16"/>
  <c r="V375" i="16"/>
  <c r="B375" i="16"/>
  <c r="X375" i="16"/>
  <c r="C375" i="16"/>
  <c r="V376" i="16"/>
  <c r="B376" i="16"/>
  <c r="X376" i="16"/>
  <c r="C376" i="16"/>
  <c r="V377" i="16"/>
  <c r="B377" i="16"/>
  <c r="X377" i="16"/>
  <c r="C377" i="16"/>
  <c r="V378" i="16"/>
  <c r="B378" i="16"/>
  <c r="X378" i="16"/>
  <c r="C378" i="16"/>
  <c r="V379" i="16"/>
  <c r="B379" i="16"/>
  <c r="X379" i="16"/>
  <c r="C379" i="16"/>
  <c r="V380" i="16"/>
  <c r="B380" i="16"/>
  <c r="X380" i="16"/>
  <c r="C380" i="16"/>
  <c r="V381" i="16"/>
  <c r="B381" i="16"/>
  <c r="X381" i="16"/>
  <c r="C381" i="16"/>
  <c r="V382" i="16"/>
  <c r="B382" i="16"/>
  <c r="X382" i="16"/>
  <c r="C382" i="16"/>
  <c r="V383" i="16"/>
  <c r="B383" i="16"/>
  <c r="X383" i="16"/>
  <c r="C383" i="16"/>
  <c r="V384" i="16"/>
  <c r="B384" i="16"/>
  <c r="X384" i="16"/>
  <c r="C384" i="16"/>
  <c r="V385" i="16"/>
  <c r="B385" i="16"/>
  <c r="X385" i="16"/>
  <c r="C385" i="16"/>
  <c r="V386" i="16"/>
  <c r="B386" i="16"/>
  <c r="X386" i="16"/>
  <c r="C386" i="16"/>
  <c r="V387" i="16"/>
  <c r="B387" i="16"/>
  <c r="X387" i="16"/>
  <c r="C387" i="16"/>
  <c r="V388" i="16"/>
  <c r="B388" i="16"/>
  <c r="X388" i="16"/>
  <c r="C388" i="16"/>
  <c r="V389" i="16"/>
  <c r="B389" i="16"/>
  <c r="X389" i="16"/>
  <c r="C389" i="16"/>
  <c r="V390" i="16"/>
  <c r="B390" i="16"/>
  <c r="X390" i="16"/>
  <c r="C390" i="16"/>
  <c r="V391" i="16"/>
  <c r="B391" i="16"/>
  <c r="X391" i="16"/>
  <c r="C391" i="16"/>
  <c r="V392" i="16"/>
  <c r="B392" i="16"/>
  <c r="X392" i="16"/>
  <c r="C392" i="16"/>
  <c r="V393" i="16"/>
  <c r="B393" i="16"/>
  <c r="X393" i="16"/>
  <c r="C393" i="16"/>
  <c r="V394" i="16"/>
  <c r="B394" i="16"/>
  <c r="X394" i="16"/>
  <c r="C394" i="16"/>
  <c r="V395" i="16"/>
  <c r="B395" i="16"/>
  <c r="X395" i="16"/>
  <c r="C395" i="16"/>
  <c r="V396" i="16"/>
  <c r="B396" i="16"/>
  <c r="X396" i="16"/>
  <c r="C396" i="16"/>
  <c r="V397" i="16"/>
  <c r="B397" i="16"/>
  <c r="X397" i="16"/>
  <c r="C397" i="16"/>
  <c r="V398" i="16"/>
  <c r="B398" i="16"/>
  <c r="X398" i="16"/>
  <c r="C398" i="16"/>
  <c r="V399" i="16"/>
  <c r="B399" i="16"/>
  <c r="X399" i="16"/>
  <c r="C399" i="16"/>
  <c r="V400" i="16"/>
  <c r="B400" i="16"/>
  <c r="X400" i="16"/>
  <c r="C400" i="16"/>
  <c r="V401" i="16"/>
  <c r="B401" i="16"/>
  <c r="X401" i="16"/>
  <c r="C401" i="16"/>
  <c r="V402" i="16"/>
  <c r="B402" i="16"/>
  <c r="X402" i="16"/>
  <c r="C402" i="16"/>
  <c r="V403" i="16"/>
  <c r="B403" i="16"/>
  <c r="X403" i="16"/>
  <c r="C403" i="16"/>
  <c r="V404" i="16"/>
  <c r="B404" i="16"/>
  <c r="X404" i="16"/>
  <c r="C404" i="16"/>
  <c r="V405" i="16"/>
  <c r="B405" i="16"/>
  <c r="X405" i="16"/>
  <c r="C405" i="16"/>
  <c r="V406" i="16"/>
  <c r="B406" i="16"/>
  <c r="X406" i="16"/>
  <c r="C406" i="16"/>
  <c r="V407" i="16"/>
  <c r="B407" i="16"/>
  <c r="X407" i="16"/>
  <c r="C407" i="16"/>
  <c r="V408" i="16"/>
  <c r="B408" i="16"/>
  <c r="X408" i="16"/>
  <c r="C408" i="16"/>
  <c r="V409" i="16"/>
  <c r="B409" i="16"/>
  <c r="X409" i="16"/>
  <c r="C409" i="16"/>
  <c r="V410" i="16"/>
  <c r="B410" i="16"/>
  <c r="X410" i="16"/>
  <c r="C410" i="16"/>
  <c r="V411" i="16"/>
  <c r="B411" i="16"/>
  <c r="X411" i="16"/>
  <c r="C411" i="16"/>
  <c r="V412" i="16"/>
  <c r="B412" i="16"/>
  <c r="X412" i="16"/>
  <c r="C412" i="16"/>
  <c r="V413" i="16"/>
  <c r="B413" i="16"/>
  <c r="X413" i="16"/>
  <c r="C413" i="16"/>
  <c r="V414" i="16"/>
  <c r="B414" i="16"/>
  <c r="X414" i="16"/>
  <c r="C414" i="16"/>
  <c r="V415" i="16"/>
  <c r="B415" i="16"/>
  <c r="X415" i="16"/>
  <c r="C415" i="16"/>
  <c r="V416" i="16"/>
  <c r="B416" i="16"/>
  <c r="X416" i="16"/>
  <c r="C416" i="16"/>
  <c r="V417" i="16"/>
  <c r="B417" i="16"/>
  <c r="X417" i="16"/>
  <c r="C417" i="16"/>
  <c r="V418" i="16"/>
  <c r="B418" i="16"/>
  <c r="X418" i="16"/>
  <c r="C418" i="16"/>
  <c r="V419" i="16"/>
  <c r="B419" i="16"/>
  <c r="X419" i="16"/>
  <c r="C419" i="16"/>
  <c r="V420" i="16"/>
  <c r="B420" i="16"/>
  <c r="X420" i="16"/>
  <c r="C420" i="16"/>
  <c r="V421" i="16"/>
  <c r="B421" i="16"/>
  <c r="X421" i="16"/>
  <c r="C421" i="16"/>
  <c r="V422" i="16"/>
  <c r="B422" i="16"/>
  <c r="X422" i="16"/>
  <c r="C422" i="16"/>
  <c r="V423" i="16"/>
  <c r="B423" i="16"/>
  <c r="X423" i="16"/>
  <c r="C423" i="16"/>
  <c r="V424" i="16"/>
  <c r="B424" i="16"/>
  <c r="X424" i="16"/>
  <c r="C424" i="16"/>
  <c r="V425" i="16"/>
  <c r="B425" i="16"/>
  <c r="X425" i="16"/>
  <c r="C425" i="16"/>
  <c r="V426" i="16"/>
  <c r="B426" i="16"/>
  <c r="X426" i="16"/>
  <c r="C426" i="16"/>
  <c r="V427" i="16"/>
  <c r="B427" i="16"/>
  <c r="X427" i="16"/>
  <c r="C427" i="16"/>
  <c r="V428" i="16"/>
  <c r="B428" i="16"/>
  <c r="X428" i="16"/>
  <c r="C428" i="16"/>
  <c r="V429" i="16"/>
  <c r="B429" i="16"/>
  <c r="X429" i="16"/>
  <c r="C429" i="16"/>
  <c r="V430" i="16"/>
  <c r="B430" i="16"/>
  <c r="X430" i="16"/>
  <c r="C430" i="16"/>
  <c r="V431" i="16"/>
  <c r="B431" i="16"/>
  <c r="X431" i="16"/>
  <c r="C431" i="16"/>
  <c r="V432" i="16"/>
  <c r="B432" i="16"/>
  <c r="X432" i="16"/>
  <c r="C432" i="16"/>
  <c r="V433" i="16"/>
  <c r="B433" i="16"/>
  <c r="X433" i="16"/>
  <c r="C433" i="16"/>
  <c r="V434" i="16"/>
  <c r="B434" i="16"/>
  <c r="X434" i="16"/>
  <c r="C434" i="16"/>
  <c r="V435" i="16"/>
  <c r="B435" i="16"/>
  <c r="X435" i="16"/>
  <c r="C435" i="16"/>
  <c r="V436" i="16"/>
  <c r="B436" i="16"/>
  <c r="X436" i="16"/>
  <c r="C436" i="16"/>
  <c r="V437" i="16"/>
  <c r="B437" i="16"/>
  <c r="X437" i="16"/>
  <c r="C437" i="16"/>
  <c r="V438" i="16"/>
  <c r="B438" i="16"/>
  <c r="X438" i="16"/>
  <c r="C438" i="16"/>
  <c r="V439" i="16"/>
  <c r="B439" i="16"/>
  <c r="X439" i="16"/>
  <c r="C439" i="16"/>
  <c r="V440" i="16"/>
  <c r="B440" i="16"/>
  <c r="X440" i="16"/>
  <c r="C440" i="16"/>
  <c r="V441" i="16"/>
  <c r="B441" i="16"/>
  <c r="X441" i="16"/>
  <c r="C441" i="16"/>
  <c r="V442" i="16"/>
  <c r="B442" i="16"/>
  <c r="X442" i="16"/>
  <c r="C442" i="16"/>
  <c r="V443" i="16"/>
  <c r="B443" i="16"/>
  <c r="X443" i="16"/>
  <c r="C443" i="16"/>
  <c r="V444" i="16"/>
  <c r="B444" i="16"/>
  <c r="X444" i="16"/>
  <c r="C444" i="16"/>
  <c r="V445" i="16"/>
  <c r="B445" i="16"/>
  <c r="X445" i="16"/>
  <c r="C445" i="16"/>
  <c r="V446" i="16"/>
  <c r="B446" i="16"/>
  <c r="X446" i="16"/>
  <c r="C446" i="16"/>
  <c r="V447" i="16"/>
  <c r="B447" i="16"/>
  <c r="X447" i="16"/>
  <c r="C447" i="16"/>
  <c r="V448" i="16"/>
  <c r="B448" i="16"/>
  <c r="X448" i="16"/>
  <c r="C448" i="16"/>
  <c r="V449" i="16"/>
  <c r="B449" i="16"/>
  <c r="X449" i="16"/>
  <c r="C449" i="16"/>
  <c r="V450" i="16"/>
  <c r="B450" i="16"/>
  <c r="X450" i="16"/>
  <c r="C450" i="16"/>
  <c r="V451" i="16"/>
  <c r="B451" i="16"/>
  <c r="X451" i="16"/>
  <c r="C451" i="16"/>
  <c r="V452" i="16"/>
  <c r="B452" i="16"/>
  <c r="X452" i="16"/>
  <c r="C452" i="16"/>
  <c r="V453" i="16"/>
  <c r="B453" i="16"/>
  <c r="X453" i="16"/>
  <c r="C453" i="16"/>
  <c r="V454" i="16"/>
  <c r="B454" i="16"/>
  <c r="X454" i="16"/>
  <c r="C454" i="16"/>
  <c r="V455" i="16"/>
  <c r="B455" i="16"/>
  <c r="X455" i="16"/>
  <c r="C455" i="16"/>
  <c r="V456" i="16"/>
  <c r="B456" i="16"/>
  <c r="X456" i="16"/>
  <c r="C456" i="16"/>
  <c r="V457" i="16"/>
  <c r="B457" i="16"/>
  <c r="X457" i="16"/>
  <c r="C457" i="16"/>
  <c r="V458" i="16"/>
  <c r="B458" i="16"/>
  <c r="X458" i="16"/>
  <c r="C458" i="16"/>
  <c r="V459" i="16"/>
  <c r="B459" i="16"/>
  <c r="X459" i="16"/>
  <c r="C459" i="16"/>
  <c r="V460" i="16"/>
  <c r="B460" i="16"/>
  <c r="X460" i="16"/>
  <c r="C460" i="16"/>
  <c r="V461" i="16"/>
  <c r="B461" i="16"/>
  <c r="X461" i="16"/>
  <c r="C461" i="16"/>
  <c r="V462" i="16"/>
  <c r="B462" i="16"/>
  <c r="X462" i="16"/>
  <c r="C462" i="16"/>
  <c r="V463" i="16"/>
  <c r="B463" i="16"/>
  <c r="X463" i="16"/>
  <c r="C463" i="16"/>
  <c r="V464" i="16"/>
  <c r="B464" i="16"/>
  <c r="X464" i="16"/>
  <c r="C464" i="16"/>
  <c r="V465" i="16"/>
  <c r="B465" i="16"/>
  <c r="X465" i="16"/>
  <c r="C465" i="16"/>
  <c r="V466" i="16"/>
  <c r="B466" i="16"/>
  <c r="X466" i="16"/>
  <c r="C466" i="16"/>
  <c r="V467" i="16"/>
  <c r="B467" i="16"/>
  <c r="X467" i="16"/>
  <c r="C467" i="16"/>
  <c r="V468" i="16"/>
  <c r="B468" i="16"/>
  <c r="X468" i="16"/>
  <c r="C468" i="16"/>
  <c r="V469" i="16"/>
  <c r="B469" i="16"/>
  <c r="X469" i="16"/>
  <c r="C469" i="16"/>
  <c r="V470" i="16"/>
  <c r="B470" i="16"/>
  <c r="X470" i="16"/>
  <c r="C470" i="16"/>
  <c r="V471" i="16"/>
  <c r="B471" i="16"/>
  <c r="X471" i="16"/>
  <c r="C471" i="16"/>
  <c r="V472" i="16"/>
  <c r="B472" i="16"/>
  <c r="X472" i="16"/>
  <c r="C472" i="16"/>
  <c r="V473" i="16"/>
  <c r="B473" i="16"/>
  <c r="X473" i="16"/>
  <c r="C473" i="16"/>
  <c r="V474" i="16"/>
  <c r="B474" i="16"/>
  <c r="X474" i="16"/>
  <c r="C474" i="16"/>
  <c r="V475" i="16"/>
  <c r="B475" i="16"/>
  <c r="X475" i="16"/>
  <c r="C475" i="16"/>
  <c r="V476" i="16"/>
  <c r="B476" i="16"/>
  <c r="X476" i="16"/>
  <c r="C476" i="16"/>
  <c r="V477" i="16"/>
  <c r="B477" i="16"/>
  <c r="X477" i="16"/>
  <c r="C477" i="16"/>
  <c r="V478" i="16"/>
  <c r="B478" i="16"/>
  <c r="X478" i="16"/>
  <c r="C478" i="16"/>
  <c r="V479" i="16"/>
  <c r="B479" i="16"/>
  <c r="X479" i="16"/>
  <c r="C479" i="16"/>
  <c r="V480" i="16"/>
  <c r="B480" i="16"/>
  <c r="X480" i="16"/>
  <c r="C480" i="16"/>
  <c r="V481" i="16"/>
  <c r="B481" i="16"/>
  <c r="X481" i="16"/>
  <c r="C481" i="16"/>
  <c r="V482" i="16"/>
  <c r="B482" i="16"/>
  <c r="X482" i="16"/>
  <c r="C482" i="16"/>
  <c r="V483" i="16"/>
  <c r="B483" i="16"/>
  <c r="X483" i="16"/>
  <c r="C483" i="16"/>
  <c r="V484" i="16"/>
  <c r="B484" i="16"/>
  <c r="X484" i="16"/>
  <c r="C484" i="16"/>
  <c r="V485" i="16"/>
  <c r="B485" i="16"/>
  <c r="X485" i="16"/>
  <c r="C485" i="16"/>
  <c r="V486" i="16"/>
  <c r="B486" i="16"/>
  <c r="X486" i="16"/>
  <c r="C486" i="16"/>
  <c r="V487" i="16"/>
  <c r="B487" i="16"/>
  <c r="X487" i="16"/>
  <c r="C487" i="16"/>
  <c r="V488" i="16"/>
  <c r="B488" i="16"/>
  <c r="X488" i="16"/>
  <c r="C488" i="16"/>
  <c r="V489" i="16"/>
  <c r="B489" i="16"/>
  <c r="X489" i="16"/>
  <c r="C489" i="16"/>
  <c r="V490" i="16"/>
  <c r="B490" i="16"/>
  <c r="X490" i="16"/>
  <c r="C490" i="16"/>
  <c r="V491" i="16"/>
  <c r="B491" i="16"/>
  <c r="X491" i="16"/>
  <c r="C491" i="16"/>
  <c r="V492" i="16"/>
  <c r="B492" i="16"/>
  <c r="X492" i="16"/>
  <c r="C492" i="16"/>
  <c r="V493" i="16"/>
  <c r="B493" i="16"/>
  <c r="X493" i="16"/>
  <c r="C493" i="16"/>
  <c r="V494" i="16"/>
  <c r="B494" i="16"/>
  <c r="X494" i="16"/>
  <c r="C494" i="16"/>
  <c r="V495" i="16"/>
  <c r="B495" i="16"/>
  <c r="X495" i="16"/>
  <c r="C495" i="16"/>
  <c r="V496" i="16"/>
  <c r="B496" i="16"/>
  <c r="X496" i="16"/>
  <c r="C496" i="16"/>
  <c r="V497" i="16"/>
  <c r="B497" i="16"/>
  <c r="X497" i="16"/>
  <c r="C497" i="16"/>
  <c r="V498" i="16"/>
  <c r="B498" i="16"/>
  <c r="X498" i="16"/>
  <c r="C498" i="16"/>
  <c r="V499" i="16"/>
  <c r="B499" i="16"/>
  <c r="X499" i="16"/>
  <c r="C499" i="16"/>
  <c r="V500" i="16"/>
  <c r="B500" i="16"/>
  <c r="X500" i="16"/>
  <c r="C500" i="16"/>
  <c r="V501" i="16"/>
  <c r="B501" i="16"/>
  <c r="X501" i="16"/>
  <c r="C501" i="16"/>
  <c r="V502" i="16"/>
  <c r="B502" i="16"/>
  <c r="X502" i="16"/>
  <c r="C502" i="16"/>
  <c r="V503" i="16"/>
  <c r="B503" i="16"/>
  <c r="X503" i="16"/>
  <c r="C503" i="16"/>
  <c r="V504" i="16"/>
  <c r="B504" i="16"/>
  <c r="X504" i="16"/>
  <c r="C504" i="16"/>
  <c r="V505" i="16"/>
  <c r="B505" i="16"/>
  <c r="X505" i="16"/>
  <c r="C505" i="16"/>
  <c r="V506" i="16"/>
  <c r="B506" i="16"/>
  <c r="X506" i="16"/>
  <c r="C506" i="16"/>
  <c r="V507" i="16"/>
  <c r="B507" i="16"/>
  <c r="X507" i="16"/>
  <c r="C507" i="16"/>
  <c r="V508" i="16"/>
  <c r="B508" i="16"/>
  <c r="X508" i="16"/>
  <c r="C508" i="16"/>
  <c r="V509" i="16"/>
  <c r="B509" i="16"/>
  <c r="X509" i="16"/>
  <c r="C509" i="16"/>
  <c r="V510" i="16"/>
  <c r="B510" i="16"/>
  <c r="X510" i="16"/>
  <c r="C510" i="16"/>
  <c r="V511" i="16"/>
  <c r="B511" i="16"/>
  <c r="X511" i="16"/>
  <c r="C511" i="16"/>
  <c r="X512" i="16"/>
  <c r="C512" i="16"/>
  <c r="V513" i="16"/>
  <c r="B513" i="16"/>
  <c r="X513" i="16"/>
  <c r="C513" i="16"/>
  <c r="V514" i="16"/>
  <c r="B514" i="16"/>
  <c r="X514" i="16"/>
  <c r="C514" i="16"/>
  <c r="V515" i="16"/>
  <c r="B515" i="16"/>
  <c r="X515" i="16"/>
  <c r="C515" i="16"/>
  <c r="V516" i="16"/>
  <c r="B516" i="16"/>
  <c r="X516" i="16"/>
  <c r="C516" i="16"/>
  <c r="V517" i="16"/>
  <c r="B517" i="16"/>
  <c r="X517" i="16"/>
  <c r="C517" i="16"/>
  <c r="V518" i="16"/>
  <c r="B518" i="16"/>
  <c r="X518" i="16"/>
  <c r="C518" i="16"/>
  <c r="V519" i="16"/>
  <c r="B519" i="16"/>
  <c r="X519" i="16"/>
  <c r="C519" i="16"/>
  <c r="V520" i="16"/>
  <c r="B520" i="16"/>
  <c r="X520" i="16"/>
  <c r="C520" i="16"/>
  <c r="V521" i="16"/>
  <c r="B521" i="16"/>
  <c r="X521" i="16"/>
  <c r="C521" i="16"/>
  <c r="V522" i="16"/>
  <c r="B522" i="16"/>
  <c r="X522" i="16"/>
  <c r="C522" i="16"/>
  <c r="V523" i="16"/>
  <c r="B523" i="16"/>
  <c r="X523" i="16"/>
  <c r="C523" i="16"/>
  <c r="V524" i="16"/>
  <c r="B524" i="16"/>
  <c r="X524" i="16"/>
  <c r="C524" i="16"/>
  <c r="V525" i="16"/>
  <c r="B525" i="16"/>
  <c r="X525" i="16"/>
  <c r="C525" i="16"/>
  <c r="V526" i="16"/>
  <c r="B526" i="16"/>
  <c r="X526" i="16"/>
  <c r="C526" i="16"/>
  <c r="V527" i="16"/>
  <c r="B527" i="16"/>
  <c r="X527" i="16"/>
  <c r="C527" i="16"/>
  <c r="V528" i="16"/>
  <c r="B528" i="16"/>
  <c r="X528" i="16"/>
  <c r="C528" i="16"/>
  <c r="V529" i="16"/>
  <c r="B529" i="16"/>
  <c r="X529" i="16"/>
  <c r="C529" i="16"/>
  <c r="V530" i="16"/>
  <c r="B530" i="16"/>
  <c r="X530" i="16"/>
  <c r="C530" i="16"/>
  <c r="V531" i="16"/>
  <c r="B531" i="16"/>
  <c r="X531" i="16"/>
  <c r="C531" i="16"/>
  <c r="V532" i="16"/>
  <c r="B532" i="16"/>
  <c r="X532" i="16"/>
  <c r="C532" i="16"/>
  <c r="V533" i="16"/>
  <c r="B533" i="16"/>
  <c r="X533" i="16"/>
  <c r="C533" i="16"/>
  <c r="V534" i="16"/>
  <c r="B534" i="16"/>
  <c r="X534" i="16"/>
  <c r="C534" i="16"/>
  <c r="V535" i="16"/>
  <c r="B535" i="16"/>
  <c r="X535" i="16"/>
  <c r="C535" i="16"/>
  <c r="V536" i="16"/>
  <c r="B536" i="16"/>
  <c r="X536" i="16"/>
  <c r="C536" i="16"/>
  <c r="V537" i="16"/>
  <c r="B537" i="16"/>
  <c r="X537" i="16"/>
  <c r="C537" i="16"/>
  <c r="V538" i="16"/>
  <c r="B538" i="16"/>
  <c r="X538" i="16"/>
  <c r="C538" i="16"/>
  <c r="V539" i="16"/>
  <c r="B539" i="16"/>
  <c r="X539" i="16"/>
  <c r="C539" i="16"/>
  <c r="V540" i="16"/>
  <c r="B540" i="16"/>
  <c r="X540" i="16"/>
  <c r="C540" i="16"/>
  <c r="V541" i="16"/>
  <c r="B541" i="16"/>
  <c r="X541" i="16"/>
  <c r="C541" i="16"/>
  <c r="V542" i="16"/>
  <c r="B542" i="16"/>
  <c r="X542" i="16"/>
  <c r="C542" i="16"/>
  <c r="V543" i="16"/>
  <c r="B543" i="16"/>
  <c r="X543" i="16"/>
  <c r="C543" i="16"/>
  <c r="V544" i="16"/>
  <c r="B544" i="16"/>
  <c r="X544" i="16"/>
  <c r="C544" i="16"/>
  <c r="V545" i="16"/>
  <c r="B545" i="16"/>
  <c r="X545" i="16"/>
  <c r="C545" i="16"/>
  <c r="V546" i="16"/>
  <c r="B546" i="16"/>
  <c r="X546" i="16"/>
  <c r="C546" i="16"/>
  <c r="V547" i="16"/>
  <c r="B547" i="16"/>
  <c r="X547" i="16"/>
  <c r="C547" i="16"/>
  <c r="V548" i="16"/>
  <c r="B548" i="16"/>
  <c r="X548" i="16"/>
  <c r="C548" i="16"/>
  <c r="V549" i="16"/>
  <c r="B549" i="16"/>
  <c r="X549" i="16"/>
  <c r="C549" i="16"/>
  <c r="V550" i="16"/>
  <c r="B550" i="16"/>
  <c r="X550" i="16"/>
  <c r="C550" i="16"/>
  <c r="V551" i="16"/>
  <c r="B551" i="16"/>
  <c r="X551" i="16"/>
  <c r="C551" i="16"/>
  <c r="V552" i="16"/>
  <c r="B552" i="16"/>
  <c r="X552" i="16"/>
  <c r="C552" i="16"/>
  <c r="V553" i="16"/>
  <c r="B553" i="16"/>
  <c r="X553" i="16"/>
  <c r="C553" i="16"/>
  <c r="V554" i="16"/>
  <c r="B554" i="16"/>
  <c r="X554" i="16"/>
  <c r="C554" i="16"/>
  <c r="V555" i="16"/>
  <c r="B555" i="16"/>
  <c r="X555" i="16"/>
  <c r="C555" i="16"/>
  <c r="V556" i="16"/>
  <c r="B556" i="16"/>
  <c r="X556" i="16"/>
  <c r="C556" i="16"/>
  <c r="V557" i="16"/>
  <c r="B557" i="16"/>
  <c r="X557" i="16"/>
  <c r="C557" i="16"/>
  <c r="V558" i="16"/>
  <c r="B558" i="16"/>
  <c r="X558" i="16"/>
  <c r="C558" i="16"/>
  <c r="V559" i="16"/>
  <c r="B559" i="16"/>
  <c r="X559" i="16"/>
  <c r="C559" i="16"/>
  <c r="V560" i="16"/>
  <c r="B560" i="16"/>
  <c r="X560" i="16"/>
  <c r="C560" i="16"/>
  <c r="V561" i="16"/>
  <c r="B561" i="16"/>
  <c r="X561" i="16"/>
  <c r="C561" i="16"/>
  <c r="V562" i="16"/>
  <c r="B562" i="16"/>
  <c r="X562" i="16"/>
  <c r="C562" i="16"/>
  <c r="V563" i="16"/>
  <c r="B563" i="16"/>
  <c r="X563" i="16"/>
  <c r="C563" i="16"/>
  <c r="V564" i="16"/>
  <c r="B564" i="16"/>
  <c r="X564" i="16"/>
  <c r="C564" i="16"/>
  <c r="V565" i="16"/>
  <c r="B565" i="16"/>
  <c r="X565" i="16"/>
  <c r="C565" i="16"/>
  <c r="V566" i="16"/>
  <c r="B566" i="16"/>
  <c r="X566" i="16"/>
  <c r="C566" i="16"/>
  <c r="V567" i="16"/>
  <c r="B567" i="16"/>
  <c r="X567" i="16"/>
  <c r="C567" i="16"/>
  <c r="V568" i="16"/>
  <c r="B568" i="16"/>
  <c r="X568" i="16"/>
  <c r="C568" i="16"/>
  <c r="V569" i="16"/>
  <c r="B569" i="16"/>
  <c r="X569" i="16"/>
  <c r="C569" i="16"/>
  <c r="V570" i="16"/>
  <c r="B570" i="16"/>
  <c r="X570" i="16"/>
  <c r="C570" i="16"/>
  <c r="V571" i="16"/>
  <c r="B571" i="16"/>
  <c r="X571" i="16"/>
  <c r="C571" i="16"/>
  <c r="V572" i="16"/>
  <c r="B572" i="16"/>
  <c r="X572" i="16"/>
  <c r="C572" i="16"/>
  <c r="V573" i="16"/>
  <c r="B573" i="16"/>
  <c r="X573" i="16"/>
  <c r="C573" i="16"/>
  <c r="V574" i="16"/>
  <c r="B574" i="16"/>
  <c r="X574" i="16"/>
  <c r="C574" i="16"/>
  <c r="V575" i="16"/>
  <c r="B575" i="16"/>
  <c r="X575" i="16"/>
  <c r="C575" i="16"/>
  <c r="V576" i="16"/>
  <c r="B576" i="16"/>
  <c r="X576" i="16"/>
  <c r="C576" i="16"/>
  <c r="V577" i="16"/>
  <c r="B577" i="16"/>
  <c r="X577" i="16"/>
  <c r="C577" i="16"/>
  <c r="V578" i="16"/>
  <c r="B578" i="16"/>
  <c r="X578" i="16"/>
  <c r="C578" i="16"/>
  <c r="V579" i="16"/>
  <c r="B579" i="16"/>
  <c r="X579" i="16"/>
  <c r="C579" i="16"/>
  <c r="V580" i="16"/>
  <c r="B580" i="16"/>
  <c r="X580" i="16"/>
  <c r="C580" i="16"/>
  <c r="V581" i="16"/>
  <c r="B581" i="16"/>
  <c r="X581" i="16"/>
  <c r="C581" i="16"/>
  <c r="V582" i="16"/>
  <c r="B582" i="16"/>
  <c r="X582" i="16"/>
  <c r="C582" i="16"/>
  <c r="V583" i="16"/>
  <c r="B583" i="16"/>
  <c r="X583" i="16"/>
  <c r="C583" i="16"/>
  <c r="V584" i="16"/>
  <c r="B584" i="16"/>
  <c r="X584" i="16"/>
  <c r="C584" i="16"/>
  <c r="V585" i="16"/>
  <c r="B585" i="16"/>
  <c r="X585" i="16"/>
  <c r="C585" i="16"/>
  <c r="V586" i="16"/>
  <c r="B586" i="16"/>
  <c r="X586" i="16"/>
  <c r="C586" i="16"/>
  <c r="V587" i="16"/>
  <c r="B587" i="16"/>
  <c r="X587" i="16"/>
  <c r="C587" i="16"/>
  <c r="V588" i="16"/>
  <c r="B588" i="16"/>
  <c r="X588" i="16"/>
  <c r="C588" i="16"/>
  <c r="V589" i="16"/>
  <c r="B589" i="16"/>
  <c r="X589" i="16"/>
  <c r="C589" i="16"/>
  <c r="V590" i="16"/>
  <c r="B590" i="16"/>
  <c r="X590" i="16"/>
  <c r="C590" i="16"/>
  <c r="V591" i="16"/>
  <c r="B591" i="16"/>
  <c r="X591" i="16"/>
  <c r="C591" i="16"/>
  <c r="V592" i="16"/>
  <c r="B592" i="16"/>
  <c r="X592" i="16"/>
  <c r="C592" i="16"/>
  <c r="V593" i="16"/>
  <c r="B593" i="16"/>
  <c r="X593" i="16"/>
  <c r="C593" i="16"/>
  <c r="V594" i="16"/>
  <c r="B594" i="16"/>
  <c r="X594" i="16"/>
  <c r="C594" i="16"/>
  <c r="V595" i="16"/>
  <c r="B595" i="16"/>
  <c r="X595" i="16"/>
  <c r="C595" i="16"/>
  <c r="V596" i="16"/>
  <c r="B596" i="16"/>
  <c r="X596" i="16"/>
  <c r="C596" i="16"/>
  <c r="V597" i="16"/>
  <c r="B597" i="16"/>
  <c r="X597" i="16"/>
  <c r="C597" i="16"/>
  <c r="V598" i="16"/>
  <c r="B598" i="16"/>
  <c r="X598" i="16"/>
  <c r="C598" i="16"/>
  <c r="V599" i="16"/>
  <c r="B599" i="16"/>
  <c r="X599" i="16"/>
  <c r="C599" i="16"/>
  <c r="V600" i="16"/>
  <c r="B600" i="16"/>
  <c r="X600" i="16"/>
  <c r="C600" i="16"/>
  <c r="V601" i="16"/>
  <c r="B601" i="16"/>
  <c r="X601" i="16"/>
  <c r="C601" i="16"/>
  <c r="V602" i="16"/>
  <c r="B602" i="16"/>
  <c r="X602" i="16"/>
  <c r="C602" i="16"/>
  <c r="V603" i="16"/>
  <c r="B603" i="16"/>
  <c r="X603" i="16"/>
  <c r="C603" i="16"/>
  <c r="V604" i="16"/>
  <c r="B604" i="16"/>
  <c r="X604" i="16"/>
  <c r="C604" i="16"/>
  <c r="V605" i="16"/>
  <c r="B605" i="16"/>
  <c r="X605" i="16"/>
  <c r="C605" i="16"/>
  <c r="V606" i="16"/>
  <c r="B606" i="16"/>
  <c r="X606" i="16"/>
  <c r="C606" i="16"/>
  <c r="V607" i="16"/>
  <c r="B607" i="16"/>
  <c r="X607" i="16"/>
  <c r="C607" i="16"/>
  <c r="V608" i="16"/>
  <c r="B608" i="16"/>
  <c r="X608" i="16"/>
  <c r="C608" i="16"/>
  <c r="V609" i="16"/>
  <c r="B609" i="16"/>
  <c r="X609" i="16"/>
  <c r="C609" i="16"/>
  <c r="V610" i="16"/>
  <c r="B610" i="16"/>
  <c r="X610" i="16"/>
  <c r="C610" i="16"/>
  <c r="V611" i="16"/>
  <c r="B611" i="16"/>
  <c r="X611" i="16"/>
  <c r="C611" i="16"/>
  <c r="V612" i="16"/>
  <c r="B612" i="16"/>
  <c r="X612" i="16"/>
  <c r="C612" i="16"/>
  <c r="V613" i="16"/>
  <c r="B613" i="16"/>
  <c r="X613" i="16"/>
  <c r="C613" i="16"/>
  <c r="V614" i="16"/>
  <c r="B614" i="16"/>
  <c r="X614" i="16"/>
  <c r="C614" i="16"/>
  <c r="V615" i="16"/>
  <c r="B615" i="16"/>
  <c r="X615" i="16"/>
  <c r="C615" i="16"/>
  <c r="V616" i="16"/>
  <c r="B616" i="16"/>
  <c r="X616" i="16"/>
  <c r="C616" i="16"/>
  <c r="V617" i="16"/>
  <c r="B617" i="16"/>
  <c r="X617" i="16"/>
  <c r="C617" i="16"/>
  <c r="V618" i="16"/>
  <c r="B618" i="16"/>
  <c r="X618" i="16"/>
  <c r="C618" i="16"/>
  <c r="V619" i="16"/>
  <c r="B619" i="16"/>
  <c r="X619" i="16"/>
  <c r="C619" i="16"/>
  <c r="V620" i="16"/>
  <c r="B620" i="16"/>
  <c r="X620" i="16"/>
  <c r="C620" i="16"/>
  <c r="V621" i="16"/>
  <c r="B621" i="16"/>
  <c r="X621" i="16"/>
  <c r="C621" i="16"/>
  <c r="V622" i="16"/>
  <c r="B622" i="16"/>
  <c r="X622" i="16"/>
  <c r="C622" i="16"/>
  <c r="V623" i="16"/>
  <c r="B623" i="16"/>
  <c r="X623" i="16"/>
  <c r="C623" i="16"/>
  <c r="V624" i="16"/>
  <c r="B624" i="16"/>
  <c r="X624" i="16"/>
  <c r="C624" i="16"/>
  <c r="V625" i="16"/>
  <c r="B625" i="16"/>
  <c r="X625" i="16"/>
  <c r="C625" i="16"/>
  <c r="V626" i="16"/>
  <c r="B626" i="16"/>
  <c r="X626" i="16"/>
  <c r="C626" i="16"/>
  <c r="V627" i="16"/>
  <c r="B627" i="16"/>
  <c r="X627" i="16"/>
  <c r="C627" i="16"/>
  <c r="V628" i="16"/>
  <c r="B628" i="16"/>
  <c r="X628" i="16"/>
  <c r="C628" i="16"/>
  <c r="V629" i="16"/>
  <c r="B629" i="16"/>
  <c r="X629" i="16"/>
  <c r="C629" i="16"/>
  <c r="V630" i="16"/>
  <c r="B630" i="16"/>
  <c r="X630" i="16"/>
  <c r="C630" i="16"/>
  <c r="V631" i="16"/>
  <c r="B631" i="16"/>
  <c r="X631" i="16"/>
  <c r="C631" i="16"/>
  <c r="V632" i="16"/>
  <c r="B632" i="16"/>
  <c r="X632" i="16"/>
  <c r="C632" i="16"/>
  <c r="V633" i="16"/>
  <c r="B633" i="16"/>
  <c r="X633" i="16"/>
  <c r="C633" i="16"/>
  <c r="V634" i="16"/>
  <c r="B634" i="16"/>
  <c r="X634" i="16"/>
  <c r="C634" i="16"/>
  <c r="V635" i="16"/>
  <c r="B635" i="16"/>
  <c r="X635" i="16"/>
  <c r="C635" i="16"/>
  <c r="V636" i="16"/>
  <c r="B636" i="16"/>
  <c r="X636" i="16"/>
  <c r="C636" i="16"/>
  <c r="V637" i="16"/>
  <c r="B637" i="16"/>
  <c r="X637" i="16"/>
  <c r="C637" i="16"/>
  <c r="V638" i="16"/>
  <c r="B638" i="16"/>
  <c r="X638" i="16"/>
  <c r="C638" i="16"/>
  <c r="V639" i="16"/>
  <c r="B639" i="16"/>
  <c r="X639" i="16"/>
  <c r="C639" i="16"/>
  <c r="V640" i="16"/>
  <c r="B640" i="16"/>
  <c r="X640" i="16"/>
  <c r="C640" i="16"/>
  <c r="V641" i="16"/>
  <c r="B641" i="16"/>
  <c r="X641" i="16"/>
  <c r="C641" i="16"/>
  <c r="V642" i="16"/>
  <c r="B642" i="16"/>
  <c r="X642" i="16"/>
  <c r="C642" i="16"/>
  <c r="V643" i="16"/>
  <c r="B643" i="16"/>
  <c r="X643" i="16"/>
  <c r="C643" i="16"/>
  <c r="V644" i="16"/>
  <c r="B644" i="16"/>
  <c r="X644" i="16"/>
  <c r="C644" i="16"/>
  <c r="V645" i="16"/>
  <c r="B645" i="16"/>
  <c r="X645" i="16"/>
  <c r="C645" i="16"/>
  <c r="V646" i="16"/>
  <c r="B646" i="16"/>
  <c r="X646" i="16"/>
  <c r="C646" i="16"/>
  <c r="V647" i="16"/>
  <c r="B647" i="16"/>
  <c r="X647" i="16"/>
  <c r="C647" i="16"/>
  <c r="V648" i="16"/>
  <c r="B648" i="16"/>
  <c r="X648" i="16"/>
  <c r="C648" i="16"/>
  <c r="V649" i="16"/>
  <c r="B649" i="16"/>
  <c r="X649" i="16"/>
  <c r="C649" i="16"/>
  <c r="V650" i="16"/>
  <c r="B650" i="16"/>
  <c r="X650" i="16"/>
  <c r="C650" i="16"/>
  <c r="V651" i="16"/>
  <c r="B651" i="16"/>
  <c r="X651" i="16"/>
  <c r="C651" i="16"/>
  <c r="V652" i="16"/>
  <c r="B652" i="16"/>
  <c r="X652" i="16"/>
  <c r="C652" i="16"/>
  <c r="V653" i="16"/>
  <c r="B653" i="16"/>
  <c r="X653" i="16"/>
  <c r="C653" i="16"/>
  <c r="V654" i="16"/>
  <c r="B654" i="16"/>
  <c r="X654" i="16"/>
  <c r="C654" i="16"/>
  <c r="V655" i="16"/>
  <c r="B655" i="16"/>
  <c r="X655" i="16"/>
  <c r="C655" i="16"/>
  <c r="V656" i="16"/>
  <c r="B656" i="16"/>
  <c r="X656" i="16"/>
  <c r="C656" i="16"/>
  <c r="V657" i="16"/>
  <c r="B657" i="16"/>
  <c r="X657" i="16"/>
  <c r="C657" i="16"/>
  <c r="V658" i="16"/>
  <c r="B658" i="16"/>
  <c r="X658" i="16"/>
  <c r="C658" i="16"/>
  <c r="V659" i="16"/>
  <c r="B659" i="16"/>
  <c r="X659" i="16"/>
  <c r="C659" i="16"/>
  <c r="V660" i="16"/>
  <c r="B660" i="16"/>
  <c r="X660" i="16"/>
  <c r="C660" i="16"/>
  <c r="V661" i="16"/>
  <c r="B661" i="16"/>
  <c r="X661" i="16"/>
  <c r="C661" i="16"/>
  <c r="V662" i="16"/>
  <c r="B662" i="16"/>
  <c r="X662" i="16"/>
  <c r="C662" i="16"/>
  <c r="V663" i="16"/>
  <c r="B663" i="16"/>
  <c r="X663" i="16"/>
  <c r="C663" i="16"/>
  <c r="V664" i="16"/>
  <c r="B664" i="16"/>
  <c r="X664" i="16"/>
  <c r="C664" i="16"/>
  <c r="V665" i="16"/>
  <c r="B665" i="16"/>
  <c r="X665" i="16"/>
  <c r="C665" i="16"/>
  <c r="V666" i="16"/>
  <c r="B666" i="16"/>
  <c r="X666" i="16"/>
  <c r="C666" i="16"/>
  <c r="V667" i="16"/>
  <c r="B667" i="16"/>
  <c r="X667" i="16"/>
  <c r="C667" i="16"/>
  <c r="V668" i="16"/>
  <c r="B668" i="16"/>
  <c r="X668" i="16"/>
  <c r="C668" i="16"/>
  <c r="V669" i="16"/>
  <c r="B669" i="16"/>
  <c r="X669" i="16"/>
  <c r="C669" i="16"/>
  <c r="V670" i="16"/>
  <c r="B670" i="16"/>
  <c r="X670" i="16"/>
  <c r="C670" i="16"/>
  <c r="V671" i="16"/>
  <c r="B671" i="16"/>
  <c r="X671" i="16"/>
  <c r="C671" i="16"/>
  <c r="V672" i="16"/>
  <c r="B672" i="16"/>
  <c r="X672" i="16"/>
  <c r="C672" i="16"/>
  <c r="V673" i="16"/>
  <c r="B673" i="16"/>
  <c r="X673" i="16"/>
  <c r="C673" i="16"/>
  <c r="V674" i="16"/>
  <c r="B674" i="16"/>
  <c r="X674" i="16"/>
  <c r="C674" i="16"/>
  <c r="V675" i="16"/>
  <c r="B675" i="16"/>
  <c r="X675" i="16"/>
  <c r="C675" i="16"/>
  <c r="V676" i="16"/>
  <c r="B676" i="16"/>
  <c r="X676" i="16"/>
  <c r="C676" i="16"/>
  <c r="V677" i="16"/>
  <c r="B677" i="16"/>
  <c r="X677" i="16"/>
  <c r="C677" i="16"/>
  <c r="V678" i="16"/>
  <c r="B678" i="16"/>
  <c r="X678" i="16"/>
  <c r="C678" i="16"/>
  <c r="V679" i="16"/>
  <c r="B679" i="16"/>
  <c r="X679" i="16"/>
  <c r="C679" i="16"/>
  <c r="V680" i="16"/>
  <c r="B680" i="16"/>
  <c r="X680" i="16"/>
  <c r="C680" i="16"/>
  <c r="V681" i="16"/>
  <c r="B681" i="16"/>
  <c r="X681" i="16"/>
  <c r="C681" i="16"/>
  <c r="V682" i="16"/>
  <c r="B682" i="16"/>
  <c r="X682" i="16"/>
  <c r="C682" i="16"/>
  <c r="V683" i="16"/>
  <c r="B683" i="16"/>
  <c r="X683" i="16"/>
  <c r="C683" i="16"/>
  <c r="V684" i="16"/>
  <c r="B684" i="16"/>
  <c r="X684" i="16"/>
  <c r="C684" i="16"/>
  <c r="V685" i="16"/>
  <c r="B685" i="16"/>
  <c r="X685" i="16"/>
  <c r="C685" i="16"/>
  <c r="V686" i="16"/>
  <c r="B686" i="16"/>
  <c r="X686" i="16"/>
  <c r="C686" i="16"/>
  <c r="V687" i="16"/>
  <c r="B687" i="16"/>
  <c r="X687" i="16"/>
  <c r="C687" i="16"/>
  <c r="V688" i="16"/>
  <c r="B688" i="16"/>
  <c r="X688" i="16"/>
  <c r="C688" i="16"/>
  <c r="V689" i="16"/>
  <c r="B689" i="16"/>
  <c r="X689" i="16"/>
  <c r="C689" i="16"/>
  <c r="V690" i="16"/>
  <c r="B690" i="16"/>
  <c r="X690" i="16"/>
  <c r="C690" i="16"/>
  <c r="V691" i="16"/>
  <c r="B691" i="16"/>
  <c r="X691" i="16"/>
  <c r="C691" i="16"/>
  <c r="V692" i="16"/>
  <c r="B692" i="16"/>
  <c r="X692" i="16"/>
  <c r="C692" i="16"/>
  <c r="V693" i="16"/>
  <c r="B693" i="16"/>
  <c r="X693" i="16"/>
  <c r="C693" i="16"/>
  <c r="V694" i="16"/>
  <c r="B694" i="16"/>
  <c r="X694" i="16"/>
  <c r="C694" i="16"/>
  <c r="V695" i="16"/>
  <c r="B695" i="16"/>
  <c r="X695" i="16"/>
  <c r="C695" i="16"/>
  <c r="V696" i="16"/>
  <c r="B696" i="16"/>
  <c r="X696" i="16"/>
  <c r="C696" i="16"/>
  <c r="V697" i="16"/>
  <c r="B697" i="16"/>
  <c r="X697" i="16"/>
  <c r="C697" i="16"/>
  <c r="V698" i="16"/>
  <c r="B698" i="16"/>
  <c r="X698" i="16"/>
  <c r="C698" i="16"/>
  <c r="V699" i="16"/>
  <c r="B699" i="16"/>
  <c r="X699" i="16"/>
  <c r="C699" i="16"/>
  <c r="V700" i="16"/>
  <c r="B700" i="16"/>
  <c r="X700" i="16"/>
  <c r="C700" i="16"/>
  <c r="V701" i="16"/>
  <c r="B701" i="16"/>
  <c r="X701" i="16"/>
  <c r="C701" i="16"/>
  <c r="V702" i="16"/>
  <c r="B702" i="16"/>
  <c r="X702" i="16"/>
  <c r="C702" i="16"/>
  <c r="V703" i="16"/>
  <c r="B703" i="16"/>
  <c r="X703" i="16"/>
  <c r="C703" i="16"/>
  <c r="V704" i="16"/>
  <c r="B704" i="16"/>
  <c r="X704" i="16"/>
  <c r="C704" i="16"/>
  <c r="V705" i="16"/>
  <c r="B705" i="16"/>
  <c r="X705" i="16"/>
  <c r="C705" i="16"/>
  <c r="V706" i="16"/>
  <c r="B706" i="16"/>
  <c r="X706" i="16"/>
  <c r="C706" i="16"/>
  <c r="V707" i="16"/>
  <c r="B707" i="16"/>
  <c r="X707" i="16"/>
  <c r="C707" i="16"/>
  <c r="V708" i="16"/>
  <c r="B708" i="16"/>
  <c r="X708" i="16"/>
  <c r="C708" i="16"/>
  <c r="V709" i="16"/>
  <c r="B709" i="16"/>
  <c r="X709" i="16"/>
  <c r="C709" i="16"/>
  <c r="V710" i="16"/>
  <c r="B710" i="16"/>
  <c r="X710" i="16"/>
  <c r="C710" i="16"/>
  <c r="V711" i="16"/>
  <c r="B711" i="16"/>
  <c r="X711" i="16"/>
  <c r="C711" i="16"/>
  <c r="V712" i="16"/>
  <c r="B712" i="16"/>
  <c r="X712" i="16"/>
  <c r="C712" i="16"/>
  <c r="V713" i="16"/>
  <c r="B713" i="16"/>
  <c r="X713" i="16"/>
  <c r="C713" i="16"/>
  <c r="V714" i="16"/>
  <c r="B714" i="16"/>
  <c r="X714" i="16"/>
  <c r="C714" i="16"/>
  <c r="V715" i="16"/>
  <c r="B715" i="16"/>
  <c r="X715" i="16"/>
  <c r="C715" i="16"/>
  <c r="V716" i="16"/>
  <c r="B716" i="16"/>
  <c r="X716" i="16"/>
  <c r="C716" i="16"/>
  <c r="V717" i="16"/>
  <c r="B717" i="16"/>
  <c r="X717" i="16"/>
  <c r="C717" i="16"/>
  <c r="V718" i="16"/>
  <c r="B718" i="16"/>
  <c r="X718" i="16"/>
  <c r="C718" i="16"/>
  <c r="V719" i="16"/>
  <c r="B719" i="16"/>
  <c r="X719" i="16"/>
  <c r="C719" i="16"/>
  <c r="V720" i="16"/>
  <c r="B720" i="16"/>
  <c r="X720" i="16"/>
  <c r="C720" i="16"/>
  <c r="V721" i="16"/>
  <c r="B721" i="16"/>
  <c r="X721" i="16"/>
  <c r="C721" i="16"/>
  <c r="V722" i="16"/>
  <c r="B722" i="16"/>
  <c r="X722" i="16"/>
  <c r="C722" i="16"/>
  <c r="V723" i="16"/>
  <c r="B723" i="16"/>
  <c r="X723" i="16"/>
  <c r="C723" i="16"/>
  <c r="V724" i="16"/>
  <c r="B724" i="16"/>
  <c r="X724" i="16"/>
  <c r="C724" i="16"/>
  <c r="V725" i="16"/>
  <c r="B725" i="16"/>
  <c r="X725" i="16"/>
  <c r="C725" i="16"/>
  <c r="V726" i="16"/>
  <c r="B726" i="16"/>
  <c r="X726" i="16"/>
  <c r="C726" i="16"/>
  <c r="V727" i="16"/>
  <c r="B727" i="16"/>
  <c r="X727" i="16"/>
  <c r="C727" i="16"/>
  <c r="V728" i="16"/>
  <c r="B728" i="16"/>
  <c r="X728" i="16"/>
  <c r="C728" i="16"/>
  <c r="V729" i="16"/>
  <c r="B729" i="16"/>
  <c r="X729" i="16"/>
  <c r="C729" i="16"/>
  <c r="V730" i="16"/>
  <c r="B730" i="16"/>
  <c r="X730" i="16"/>
  <c r="C730" i="16"/>
  <c r="V731" i="16"/>
  <c r="B731" i="16"/>
  <c r="X731" i="16"/>
  <c r="C731" i="16"/>
  <c r="V732" i="16"/>
  <c r="B732" i="16"/>
  <c r="X732" i="16"/>
  <c r="C732" i="16"/>
  <c r="V733" i="16"/>
  <c r="B733" i="16"/>
  <c r="X733" i="16"/>
  <c r="C733" i="16"/>
  <c r="V734" i="16"/>
  <c r="B734" i="16"/>
  <c r="X734" i="16"/>
  <c r="C734" i="16"/>
  <c r="V735" i="16"/>
  <c r="B735" i="16"/>
  <c r="X735" i="16"/>
  <c r="C735" i="16"/>
  <c r="V736" i="16"/>
  <c r="B736" i="16"/>
  <c r="X736" i="16"/>
  <c r="C736" i="16"/>
  <c r="V737" i="16"/>
  <c r="B737" i="16"/>
  <c r="X737" i="16"/>
  <c r="C737" i="16"/>
  <c r="V738" i="16"/>
  <c r="B738" i="16"/>
  <c r="X738" i="16"/>
  <c r="C738" i="16"/>
  <c r="V739" i="16"/>
  <c r="B739" i="16"/>
  <c r="X739" i="16"/>
  <c r="C739" i="16"/>
  <c r="V740" i="16"/>
  <c r="B740" i="16"/>
  <c r="X740" i="16"/>
  <c r="C740" i="16"/>
  <c r="V741" i="16"/>
  <c r="B741" i="16"/>
  <c r="X741" i="16"/>
  <c r="C741" i="16"/>
  <c r="V742" i="16"/>
  <c r="B742" i="16"/>
  <c r="X742" i="16"/>
  <c r="C742" i="16"/>
  <c r="V743" i="16"/>
  <c r="B743" i="16"/>
  <c r="X743" i="16"/>
  <c r="C743" i="16"/>
  <c r="V744" i="16"/>
  <c r="B744" i="16"/>
  <c r="X744" i="16"/>
  <c r="C744" i="16"/>
  <c r="V745" i="16"/>
  <c r="B745" i="16"/>
  <c r="X745" i="16"/>
  <c r="C745" i="16"/>
  <c r="V746" i="16"/>
  <c r="B746" i="16"/>
  <c r="X746" i="16"/>
  <c r="C746" i="16"/>
  <c r="V747" i="16"/>
  <c r="B747" i="16"/>
  <c r="X747" i="16"/>
  <c r="C747" i="16"/>
  <c r="V748" i="16"/>
  <c r="B748" i="16"/>
  <c r="X748" i="16"/>
  <c r="C748" i="16"/>
  <c r="V749" i="16"/>
  <c r="B749" i="16"/>
  <c r="X749" i="16"/>
  <c r="C749" i="16"/>
  <c r="V750" i="16"/>
  <c r="B750" i="16"/>
  <c r="X750" i="16"/>
  <c r="C750" i="16"/>
  <c r="V751" i="16"/>
  <c r="B751" i="16"/>
  <c r="X751" i="16"/>
  <c r="C751" i="16"/>
  <c r="V752" i="16"/>
  <c r="B752" i="16"/>
  <c r="X752" i="16"/>
  <c r="C752" i="16"/>
  <c r="V753" i="16"/>
  <c r="B753" i="16"/>
  <c r="X753" i="16"/>
  <c r="C753" i="16"/>
  <c r="V754" i="16"/>
  <c r="B754" i="16"/>
  <c r="X754" i="16"/>
  <c r="C754" i="16"/>
  <c r="V755" i="16"/>
  <c r="B755" i="16"/>
  <c r="X755" i="16"/>
  <c r="C755" i="16"/>
  <c r="V756" i="16"/>
  <c r="B756" i="16"/>
  <c r="X756" i="16"/>
  <c r="C756" i="16"/>
  <c r="V757" i="16"/>
  <c r="B757" i="16"/>
  <c r="X757" i="16"/>
  <c r="C757" i="16"/>
  <c r="V758" i="16"/>
  <c r="B758" i="16"/>
  <c r="X758" i="16"/>
  <c r="C758" i="16"/>
  <c r="V759" i="16"/>
  <c r="B759" i="16"/>
  <c r="X759" i="16"/>
  <c r="C759" i="16"/>
  <c r="V760" i="16"/>
  <c r="B760" i="16"/>
  <c r="X760" i="16"/>
  <c r="C760" i="16"/>
  <c r="V761" i="16"/>
  <c r="B761" i="16"/>
  <c r="X761" i="16"/>
  <c r="C761" i="16"/>
  <c r="V762" i="16"/>
  <c r="B762" i="16"/>
  <c r="X762" i="16"/>
  <c r="C762" i="16"/>
  <c r="V763" i="16"/>
  <c r="B763" i="16"/>
  <c r="X763" i="16"/>
  <c r="C763" i="16"/>
  <c r="V764" i="16"/>
  <c r="B764" i="16"/>
  <c r="X764" i="16"/>
  <c r="C764" i="16"/>
  <c r="V765" i="16"/>
  <c r="B765" i="16"/>
  <c r="X765" i="16"/>
  <c r="C765" i="16"/>
  <c r="V766" i="16"/>
  <c r="B766" i="16"/>
  <c r="X766" i="16"/>
  <c r="C766" i="16"/>
  <c r="V767" i="16"/>
  <c r="B767" i="16"/>
  <c r="X767" i="16"/>
  <c r="C767" i="16"/>
  <c r="V768" i="16"/>
  <c r="B768" i="16"/>
  <c r="X768" i="16"/>
  <c r="C768" i="16"/>
  <c r="V769" i="16"/>
  <c r="B769" i="16"/>
  <c r="X769" i="16"/>
  <c r="C769" i="16"/>
  <c r="V770" i="16"/>
  <c r="B770" i="16"/>
  <c r="X770" i="16"/>
  <c r="C770" i="16"/>
  <c r="V771" i="16"/>
  <c r="B771" i="16"/>
  <c r="X771" i="16"/>
  <c r="C771" i="16"/>
  <c r="V772" i="16"/>
  <c r="B772" i="16"/>
  <c r="X772" i="16"/>
  <c r="C772" i="16"/>
  <c r="V773" i="16"/>
  <c r="B773" i="16"/>
  <c r="X773" i="16"/>
  <c r="C773" i="16"/>
  <c r="V774" i="16"/>
  <c r="B774" i="16"/>
  <c r="X774" i="16"/>
  <c r="C774" i="16"/>
  <c r="V775" i="16"/>
  <c r="B775" i="16"/>
  <c r="X775" i="16"/>
  <c r="C775" i="16"/>
  <c r="V776" i="16"/>
  <c r="B776" i="16"/>
  <c r="X776" i="16"/>
  <c r="C776" i="16"/>
  <c r="V777" i="16"/>
  <c r="B777" i="16"/>
  <c r="X777" i="16"/>
  <c r="C777" i="16"/>
  <c r="V778" i="16"/>
  <c r="B778" i="16"/>
  <c r="X778" i="16"/>
  <c r="C778" i="16"/>
  <c r="V779" i="16"/>
  <c r="B779" i="16"/>
  <c r="X779" i="16"/>
  <c r="C779" i="16"/>
  <c r="V780" i="16"/>
  <c r="B780" i="16"/>
  <c r="X780" i="16"/>
  <c r="C780" i="16"/>
  <c r="V781" i="16"/>
  <c r="B781" i="16"/>
  <c r="X781" i="16"/>
  <c r="C781" i="16"/>
  <c r="V782" i="16"/>
  <c r="B782" i="16"/>
  <c r="X782" i="16"/>
  <c r="C782" i="16"/>
  <c r="V783" i="16"/>
  <c r="B783" i="16"/>
  <c r="X783" i="16"/>
  <c r="C783" i="16"/>
  <c r="V784" i="16"/>
  <c r="B784" i="16"/>
  <c r="X784" i="16"/>
  <c r="C784" i="16"/>
  <c r="V785" i="16"/>
  <c r="B785" i="16"/>
  <c r="X785" i="16"/>
  <c r="C785" i="16"/>
  <c r="V786" i="16"/>
  <c r="B786" i="16"/>
  <c r="X786" i="16"/>
  <c r="C786" i="16"/>
  <c r="V787" i="16"/>
  <c r="B787" i="16"/>
  <c r="X787" i="16"/>
  <c r="C787" i="16"/>
  <c r="V788" i="16"/>
  <c r="B788" i="16"/>
  <c r="X788" i="16"/>
  <c r="C788" i="16"/>
  <c r="V789" i="16"/>
  <c r="B789" i="16"/>
  <c r="X789" i="16"/>
  <c r="C789" i="16"/>
  <c r="V790" i="16"/>
  <c r="B790" i="16"/>
  <c r="X790" i="16"/>
  <c r="C790" i="16"/>
  <c r="V791" i="16"/>
  <c r="B791" i="16"/>
  <c r="X791" i="16"/>
  <c r="C791" i="16"/>
  <c r="V792" i="16"/>
  <c r="B792" i="16"/>
  <c r="X792" i="16"/>
  <c r="C792" i="16"/>
  <c r="V793" i="16"/>
  <c r="B793" i="16"/>
  <c r="X793" i="16"/>
  <c r="C793" i="16"/>
  <c r="V794" i="16"/>
  <c r="B794" i="16"/>
  <c r="X794" i="16"/>
  <c r="C794" i="16"/>
  <c r="V795" i="16"/>
  <c r="B795" i="16"/>
  <c r="X795" i="16"/>
  <c r="C795" i="16"/>
  <c r="V796" i="16"/>
  <c r="B796" i="16"/>
  <c r="X796" i="16"/>
  <c r="C796" i="16"/>
  <c r="V797" i="16"/>
  <c r="B797" i="16"/>
  <c r="X797" i="16"/>
  <c r="C797" i="16"/>
  <c r="V798" i="16"/>
  <c r="B798" i="16"/>
  <c r="X798" i="16"/>
  <c r="C798" i="16"/>
  <c r="V799" i="16"/>
  <c r="B799" i="16"/>
  <c r="X799" i="16"/>
  <c r="C799" i="16"/>
  <c r="V800" i="16"/>
  <c r="B800" i="16"/>
  <c r="X800" i="16"/>
  <c r="C800" i="16"/>
  <c r="V801" i="16"/>
  <c r="B801" i="16"/>
  <c r="X801" i="16"/>
  <c r="C801" i="16"/>
  <c r="V802" i="16"/>
  <c r="B802" i="16"/>
  <c r="X802" i="16"/>
  <c r="C802" i="16"/>
  <c r="V803" i="16"/>
  <c r="B803" i="16"/>
  <c r="X803" i="16"/>
  <c r="C803" i="16"/>
  <c r="V804" i="16"/>
  <c r="B804" i="16"/>
  <c r="X804" i="16"/>
  <c r="C804" i="16"/>
  <c r="V805" i="16"/>
  <c r="B805" i="16"/>
  <c r="X805" i="16"/>
  <c r="C805" i="16"/>
  <c r="V806" i="16"/>
  <c r="B806" i="16"/>
  <c r="X806" i="16"/>
  <c r="C806" i="16"/>
  <c r="V807" i="16"/>
  <c r="B807" i="16"/>
  <c r="X807" i="16"/>
  <c r="C807" i="16"/>
  <c r="V808" i="16"/>
  <c r="B808" i="16"/>
  <c r="X808" i="16"/>
  <c r="C808" i="16"/>
  <c r="V809" i="16"/>
  <c r="B809" i="16"/>
  <c r="X809" i="16"/>
  <c r="C809" i="16"/>
  <c r="V810" i="16"/>
  <c r="B810" i="16"/>
  <c r="X810" i="16"/>
  <c r="C810" i="16"/>
  <c r="V811" i="16"/>
  <c r="B811" i="16"/>
  <c r="X811" i="16"/>
  <c r="C811" i="16"/>
  <c r="V812" i="16"/>
  <c r="B812" i="16"/>
  <c r="X812" i="16"/>
  <c r="C812" i="16"/>
  <c r="V813" i="16"/>
  <c r="B813" i="16"/>
  <c r="X813" i="16"/>
  <c r="C813" i="16"/>
  <c r="V814" i="16"/>
  <c r="B814" i="16"/>
  <c r="X814" i="16"/>
  <c r="C814" i="16"/>
  <c r="V815" i="16"/>
  <c r="B815" i="16"/>
  <c r="X815" i="16"/>
  <c r="C815" i="16"/>
  <c r="V816" i="16"/>
  <c r="B816" i="16"/>
  <c r="X816" i="16"/>
  <c r="C816" i="16"/>
  <c r="V817" i="16"/>
  <c r="B817" i="16"/>
  <c r="X817" i="16"/>
  <c r="C817" i="16"/>
  <c r="V818" i="16"/>
  <c r="B818" i="16"/>
  <c r="X818" i="16"/>
  <c r="C818" i="16"/>
  <c r="V819" i="16"/>
  <c r="B819" i="16"/>
  <c r="X819" i="16"/>
  <c r="C819" i="16"/>
  <c r="V820" i="16"/>
  <c r="B820" i="16"/>
  <c r="X820" i="16"/>
  <c r="C820" i="16"/>
  <c r="V821" i="16"/>
  <c r="B821" i="16"/>
  <c r="X821" i="16"/>
  <c r="C821" i="16"/>
  <c r="V822" i="16"/>
  <c r="B822" i="16"/>
  <c r="X822" i="16"/>
  <c r="C822" i="16"/>
  <c r="V823" i="16"/>
  <c r="B823" i="16"/>
  <c r="X823" i="16"/>
  <c r="C823" i="16"/>
  <c r="V824" i="16"/>
  <c r="B824" i="16"/>
  <c r="X824" i="16"/>
  <c r="C824" i="16"/>
  <c r="V825" i="16"/>
  <c r="B825" i="16"/>
  <c r="X825" i="16"/>
  <c r="C825" i="16"/>
  <c r="V826" i="16"/>
  <c r="B826" i="16"/>
  <c r="X826" i="16"/>
  <c r="C826" i="16"/>
  <c r="V827" i="16"/>
  <c r="B827" i="16"/>
  <c r="X827" i="16"/>
  <c r="C827" i="16"/>
  <c r="V828" i="16"/>
  <c r="B828" i="16"/>
  <c r="X828" i="16"/>
  <c r="C828" i="16"/>
  <c r="V829" i="16"/>
  <c r="B829" i="16"/>
  <c r="X829" i="16"/>
  <c r="C829" i="16"/>
  <c r="V830" i="16"/>
  <c r="B830" i="16"/>
  <c r="X830" i="16"/>
  <c r="C830" i="16"/>
  <c r="V831" i="16"/>
  <c r="B831" i="16"/>
  <c r="X831" i="16"/>
  <c r="C831" i="16"/>
  <c r="V832" i="16"/>
  <c r="B832" i="16"/>
  <c r="X832" i="16"/>
  <c r="C832" i="16"/>
  <c r="V833" i="16"/>
  <c r="B833" i="16"/>
  <c r="X833" i="16"/>
  <c r="C833" i="16"/>
  <c r="V834" i="16"/>
  <c r="B834" i="16"/>
  <c r="X834" i="16"/>
  <c r="C834" i="16"/>
  <c r="V835" i="16"/>
  <c r="B835" i="16"/>
  <c r="X835" i="16"/>
  <c r="C835" i="16"/>
  <c r="V836" i="16"/>
  <c r="B836" i="16"/>
  <c r="X836" i="16"/>
  <c r="C836" i="16"/>
  <c r="V837" i="16"/>
  <c r="B837" i="16"/>
  <c r="X837" i="16"/>
  <c r="C837" i="16"/>
  <c r="V838" i="16"/>
  <c r="B838" i="16"/>
  <c r="X838" i="16"/>
  <c r="C838" i="16"/>
  <c r="V839" i="16"/>
  <c r="B839" i="16"/>
  <c r="X839" i="16"/>
  <c r="C839" i="16"/>
  <c r="V840" i="16"/>
  <c r="B840" i="16"/>
  <c r="X840" i="16"/>
  <c r="C840" i="16"/>
  <c r="V841" i="16"/>
  <c r="B841" i="16"/>
  <c r="X841" i="16"/>
  <c r="C841" i="16"/>
  <c r="V842" i="16"/>
  <c r="B842" i="16"/>
  <c r="X842" i="16"/>
  <c r="C842" i="16"/>
  <c r="V843" i="16"/>
  <c r="B843" i="16"/>
  <c r="X843" i="16"/>
  <c r="C843" i="16"/>
  <c r="V844" i="16"/>
  <c r="B844" i="16"/>
  <c r="X844" i="16"/>
  <c r="C844" i="16"/>
  <c r="V845" i="16"/>
  <c r="B845" i="16"/>
  <c r="X845" i="16"/>
  <c r="C845" i="16"/>
  <c r="V846" i="16"/>
  <c r="B846" i="16"/>
  <c r="X846" i="16"/>
  <c r="C846" i="16"/>
  <c r="V847" i="16"/>
  <c r="B847" i="16"/>
  <c r="X847" i="16"/>
  <c r="C847" i="16"/>
  <c r="V848" i="16"/>
  <c r="B848" i="16"/>
  <c r="X848" i="16"/>
  <c r="C848" i="16"/>
  <c r="V849" i="16"/>
  <c r="B849" i="16"/>
  <c r="X849" i="16"/>
  <c r="C849" i="16"/>
  <c r="V850" i="16"/>
  <c r="B850" i="16"/>
  <c r="X850" i="16"/>
  <c r="C850" i="16"/>
  <c r="V851" i="16"/>
  <c r="B851" i="16"/>
  <c r="X851" i="16"/>
  <c r="C851" i="16"/>
  <c r="V852" i="16"/>
  <c r="B852" i="16"/>
  <c r="X852" i="16"/>
  <c r="C852" i="16"/>
  <c r="V853" i="16"/>
  <c r="B853" i="16"/>
  <c r="X853" i="16"/>
  <c r="C853" i="16"/>
  <c r="V854" i="16"/>
  <c r="B854" i="16"/>
  <c r="X854" i="16"/>
  <c r="C854" i="16"/>
  <c r="V855" i="16"/>
  <c r="B855" i="16"/>
  <c r="X855" i="16"/>
  <c r="C855" i="16"/>
  <c r="V856" i="16"/>
  <c r="B856" i="16"/>
  <c r="X856" i="16"/>
  <c r="C856" i="16"/>
  <c r="V857" i="16"/>
  <c r="B857" i="16"/>
  <c r="X857" i="16"/>
  <c r="C857" i="16"/>
  <c r="V858" i="16"/>
  <c r="B858" i="16"/>
  <c r="X858" i="16"/>
  <c r="C858" i="16"/>
  <c r="V859" i="16"/>
  <c r="B859" i="16"/>
  <c r="X859" i="16"/>
  <c r="C859" i="16"/>
  <c r="V860" i="16"/>
  <c r="B860" i="16"/>
  <c r="X860" i="16"/>
  <c r="C860" i="16"/>
  <c r="V861" i="16"/>
  <c r="B861" i="16"/>
  <c r="X861" i="16"/>
  <c r="C861" i="16"/>
  <c r="V862" i="16"/>
  <c r="B862" i="16"/>
  <c r="X862" i="16"/>
  <c r="C862" i="16"/>
  <c r="V863" i="16"/>
  <c r="B863" i="16"/>
  <c r="X863" i="16"/>
  <c r="C863" i="16"/>
  <c r="V864" i="16"/>
  <c r="B864" i="16"/>
  <c r="X864" i="16"/>
  <c r="C864" i="16"/>
  <c r="V865" i="16"/>
  <c r="B865" i="16"/>
  <c r="X865" i="16"/>
  <c r="C865" i="16"/>
  <c r="V866" i="16"/>
  <c r="B866" i="16"/>
  <c r="X866" i="16"/>
  <c r="C866" i="16"/>
  <c r="V867" i="16"/>
  <c r="B867" i="16"/>
  <c r="X867" i="16"/>
  <c r="C867" i="16"/>
  <c r="V868" i="16"/>
  <c r="B868" i="16"/>
  <c r="X868" i="16"/>
  <c r="C868" i="16"/>
  <c r="V869" i="16"/>
  <c r="B869" i="16"/>
  <c r="X869" i="16"/>
  <c r="C869" i="16"/>
  <c r="V870" i="16"/>
  <c r="B870" i="16"/>
  <c r="X870" i="16"/>
  <c r="C870" i="16"/>
  <c r="V871" i="16"/>
  <c r="B871" i="16"/>
  <c r="X871" i="16"/>
  <c r="C871" i="16"/>
  <c r="V872" i="16"/>
  <c r="B872" i="16"/>
  <c r="X872" i="16"/>
  <c r="C872" i="16"/>
  <c r="V873" i="16"/>
  <c r="B873" i="16"/>
  <c r="X873" i="16"/>
  <c r="C873" i="16"/>
  <c r="V874" i="16"/>
  <c r="B874" i="16"/>
  <c r="X874" i="16"/>
  <c r="C874" i="16"/>
  <c r="V875" i="16"/>
  <c r="B875" i="16"/>
  <c r="X875" i="16"/>
  <c r="C875" i="16"/>
  <c r="V876" i="16"/>
  <c r="B876" i="16"/>
  <c r="X876" i="16"/>
  <c r="C876" i="16"/>
  <c r="V877" i="16"/>
  <c r="B877" i="16"/>
  <c r="X877" i="16"/>
  <c r="C877" i="16"/>
  <c r="V878" i="16"/>
  <c r="B878" i="16"/>
  <c r="X878" i="16"/>
  <c r="C878" i="16"/>
  <c r="V879" i="16"/>
  <c r="B879" i="16"/>
  <c r="X879" i="16"/>
  <c r="C879" i="16"/>
  <c r="V880" i="16"/>
  <c r="B880" i="16"/>
  <c r="X880" i="16"/>
  <c r="C880" i="16"/>
  <c r="V881" i="16"/>
  <c r="B881" i="16"/>
  <c r="X881" i="16"/>
  <c r="C881" i="16"/>
  <c r="V882" i="16"/>
  <c r="B882" i="16"/>
  <c r="X882" i="16"/>
  <c r="C882" i="16"/>
  <c r="V883" i="16"/>
  <c r="B883" i="16"/>
  <c r="X883" i="16"/>
  <c r="C883" i="16"/>
  <c r="V884" i="16"/>
  <c r="B884" i="16"/>
  <c r="X884" i="16"/>
  <c r="C884" i="16"/>
  <c r="V885" i="16"/>
  <c r="B885" i="16"/>
  <c r="X885" i="16"/>
  <c r="C885" i="16"/>
  <c r="V886" i="16"/>
  <c r="B886" i="16"/>
  <c r="X886" i="16"/>
  <c r="C886" i="16"/>
  <c r="V887" i="16"/>
  <c r="B887" i="16"/>
  <c r="X887" i="16"/>
  <c r="C887" i="16"/>
  <c r="V888" i="16"/>
  <c r="B888" i="16"/>
  <c r="X888" i="16"/>
  <c r="C888" i="16"/>
  <c r="V889" i="16"/>
  <c r="B889" i="16"/>
  <c r="X889" i="16"/>
  <c r="C889" i="16"/>
  <c r="V890" i="16"/>
  <c r="B890" i="16"/>
  <c r="X890" i="16"/>
  <c r="C890" i="16"/>
  <c r="V891" i="16"/>
  <c r="B891" i="16"/>
  <c r="X891" i="16"/>
  <c r="C891" i="16"/>
  <c r="V892" i="16"/>
  <c r="B892" i="16"/>
  <c r="X892" i="16"/>
  <c r="C892" i="16"/>
  <c r="V893" i="16"/>
  <c r="B893" i="16"/>
  <c r="X893" i="16"/>
  <c r="C893" i="16"/>
  <c r="V894" i="16"/>
  <c r="B894" i="16"/>
  <c r="X894" i="16"/>
  <c r="C894" i="16"/>
  <c r="V895" i="16"/>
  <c r="B895" i="16"/>
  <c r="X895" i="16"/>
  <c r="C895" i="16"/>
  <c r="V896" i="16"/>
  <c r="B896" i="16"/>
  <c r="X896" i="16"/>
  <c r="C896" i="16"/>
  <c r="V897" i="16"/>
  <c r="B897" i="16"/>
  <c r="X897" i="16"/>
  <c r="C897" i="16"/>
  <c r="V898" i="16"/>
  <c r="B898" i="16"/>
  <c r="X898" i="16"/>
  <c r="C898" i="16"/>
  <c r="V899" i="16"/>
  <c r="B899" i="16"/>
  <c r="X899" i="16"/>
  <c r="C899" i="16"/>
  <c r="V900" i="16"/>
  <c r="B900" i="16"/>
  <c r="X900" i="16"/>
  <c r="C900" i="16"/>
  <c r="V901" i="16"/>
  <c r="B901" i="16"/>
  <c r="X901" i="16"/>
  <c r="C901" i="16"/>
  <c r="V902" i="16"/>
  <c r="B902" i="16"/>
  <c r="X902" i="16"/>
  <c r="C902" i="16"/>
  <c r="V903" i="16"/>
  <c r="B903" i="16"/>
  <c r="X903" i="16"/>
  <c r="C903" i="16"/>
  <c r="V904" i="16"/>
  <c r="B904" i="16"/>
  <c r="X904" i="16"/>
  <c r="C904" i="16"/>
  <c r="V905" i="16"/>
  <c r="B905" i="16"/>
  <c r="X905" i="16"/>
  <c r="C905" i="16"/>
  <c r="V906" i="16"/>
  <c r="B906" i="16"/>
  <c r="X906" i="16"/>
  <c r="C906" i="16"/>
  <c r="V907" i="16"/>
  <c r="B907" i="16"/>
  <c r="X907" i="16"/>
  <c r="C907" i="16"/>
  <c r="V908" i="16"/>
  <c r="B908" i="16"/>
  <c r="X908" i="16"/>
  <c r="C908" i="16"/>
  <c r="V909" i="16"/>
  <c r="B909" i="16"/>
  <c r="X909" i="16"/>
  <c r="C909" i="16"/>
  <c r="V910" i="16"/>
  <c r="B910" i="16"/>
  <c r="X910" i="16"/>
  <c r="C910" i="16"/>
  <c r="V911" i="16"/>
  <c r="B911" i="16"/>
  <c r="X911" i="16"/>
  <c r="C911" i="16"/>
  <c r="V912" i="16"/>
  <c r="B912" i="16"/>
  <c r="X912" i="16"/>
  <c r="C912" i="16"/>
  <c r="V913" i="16"/>
  <c r="B913" i="16"/>
  <c r="X913" i="16"/>
  <c r="C913" i="16"/>
  <c r="V914" i="16"/>
  <c r="B914" i="16"/>
  <c r="X914" i="16"/>
  <c r="C914" i="16"/>
  <c r="V915" i="16"/>
  <c r="B915" i="16"/>
  <c r="X915" i="16"/>
  <c r="C915" i="16"/>
  <c r="V916" i="16"/>
  <c r="B916" i="16"/>
  <c r="X916" i="16"/>
  <c r="C916" i="16"/>
  <c r="V917" i="16"/>
  <c r="B917" i="16"/>
  <c r="X917" i="16"/>
  <c r="C917" i="16"/>
  <c r="V918" i="16"/>
  <c r="B918" i="16"/>
  <c r="X918" i="16"/>
  <c r="C918" i="16"/>
  <c r="V919" i="16"/>
  <c r="B919" i="16"/>
  <c r="X919" i="16"/>
  <c r="C919" i="16"/>
  <c r="V920" i="16"/>
  <c r="B920" i="16"/>
  <c r="X920" i="16"/>
  <c r="C920" i="16"/>
  <c r="V921" i="16"/>
  <c r="B921" i="16"/>
  <c r="X921" i="16"/>
  <c r="C921" i="16"/>
  <c r="V922" i="16"/>
  <c r="B922" i="16"/>
  <c r="X922" i="16"/>
  <c r="C922" i="16"/>
  <c r="V923" i="16"/>
  <c r="B923" i="16"/>
  <c r="X923" i="16"/>
  <c r="C923" i="16"/>
  <c r="V924" i="16"/>
  <c r="B924" i="16"/>
  <c r="X924" i="16"/>
  <c r="C924" i="16"/>
  <c r="V925" i="16"/>
  <c r="B925" i="16"/>
  <c r="X925" i="16"/>
  <c r="C925" i="16"/>
  <c r="V926" i="16"/>
  <c r="B926" i="16"/>
  <c r="X926" i="16"/>
  <c r="C926" i="16"/>
  <c r="V927" i="16"/>
  <c r="B927" i="16"/>
  <c r="X927" i="16"/>
  <c r="C927" i="16"/>
  <c r="V928" i="16"/>
  <c r="B928" i="16"/>
  <c r="X928" i="16"/>
  <c r="C928" i="16"/>
  <c r="V929" i="16"/>
  <c r="B929" i="16"/>
  <c r="X929" i="16"/>
  <c r="C929" i="16"/>
  <c r="V930" i="16"/>
  <c r="B930" i="16"/>
  <c r="X930" i="16"/>
  <c r="C930" i="16"/>
  <c r="V931" i="16"/>
  <c r="B931" i="16"/>
  <c r="X931" i="16"/>
  <c r="C931" i="16"/>
  <c r="V932" i="16"/>
  <c r="B932" i="16"/>
  <c r="X932" i="16"/>
  <c r="C932" i="16"/>
  <c r="V933" i="16"/>
  <c r="B933" i="16"/>
  <c r="X933" i="16"/>
  <c r="C933" i="16"/>
  <c r="V934" i="16"/>
  <c r="B934" i="16"/>
  <c r="X934" i="16"/>
  <c r="C934" i="16"/>
  <c r="V935" i="16"/>
  <c r="B935" i="16"/>
  <c r="X935" i="16"/>
  <c r="C935" i="16"/>
  <c r="V936" i="16"/>
  <c r="B936" i="16"/>
  <c r="X936" i="16"/>
  <c r="C936" i="16"/>
  <c r="V937" i="16"/>
  <c r="B937" i="16"/>
  <c r="X937" i="16"/>
  <c r="C937" i="16"/>
  <c r="V938" i="16"/>
  <c r="B938" i="16"/>
  <c r="X938" i="16"/>
  <c r="C938" i="16"/>
  <c r="V939" i="16"/>
  <c r="B939" i="16"/>
  <c r="X939" i="16"/>
  <c r="C939" i="16"/>
  <c r="V940" i="16"/>
  <c r="B940" i="16"/>
  <c r="X940" i="16"/>
  <c r="C940" i="16"/>
  <c r="V941" i="16"/>
  <c r="B941" i="16"/>
  <c r="X941" i="16"/>
  <c r="C941" i="16"/>
  <c r="V942" i="16"/>
  <c r="B942" i="16"/>
  <c r="X942" i="16"/>
  <c r="C942" i="16"/>
  <c r="V943" i="16"/>
  <c r="B943" i="16"/>
  <c r="X943" i="16"/>
  <c r="C943" i="16"/>
  <c r="V944" i="16"/>
  <c r="B944" i="16"/>
  <c r="X944" i="16"/>
  <c r="C944" i="16"/>
  <c r="V945" i="16"/>
  <c r="B945" i="16"/>
  <c r="X945" i="16"/>
  <c r="C945" i="16"/>
  <c r="V946" i="16"/>
  <c r="B946" i="16"/>
  <c r="X946" i="16"/>
  <c r="C946" i="16"/>
  <c r="V947" i="16"/>
  <c r="B947" i="16"/>
  <c r="X947" i="16"/>
  <c r="C947" i="16"/>
  <c r="V948" i="16"/>
  <c r="B948" i="16"/>
  <c r="X948" i="16"/>
  <c r="C948" i="16"/>
  <c r="V949" i="16"/>
  <c r="B949" i="16"/>
  <c r="X949" i="16"/>
  <c r="C949" i="16"/>
  <c r="V950" i="16"/>
  <c r="B950" i="16"/>
  <c r="X950" i="16"/>
  <c r="C950" i="16"/>
  <c r="V951" i="16"/>
  <c r="B951" i="16"/>
  <c r="X951" i="16"/>
  <c r="C951" i="16"/>
  <c r="V952" i="16"/>
  <c r="B952" i="16"/>
  <c r="X952" i="16"/>
  <c r="C952" i="16"/>
  <c r="V953" i="16"/>
  <c r="B953" i="16"/>
  <c r="X953" i="16"/>
  <c r="C953" i="16"/>
  <c r="V954" i="16"/>
  <c r="B954" i="16"/>
  <c r="X954" i="16"/>
  <c r="C954" i="16"/>
  <c r="V955" i="16"/>
  <c r="B955" i="16"/>
  <c r="X955" i="16"/>
  <c r="C955" i="16"/>
  <c r="V956" i="16"/>
  <c r="B956" i="16"/>
  <c r="X956" i="16"/>
  <c r="C956" i="16"/>
  <c r="V957" i="16"/>
  <c r="B957" i="16"/>
  <c r="X957" i="16"/>
  <c r="C957" i="16"/>
  <c r="V958" i="16"/>
  <c r="B958" i="16"/>
  <c r="X958" i="16"/>
  <c r="C958" i="16"/>
  <c r="V959" i="16"/>
  <c r="B959" i="16"/>
  <c r="X959" i="16"/>
  <c r="C959" i="16"/>
  <c r="V960" i="16"/>
  <c r="B960" i="16"/>
  <c r="X960" i="16"/>
  <c r="C960" i="16"/>
  <c r="V961" i="16"/>
  <c r="B961" i="16"/>
  <c r="X961" i="16"/>
  <c r="C961" i="16"/>
  <c r="V962" i="16"/>
  <c r="B962" i="16"/>
  <c r="X962" i="16"/>
  <c r="C962" i="16"/>
  <c r="V963" i="16"/>
  <c r="B963" i="16"/>
  <c r="X963" i="16"/>
  <c r="C963" i="16"/>
  <c r="V964" i="16"/>
  <c r="B964" i="16"/>
  <c r="X964" i="16"/>
  <c r="C964" i="16"/>
  <c r="V965" i="16"/>
  <c r="B965" i="16"/>
  <c r="X965" i="16"/>
  <c r="C965" i="16"/>
  <c r="V966" i="16"/>
  <c r="B966" i="16"/>
  <c r="X966" i="16"/>
  <c r="C966" i="16"/>
  <c r="V967" i="16"/>
  <c r="B967" i="16"/>
  <c r="X967" i="16"/>
  <c r="C967" i="16"/>
  <c r="V968" i="16"/>
  <c r="B968" i="16"/>
  <c r="X968" i="16"/>
  <c r="C968" i="16"/>
  <c r="V969" i="16"/>
  <c r="B969" i="16"/>
  <c r="X969" i="16"/>
  <c r="C969" i="16"/>
  <c r="V970" i="16"/>
  <c r="B970" i="16"/>
  <c r="X970" i="16"/>
  <c r="C970" i="16"/>
  <c r="V971" i="16"/>
  <c r="B971" i="16"/>
  <c r="X971" i="16"/>
  <c r="C971" i="16"/>
  <c r="V972" i="16"/>
  <c r="B972" i="16"/>
  <c r="X972" i="16"/>
  <c r="C972" i="16"/>
  <c r="V973" i="16"/>
  <c r="B973" i="16"/>
  <c r="X973" i="16"/>
  <c r="C973" i="16"/>
  <c r="V974" i="16"/>
  <c r="B974" i="16"/>
  <c r="X974" i="16"/>
  <c r="C974" i="16"/>
  <c r="V975" i="16"/>
  <c r="B975" i="16"/>
  <c r="X975" i="16"/>
  <c r="C975" i="16"/>
  <c r="V976" i="16"/>
  <c r="B976" i="16"/>
  <c r="X976" i="16"/>
  <c r="C976" i="16"/>
  <c r="V977" i="16"/>
  <c r="B977" i="16"/>
  <c r="X977" i="16"/>
  <c r="C977" i="16"/>
  <c r="V978" i="16"/>
  <c r="B978" i="16"/>
  <c r="X978" i="16"/>
  <c r="C978" i="16"/>
  <c r="V979" i="16"/>
  <c r="B979" i="16"/>
  <c r="X979" i="16"/>
  <c r="C979" i="16"/>
  <c r="V980" i="16"/>
  <c r="B980" i="16"/>
  <c r="X980" i="16"/>
  <c r="C980" i="16"/>
  <c r="V981" i="16"/>
  <c r="B981" i="16"/>
  <c r="X981" i="16"/>
  <c r="C981" i="16"/>
  <c r="V982" i="16"/>
  <c r="B982" i="16"/>
  <c r="X982" i="16"/>
  <c r="C982" i="16"/>
  <c r="V983" i="16"/>
  <c r="B983" i="16"/>
  <c r="X983" i="16"/>
  <c r="C983" i="16"/>
  <c r="V984" i="16"/>
  <c r="B984" i="16"/>
  <c r="X984" i="16"/>
  <c r="C984" i="16"/>
  <c r="V985" i="16"/>
  <c r="B985" i="16"/>
  <c r="X985" i="16"/>
  <c r="C985" i="16"/>
  <c r="V986" i="16"/>
  <c r="B986" i="16"/>
  <c r="X986" i="16"/>
  <c r="C986" i="16"/>
  <c r="V987" i="16"/>
  <c r="B987" i="16"/>
  <c r="X987" i="16"/>
  <c r="C987" i="16"/>
  <c r="V988" i="16"/>
  <c r="B988" i="16"/>
  <c r="X988" i="16"/>
  <c r="C988" i="16"/>
  <c r="V989" i="16"/>
  <c r="B989" i="16"/>
  <c r="X989" i="16"/>
  <c r="C989" i="16"/>
  <c r="V990" i="16"/>
  <c r="B990" i="16"/>
  <c r="X990" i="16"/>
  <c r="C990" i="16"/>
  <c r="V991" i="16"/>
  <c r="B991" i="16"/>
  <c r="X991" i="16"/>
  <c r="C991" i="16"/>
  <c r="V992" i="16"/>
  <c r="B992" i="16"/>
  <c r="X992" i="16"/>
  <c r="C992" i="16"/>
  <c r="V993" i="16"/>
  <c r="B993" i="16"/>
  <c r="X993" i="16"/>
  <c r="C993" i="16"/>
  <c r="V994" i="16"/>
  <c r="B994" i="16"/>
  <c r="X994" i="16"/>
  <c r="C994" i="16"/>
  <c r="V995" i="16"/>
  <c r="B995" i="16"/>
  <c r="X995" i="16"/>
  <c r="C995" i="16"/>
  <c r="V996" i="16"/>
  <c r="B996" i="16"/>
  <c r="X996" i="16"/>
  <c r="C996" i="16"/>
  <c r="V997" i="16"/>
  <c r="B997" i="16"/>
  <c r="X997" i="16"/>
  <c r="C997" i="16"/>
  <c r="V998" i="16"/>
  <c r="B998" i="16"/>
  <c r="X998" i="16"/>
  <c r="C998" i="16"/>
  <c r="V999" i="16"/>
  <c r="B999" i="16"/>
  <c r="X999" i="16"/>
  <c r="C999" i="16"/>
  <c r="V1000" i="16"/>
  <c r="B1000" i="16"/>
  <c r="X1000" i="16"/>
  <c r="C1000" i="16"/>
  <c r="V1001" i="16"/>
  <c r="B1001" i="16"/>
  <c r="X1001" i="16"/>
  <c r="C1001" i="16"/>
  <c r="V1002" i="16"/>
  <c r="B1002" i="16"/>
  <c r="X1002" i="16"/>
  <c r="C1002" i="16"/>
  <c r="V1003" i="16"/>
  <c r="B1003" i="16"/>
  <c r="X1003" i="16"/>
  <c r="C1003" i="16"/>
  <c r="V1004" i="16"/>
  <c r="B1004" i="16"/>
  <c r="X1004" i="16"/>
  <c r="C1004" i="16"/>
  <c r="V1005" i="16"/>
  <c r="B1005" i="16"/>
  <c r="X1005" i="16"/>
  <c r="C1005" i="16"/>
  <c r="V1006" i="16"/>
  <c r="B1006" i="16"/>
  <c r="X1006" i="16"/>
  <c r="C1006" i="16"/>
  <c r="V1007" i="16"/>
  <c r="B1007" i="16"/>
  <c r="X1007" i="16"/>
  <c r="C1007" i="16"/>
  <c r="V1008" i="16"/>
  <c r="B1008" i="16"/>
  <c r="X1008" i="16"/>
  <c r="C1008" i="16"/>
  <c r="V1009" i="16"/>
  <c r="B1009" i="16"/>
  <c r="X1009" i="16"/>
  <c r="C1009" i="16"/>
  <c r="V1010" i="16"/>
  <c r="B1010" i="16"/>
  <c r="X1010" i="16"/>
  <c r="C1010" i="16"/>
  <c r="V1011" i="16"/>
  <c r="B1011" i="16"/>
  <c r="X1011" i="16"/>
  <c r="C1011" i="16"/>
  <c r="V1012" i="16"/>
  <c r="B1012" i="16"/>
  <c r="X1012" i="16"/>
  <c r="C1012" i="16"/>
  <c r="V1013" i="16"/>
  <c r="B1013" i="16"/>
  <c r="X1013" i="16"/>
  <c r="C1013" i="16"/>
  <c r="V1014" i="16"/>
  <c r="B1014" i="16"/>
  <c r="X1014" i="16"/>
  <c r="C1014" i="16"/>
  <c r="V1015" i="16"/>
  <c r="B1015" i="16"/>
  <c r="X1015" i="16"/>
  <c r="C1015" i="16"/>
  <c r="V1016" i="16"/>
  <c r="B1016" i="16"/>
  <c r="X1016" i="16"/>
  <c r="C1016" i="16"/>
  <c r="V1017" i="16"/>
  <c r="B1017" i="16"/>
  <c r="X1017" i="16"/>
  <c r="C1017" i="16"/>
  <c r="V1018" i="16"/>
  <c r="B1018" i="16"/>
  <c r="X1018" i="16"/>
  <c r="C1018" i="16"/>
  <c r="V1019" i="16"/>
  <c r="B1019" i="16"/>
  <c r="X1019" i="16"/>
  <c r="C1019" i="16"/>
  <c r="V1020" i="16"/>
  <c r="B1020" i="16"/>
  <c r="X1020" i="16"/>
  <c r="C1020" i="16"/>
  <c r="V1021" i="16"/>
  <c r="B1021" i="16"/>
  <c r="X1021" i="16"/>
  <c r="C1021" i="16"/>
  <c r="V1022" i="16"/>
  <c r="B1022" i="16"/>
  <c r="X1022" i="16"/>
  <c r="C1022" i="16"/>
  <c r="V1023" i="16"/>
  <c r="B1023" i="16"/>
  <c r="X1023" i="16"/>
  <c r="C1023" i="16"/>
  <c r="X1024" i="16"/>
  <c r="C1024" i="16"/>
  <c r="V1025" i="16"/>
  <c r="B1025" i="16"/>
  <c r="X1025" i="16"/>
  <c r="C1025" i="16"/>
  <c r="V1026" i="16"/>
  <c r="B1026" i="16"/>
  <c r="X1026" i="16"/>
  <c r="C1026" i="16"/>
  <c r="V1027" i="16"/>
  <c r="B1027" i="16"/>
  <c r="X1027" i="16"/>
  <c r="C1027" i="16"/>
  <c r="V1028" i="16"/>
  <c r="B1028" i="16"/>
  <c r="X1028" i="16"/>
  <c r="C1028" i="16"/>
  <c r="V1029" i="16"/>
  <c r="B1029" i="16"/>
  <c r="X1029" i="16"/>
  <c r="C1029" i="16"/>
  <c r="V1030" i="16"/>
  <c r="B1030" i="16"/>
  <c r="X1030" i="16"/>
  <c r="C1030" i="16"/>
  <c r="V1031" i="16"/>
  <c r="B1031" i="16"/>
  <c r="X1031" i="16"/>
  <c r="C1031" i="16"/>
  <c r="V1032" i="16"/>
  <c r="B1032" i="16"/>
  <c r="X1032" i="16"/>
  <c r="C1032" i="16"/>
  <c r="V1033" i="16"/>
  <c r="B1033" i="16"/>
  <c r="X1033" i="16"/>
  <c r="C1033" i="16"/>
  <c r="V1034" i="16"/>
  <c r="B1034" i="16"/>
  <c r="X1034" i="16"/>
  <c r="C1034" i="16"/>
  <c r="V1035" i="16"/>
  <c r="B1035" i="16"/>
  <c r="X1035" i="16"/>
  <c r="C1035" i="16"/>
  <c r="V1036" i="16"/>
  <c r="B1036" i="16"/>
  <c r="X1036" i="16"/>
  <c r="C1036" i="16"/>
  <c r="V1037" i="16"/>
  <c r="B1037" i="16"/>
  <c r="X1037" i="16"/>
  <c r="C1037" i="16"/>
  <c r="V1038" i="16"/>
  <c r="B1038" i="16"/>
  <c r="X1038" i="16"/>
  <c r="C1038" i="16"/>
  <c r="V1039" i="16"/>
  <c r="B1039" i="16"/>
  <c r="X1039" i="16"/>
  <c r="C1039" i="16"/>
  <c r="V1040" i="16"/>
  <c r="B1040" i="16"/>
  <c r="X1040" i="16"/>
  <c r="C1040" i="16"/>
  <c r="V1041" i="16"/>
  <c r="B1041" i="16"/>
  <c r="X1041" i="16"/>
  <c r="C1041" i="16"/>
  <c r="V1042" i="16"/>
  <c r="B1042" i="16"/>
  <c r="X1042" i="16"/>
  <c r="C1042" i="16"/>
  <c r="V1043" i="16"/>
  <c r="B1043" i="16"/>
  <c r="X1043" i="16"/>
  <c r="C1043" i="16"/>
  <c r="V1044" i="16"/>
  <c r="B1044" i="16"/>
  <c r="X1044" i="16"/>
  <c r="C1044" i="16"/>
  <c r="V1045" i="16"/>
  <c r="B1045" i="16"/>
  <c r="X1045" i="16"/>
  <c r="C1045" i="16"/>
  <c r="V1046" i="16"/>
  <c r="B1046" i="16"/>
  <c r="X1046" i="16"/>
  <c r="C1046" i="16"/>
  <c r="V1047" i="16"/>
  <c r="B1047" i="16"/>
  <c r="X1047" i="16"/>
  <c r="C1047" i="16"/>
  <c r="V1048" i="16"/>
  <c r="B1048" i="16"/>
  <c r="X1048" i="16"/>
  <c r="C1048" i="16"/>
  <c r="V1049" i="16"/>
  <c r="B1049" i="16"/>
  <c r="X1049" i="16"/>
  <c r="C1049" i="16"/>
  <c r="V1050" i="16"/>
  <c r="B1050" i="16"/>
  <c r="X1050" i="16"/>
  <c r="C1050" i="16"/>
  <c r="V1051" i="16"/>
  <c r="B1051" i="16"/>
  <c r="X1051" i="16"/>
  <c r="C1051" i="16"/>
  <c r="V1052" i="16"/>
  <c r="B1052" i="16"/>
  <c r="X1052" i="16"/>
  <c r="C1052" i="16"/>
  <c r="V1053" i="16"/>
  <c r="B1053" i="16"/>
  <c r="X1053" i="16"/>
  <c r="C1053" i="16"/>
  <c r="V1054" i="16"/>
  <c r="B1054" i="16"/>
  <c r="X1054" i="16"/>
  <c r="C1054" i="16"/>
  <c r="V1055" i="16"/>
  <c r="B1055" i="16"/>
  <c r="X1055" i="16"/>
  <c r="C1055" i="16"/>
  <c r="V1056" i="16"/>
  <c r="B1056" i="16"/>
  <c r="X1056" i="16"/>
  <c r="C1056" i="16"/>
  <c r="V1057" i="16"/>
  <c r="B1057" i="16"/>
  <c r="X1057" i="16"/>
  <c r="C1057" i="16"/>
  <c r="V1058" i="16"/>
  <c r="B1058" i="16"/>
  <c r="X1058" i="16"/>
  <c r="C1058" i="16"/>
  <c r="V1059" i="16"/>
  <c r="B1059" i="16"/>
  <c r="X1059" i="16"/>
  <c r="C1059" i="16"/>
  <c r="V1060" i="16"/>
  <c r="B1060" i="16"/>
  <c r="X1060" i="16"/>
  <c r="C1060" i="16"/>
  <c r="V1061" i="16"/>
  <c r="B1061" i="16"/>
  <c r="X1061" i="16"/>
  <c r="C1061" i="16"/>
  <c r="V1062" i="16"/>
  <c r="B1062" i="16"/>
  <c r="X1062" i="16"/>
  <c r="C1062" i="16"/>
  <c r="V1063" i="16"/>
  <c r="B1063" i="16"/>
  <c r="X1063" i="16"/>
  <c r="C1063" i="16"/>
  <c r="V1064" i="16"/>
  <c r="B1064" i="16"/>
  <c r="X1064" i="16"/>
  <c r="C1064" i="16"/>
  <c r="V1065" i="16"/>
  <c r="B1065" i="16"/>
  <c r="X1065" i="16"/>
  <c r="C1065" i="16"/>
  <c r="V1066" i="16"/>
  <c r="B1066" i="16"/>
  <c r="X1066" i="16"/>
  <c r="C1066" i="16"/>
  <c r="V1067" i="16"/>
  <c r="B1067" i="16"/>
  <c r="X1067" i="16"/>
  <c r="C1067" i="16"/>
  <c r="V1068" i="16"/>
  <c r="B1068" i="16"/>
  <c r="X1068" i="16"/>
  <c r="C1068" i="16"/>
  <c r="V1069" i="16"/>
  <c r="B1069" i="16"/>
  <c r="X1069" i="16"/>
  <c r="C1069" i="16"/>
  <c r="V1070" i="16"/>
  <c r="B1070" i="16"/>
  <c r="X1070" i="16"/>
  <c r="C1070" i="16"/>
  <c r="V1071" i="16"/>
  <c r="B1071" i="16"/>
  <c r="X1071" i="16"/>
  <c r="C1071" i="16"/>
  <c r="V1072" i="16"/>
  <c r="B1072" i="16"/>
  <c r="X1072" i="16"/>
  <c r="C1072" i="16"/>
  <c r="V1073" i="16"/>
  <c r="B1073" i="16"/>
  <c r="X1073" i="16"/>
  <c r="C1073" i="16"/>
  <c r="V1074" i="16"/>
  <c r="B1074" i="16"/>
  <c r="X1074" i="16"/>
  <c r="C1074" i="16"/>
  <c r="V1075" i="16"/>
  <c r="B1075" i="16"/>
  <c r="X1075" i="16"/>
  <c r="C1075" i="16"/>
  <c r="V1076" i="16"/>
  <c r="B1076" i="16"/>
  <c r="X1076" i="16"/>
  <c r="C1076" i="16"/>
  <c r="V1077" i="16"/>
  <c r="B1077" i="16"/>
  <c r="X1077" i="16"/>
  <c r="C1077" i="16"/>
  <c r="V1078" i="16"/>
  <c r="B1078" i="16"/>
  <c r="X1078" i="16"/>
  <c r="C1078" i="16"/>
  <c r="V1079" i="16"/>
  <c r="B1079" i="16"/>
  <c r="X1079" i="16"/>
  <c r="C1079" i="16"/>
  <c r="V1080" i="16"/>
  <c r="B1080" i="16"/>
  <c r="X1080" i="16"/>
  <c r="C1080" i="16"/>
  <c r="V1081" i="16"/>
  <c r="B1081" i="16"/>
  <c r="X1081" i="16"/>
  <c r="C1081" i="16"/>
  <c r="V1082" i="16"/>
  <c r="B1082" i="16"/>
  <c r="X1082" i="16"/>
  <c r="C1082" i="16"/>
  <c r="V1083" i="16"/>
  <c r="B1083" i="16"/>
  <c r="X1083" i="16"/>
  <c r="C1083" i="16"/>
  <c r="V1084" i="16"/>
  <c r="B1084" i="16"/>
  <c r="X1084" i="16"/>
  <c r="C1084" i="16"/>
  <c r="V1085" i="16"/>
  <c r="B1085" i="16"/>
  <c r="X1085" i="16"/>
  <c r="C1085" i="16"/>
  <c r="V1086" i="16"/>
  <c r="B1086" i="16"/>
  <c r="X1086" i="16"/>
  <c r="C1086" i="16"/>
  <c r="V1087" i="16"/>
  <c r="B1087" i="16"/>
  <c r="X1087" i="16"/>
  <c r="C1087" i="16"/>
  <c r="V1088" i="16"/>
  <c r="B1088" i="16"/>
  <c r="X1088" i="16"/>
  <c r="C1088" i="16"/>
  <c r="V1089" i="16"/>
  <c r="B1089" i="16"/>
  <c r="X1089" i="16"/>
  <c r="C1089" i="16"/>
  <c r="V1090" i="16"/>
  <c r="B1090" i="16"/>
  <c r="X1090" i="16"/>
  <c r="C1090" i="16"/>
  <c r="V1091" i="16"/>
  <c r="B1091" i="16"/>
  <c r="X1091" i="16"/>
  <c r="C1091" i="16"/>
  <c r="V1092" i="16"/>
  <c r="B1092" i="16"/>
  <c r="X1092" i="16"/>
  <c r="C1092" i="16"/>
  <c r="V1093" i="16"/>
  <c r="B1093" i="16"/>
  <c r="X1093" i="16"/>
  <c r="C1093" i="16"/>
  <c r="V1094" i="16"/>
  <c r="B1094" i="16"/>
  <c r="X1094" i="16"/>
  <c r="C1094" i="16"/>
  <c r="V1095" i="16"/>
  <c r="B1095" i="16"/>
  <c r="X1095" i="16"/>
  <c r="C1095" i="16"/>
  <c r="V1096" i="16"/>
  <c r="B1096" i="16"/>
  <c r="X1096" i="16"/>
  <c r="C1096" i="16"/>
  <c r="V1097" i="16"/>
  <c r="B1097" i="16"/>
  <c r="X1097" i="16"/>
  <c r="C1097" i="16"/>
  <c r="V1098" i="16"/>
  <c r="B1098" i="16"/>
  <c r="X1098" i="16"/>
  <c r="C1098" i="16"/>
  <c r="V1099" i="16"/>
  <c r="B1099" i="16"/>
  <c r="X1099" i="16"/>
  <c r="C1099" i="16"/>
  <c r="V1100" i="16"/>
  <c r="B1100" i="16"/>
  <c r="X1100" i="16"/>
  <c r="C1100" i="16"/>
  <c r="V1101" i="16"/>
  <c r="B1101" i="16"/>
  <c r="X1101" i="16"/>
  <c r="C1101" i="16"/>
  <c r="V1102" i="16"/>
  <c r="B1102" i="16"/>
  <c r="X1102" i="16"/>
  <c r="C1102" i="16"/>
  <c r="V1103" i="16"/>
  <c r="B1103" i="16"/>
  <c r="X1103" i="16"/>
  <c r="C1103" i="16"/>
  <c r="V1104" i="16"/>
  <c r="B1104" i="16"/>
  <c r="X1104" i="16"/>
  <c r="C1104" i="16"/>
  <c r="V1105" i="16"/>
  <c r="B1105" i="16"/>
  <c r="X1105" i="16"/>
  <c r="C1105" i="16"/>
  <c r="V1106" i="16"/>
  <c r="B1106" i="16"/>
  <c r="X1106" i="16"/>
  <c r="C1106" i="16"/>
  <c r="V1107" i="16"/>
  <c r="B1107" i="16"/>
  <c r="X1107" i="16"/>
  <c r="C1107" i="16"/>
  <c r="V1108" i="16"/>
  <c r="B1108" i="16"/>
  <c r="X1108" i="16"/>
  <c r="C1108" i="16"/>
  <c r="V1109" i="16"/>
  <c r="B1109" i="16"/>
  <c r="X1109" i="16"/>
  <c r="C1109" i="16"/>
  <c r="V1110" i="16"/>
  <c r="B1110" i="16"/>
  <c r="X1110" i="16"/>
  <c r="C1110" i="16"/>
  <c r="V1111" i="16"/>
  <c r="B1111" i="16"/>
  <c r="X1111" i="16"/>
  <c r="C1111" i="16"/>
  <c r="V1112" i="16"/>
  <c r="B1112" i="16"/>
  <c r="X1112" i="16"/>
  <c r="C1112" i="16"/>
  <c r="V1113" i="16"/>
  <c r="B1113" i="16"/>
  <c r="X1113" i="16"/>
  <c r="C1113" i="16"/>
  <c r="V1114" i="16"/>
  <c r="B1114" i="16"/>
  <c r="X1114" i="16"/>
  <c r="C1114" i="16"/>
  <c r="V1115" i="16"/>
  <c r="B1115" i="16"/>
  <c r="X1115" i="16"/>
  <c r="C1115" i="16"/>
  <c r="V1116" i="16"/>
  <c r="B1116" i="16"/>
  <c r="X1116" i="16"/>
  <c r="C1116" i="16"/>
  <c r="V1117" i="16"/>
  <c r="B1117" i="16"/>
  <c r="X1117" i="16"/>
  <c r="C1117" i="16"/>
  <c r="V1118" i="16"/>
  <c r="B1118" i="16"/>
  <c r="X1118" i="16"/>
  <c r="C1118" i="16"/>
  <c r="V1119" i="16"/>
  <c r="B1119" i="16"/>
  <c r="X1119" i="16"/>
  <c r="C1119" i="16"/>
  <c r="V1120" i="16"/>
  <c r="B1120" i="16"/>
  <c r="X1120" i="16"/>
  <c r="C1120" i="16"/>
  <c r="V1121" i="16"/>
  <c r="B1121" i="16"/>
  <c r="X1121" i="16"/>
  <c r="C1121" i="16"/>
  <c r="V1122" i="16"/>
  <c r="B1122" i="16"/>
  <c r="X1122" i="16"/>
  <c r="C1122" i="16"/>
  <c r="V1123" i="16"/>
  <c r="B1123" i="16"/>
  <c r="X1123" i="16"/>
  <c r="C1123" i="16"/>
  <c r="V1124" i="16"/>
  <c r="B1124" i="16"/>
  <c r="X1124" i="16"/>
  <c r="C1124" i="16"/>
  <c r="V1125" i="16"/>
  <c r="B1125" i="16"/>
  <c r="X1125" i="16"/>
  <c r="C1125" i="16"/>
  <c r="V1126" i="16"/>
  <c r="B1126" i="16"/>
  <c r="X1126" i="16"/>
  <c r="C1126" i="16"/>
  <c r="V1127" i="16"/>
  <c r="B1127" i="16"/>
  <c r="X1127" i="16"/>
  <c r="C1127" i="16"/>
  <c r="V1128" i="16"/>
  <c r="B1128" i="16"/>
  <c r="X1128" i="16"/>
  <c r="C1128" i="16"/>
  <c r="V1129" i="16"/>
  <c r="B1129" i="16"/>
  <c r="X1129" i="16"/>
  <c r="C1129" i="16"/>
  <c r="V1130" i="16"/>
  <c r="B1130" i="16"/>
  <c r="X1130" i="16"/>
  <c r="C1130" i="16"/>
  <c r="V1131" i="16"/>
  <c r="B1131" i="16"/>
  <c r="X1131" i="16"/>
  <c r="C1131" i="16"/>
  <c r="V1132" i="16"/>
  <c r="B1132" i="16"/>
  <c r="X1132" i="16"/>
  <c r="C1132" i="16"/>
  <c r="V1133" i="16"/>
  <c r="B1133" i="16"/>
  <c r="X1133" i="16"/>
  <c r="C1133" i="16"/>
  <c r="V1134" i="16"/>
  <c r="B1134" i="16"/>
  <c r="X1134" i="16"/>
  <c r="C1134" i="16"/>
  <c r="V1135" i="16"/>
  <c r="B1135" i="16"/>
  <c r="X1135" i="16"/>
  <c r="C1135" i="16"/>
  <c r="V1136" i="16"/>
  <c r="B1136" i="16"/>
  <c r="X1136" i="16"/>
  <c r="C1136" i="16"/>
  <c r="V1137" i="16"/>
  <c r="B1137" i="16"/>
  <c r="X1137" i="16"/>
  <c r="C1137" i="16"/>
  <c r="V1138" i="16"/>
  <c r="B1138" i="16"/>
  <c r="X1138" i="16"/>
  <c r="C1138" i="16"/>
  <c r="V1139" i="16"/>
  <c r="B1139" i="16"/>
  <c r="X1139" i="16"/>
  <c r="C1139" i="16"/>
  <c r="V1140" i="16"/>
  <c r="B1140" i="16"/>
  <c r="X1140" i="16"/>
  <c r="C1140" i="16"/>
  <c r="V1141" i="16"/>
  <c r="B1141" i="16"/>
  <c r="X1141" i="16"/>
  <c r="C1141" i="16"/>
  <c r="V1142" i="16"/>
  <c r="B1142" i="16"/>
  <c r="X1142" i="16"/>
  <c r="C1142" i="16"/>
  <c r="V1143" i="16"/>
  <c r="B1143" i="16"/>
  <c r="X1143" i="16"/>
  <c r="C1143" i="16"/>
  <c r="V1144" i="16"/>
  <c r="B1144" i="16"/>
  <c r="X1144" i="16"/>
  <c r="C1144" i="16"/>
  <c r="V1145" i="16"/>
  <c r="B1145" i="16"/>
  <c r="X1145" i="16"/>
  <c r="C1145" i="16"/>
  <c r="V1146" i="16"/>
  <c r="B1146" i="16"/>
  <c r="X1146" i="16"/>
  <c r="C1146" i="16"/>
  <c r="V1147" i="16"/>
  <c r="B1147" i="16"/>
  <c r="X1147" i="16"/>
  <c r="C1147" i="16"/>
  <c r="V1148" i="16"/>
  <c r="B1148" i="16"/>
  <c r="X1148" i="16"/>
  <c r="C1148" i="16"/>
  <c r="V1149" i="16"/>
  <c r="B1149" i="16"/>
  <c r="X1149" i="16"/>
  <c r="C1149" i="16"/>
  <c r="V1150" i="16"/>
  <c r="B1150" i="16"/>
  <c r="X1150" i="16"/>
  <c r="C1150" i="16"/>
  <c r="V1151" i="16"/>
  <c r="B1151" i="16"/>
  <c r="X1151" i="16"/>
  <c r="C1151" i="16"/>
  <c r="V1152" i="16"/>
  <c r="B1152" i="16"/>
  <c r="X1152" i="16"/>
  <c r="C1152" i="16"/>
  <c r="V1153" i="16"/>
  <c r="B1153" i="16"/>
  <c r="X1153" i="16"/>
  <c r="C1153" i="16"/>
  <c r="V1154" i="16"/>
  <c r="B1154" i="16"/>
  <c r="X1154" i="16"/>
  <c r="C1154" i="16"/>
  <c r="V1155" i="16"/>
  <c r="B1155" i="16"/>
  <c r="X1155" i="16"/>
  <c r="C1155" i="16"/>
  <c r="V1156" i="16"/>
  <c r="B1156" i="16"/>
  <c r="X1156" i="16"/>
  <c r="C1156" i="16"/>
  <c r="V1157" i="16"/>
  <c r="B1157" i="16"/>
  <c r="X1157" i="16"/>
  <c r="C1157" i="16"/>
  <c r="V1158" i="16"/>
  <c r="B1158" i="16"/>
  <c r="X1158" i="16"/>
  <c r="C1158" i="16"/>
  <c r="V1159" i="16"/>
  <c r="B1159" i="16"/>
  <c r="X1159" i="16"/>
  <c r="C1159" i="16"/>
  <c r="V1160" i="16"/>
  <c r="B1160" i="16"/>
  <c r="X1160" i="16"/>
  <c r="C1160" i="16"/>
  <c r="V1161" i="16"/>
  <c r="B1161" i="16"/>
  <c r="X1161" i="16"/>
  <c r="C1161" i="16"/>
  <c r="V1162" i="16"/>
  <c r="B1162" i="16"/>
  <c r="X1162" i="16"/>
  <c r="C1162" i="16"/>
  <c r="V1163" i="16"/>
  <c r="B1163" i="16"/>
  <c r="X1163" i="16"/>
  <c r="C1163" i="16"/>
  <c r="V1164" i="16"/>
  <c r="B1164" i="16"/>
  <c r="X1164" i="16"/>
  <c r="C1164" i="16"/>
  <c r="V1165" i="16"/>
  <c r="B1165" i="16"/>
  <c r="X1165" i="16"/>
  <c r="C1165" i="16"/>
  <c r="V1166" i="16"/>
  <c r="B1166" i="16"/>
  <c r="X1166" i="16"/>
  <c r="C1166" i="16"/>
  <c r="V1167" i="16"/>
  <c r="B1167" i="16"/>
  <c r="X1167" i="16"/>
  <c r="C1167" i="16"/>
  <c r="V1168" i="16"/>
  <c r="B1168" i="16"/>
  <c r="X1168" i="16"/>
  <c r="C1168" i="16"/>
  <c r="V1169" i="16"/>
  <c r="B1169" i="16"/>
  <c r="X1169" i="16"/>
  <c r="C1169" i="16"/>
  <c r="V1170" i="16"/>
  <c r="B1170" i="16"/>
  <c r="X1170" i="16"/>
  <c r="C1170" i="16"/>
  <c r="V1171" i="16"/>
  <c r="B1171" i="16"/>
  <c r="X1171" i="16"/>
  <c r="C1171" i="16"/>
  <c r="V1172" i="16"/>
  <c r="B1172" i="16"/>
  <c r="X1172" i="16"/>
  <c r="C1172" i="16"/>
  <c r="V1173" i="16"/>
  <c r="B1173" i="16"/>
  <c r="X1173" i="16"/>
  <c r="C1173" i="16"/>
  <c r="V1174" i="16"/>
  <c r="B1174" i="16"/>
  <c r="X1174" i="16"/>
  <c r="C1174" i="16"/>
  <c r="V1175" i="16"/>
  <c r="B1175" i="16"/>
  <c r="X1175" i="16"/>
  <c r="C1175" i="16"/>
  <c r="V1176" i="16"/>
  <c r="B1176" i="16"/>
  <c r="X1176" i="16"/>
  <c r="C1176" i="16"/>
  <c r="V1177" i="16"/>
  <c r="B1177" i="16"/>
  <c r="X1177" i="16"/>
  <c r="C1177" i="16"/>
  <c r="V1178" i="16"/>
  <c r="B1178" i="16"/>
  <c r="X1178" i="16"/>
  <c r="C1178" i="16"/>
  <c r="V1179" i="16"/>
  <c r="B1179" i="16"/>
  <c r="X1179" i="16"/>
  <c r="C1179" i="16"/>
  <c r="V1180" i="16"/>
  <c r="B1180" i="16"/>
  <c r="X1180" i="16"/>
  <c r="C1180" i="16"/>
  <c r="V1181" i="16"/>
  <c r="B1181" i="16"/>
  <c r="X1181" i="16"/>
  <c r="C1181" i="16"/>
  <c r="V1182" i="16"/>
  <c r="B1182" i="16"/>
  <c r="X1182" i="16"/>
  <c r="C1182" i="16"/>
  <c r="V1183" i="16"/>
  <c r="B1183" i="16"/>
  <c r="X1183" i="16"/>
  <c r="C1183" i="16"/>
  <c r="V1184" i="16"/>
  <c r="B1184" i="16"/>
  <c r="X1184" i="16"/>
  <c r="C1184" i="16"/>
  <c r="V1185" i="16"/>
  <c r="B1185" i="16"/>
  <c r="X1185" i="16"/>
  <c r="C1185" i="16"/>
  <c r="V1186" i="16"/>
  <c r="B1186" i="16"/>
  <c r="X1186" i="16"/>
  <c r="C1186" i="16"/>
  <c r="V1187" i="16"/>
  <c r="B1187" i="16"/>
  <c r="X1187" i="16"/>
  <c r="C1187" i="16"/>
  <c r="V1188" i="16"/>
  <c r="B1188" i="16"/>
  <c r="X1188" i="16"/>
  <c r="C1188" i="16"/>
  <c r="V1189" i="16"/>
  <c r="B1189" i="16"/>
  <c r="X1189" i="16"/>
  <c r="C1189" i="16"/>
  <c r="V1190" i="16"/>
  <c r="B1190" i="16"/>
  <c r="X1190" i="16"/>
  <c r="C1190" i="16"/>
  <c r="V1191" i="16"/>
  <c r="B1191" i="16"/>
  <c r="X1191" i="16"/>
  <c r="C1191" i="16"/>
  <c r="V1192" i="16"/>
  <c r="B1192" i="16"/>
  <c r="X1192" i="16"/>
  <c r="C1192" i="16"/>
  <c r="V1193" i="16"/>
  <c r="B1193" i="16"/>
  <c r="X1193" i="16"/>
  <c r="C1193" i="16"/>
  <c r="V1194" i="16"/>
  <c r="B1194" i="16"/>
  <c r="X1194" i="16"/>
  <c r="C1194" i="16"/>
  <c r="V1195" i="16"/>
  <c r="B1195" i="16"/>
  <c r="X1195" i="16"/>
  <c r="C1195" i="16"/>
  <c r="V1196" i="16"/>
  <c r="B1196" i="16"/>
  <c r="X1196" i="16"/>
  <c r="C1196" i="16"/>
  <c r="V1197" i="16"/>
  <c r="B1197" i="16"/>
  <c r="X1197" i="16"/>
  <c r="C1197" i="16"/>
  <c r="V1198" i="16"/>
  <c r="B1198" i="16"/>
  <c r="X1198" i="16"/>
  <c r="C1198" i="16"/>
  <c r="V1199" i="16"/>
  <c r="B1199" i="16"/>
  <c r="X1199" i="16"/>
  <c r="C1199" i="16"/>
  <c r="V1200" i="16"/>
  <c r="B1200" i="16"/>
  <c r="X1200" i="16"/>
  <c r="C1200" i="16"/>
  <c r="V1201" i="16"/>
  <c r="B1201" i="16"/>
  <c r="X1201" i="16"/>
  <c r="C1201" i="16"/>
  <c r="V1202" i="16"/>
  <c r="B1202" i="16"/>
  <c r="X1202" i="16"/>
  <c r="C1202" i="16"/>
  <c r="V1203" i="16"/>
  <c r="B1203" i="16"/>
  <c r="X1203" i="16"/>
  <c r="C1203" i="16"/>
  <c r="V1204" i="16"/>
  <c r="B1204" i="16"/>
  <c r="X1204" i="16"/>
  <c r="C1204" i="16"/>
  <c r="V1205" i="16"/>
  <c r="B1205" i="16"/>
  <c r="X1205" i="16"/>
  <c r="C1205" i="16"/>
  <c r="V1206" i="16"/>
  <c r="B1206" i="16"/>
  <c r="X1206" i="16"/>
  <c r="C1206" i="16"/>
  <c r="V1207" i="16"/>
  <c r="B1207" i="16"/>
  <c r="X1207" i="16"/>
  <c r="C1207" i="16"/>
  <c r="V1208" i="16"/>
  <c r="B1208" i="16"/>
  <c r="X1208" i="16"/>
  <c r="C1208" i="16"/>
  <c r="V1209" i="16"/>
  <c r="B1209" i="16"/>
  <c r="X1209" i="16"/>
  <c r="C1209" i="16"/>
  <c r="V1210" i="16"/>
  <c r="B1210" i="16"/>
  <c r="X1210" i="16"/>
  <c r="C1210" i="16"/>
  <c r="V1211" i="16"/>
  <c r="B1211" i="16"/>
  <c r="X1211" i="16"/>
  <c r="C1211" i="16"/>
  <c r="V1212" i="16"/>
  <c r="B1212" i="16"/>
  <c r="X1212" i="16"/>
  <c r="C1212" i="16"/>
  <c r="V1213" i="16"/>
  <c r="B1213" i="16"/>
  <c r="X1213" i="16"/>
  <c r="C1213" i="16"/>
  <c r="V1214" i="16"/>
  <c r="B1214" i="16"/>
  <c r="X1214" i="16"/>
  <c r="C1214" i="16"/>
  <c r="V1215" i="16"/>
  <c r="B1215" i="16"/>
  <c r="X1215" i="16"/>
  <c r="C1215" i="16"/>
  <c r="V1216" i="16"/>
  <c r="B1216" i="16"/>
  <c r="X1216" i="16"/>
  <c r="C1216" i="16"/>
  <c r="V1217" i="16"/>
  <c r="B1217" i="16"/>
  <c r="X1217" i="16"/>
  <c r="C1217" i="16"/>
  <c r="V1218" i="16"/>
  <c r="B1218" i="16"/>
  <c r="X1218" i="16"/>
  <c r="C1218" i="16"/>
  <c r="V1219" i="16"/>
  <c r="B1219" i="16"/>
  <c r="X1219" i="16"/>
  <c r="C1219" i="16"/>
  <c r="V1220" i="16"/>
  <c r="B1220" i="16"/>
  <c r="X1220" i="16"/>
  <c r="C1220" i="16"/>
  <c r="V1221" i="16"/>
  <c r="B1221" i="16"/>
  <c r="X1221" i="16"/>
  <c r="C1221" i="16"/>
  <c r="V1222" i="16"/>
  <c r="B1222" i="16"/>
  <c r="X1222" i="16"/>
  <c r="C1222" i="16"/>
  <c r="V1223" i="16"/>
  <c r="B1223" i="16"/>
  <c r="X1223" i="16"/>
  <c r="C1223" i="16"/>
  <c r="V1224" i="16"/>
  <c r="B1224" i="16"/>
  <c r="X1224" i="16"/>
  <c r="C1224" i="16"/>
  <c r="V1225" i="16"/>
  <c r="B1225" i="16"/>
  <c r="X1225" i="16"/>
  <c r="C1225" i="16"/>
  <c r="V1226" i="16"/>
  <c r="B1226" i="16"/>
  <c r="X1226" i="16"/>
  <c r="C1226" i="16"/>
  <c r="V1227" i="16"/>
  <c r="B1227" i="16"/>
  <c r="X1227" i="16"/>
  <c r="C1227" i="16"/>
  <c r="V1228" i="16"/>
  <c r="B1228" i="16"/>
  <c r="X1228" i="16"/>
  <c r="C1228" i="16"/>
  <c r="V1229" i="16"/>
  <c r="B1229" i="16"/>
  <c r="X1229" i="16"/>
  <c r="C1229" i="16"/>
  <c r="V1230" i="16"/>
  <c r="B1230" i="16"/>
  <c r="X1230" i="16"/>
  <c r="C1230" i="16"/>
  <c r="V1231" i="16"/>
  <c r="B1231" i="16"/>
  <c r="X1231" i="16"/>
  <c r="C1231" i="16"/>
  <c r="V1232" i="16"/>
  <c r="B1232" i="16"/>
  <c r="X1232" i="16"/>
  <c r="C1232" i="16"/>
  <c r="V1233" i="16"/>
  <c r="B1233" i="16"/>
  <c r="X1233" i="16"/>
  <c r="C1233" i="16"/>
  <c r="V1234" i="16"/>
  <c r="B1234" i="16"/>
  <c r="X1234" i="16"/>
  <c r="C1234" i="16"/>
  <c r="V1235" i="16"/>
  <c r="B1235" i="16"/>
  <c r="X1235" i="16"/>
  <c r="C1235" i="16"/>
  <c r="V1236" i="16"/>
  <c r="B1236" i="16"/>
  <c r="X1236" i="16"/>
  <c r="C1236" i="16"/>
  <c r="V1237" i="16"/>
  <c r="B1237" i="16"/>
  <c r="X1237" i="16"/>
  <c r="C1237" i="16"/>
  <c r="V1238" i="16"/>
  <c r="B1238" i="16"/>
  <c r="X1238" i="16"/>
  <c r="C1238" i="16"/>
  <c r="V1239" i="16"/>
  <c r="B1239" i="16"/>
  <c r="X1239" i="16"/>
  <c r="C1239" i="16"/>
  <c r="V1240" i="16"/>
  <c r="B1240" i="16"/>
  <c r="X1240" i="16"/>
  <c r="C1240" i="16"/>
  <c r="V1241" i="16"/>
  <c r="B1241" i="16"/>
  <c r="X1241" i="16"/>
  <c r="C1241" i="16"/>
  <c r="V1242" i="16"/>
  <c r="B1242" i="16"/>
  <c r="X1242" i="16"/>
  <c r="C1242" i="16"/>
  <c r="V1243" i="16"/>
  <c r="B1243" i="16"/>
  <c r="X1243" i="16"/>
  <c r="C1243" i="16"/>
  <c r="V1244" i="16"/>
  <c r="B1244" i="16"/>
  <c r="X1244" i="16"/>
  <c r="C1244" i="16"/>
  <c r="V1245" i="16"/>
  <c r="B1245" i="16"/>
  <c r="X1245" i="16"/>
  <c r="C1245" i="16"/>
  <c r="V1246" i="16"/>
  <c r="B1246" i="16"/>
  <c r="X1246" i="16"/>
  <c r="C1246" i="16"/>
  <c r="V1247" i="16"/>
  <c r="B1247" i="16"/>
  <c r="X1247" i="16"/>
  <c r="C1247" i="16"/>
  <c r="V1248" i="16"/>
  <c r="B1248" i="16"/>
  <c r="X1248" i="16"/>
  <c r="C1248" i="16"/>
  <c r="V1249" i="16"/>
  <c r="B1249" i="16"/>
  <c r="X1249" i="16"/>
  <c r="C1249" i="16"/>
  <c r="V1250" i="16"/>
  <c r="B1250" i="16"/>
  <c r="X1250" i="16"/>
  <c r="C1250" i="16"/>
  <c r="V1251" i="16"/>
  <c r="B1251" i="16"/>
  <c r="X1251" i="16"/>
  <c r="C1251" i="16"/>
  <c r="V1252" i="16"/>
  <c r="B1252" i="16"/>
  <c r="X1252" i="16"/>
  <c r="C1252" i="16"/>
  <c r="V1253" i="16"/>
  <c r="B1253" i="16"/>
  <c r="X1253" i="16"/>
  <c r="C1253" i="16"/>
  <c r="V1254" i="16"/>
  <c r="B1254" i="16"/>
  <c r="X1254" i="16"/>
  <c r="C1254" i="16"/>
  <c r="V1255" i="16"/>
  <c r="B1255" i="16"/>
  <c r="X1255" i="16"/>
  <c r="C1255" i="16"/>
  <c r="V1256" i="16"/>
  <c r="B1256" i="16"/>
  <c r="X1256" i="16"/>
  <c r="C1256" i="16"/>
  <c r="V1257" i="16"/>
  <c r="B1257" i="16"/>
  <c r="X1257" i="16"/>
  <c r="C1257" i="16"/>
  <c r="V1258" i="16"/>
  <c r="B1258" i="16"/>
  <c r="X1258" i="16"/>
  <c r="C1258" i="16"/>
  <c r="V1259" i="16"/>
  <c r="B1259" i="16"/>
  <c r="X1259" i="16"/>
  <c r="C1259" i="16"/>
  <c r="V1260" i="16"/>
  <c r="B1260" i="16"/>
  <c r="X1260" i="16"/>
  <c r="C1260" i="16"/>
  <c r="V1261" i="16"/>
  <c r="B1261" i="16"/>
  <c r="X1261" i="16"/>
  <c r="C1261" i="16"/>
  <c r="V1262" i="16"/>
  <c r="B1262" i="16"/>
  <c r="X1262" i="16"/>
  <c r="C1262" i="16"/>
  <c r="V1263" i="16"/>
  <c r="B1263" i="16"/>
  <c r="X1263" i="16"/>
  <c r="C1263" i="16"/>
  <c r="V1264" i="16"/>
  <c r="B1264" i="16"/>
  <c r="X1264" i="16"/>
  <c r="C1264" i="16"/>
  <c r="V1265" i="16"/>
  <c r="B1265" i="16"/>
  <c r="X1265" i="16"/>
  <c r="C1265" i="16"/>
  <c r="V1266" i="16"/>
  <c r="B1266" i="16"/>
  <c r="X1266" i="16"/>
  <c r="C1266" i="16"/>
  <c r="V1267" i="16"/>
  <c r="B1267" i="16"/>
  <c r="X1267" i="16"/>
  <c r="C1267" i="16"/>
  <c r="V1268" i="16"/>
  <c r="B1268" i="16"/>
  <c r="X1268" i="16"/>
  <c r="C1268" i="16"/>
  <c r="V1269" i="16"/>
  <c r="B1269" i="16"/>
  <c r="X1269" i="16"/>
  <c r="C1269" i="16"/>
  <c r="V1270" i="16"/>
  <c r="B1270" i="16"/>
  <c r="X1270" i="16"/>
  <c r="C1270" i="16"/>
  <c r="V1271" i="16"/>
  <c r="B1271" i="16"/>
  <c r="X1271" i="16"/>
  <c r="C1271" i="16"/>
  <c r="V1272" i="16"/>
  <c r="B1272" i="16"/>
  <c r="X1272" i="16"/>
  <c r="C1272" i="16"/>
  <c r="V1273" i="16"/>
  <c r="B1273" i="16"/>
  <c r="X1273" i="16"/>
  <c r="C1273" i="16"/>
  <c r="V1274" i="16"/>
  <c r="B1274" i="16"/>
  <c r="X1274" i="16"/>
  <c r="C1274" i="16"/>
  <c r="V1275" i="16"/>
  <c r="B1275" i="16"/>
  <c r="X1275" i="16"/>
  <c r="C1275" i="16"/>
  <c r="V1276" i="16"/>
  <c r="B1276" i="16"/>
  <c r="X1276" i="16"/>
  <c r="C1276" i="16"/>
  <c r="V1277" i="16"/>
  <c r="B1277" i="16"/>
  <c r="X1277" i="16"/>
  <c r="C1277" i="16"/>
  <c r="V1278" i="16"/>
  <c r="B1278" i="16"/>
  <c r="X1278" i="16"/>
  <c r="C1278" i="16"/>
  <c r="V1279" i="16"/>
  <c r="B1279" i="16"/>
  <c r="X1279" i="16"/>
  <c r="C1279" i="16"/>
  <c r="V1280" i="16"/>
  <c r="B1280" i="16"/>
  <c r="X1280" i="16"/>
  <c r="C1280" i="16"/>
  <c r="V1281" i="16"/>
  <c r="B1281" i="16"/>
  <c r="X1281" i="16"/>
  <c r="C1281" i="16"/>
  <c r="V1282" i="16"/>
  <c r="B1282" i="16"/>
  <c r="X1282" i="16"/>
  <c r="C1282" i="16"/>
  <c r="V1283" i="16"/>
  <c r="B1283" i="16"/>
  <c r="X1283" i="16"/>
  <c r="C1283" i="16"/>
  <c r="V1284" i="16"/>
  <c r="B1284" i="16"/>
  <c r="X1284" i="16"/>
  <c r="C1284" i="16"/>
  <c r="V1285" i="16"/>
  <c r="B1285" i="16"/>
  <c r="X1285" i="16"/>
  <c r="C1285" i="16"/>
  <c r="V1286" i="16"/>
  <c r="B1286" i="16"/>
  <c r="X1286" i="16"/>
  <c r="C1286" i="16"/>
  <c r="V1287" i="16"/>
  <c r="B1287" i="16"/>
  <c r="X1287" i="16"/>
  <c r="C1287" i="16"/>
  <c r="V1288" i="16"/>
  <c r="B1288" i="16"/>
  <c r="X1288" i="16"/>
  <c r="C1288" i="16"/>
  <c r="V1289" i="16"/>
  <c r="B1289" i="16"/>
  <c r="X1289" i="16"/>
  <c r="C1289" i="16"/>
  <c r="V1290" i="16"/>
  <c r="B1290" i="16"/>
  <c r="X1290" i="16"/>
  <c r="C1290" i="16"/>
  <c r="V1291" i="16"/>
  <c r="B1291" i="16"/>
  <c r="X1291" i="16"/>
  <c r="C1291" i="16"/>
  <c r="V1292" i="16"/>
  <c r="B1292" i="16"/>
  <c r="X1292" i="16"/>
  <c r="C1292" i="16"/>
  <c r="V1293" i="16"/>
  <c r="B1293" i="16"/>
  <c r="X1293" i="16"/>
  <c r="C1293" i="16"/>
  <c r="V1294" i="16"/>
  <c r="B1294" i="16"/>
  <c r="X1294" i="16"/>
  <c r="C1294" i="16"/>
  <c r="V1295" i="16"/>
  <c r="B1295" i="16"/>
  <c r="X1295" i="16"/>
  <c r="C1295" i="16"/>
  <c r="V1296" i="16"/>
  <c r="B1296" i="16"/>
  <c r="X1296" i="16"/>
  <c r="C1296" i="16"/>
  <c r="V1297" i="16"/>
  <c r="B1297" i="16"/>
  <c r="X1297" i="16"/>
  <c r="C1297" i="16"/>
  <c r="V1298" i="16"/>
  <c r="B1298" i="16"/>
  <c r="X1298" i="16"/>
  <c r="C1298" i="16"/>
  <c r="V1299" i="16"/>
  <c r="B1299" i="16"/>
  <c r="X1299" i="16"/>
  <c r="C1299" i="16"/>
  <c r="V1300" i="16"/>
  <c r="B1300" i="16"/>
  <c r="X1300" i="16"/>
  <c r="C1300" i="16"/>
  <c r="V1301" i="16"/>
  <c r="B1301" i="16"/>
  <c r="X1301" i="16"/>
  <c r="C1301" i="16"/>
  <c r="V1302" i="16"/>
  <c r="B1302" i="16"/>
  <c r="X1302" i="16"/>
  <c r="C1302" i="16"/>
  <c r="V1303" i="16"/>
  <c r="B1303" i="16"/>
  <c r="X1303" i="16"/>
  <c r="C1303" i="16"/>
  <c r="V1304" i="16"/>
  <c r="B1304" i="16"/>
  <c r="X1304" i="16"/>
  <c r="C1304" i="16"/>
  <c r="V1305" i="16"/>
  <c r="B1305" i="16"/>
  <c r="X1305" i="16"/>
  <c r="C1305" i="16"/>
  <c r="V1306" i="16"/>
  <c r="B1306" i="16"/>
  <c r="X1306" i="16"/>
  <c r="C1306" i="16"/>
  <c r="V1307" i="16"/>
  <c r="B1307" i="16"/>
  <c r="X1307" i="16"/>
  <c r="C1307" i="16"/>
  <c r="V1308" i="16"/>
  <c r="B1308" i="16"/>
  <c r="X1308" i="16"/>
  <c r="C1308" i="16"/>
  <c r="V1309" i="16"/>
  <c r="B1309" i="16"/>
  <c r="X1309" i="16"/>
  <c r="C1309" i="16"/>
  <c r="V1310" i="16"/>
  <c r="B1310" i="16"/>
  <c r="X1310" i="16"/>
  <c r="C1310" i="16"/>
  <c r="V1311" i="16"/>
  <c r="B1311" i="16"/>
  <c r="X1311" i="16"/>
  <c r="C1311" i="16"/>
  <c r="V1312" i="16"/>
  <c r="B1312" i="16"/>
  <c r="X1312" i="16"/>
  <c r="C1312" i="16"/>
  <c r="V1313" i="16"/>
  <c r="B1313" i="16"/>
  <c r="X1313" i="16"/>
  <c r="C1313" i="16"/>
  <c r="V1314" i="16"/>
  <c r="B1314" i="16"/>
  <c r="X1314" i="16"/>
  <c r="C1314" i="16"/>
  <c r="V1315" i="16"/>
  <c r="B1315" i="16"/>
  <c r="X1315" i="16"/>
  <c r="C1315" i="16"/>
  <c r="V1316" i="16"/>
  <c r="B1316" i="16"/>
  <c r="X1316" i="16"/>
  <c r="C1316" i="16"/>
  <c r="V1317" i="16"/>
  <c r="B1317" i="16"/>
  <c r="X1317" i="16"/>
  <c r="C1317" i="16"/>
  <c r="V1318" i="16"/>
  <c r="B1318" i="16"/>
  <c r="X1318" i="16"/>
  <c r="C1318" i="16"/>
  <c r="V1319" i="16"/>
  <c r="B1319" i="16"/>
  <c r="X1319" i="16"/>
  <c r="C1319" i="16"/>
  <c r="V1320" i="16"/>
  <c r="B1320" i="16"/>
  <c r="X1320" i="16"/>
  <c r="C1320" i="16"/>
  <c r="V1321" i="16"/>
  <c r="B1321" i="16"/>
  <c r="X1321" i="16"/>
  <c r="C1321" i="16"/>
  <c r="V1322" i="16"/>
  <c r="B1322" i="16"/>
  <c r="X1322" i="16"/>
  <c r="C1322" i="16"/>
  <c r="V1323" i="16"/>
  <c r="B1323" i="16"/>
  <c r="X1323" i="16"/>
  <c r="C1323" i="16"/>
  <c r="V1324" i="16"/>
  <c r="B1324" i="16"/>
  <c r="X1324" i="16"/>
  <c r="C1324" i="16"/>
  <c r="V1325" i="16"/>
  <c r="B1325" i="16"/>
  <c r="X1325" i="16"/>
  <c r="C1325" i="16"/>
  <c r="V1326" i="16"/>
  <c r="B1326" i="16"/>
  <c r="X1326" i="16"/>
  <c r="C1326" i="16"/>
  <c r="V1327" i="16"/>
  <c r="B1327" i="16"/>
  <c r="X1327" i="16"/>
  <c r="C1327" i="16"/>
  <c r="V1328" i="16"/>
  <c r="B1328" i="16"/>
  <c r="X1328" i="16"/>
  <c r="C1328" i="16"/>
  <c r="V1329" i="16"/>
  <c r="B1329" i="16"/>
  <c r="X1329" i="16"/>
  <c r="C1329" i="16"/>
  <c r="V1330" i="16"/>
  <c r="B1330" i="16"/>
  <c r="X1330" i="16"/>
  <c r="C1330" i="16"/>
  <c r="V1331" i="16"/>
  <c r="B1331" i="16"/>
  <c r="X1331" i="16"/>
  <c r="C1331" i="16"/>
  <c r="V1332" i="16"/>
  <c r="B1332" i="16"/>
  <c r="X1332" i="16"/>
  <c r="C1332" i="16"/>
  <c r="V1333" i="16"/>
  <c r="B1333" i="16"/>
  <c r="X1333" i="16"/>
  <c r="C1333" i="16"/>
  <c r="V1334" i="16"/>
  <c r="B1334" i="16"/>
  <c r="X1334" i="16"/>
  <c r="C1334" i="16"/>
  <c r="V1335" i="16"/>
  <c r="B1335" i="16"/>
  <c r="X1335" i="16"/>
  <c r="C1335" i="16"/>
  <c r="V1336" i="16"/>
  <c r="B1336" i="16"/>
  <c r="X1336" i="16"/>
  <c r="C1336" i="16"/>
  <c r="V1337" i="16"/>
  <c r="B1337" i="16"/>
  <c r="X1337" i="16"/>
  <c r="C1337" i="16"/>
  <c r="V1338" i="16"/>
  <c r="B1338" i="16"/>
  <c r="X1338" i="16"/>
  <c r="C1338" i="16"/>
  <c r="V1339" i="16"/>
  <c r="B1339" i="16"/>
  <c r="X1339" i="16"/>
  <c r="C1339" i="16"/>
  <c r="V1340" i="16"/>
  <c r="B1340" i="16"/>
  <c r="X1340" i="16"/>
  <c r="C1340" i="16"/>
  <c r="V1341" i="16"/>
  <c r="B1341" i="16"/>
  <c r="X1341" i="16"/>
  <c r="C1341" i="16"/>
  <c r="V1342" i="16"/>
  <c r="B1342" i="16"/>
  <c r="X1342" i="16"/>
  <c r="C1342" i="16"/>
  <c r="V1343" i="16"/>
  <c r="B1343" i="16"/>
  <c r="X1343" i="16"/>
  <c r="C1343" i="16"/>
  <c r="V1344" i="16"/>
  <c r="B1344" i="16"/>
  <c r="X1344" i="16"/>
  <c r="C1344" i="16"/>
  <c r="V1345" i="16"/>
  <c r="B1345" i="16"/>
  <c r="X1345" i="16"/>
  <c r="C1345" i="16"/>
  <c r="V1346" i="16"/>
  <c r="B1346" i="16"/>
  <c r="X1346" i="16"/>
  <c r="C1346" i="16"/>
  <c r="V1347" i="16"/>
  <c r="B1347" i="16"/>
  <c r="X1347" i="16"/>
  <c r="C1347" i="16"/>
  <c r="V1348" i="16"/>
  <c r="B1348" i="16"/>
  <c r="X1348" i="16"/>
  <c r="C1348" i="16"/>
  <c r="V1349" i="16"/>
  <c r="B1349" i="16"/>
  <c r="X1349" i="16"/>
  <c r="C1349" i="16"/>
  <c r="V1350" i="16"/>
  <c r="B1350" i="16"/>
  <c r="X1350" i="16"/>
  <c r="C1350" i="16"/>
  <c r="V1351" i="16"/>
  <c r="B1351" i="16"/>
  <c r="X1351" i="16"/>
  <c r="C1351" i="16"/>
  <c r="V1352" i="16"/>
  <c r="B1352" i="16"/>
  <c r="X1352" i="16"/>
  <c r="C1352" i="16"/>
  <c r="V1353" i="16"/>
  <c r="B1353" i="16"/>
  <c r="X1353" i="16"/>
  <c r="C1353" i="16"/>
  <c r="V1354" i="16"/>
  <c r="B1354" i="16"/>
  <c r="X1354" i="16"/>
  <c r="C1354" i="16"/>
  <c r="V1355" i="16"/>
  <c r="B1355" i="16"/>
  <c r="X1355" i="16"/>
  <c r="C1355" i="16"/>
  <c r="V1356" i="16"/>
  <c r="B1356" i="16"/>
  <c r="X1356" i="16"/>
  <c r="C1356" i="16"/>
  <c r="V1357" i="16"/>
  <c r="B1357" i="16"/>
  <c r="X1357" i="16"/>
  <c r="C1357" i="16"/>
  <c r="V1358" i="16"/>
  <c r="B1358" i="16"/>
  <c r="X1358" i="16"/>
  <c r="C1358" i="16"/>
  <c r="V1359" i="16"/>
  <c r="B1359" i="16"/>
  <c r="X1359" i="16"/>
  <c r="C1359" i="16"/>
  <c r="V1360" i="16"/>
  <c r="B1360" i="16"/>
  <c r="X1360" i="16"/>
  <c r="C1360" i="16"/>
  <c r="V1361" i="16"/>
  <c r="B1361" i="16"/>
  <c r="X1361" i="16"/>
  <c r="C1361" i="16"/>
  <c r="V1362" i="16"/>
  <c r="B1362" i="16"/>
  <c r="X1362" i="16"/>
  <c r="C1362" i="16"/>
  <c r="V1363" i="16"/>
  <c r="B1363" i="16"/>
  <c r="X1363" i="16"/>
  <c r="C1363" i="16"/>
  <c r="V1364" i="16"/>
  <c r="B1364" i="16"/>
  <c r="X1364" i="16"/>
  <c r="C1364" i="16"/>
  <c r="V1365" i="16"/>
  <c r="B1365" i="16"/>
  <c r="X1365" i="16"/>
  <c r="C1365" i="16"/>
  <c r="V1366" i="16"/>
  <c r="B1366" i="16"/>
  <c r="X1366" i="16"/>
  <c r="C1366" i="16"/>
  <c r="V1367" i="16"/>
  <c r="B1367" i="16"/>
  <c r="X1367" i="16"/>
  <c r="C1367" i="16"/>
  <c r="V1368" i="16"/>
  <c r="B1368" i="16"/>
  <c r="X1368" i="16"/>
  <c r="C1368" i="16"/>
  <c r="V1369" i="16"/>
  <c r="B1369" i="16"/>
  <c r="X1369" i="16"/>
  <c r="C1369" i="16"/>
  <c r="V1370" i="16"/>
  <c r="B1370" i="16"/>
  <c r="X1370" i="16"/>
  <c r="C1370" i="16"/>
  <c r="V1371" i="16"/>
  <c r="B1371" i="16"/>
  <c r="X1371" i="16"/>
  <c r="C1371" i="16"/>
  <c r="V1372" i="16"/>
  <c r="B1372" i="16"/>
  <c r="X1372" i="16"/>
  <c r="C1372" i="16"/>
  <c r="V1373" i="16"/>
  <c r="B1373" i="16"/>
  <c r="X1373" i="16"/>
  <c r="C1373" i="16"/>
  <c r="V1374" i="16"/>
  <c r="B1374" i="16"/>
  <c r="X1374" i="16"/>
  <c r="C1374" i="16"/>
  <c r="V1375" i="16"/>
  <c r="B1375" i="16"/>
  <c r="X1375" i="16"/>
  <c r="C1375" i="16"/>
  <c r="V1376" i="16"/>
  <c r="B1376" i="16"/>
  <c r="X1376" i="16"/>
  <c r="C1376" i="16"/>
  <c r="V1377" i="16"/>
  <c r="B1377" i="16"/>
  <c r="X1377" i="16"/>
  <c r="C1377" i="16"/>
  <c r="V1378" i="16"/>
  <c r="B1378" i="16"/>
  <c r="X1378" i="16"/>
  <c r="C1378" i="16"/>
  <c r="V1379" i="16"/>
  <c r="B1379" i="16"/>
  <c r="X1379" i="16"/>
  <c r="C1379" i="16"/>
  <c r="V1380" i="16"/>
  <c r="B1380" i="16"/>
  <c r="X1380" i="16"/>
  <c r="C1380" i="16"/>
  <c r="V1381" i="16"/>
  <c r="B1381" i="16"/>
  <c r="X1381" i="16"/>
  <c r="C1381" i="16"/>
  <c r="V1382" i="16"/>
  <c r="B1382" i="16"/>
  <c r="X1382" i="16"/>
  <c r="C1382" i="16"/>
  <c r="V1383" i="16"/>
  <c r="B1383" i="16"/>
  <c r="X1383" i="16"/>
  <c r="C1383" i="16"/>
  <c r="V1384" i="16"/>
  <c r="B1384" i="16"/>
  <c r="X1384" i="16"/>
  <c r="C1384" i="16"/>
  <c r="V1385" i="16"/>
  <c r="B1385" i="16"/>
  <c r="X1385" i="16"/>
  <c r="C1385" i="16"/>
  <c r="V1386" i="16"/>
  <c r="B1386" i="16"/>
  <c r="X1386" i="16"/>
  <c r="C1386" i="16"/>
  <c r="V1387" i="16"/>
  <c r="B1387" i="16"/>
  <c r="X1387" i="16"/>
  <c r="C1387" i="16"/>
  <c r="V1388" i="16"/>
  <c r="B1388" i="16"/>
  <c r="X1388" i="16"/>
  <c r="C1388" i="16"/>
  <c r="V1389" i="16"/>
  <c r="B1389" i="16"/>
  <c r="X1389" i="16"/>
  <c r="C1389" i="16"/>
  <c r="V1390" i="16"/>
  <c r="B1390" i="16"/>
  <c r="X1390" i="16"/>
  <c r="C1390" i="16"/>
  <c r="V1391" i="16"/>
  <c r="B1391" i="16"/>
  <c r="X1391" i="16"/>
  <c r="C1391" i="16"/>
  <c r="V1392" i="16"/>
  <c r="B1392" i="16"/>
  <c r="X1392" i="16"/>
  <c r="C1392" i="16"/>
  <c r="V1393" i="16"/>
  <c r="B1393" i="16"/>
  <c r="X1393" i="16"/>
  <c r="C1393" i="16"/>
  <c r="V1394" i="16"/>
  <c r="B1394" i="16"/>
  <c r="X1394" i="16"/>
  <c r="C1394" i="16"/>
  <c r="V1395" i="16"/>
  <c r="B1395" i="16"/>
  <c r="X1395" i="16"/>
  <c r="C1395" i="16"/>
  <c r="V1396" i="16"/>
  <c r="B1396" i="16"/>
  <c r="X1396" i="16"/>
  <c r="C1396" i="16"/>
  <c r="V1397" i="16"/>
  <c r="B1397" i="16"/>
  <c r="X1397" i="16"/>
  <c r="C1397" i="16"/>
  <c r="V1398" i="16"/>
  <c r="B1398" i="16"/>
  <c r="X1398" i="16"/>
  <c r="C1398" i="16"/>
  <c r="V1399" i="16"/>
  <c r="B1399" i="16"/>
  <c r="X1399" i="16"/>
  <c r="C1399" i="16"/>
  <c r="V1400" i="16"/>
  <c r="B1400" i="16"/>
  <c r="X1400" i="16"/>
  <c r="C1400" i="16"/>
  <c r="V1401" i="16"/>
  <c r="B1401" i="16"/>
  <c r="X1401" i="16"/>
  <c r="C1401" i="16"/>
  <c r="V1402" i="16"/>
  <c r="B1402" i="16"/>
  <c r="X1402" i="16"/>
  <c r="C1402" i="16"/>
  <c r="V1403" i="16"/>
  <c r="B1403" i="16"/>
  <c r="X1403" i="16"/>
  <c r="C1403" i="16"/>
  <c r="V1404" i="16"/>
  <c r="B1404" i="16"/>
  <c r="X1404" i="16"/>
  <c r="C1404" i="16"/>
  <c r="V1405" i="16"/>
  <c r="B1405" i="16"/>
  <c r="X1405" i="16"/>
  <c r="C1405" i="16"/>
  <c r="V1406" i="16"/>
  <c r="B1406" i="16"/>
  <c r="X1406" i="16"/>
  <c r="C1406" i="16"/>
  <c r="V1407" i="16"/>
  <c r="B1407" i="16"/>
  <c r="X1407" i="16"/>
  <c r="C1407" i="16"/>
  <c r="V1408" i="16"/>
  <c r="B1408" i="16"/>
  <c r="X1408" i="16"/>
  <c r="C1408" i="16"/>
  <c r="V1409" i="16"/>
  <c r="B1409" i="16"/>
  <c r="X1409" i="16"/>
  <c r="C1409" i="16"/>
  <c r="V1410" i="16"/>
  <c r="B1410" i="16"/>
  <c r="X1410" i="16"/>
  <c r="C1410" i="16"/>
  <c r="V1411" i="16"/>
  <c r="B1411" i="16"/>
  <c r="X1411" i="16"/>
  <c r="C1411" i="16"/>
  <c r="V1412" i="16"/>
  <c r="B1412" i="16"/>
  <c r="X1412" i="16"/>
  <c r="C1412" i="16"/>
  <c r="V1413" i="16"/>
  <c r="B1413" i="16"/>
  <c r="X1413" i="16"/>
  <c r="C1413" i="16"/>
  <c r="V1414" i="16"/>
  <c r="B1414" i="16"/>
  <c r="X1414" i="16"/>
  <c r="C1414" i="16"/>
  <c r="V1415" i="16"/>
  <c r="B1415" i="16"/>
  <c r="X1415" i="16"/>
  <c r="C1415" i="16"/>
  <c r="V1416" i="16"/>
  <c r="B1416" i="16"/>
  <c r="X1416" i="16"/>
  <c r="C1416" i="16"/>
  <c r="V1417" i="16"/>
  <c r="B1417" i="16"/>
  <c r="X1417" i="16"/>
  <c r="C1417" i="16"/>
  <c r="V1418" i="16"/>
  <c r="B1418" i="16"/>
  <c r="X1418" i="16"/>
  <c r="C1418" i="16"/>
  <c r="V1419" i="16"/>
  <c r="B1419" i="16"/>
  <c r="X1419" i="16"/>
  <c r="C1419" i="16"/>
  <c r="V1420" i="16"/>
  <c r="B1420" i="16"/>
  <c r="X1420" i="16"/>
  <c r="C1420" i="16"/>
  <c r="V1421" i="16"/>
  <c r="B1421" i="16"/>
  <c r="X1421" i="16"/>
  <c r="C1421" i="16"/>
  <c r="V1422" i="16"/>
  <c r="B1422" i="16"/>
  <c r="X1422" i="16"/>
  <c r="C1422" i="16"/>
  <c r="V1423" i="16"/>
  <c r="B1423" i="16"/>
  <c r="X1423" i="16"/>
  <c r="C1423" i="16"/>
  <c r="V1424" i="16"/>
  <c r="B1424" i="16"/>
  <c r="X1424" i="16"/>
  <c r="C1424" i="16"/>
  <c r="V1425" i="16"/>
  <c r="B1425" i="16"/>
  <c r="X1425" i="16"/>
  <c r="C1425" i="16"/>
  <c r="V1426" i="16"/>
  <c r="B1426" i="16"/>
  <c r="X1426" i="16"/>
  <c r="C1426" i="16"/>
  <c r="V1427" i="16"/>
  <c r="B1427" i="16"/>
  <c r="X1427" i="16"/>
  <c r="C1427" i="16"/>
  <c r="V1428" i="16"/>
  <c r="B1428" i="16"/>
  <c r="X1428" i="16"/>
  <c r="C1428" i="16"/>
  <c r="V1429" i="16"/>
  <c r="B1429" i="16"/>
  <c r="X1429" i="16"/>
  <c r="C1429" i="16"/>
  <c r="V1430" i="16"/>
  <c r="B1430" i="16"/>
  <c r="X1430" i="16"/>
  <c r="C1430" i="16"/>
  <c r="V1431" i="16"/>
  <c r="B1431" i="16"/>
  <c r="X1431" i="16"/>
  <c r="C1431" i="16"/>
  <c r="V1432" i="16"/>
  <c r="B1432" i="16"/>
  <c r="X1432" i="16"/>
  <c r="C1432" i="16"/>
  <c r="V1433" i="16"/>
  <c r="B1433" i="16"/>
  <c r="X1433" i="16"/>
  <c r="C1433" i="16"/>
  <c r="V1434" i="16"/>
  <c r="B1434" i="16"/>
  <c r="X1434" i="16"/>
  <c r="C1434" i="16"/>
  <c r="V1435" i="16"/>
  <c r="B1435" i="16"/>
  <c r="X1435" i="16"/>
  <c r="C1435" i="16"/>
  <c r="V1436" i="16"/>
  <c r="B1436" i="16"/>
  <c r="X1436" i="16"/>
  <c r="C1436" i="16"/>
  <c r="V1437" i="16"/>
  <c r="B1437" i="16"/>
  <c r="X1437" i="16"/>
  <c r="C1437" i="16"/>
  <c r="V1438" i="16"/>
  <c r="B1438" i="16"/>
  <c r="X1438" i="16"/>
  <c r="C1438" i="16"/>
  <c r="V1439" i="16"/>
  <c r="B1439" i="16"/>
  <c r="X1439" i="16"/>
  <c r="C1439" i="16"/>
  <c r="V1440" i="16"/>
  <c r="B1440" i="16"/>
  <c r="X1440" i="16"/>
  <c r="C1440" i="16"/>
  <c r="V1441" i="16"/>
  <c r="B1441" i="16"/>
  <c r="X1441" i="16"/>
  <c r="C1441" i="16"/>
  <c r="V1442" i="16"/>
  <c r="B1442" i="16"/>
  <c r="X1442" i="16"/>
  <c r="C1442" i="16"/>
  <c r="V1443" i="16"/>
  <c r="B1443" i="16"/>
  <c r="X1443" i="16"/>
  <c r="C1443" i="16"/>
  <c r="V1444" i="16"/>
  <c r="B1444" i="16"/>
  <c r="X1444" i="16"/>
  <c r="C1444" i="16"/>
  <c r="V1445" i="16"/>
  <c r="B1445" i="16"/>
  <c r="X1445" i="16"/>
  <c r="C1445" i="16"/>
  <c r="V1446" i="16"/>
  <c r="B1446" i="16"/>
  <c r="X1446" i="16"/>
  <c r="C1446" i="16"/>
  <c r="V1447" i="16"/>
  <c r="B1447" i="16"/>
  <c r="X1447" i="16"/>
  <c r="C1447" i="16"/>
  <c r="V1448" i="16"/>
  <c r="B1448" i="16"/>
  <c r="X1448" i="16"/>
  <c r="C1448" i="16"/>
  <c r="V1449" i="16"/>
  <c r="B1449" i="16"/>
  <c r="X1449" i="16"/>
  <c r="C1449" i="16"/>
  <c r="V1450" i="16"/>
  <c r="B1450" i="16"/>
  <c r="X1450" i="16"/>
  <c r="C1450" i="16"/>
  <c r="V1451" i="16"/>
  <c r="B1451" i="16"/>
  <c r="X1451" i="16"/>
  <c r="C1451" i="16"/>
  <c r="V1452" i="16"/>
  <c r="B1452" i="16"/>
  <c r="X1452" i="16"/>
  <c r="C1452" i="16"/>
  <c r="V1453" i="16"/>
  <c r="B1453" i="16"/>
  <c r="X1453" i="16"/>
  <c r="C1453" i="16"/>
  <c r="V1454" i="16"/>
  <c r="B1454" i="16"/>
  <c r="X1454" i="16"/>
  <c r="C1454" i="16"/>
  <c r="V1455" i="16"/>
  <c r="B1455" i="16"/>
  <c r="X1455" i="16"/>
  <c r="C1455" i="16"/>
  <c r="V1456" i="16"/>
  <c r="B1456" i="16"/>
  <c r="X1456" i="16"/>
  <c r="C1456" i="16"/>
  <c r="V1457" i="16"/>
  <c r="B1457" i="16"/>
  <c r="X1457" i="16"/>
  <c r="C1457" i="16"/>
  <c r="V1458" i="16"/>
  <c r="B1458" i="16"/>
  <c r="X1458" i="16"/>
  <c r="C1458" i="16"/>
  <c r="V1459" i="16"/>
  <c r="B1459" i="16"/>
  <c r="X1459" i="16"/>
  <c r="C1459" i="16"/>
  <c r="V1460" i="16"/>
  <c r="B1460" i="16"/>
  <c r="X1460" i="16"/>
  <c r="C1460" i="16"/>
  <c r="V1461" i="16"/>
  <c r="B1461" i="16"/>
  <c r="X1461" i="16"/>
  <c r="C1461" i="16"/>
  <c r="V1462" i="16"/>
  <c r="B1462" i="16"/>
  <c r="X1462" i="16"/>
  <c r="C1462" i="16"/>
  <c r="V1463" i="16"/>
  <c r="B1463" i="16"/>
  <c r="X1463" i="16"/>
  <c r="C1463" i="16"/>
  <c r="V1464" i="16"/>
  <c r="B1464" i="16"/>
  <c r="X1464" i="16"/>
  <c r="C1464" i="16"/>
  <c r="V1465" i="16"/>
  <c r="B1465" i="16"/>
  <c r="X1465" i="16"/>
  <c r="C1465" i="16"/>
  <c r="V1466" i="16"/>
  <c r="B1466" i="16"/>
  <c r="X1466" i="16"/>
  <c r="C1466" i="16"/>
  <c r="V1467" i="16"/>
  <c r="B1467" i="16"/>
  <c r="X1467" i="16"/>
  <c r="C1467" i="16"/>
  <c r="V1468" i="16"/>
  <c r="B1468" i="16"/>
  <c r="X1468" i="16"/>
  <c r="C1468" i="16"/>
  <c r="V1469" i="16"/>
  <c r="B1469" i="16"/>
  <c r="X1469" i="16"/>
  <c r="C1469" i="16"/>
  <c r="V1470" i="16"/>
  <c r="B1470" i="16"/>
  <c r="X1470" i="16"/>
  <c r="C1470" i="16"/>
  <c r="V1471" i="16"/>
  <c r="B1471" i="16"/>
  <c r="X1471" i="16"/>
  <c r="C1471" i="16"/>
  <c r="V1472" i="16"/>
  <c r="B1472" i="16"/>
  <c r="X1472" i="16"/>
  <c r="C1472" i="16"/>
  <c r="V1473" i="16"/>
  <c r="B1473" i="16"/>
  <c r="X1473" i="16"/>
  <c r="C1473" i="16"/>
  <c r="V1474" i="16"/>
  <c r="B1474" i="16"/>
  <c r="X1474" i="16"/>
  <c r="C1474" i="16"/>
  <c r="V1475" i="16"/>
  <c r="B1475" i="16"/>
  <c r="X1475" i="16"/>
  <c r="C1475" i="16"/>
  <c r="V1476" i="16"/>
  <c r="B1476" i="16"/>
  <c r="X1476" i="16"/>
  <c r="C1476" i="16"/>
  <c r="V1477" i="16"/>
  <c r="B1477" i="16"/>
  <c r="X1477" i="16"/>
  <c r="C1477" i="16"/>
  <c r="V1478" i="16"/>
  <c r="B1478" i="16"/>
  <c r="X1478" i="16"/>
  <c r="C1478" i="16"/>
  <c r="V1479" i="16"/>
  <c r="B1479" i="16"/>
  <c r="X1479" i="16"/>
  <c r="C1479" i="16"/>
  <c r="V1480" i="16"/>
  <c r="B1480" i="16"/>
  <c r="X1480" i="16"/>
  <c r="C1480" i="16"/>
  <c r="V1481" i="16"/>
  <c r="B1481" i="16"/>
  <c r="X1481" i="16"/>
  <c r="C1481" i="16"/>
  <c r="V1482" i="16"/>
  <c r="B1482" i="16"/>
  <c r="X1482" i="16"/>
  <c r="C1482" i="16"/>
  <c r="V1483" i="16"/>
  <c r="B1483" i="16"/>
  <c r="X1483" i="16"/>
  <c r="C1483" i="16"/>
  <c r="V1484" i="16"/>
  <c r="B1484" i="16"/>
  <c r="X1484" i="16"/>
  <c r="C1484" i="16"/>
  <c r="V1485" i="16"/>
  <c r="B1485" i="16"/>
  <c r="X1485" i="16"/>
  <c r="C1485" i="16"/>
  <c r="V1486" i="16"/>
  <c r="B1486" i="16"/>
  <c r="X1486" i="16"/>
  <c r="C1486" i="16"/>
  <c r="V1487" i="16"/>
  <c r="B1487" i="16"/>
  <c r="X1487" i="16"/>
  <c r="C1487" i="16"/>
  <c r="V1488" i="16"/>
  <c r="B1488" i="16"/>
  <c r="X1488" i="16"/>
  <c r="C1488" i="16"/>
  <c r="V1489" i="16"/>
  <c r="B1489" i="16"/>
  <c r="X1489" i="16"/>
  <c r="C1489" i="16"/>
  <c r="V1490" i="16"/>
  <c r="B1490" i="16"/>
  <c r="X1490" i="16"/>
  <c r="C1490" i="16"/>
  <c r="V1491" i="16"/>
  <c r="B1491" i="16"/>
  <c r="X1491" i="16"/>
  <c r="C1491" i="16"/>
  <c r="V1492" i="16"/>
  <c r="B1492" i="16"/>
  <c r="X1492" i="16"/>
  <c r="C1492" i="16"/>
  <c r="V1493" i="16"/>
  <c r="B1493" i="16"/>
  <c r="X1493" i="16"/>
  <c r="C1493" i="16"/>
  <c r="V1494" i="16"/>
  <c r="B1494" i="16"/>
  <c r="X1494" i="16"/>
  <c r="C1494" i="16"/>
  <c r="V1495" i="16"/>
  <c r="B1495" i="16"/>
  <c r="X1495" i="16"/>
  <c r="C1495" i="16"/>
  <c r="V1496" i="16"/>
  <c r="B1496" i="16"/>
  <c r="X1496" i="16"/>
  <c r="C1496" i="16"/>
  <c r="V1497" i="16"/>
  <c r="B1497" i="16"/>
  <c r="X1497" i="16"/>
  <c r="C1497" i="16"/>
  <c r="V1498" i="16"/>
  <c r="B1498" i="16"/>
  <c r="X1498" i="16"/>
  <c r="C1498" i="16"/>
  <c r="V1499" i="16"/>
  <c r="B1499" i="16"/>
  <c r="X1499" i="16"/>
  <c r="C1499" i="16"/>
  <c r="V1500" i="16"/>
  <c r="B1500" i="16"/>
  <c r="X1500" i="16"/>
  <c r="C1500" i="16"/>
  <c r="V1501" i="16"/>
  <c r="B1501" i="16"/>
  <c r="X1501" i="16"/>
  <c r="C1501" i="16"/>
  <c r="V1502" i="16"/>
  <c r="B1502" i="16"/>
  <c r="X1502" i="16"/>
  <c r="C1502" i="16"/>
  <c r="V1503" i="16"/>
  <c r="B1503" i="16"/>
  <c r="X1503" i="16"/>
  <c r="C1503" i="16"/>
  <c r="V1504" i="16"/>
  <c r="B1504" i="16"/>
  <c r="X1504" i="16"/>
  <c r="C1504" i="16"/>
  <c r="V1505" i="16"/>
  <c r="B1505" i="16"/>
  <c r="X1505" i="16"/>
  <c r="C1505" i="16"/>
  <c r="V1506" i="16"/>
  <c r="B1506" i="16"/>
  <c r="X1506" i="16"/>
  <c r="C1506" i="16"/>
  <c r="V1507" i="16"/>
  <c r="B1507" i="16"/>
  <c r="X1507" i="16"/>
  <c r="C1507" i="16"/>
  <c r="V1508" i="16"/>
  <c r="B1508" i="16"/>
  <c r="X1508" i="16"/>
  <c r="C1508" i="16"/>
  <c r="V1509" i="16"/>
  <c r="B1509" i="16"/>
  <c r="X1509" i="16"/>
  <c r="C1509" i="16"/>
  <c r="V1510" i="16"/>
  <c r="B1510" i="16"/>
  <c r="X1510" i="16"/>
  <c r="C1510" i="16"/>
  <c r="V1511" i="16"/>
  <c r="B1511" i="16"/>
  <c r="X1511" i="16"/>
  <c r="C1511" i="16"/>
  <c r="V1512" i="16"/>
  <c r="B1512" i="16"/>
  <c r="X1512" i="16"/>
  <c r="C1512" i="16"/>
  <c r="V1513" i="16"/>
  <c r="B1513" i="16"/>
  <c r="X1513" i="16"/>
  <c r="C1513" i="16"/>
  <c r="V1514" i="16"/>
  <c r="B1514" i="16"/>
  <c r="X1514" i="16"/>
  <c r="C1514" i="16"/>
  <c r="V1515" i="16"/>
  <c r="B1515" i="16"/>
  <c r="X1515" i="16"/>
  <c r="C1515" i="16"/>
  <c r="V1516" i="16"/>
  <c r="B1516" i="16"/>
  <c r="X1516" i="16"/>
  <c r="C1516" i="16"/>
  <c r="V1517" i="16"/>
  <c r="B1517" i="16"/>
  <c r="X1517" i="16"/>
  <c r="C1517" i="16"/>
  <c r="V1518" i="16"/>
  <c r="B1518" i="16"/>
  <c r="X1518" i="16"/>
  <c r="C1518" i="16"/>
  <c r="V1519" i="16"/>
  <c r="B1519" i="16"/>
  <c r="X1519" i="16"/>
  <c r="C1519" i="16"/>
  <c r="V1520" i="16"/>
  <c r="B1520" i="16"/>
  <c r="X1520" i="16"/>
  <c r="C1520" i="16"/>
  <c r="V1521" i="16"/>
  <c r="B1521" i="16"/>
  <c r="X1521" i="16"/>
  <c r="C1521" i="16"/>
  <c r="V1522" i="16"/>
  <c r="B1522" i="16"/>
  <c r="X1522" i="16"/>
  <c r="C1522" i="16"/>
  <c r="V1523" i="16"/>
  <c r="B1523" i="16"/>
  <c r="X1523" i="16"/>
  <c r="C1523" i="16"/>
  <c r="V1524" i="16"/>
  <c r="B1524" i="16"/>
  <c r="X1524" i="16"/>
  <c r="C1524" i="16"/>
  <c r="V1525" i="16"/>
  <c r="B1525" i="16"/>
  <c r="X1525" i="16"/>
  <c r="C1525" i="16"/>
  <c r="V1526" i="16"/>
  <c r="B1526" i="16"/>
  <c r="X1526" i="16"/>
  <c r="C1526" i="16"/>
  <c r="V1527" i="16"/>
  <c r="B1527" i="16"/>
  <c r="X1527" i="16"/>
  <c r="C1527" i="16"/>
  <c r="V1528" i="16"/>
  <c r="B1528" i="16"/>
  <c r="X1528" i="16"/>
  <c r="C1528" i="16"/>
  <c r="V1529" i="16"/>
  <c r="B1529" i="16"/>
  <c r="X1529" i="16"/>
  <c r="C1529" i="16"/>
  <c r="V1530" i="16"/>
  <c r="B1530" i="16"/>
  <c r="X1530" i="16"/>
  <c r="C1530" i="16"/>
  <c r="V1531" i="16"/>
  <c r="B1531" i="16"/>
  <c r="X1531" i="16"/>
  <c r="C1531" i="16"/>
  <c r="V1532" i="16"/>
  <c r="B1532" i="16"/>
  <c r="X1532" i="16"/>
  <c r="C1532" i="16"/>
  <c r="V1533" i="16"/>
  <c r="B1533" i="16"/>
  <c r="X1533" i="16"/>
  <c r="C1533" i="16"/>
  <c r="V1534" i="16"/>
  <c r="B1534" i="16"/>
  <c r="X1534" i="16"/>
  <c r="C1534" i="16"/>
  <c r="V1535" i="16"/>
  <c r="B1535" i="16"/>
  <c r="X1535" i="16"/>
  <c r="C1535" i="16"/>
  <c r="V1536" i="16"/>
  <c r="B1536" i="16"/>
  <c r="X1536" i="16"/>
  <c r="C1536" i="16"/>
  <c r="V1537" i="16"/>
  <c r="B1537" i="16"/>
  <c r="X1537" i="16"/>
  <c r="C1537" i="16"/>
  <c r="V1538" i="16"/>
  <c r="B1538" i="16"/>
  <c r="X1538" i="16"/>
  <c r="C1538" i="16"/>
  <c r="V1539" i="16"/>
  <c r="B1539" i="16"/>
  <c r="X1539" i="16"/>
  <c r="C1539" i="16"/>
  <c r="V1540" i="16"/>
  <c r="B1540" i="16"/>
  <c r="X1540" i="16"/>
  <c r="C1540" i="16"/>
  <c r="V1541" i="16"/>
  <c r="B1541" i="16"/>
  <c r="X1541" i="16"/>
  <c r="C1541" i="16"/>
  <c r="V1542" i="16"/>
  <c r="B1542" i="16"/>
  <c r="X1542" i="16"/>
  <c r="C1542" i="16"/>
  <c r="V1543" i="16"/>
  <c r="B1543" i="16"/>
  <c r="X1543" i="16"/>
  <c r="C1543" i="16"/>
  <c r="V1544" i="16"/>
  <c r="B1544" i="16"/>
  <c r="X1544" i="16"/>
  <c r="C1544" i="16"/>
  <c r="V1545" i="16"/>
  <c r="B1545" i="16"/>
  <c r="X1545" i="16"/>
  <c r="C1545" i="16"/>
  <c r="V1546" i="16"/>
  <c r="B1546" i="16"/>
  <c r="X1546" i="16"/>
  <c r="C1546" i="16"/>
  <c r="V1547" i="16"/>
  <c r="B1547" i="16"/>
  <c r="X1547" i="16"/>
  <c r="C1547" i="16"/>
  <c r="V1548" i="16"/>
  <c r="B1548" i="16"/>
  <c r="X1548" i="16"/>
  <c r="C1548" i="16"/>
  <c r="V1549" i="16"/>
  <c r="B1549" i="16"/>
  <c r="X1549" i="16"/>
  <c r="C1549" i="16"/>
  <c r="V1550" i="16"/>
  <c r="B1550" i="16"/>
  <c r="X1550" i="16"/>
  <c r="C1550" i="16"/>
  <c r="V1551" i="16"/>
  <c r="B1551" i="16"/>
  <c r="X1551" i="16"/>
  <c r="C1551" i="16"/>
  <c r="V1552" i="16"/>
  <c r="B1552" i="16"/>
  <c r="X1552" i="16"/>
  <c r="C1552" i="16"/>
  <c r="V1553" i="16"/>
  <c r="B1553" i="16"/>
  <c r="X1553" i="16"/>
  <c r="C1553" i="16"/>
  <c r="V1554" i="16"/>
  <c r="B1554" i="16"/>
  <c r="X1554" i="16"/>
  <c r="C1554" i="16"/>
  <c r="V1555" i="16"/>
  <c r="B1555" i="16"/>
  <c r="X1555" i="16"/>
  <c r="C1555" i="16"/>
  <c r="V1556" i="16"/>
  <c r="B1556" i="16"/>
  <c r="X1556" i="16"/>
  <c r="C1556" i="16"/>
  <c r="V1557" i="16"/>
  <c r="B1557" i="16"/>
  <c r="X1557" i="16"/>
  <c r="C1557" i="16"/>
  <c r="V1558" i="16"/>
  <c r="B1558" i="16"/>
  <c r="X1558" i="16"/>
  <c r="C1558" i="16"/>
  <c r="V1559" i="16"/>
  <c r="B1559" i="16"/>
  <c r="X1559" i="16"/>
  <c r="C1559" i="16"/>
  <c r="V1560" i="16"/>
  <c r="B1560" i="16"/>
  <c r="X1560" i="16"/>
  <c r="C1560" i="16"/>
  <c r="V1561" i="16"/>
  <c r="B1561" i="16"/>
  <c r="X1561" i="16"/>
  <c r="C1561" i="16"/>
  <c r="V1562" i="16"/>
  <c r="B1562" i="16"/>
  <c r="X1562" i="16"/>
  <c r="C1562" i="16"/>
  <c r="V1563" i="16"/>
  <c r="B1563" i="16"/>
  <c r="X1563" i="16"/>
  <c r="C1563" i="16"/>
  <c r="V1564" i="16"/>
  <c r="B1564" i="16"/>
  <c r="X1564" i="16"/>
  <c r="C1564" i="16"/>
  <c r="V1565" i="16"/>
  <c r="B1565" i="16"/>
  <c r="X1565" i="16"/>
  <c r="C1565" i="16"/>
  <c r="V1566" i="16"/>
  <c r="B1566" i="16"/>
  <c r="X1566" i="16"/>
  <c r="C1566" i="16"/>
  <c r="V1567" i="16"/>
  <c r="B1567" i="16"/>
  <c r="X1567" i="16"/>
  <c r="C1567" i="16"/>
  <c r="V1568" i="16"/>
  <c r="B1568" i="16"/>
  <c r="X1568" i="16"/>
  <c r="C1568" i="16"/>
  <c r="V1569" i="16"/>
  <c r="B1569" i="16"/>
  <c r="X1569" i="16"/>
  <c r="C1569" i="16"/>
  <c r="V1570" i="16"/>
  <c r="B1570" i="16"/>
  <c r="X1570" i="16"/>
  <c r="C1570" i="16"/>
  <c r="V1571" i="16"/>
  <c r="B1571" i="16"/>
  <c r="X1571" i="16"/>
  <c r="C1571" i="16"/>
  <c r="V1572" i="16"/>
  <c r="B1572" i="16"/>
  <c r="X1572" i="16"/>
  <c r="C1572" i="16"/>
  <c r="V1573" i="16"/>
  <c r="B1573" i="16"/>
  <c r="X1573" i="16"/>
  <c r="C1573" i="16"/>
  <c r="V1574" i="16"/>
  <c r="B1574" i="16"/>
  <c r="X1574" i="16"/>
  <c r="C1574" i="16"/>
  <c r="V1575" i="16"/>
  <c r="B1575" i="16"/>
  <c r="X1575" i="16"/>
  <c r="C1575" i="16"/>
  <c r="V1576" i="16"/>
  <c r="B1576" i="16"/>
  <c r="X1576" i="16"/>
  <c r="C1576" i="16"/>
  <c r="V1577" i="16"/>
  <c r="B1577" i="16"/>
  <c r="X1577" i="16"/>
  <c r="C1577" i="16"/>
  <c r="V1578" i="16"/>
  <c r="B1578" i="16"/>
  <c r="X1578" i="16"/>
  <c r="C1578" i="16"/>
  <c r="V1579" i="16"/>
  <c r="B1579" i="16"/>
  <c r="X1579" i="16"/>
  <c r="C1579" i="16"/>
  <c r="V1580" i="16"/>
  <c r="B1580" i="16"/>
  <c r="X1580" i="16"/>
  <c r="C1580" i="16"/>
  <c r="V1581" i="16"/>
  <c r="B1581" i="16"/>
  <c r="X1581" i="16"/>
  <c r="C1581" i="16"/>
  <c r="V1582" i="16"/>
  <c r="B1582" i="16"/>
  <c r="X1582" i="16"/>
  <c r="C1582" i="16"/>
  <c r="V1583" i="16"/>
  <c r="B1583" i="16"/>
  <c r="X1583" i="16"/>
  <c r="C1583" i="16"/>
  <c r="V1584" i="16"/>
  <c r="B1584" i="16"/>
  <c r="X1584" i="16"/>
  <c r="C1584" i="16"/>
  <c r="V1585" i="16"/>
  <c r="B1585" i="16"/>
  <c r="X1585" i="16"/>
  <c r="C1585" i="16"/>
  <c r="V1586" i="16"/>
  <c r="B1586" i="16"/>
  <c r="X1586" i="16"/>
  <c r="C1586" i="16"/>
  <c r="V1587" i="16"/>
  <c r="B1587" i="16"/>
  <c r="X1587" i="16"/>
  <c r="C1587" i="16"/>
  <c r="V1588" i="16"/>
  <c r="B1588" i="16"/>
  <c r="X1588" i="16"/>
  <c r="C1588" i="16"/>
  <c r="V1589" i="16"/>
  <c r="B1589" i="16"/>
  <c r="X1589" i="16"/>
  <c r="C1589" i="16"/>
  <c r="V1590" i="16"/>
  <c r="B1590" i="16"/>
  <c r="X1590" i="16"/>
  <c r="C1590" i="16"/>
  <c r="V1591" i="16"/>
  <c r="B1591" i="16"/>
  <c r="X1591" i="16"/>
  <c r="C1591" i="16"/>
  <c r="V1592" i="16"/>
  <c r="B1592" i="16"/>
  <c r="X1592" i="16"/>
  <c r="C1592" i="16"/>
  <c r="V1593" i="16"/>
  <c r="B1593" i="16"/>
  <c r="X1593" i="16"/>
  <c r="C1593" i="16"/>
  <c r="V1594" i="16"/>
  <c r="B1594" i="16"/>
  <c r="X1594" i="16"/>
  <c r="C1594" i="16"/>
  <c r="V1595" i="16"/>
  <c r="B1595" i="16"/>
  <c r="X1595" i="16"/>
  <c r="C1595" i="16"/>
  <c r="V1596" i="16"/>
  <c r="B1596" i="16"/>
  <c r="X1596" i="16"/>
  <c r="C1596" i="16"/>
  <c r="V1597" i="16"/>
  <c r="B1597" i="16"/>
  <c r="X1597" i="16"/>
  <c r="C1597" i="16"/>
  <c r="V1598" i="16"/>
  <c r="B1598" i="16"/>
  <c r="X1598" i="16"/>
  <c r="C1598" i="16"/>
  <c r="V1599" i="16"/>
  <c r="B1599" i="16"/>
  <c r="X1599" i="16"/>
  <c r="C1599" i="16"/>
  <c r="V1600" i="16"/>
  <c r="B1600" i="16"/>
  <c r="X1600" i="16"/>
  <c r="C1600" i="16"/>
  <c r="V1601" i="16"/>
  <c r="B1601" i="16"/>
  <c r="X1601" i="16"/>
  <c r="C1601" i="16"/>
  <c r="V1602" i="16"/>
  <c r="B1602" i="16"/>
  <c r="X1602" i="16"/>
  <c r="C1602" i="16"/>
  <c r="V1603" i="16"/>
  <c r="B1603" i="16"/>
  <c r="X1603" i="16"/>
  <c r="C1603" i="16"/>
  <c r="V1604" i="16"/>
  <c r="B1604" i="16"/>
  <c r="X1604" i="16"/>
  <c r="C1604" i="16"/>
  <c r="V1605" i="16"/>
  <c r="B1605" i="16"/>
  <c r="X1605" i="16"/>
  <c r="C1605" i="16"/>
  <c r="V1606" i="16"/>
  <c r="B1606" i="16"/>
  <c r="X1606" i="16"/>
  <c r="C1606" i="16"/>
  <c r="V1607" i="16"/>
  <c r="B1607" i="16"/>
  <c r="X1607" i="16"/>
  <c r="C1607" i="16"/>
  <c r="V1608" i="16"/>
  <c r="B1608" i="16"/>
  <c r="X1608" i="16"/>
  <c r="C1608" i="16"/>
  <c r="V1609" i="16"/>
  <c r="B1609" i="16"/>
  <c r="X1609" i="16"/>
  <c r="C1609" i="16"/>
  <c r="V1610" i="16"/>
  <c r="B1610" i="16"/>
  <c r="X1610" i="16"/>
  <c r="C1610" i="16"/>
  <c r="V1611" i="16"/>
  <c r="B1611" i="16"/>
  <c r="X1611" i="16"/>
  <c r="C1611" i="16"/>
  <c r="V1612" i="16"/>
  <c r="B1612" i="16"/>
  <c r="X1612" i="16"/>
  <c r="C1612" i="16"/>
  <c r="V1613" i="16"/>
  <c r="B1613" i="16"/>
  <c r="X1613" i="16"/>
  <c r="C1613" i="16"/>
  <c r="V1614" i="16"/>
  <c r="B1614" i="16"/>
  <c r="X1614" i="16"/>
  <c r="C1614" i="16"/>
  <c r="V1615" i="16"/>
  <c r="B1615" i="16"/>
  <c r="X1615" i="16"/>
  <c r="C1615" i="16"/>
  <c r="V1616" i="16"/>
  <c r="B1616" i="16"/>
  <c r="X1616" i="16"/>
  <c r="C1616" i="16"/>
  <c r="V1617" i="16"/>
  <c r="B1617" i="16"/>
  <c r="X1617" i="16"/>
  <c r="C1617" i="16"/>
  <c r="V1618" i="16"/>
  <c r="B1618" i="16"/>
  <c r="X1618" i="16"/>
  <c r="C1618" i="16"/>
  <c r="V1619" i="16"/>
  <c r="B1619" i="16"/>
  <c r="X1619" i="16"/>
  <c r="C1619" i="16"/>
  <c r="V1620" i="16"/>
  <c r="B1620" i="16"/>
  <c r="X1620" i="16"/>
  <c r="C1620" i="16"/>
  <c r="V1621" i="16"/>
  <c r="B1621" i="16"/>
  <c r="X1621" i="16"/>
  <c r="C1621" i="16"/>
  <c r="V1622" i="16"/>
  <c r="B1622" i="16"/>
  <c r="X1622" i="16"/>
  <c r="C1622" i="16"/>
  <c r="V1623" i="16"/>
  <c r="B1623" i="16"/>
  <c r="X1623" i="16"/>
  <c r="C1623" i="16"/>
  <c r="V1624" i="16"/>
  <c r="B1624" i="16"/>
  <c r="X1624" i="16"/>
  <c r="C1624" i="16"/>
  <c r="V1625" i="16"/>
  <c r="B1625" i="16"/>
  <c r="X1625" i="16"/>
  <c r="C1625" i="16"/>
  <c r="V1626" i="16"/>
  <c r="B1626" i="16"/>
  <c r="X1626" i="16"/>
  <c r="C1626" i="16"/>
  <c r="V1627" i="16"/>
  <c r="B1627" i="16"/>
  <c r="X1627" i="16"/>
  <c r="C1627" i="16"/>
  <c r="V1628" i="16"/>
  <c r="B1628" i="16"/>
  <c r="X1628" i="16"/>
  <c r="C1628" i="16"/>
  <c r="V1629" i="16"/>
  <c r="B1629" i="16"/>
  <c r="X1629" i="16"/>
  <c r="C1629" i="16"/>
  <c r="V1630" i="16"/>
  <c r="B1630" i="16"/>
  <c r="X1630" i="16"/>
  <c r="C1630" i="16"/>
  <c r="V1631" i="16"/>
  <c r="B1631" i="16"/>
  <c r="X1631" i="16"/>
  <c r="C1631" i="16"/>
  <c r="V1632" i="16"/>
  <c r="B1632" i="16"/>
  <c r="X1632" i="16"/>
  <c r="C1632" i="16"/>
  <c r="V1633" i="16"/>
  <c r="B1633" i="16"/>
  <c r="X1633" i="16"/>
  <c r="C1633" i="16"/>
  <c r="V1634" i="16"/>
  <c r="B1634" i="16"/>
  <c r="X1634" i="16"/>
  <c r="C1634" i="16"/>
  <c r="V1635" i="16"/>
  <c r="B1635" i="16"/>
  <c r="X1635" i="16"/>
  <c r="C1635" i="16"/>
  <c r="V1636" i="16"/>
  <c r="B1636" i="16"/>
  <c r="X1636" i="16"/>
  <c r="C1636" i="16"/>
  <c r="V1637" i="16"/>
  <c r="B1637" i="16"/>
  <c r="X1637" i="16"/>
  <c r="C1637" i="16"/>
  <c r="V1638" i="16"/>
  <c r="B1638" i="16"/>
  <c r="X1638" i="16"/>
  <c r="C1638" i="16"/>
  <c r="V1639" i="16"/>
  <c r="B1639" i="16"/>
  <c r="X1639" i="16"/>
  <c r="C1639" i="16"/>
  <c r="V1640" i="16"/>
  <c r="B1640" i="16"/>
  <c r="X1640" i="16"/>
  <c r="C1640" i="16"/>
  <c r="V1641" i="16"/>
  <c r="B1641" i="16"/>
  <c r="X1641" i="16"/>
  <c r="C1641" i="16"/>
  <c r="V1642" i="16"/>
  <c r="B1642" i="16"/>
  <c r="X1642" i="16"/>
  <c r="C1642" i="16"/>
  <c r="V1643" i="16"/>
  <c r="B1643" i="16"/>
  <c r="X1643" i="16"/>
  <c r="C1643" i="16"/>
  <c r="V1644" i="16"/>
  <c r="B1644" i="16"/>
  <c r="X1644" i="16"/>
  <c r="C1644" i="16"/>
  <c r="V1645" i="16"/>
  <c r="B1645" i="16"/>
  <c r="X1645" i="16"/>
  <c r="C1645" i="16"/>
  <c r="V1646" i="16"/>
  <c r="B1646" i="16"/>
  <c r="X1646" i="16"/>
  <c r="C1646" i="16"/>
  <c r="V1647" i="16"/>
  <c r="B1647" i="16"/>
  <c r="X1647" i="16"/>
  <c r="C1647" i="16"/>
  <c r="V1648" i="16"/>
  <c r="B1648" i="16"/>
  <c r="X1648" i="16"/>
  <c r="C1648" i="16"/>
  <c r="V1649" i="16"/>
  <c r="B1649" i="16"/>
  <c r="X1649" i="16"/>
  <c r="C1649" i="16"/>
  <c r="V1650" i="16"/>
  <c r="B1650" i="16"/>
  <c r="X1650" i="16"/>
  <c r="C1650" i="16"/>
  <c r="V1651" i="16"/>
  <c r="B1651" i="16"/>
  <c r="X1651" i="16"/>
  <c r="C1651" i="16"/>
  <c r="V1652" i="16"/>
  <c r="B1652" i="16"/>
  <c r="X1652" i="16"/>
  <c r="C1652" i="16"/>
  <c r="V1653" i="16"/>
  <c r="B1653" i="16"/>
  <c r="X1653" i="16"/>
  <c r="C1653" i="16"/>
  <c r="V1654" i="16"/>
  <c r="B1654" i="16"/>
  <c r="X1654" i="16"/>
  <c r="C1654" i="16"/>
  <c r="V1655" i="16"/>
  <c r="B1655" i="16"/>
  <c r="X1655" i="16"/>
  <c r="C1655" i="16"/>
  <c r="V1656" i="16"/>
  <c r="B1656" i="16"/>
  <c r="X1656" i="16"/>
  <c r="C1656" i="16"/>
  <c r="V1657" i="16"/>
  <c r="B1657" i="16"/>
  <c r="X1657" i="16"/>
  <c r="C1657" i="16"/>
  <c r="V1658" i="16"/>
  <c r="B1658" i="16"/>
  <c r="X1658" i="16"/>
  <c r="C1658" i="16"/>
  <c r="V1659" i="16"/>
  <c r="B1659" i="16"/>
  <c r="X1659" i="16"/>
  <c r="C1659" i="16"/>
  <c r="V1660" i="16"/>
  <c r="B1660" i="16"/>
  <c r="X1660" i="16"/>
  <c r="C1660" i="16"/>
  <c r="V1661" i="16"/>
  <c r="B1661" i="16"/>
  <c r="X1661" i="16"/>
  <c r="C1661" i="16"/>
  <c r="V1662" i="16"/>
  <c r="B1662" i="16"/>
  <c r="X1662" i="16"/>
  <c r="C1662" i="16"/>
  <c r="V1663" i="16"/>
  <c r="B1663" i="16"/>
  <c r="X1663" i="16"/>
  <c r="C1663" i="16"/>
  <c r="V1664" i="16"/>
  <c r="B1664" i="16"/>
  <c r="X1664" i="16"/>
  <c r="C1664" i="16"/>
  <c r="V1665" i="16"/>
  <c r="B1665" i="16"/>
  <c r="X1665" i="16"/>
  <c r="C1665" i="16"/>
  <c r="V1666" i="16"/>
  <c r="B1666" i="16"/>
  <c r="X1666" i="16"/>
  <c r="C1666" i="16"/>
  <c r="V1667" i="16"/>
  <c r="B1667" i="16"/>
  <c r="X1667" i="16"/>
  <c r="C1667" i="16"/>
  <c r="V1668" i="16"/>
  <c r="B1668" i="16"/>
  <c r="X1668" i="16"/>
  <c r="C1668" i="16"/>
  <c r="V1669" i="16"/>
  <c r="B1669" i="16"/>
  <c r="X1669" i="16"/>
  <c r="C1669" i="16"/>
  <c r="V1670" i="16"/>
  <c r="B1670" i="16"/>
  <c r="X1670" i="16"/>
  <c r="C1670" i="16"/>
  <c r="V1671" i="16"/>
  <c r="B1671" i="16"/>
  <c r="X1671" i="16"/>
  <c r="C1671" i="16"/>
  <c r="V1672" i="16"/>
  <c r="B1672" i="16"/>
  <c r="X1672" i="16"/>
  <c r="C1672" i="16"/>
  <c r="V1673" i="16"/>
  <c r="B1673" i="16"/>
  <c r="X1673" i="16"/>
  <c r="C1673" i="16"/>
  <c r="V1674" i="16"/>
  <c r="B1674" i="16"/>
  <c r="X1674" i="16"/>
  <c r="C1674" i="16"/>
  <c r="V1675" i="16"/>
  <c r="B1675" i="16"/>
  <c r="X1675" i="16"/>
  <c r="C1675" i="16"/>
  <c r="V1676" i="16"/>
  <c r="B1676" i="16"/>
  <c r="X1676" i="16"/>
  <c r="C1676" i="16"/>
  <c r="V1677" i="16"/>
  <c r="B1677" i="16"/>
  <c r="X1677" i="16"/>
  <c r="C1677" i="16"/>
  <c r="V1678" i="16"/>
  <c r="B1678" i="16"/>
  <c r="X1678" i="16"/>
  <c r="C1678" i="16"/>
  <c r="V1679" i="16"/>
  <c r="B1679" i="16"/>
  <c r="X1679" i="16"/>
  <c r="C1679" i="16"/>
  <c r="V1680" i="16"/>
  <c r="B1680" i="16"/>
  <c r="X1680" i="16"/>
  <c r="C1680" i="16"/>
  <c r="V1681" i="16"/>
  <c r="B1681" i="16"/>
  <c r="X1681" i="16"/>
  <c r="C1681" i="16"/>
  <c r="V1682" i="16"/>
  <c r="B1682" i="16"/>
  <c r="X1682" i="16"/>
  <c r="C1682" i="16"/>
  <c r="V1683" i="16"/>
  <c r="B1683" i="16"/>
  <c r="X1683" i="16"/>
  <c r="C1683" i="16"/>
  <c r="V1684" i="16"/>
  <c r="B1684" i="16"/>
  <c r="X1684" i="16"/>
  <c r="C1684" i="16"/>
  <c r="V1685" i="16"/>
  <c r="B1685" i="16"/>
  <c r="X1685" i="16"/>
  <c r="C1685" i="16"/>
  <c r="V1686" i="16"/>
  <c r="B1686" i="16"/>
  <c r="X1686" i="16"/>
  <c r="C1686" i="16"/>
  <c r="V1687" i="16"/>
  <c r="B1687" i="16"/>
  <c r="X1687" i="16"/>
  <c r="C1687" i="16"/>
  <c r="V1688" i="16"/>
  <c r="B1688" i="16"/>
  <c r="X1688" i="16"/>
  <c r="C1688" i="16"/>
  <c r="V1689" i="16"/>
  <c r="B1689" i="16"/>
  <c r="X1689" i="16"/>
  <c r="C1689" i="16"/>
  <c r="V1690" i="16"/>
  <c r="B1690" i="16"/>
  <c r="X1690" i="16"/>
  <c r="C1690" i="16"/>
  <c r="V1691" i="16"/>
  <c r="B1691" i="16"/>
  <c r="X1691" i="16"/>
  <c r="C1691" i="16"/>
  <c r="V1692" i="16"/>
  <c r="B1692" i="16"/>
  <c r="X1692" i="16"/>
  <c r="C1692" i="16"/>
  <c r="V1693" i="16"/>
  <c r="B1693" i="16"/>
  <c r="X1693" i="16"/>
  <c r="C1693" i="16"/>
  <c r="V1694" i="16"/>
  <c r="B1694" i="16"/>
  <c r="X1694" i="16"/>
  <c r="C1694" i="16"/>
  <c r="V1695" i="16"/>
  <c r="B1695" i="16"/>
  <c r="X1695" i="16"/>
  <c r="C1695" i="16"/>
  <c r="V1696" i="16"/>
  <c r="B1696" i="16"/>
  <c r="X1696" i="16"/>
  <c r="C1696" i="16"/>
  <c r="V1697" i="16"/>
  <c r="B1697" i="16"/>
  <c r="X1697" i="16"/>
  <c r="C1697" i="16"/>
  <c r="V1698" i="16"/>
  <c r="B1698" i="16"/>
  <c r="X1698" i="16"/>
  <c r="C1698" i="16"/>
  <c r="V1699" i="16"/>
  <c r="B1699" i="16"/>
  <c r="X1699" i="16"/>
  <c r="C1699" i="16"/>
  <c r="V1700" i="16"/>
  <c r="B1700" i="16"/>
  <c r="X1700" i="16"/>
  <c r="C1700" i="16"/>
  <c r="V1701" i="16"/>
  <c r="B1701" i="16"/>
  <c r="X1701" i="16"/>
  <c r="C1701" i="16"/>
  <c r="V1702" i="16"/>
  <c r="B1702" i="16"/>
  <c r="X1702" i="16"/>
  <c r="C1702" i="16"/>
  <c r="V1703" i="16"/>
  <c r="B1703" i="16"/>
  <c r="X1703" i="16"/>
  <c r="C1703" i="16"/>
  <c r="V1704" i="16"/>
  <c r="B1704" i="16"/>
  <c r="X1704" i="16"/>
  <c r="C1704" i="16"/>
  <c r="V1705" i="16"/>
  <c r="B1705" i="16"/>
  <c r="X1705" i="16"/>
  <c r="C1705" i="16"/>
  <c r="V1706" i="16"/>
  <c r="B1706" i="16"/>
  <c r="X1706" i="16"/>
  <c r="C1706" i="16"/>
  <c r="V1707" i="16"/>
  <c r="B1707" i="16"/>
  <c r="X1707" i="16"/>
  <c r="C1707" i="16"/>
  <c r="V1708" i="16"/>
  <c r="B1708" i="16"/>
  <c r="X1708" i="16"/>
  <c r="C1708" i="16"/>
  <c r="V1709" i="16"/>
  <c r="B1709" i="16"/>
  <c r="X1709" i="16"/>
  <c r="C1709" i="16"/>
  <c r="V1710" i="16"/>
  <c r="B1710" i="16"/>
  <c r="X1710" i="16"/>
  <c r="C1710" i="16"/>
  <c r="V1711" i="16"/>
  <c r="B1711" i="16"/>
  <c r="X1711" i="16"/>
  <c r="C1711" i="16"/>
  <c r="V1712" i="16"/>
  <c r="B1712" i="16"/>
  <c r="X1712" i="16"/>
  <c r="C1712" i="16"/>
  <c r="V1713" i="16"/>
  <c r="B1713" i="16"/>
  <c r="X1713" i="16"/>
  <c r="C1713" i="16"/>
  <c r="V1714" i="16"/>
  <c r="B1714" i="16"/>
  <c r="X1714" i="16"/>
  <c r="C1714" i="16"/>
  <c r="V1715" i="16"/>
  <c r="B1715" i="16"/>
  <c r="X1715" i="16"/>
  <c r="C1715" i="16"/>
  <c r="V1716" i="16"/>
  <c r="B1716" i="16"/>
  <c r="X1716" i="16"/>
  <c r="C1716" i="16"/>
  <c r="V1717" i="16"/>
  <c r="B1717" i="16"/>
  <c r="X1717" i="16"/>
  <c r="C1717" i="16"/>
  <c r="V1718" i="16"/>
  <c r="B1718" i="16"/>
  <c r="X1718" i="16"/>
  <c r="C1718" i="16"/>
  <c r="V1719" i="16"/>
  <c r="B1719" i="16"/>
  <c r="X1719" i="16"/>
  <c r="C1719" i="16"/>
  <c r="V1720" i="16"/>
  <c r="B1720" i="16"/>
  <c r="X1720" i="16"/>
  <c r="C1720" i="16"/>
  <c r="V1721" i="16"/>
  <c r="B1721" i="16"/>
  <c r="X1721" i="16"/>
  <c r="C1721" i="16"/>
  <c r="V1722" i="16"/>
  <c r="B1722" i="16"/>
  <c r="X1722" i="16"/>
  <c r="C1722" i="16"/>
  <c r="V1723" i="16"/>
  <c r="B1723" i="16"/>
  <c r="X1723" i="16"/>
  <c r="C1723" i="16"/>
  <c r="V1724" i="16"/>
  <c r="B1724" i="16"/>
  <c r="X1724" i="16"/>
  <c r="C1724" i="16"/>
  <c r="V1725" i="16"/>
  <c r="B1725" i="16"/>
  <c r="X1725" i="16"/>
  <c r="C1725" i="16"/>
  <c r="V1726" i="16"/>
  <c r="B1726" i="16"/>
  <c r="X1726" i="16"/>
  <c r="C1726" i="16"/>
  <c r="V1727" i="16"/>
  <c r="B1727" i="16"/>
  <c r="X1727" i="16"/>
  <c r="C1727" i="16"/>
  <c r="V1728" i="16"/>
  <c r="B1728" i="16"/>
  <c r="X1728" i="16"/>
  <c r="C1728" i="16"/>
  <c r="V1729" i="16"/>
  <c r="B1729" i="16"/>
  <c r="X1729" i="16"/>
  <c r="C1729" i="16"/>
  <c r="V1730" i="16"/>
  <c r="B1730" i="16"/>
  <c r="X1730" i="16"/>
  <c r="C1730" i="16"/>
  <c r="V1731" i="16"/>
  <c r="B1731" i="16"/>
  <c r="X1731" i="16"/>
  <c r="C1731" i="16"/>
  <c r="V1732" i="16"/>
  <c r="B1732" i="16"/>
  <c r="X1732" i="16"/>
  <c r="C1732" i="16"/>
  <c r="V1733" i="16"/>
  <c r="B1733" i="16"/>
  <c r="X1733" i="16"/>
  <c r="C1733" i="16"/>
  <c r="V1734" i="16"/>
  <c r="B1734" i="16"/>
  <c r="X1734" i="16"/>
  <c r="C1734" i="16"/>
  <c r="V1735" i="16"/>
  <c r="B1735" i="16"/>
  <c r="X1735" i="16"/>
  <c r="C1735" i="16"/>
  <c r="V1736" i="16"/>
  <c r="B1736" i="16"/>
  <c r="X1736" i="16"/>
  <c r="C1736" i="16"/>
  <c r="V1737" i="16"/>
  <c r="B1737" i="16"/>
  <c r="X1737" i="16"/>
  <c r="C1737" i="16"/>
  <c r="V1738" i="16"/>
  <c r="B1738" i="16"/>
  <c r="X1738" i="16"/>
  <c r="C1738" i="16"/>
  <c r="V1739" i="16"/>
  <c r="B1739" i="16"/>
  <c r="X1739" i="16"/>
  <c r="C1739" i="16"/>
  <c r="V1740" i="16"/>
  <c r="B1740" i="16"/>
  <c r="X1740" i="16"/>
  <c r="C1740" i="16"/>
  <c r="V1741" i="16"/>
  <c r="B1741" i="16"/>
  <c r="X1741" i="16"/>
  <c r="C1741" i="16"/>
  <c r="V1742" i="16"/>
  <c r="B1742" i="16"/>
  <c r="X1742" i="16"/>
  <c r="C1742" i="16"/>
  <c r="V1743" i="16"/>
  <c r="B1743" i="16"/>
  <c r="X1743" i="16"/>
  <c r="C1743" i="16"/>
  <c r="V1744" i="16"/>
  <c r="B1744" i="16"/>
  <c r="X1744" i="16"/>
  <c r="C1744" i="16"/>
  <c r="V1745" i="16"/>
  <c r="B1745" i="16"/>
  <c r="X1745" i="16"/>
  <c r="C1745" i="16"/>
  <c r="V1746" i="16"/>
  <c r="B1746" i="16"/>
  <c r="X1746" i="16"/>
  <c r="C1746" i="16"/>
  <c r="V1747" i="16"/>
  <c r="B1747" i="16"/>
  <c r="X1747" i="16"/>
  <c r="C1747" i="16"/>
  <c r="V1748" i="16"/>
  <c r="B1748" i="16"/>
  <c r="X1748" i="16"/>
  <c r="C1748" i="16"/>
  <c r="V1749" i="16"/>
  <c r="B1749" i="16"/>
  <c r="X1749" i="16"/>
  <c r="C1749" i="16"/>
  <c r="V1750" i="16"/>
  <c r="B1750" i="16"/>
  <c r="X1750" i="16"/>
  <c r="C1750" i="16"/>
  <c r="V1751" i="16"/>
  <c r="B1751" i="16"/>
  <c r="X1751" i="16"/>
  <c r="C1751" i="16"/>
  <c r="V1752" i="16"/>
  <c r="B1752" i="16"/>
  <c r="X1752" i="16"/>
  <c r="C1752" i="16"/>
  <c r="V1753" i="16"/>
  <c r="B1753" i="16"/>
  <c r="X1753" i="16"/>
  <c r="C1753" i="16"/>
  <c r="V1754" i="16"/>
  <c r="B1754" i="16"/>
  <c r="X1754" i="16"/>
  <c r="C1754" i="16"/>
  <c r="V1755" i="16"/>
  <c r="B1755" i="16"/>
  <c r="X1755" i="16"/>
  <c r="C1755" i="16"/>
  <c r="V1756" i="16"/>
  <c r="B1756" i="16"/>
  <c r="X1756" i="16"/>
  <c r="C1756" i="16"/>
  <c r="V1757" i="16"/>
  <c r="B1757" i="16"/>
  <c r="X1757" i="16"/>
  <c r="C1757" i="16"/>
  <c r="V1758" i="16"/>
  <c r="B1758" i="16"/>
  <c r="X1758" i="16"/>
  <c r="C1758" i="16"/>
  <c r="V1759" i="16"/>
  <c r="B1759" i="16"/>
  <c r="X1759" i="16"/>
  <c r="C1759" i="16"/>
  <c r="V1760" i="16"/>
  <c r="B1760" i="16"/>
  <c r="X1760" i="16"/>
  <c r="C1760" i="16"/>
  <c r="V1761" i="16"/>
  <c r="B1761" i="16"/>
  <c r="X1761" i="16"/>
  <c r="C1761" i="16"/>
  <c r="V1762" i="16"/>
  <c r="B1762" i="16"/>
  <c r="X1762" i="16"/>
  <c r="C1762" i="16"/>
  <c r="V1763" i="16"/>
  <c r="B1763" i="16"/>
  <c r="X1763" i="16"/>
  <c r="C1763" i="16"/>
  <c r="V1764" i="16"/>
  <c r="B1764" i="16"/>
  <c r="X1764" i="16"/>
  <c r="C1764" i="16"/>
  <c r="V1765" i="16"/>
  <c r="B1765" i="16"/>
  <c r="X1765" i="16"/>
  <c r="C1765" i="16"/>
  <c r="V1766" i="16"/>
  <c r="B1766" i="16"/>
  <c r="X1766" i="16"/>
  <c r="C1766" i="16"/>
  <c r="V1767" i="16"/>
  <c r="B1767" i="16"/>
  <c r="X1767" i="16"/>
  <c r="C1767" i="16"/>
  <c r="V1768" i="16"/>
  <c r="B1768" i="16"/>
  <c r="X1768" i="16"/>
  <c r="C1768" i="16"/>
  <c r="V1769" i="16"/>
  <c r="B1769" i="16"/>
  <c r="X1769" i="16"/>
  <c r="C1769" i="16"/>
  <c r="V1770" i="16"/>
  <c r="B1770" i="16"/>
  <c r="X1770" i="16"/>
  <c r="C1770" i="16"/>
  <c r="V1771" i="16"/>
  <c r="B1771" i="16"/>
  <c r="X1771" i="16"/>
  <c r="C1771" i="16"/>
  <c r="V1772" i="16"/>
  <c r="B1772" i="16"/>
  <c r="X1772" i="16"/>
  <c r="C1772" i="16"/>
  <c r="V1773" i="16"/>
  <c r="B1773" i="16"/>
  <c r="X1773" i="16"/>
  <c r="C1773" i="16"/>
  <c r="V1774" i="16"/>
  <c r="B1774" i="16"/>
  <c r="X1774" i="16"/>
  <c r="C1774" i="16"/>
  <c r="V1775" i="16"/>
  <c r="B1775" i="16"/>
  <c r="X1775" i="16"/>
  <c r="C1775" i="16"/>
  <c r="V1776" i="16"/>
  <c r="B1776" i="16"/>
  <c r="X1776" i="16"/>
  <c r="C1776" i="16"/>
  <c r="V1777" i="16"/>
  <c r="B1777" i="16"/>
  <c r="X1777" i="16"/>
  <c r="C1777" i="16"/>
  <c r="V1778" i="16"/>
  <c r="B1778" i="16"/>
  <c r="X1778" i="16"/>
  <c r="C1778" i="16"/>
  <c r="V1779" i="16"/>
  <c r="B1779" i="16"/>
  <c r="X1779" i="16"/>
  <c r="C1779" i="16"/>
  <c r="V1780" i="16"/>
  <c r="B1780" i="16"/>
  <c r="X1780" i="16"/>
  <c r="C1780" i="16"/>
  <c r="V1781" i="16"/>
  <c r="B1781" i="16"/>
  <c r="X1781" i="16"/>
  <c r="C1781" i="16"/>
  <c r="V1782" i="16"/>
  <c r="B1782" i="16"/>
  <c r="X1782" i="16"/>
  <c r="C1782" i="16"/>
  <c r="V1783" i="16"/>
  <c r="B1783" i="16"/>
  <c r="X1783" i="16"/>
  <c r="C1783" i="16"/>
  <c r="V1784" i="16"/>
  <c r="B1784" i="16"/>
  <c r="X1784" i="16"/>
  <c r="C1784" i="16"/>
  <c r="V1785" i="16"/>
  <c r="B1785" i="16"/>
  <c r="X1785" i="16"/>
  <c r="C1785" i="16"/>
  <c r="V1786" i="16"/>
  <c r="B1786" i="16"/>
  <c r="X1786" i="16"/>
  <c r="C1786" i="16"/>
  <c r="V1787" i="16"/>
  <c r="B1787" i="16"/>
  <c r="X1787" i="16"/>
  <c r="C1787" i="16"/>
  <c r="V1788" i="16"/>
  <c r="B1788" i="16"/>
  <c r="X1788" i="16"/>
  <c r="C1788" i="16"/>
  <c r="V1789" i="16"/>
  <c r="B1789" i="16"/>
  <c r="X1789" i="16"/>
  <c r="C1789" i="16"/>
  <c r="V1790" i="16"/>
  <c r="B1790" i="16"/>
  <c r="X1790" i="16"/>
  <c r="C1790" i="16"/>
  <c r="V1791" i="16"/>
  <c r="B1791" i="16"/>
  <c r="X1791" i="16"/>
  <c r="C1791" i="16"/>
  <c r="V1792" i="16"/>
  <c r="B1792" i="16"/>
  <c r="X1792" i="16"/>
  <c r="C1792" i="16"/>
  <c r="V1793" i="16"/>
  <c r="B1793" i="16"/>
  <c r="X1793" i="16"/>
  <c r="C1793" i="16"/>
  <c r="V1794" i="16"/>
  <c r="B1794" i="16"/>
  <c r="X1794" i="16"/>
  <c r="C1794" i="16"/>
  <c r="V1795" i="16"/>
  <c r="B1795" i="16"/>
  <c r="X1795" i="16"/>
  <c r="C1795" i="16"/>
  <c r="V1796" i="16"/>
  <c r="B1796" i="16"/>
  <c r="X1796" i="16"/>
  <c r="C1796" i="16"/>
  <c r="V1797" i="16"/>
  <c r="B1797" i="16"/>
  <c r="X1797" i="16"/>
  <c r="C1797" i="16"/>
  <c r="V1798" i="16"/>
  <c r="B1798" i="16"/>
  <c r="X1798" i="16"/>
  <c r="C1798" i="16"/>
  <c r="V1799" i="16"/>
  <c r="B1799" i="16"/>
  <c r="X1799" i="16"/>
  <c r="C1799" i="16"/>
  <c r="V1800" i="16"/>
  <c r="B1800" i="16"/>
  <c r="X1800" i="16"/>
  <c r="C1800" i="16"/>
  <c r="V1801" i="16"/>
  <c r="B1801" i="16"/>
  <c r="X1801" i="16"/>
  <c r="C1801" i="16"/>
  <c r="V1802" i="16"/>
  <c r="B1802" i="16"/>
  <c r="X1802" i="16"/>
  <c r="C1802" i="16"/>
  <c r="V1803" i="16"/>
  <c r="B1803" i="16"/>
  <c r="X1803" i="16"/>
  <c r="C1803" i="16"/>
  <c r="V1804" i="16"/>
  <c r="B1804" i="16"/>
  <c r="X1804" i="16"/>
  <c r="C1804" i="16"/>
  <c r="V1805" i="16"/>
  <c r="B1805" i="16"/>
  <c r="X1805" i="16"/>
  <c r="C1805" i="16"/>
  <c r="V1806" i="16"/>
  <c r="B1806" i="16"/>
  <c r="X1806" i="16"/>
  <c r="C1806" i="16"/>
  <c r="V1807" i="16"/>
  <c r="B1807" i="16"/>
  <c r="X1807" i="16"/>
  <c r="C1807" i="16"/>
  <c r="V1808" i="16"/>
  <c r="B1808" i="16"/>
  <c r="X1808" i="16"/>
  <c r="C1808" i="16"/>
  <c r="V1809" i="16"/>
  <c r="B1809" i="16"/>
  <c r="X1809" i="16"/>
  <c r="C1809" i="16"/>
  <c r="V1810" i="16"/>
  <c r="B1810" i="16"/>
  <c r="X1810" i="16"/>
  <c r="C1810" i="16"/>
  <c r="V1811" i="16"/>
  <c r="B1811" i="16"/>
  <c r="X1811" i="16"/>
  <c r="C1811" i="16"/>
  <c r="V1812" i="16"/>
  <c r="B1812" i="16"/>
  <c r="X1812" i="16"/>
  <c r="C1812" i="16"/>
  <c r="V1813" i="16"/>
  <c r="B1813" i="16"/>
  <c r="X1813" i="16"/>
  <c r="C1813" i="16"/>
  <c r="V1814" i="16"/>
  <c r="B1814" i="16"/>
  <c r="X1814" i="16"/>
  <c r="C1814" i="16"/>
  <c r="V1815" i="16"/>
  <c r="B1815" i="16"/>
  <c r="X1815" i="16"/>
  <c r="C1815" i="16"/>
  <c r="V1816" i="16"/>
  <c r="B1816" i="16"/>
  <c r="X1816" i="16"/>
  <c r="C1816" i="16"/>
  <c r="V1817" i="16"/>
  <c r="B1817" i="16"/>
  <c r="X1817" i="16"/>
  <c r="C1817" i="16"/>
  <c r="V1818" i="16"/>
  <c r="B1818" i="16"/>
  <c r="X1818" i="16"/>
  <c r="C1818" i="16"/>
  <c r="V1819" i="16"/>
  <c r="B1819" i="16"/>
  <c r="X1819" i="16"/>
  <c r="C1819" i="16"/>
  <c r="V1820" i="16"/>
  <c r="B1820" i="16"/>
  <c r="X1820" i="16"/>
  <c r="C1820" i="16"/>
  <c r="V1821" i="16"/>
  <c r="B1821" i="16"/>
  <c r="X1821" i="16"/>
  <c r="C1821" i="16"/>
  <c r="V1822" i="16"/>
  <c r="B1822" i="16"/>
  <c r="X1822" i="16"/>
  <c r="C1822" i="16"/>
  <c r="V1823" i="16"/>
  <c r="B1823" i="16"/>
  <c r="X1823" i="16"/>
  <c r="C1823" i="16"/>
  <c r="V1824" i="16"/>
  <c r="B1824" i="16"/>
  <c r="X1824" i="16"/>
  <c r="C1824" i="16"/>
  <c r="V1825" i="16"/>
  <c r="B1825" i="16"/>
  <c r="X1825" i="16"/>
  <c r="C1825" i="16"/>
  <c r="V1826" i="16"/>
  <c r="B1826" i="16"/>
  <c r="X1826" i="16"/>
  <c r="C1826" i="16"/>
  <c r="V1827" i="16"/>
  <c r="B1827" i="16"/>
  <c r="X1827" i="16"/>
  <c r="C1827" i="16"/>
  <c r="V1828" i="16"/>
  <c r="B1828" i="16"/>
  <c r="X1828" i="16"/>
  <c r="C1828" i="16"/>
  <c r="V1829" i="16"/>
  <c r="B1829" i="16"/>
  <c r="X1829" i="16"/>
  <c r="C1829" i="16"/>
  <c r="V1830" i="16"/>
  <c r="B1830" i="16"/>
  <c r="X1830" i="16"/>
  <c r="C1830" i="16"/>
  <c r="V1831" i="16"/>
  <c r="B1831" i="16"/>
  <c r="X1831" i="16"/>
  <c r="C1831" i="16"/>
  <c r="V1832" i="16"/>
  <c r="B1832" i="16"/>
  <c r="X1832" i="16"/>
  <c r="C1832" i="16"/>
  <c r="V1833" i="16"/>
  <c r="B1833" i="16"/>
  <c r="X1833" i="16"/>
  <c r="C1833" i="16"/>
  <c r="V1834" i="16"/>
  <c r="B1834" i="16"/>
  <c r="X1834" i="16"/>
  <c r="C1834" i="16"/>
  <c r="V1835" i="16"/>
  <c r="B1835" i="16"/>
  <c r="X1835" i="16"/>
  <c r="C1835" i="16"/>
  <c r="V1836" i="16"/>
  <c r="B1836" i="16"/>
  <c r="X1836" i="16"/>
  <c r="C1836" i="16"/>
  <c r="V1837" i="16"/>
  <c r="B1837" i="16"/>
  <c r="X1837" i="16"/>
  <c r="C1837" i="16"/>
  <c r="V1838" i="16"/>
  <c r="B1838" i="16"/>
  <c r="X1838" i="16"/>
  <c r="C1838" i="16"/>
  <c r="V1839" i="16"/>
  <c r="B1839" i="16"/>
  <c r="X1839" i="16"/>
  <c r="C1839" i="16"/>
  <c r="V1840" i="16"/>
  <c r="B1840" i="16"/>
  <c r="X1840" i="16"/>
  <c r="C1840" i="16"/>
  <c r="V1841" i="16"/>
  <c r="B1841" i="16"/>
  <c r="X1841" i="16"/>
  <c r="C1841" i="16"/>
  <c r="V1842" i="16"/>
  <c r="B1842" i="16"/>
  <c r="X1842" i="16"/>
  <c r="C1842" i="16"/>
  <c r="V1843" i="16"/>
  <c r="B1843" i="16"/>
  <c r="X1843" i="16"/>
  <c r="C1843" i="16"/>
  <c r="V1844" i="16"/>
  <c r="B1844" i="16"/>
  <c r="X1844" i="16"/>
  <c r="C1844" i="16"/>
  <c r="V1845" i="16"/>
  <c r="B1845" i="16"/>
  <c r="X1845" i="16"/>
  <c r="C1845" i="16"/>
  <c r="V1846" i="16"/>
  <c r="B1846" i="16"/>
  <c r="X1846" i="16"/>
  <c r="C1846" i="16"/>
  <c r="V1847" i="16"/>
  <c r="B1847" i="16"/>
  <c r="X1847" i="16"/>
  <c r="C1847" i="16"/>
  <c r="V1848" i="16"/>
  <c r="B1848" i="16"/>
  <c r="X1848" i="16"/>
  <c r="C1848" i="16"/>
  <c r="V1849" i="16"/>
  <c r="B1849" i="16"/>
  <c r="X1849" i="16"/>
  <c r="C1849" i="16"/>
  <c r="V1850" i="16"/>
  <c r="B1850" i="16"/>
  <c r="X1850" i="16"/>
  <c r="C1850" i="16"/>
  <c r="V1851" i="16"/>
  <c r="B1851" i="16"/>
  <c r="X1851" i="16"/>
  <c r="C1851" i="16"/>
  <c r="V1852" i="16"/>
  <c r="B1852" i="16"/>
  <c r="X1852" i="16"/>
  <c r="C1852" i="16"/>
  <c r="V1853" i="16"/>
  <c r="B1853" i="16"/>
  <c r="X1853" i="16"/>
  <c r="C1853" i="16"/>
  <c r="V1854" i="16"/>
  <c r="B1854" i="16"/>
  <c r="X1854" i="16"/>
  <c r="C1854" i="16"/>
  <c r="V1855" i="16"/>
  <c r="B1855" i="16"/>
  <c r="X1855" i="16"/>
  <c r="C1855" i="16"/>
  <c r="V1856" i="16"/>
  <c r="B1856" i="16"/>
  <c r="X1856" i="16"/>
  <c r="C1856" i="16"/>
  <c r="V1857" i="16"/>
  <c r="B1857" i="16"/>
  <c r="X1857" i="16"/>
  <c r="C1857" i="16"/>
  <c r="V1858" i="16"/>
  <c r="B1858" i="16"/>
  <c r="X1858" i="16"/>
  <c r="C1858" i="16"/>
  <c r="B1859" i="16"/>
  <c r="C1859" i="16"/>
  <c r="V1860" i="16"/>
  <c r="B1860" i="16"/>
  <c r="X1860" i="16"/>
  <c r="C1860" i="16"/>
  <c r="V1861" i="16"/>
  <c r="B1861" i="16"/>
  <c r="X1861" i="16"/>
  <c r="C1861" i="16"/>
  <c r="V1862" i="16"/>
  <c r="B1862" i="16"/>
  <c r="X1862" i="16"/>
  <c r="C1862" i="16"/>
  <c r="V1863" i="16"/>
  <c r="B1863" i="16"/>
  <c r="X1863" i="16"/>
  <c r="C1863" i="16"/>
  <c r="V1864" i="16"/>
  <c r="B1864" i="16"/>
  <c r="X1864" i="16"/>
  <c r="C1864" i="16"/>
  <c r="V1865" i="16"/>
  <c r="B1865" i="16"/>
  <c r="X1865" i="16"/>
  <c r="C1865" i="16"/>
  <c r="V1866" i="16"/>
  <c r="B1866" i="16"/>
  <c r="X1866" i="16"/>
  <c r="C1866" i="16"/>
  <c r="V1867" i="16"/>
  <c r="B1867" i="16"/>
  <c r="X1867" i="16"/>
  <c r="C1867" i="16"/>
  <c r="V1868" i="16"/>
  <c r="B1868" i="16"/>
  <c r="X1868" i="16"/>
  <c r="C1868" i="16"/>
  <c r="V1869" i="16"/>
  <c r="B1869" i="16"/>
  <c r="X1869" i="16"/>
  <c r="C1869" i="16"/>
  <c r="V1870" i="16"/>
  <c r="B1870" i="16"/>
  <c r="X1870" i="16"/>
  <c r="C1870" i="16"/>
  <c r="V1871" i="16"/>
  <c r="B1871" i="16"/>
  <c r="X1871" i="16"/>
  <c r="C1871" i="16"/>
  <c r="V1872" i="16"/>
  <c r="B1872" i="16"/>
  <c r="X1872" i="16"/>
  <c r="C1872" i="16"/>
  <c r="V1873" i="16"/>
  <c r="B1873" i="16"/>
  <c r="X1873" i="16"/>
  <c r="C1873" i="16"/>
  <c r="V1874" i="16"/>
  <c r="B1874" i="16"/>
  <c r="X1874" i="16"/>
  <c r="C1874" i="16"/>
  <c r="V1875" i="16"/>
  <c r="B1875" i="16"/>
  <c r="X1875" i="16"/>
  <c r="C1875" i="16"/>
  <c r="V1876" i="16"/>
  <c r="B1876" i="16"/>
  <c r="X1876" i="16"/>
  <c r="C1876" i="16"/>
  <c r="V1877" i="16"/>
  <c r="B1877" i="16"/>
  <c r="X1877" i="16"/>
  <c r="C1877" i="16"/>
  <c r="V1878" i="16"/>
  <c r="B1878" i="16"/>
  <c r="X1878" i="16"/>
  <c r="C1878" i="16"/>
  <c r="V1879" i="16"/>
  <c r="B1879" i="16"/>
  <c r="X1879" i="16"/>
  <c r="C1879" i="16"/>
  <c r="V1880" i="16"/>
  <c r="B1880" i="16"/>
  <c r="X1880" i="16"/>
  <c r="C1880" i="16"/>
  <c r="V1881" i="16"/>
  <c r="B1881" i="16"/>
  <c r="X1881" i="16"/>
  <c r="C1881" i="16"/>
  <c r="V1882" i="16"/>
  <c r="B1882" i="16"/>
  <c r="X1882" i="16"/>
  <c r="C1882" i="16"/>
  <c r="V1883" i="16"/>
  <c r="B1883" i="16"/>
  <c r="X1883" i="16"/>
  <c r="C1883" i="16"/>
  <c r="V1884" i="16"/>
  <c r="B1884" i="16"/>
  <c r="X1884" i="16"/>
  <c r="C1884" i="16"/>
  <c r="V1885" i="16"/>
  <c r="B1885" i="16"/>
  <c r="X1885" i="16"/>
  <c r="C1885" i="16"/>
  <c r="V1886" i="16"/>
  <c r="B1886" i="16"/>
  <c r="X1886" i="16"/>
  <c r="C1886" i="16"/>
  <c r="V1887" i="16"/>
  <c r="B1887" i="16"/>
  <c r="X1887" i="16"/>
  <c r="C1887" i="16"/>
  <c r="V1888" i="16"/>
  <c r="B1888" i="16"/>
  <c r="X1888" i="16"/>
  <c r="C1888" i="16"/>
  <c r="V1889" i="16"/>
  <c r="B1889" i="16"/>
  <c r="X1889" i="16"/>
  <c r="C1889" i="16"/>
  <c r="V1890" i="16"/>
  <c r="B1890" i="16"/>
  <c r="X1890" i="16"/>
  <c r="C1890" i="16"/>
  <c r="V1891" i="16"/>
  <c r="B1891" i="16"/>
  <c r="X1891" i="16"/>
  <c r="C1891" i="16"/>
  <c r="V1892" i="16"/>
  <c r="B1892" i="16"/>
  <c r="X1892" i="16"/>
  <c r="C1892" i="16"/>
  <c r="V1893" i="16"/>
  <c r="B1893" i="16"/>
  <c r="X1893" i="16"/>
  <c r="C1893" i="16"/>
  <c r="V1894" i="16"/>
  <c r="B1894" i="16"/>
  <c r="X1894" i="16"/>
  <c r="C1894" i="16"/>
  <c r="V1895" i="16"/>
  <c r="B1895" i="16"/>
  <c r="X1895" i="16"/>
  <c r="C1895" i="16"/>
  <c r="V1896" i="16"/>
  <c r="B1896" i="16"/>
  <c r="X1896" i="16"/>
  <c r="C1896" i="16"/>
  <c r="V1897" i="16"/>
  <c r="B1897" i="16"/>
  <c r="X1897" i="16"/>
  <c r="C1897" i="16"/>
  <c r="V1898" i="16"/>
  <c r="B1898" i="16"/>
  <c r="X1898" i="16"/>
  <c r="C1898" i="16"/>
  <c r="V1899" i="16"/>
  <c r="B1899" i="16"/>
  <c r="X1899" i="16"/>
  <c r="C1899" i="16"/>
  <c r="V1900" i="16"/>
  <c r="B1900" i="16"/>
  <c r="X1900" i="16"/>
  <c r="C1900" i="16"/>
  <c r="V1901" i="16"/>
  <c r="B1901" i="16"/>
  <c r="X1901" i="16"/>
  <c r="C1901" i="16"/>
  <c r="V1902" i="16"/>
  <c r="B1902" i="16"/>
  <c r="X1902" i="16"/>
  <c r="C1902" i="16"/>
  <c r="V1903" i="16"/>
  <c r="B1903" i="16"/>
  <c r="X1903" i="16"/>
  <c r="C1903" i="16"/>
  <c r="V1904" i="16"/>
  <c r="B1904" i="16"/>
  <c r="X1904" i="16"/>
  <c r="C1904" i="16"/>
  <c r="V1905" i="16"/>
  <c r="B1905" i="16"/>
  <c r="X1905" i="16"/>
  <c r="C1905" i="16"/>
  <c r="V1906" i="16"/>
  <c r="B1906" i="16"/>
  <c r="X1906" i="16"/>
  <c r="C1906" i="16"/>
  <c r="V1907" i="16"/>
  <c r="B1907" i="16"/>
  <c r="X1907" i="16"/>
  <c r="C1907" i="16"/>
  <c r="V1908" i="16"/>
  <c r="B1908" i="16"/>
  <c r="X1908" i="16"/>
  <c r="C1908" i="16"/>
  <c r="V1909" i="16"/>
  <c r="B1909" i="16"/>
  <c r="X1909" i="16"/>
  <c r="C1909" i="16"/>
  <c r="V1910" i="16"/>
  <c r="B1910" i="16"/>
  <c r="X1910" i="16"/>
  <c r="C1910" i="16"/>
  <c r="V1911" i="16"/>
  <c r="B1911" i="16"/>
  <c r="X1911" i="16"/>
  <c r="C1911" i="16"/>
  <c r="V1912" i="16"/>
  <c r="B1912" i="16"/>
  <c r="X1912" i="16"/>
  <c r="C1912" i="16"/>
  <c r="V1913" i="16"/>
  <c r="B1913" i="16"/>
  <c r="X1913" i="16"/>
  <c r="C1913" i="16"/>
  <c r="V1914" i="16"/>
  <c r="B1914" i="16"/>
  <c r="X1914" i="16"/>
  <c r="C1914" i="16"/>
  <c r="V1915" i="16"/>
  <c r="B1915" i="16"/>
  <c r="X1915" i="16"/>
  <c r="C1915" i="16"/>
  <c r="V1916" i="16"/>
  <c r="B1916" i="16"/>
  <c r="X1916" i="16"/>
  <c r="C1916" i="16"/>
  <c r="V1917" i="16"/>
  <c r="B1917" i="16"/>
  <c r="X1917" i="16"/>
  <c r="C1917" i="16"/>
  <c r="V1918" i="16"/>
  <c r="B1918" i="16"/>
  <c r="X1918" i="16"/>
  <c r="C1918" i="16"/>
  <c r="V1919" i="16"/>
  <c r="B1919" i="16"/>
  <c r="X1919" i="16"/>
  <c r="C1919" i="16"/>
  <c r="D10" i="15"/>
  <c r="CQ10" i="15"/>
  <c r="D11" i="15"/>
  <c r="DB11" i="15"/>
  <c r="DH11" i="15"/>
  <c r="D12" i="15"/>
  <c r="D13" i="15"/>
  <c r="DB13" i="15"/>
  <c r="D14" i="15"/>
  <c r="DB14" i="15"/>
  <c r="D15" i="15"/>
  <c r="DB15" i="15"/>
  <c r="D16" i="15"/>
  <c r="DB16" i="15"/>
  <c r="DD16" i="15"/>
  <c r="D17" i="15"/>
  <c r="DB17" i="15"/>
  <c r="D18" i="15"/>
  <c r="DB18" i="15"/>
  <c r="DH18" i="15"/>
  <c r="D19" i="15"/>
  <c r="DB19" i="15"/>
  <c r="DH19" i="15"/>
  <c r="D20" i="15"/>
  <c r="DB20" i="15"/>
  <c r="D21" i="15"/>
  <c r="DB21" i="15"/>
  <c r="D22" i="15"/>
  <c r="DB22" i="15"/>
  <c r="D23" i="15"/>
  <c r="DB23" i="15"/>
  <c r="D24" i="15"/>
  <c r="DB24" i="15"/>
  <c r="DD24" i="15"/>
  <c r="D25" i="15"/>
  <c r="DB25" i="15"/>
  <c r="D26" i="15"/>
  <c r="DB26" i="15"/>
  <c r="DH26" i="15"/>
  <c r="D27" i="15"/>
  <c r="DB27" i="15"/>
  <c r="DH27" i="15"/>
  <c r="D28" i="15"/>
  <c r="DB28" i="15"/>
  <c r="D29" i="15"/>
  <c r="DB29" i="15"/>
  <c r="D30" i="15"/>
  <c r="DB30" i="15"/>
  <c r="D31" i="15"/>
  <c r="DB31" i="15"/>
  <c r="D32" i="15"/>
  <c r="DB32" i="15"/>
  <c r="D33" i="15"/>
  <c r="DB33" i="15"/>
  <c r="D34" i="15"/>
  <c r="DB34" i="15"/>
  <c r="DH34" i="15"/>
  <c r="D35" i="15"/>
  <c r="DB35" i="15"/>
  <c r="DF35" i="15"/>
  <c r="D36" i="15"/>
  <c r="DB36" i="15"/>
  <c r="D37" i="15"/>
  <c r="DB37" i="15"/>
  <c r="D38" i="15"/>
  <c r="DB38" i="15"/>
  <c r="D39" i="15"/>
  <c r="DB39" i="15"/>
  <c r="DA10" i="15"/>
  <c r="DE10" i="15"/>
  <c r="DA11" i="15"/>
  <c r="DE11" i="15"/>
  <c r="DA12" i="15"/>
  <c r="DE12" i="15"/>
  <c r="DA13" i="15"/>
  <c r="DE13" i="15"/>
  <c r="DA14" i="15"/>
  <c r="DC14" i="15"/>
  <c r="DA15" i="15"/>
  <c r="DG15" i="15"/>
  <c r="DA16" i="15"/>
  <c r="DG16" i="15"/>
  <c r="DA17" i="15"/>
  <c r="DE17" i="15"/>
  <c r="DA18" i="15"/>
  <c r="DE18" i="15"/>
  <c r="DA19" i="15"/>
  <c r="DE19" i="15"/>
  <c r="DA20" i="15"/>
  <c r="DG20" i="15"/>
  <c r="DA21" i="15"/>
  <c r="DE21" i="15"/>
  <c r="DA22" i="15"/>
  <c r="DE22" i="15"/>
  <c r="DA23" i="15"/>
  <c r="DE23" i="15"/>
  <c r="DA24" i="15"/>
  <c r="DE24" i="15"/>
  <c r="DA25" i="15"/>
  <c r="DC25" i="15"/>
  <c r="DA26" i="15"/>
  <c r="DG26" i="15"/>
  <c r="DA27" i="15"/>
  <c r="DE27" i="15"/>
  <c r="DA28" i="15"/>
  <c r="DC28" i="15"/>
  <c r="DA29" i="15"/>
  <c r="DE29" i="15"/>
  <c r="DA30" i="15"/>
  <c r="DC30" i="15"/>
  <c r="DA31" i="15"/>
  <c r="DC31" i="15"/>
  <c r="DA32" i="15"/>
  <c r="DG32" i="15"/>
  <c r="DA33" i="15"/>
  <c r="DE33" i="15"/>
  <c r="DA34" i="15"/>
  <c r="DG34" i="15"/>
  <c r="DA35" i="15"/>
  <c r="DG35" i="15"/>
  <c r="DA36" i="15"/>
  <c r="DG36" i="15"/>
  <c r="DA37" i="15"/>
  <c r="DG37" i="15"/>
  <c r="DA38" i="15"/>
  <c r="DC38" i="15"/>
  <c r="DA39" i="15"/>
  <c r="DG39" i="15"/>
  <c r="E3" i="16"/>
  <c r="E4" i="16"/>
  <c r="E5" i="16"/>
  <c r="E6" i="16"/>
  <c r="E7" i="16"/>
  <c r="E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37" i="16"/>
  <c r="E38" i="16"/>
  <c r="E39" i="16"/>
  <c r="E40" i="16"/>
  <c r="E41" i="16"/>
  <c r="E42" i="16"/>
  <c r="E43" i="16"/>
  <c r="E44" i="16"/>
  <c r="E45" i="16"/>
  <c r="E46" i="16"/>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73" i="16"/>
  <c r="E74" i="16"/>
  <c r="E75" i="16"/>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4" i="16"/>
  <c r="E135" i="16"/>
  <c r="E136" i="16"/>
  <c r="E137" i="16"/>
  <c r="E138" i="16"/>
  <c r="E139" i="16"/>
  <c r="E140" i="16"/>
  <c r="E141" i="16"/>
  <c r="E142" i="16"/>
  <c r="E143" i="16"/>
  <c r="E144" i="16"/>
  <c r="E145" i="16"/>
  <c r="E146" i="16"/>
  <c r="E147" i="16"/>
  <c r="E148" i="16"/>
  <c r="E149" i="16"/>
  <c r="E150" i="16"/>
  <c r="E151" i="16"/>
  <c r="E152" i="16"/>
  <c r="E153" i="16"/>
  <c r="E154" i="16"/>
  <c r="E155" i="16"/>
  <c r="E156" i="16"/>
  <c r="E157" i="16"/>
  <c r="E158" i="16"/>
  <c r="E159" i="16"/>
  <c r="E160" i="16"/>
  <c r="E161" i="16"/>
  <c r="E162" i="16"/>
  <c r="E163" i="16"/>
  <c r="E164" i="16"/>
  <c r="E165" i="16"/>
  <c r="E166" i="16"/>
  <c r="E167" i="16"/>
  <c r="E168" i="16"/>
  <c r="E169" i="16"/>
  <c r="E170" i="16"/>
  <c r="E171" i="16"/>
  <c r="E172" i="16"/>
  <c r="E173" i="16"/>
  <c r="E174" i="16"/>
  <c r="E175" i="16"/>
  <c r="E176" i="16"/>
  <c r="E177" i="16"/>
  <c r="E178" i="16"/>
  <c r="E179" i="16"/>
  <c r="E180" i="16"/>
  <c r="E181" i="16"/>
  <c r="E182" i="16"/>
  <c r="E183" i="16"/>
  <c r="E184" i="16"/>
  <c r="E185" i="16"/>
  <c r="E186" i="16"/>
  <c r="E187" i="16"/>
  <c r="E188" i="16"/>
  <c r="E189" i="16"/>
  <c r="E190" i="16"/>
  <c r="E191" i="16"/>
  <c r="E192" i="16"/>
  <c r="E193" i="16"/>
  <c r="E194" i="16"/>
  <c r="E195" i="16"/>
  <c r="E196" i="16"/>
  <c r="E197" i="16"/>
  <c r="E198" i="16"/>
  <c r="E199" i="16"/>
  <c r="E200" i="16"/>
  <c r="E201" i="16"/>
  <c r="E202" i="16"/>
  <c r="E203" i="16"/>
  <c r="E204" i="16"/>
  <c r="E205" i="16"/>
  <c r="E206" i="16"/>
  <c r="E207" i="16"/>
  <c r="E208" i="16"/>
  <c r="E209" i="16"/>
  <c r="E210" i="16"/>
  <c r="E211" i="16"/>
  <c r="E212" i="16"/>
  <c r="E213" i="16"/>
  <c r="E214" i="16"/>
  <c r="E215" i="16"/>
  <c r="E216" i="16"/>
  <c r="E217" i="16"/>
  <c r="E218" i="16"/>
  <c r="E219" i="16"/>
  <c r="E220" i="16"/>
  <c r="E221" i="16"/>
  <c r="E222" i="16"/>
  <c r="E223" i="16"/>
  <c r="E224" i="16"/>
  <c r="E225" i="16"/>
  <c r="E226" i="16"/>
  <c r="E227" i="16"/>
  <c r="E228" i="16"/>
  <c r="E229" i="16"/>
  <c r="E230" i="16"/>
  <c r="E231" i="16"/>
  <c r="E232" i="16"/>
  <c r="E233" i="16"/>
  <c r="E234" i="16"/>
  <c r="E235" i="16"/>
  <c r="E236" i="16"/>
  <c r="E237" i="16"/>
  <c r="E238" i="16"/>
  <c r="E239" i="16"/>
  <c r="E240" i="16"/>
  <c r="E241" i="16"/>
  <c r="E242" i="16"/>
  <c r="E243" i="16"/>
  <c r="E244" i="16"/>
  <c r="E245" i="16"/>
  <c r="E246" i="16"/>
  <c r="E247" i="16"/>
  <c r="E248" i="16"/>
  <c r="E249" i="16"/>
  <c r="E250" i="16"/>
  <c r="E251" i="16"/>
  <c r="E252" i="16"/>
  <c r="E253" i="16"/>
  <c r="E254" i="16"/>
  <c r="E255" i="16"/>
  <c r="E256" i="16"/>
  <c r="E257" i="16"/>
  <c r="E258" i="16"/>
  <c r="E259" i="16"/>
  <c r="E260" i="16"/>
  <c r="E261" i="16"/>
  <c r="E262" i="16"/>
  <c r="E263" i="16"/>
  <c r="E264" i="16"/>
  <c r="E265" i="16"/>
  <c r="E266" i="16"/>
  <c r="E267" i="16"/>
  <c r="E268" i="16"/>
  <c r="E269" i="16"/>
  <c r="E270" i="16"/>
  <c r="E271" i="16"/>
  <c r="E272" i="16"/>
  <c r="E273" i="16"/>
  <c r="E274" i="16"/>
  <c r="E275" i="16"/>
  <c r="E276" i="16"/>
  <c r="E277" i="16"/>
  <c r="E278" i="16"/>
  <c r="E279" i="16"/>
  <c r="E280" i="16"/>
  <c r="E281" i="16"/>
  <c r="E282" i="16"/>
  <c r="E283" i="16"/>
  <c r="E284" i="16"/>
  <c r="E285" i="16"/>
  <c r="E286" i="16"/>
  <c r="E287" i="16"/>
  <c r="E288" i="16"/>
  <c r="E289" i="16"/>
  <c r="E290" i="16"/>
  <c r="E291" i="16"/>
  <c r="E292" i="16"/>
  <c r="E293" i="16"/>
  <c r="E294" i="16"/>
  <c r="E295" i="16"/>
  <c r="E296" i="16"/>
  <c r="E297" i="16"/>
  <c r="E298" i="16"/>
  <c r="E299" i="16"/>
  <c r="E300" i="16"/>
  <c r="E301" i="16"/>
  <c r="E302" i="16"/>
  <c r="E303" i="16"/>
  <c r="E304" i="16"/>
  <c r="E305" i="16"/>
  <c r="E306" i="16"/>
  <c r="E307" i="16"/>
  <c r="E308" i="16"/>
  <c r="E309" i="16"/>
  <c r="E310" i="16"/>
  <c r="E311" i="16"/>
  <c r="E312" i="16"/>
  <c r="E313" i="16"/>
  <c r="E314" i="16"/>
  <c r="E315" i="16"/>
  <c r="E316" i="16"/>
  <c r="E317" i="16"/>
  <c r="E318" i="16"/>
  <c r="E319" i="16"/>
  <c r="G319" i="16"/>
  <c r="E320" i="16"/>
  <c r="E321" i="16"/>
  <c r="G321" i="16"/>
  <c r="E324" i="16"/>
  <c r="E325" i="16"/>
  <c r="E326" i="16"/>
  <c r="E327" i="16"/>
  <c r="E328" i="16"/>
  <c r="G328" i="16"/>
  <c r="E329" i="16"/>
  <c r="G329" i="16"/>
  <c r="E331" i="16"/>
  <c r="E332" i="16"/>
  <c r="E333" i="16"/>
  <c r="E334" i="16"/>
  <c r="E335" i="16"/>
  <c r="E336" i="16"/>
  <c r="E337" i="16"/>
  <c r="E338" i="16"/>
  <c r="E339" i="16"/>
  <c r="E340" i="16"/>
  <c r="E341" i="16"/>
  <c r="E342" i="16"/>
  <c r="E343" i="16"/>
  <c r="E344" i="16"/>
  <c r="E345" i="16"/>
  <c r="E346" i="16"/>
  <c r="E347" i="16"/>
  <c r="E348" i="16"/>
  <c r="E349" i="16"/>
  <c r="E350" i="16"/>
  <c r="E351" i="16"/>
  <c r="E352" i="16"/>
  <c r="E353" i="16"/>
  <c r="E354" i="16"/>
  <c r="E355" i="16"/>
  <c r="E356" i="16"/>
  <c r="E357" i="16"/>
  <c r="E358" i="16"/>
  <c r="E359" i="16"/>
  <c r="E360" i="16"/>
  <c r="E361" i="16"/>
  <c r="E362" i="16"/>
  <c r="E363" i="16"/>
  <c r="E364" i="16"/>
  <c r="E365" i="16"/>
  <c r="E366" i="16"/>
  <c r="E367" i="16"/>
  <c r="E368" i="16"/>
  <c r="E369" i="16"/>
  <c r="E370" i="16"/>
  <c r="E371" i="16"/>
  <c r="E372" i="16"/>
  <c r="E373" i="16"/>
  <c r="E374" i="16"/>
  <c r="E375" i="16"/>
  <c r="E376" i="16"/>
  <c r="E377" i="16"/>
  <c r="E378" i="16"/>
  <c r="E379" i="16"/>
  <c r="E380" i="16"/>
  <c r="E381" i="16"/>
  <c r="E382" i="16"/>
  <c r="E383" i="16"/>
  <c r="E384" i="16"/>
  <c r="E385" i="16"/>
  <c r="E386" i="16"/>
  <c r="E387" i="16"/>
  <c r="E388" i="16"/>
  <c r="E389" i="16"/>
  <c r="E390" i="16"/>
  <c r="E391" i="16"/>
  <c r="E392" i="16"/>
  <c r="E393" i="16"/>
  <c r="E394" i="16"/>
  <c r="E395" i="16"/>
  <c r="E396" i="16"/>
  <c r="E397" i="16"/>
  <c r="E398" i="16"/>
  <c r="E399" i="16"/>
  <c r="E400" i="16"/>
  <c r="E401" i="16"/>
  <c r="E402" i="16"/>
  <c r="E403" i="16"/>
  <c r="E404" i="16"/>
  <c r="E405" i="16"/>
  <c r="E406" i="16"/>
  <c r="E407" i="16"/>
  <c r="E408" i="16"/>
  <c r="E409" i="16"/>
  <c r="E410" i="16"/>
  <c r="E411" i="16"/>
  <c r="E412" i="16"/>
  <c r="E413" i="16"/>
  <c r="E414" i="16"/>
  <c r="E415" i="16"/>
  <c r="E416" i="16"/>
  <c r="E417" i="16"/>
  <c r="E418" i="16"/>
  <c r="E419" i="16"/>
  <c r="E420" i="16"/>
  <c r="E421" i="16"/>
  <c r="E422" i="16"/>
  <c r="E423" i="16"/>
  <c r="E424" i="16"/>
  <c r="E425" i="16"/>
  <c r="E426" i="16"/>
  <c r="E427" i="16"/>
  <c r="E428" i="16"/>
  <c r="E429" i="16"/>
  <c r="E430" i="16"/>
  <c r="E431" i="16"/>
  <c r="E432" i="16"/>
  <c r="E433" i="16"/>
  <c r="E434" i="16"/>
  <c r="E435" i="16"/>
  <c r="E436" i="16"/>
  <c r="E437" i="16"/>
  <c r="E438" i="16"/>
  <c r="E439" i="16"/>
  <c r="E440" i="16"/>
  <c r="E441" i="16"/>
  <c r="E442" i="16"/>
  <c r="E443" i="16"/>
  <c r="E444" i="16"/>
  <c r="E445" i="16"/>
  <c r="E446" i="16"/>
  <c r="E447" i="16"/>
  <c r="E448" i="16"/>
  <c r="E449" i="16"/>
  <c r="E450" i="16"/>
  <c r="E451" i="16"/>
  <c r="E452" i="16"/>
  <c r="E453" i="16"/>
  <c r="E454" i="16"/>
  <c r="E455" i="16"/>
  <c r="E456" i="16"/>
  <c r="E457" i="16"/>
  <c r="E458" i="16"/>
  <c r="E459" i="16"/>
  <c r="E460" i="16"/>
  <c r="E461" i="16"/>
  <c r="E462" i="16"/>
  <c r="E463" i="16"/>
  <c r="E464" i="16"/>
  <c r="E465" i="16"/>
  <c r="E466" i="16"/>
  <c r="E467" i="16"/>
  <c r="E468" i="16"/>
  <c r="E469" i="16"/>
  <c r="E470" i="16"/>
  <c r="E471" i="16"/>
  <c r="E472" i="16"/>
  <c r="E473" i="16"/>
  <c r="E474" i="16"/>
  <c r="E475" i="16"/>
  <c r="E476" i="16"/>
  <c r="E477" i="16"/>
  <c r="E478" i="16"/>
  <c r="E479" i="16"/>
  <c r="E480" i="16"/>
  <c r="E481" i="16"/>
  <c r="E482" i="16"/>
  <c r="E483" i="16"/>
  <c r="E484" i="16"/>
  <c r="E485" i="16"/>
  <c r="E486" i="16"/>
  <c r="E487" i="16"/>
  <c r="E488" i="16"/>
  <c r="E489" i="16"/>
  <c r="E490" i="16"/>
  <c r="E491" i="16"/>
  <c r="E492" i="16"/>
  <c r="E493" i="16"/>
  <c r="E494" i="16"/>
  <c r="E495" i="16"/>
  <c r="E496" i="16"/>
  <c r="E497" i="16"/>
  <c r="E498" i="16"/>
  <c r="E499" i="16"/>
  <c r="E500" i="16"/>
  <c r="E501" i="16"/>
  <c r="E502" i="16"/>
  <c r="E503" i="16"/>
  <c r="E504" i="16"/>
  <c r="E505" i="16"/>
  <c r="E506" i="16"/>
  <c r="E507" i="16"/>
  <c r="E508" i="16"/>
  <c r="E509" i="16"/>
  <c r="E510" i="16"/>
  <c r="E511" i="16"/>
  <c r="E512" i="16"/>
  <c r="E513" i="16"/>
  <c r="E514" i="16"/>
  <c r="E515" i="16"/>
  <c r="E516" i="16"/>
  <c r="E517" i="16"/>
  <c r="E518" i="16"/>
  <c r="E519" i="16"/>
  <c r="E520" i="16"/>
  <c r="E521" i="16"/>
  <c r="E522" i="16"/>
  <c r="E523" i="16"/>
  <c r="E524" i="16"/>
  <c r="E525" i="16"/>
  <c r="E526" i="16"/>
  <c r="E527" i="16"/>
  <c r="E528" i="16"/>
  <c r="E529" i="16"/>
  <c r="E530" i="16"/>
  <c r="E531" i="16"/>
  <c r="E532" i="16"/>
  <c r="E533" i="16"/>
  <c r="E534" i="16"/>
  <c r="E535" i="16"/>
  <c r="E536" i="16"/>
  <c r="E537" i="16"/>
  <c r="E538" i="16"/>
  <c r="E539" i="16"/>
  <c r="E540" i="16"/>
  <c r="E541" i="16"/>
  <c r="E542" i="16"/>
  <c r="E543" i="16"/>
  <c r="E544" i="16"/>
  <c r="E545" i="16"/>
  <c r="E546" i="16"/>
  <c r="E547" i="16"/>
  <c r="E548" i="16"/>
  <c r="E549" i="16"/>
  <c r="E550" i="16"/>
  <c r="E551" i="16"/>
  <c r="E552" i="16"/>
  <c r="E553" i="16"/>
  <c r="E554" i="16"/>
  <c r="E555" i="16"/>
  <c r="E556" i="16"/>
  <c r="E557" i="16"/>
  <c r="E558" i="16"/>
  <c r="E559" i="16"/>
  <c r="E560" i="16"/>
  <c r="E561" i="16"/>
  <c r="E562" i="16"/>
  <c r="E563" i="16"/>
  <c r="E564" i="16"/>
  <c r="E565" i="16"/>
  <c r="E566" i="16"/>
  <c r="E567" i="16"/>
  <c r="E568" i="16"/>
  <c r="E569" i="16"/>
  <c r="E570" i="16"/>
  <c r="E571" i="16"/>
  <c r="E572" i="16"/>
  <c r="E573" i="16"/>
  <c r="E574" i="16"/>
  <c r="E575" i="16"/>
  <c r="E576" i="16"/>
  <c r="E577" i="16"/>
  <c r="E578" i="16"/>
  <c r="E579" i="16"/>
  <c r="E580" i="16"/>
  <c r="E581" i="16"/>
  <c r="E582" i="16"/>
  <c r="E583" i="16"/>
  <c r="E584" i="16"/>
  <c r="E585" i="16"/>
  <c r="E586" i="16"/>
  <c r="E587" i="16"/>
  <c r="E588" i="16"/>
  <c r="E589" i="16"/>
  <c r="E590" i="16"/>
  <c r="E591" i="16"/>
  <c r="E592" i="16"/>
  <c r="E593" i="16"/>
  <c r="E594" i="16"/>
  <c r="E595" i="16"/>
  <c r="E596" i="16"/>
  <c r="E597" i="16"/>
  <c r="E598" i="16"/>
  <c r="E599" i="16"/>
  <c r="E600" i="16"/>
  <c r="E601" i="16"/>
  <c r="E602" i="16"/>
  <c r="E603" i="16"/>
  <c r="E604" i="16"/>
  <c r="E605" i="16"/>
  <c r="E606" i="16"/>
  <c r="E607" i="16"/>
  <c r="E608" i="16"/>
  <c r="E609" i="16"/>
  <c r="E610" i="16"/>
  <c r="E611" i="16"/>
  <c r="E612" i="16"/>
  <c r="E613" i="16"/>
  <c r="E614" i="16"/>
  <c r="E615" i="16"/>
  <c r="E616" i="16"/>
  <c r="E617" i="16"/>
  <c r="E618" i="16"/>
  <c r="E619" i="16"/>
  <c r="E620" i="16"/>
  <c r="E621" i="16"/>
  <c r="E622" i="16"/>
  <c r="E623" i="16"/>
  <c r="E624" i="16"/>
  <c r="E625" i="16"/>
  <c r="E626" i="16"/>
  <c r="E627" i="16"/>
  <c r="E628" i="16"/>
  <c r="E629" i="16"/>
  <c r="E630" i="16"/>
  <c r="E631" i="16"/>
  <c r="E632" i="16"/>
  <c r="E633" i="16"/>
  <c r="E634" i="16"/>
  <c r="E635" i="16"/>
  <c r="E636" i="16"/>
  <c r="E637" i="16"/>
  <c r="E638" i="16"/>
  <c r="E639" i="16"/>
  <c r="E640" i="16"/>
  <c r="E641" i="16"/>
  <c r="E642" i="16"/>
  <c r="E643" i="16"/>
  <c r="E644" i="16"/>
  <c r="E645" i="16"/>
  <c r="E646" i="16"/>
  <c r="E647" i="16"/>
  <c r="E648" i="16"/>
  <c r="E649" i="16"/>
  <c r="E650" i="16"/>
  <c r="E651" i="16"/>
  <c r="E652" i="16"/>
  <c r="E653" i="16"/>
  <c r="E654" i="16"/>
  <c r="E655" i="16"/>
  <c r="E656" i="16"/>
  <c r="E657" i="16"/>
  <c r="E658" i="16"/>
  <c r="E659" i="16"/>
  <c r="E660" i="16"/>
  <c r="E661" i="16"/>
  <c r="E662" i="16"/>
  <c r="E663" i="16"/>
  <c r="E664" i="16"/>
  <c r="E665" i="16"/>
  <c r="E666" i="16"/>
  <c r="E667" i="16"/>
  <c r="E668" i="16"/>
  <c r="E669" i="16"/>
  <c r="E670" i="16"/>
  <c r="E671" i="16"/>
  <c r="E672" i="16"/>
  <c r="E673" i="16"/>
  <c r="E674" i="16"/>
  <c r="E675" i="16"/>
  <c r="E676" i="16"/>
  <c r="E677" i="16"/>
  <c r="E678" i="16"/>
  <c r="E679" i="16"/>
  <c r="E680" i="16"/>
  <c r="E681" i="16"/>
  <c r="E682" i="16"/>
  <c r="E683" i="16"/>
  <c r="E684" i="16"/>
  <c r="E685" i="16"/>
  <c r="E686" i="16"/>
  <c r="E687" i="16"/>
  <c r="E688" i="16"/>
  <c r="E689" i="16"/>
  <c r="E690" i="16"/>
  <c r="E691" i="16"/>
  <c r="E692" i="16"/>
  <c r="E693" i="16"/>
  <c r="E694" i="16"/>
  <c r="E695" i="16"/>
  <c r="E696" i="16"/>
  <c r="E697" i="16"/>
  <c r="E698" i="16"/>
  <c r="E699" i="16"/>
  <c r="E700" i="16"/>
  <c r="E701" i="16"/>
  <c r="E702" i="16"/>
  <c r="E703" i="16"/>
  <c r="E704" i="16"/>
  <c r="E705" i="16"/>
  <c r="E706" i="16"/>
  <c r="E707" i="16"/>
  <c r="E708" i="16"/>
  <c r="E709" i="16"/>
  <c r="E710" i="16"/>
  <c r="E711" i="16"/>
  <c r="E712" i="16"/>
  <c r="E713" i="16"/>
  <c r="E714" i="16"/>
  <c r="E715" i="16"/>
  <c r="E716" i="16"/>
  <c r="E717" i="16"/>
  <c r="E718" i="16"/>
  <c r="E719" i="16"/>
  <c r="E720" i="16"/>
  <c r="E721" i="16"/>
  <c r="E722" i="16"/>
  <c r="E723" i="16"/>
  <c r="E724" i="16"/>
  <c r="E725" i="16"/>
  <c r="E726" i="16"/>
  <c r="E727" i="16"/>
  <c r="E728" i="16"/>
  <c r="E729" i="16"/>
  <c r="E730" i="16"/>
  <c r="E731" i="16"/>
  <c r="E732" i="16"/>
  <c r="E733" i="16"/>
  <c r="E734" i="16"/>
  <c r="E735" i="16"/>
  <c r="E736" i="16"/>
  <c r="E737" i="16"/>
  <c r="E738" i="16"/>
  <c r="E739" i="16"/>
  <c r="E740" i="16"/>
  <c r="E741" i="16"/>
  <c r="E742" i="16"/>
  <c r="E743" i="16"/>
  <c r="E744" i="16"/>
  <c r="E745" i="16"/>
  <c r="E746" i="16"/>
  <c r="E747" i="16"/>
  <c r="E748" i="16"/>
  <c r="E749" i="16"/>
  <c r="E750" i="16"/>
  <c r="E751" i="16"/>
  <c r="E752" i="16"/>
  <c r="E753" i="16"/>
  <c r="E754" i="16"/>
  <c r="E755" i="16"/>
  <c r="E756" i="16"/>
  <c r="E757" i="16"/>
  <c r="E758" i="16"/>
  <c r="E759" i="16"/>
  <c r="E760" i="16"/>
  <c r="E761" i="16"/>
  <c r="E762" i="16"/>
  <c r="E763" i="16"/>
  <c r="E764" i="16"/>
  <c r="E765" i="16"/>
  <c r="E766" i="16"/>
  <c r="E767" i="16"/>
  <c r="E768" i="16"/>
  <c r="E769" i="16"/>
  <c r="E770" i="16"/>
  <c r="E771" i="16"/>
  <c r="E772" i="16"/>
  <c r="E773" i="16"/>
  <c r="E774" i="16"/>
  <c r="E775" i="16"/>
  <c r="E776" i="16"/>
  <c r="E777" i="16"/>
  <c r="E778" i="16"/>
  <c r="E779" i="16"/>
  <c r="E780" i="16"/>
  <c r="E781" i="16"/>
  <c r="E782" i="16"/>
  <c r="E783" i="16"/>
  <c r="E784" i="16"/>
  <c r="E785" i="16"/>
  <c r="E786" i="16"/>
  <c r="E787" i="16"/>
  <c r="E788" i="16"/>
  <c r="E789" i="16"/>
  <c r="E790" i="16"/>
  <c r="E791" i="16"/>
  <c r="E792" i="16"/>
  <c r="E793" i="16"/>
  <c r="E794" i="16"/>
  <c r="E795" i="16"/>
  <c r="E796" i="16"/>
  <c r="E797" i="16"/>
  <c r="E798" i="16"/>
  <c r="E799" i="16"/>
  <c r="E800" i="16"/>
  <c r="E801" i="16"/>
  <c r="E802" i="16"/>
  <c r="E803" i="16"/>
  <c r="E804" i="16"/>
  <c r="E805" i="16"/>
  <c r="E806" i="16"/>
  <c r="E807" i="16"/>
  <c r="E808" i="16"/>
  <c r="E809" i="16"/>
  <c r="E810" i="16"/>
  <c r="E811" i="16"/>
  <c r="E812" i="16"/>
  <c r="E813" i="16"/>
  <c r="E814" i="16"/>
  <c r="E815" i="16"/>
  <c r="E816" i="16"/>
  <c r="E817" i="16"/>
  <c r="E818" i="16"/>
  <c r="E819" i="16"/>
  <c r="E820" i="16"/>
  <c r="E821" i="16"/>
  <c r="E822" i="16"/>
  <c r="E823" i="16"/>
  <c r="E824" i="16"/>
  <c r="E825" i="16"/>
  <c r="E826" i="16"/>
  <c r="E827" i="16"/>
  <c r="E828" i="16"/>
  <c r="E829" i="16"/>
  <c r="E830" i="16"/>
  <c r="E831" i="16"/>
  <c r="E832" i="16"/>
  <c r="E833" i="16"/>
  <c r="E834" i="16"/>
  <c r="E835" i="16"/>
  <c r="E836" i="16"/>
  <c r="E837" i="16"/>
  <c r="E838" i="16"/>
  <c r="E839" i="16"/>
  <c r="E840" i="16"/>
  <c r="E841" i="16"/>
  <c r="E842" i="16"/>
  <c r="E843" i="16"/>
  <c r="E844" i="16"/>
  <c r="E845" i="16"/>
  <c r="E846" i="16"/>
  <c r="E847" i="16"/>
  <c r="E848" i="16"/>
  <c r="E849" i="16"/>
  <c r="E850" i="16"/>
  <c r="E851" i="16"/>
  <c r="E852" i="16"/>
  <c r="E853" i="16"/>
  <c r="E854" i="16"/>
  <c r="E855" i="16"/>
  <c r="E856" i="16"/>
  <c r="E857" i="16"/>
  <c r="E858" i="16"/>
  <c r="E859" i="16"/>
  <c r="E860" i="16"/>
  <c r="E861" i="16"/>
  <c r="E862" i="16"/>
  <c r="E863" i="16"/>
  <c r="E864" i="16"/>
  <c r="E865" i="16"/>
  <c r="E866" i="16"/>
  <c r="E867" i="16"/>
  <c r="E868" i="16"/>
  <c r="E869" i="16"/>
  <c r="E870" i="16"/>
  <c r="E871" i="16"/>
  <c r="E872" i="16"/>
  <c r="E873" i="16"/>
  <c r="E874" i="16"/>
  <c r="E875" i="16"/>
  <c r="E876" i="16"/>
  <c r="E877" i="16"/>
  <c r="E878" i="16"/>
  <c r="E879" i="16"/>
  <c r="E880" i="16"/>
  <c r="E881" i="16"/>
  <c r="E882" i="16"/>
  <c r="E883" i="16"/>
  <c r="E884" i="16"/>
  <c r="E885" i="16"/>
  <c r="E886" i="16"/>
  <c r="E887" i="16"/>
  <c r="E888" i="16"/>
  <c r="E889" i="16"/>
  <c r="E890" i="16"/>
  <c r="E891" i="16"/>
  <c r="E892" i="16"/>
  <c r="E893" i="16"/>
  <c r="E894" i="16"/>
  <c r="E895" i="16"/>
  <c r="E896" i="16"/>
  <c r="E897" i="16"/>
  <c r="E898" i="16"/>
  <c r="E899" i="16"/>
  <c r="E900" i="16"/>
  <c r="E901" i="16"/>
  <c r="E902" i="16"/>
  <c r="E903" i="16"/>
  <c r="E904" i="16"/>
  <c r="E905" i="16"/>
  <c r="E906" i="16"/>
  <c r="E907" i="16"/>
  <c r="E908" i="16"/>
  <c r="E909" i="16"/>
  <c r="E910" i="16"/>
  <c r="E911" i="16"/>
  <c r="E912" i="16"/>
  <c r="E913" i="16"/>
  <c r="E914" i="16"/>
  <c r="E915" i="16"/>
  <c r="E916" i="16"/>
  <c r="E917" i="16"/>
  <c r="E918" i="16"/>
  <c r="E919" i="16"/>
  <c r="E920" i="16"/>
  <c r="E921" i="16"/>
  <c r="E922" i="16"/>
  <c r="E923" i="16"/>
  <c r="E924" i="16"/>
  <c r="E925" i="16"/>
  <c r="E926" i="16"/>
  <c r="E927" i="16"/>
  <c r="E928" i="16"/>
  <c r="E929" i="16"/>
  <c r="E930" i="16"/>
  <c r="E931" i="16"/>
  <c r="E932" i="16"/>
  <c r="E933" i="16"/>
  <c r="E934" i="16"/>
  <c r="E935" i="16"/>
  <c r="E936" i="16"/>
  <c r="E937" i="16"/>
  <c r="E938" i="16"/>
  <c r="E939" i="16"/>
  <c r="E940" i="16"/>
  <c r="E941" i="16"/>
  <c r="E942" i="16"/>
  <c r="E943" i="16"/>
  <c r="E944" i="16"/>
  <c r="E945" i="16"/>
  <c r="E946" i="16"/>
  <c r="E947" i="16"/>
  <c r="E948" i="16"/>
  <c r="E949" i="16"/>
  <c r="E950" i="16"/>
  <c r="E951" i="16"/>
  <c r="E952" i="16"/>
  <c r="E953" i="16"/>
  <c r="E954" i="16"/>
  <c r="E955" i="16"/>
  <c r="E956" i="16"/>
  <c r="E957" i="16"/>
  <c r="E958" i="16"/>
  <c r="E959" i="16"/>
  <c r="E960" i="16"/>
  <c r="E961" i="16"/>
  <c r="E962" i="16"/>
  <c r="E963" i="16"/>
  <c r="E964" i="16"/>
  <c r="E965" i="16"/>
  <c r="E966" i="16"/>
  <c r="E967" i="16"/>
  <c r="E968" i="16"/>
  <c r="E969" i="16"/>
  <c r="E970" i="16"/>
  <c r="E971" i="16"/>
  <c r="E972" i="16"/>
  <c r="E973" i="16"/>
  <c r="E974" i="16"/>
  <c r="E975" i="16"/>
  <c r="E976" i="16"/>
  <c r="E977" i="16"/>
  <c r="E978" i="16"/>
  <c r="E979" i="16"/>
  <c r="E980" i="16"/>
  <c r="E981" i="16"/>
  <c r="E982" i="16"/>
  <c r="E983" i="16"/>
  <c r="E984" i="16"/>
  <c r="E985" i="16"/>
  <c r="E986" i="16"/>
  <c r="E987" i="16"/>
  <c r="E988" i="16"/>
  <c r="E989" i="16"/>
  <c r="E990" i="16"/>
  <c r="E991" i="16"/>
  <c r="E992" i="16"/>
  <c r="E993" i="16"/>
  <c r="E994" i="16"/>
  <c r="E995" i="16"/>
  <c r="E996" i="16"/>
  <c r="E997" i="16"/>
  <c r="E998" i="16"/>
  <c r="E999" i="16"/>
  <c r="E1000" i="16"/>
  <c r="E1001" i="16"/>
  <c r="E1002" i="16"/>
  <c r="E1003" i="16"/>
  <c r="E1004" i="16"/>
  <c r="E1005" i="16"/>
  <c r="E1006" i="16"/>
  <c r="E1007" i="16"/>
  <c r="E1008" i="16"/>
  <c r="E1009" i="16"/>
  <c r="E1010" i="16"/>
  <c r="E1011" i="16"/>
  <c r="E1012" i="16"/>
  <c r="E1013" i="16"/>
  <c r="E1014" i="16"/>
  <c r="E1015" i="16"/>
  <c r="E1016" i="16"/>
  <c r="E1017" i="16"/>
  <c r="E1018" i="16"/>
  <c r="E1019" i="16"/>
  <c r="E1020" i="16"/>
  <c r="E1021" i="16"/>
  <c r="E1022" i="16"/>
  <c r="E1023" i="16"/>
  <c r="E1024" i="16"/>
  <c r="E1025" i="16"/>
  <c r="E1026" i="16"/>
  <c r="E1027" i="16"/>
  <c r="E1028" i="16"/>
  <c r="E1029" i="16"/>
  <c r="E1030" i="16"/>
  <c r="E1031" i="16"/>
  <c r="E1032" i="16"/>
  <c r="E1033" i="16"/>
  <c r="E1034" i="16"/>
  <c r="E1035" i="16"/>
  <c r="E1036" i="16"/>
  <c r="E1037" i="16"/>
  <c r="E1038" i="16"/>
  <c r="E1039" i="16"/>
  <c r="E1040" i="16"/>
  <c r="E1041" i="16"/>
  <c r="E1042" i="16"/>
  <c r="E1043" i="16"/>
  <c r="E1044" i="16"/>
  <c r="E1045" i="16"/>
  <c r="E1046" i="16"/>
  <c r="E1047" i="16"/>
  <c r="E1048" i="16"/>
  <c r="E1049" i="16"/>
  <c r="E1050" i="16"/>
  <c r="E1051" i="16"/>
  <c r="E1052" i="16"/>
  <c r="E1053" i="16"/>
  <c r="E1054" i="16"/>
  <c r="E1055" i="16"/>
  <c r="E1056" i="16"/>
  <c r="E1057" i="16"/>
  <c r="E1058" i="16"/>
  <c r="E1059" i="16"/>
  <c r="E1060" i="16"/>
  <c r="E1061" i="16"/>
  <c r="E1062" i="16"/>
  <c r="E1063" i="16"/>
  <c r="E1064" i="16"/>
  <c r="E1065" i="16"/>
  <c r="E1066" i="16"/>
  <c r="E1067" i="16"/>
  <c r="E1068" i="16"/>
  <c r="E1069" i="16"/>
  <c r="E1070" i="16"/>
  <c r="E1071" i="16"/>
  <c r="E1072" i="16"/>
  <c r="E1073" i="16"/>
  <c r="E1074" i="16"/>
  <c r="E1075" i="16"/>
  <c r="E1076" i="16"/>
  <c r="E1077" i="16"/>
  <c r="E1078" i="16"/>
  <c r="E1079" i="16"/>
  <c r="E1080" i="16"/>
  <c r="E1081" i="16"/>
  <c r="E1082" i="16"/>
  <c r="E1083" i="16"/>
  <c r="E1084" i="16"/>
  <c r="E1085" i="16"/>
  <c r="E1086" i="16"/>
  <c r="E1087" i="16"/>
  <c r="E1088" i="16"/>
  <c r="E1089" i="16"/>
  <c r="E1090" i="16"/>
  <c r="E1091" i="16"/>
  <c r="E1092" i="16"/>
  <c r="E1093" i="16"/>
  <c r="E1094" i="16"/>
  <c r="E1095" i="16"/>
  <c r="E1096" i="16"/>
  <c r="E1097" i="16"/>
  <c r="E1098" i="16"/>
  <c r="E1099" i="16"/>
  <c r="E1100" i="16"/>
  <c r="E1101" i="16"/>
  <c r="E1102" i="16"/>
  <c r="E1103" i="16"/>
  <c r="E1104" i="16"/>
  <c r="E1105" i="16"/>
  <c r="E1106" i="16"/>
  <c r="E1107" i="16"/>
  <c r="E1108" i="16"/>
  <c r="E1109" i="16"/>
  <c r="E1110" i="16"/>
  <c r="E1111" i="16"/>
  <c r="E1112" i="16"/>
  <c r="E1113" i="16"/>
  <c r="E1114" i="16"/>
  <c r="E1115" i="16"/>
  <c r="E1116" i="16"/>
  <c r="E1117" i="16"/>
  <c r="E1118" i="16"/>
  <c r="E1119" i="16"/>
  <c r="E1120" i="16"/>
  <c r="E1121" i="16"/>
  <c r="E1122" i="16"/>
  <c r="E1123" i="16"/>
  <c r="E1124" i="16"/>
  <c r="E1125" i="16"/>
  <c r="E1126" i="16"/>
  <c r="E1127" i="16"/>
  <c r="E1128" i="16"/>
  <c r="E1129" i="16"/>
  <c r="E1130" i="16"/>
  <c r="E1131" i="16"/>
  <c r="E1132" i="16"/>
  <c r="E1133" i="16"/>
  <c r="E1134" i="16"/>
  <c r="E1135" i="16"/>
  <c r="E1136" i="16"/>
  <c r="E1137" i="16"/>
  <c r="E1138" i="16"/>
  <c r="E1139" i="16"/>
  <c r="E1140" i="16"/>
  <c r="E1141" i="16"/>
  <c r="E1142" i="16"/>
  <c r="E1143" i="16"/>
  <c r="E1144" i="16"/>
  <c r="E1145" i="16"/>
  <c r="E1146" i="16"/>
  <c r="E1147" i="16"/>
  <c r="E1148" i="16"/>
  <c r="E1149" i="16"/>
  <c r="E1150" i="16"/>
  <c r="E1151" i="16"/>
  <c r="E1152" i="16"/>
  <c r="E1153" i="16"/>
  <c r="E1154" i="16"/>
  <c r="E1155" i="16"/>
  <c r="E1156" i="16"/>
  <c r="E1157" i="16"/>
  <c r="E1158" i="16"/>
  <c r="E1159" i="16"/>
  <c r="E1160" i="16"/>
  <c r="E1161" i="16"/>
  <c r="E1162" i="16"/>
  <c r="E1163" i="16"/>
  <c r="E1164" i="16"/>
  <c r="E1165" i="16"/>
  <c r="E1166" i="16"/>
  <c r="E1167" i="16"/>
  <c r="E1168" i="16"/>
  <c r="E1169" i="16"/>
  <c r="E1170" i="16"/>
  <c r="E1171" i="16"/>
  <c r="E1172" i="16"/>
  <c r="E1173" i="16"/>
  <c r="E1174" i="16"/>
  <c r="E1175" i="16"/>
  <c r="E1176" i="16"/>
  <c r="E1177" i="16"/>
  <c r="E1178" i="16"/>
  <c r="E1179" i="16"/>
  <c r="E1180" i="16"/>
  <c r="E1181" i="16"/>
  <c r="E1182" i="16"/>
  <c r="E1183" i="16"/>
  <c r="E1184" i="16"/>
  <c r="E1185" i="16"/>
  <c r="E1186" i="16"/>
  <c r="E1187" i="16"/>
  <c r="E1188" i="16"/>
  <c r="E1189" i="16"/>
  <c r="E1190" i="16"/>
  <c r="E1191" i="16"/>
  <c r="E1192" i="16"/>
  <c r="E1193" i="16"/>
  <c r="E1194" i="16"/>
  <c r="E1195" i="16"/>
  <c r="E1196" i="16"/>
  <c r="E1197" i="16"/>
  <c r="E1198" i="16"/>
  <c r="E1199" i="16"/>
  <c r="E1200" i="16"/>
  <c r="E1201" i="16"/>
  <c r="E1202" i="16"/>
  <c r="E1203" i="16"/>
  <c r="E1204" i="16"/>
  <c r="E1205" i="16"/>
  <c r="E1206" i="16"/>
  <c r="E1207" i="16"/>
  <c r="E1208" i="16"/>
  <c r="E1209" i="16"/>
  <c r="E1210" i="16"/>
  <c r="E1211" i="16"/>
  <c r="E1212" i="16"/>
  <c r="E1213" i="16"/>
  <c r="E1214" i="16"/>
  <c r="E1215" i="16"/>
  <c r="E1216" i="16"/>
  <c r="E1217" i="16"/>
  <c r="E1218" i="16"/>
  <c r="E1219" i="16"/>
  <c r="E1220" i="16"/>
  <c r="E1221" i="16"/>
  <c r="E1222" i="16"/>
  <c r="E1223" i="16"/>
  <c r="E1224" i="16"/>
  <c r="E1225" i="16"/>
  <c r="E1226" i="16"/>
  <c r="E1227" i="16"/>
  <c r="E1228" i="16"/>
  <c r="E1229" i="16"/>
  <c r="E1230" i="16"/>
  <c r="E1231" i="16"/>
  <c r="E1232" i="16"/>
  <c r="E1233" i="16"/>
  <c r="E1234" i="16"/>
  <c r="E1235" i="16"/>
  <c r="E1236" i="16"/>
  <c r="E1237" i="16"/>
  <c r="E1238" i="16"/>
  <c r="E1239" i="16"/>
  <c r="E1240" i="16"/>
  <c r="E1241" i="16"/>
  <c r="E1242" i="16"/>
  <c r="E1243" i="16"/>
  <c r="E1244" i="16"/>
  <c r="E1245" i="16"/>
  <c r="E1246" i="16"/>
  <c r="E1247" i="16"/>
  <c r="E1248" i="16"/>
  <c r="E1249" i="16"/>
  <c r="E1250" i="16"/>
  <c r="E1251" i="16"/>
  <c r="E1252" i="16"/>
  <c r="E1253" i="16"/>
  <c r="E1254" i="16"/>
  <c r="E1255" i="16"/>
  <c r="E1256" i="16"/>
  <c r="E1257" i="16"/>
  <c r="E1258" i="16"/>
  <c r="E1259" i="16"/>
  <c r="E1260" i="16"/>
  <c r="E1261" i="16"/>
  <c r="E1262" i="16"/>
  <c r="E1263" i="16"/>
  <c r="E1264" i="16"/>
  <c r="E1265" i="16"/>
  <c r="E1266" i="16"/>
  <c r="E1267" i="16"/>
  <c r="E1268" i="16"/>
  <c r="E1269" i="16"/>
  <c r="E1270" i="16"/>
  <c r="E1271" i="16"/>
  <c r="E1272" i="16"/>
  <c r="E1273" i="16"/>
  <c r="E1274" i="16"/>
  <c r="E1275" i="16"/>
  <c r="E1276" i="16"/>
  <c r="E1277" i="16"/>
  <c r="E1278" i="16"/>
  <c r="E1279" i="16"/>
  <c r="E1280" i="16"/>
  <c r="E1281" i="16"/>
  <c r="E1282" i="16"/>
  <c r="E1283" i="16"/>
  <c r="E1284" i="16"/>
  <c r="E1285" i="16"/>
  <c r="E1286" i="16"/>
  <c r="E1287" i="16"/>
  <c r="E1288" i="16"/>
  <c r="E1289" i="16"/>
  <c r="E1290" i="16"/>
  <c r="E1291" i="16"/>
  <c r="E1292" i="16"/>
  <c r="E1293" i="16"/>
  <c r="E1294" i="16"/>
  <c r="E1295" i="16"/>
  <c r="E1296" i="16"/>
  <c r="E1297" i="16"/>
  <c r="E1298" i="16"/>
  <c r="E1299" i="16"/>
  <c r="E1300" i="16"/>
  <c r="E1301" i="16"/>
  <c r="E1302" i="16"/>
  <c r="E1303" i="16"/>
  <c r="E1304" i="16"/>
  <c r="E1305" i="16"/>
  <c r="E1306" i="16"/>
  <c r="E1307" i="16"/>
  <c r="E1308" i="16"/>
  <c r="E1309" i="16"/>
  <c r="E1310" i="16"/>
  <c r="E1311" i="16"/>
  <c r="E1312" i="16"/>
  <c r="E1313" i="16"/>
  <c r="E1314" i="16"/>
  <c r="E1315" i="16"/>
  <c r="E1316" i="16"/>
  <c r="E1317" i="16"/>
  <c r="E1318" i="16"/>
  <c r="E1319" i="16"/>
  <c r="E1320" i="16"/>
  <c r="E1321" i="16"/>
  <c r="E1322" i="16"/>
  <c r="E1323" i="16"/>
  <c r="E1324" i="16"/>
  <c r="E1325" i="16"/>
  <c r="E1326" i="16"/>
  <c r="E1327" i="16"/>
  <c r="E1328" i="16"/>
  <c r="E1329" i="16"/>
  <c r="E1330" i="16"/>
  <c r="E1331" i="16"/>
  <c r="E1332" i="16"/>
  <c r="E1333" i="16"/>
  <c r="E1334" i="16"/>
  <c r="E1335" i="16"/>
  <c r="E1336" i="16"/>
  <c r="E1337" i="16"/>
  <c r="E1338" i="16"/>
  <c r="E1339" i="16"/>
  <c r="E1340" i="16"/>
  <c r="E1341" i="16"/>
  <c r="E1342" i="16"/>
  <c r="E1343" i="16"/>
  <c r="E1344" i="16"/>
  <c r="E1345" i="16"/>
  <c r="E1346" i="16"/>
  <c r="E1347" i="16"/>
  <c r="E1348" i="16"/>
  <c r="E1349" i="16"/>
  <c r="E1350" i="16"/>
  <c r="E1351" i="16"/>
  <c r="E1352" i="16"/>
  <c r="E1353" i="16"/>
  <c r="E1354" i="16"/>
  <c r="E1355" i="16"/>
  <c r="E1356" i="16"/>
  <c r="E1357" i="16"/>
  <c r="E1358" i="16"/>
  <c r="E1359" i="16"/>
  <c r="E1360" i="16"/>
  <c r="E1361" i="16"/>
  <c r="E1362" i="16"/>
  <c r="E1363" i="16"/>
  <c r="E1364" i="16"/>
  <c r="E1365" i="16"/>
  <c r="E1366" i="16"/>
  <c r="E1367" i="16"/>
  <c r="E1368" i="16"/>
  <c r="E1369" i="16"/>
  <c r="E1370" i="16"/>
  <c r="E1371" i="16"/>
  <c r="E1372" i="16"/>
  <c r="E1373" i="16"/>
  <c r="E1374" i="16"/>
  <c r="E1375" i="16"/>
  <c r="E1376" i="16"/>
  <c r="E1377" i="16"/>
  <c r="E1378" i="16"/>
  <c r="E1379" i="16"/>
  <c r="E1380" i="16"/>
  <c r="E1381" i="16"/>
  <c r="E1382" i="16"/>
  <c r="E1383" i="16"/>
  <c r="E1384" i="16"/>
  <c r="E1385" i="16"/>
  <c r="E1386" i="16"/>
  <c r="E1387" i="16"/>
  <c r="E1388" i="16"/>
  <c r="E1389" i="16"/>
  <c r="E1390" i="16"/>
  <c r="E1391" i="16"/>
  <c r="E1392" i="16"/>
  <c r="E1393" i="16"/>
  <c r="E1394" i="16"/>
  <c r="E1395" i="16"/>
  <c r="E1396" i="16"/>
  <c r="E1397" i="16"/>
  <c r="E1398" i="16"/>
  <c r="E1399" i="16"/>
  <c r="E1400" i="16"/>
  <c r="E1401" i="16"/>
  <c r="E1402" i="16"/>
  <c r="E1403" i="16"/>
  <c r="E1404" i="16"/>
  <c r="E1405" i="16"/>
  <c r="E1406" i="16"/>
  <c r="E1407" i="16"/>
  <c r="E1408" i="16"/>
  <c r="E1409" i="16"/>
  <c r="E1410" i="16"/>
  <c r="E1411" i="16"/>
  <c r="E1412" i="16"/>
  <c r="E1413" i="16"/>
  <c r="E1414" i="16"/>
  <c r="E1415" i="16"/>
  <c r="E1416" i="16"/>
  <c r="E1417" i="16"/>
  <c r="E1418" i="16"/>
  <c r="E1419" i="16"/>
  <c r="E1420" i="16"/>
  <c r="E1421" i="16"/>
  <c r="E1422" i="16"/>
  <c r="E1423" i="16"/>
  <c r="E1424" i="16"/>
  <c r="E1425" i="16"/>
  <c r="E1426" i="16"/>
  <c r="E1427" i="16"/>
  <c r="E1428" i="16"/>
  <c r="E1429" i="16"/>
  <c r="E1430" i="16"/>
  <c r="E1431" i="16"/>
  <c r="E1432" i="16"/>
  <c r="E1433" i="16"/>
  <c r="E1434" i="16"/>
  <c r="E1435" i="16"/>
  <c r="E1436" i="16"/>
  <c r="E1437" i="16"/>
  <c r="E1438" i="16"/>
  <c r="E1439" i="16"/>
  <c r="E1440" i="16"/>
  <c r="E1441" i="16"/>
  <c r="E1442" i="16"/>
  <c r="E1443" i="16"/>
  <c r="E1444" i="16"/>
  <c r="E1445" i="16"/>
  <c r="E1446" i="16"/>
  <c r="E1447" i="16"/>
  <c r="E1448" i="16"/>
  <c r="E1449" i="16"/>
  <c r="E1450" i="16"/>
  <c r="E1451" i="16"/>
  <c r="E1452" i="16"/>
  <c r="E1453" i="16"/>
  <c r="E1454" i="16"/>
  <c r="E1455" i="16"/>
  <c r="E1456" i="16"/>
  <c r="E1457" i="16"/>
  <c r="E1458" i="16"/>
  <c r="E1459" i="16"/>
  <c r="E1460" i="16"/>
  <c r="E1461" i="16"/>
  <c r="E1462" i="16"/>
  <c r="E1463" i="16"/>
  <c r="E1464" i="16"/>
  <c r="E1465" i="16"/>
  <c r="E1466" i="16"/>
  <c r="E1467" i="16"/>
  <c r="E1468" i="16"/>
  <c r="E1469" i="16"/>
  <c r="E1470" i="16"/>
  <c r="E1471" i="16"/>
  <c r="E1472" i="16"/>
  <c r="E1473" i="16"/>
  <c r="E1474" i="16"/>
  <c r="E1475" i="16"/>
  <c r="E1476" i="16"/>
  <c r="E1477" i="16"/>
  <c r="E1478" i="16"/>
  <c r="E1479" i="16"/>
  <c r="E1480" i="16"/>
  <c r="E1481" i="16"/>
  <c r="E1482" i="16"/>
  <c r="E1483" i="16"/>
  <c r="E1484" i="16"/>
  <c r="E1485" i="16"/>
  <c r="E1486" i="16"/>
  <c r="E1487" i="16"/>
  <c r="E1488" i="16"/>
  <c r="E1489" i="16"/>
  <c r="E1490" i="16"/>
  <c r="E1491" i="16"/>
  <c r="E1492" i="16"/>
  <c r="E1493" i="16"/>
  <c r="E1494" i="16"/>
  <c r="E1495" i="16"/>
  <c r="E1496" i="16"/>
  <c r="E1497" i="16"/>
  <c r="E1498" i="16"/>
  <c r="E1499" i="16"/>
  <c r="E1500" i="16"/>
  <c r="E1501" i="16"/>
  <c r="E1502" i="16"/>
  <c r="E1503" i="16"/>
  <c r="E1504" i="16"/>
  <c r="E1505" i="16"/>
  <c r="E1506" i="16"/>
  <c r="E1507" i="16"/>
  <c r="E1508" i="16"/>
  <c r="E1509" i="16"/>
  <c r="E1510" i="16"/>
  <c r="E1511" i="16"/>
  <c r="E1512" i="16"/>
  <c r="E1513" i="16"/>
  <c r="E1514" i="16"/>
  <c r="E1515" i="16"/>
  <c r="E1516" i="16"/>
  <c r="E1517" i="16"/>
  <c r="E1518" i="16"/>
  <c r="E1519" i="16"/>
  <c r="E1520" i="16"/>
  <c r="E1521" i="16"/>
  <c r="E1522" i="16"/>
  <c r="E1523" i="16"/>
  <c r="E1524" i="16"/>
  <c r="E1525" i="16"/>
  <c r="E1526" i="16"/>
  <c r="E1527" i="16"/>
  <c r="E1528" i="16"/>
  <c r="E1529" i="16"/>
  <c r="E1530" i="16"/>
  <c r="E1531" i="16"/>
  <c r="E1532" i="16"/>
  <c r="E1533" i="16"/>
  <c r="E1534" i="16"/>
  <c r="E1535" i="16"/>
  <c r="E1536" i="16"/>
  <c r="E1537" i="16"/>
  <c r="E1538" i="16"/>
  <c r="E1539" i="16"/>
  <c r="E1540" i="16"/>
  <c r="E1541" i="16"/>
  <c r="E1542" i="16"/>
  <c r="E1543" i="16"/>
  <c r="E1544" i="16"/>
  <c r="E1545" i="16"/>
  <c r="E1546" i="16"/>
  <c r="E1547" i="16"/>
  <c r="E1548" i="16"/>
  <c r="E1549" i="16"/>
  <c r="E1550" i="16"/>
  <c r="E1551" i="16"/>
  <c r="E1552" i="16"/>
  <c r="E1553" i="16"/>
  <c r="E1554" i="16"/>
  <c r="E1555" i="16"/>
  <c r="E1556" i="16"/>
  <c r="E1557" i="16"/>
  <c r="E1558" i="16"/>
  <c r="E1559" i="16"/>
  <c r="E1560" i="16"/>
  <c r="E1561" i="16"/>
  <c r="E1562" i="16"/>
  <c r="E1563" i="16"/>
  <c r="E1564" i="16"/>
  <c r="E1565" i="16"/>
  <c r="E1566" i="16"/>
  <c r="E1567" i="16"/>
  <c r="E1568" i="16"/>
  <c r="E1569" i="16"/>
  <c r="E1570" i="16"/>
  <c r="E1571" i="16"/>
  <c r="E1572" i="16"/>
  <c r="E1573" i="16"/>
  <c r="E1574" i="16"/>
  <c r="E1575" i="16"/>
  <c r="E1576" i="16"/>
  <c r="E1577" i="16"/>
  <c r="E1578" i="16"/>
  <c r="E1579" i="16"/>
  <c r="E1580" i="16"/>
  <c r="E1581" i="16"/>
  <c r="E1582" i="16"/>
  <c r="E1583" i="16"/>
  <c r="E1584" i="16"/>
  <c r="E1585" i="16"/>
  <c r="E1586" i="16"/>
  <c r="E1587" i="16"/>
  <c r="E1588" i="16"/>
  <c r="E1589" i="16"/>
  <c r="E1590" i="16"/>
  <c r="E1591" i="16"/>
  <c r="E1592" i="16"/>
  <c r="E1593" i="16"/>
  <c r="E1594" i="16"/>
  <c r="E1595" i="16"/>
  <c r="E1596" i="16"/>
  <c r="E1597" i="16"/>
  <c r="E1598" i="16"/>
  <c r="E1599" i="16"/>
  <c r="E1600" i="16"/>
  <c r="E1601" i="16"/>
  <c r="E1602" i="16"/>
  <c r="E1603" i="16"/>
  <c r="E1604" i="16"/>
  <c r="E1605" i="16"/>
  <c r="E1606" i="16"/>
  <c r="E1607" i="16"/>
  <c r="E1608" i="16"/>
  <c r="E1609" i="16"/>
  <c r="E1610" i="16"/>
  <c r="E1611" i="16"/>
  <c r="E1612" i="16"/>
  <c r="E1613" i="16"/>
  <c r="E1614" i="16"/>
  <c r="E1615" i="16"/>
  <c r="E1616" i="16"/>
  <c r="E1617" i="16"/>
  <c r="E1618" i="16"/>
  <c r="E1619" i="16"/>
  <c r="E1620" i="16"/>
  <c r="E1621" i="16"/>
  <c r="E1622" i="16"/>
  <c r="E1623" i="16"/>
  <c r="E1624" i="16"/>
  <c r="E1625" i="16"/>
  <c r="E1626" i="16"/>
  <c r="E1627" i="16"/>
  <c r="E1628" i="16"/>
  <c r="E1629" i="16"/>
  <c r="E1630" i="16"/>
  <c r="E1631" i="16"/>
  <c r="E1632" i="16"/>
  <c r="E1633" i="16"/>
  <c r="E1634" i="16"/>
  <c r="E1635" i="16"/>
  <c r="E1636" i="16"/>
  <c r="E1637" i="16"/>
  <c r="E1638" i="16"/>
  <c r="E1639" i="16"/>
  <c r="E1640" i="16"/>
  <c r="E1641" i="16"/>
  <c r="E1642" i="16"/>
  <c r="E1643" i="16"/>
  <c r="E1644" i="16"/>
  <c r="E1645" i="16"/>
  <c r="E1646" i="16"/>
  <c r="E1647" i="16"/>
  <c r="E1648" i="16"/>
  <c r="E1649" i="16"/>
  <c r="E1650" i="16"/>
  <c r="E1651" i="16"/>
  <c r="E1652" i="16"/>
  <c r="E1653" i="16"/>
  <c r="E1654" i="16"/>
  <c r="E1655" i="16"/>
  <c r="E1656" i="16"/>
  <c r="E1657" i="16"/>
  <c r="E1658" i="16"/>
  <c r="E1659" i="16"/>
  <c r="E1660" i="16"/>
  <c r="E1661" i="16"/>
  <c r="E1662" i="16"/>
  <c r="E1663" i="16"/>
  <c r="E1664" i="16"/>
  <c r="E1665" i="16"/>
  <c r="E1666" i="16"/>
  <c r="E1667" i="16"/>
  <c r="E1668" i="16"/>
  <c r="E1669" i="16"/>
  <c r="E1670" i="16"/>
  <c r="E1671" i="16"/>
  <c r="E1672" i="16"/>
  <c r="E1673" i="16"/>
  <c r="E1674" i="16"/>
  <c r="E1675" i="16"/>
  <c r="E1676" i="16"/>
  <c r="E1677" i="16"/>
  <c r="E1678" i="16"/>
  <c r="E1679" i="16"/>
  <c r="E1680" i="16"/>
  <c r="E1681" i="16"/>
  <c r="E1682" i="16"/>
  <c r="E1683" i="16"/>
  <c r="E1684" i="16"/>
  <c r="E1685" i="16"/>
  <c r="E1686" i="16"/>
  <c r="E1687" i="16"/>
  <c r="E1688" i="16"/>
  <c r="E1689" i="16"/>
  <c r="E1690" i="16"/>
  <c r="E1691" i="16"/>
  <c r="E1692" i="16"/>
  <c r="E1693" i="16"/>
  <c r="E1694" i="16"/>
  <c r="E1695" i="16"/>
  <c r="E1696" i="16"/>
  <c r="E1697" i="16"/>
  <c r="E1698" i="16"/>
  <c r="E1699" i="16"/>
  <c r="E1700" i="16"/>
  <c r="E1701" i="16"/>
  <c r="E1702" i="16"/>
  <c r="E1703" i="16"/>
  <c r="E1704" i="16"/>
  <c r="E1705" i="16"/>
  <c r="E1706" i="16"/>
  <c r="E1707" i="16"/>
  <c r="E1708" i="16"/>
  <c r="E1709" i="16"/>
  <c r="E1710" i="16"/>
  <c r="E1711" i="16"/>
  <c r="E1712" i="16"/>
  <c r="E1713" i="16"/>
  <c r="E1714" i="16"/>
  <c r="E1715" i="16"/>
  <c r="E1716" i="16"/>
  <c r="E1717" i="16"/>
  <c r="E1718" i="16"/>
  <c r="E1719" i="16"/>
  <c r="E1720" i="16"/>
  <c r="E1721" i="16"/>
  <c r="E1722" i="16"/>
  <c r="E1723" i="16"/>
  <c r="E1724" i="16"/>
  <c r="E1725" i="16"/>
  <c r="E1726" i="16"/>
  <c r="E1727" i="16"/>
  <c r="E1728" i="16"/>
  <c r="E1729" i="16"/>
  <c r="E1730" i="16"/>
  <c r="E1731" i="16"/>
  <c r="E1732" i="16"/>
  <c r="E1733" i="16"/>
  <c r="E1734" i="16"/>
  <c r="E1735" i="16"/>
  <c r="E1736" i="16"/>
  <c r="E1737" i="16"/>
  <c r="E1738" i="16"/>
  <c r="E1739" i="16"/>
  <c r="E1740" i="16"/>
  <c r="E1741" i="16"/>
  <c r="E1742" i="16"/>
  <c r="E1743" i="16"/>
  <c r="E1744" i="16"/>
  <c r="E1745" i="16"/>
  <c r="E1746" i="16"/>
  <c r="E1747" i="16"/>
  <c r="E1748" i="16"/>
  <c r="E1749" i="16"/>
  <c r="E1750" i="16"/>
  <c r="E1751" i="16"/>
  <c r="E1752" i="16"/>
  <c r="E1753" i="16"/>
  <c r="E1754" i="16"/>
  <c r="E1755" i="16"/>
  <c r="E1756" i="16"/>
  <c r="E1757" i="16"/>
  <c r="E1758" i="16"/>
  <c r="E1759" i="16"/>
  <c r="E1760" i="16"/>
  <c r="E1761" i="16"/>
  <c r="E1762" i="16"/>
  <c r="E1763" i="16"/>
  <c r="E1764" i="16"/>
  <c r="E1765" i="16"/>
  <c r="E1766" i="16"/>
  <c r="E1767" i="16"/>
  <c r="E1768" i="16"/>
  <c r="E1769" i="16"/>
  <c r="E1770" i="16"/>
  <c r="E1771" i="16"/>
  <c r="E1772" i="16"/>
  <c r="E1773" i="16"/>
  <c r="E1774" i="16"/>
  <c r="E1775" i="16"/>
  <c r="E1776" i="16"/>
  <c r="E1777" i="16"/>
  <c r="E1778" i="16"/>
  <c r="E1779" i="16"/>
  <c r="E1780" i="16"/>
  <c r="E1781" i="16"/>
  <c r="E1782" i="16"/>
  <c r="E1783" i="16"/>
  <c r="E1784" i="16"/>
  <c r="E1785" i="16"/>
  <c r="E1786" i="16"/>
  <c r="E1787" i="16"/>
  <c r="E1788" i="16"/>
  <c r="E1789" i="16"/>
  <c r="E1790" i="16"/>
  <c r="E1791" i="16"/>
  <c r="E1792" i="16"/>
  <c r="E1793" i="16"/>
  <c r="E1794" i="16"/>
  <c r="E1795" i="16"/>
  <c r="E1796" i="16"/>
  <c r="E1797" i="16"/>
  <c r="E1798" i="16"/>
  <c r="E1799" i="16"/>
  <c r="E1800" i="16"/>
  <c r="E1801" i="16"/>
  <c r="E1802" i="16"/>
  <c r="E1803" i="16"/>
  <c r="E1804" i="16"/>
  <c r="E1805" i="16"/>
  <c r="E1806" i="16"/>
  <c r="E1807" i="16"/>
  <c r="E1808" i="16"/>
  <c r="E1809" i="16"/>
  <c r="E1810" i="16"/>
  <c r="E1811" i="16"/>
  <c r="E1812" i="16"/>
  <c r="E1813" i="16"/>
  <c r="E1814" i="16"/>
  <c r="E1815" i="16"/>
  <c r="E1816" i="16"/>
  <c r="E1817" i="16"/>
  <c r="E1818" i="16"/>
  <c r="E1819" i="16"/>
  <c r="E1820" i="16"/>
  <c r="E1821" i="16"/>
  <c r="E1822" i="16"/>
  <c r="E1823" i="16"/>
  <c r="E1824" i="16"/>
  <c r="E1825" i="16"/>
  <c r="E1826" i="16"/>
  <c r="E1827" i="16"/>
  <c r="E1828" i="16"/>
  <c r="E1829" i="16"/>
  <c r="E1830" i="16"/>
  <c r="E1831" i="16"/>
  <c r="E1832" i="16"/>
  <c r="E1833" i="16"/>
  <c r="E1834" i="16"/>
  <c r="E1835" i="16"/>
  <c r="E1836" i="16"/>
  <c r="E1837" i="16"/>
  <c r="E1838" i="16"/>
  <c r="E1839" i="16"/>
  <c r="E1840" i="16"/>
  <c r="E1841" i="16"/>
  <c r="E1842" i="16"/>
  <c r="E1843" i="16"/>
  <c r="E1844" i="16"/>
  <c r="E1845" i="16"/>
  <c r="E1846" i="16"/>
  <c r="E1847" i="16"/>
  <c r="E1848" i="16"/>
  <c r="E1849" i="16"/>
  <c r="E1850" i="16"/>
  <c r="E1851" i="16"/>
  <c r="E1852" i="16"/>
  <c r="E1853" i="16"/>
  <c r="E1854" i="16"/>
  <c r="E1855" i="16"/>
  <c r="E1856" i="16"/>
  <c r="E1857" i="16"/>
  <c r="E1858" i="16"/>
  <c r="E1860" i="16"/>
  <c r="E1861" i="16"/>
  <c r="E1862" i="16"/>
  <c r="E1863" i="16"/>
  <c r="E1864" i="16"/>
  <c r="E1865" i="16"/>
  <c r="E1866" i="16"/>
  <c r="E1867" i="16"/>
  <c r="E1868" i="16"/>
  <c r="E1869" i="16"/>
  <c r="E1870" i="16"/>
  <c r="E1871" i="16"/>
  <c r="E1872" i="16"/>
  <c r="E1873" i="16"/>
  <c r="E1874" i="16"/>
  <c r="E1875" i="16"/>
  <c r="E1876" i="16"/>
  <c r="E1877" i="16"/>
  <c r="E1878" i="16"/>
  <c r="E1879" i="16"/>
  <c r="E1880" i="16"/>
  <c r="E1881" i="16"/>
  <c r="E1882" i="16"/>
  <c r="E1883" i="16"/>
  <c r="E1884" i="16"/>
  <c r="E1885" i="16"/>
  <c r="E1886" i="16"/>
  <c r="E1887" i="16"/>
  <c r="E1888" i="16"/>
  <c r="E1889" i="16"/>
  <c r="E1890" i="16"/>
  <c r="E1891" i="16"/>
  <c r="E1892" i="16"/>
  <c r="E1893" i="16"/>
  <c r="E1894" i="16"/>
  <c r="E1895" i="16"/>
  <c r="E1896" i="16"/>
  <c r="E1897" i="16"/>
  <c r="E1898" i="16"/>
  <c r="E1899" i="16"/>
  <c r="E1900" i="16"/>
  <c r="E1901" i="16"/>
  <c r="E1902" i="16"/>
  <c r="E1903" i="16"/>
  <c r="E1904" i="16"/>
  <c r="E1905" i="16"/>
  <c r="E1906" i="16"/>
  <c r="E1907" i="16"/>
  <c r="E1908" i="16"/>
  <c r="E1909" i="16"/>
  <c r="E1910" i="16"/>
  <c r="E1911" i="16"/>
  <c r="E1912" i="16"/>
  <c r="E1913" i="16"/>
  <c r="E1914" i="16"/>
  <c r="E1915" i="16"/>
  <c r="E1916" i="16"/>
  <c r="E1917" i="16"/>
  <c r="E1918" i="16"/>
  <c r="E1919" i="16"/>
  <c r="G3" i="16"/>
  <c r="G4" i="16"/>
  <c r="G5" i="16"/>
  <c r="G6" i="16"/>
  <c r="G7" i="16"/>
  <c r="G8" i="16"/>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134" i="16"/>
  <c r="G135" i="16"/>
  <c r="G136" i="16"/>
  <c r="G137" i="16"/>
  <c r="G138" i="16"/>
  <c r="G139" i="16"/>
  <c r="G140" i="16"/>
  <c r="G141" i="16"/>
  <c r="G142" i="16"/>
  <c r="G143" i="16"/>
  <c r="G144" i="16"/>
  <c r="G145" i="16"/>
  <c r="G146" i="16"/>
  <c r="G147" i="16"/>
  <c r="G148" i="16"/>
  <c r="G149" i="16"/>
  <c r="G150" i="16"/>
  <c r="G151" i="16"/>
  <c r="G152" i="16"/>
  <c r="G153" i="16"/>
  <c r="G154" i="16"/>
  <c r="G155" i="16"/>
  <c r="G156" i="16"/>
  <c r="G157" i="16"/>
  <c r="G158" i="16"/>
  <c r="G159" i="16"/>
  <c r="G160" i="16"/>
  <c r="G161" i="16"/>
  <c r="G162" i="16"/>
  <c r="G163" i="16"/>
  <c r="G164" i="16"/>
  <c r="G165" i="16"/>
  <c r="G166" i="16"/>
  <c r="G167" i="16"/>
  <c r="G168" i="16"/>
  <c r="G169" i="16"/>
  <c r="G170" i="16"/>
  <c r="G171" i="16"/>
  <c r="G172" i="16"/>
  <c r="G173" i="16"/>
  <c r="G174" i="16"/>
  <c r="G175" i="16"/>
  <c r="G176" i="16"/>
  <c r="G177" i="16"/>
  <c r="G178" i="16"/>
  <c r="G179" i="16"/>
  <c r="G180" i="16"/>
  <c r="G181" i="16"/>
  <c r="G182" i="16"/>
  <c r="G183" i="16"/>
  <c r="G184" i="16"/>
  <c r="G185" i="16"/>
  <c r="G186" i="16"/>
  <c r="G187" i="16"/>
  <c r="G188" i="16"/>
  <c r="G189" i="16"/>
  <c r="G190" i="16"/>
  <c r="G191" i="16"/>
  <c r="G192" i="16"/>
  <c r="G193" i="16"/>
  <c r="G194" i="16"/>
  <c r="G195" i="16"/>
  <c r="G196" i="16"/>
  <c r="G197" i="16"/>
  <c r="G198" i="16"/>
  <c r="G199" i="16"/>
  <c r="G200" i="16"/>
  <c r="G201" i="16"/>
  <c r="G202" i="16"/>
  <c r="G203" i="16"/>
  <c r="G204" i="16"/>
  <c r="G205" i="16"/>
  <c r="G206" i="16"/>
  <c r="G207" i="16"/>
  <c r="G208" i="16"/>
  <c r="G209" i="16"/>
  <c r="G210" i="16"/>
  <c r="G211" i="16"/>
  <c r="G212" i="16"/>
  <c r="G213" i="16"/>
  <c r="G214" i="16"/>
  <c r="G215" i="16"/>
  <c r="G216" i="16"/>
  <c r="G217" i="16"/>
  <c r="G218" i="16"/>
  <c r="G219" i="16"/>
  <c r="G220" i="16"/>
  <c r="G221" i="16"/>
  <c r="G222" i="16"/>
  <c r="G223" i="16"/>
  <c r="G224" i="16"/>
  <c r="G225" i="16"/>
  <c r="G226" i="16"/>
  <c r="G227" i="16"/>
  <c r="G228" i="16"/>
  <c r="G229" i="16"/>
  <c r="G230" i="16"/>
  <c r="G231" i="16"/>
  <c r="G232" i="16"/>
  <c r="G233" i="16"/>
  <c r="G234" i="16"/>
  <c r="G235" i="16"/>
  <c r="G236" i="16"/>
  <c r="G237" i="16"/>
  <c r="G238"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292" i="16"/>
  <c r="G293" i="16"/>
  <c r="G294" i="16"/>
  <c r="G295" i="16"/>
  <c r="G296" i="16"/>
  <c r="G297" i="16"/>
  <c r="G298" i="16"/>
  <c r="G299" i="16"/>
  <c r="G300" i="16"/>
  <c r="G301" i="16"/>
  <c r="G302" i="16"/>
  <c r="G303" i="16"/>
  <c r="G304" i="16"/>
  <c r="G305" i="16"/>
  <c r="G306" i="16"/>
  <c r="G307" i="16"/>
  <c r="G308" i="16"/>
  <c r="G309" i="16"/>
  <c r="G310" i="16"/>
  <c r="G311" i="16"/>
  <c r="G312" i="16"/>
  <c r="G313" i="16"/>
  <c r="G314" i="16"/>
  <c r="G315" i="16"/>
  <c r="G316" i="16"/>
  <c r="J316" i="16"/>
  <c r="G317" i="16"/>
  <c r="I317" i="16"/>
  <c r="G318" i="16"/>
  <c r="G320" i="16"/>
  <c r="G324" i="16"/>
  <c r="G325" i="16"/>
  <c r="I325" i="16"/>
  <c r="G326" i="16"/>
  <c r="I326" i="16"/>
  <c r="G327" i="16"/>
  <c r="G331" i="16"/>
  <c r="G332" i="16"/>
  <c r="G333" i="16"/>
  <c r="G334" i="16"/>
  <c r="G335" i="16"/>
  <c r="G336" i="16"/>
  <c r="G337" i="16"/>
  <c r="G338" i="16"/>
  <c r="G339" i="16"/>
  <c r="G340" i="16"/>
  <c r="G341" i="16"/>
  <c r="G342" i="16"/>
  <c r="G343" i="16"/>
  <c r="G344" i="16"/>
  <c r="G345" i="16"/>
  <c r="G346" i="16"/>
  <c r="G347" i="16"/>
  <c r="G348" i="16"/>
  <c r="G349" i="16"/>
  <c r="G350" i="16"/>
  <c r="G351" i="16"/>
  <c r="G352" i="16"/>
  <c r="G353" i="16"/>
  <c r="G354" i="16"/>
  <c r="G355" i="16"/>
  <c r="G356" i="16"/>
  <c r="G357" i="16"/>
  <c r="G358" i="16"/>
  <c r="G359" i="16"/>
  <c r="G360" i="16"/>
  <c r="G361" i="16"/>
  <c r="G362" i="16"/>
  <c r="G363" i="16"/>
  <c r="G364" i="16"/>
  <c r="G365" i="16"/>
  <c r="G366" i="16"/>
  <c r="G367" i="16"/>
  <c r="G368" i="16"/>
  <c r="G369" i="16"/>
  <c r="G370" i="16"/>
  <c r="G371" i="16"/>
  <c r="G372" i="16"/>
  <c r="G373" i="16"/>
  <c r="G374" i="16"/>
  <c r="G375" i="16"/>
  <c r="G376" i="16"/>
  <c r="G377" i="16"/>
  <c r="G378" i="16"/>
  <c r="G379" i="16"/>
  <c r="G380" i="16"/>
  <c r="G381" i="16"/>
  <c r="G382" i="16"/>
  <c r="G383" i="16"/>
  <c r="G384" i="16"/>
  <c r="G385" i="16"/>
  <c r="G386" i="16"/>
  <c r="G387" i="16"/>
  <c r="G388" i="16"/>
  <c r="G389" i="16"/>
  <c r="G390" i="16"/>
  <c r="G391" i="16"/>
  <c r="G392" i="16"/>
  <c r="G393" i="16"/>
  <c r="G394" i="16"/>
  <c r="G395" i="16"/>
  <c r="G396" i="16"/>
  <c r="G397" i="16"/>
  <c r="G398" i="16"/>
  <c r="G399" i="16"/>
  <c r="G400" i="16"/>
  <c r="G401" i="16"/>
  <c r="G402" i="16"/>
  <c r="G403" i="16"/>
  <c r="G404" i="16"/>
  <c r="G405" i="16"/>
  <c r="G406" i="16"/>
  <c r="G407" i="16"/>
  <c r="G408" i="16"/>
  <c r="G409" i="16"/>
  <c r="G410" i="16"/>
  <c r="G411" i="16"/>
  <c r="G412" i="16"/>
  <c r="G413" i="16"/>
  <c r="G414" i="16"/>
  <c r="G415" i="16"/>
  <c r="G416" i="16"/>
  <c r="G417" i="16"/>
  <c r="G418" i="16"/>
  <c r="G419" i="16"/>
  <c r="G420" i="16"/>
  <c r="G421" i="16"/>
  <c r="G422" i="16"/>
  <c r="G423" i="16"/>
  <c r="G424" i="16"/>
  <c r="G425" i="16"/>
  <c r="G426" i="16"/>
  <c r="G427" i="16"/>
  <c r="G428" i="16"/>
  <c r="G429" i="16"/>
  <c r="G430" i="16"/>
  <c r="G431" i="16"/>
  <c r="G432" i="16"/>
  <c r="G433" i="16"/>
  <c r="G434" i="16"/>
  <c r="G435" i="16"/>
  <c r="G436" i="16"/>
  <c r="G437" i="16"/>
  <c r="G438" i="16"/>
  <c r="G439" i="16"/>
  <c r="G440" i="16"/>
  <c r="G441" i="16"/>
  <c r="G442" i="16"/>
  <c r="G443" i="16"/>
  <c r="G444" i="16"/>
  <c r="G445" i="16"/>
  <c r="G446" i="16"/>
  <c r="G447" i="16"/>
  <c r="G448" i="16"/>
  <c r="G449" i="16"/>
  <c r="G450" i="16"/>
  <c r="G451" i="16"/>
  <c r="G452" i="16"/>
  <c r="G453" i="16"/>
  <c r="G454" i="16"/>
  <c r="G455" i="16"/>
  <c r="G456" i="16"/>
  <c r="G457" i="16"/>
  <c r="G458" i="16"/>
  <c r="G459" i="16"/>
  <c r="G460" i="16"/>
  <c r="G461" i="16"/>
  <c r="G462" i="16"/>
  <c r="G463" i="16"/>
  <c r="G464" i="16"/>
  <c r="G465" i="16"/>
  <c r="G466" i="16"/>
  <c r="G467" i="16"/>
  <c r="G468" i="16"/>
  <c r="G469" i="16"/>
  <c r="G470" i="16"/>
  <c r="G471" i="16"/>
  <c r="G472" i="16"/>
  <c r="G473" i="16"/>
  <c r="G474" i="16"/>
  <c r="G475" i="16"/>
  <c r="G476" i="16"/>
  <c r="G477" i="16"/>
  <c r="G478" i="16"/>
  <c r="G479" i="16"/>
  <c r="G480" i="16"/>
  <c r="G481" i="16"/>
  <c r="G482" i="16"/>
  <c r="G483" i="16"/>
  <c r="G484" i="16"/>
  <c r="G485" i="16"/>
  <c r="G486" i="16"/>
  <c r="G487" i="16"/>
  <c r="G488" i="16"/>
  <c r="G489" i="16"/>
  <c r="G490" i="16"/>
  <c r="G491" i="16"/>
  <c r="G492" i="16"/>
  <c r="G493" i="16"/>
  <c r="G494" i="16"/>
  <c r="G495" i="16"/>
  <c r="G496" i="16"/>
  <c r="G497" i="16"/>
  <c r="G498" i="16"/>
  <c r="G499" i="16"/>
  <c r="G500" i="16"/>
  <c r="G501" i="16"/>
  <c r="G502" i="16"/>
  <c r="G503" i="16"/>
  <c r="G504" i="16"/>
  <c r="G505" i="16"/>
  <c r="G506" i="16"/>
  <c r="G507" i="16"/>
  <c r="G508" i="16"/>
  <c r="G509" i="16"/>
  <c r="G510" i="16"/>
  <c r="G511" i="16"/>
  <c r="G512" i="16"/>
  <c r="G513" i="16"/>
  <c r="G514" i="16"/>
  <c r="G515" i="16"/>
  <c r="G516" i="16"/>
  <c r="G517" i="16"/>
  <c r="G518" i="16"/>
  <c r="G519" i="16"/>
  <c r="G520" i="16"/>
  <c r="G521" i="16"/>
  <c r="G522" i="16"/>
  <c r="G523" i="16"/>
  <c r="G524" i="16"/>
  <c r="G525" i="16"/>
  <c r="G526" i="16"/>
  <c r="G527" i="16"/>
  <c r="G528" i="16"/>
  <c r="G529" i="16"/>
  <c r="G530" i="16"/>
  <c r="G531" i="16"/>
  <c r="G532" i="16"/>
  <c r="G533" i="16"/>
  <c r="G534" i="16"/>
  <c r="G535" i="16"/>
  <c r="G536" i="16"/>
  <c r="G537" i="16"/>
  <c r="G538" i="16"/>
  <c r="G539" i="16"/>
  <c r="G540" i="16"/>
  <c r="G541" i="16"/>
  <c r="G542" i="16"/>
  <c r="G543" i="16"/>
  <c r="G544" i="16"/>
  <c r="G545" i="16"/>
  <c r="G546" i="16"/>
  <c r="G547" i="16"/>
  <c r="G548" i="16"/>
  <c r="G549" i="16"/>
  <c r="G550" i="16"/>
  <c r="G551" i="16"/>
  <c r="G552" i="16"/>
  <c r="G553" i="16"/>
  <c r="G554" i="16"/>
  <c r="G555" i="16"/>
  <c r="G556" i="16"/>
  <c r="G557" i="16"/>
  <c r="G558" i="16"/>
  <c r="G559" i="16"/>
  <c r="G560" i="16"/>
  <c r="G561" i="16"/>
  <c r="G562" i="16"/>
  <c r="G563" i="16"/>
  <c r="G564" i="16"/>
  <c r="G565" i="16"/>
  <c r="G566" i="16"/>
  <c r="G567" i="16"/>
  <c r="G568" i="16"/>
  <c r="G569" i="16"/>
  <c r="G570" i="16"/>
  <c r="G571" i="16"/>
  <c r="G572" i="16"/>
  <c r="G573" i="16"/>
  <c r="G574" i="16"/>
  <c r="G575" i="16"/>
  <c r="G576" i="16"/>
  <c r="G577" i="16"/>
  <c r="G578" i="16"/>
  <c r="G579" i="16"/>
  <c r="G580" i="16"/>
  <c r="G581" i="16"/>
  <c r="G582" i="16"/>
  <c r="G583" i="16"/>
  <c r="G584" i="16"/>
  <c r="G585" i="16"/>
  <c r="G586" i="16"/>
  <c r="G587" i="16"/>
  <c r="G588" i="16"/>
  <c r="G589" i="16"/>
  <c r="G590" i="16"/>
  <c r="G591" i="16"/>
  <c r="G592" i="16"/>
  <c r="G593" i="16"/>
  <c r="G594" i="16"/>
  <c r="G595" i="16"/>
  <c r="G596" i="16"/>
  <c r="G597" i="16"/>
  <c r="G598" i="16"/>
  <c r="G599" i="16"/>
  <c r="G600" i="16"/>
  <c r="G601" i="16"/>
  <c r="G602" i="16"/>
  <c r="G603" i="16"/>
  <c r="G604" i="16"/>
  <c r="G605" i="16"/>
  <c r="G606" i="16"/>
  <c r="G607" i="16"/>
  <c r="G608" i="16"/>
  <c r="G609" i="16"/>
  <c r="G610" i="16"/>
  <c r="G611" i="16"/>
  <c r="G612" i="16"/>
  <c r="G613" i="16"/>
  <c r="G614" i="16"/>
  <c r="G615" i="16"/>
  <c r="G616" i="16"/>
  <c r="G617" i="16"/>
  <c r="G618" i="16"/>
  <c r="G619" i="16"/>
  <c r="G620" i="16"/>
  <c r="G621" i="16"/>
  <c r="G622" i="16"/>
  <c r="G623" i="16"/>
  <c r="G624" i="16"/>
  <c r="G625" i="16"/>
  <c r="G626" i="16"/>
  <c r="G627" i="16"/>
  <c r="G628" i="16"/>
  <c r="G629" i="16"/>
  <c r="G630" i="16"/>
  <c r="G631" i="16"/>
  <c r="G632" i="16"/>
  <c r="G633" i="16"/>
  <c r="G634" i="16"/>
  <c r="G635" i="16"/>
  <c r="G636" i="16"/>
  <c r="G637" i="16"/>
  <c r="G638" i="16"/>
  <c r="G639" i="16"/>
  <c r="G640" i="16"/>
  <c r="G641" i="16"/>
  <c r="G642" i="16"/>
  <c r="G643" i="16"/>
  <c r="G644" i="16"/>
  <c r="G645" i="16"/>
  <c r="G646" i="16"/>
  <c r="G647" i="16"/>
  <c r="G648" i="16"/>
  <c r="G649" i="16"/>
  <c r="G650" i="16"/>
  <c r="G651" i="16"/>
  <c r="G652" i="16"/>
  <c r="G653" i="16"/>
  <c r="G654" i="16"/>
  <c r="G655" i="16"/>
  <c r="G656" i="16"/>
  <c r="G657" i="16"/>
  <c r="G658" i="16"/>
  <c r="G659" i="16"/>
  <c r="G660" i="16"/>
  <c r="G661" i="16"/>
  <c r="G662" i="16"/>
  <c r="G663" i="16"/>
  <c r="G664" i="16"/>
  <c r="G665" i="16"/>
  <c r="G666" i="16"/>
  <c r="G667" i="16"/>
  <c r="G668" i="16"/>
  <c r="G669" i="16"/>
  <c r="G670" i="16"/>
  <c r="G671" i="16"/>
  <c r="G672" i="16"/>
  <c r="G673" i="16"/>
  <c r="G674" i="16"/>
  <c r="G675" i="16"/>
  <c r="G676" i="16"/>
  <c r="G677" i="16"/>
  <c r="G678" i="16"/>
  <c r="G679" i="16"/>
  <c r="G680" i="16"/>
  <c r="G681" i="16"/>
  <c r="G682" i="16"/>
  <c r="G683" i="16"/>
  <c r="G684" i="16"/>
  <c r="G685" i="16"/>
  <c r="G686" i="16"/>
  <c r="G687" i="16"/>
  <c r="G688" i="16"/>
  <c r="G689" i="16"/>
  <c r="G690" i="16"/>
  <c r="G691" i="16"/>
  <c r="G692" i="16"/>
  <c r="G693" i="16"/>
  <c r="G694" i="16"/>
  <c r="G695" i="16"/>
  <c r="G696" i="16"/>
  <c r="G697" i="16"/>
  <c r="G698" i="16"/>
  <c r="G699" i="16"/>
  <c r="G700" i="16"/>
  <c r="G701" i="16"/>
  <c r="G702" i="16"/>
  <c r="G703" i="16"/>
  <c r="G704" i="16"/>
  <c r="G705" i="16"/>
  <c r="G706" i="16"/>
  <c r="G707" i="16"/>
  <c r="G708" i="16"/>
  <c r="G709" i="16"/>
  <c r="G710" i="16"/>
  <c r="G711" i="16"/>
  <c r="G712" i="16"/>
  <c r="G713" i="16"/>
  <c r="G714" i="16"/>
  <c r="G715" i="16"/>
  <c r="G716" i="16"/>
  <c r="G717" i="16"/>
  <c r="G718" i="16"/>
  <c r="G719" i="16"/>
  <c r="G720" i="16"/>
  <c r="G721" i="16"/>
  <c r="G722" i="16"/>
  <c r="G723" i="16"/>
  <c r="G724" i="16"/>
  <c r="G725" i="16"/>
  <c r="G726" i="16"/>
  <c r="G727" i="16"/>
  <c r="G728" i="16"/>
  <c r="G729" i="16"/>
  <c r="G730" i="16"/>
  <c r="G731" i="16"/>
  <c r="G732" i="16"/>
  <c r="G733" i="16"/>
  <c r="G734" i="16"/>
  <c r="G735" i="16"/>
  <c r="G736" i="16"/>
  <c r="G737" i="16"/>
  <c r="G738" i="16"/>
  <c r="G739" i="16"/>
  <c r="G740" i="16"/>
  <c r="G741" i="16"/>
  <c r="G742" i="16"/>
  <c r="G743" i="16"/>
  <c r="G744" i="16"/>
  <c r="G745" i="16"/>
  <c r="G746" i="16"/>
  <c r="G747" i="16"/>
  <c r="G748" i="16"/>
  <c r="G749" i="16"/>
  <c r="G750" i="16"/>
  <c r="G751" i="16"/>
  <c r="G752" i="16"/>
  <c r="G753" i="16"/>
  <c r="G754" i="16"/>
  <c r="G755" i="16"/>
  <c r="G756" i="16"/>
  <c r="G757" i="16"/>
  <c r="G758" i="16"/>
  <c r="G759" i="16"/>
  <c r="G760" i="16"/>
  <c r="G761" i="16"/>
  <c r="G762" i="16"/>
  <c r="G763" i="16"/>
  <c r="G764" i="16"/>
  <c r="G765" i="16"/>
  <c r="G766" i="16"/>
  <c r="G767" i="16"/>
  <c r="G768" i="16"/>
  <c r="G769" i="16"/>
  <c r="G770" i="16"/>
  <c r="G771" i="16"/>
  <c r="G772" i="16"/>
  <c r="G773" i="16"/>
  <c r="G774" i="16"/>
  <c r="G775" i="16"/>
  <c r="G776" i="16"/>
  <c r="G777" i="16"/>
  <c r="G778" i="16"/>
  <c r="G779" i="16"/>
  <c r="G780" i="16"/>
  <c r="G781" i="16"/>
  <c r="G782" i="16"/>
  <c r="G783" i="16"/>
  <c r="G784" i="16"/>
  <c r="G785" i="16"/>
  <c r="G786" i="16"/>
  <c r="G787" i="16"/>
  <c r="G788" i="16"/>
  <c r="G789" i="16"/>
  <c r="G790" i="16"/>
  <c r="G791" i="16"/>
  <c r="G792" i="16"/>
  <c r="G793" i="16"/>
  <c r="G794" i="16"/>
  <c r="G795" i="16"/>
  <c r="G796" i="16"/>
  <c r="G797" i="16"/>
  <c r="G798" i="16"/>
  <c r="G799" i="16"/>
  <c r="G800" i="16"/>
  <c r="G801" i="16"/>
  <c r="G802" i="16"/>
  <c r="G803" i="16"/>
  <c r="G804" i="16"/>
  <c r="G805" i="16"/>
  <c r="G806" i="16"/>
  <c r="G807" i="16"/>
  <c r="G808" i="16"/>
  <c r="G809" i="16"/>
  <c r="G810" i="16"/>
  <c r="G811" i="16"/>
  <c r="G812" i="16"/>
  <c r="G813" i="16"/>
  <c r="G814" i="16"/>
  <c r="G815" i="16"/>
  <c r="G816" i="16"/>
  <c r="G817" i="16"/>
  <c r="G818" i="16"/>
  <c r="G819" i="16"/>
  <c r="G820" i="16"/>
  <c r="G821" i="16"/>
  <c r="G822" i="16"/>
  <c r="G823" i="16"/>
  <c r="G824" i="16"/>
  <c r="G825" i="16"/>
  <c r="G826" i="16"/>
  <c r="G827" i="16"/>
  <c r="G828" i="16"/>
  <c r="G829" i="16"/>
  <c r="G830" i="16"/>
  <c r="G831" i="16"/>
  <c r="G832" i="16"/>
  <c r="G833" i="16"/>
  <c r="G834" i="16"/>
  <c r="G835" i="16"/>
  <c r="G836" i="16"/>
  <c r="G837" i="16"/>
  <c r="G838" i="16"/>
  <c r="G839" i="16"/>
  <c r="G840" i="16"/>
  <c r="G841" i="16"/>
  <c r="G842" i="16"/>
  <c r="G843" i="16"/>
  <c r="G844" i="16"/>
  <c r="G845" i="16"/>
  <c r="G846" i="16"/>
  <c r="G847" i="16"/>
  <c r="G848" i="16"/>
  <c r="G849" i="16"/>
  <c r="G850" i="16"/>
  <c r="G851" i="16"/>
  <c r="G852" i="16"/>
  <c r="G853" i="16"/>
  <c r="G854" i="16"/>
  <c r="G855" i="16"/>
  <c r="G856" i="16"/>
  <c r="G857" i="16"/>
  <c r="G858" i="16"/>
  <c r="G859" i="16"/>
  <c r="G860" i="16"/>
  <c r="G861" i="16"/>
  <c r="G862" i="16"/>
  <c r="G863" i="16"/>
  <c r="G864" i="16"/>
  <c r="G865" i="16"/>
  <c r="G866" i="16"/>
  <c r="G867" i="16"/>
  <c r="G868" i="16"/>
  <c r="G869" i="16"/>
  <c r="G870" i="16"/>
  <c r="G871" i="16"/>
  <c r="G872" i="16"/>
  <c r="G873" i="16"/>
  <c r="G874" i="16"/>
  <c r="G875" i="16"/>
  <c r="G876" i="16"/>
  <c r="G877" i="16"/>
  <c r="G878" i="16"/>
  <c r="G879" i="16"/>
  <c r="G880" i="16"/>
  <c r="G881" i="16"/>
  <c r="G882" i="16"/>
  <c r="G883" i="16"/>
  <c r="G884" i="16"/>
  <c r="G885" i="16"/>
  <c r="G886" i="16"/>
  <c r="G887" i="16"/>
  <c r="G888" i="16"/>
  <c r="G889" i="16"/>
  <c r="G890" i="16"/>
  <c r="G891" i="16"/>
  <c r="G892" i="16"/>
  <c r="G893" i="16"/>
  <c r="G894" i="16"/>
  <c r="G895" i="16"/>
  <c r="G896" i="16"/>
  <c r="G897" i="16"/>
  <c r="G898" i="16"/>
  <c r="G899" i="16"/>
  <c r="G900" i="16"/>
  <c r="G901" i="16"/>
  <c r="G902" i="16"/>
  <c r="G903" i="16"/>
  <c r="G904" i="16"/>
  <c r="G905" i="16"/>
  <c r="G906" i="16"/>
  <c r="G907" i="16"/>
  <c r="G908" i="16"/>
  <c r="G909" i="16"/>
  <c r="G910" i="16"/>
  <c r="G911" i="16"/>
  <c r="G912" i="16"/>
  <c r="G913" i="16"/>
  <c r="G914" i="16"/>
  <c r="G915" i="16"/>
  <c r="G916" i="16"/>
  <c r="G917" i="16"/>
  <c r="G918" i="16"/>
  <c r="G919" i="16"/>
  <c r="G920" i="16"/>
  <c r="G921" i="16"/>
  <c r="G922" i="16"/>
  <c r="G923" i="16"/>
  <c r="G924" i="16"/>
  <c r="G925" i="16"/>
  <c r="G926" i="16"/>
  <c r="G927" i="16"/>
  <c r="G928" i="16"/>
  <c r="G929" i="16"/>
  <c r="G930" i="16"/>
  <c r="G931" i="16"/>
  <c r="G932" i="16"/>
  <c r="G933" i="16"/>
  <c r="G934" i="16"/>
  <c r="G935" i="16"/>
  <c r="G936" i="16"/>
  <c r="G937" i="16"/>
  <c r="G938" i="16"/>
  <c r="G939" i="16"/>
  <c r="G940" i="16"/>
  <c r="G941" i="16"/>
  <c r="G942" i="16"/>
  <c r="G943" i="16"/>
  <c r="G944" i="16"/>
  <c r="G945" i="16"/>
  <c r="G946" i="16"/>
  <c r="G947" i="16"/>
  <c r="G948" i="16"/>
  <c r="G949" i="16"/>
  <c r="G950" i="16"/>
  <c r="G951" i="16"/>
  <c r="G952" i="16"/>
  <c r="G953" i="16"/>
  <c r="G954" i="16"/>
  <c r="G955" i="16"/>
  <c r="G956" i="16"/>
  <c r="G957" i="16"/>
  <c r="G958" i="16"/>
  <c r="G959" i="16"/>
  <c r="G960" i="16"/>
  <c r="G961" i="16"/>
  <c r="G962" i="16"/>
  <c r="G963" i="16"/>
  <c r="G964" i="16"/>
  <c r="G965" i="16"/>
  <c r="G966" i="16"/>
  <c r="G967" i="16"/>
  <c r="G968" i="16"/>
  <c r="G969" i="16"/>
  <c r="G970" i="16"/>
  <c r="G971" i="16"/>
  <c r="G972" i="16"/>
  <c r="G973" i="16"/>
  <c r="G974" i="16"/>
  <c r="G975" i="16"/>
  <c r="G976" i="16"/>
  <c r="G977" i="16"/>
  <c r="G978" i="16"/>
  <c r="G979" i="16"/>
  <c r="G980" i="16"/>
  <c r="G981" i="16"/>
  <c r="G982" i="16"/>
  <c r="G983" i="16"/>
  <c r="G984" i="16"/>
  <c r="G985" i="16"/>
  <c r="G986" i="16"/>
  <c r="G987" i="16"/>
  <c r="G988" i="16"/>
  <c r="G989" i="16"/>
  <c r="G990" i="16"/>
  <c r="G991" i="16"/>
  <c r="G992" i="16"/>
  <c r="G993" i="16"/>
  <c r="G994" i="16"/>
  <c r="G995" i="16"/>
  <c r="G996" i="16"/>
  <c r="G997" i="16"/>
  <c r="G998" i="16"/>
  <c r="G999" i="16"/>
  <c r="G1000" i="16"/>
  <c r="G1001" i="16"/>
  <c r="G1002" i="16"/>
  <c r="G1003" i="16"/>
  <c r="G1004" i="16"/>
  <c r="G1005" i="16"/>
  <c r="G1006" i="16"/>
  <c r="G1007" i="16"/>
  <c r="G1008" i="16"/>
  <c r="G1009" i="16"/>
  <c r="G1010" i="16"/>
  <c r="G1011" i="16"/>
  <c r="G1012" i="16"/>
  <c r="G1013" i="16"/>
  <c r="G1014" i="16"/>
  <c r="G1015" i="16"/>
  <c r="G1016" i="16"/>
  <c r="G1017" i="16"/>
  <c r="G1018" i="16"/>
  <c r="G1019" i="16"/>
  <c r="G1020" i="16"/>
  <c r="G1021" i="16"/>
  <c r="G1022" i="16"/>
  <c r="G1023" i="16"/>
  <c r="G1024" i="16"/>
  <c r="G1025" i="16"/>
  <c r="G1026" i="16"/>
  <c r="G1027" i="16"/>
  <c r="G1028" i="16"/>
  <c r="G1029" i="16"/>
  <c r="G1030" i="16"/>
  <c r="G1031" i="16"/>
  <c r="G1032" i="16"/>
  <c r="G1033" i="16"/>
  <c r="G1034" i="16"/>
  <c r="G1035" i="16"/>
  <c r="G1036" i="16"/>
  <c r="G1037" i="16"/>
  <c r="G1038" i="16"/>
  <c r="G1039" i="16"/>
  <c r="G1040" i="16"/>
  <c r="G1041" i="16"/>
  <c r="G1042" i="16"/>
  <c r="G1043" i="16"/>
  <c r="G1044" i="16"/>
  <c r="G1045" i="16"/>
  <c r="G1046" i="16"/>
  <c r="G1047" i="16"/>
  <c r="G1048" i="16"/>
  <c r="G1049" i="16"/>
  <c r="G1050" i="16"/>
  <c r="G1051" i="16"/>
  <c r="G1052" i="16"/>
  <c r="G1053" i="16"/>
  <c r="G1054" i="16"/>
  <c r="G1055" i="16"/>
  <c r="G1056" i="16"/>
  <c r="G1057" i="16"/>
  <c r="G1058" i="16"/>
  <c r="G1059" i="16"/>
  <c r="G1060" i="16"/>
  <c r="G1061" i="16"/>
  <c r="G1062" i="16"/>
  <c r="G1063" i="16"/>
  <c r="G1064" i="16"/>
  <c r="G1065" i="16"/>
  <c r="G1066" i="16"/>
  <c r="G1067" i="16"/>
  <c r="G1068" i="16"/>
  <c r="G1069" i="16"/>
  <c r="G1070" i="16"/>
  <c r="G1071" i="16"/>
  <c r="G1072" i="16"/>
  <c r="G1073" i="16"/>
  <c r="G1074" i="16"/>
  <c r="G1075" i="16"/>
  <c r="G1076" i="16"/>
  <c r="G1077" i="16"/>
  <c r="G1078" i="16"/>
  <c r="G1079" i="16"/>
  <c r="G1080" i="16"/>
  <c r="G1081" i="16"/>
  <c r="G1082" i="16"/>
  <c r="G1083" i="16"/>
  <c r="G1084" i="16"/>
  <c r="G1085" i="16"/>
  <c r="G1086" i="16"/>
  <c r="G1087" i="16"/>
  <c r="G1088" i="16"/>
  <c r="G1089" i="16"/>
  <c r="G1090" i="16"/>
  <c r="G1091" i="16"/>
  <c r="G1092" i="16"/>
  <c r="G1093" i="16"/>
  <c r="G1094" i="16"/>
  <c r="G1095" i="16"/>
  <c r="G1096" i="16"/>
  <c r="G1097" i="16"/>
  <c r="G1098" i="16"/>
  <c r="G1099" i="16"/>
  <c r="G1100" i="16"/>
  <c r="G1101" i="16"/>
  <c r="G1102" i="16"/>
  <c r="G1103" i="16"/>
  <c r="G1104" i="16"/>
  <c r="G1105" i="16"/>
  <c r="G1106" i="16"/>
  <c r="G1107" i="16"/>
  <c r="G1108" i="16"/>
  <c r="G1109" i="16"/>
  <c r="G1110" i="16"/>
  <c r="G1111" i="16"/>
  <c r="G1112" i="16"/>
  <c r="G1113" i="16"/>
  <c r="G1114" i="16"/>
  <c r="G1115" i="16"/>
  <c r="G1116" i="16"/>
  <c r="G1117" i="16"/>
  <c r="G1118" i="16"/>
  <c r="G1119" i="16"/>
  <c r="G1120" i="16"/>
  <c r="G1121" i="16"/>
  <c r="G1122" i="16"/>
  <c r="G1123" i="16"/>
  <c r="G1124" i="16"/>
  <c r="G1125" i="16"/>
  <c r="G1126" i="16"/>
  <c r="G1127" i="16"/>
  <c r="G1128" i="16"/>
  <c r="G1129" i="16"/>
  <c r="G1130" i="16"/>
  <c r="G1131" i="16"/>
  <c r="G1132" i="16"/>
  <c r="G1133" i="16"/>
  <c r="G1134" i="16"/>
  <c r="G1135" i="16"/>
  <c r="G1136" i="16"/>
  <c r="G1137" i="16"/>
  <c r="G1138" i="16"/>
  <c r="G1139" i="16"/>
  <c r="G1140" i="16"/>
  <c r="G1141" i="16"/>
  <c r="G1142" i="16"/>
  <c r="G1143" i="16"/>
  <c r="G1144" i="16"/>
  <c r="G1145" i="16"/>
  <c r="G1146" i="16"/>
  <c r="G1147" i="16"/>
  <c r="G1148" i="16"/>
  <c r="G1149" i="16"/>
  <c r="G1150" i="16"/>
  <c r="G1151" i="16"/>
  <c r="G1152" i="16"/>
  <c r="G1153" i="16"/>
  <c r="G1154" i="16"/>
  <c r="G1155" i="16"/>
  <c r="G1156" i="16"/>
  <c r="G1157" i="16"/>
  <c r="G1158" i="16"/>
  <c r="G1159" i="16"/>
  <c r="G1160" i="16"/>
  <c r="G1161" i="16"/>
  <c r="G1162" i="16"/>
  <c r="G1163" i="16"/>
  <c r="G1164" i="16"/>
  <c r="G1165" i="16"/>
  <c r="G1166" i="16"/>
  <c r="G1167" i="16"/>
  <c r="G1168" i="16"/>
  <c r="G1169" i="16"/>
  <c r="G1170" i="16"/>
  <c r="G1171" i="16"/>
  <c r="G1172" i="16"/>
  <c r="G1173" i="16"/>
  <c r="G1174" i="16"/>
  <c r="G1175" i="16"/>
  <c r="G1176" i="16"/>
  <c r="G1177" i="16"/>
  <c r="G1178" i="16"/>
  <c r="G1179" i="16"/>
  <c r="G1180" i="16"/>
  <c r="G1181" i="16"/>
  <c r="G1182" i="16"/>
  <c r="G1183" i="16"/>
  <c r="G1184" i="16"/>
  <c r="G1185" i="16"/>
  <c r="G1186" i="16"/>
  <c r="G1187" i="16"/>
  <c r="G1188" i="16"/>
  <c r="G1189" i="16"/>
  <c r="G1190" i="16"/>
  <c r="G1191" i="16"/>
  <c r="G1192" i="16"/>
  <c r="G1193" i="16"/>
  <c r="G1194" i="16"/>
  <c r="G1195" i="16"/>
  <c r="G1196" i="16"/>
  <c r="G1197" i="16"/>
  <c r="G1198" i="16"/>
  <c r="G1199" i="16"/>
  <c r="G1200" i="16"/>
  <c r="G1201" i="16"/>
  <c r="G1202" i="16"/>
  <c r="G1203" i="16"/>
  <c r="G1204" i="16"/>
  <c r="G1205" i="16"/>
  <c r="G1206" i="16"/>
  <c r="G1207" i="16"/>
  <c r="G1208" i="16"/>
  <c r="G1209" i="16"/>
  <c r="G1210" i="16"/>
  <c r="G1211" i="16"/>
  <c r="G1212" i="16"/>
  <c r="G1213" i="16"/>
  <c r="G1214" i="16"/>
  <c r="G1215" i="16"/>
  <c r="G1216" i="16"/>
  <c r="G1217" i="16"/>
  <c r="G1218" i="16"/>
  <c r="G1219" i="16"/>
  <c r="G1220" i="16"/>
  <c r="G1221" i="16"/>
  <c r="G1222" i="16"/>
  <c r="G1223" i="16"/>
  <c r="G1224" i="16"/>
  <c r="G1225" i="16"/>
  <c r="G1226" i="16"/>
  <c r="G1227" i="16"/>
  <c r="G1228" i="16"/>
  <c r="G1229" i="16"/>
  <c r="G1230" i="16"/>
  <c r="G1231" i="16"/>
  <c r="G1232" i="16"/>
  <c r="G1233" i="16"/>
  <c r="G1234" i="16"/>
  <c r="G1235" i="16"/>
  <c r="G1236" i="16"/>
  <c r="G1237" i="16"/>
  <c r="G1238" i="16"/>
  <c r="G1239" i="16"/>
  <c r="G1240" i="16"/>
  <c r="G1241" i="16"/>
  <c r="G1242" i="16"/>
  <c r="G1243" i="16"/>
  <c r="G1244" i="16"/>
  <c r="G1245" i="16"/>
  <c r="G1246" i="16"/>
  <c r="G1247" i="16"/>
  <c r="G1248" i="16"/>
  <c r="G1249" i="16"/>
  <c r="G1250" i="16"/>
  <c r="G1251" i="16"/>
  <c r="G1252" i="16"/>
  <c r="G1253" i="16"/>
  <c r="G1254" i="16"/>
  <c r="G1255" i="16"/>
  <c r="G1256" i="16"/>
  <c r="G1257" i="16"/>
  <c r="G1258" i="16"/>
  <c r="G1259" i="16"/>
  <c r="G1260" i="16"/>
  <c r="G1261" i="16"/>
  <c r="G1262" i="16"/>
  <c r="G1263" i="16"/>
  <c r="G1264" i="16"/>
  <c r="G1265" i="16"/>
  <c r="G1266" i="16"/>
  <c r="G1267" i="16"/>
  <c r="G1268" i="16"/>
  <c r="G1269" i="16"/>
  <c r="G1270" i="16"/>
  <c r="G1271" i="16"/>
  <c r="G1272" i="16"/>
  <c r="G1273" i="16"/>
  <c r="G1274" i="16"/>
  <c r="G1275" i="16"/>
  <c r="G1276" i="16"/>
  <c r="G1277" i="16"/>
  <c r="G1278" i="16"/>
  <c r="G1279" i="16"/>
  <c r="G1280" i="16"/>
  <c r="G1281" i="16"/>
  <c r="G1282" i="16"/>
  <c r="G1283" i="16"/>
  <c r="G1284" i="16"/>
  <c r="G1285" i="16"/>
  <c r="G1286" i="16"/>
  <c r="G1287" i="16"/>
  <c r="G1288" i="16"/>
  <c r="G1289" i="16"/>
  <c r="G1290" i="16"/>
  <c r="G1291" i="16"/>
  <c r="G1292" i="16"/>
  <c r="G1293" i="16"/>
  <c r="G1294" i="16"/>
  <c r="G1295" i="16"/>
  <c r="G1296" i="16"/>
  <c r="G1297" i="16"/>
  <c r="G1298" i="16"/>
  <c r="G1299" i="16"/>
  <c r="G1300" i="16"/>
  <c r="G1301" i="16"/>
  <c r="G1302" i="16"/>
  <c r="G1303" i="16"/>
  <c r="G1304" i="16"/>
  <c r="G1305" i="16"/>
  <c r="G1306" i="16"/>
  <c r="G1307" i="16"/>
  <c r="G1308" i="16"/>
  <c r="G1309" i="16"/>
  <c r="G1310" i="16"/>
  <c r="G1311" i="16"/>
  <c r="G1312" i="16"/>
  <c r="G1313" i="16"/>
  <c r="G1314" i="16"/>
  <c r="G1315" i="16"/>
  <c r="G1316" i="16"/>
  <c r="G1317" i="16"/>
  <c r="G1318" i="16"/>
  <c r="G1319" i="16"/>
  <c r="G1320" i="16"/>
  <c r="G1321" i="16"/>
  <c r="G1322" i="16"/>
  <c r="G1323" i="16"/>
  <c r="G1324" i="16"/>
  <c r="G1325" i="16"/>
  <c r="G1326" i="16"/>
  <c r="G1327" i="16"/>
  <c r="G1328" i="16"/>
  <c r="G1329" i="16"/>
  <c r="G1330" i="16"/>
  <c r="G1331" i="16"/>
  <c r="G1332" i="16"/>
  <c r="G1333" i="16"/>
  <c r="G1334" i="16"/>
  <c r="G1335" i="16"/>
  <c r="G1336" i="16"/>
  <c r="G1337" i="16"/>
  <c r="G1338" i="16"/>
  <c r="G1339" i="16"/>
  <c r="G1340" i="16"/>
  <c r="G1341" i="16"/>
  <c r="G1342" i="16"/>
  <c r="G1343" i="16"/>
  <c r="G1344" i="16"/>
  <c r="G1345" i="16"/>
  <c r="G1346" i="16"/>
  <c r="G1347" i="16"/>
  <c r="G1348" i="16"/>
  <c r="G1349" i="16"/>
  <c r="G1350" i="16"/>
  <c r="G1351" i="16"/>
  <c r="G1352" i="16"/>
  <c r="G1353" i="16"/>
  <c r="G1354" i="16"/>
  <c r="G1355" i="16"/>
  <c r="G1356" i="16"/>
  <c r="G1357" i="16"/>
  <c r="G1358" i="16"/>
  <c r="G1359" i="16"/>
  <c r="G1360" i="16"/>
  <c r="G1361" i="16"/>
  <c r="G1362" i="16"/>
  <c r="G1363" i="16"/>
  <c r="G1364" i="16"/>
  <c r="G1365" i="16"/>
  <c r="G1366" i="16"/>
  <c r="G1367" i="16"/>
  <c r="G1368" i="16"/>
  <c r="G1369" i="16"/>
  <c r="G1370" i="16"/>
  <c r="G1371" i="16"/>
  <c r="G1372" i="16"/>
  <c r="G1373" i="16"/>
  <c r="G1374" i="16"/>
  <c r="G1375" i="16"/>
  <c r="G1376" i="16"/>
  <c r="G1377" i="16"/>
  <c r="G1378" i="16"/>
  <c r="G1379" i="16"/>
  <c r="G1380" i="16"/>
  <c r="G1381" i="16"/>
  <c r="G1382" i="16"/>
  <c r="G1383" i="16"/>
  <c r="G1384" i="16"/>
  <c r="G1385" i="16"/>
  <c r="G1386" i="16"/>
  <c r="G1387" i="16"/>
  <c r="G1388" i="16"/>
  <c r="G1389" i="16"/>
  <c r="G1390" i="16"/>
  <c r="G1391" i="16"/>
  <c r="G1392" i="16"/>
  <c r="G1393" i="16"/>
  <c r="G1394" i="16"/>
  <c r="G1395" i="16"/>
  <c r="G1396" i="16"/>
  <c r="G1397" i="16"/>
  <c r="G1398" i="16"/>
  <c r="G1399" i="16"/>
  <c r="G1400" i="16"/>
  <c r="G1401" i="16"/>
  <c r="G1402" i="16"/>
  <c r="G1403" i="16"/>
  <c r="G1404" i="16"/>
  <c r="G1405" i="16"/>
  <c r="G1406" i="16"/>
  <c r="G1407" i="16"/>
  <c r="G1408" i="16"/>
  <c r="G1409" i="16"/>
  <c r="G1410" i="16"/>
  <c r="G1411" i="16"/>
  <c r="G1412" i="16"/>
  <c r="G1413" i="16"/>
  <c r="G1414" i="16"/>
  <c r="G1415" i="16"/>
  <c r="G1416" i="16"/>
  <c r="G1417" i="16"/>
  <c r="G1418" i="16"/>
  <c r="G1419" i="16"/>
  <c r="G1420" i="16"/>
  <c r="G1421" i="16"/>
  <c r="G1422" i="16"/>
  <c r="G1423" i="16"/>
  <c r="G1424" i="16"/>
  <c r="G1425" i="16"/>
  <c r="G1426" i="16"/>
  <c r="G1427" i="16"/>
  <c r="G1428" i="16"/>
  <c r="G1429" i="16"/>
  <c r="G1430" i="16"/>
  <c r="G1431" i="16"/>
  <c r="G1432" i="16"/>
  <c r="G1433" i="16"/>
  <c r="G1434" i="16"/>
  <c r="G1435" i="16"/>
  <c r="G1436" i="16"/>
  <c r="G1437" i="16"/>
  <c r="G1438" i="16"/>
  <c r="G1439" i="16"/>
  <c r="G1440" i="16"/>
  <c r="G1441" i="16"/>
  <c r="G1442" i="16"/>
  <c r="G1443" i="16"/>
  <c r="G1444" i="16"/>
  <c r="G1445" i="16"/>
  <c r="G1446" i="16"/>
  <c r="G1447" i="16"/>
  <c r="G1448" i="16"/>
  <c r="G1449" i="16"/>
  <c r="G1450" i="16"/>
  <c r="G1451" i="16"/>
  <c r="G1452" i="16"/>
  <c r="G1453" i="16"/>
  <c r="G1454" i="16"/>
  <c r="G1455" i="16"/>
  <c r="G1456" i="16"/>
  <c r="G1457" i="16"/>
  <c r="G1458" i="16"/>
  <c r="G1459" i="16"/>
  <c r="G1460" i="16"/>
  <c r="G1461" i="16"/>
  <c r="G1462" i="16"/>
  <c r="G1463" i="16"/>
  <c r="G1464" i="16"/>
  <c r="G1465" i="16"/>
  <c r="G1466" i="16"/>
  <c r="G1467" i="16"/>
  <c r="G1468" i="16"/>
  <c r="G1469" i="16"/>
  <c r="G1470" i="16"/>
  <c r="G1471" i="16"/>
  <c r="G1472" i="16"/>
  <c r="G1473" i="16"/>
  <c r="G1474" i="16"/>
  <c r="G1475" i="16"/>
  <c r="G1476" i="16"/>
  <c r="G1477" i="16"/>
  <c r="G1478" i="16"/>
  <c r="G1479" i="16"/>
  <c r="G1480" i="16"/>
  <c r="G1481" i="16"/>
  <c r="G1482" i="16"/>
  <c r="G1483" i="16"/>
  <c r="G1484" i="16"/>
  <c r="G1485" i="16"/>
  <c r="G1486" i="16"/>
  <c r="G1487" i="16"/>
  <c r="G1488" i="16"/>
  <c r="G1489" i="16"/>
  <c r="G1490" i="16"/>
  <c r="G1491" i="16"/>
  <c r="G1492" i="16"/>
  <c r="G1493" i="16"/>
  <c r="G1494" i="16"/>
  <c r="G1495" i="16"/>
  <c r="G1496" i="16"/>
  <c r="G1497" i="16"/>
  <c r="G1498" i="16"/>
  <c r="G1499" i="16"/>
  <c r="G1500" i="16"/>
  <c r="G1501" i="16"/>
  <c r="G1502" i="16"/>
  <c r="G1503" i="16"/>
  <c r="G1504" i="16"/>
  <c r="G1505" i="16"/>
  <c r="G1506" i="16"/>
  <c r="G1507" i="16"/>
  <c r="G1508" i="16"/>
  <c r="G1509" i="16"/>
  <c r="G1510" i="16"/>
  <c r="G1511" i="16"/>
  <c r="G1512" i="16"/>
  <c r="G1513" i="16"/>
  <c r="G1514" i="16"/>
  <c r="G1515" i="16"/>
  <c r="G1516" i="16"/>
  <c r="G1517" i="16"/>
  <c r="G1518" i="16"/>
  <c r="G1519" i="16"/>
  <c r="G1520" i="16"/>
  <c r="G1521" i="16"/>
  <c r="G1522" i="16"/>
  <c r="G1523" i="16"/>
  <c r="G1524" i="16"/>
  <c r="G1525" i="16"/>
  <c r="G1526" i="16"/>
  <c r="G1527" i="16"/>
  <c r="G1528" i="16"/>
  <c r="G1529" i="16"/>
  <c r="G1530" i="16"/>
  <c r="G1531" i="16"/>
  <c r="G1532" i="16"/>
  <c r="G1533" i="16"/>
  <c r="G1534" i="16"/>
  <c r="G1535" i="16"/>
  <c r="G1536" i="16"/>
  <c r="G1537" i="16"/>
  <c r="G1538" i="16"/>
  <c r="G1539" i="16"/>
  <c r="G1540" i="16"/>
  <c r="G1541" i="16"/>
  <c r="G1542" i="16"/>
  <c r="G1543" i="16"/>
  <c r="G1544" i="16"/>
  <c r="G1545" i="16"/>
  <c r="G1546" i="16"/>
  <c r="G1547" i="16"/>
  <c r="G1548" i="16"/>
  <c r="G1549" i="16"/>
  <c r="G1550" i="16"/>
  <c r="G1551" i="16"/>
  <c r="G1552" i="16"/>
  <c r="G1553" i="16"/>
  <c r="G1554" i="16"/>
  <c r="G1555" i="16"/>
  <c r="G1556" i="16"/>
  <c r="G1557" i="16"/>
  <c r="G1558" i="16"/>
  <c r="G1559" i="16"/>
  <c r="G1560" i="16"/>
  <c r="G1561" i="16"/>
  <c r="G1562" i="16"/>
  <c r="G1563" i="16"/>
  <c r="G1564" i="16"/>
  <c r="G1565" i="16"/>
  <c r="G1566" i="16"/>
  <c r="G1567" i="16"/>
  <c r="G1568" i="16"/>
  <c r="G1569" i="16"/>
  <c r="G1570" i="16"/>
  <c r="G1571" i="16"/>
  <c r="G1572" i="16"/>
  <c r="G1573" i="16"/>
  <c r="G1574" i="16"/>
  <c r="G1575" i="16"/>
  <c r="G1576" i="16"/>
  <c r="G1577" i="16"/>
  <c r="G1578" i="16"/>
  <c r="G1579" i="16"/>
  <c r="G1580" i="16"/>
  <c r="G1581" i="16"/>
  <c r="G1582" i="16"/>
  <c r="G1583" i="16"/>
  <c r="G1584" i="16"/>
  <c r="G1585" i="16"/>
  <c r="G1586" i="16"/>
  <c r="G1587" i="16"/>
  <c r="G1588" i="16"/>
  <c r="G1589" i="16"/>
  <c r="G1590" i="16"/>
  <c r="G1591" i="16"/>
  <c r="G1592" i="16"/>
  <c r="G1593" i="16"/>
  <c r="G1594" i="16"/>
  <c r="G1595" i="16"/>
  <c r="G1596" i="16"/>
  <c r="G1597" i="16"/>
  <c r="G1598" i="16"/>
  <c r="G1599" i="16"/>
  <c r="G1600" i="16"/>
  <c r="G1601" i="16"/>
  <c r="G1602" i="16"/>
  <c r="G1603" i="16"/>
  <c r="G1604" i="16"/>
  <c r="G1605" i="16"/>
  <c r="G1606" i="16"/>
  <c r="G1607" i="16"/>
  <c r="G1608" i="16"/>
  <c r="G1609" i="16"/>
  <c r="G1610" i="16"/>
  <c r="G1611" i="16"/>
  <c r="G1612" i="16"/>
  <c r="G1613" i="16"/>
  <c r="G1614" i="16"/>
  <c r="G1615" i="16"/>
  <c r="G1616" i="16"/>
  <c r="G1617" i="16"/>
  <c r="G1618" i="16"/>
  <c r="G1619" i="16"/>
  <c r="G1620" i="16"/>
  <c r="G1621" i="16"/>
  <c r="G1622" i="16"/>
  <c r="G1623" i="16"/>
  <c r="G1624" i="16"/>
  <c r="G1625" i="16"/>
  <c r="G1626" i="16"/>
  <c r="G1627" i="16"/>
  <c r="G1628" i="16"/>
  <c r="G1629" i="16"/>
  <c r="G1630" i="16"/>
  <c r="G1631" i="16"/>
  <c r="G1632" i="16"/>
  <c r="G1633" i="16"/>
  <c r="G1634" i="16"/>
  <c r="G1635" i="16"/>
  <c r="G1636" i="16"/>
  <c r="G1637" i="16"/>
  <c r="G1638" i="16"/>
  <c r="G1639" i="16"/>
  <c r="G1640" i="16"/>
  <c r="G1641" i="16"/>
  <c r="G1642" i="16"/>
  <c r="G1643" i="16"/>
  <c r="G1644" i="16"/>
  <c r="G1645" i="16"/>
  <c r="G1646" i="16"/>
  <c r="G1647" i="16"/>
  <c r="G1648" i="16"/>
  <c r="G1649" i="16"/>
  <c r="G1650" i="16"/>
  <c r="G1651" i="16"/>
  <c r="G1652" i="16"/>
  <c r="G1653" i="16"/>
  <c r="G1654" i="16"/>
  <c r="G1655" i="16"/>
  <c r="G1656" i="16"/>
  <c r="G1657" i="16"/>
  <c r="G1658" i="16"/>
  <c r="G1659" i="16"/>
  <c r="G1660" i="16"/>
  <c r="G1661" i="16"/>
  <c r="G1662" i="16"/>
  <c r="G1663" i="16"/>
  <c r="G1664" i="16"/>
  <c r="G1665" i="16"/>
  <c r="G1666" i="16"/>
  <c r="G1667" i="16"/>
  <c r="G1668" i="16"/>
  <c r="G1669" i="16"/>
  <c r="G1670" i="16"/>
  <c r="G1671" i="16"/>
  <c r="G1672" i="16"/>
  <c r="G1673" i="16"/>
  <c r="G1674" i="16"/>
  <c r="G1675" i="16"/>
  <c r="G1676" i="16"/>
  <c r="G1677" i="16"/>
  <c r="G1678" i="16"/>
  <c r="G1679" i="16"/>
  <c r="G1680" i="16"/>
  <c r="G1681" i="16"/>
  <c r="G1682" i="16"/>
  <c r="G1683" i="16"/>
  <c r="G1684" i="16"/>
  <c r="G1685" i="16"/>
  <c r="G1686" i="16"/>
  <c r="G1687" i="16"/>
  <c r="G1688" i="16"/>
  <c r="G1689" i="16"/>
  <c r="G1690" i="16"/>
  <c r="G1691" i="16"/>
  <c r="G1692" i="16"/>
  <c r="G1693" i="16"/>
  <c r="G1694" i="16"/>
  <c r="G1695" i="16"/>
  <c r="G1696" i="16"/>
  <c r="G1697" i="16"/>
  <c r="G1698" i="16"/>
  <c r="G1699" i="16"/>
  <c r="G1700" i="16"/>
  <c r="G1701" i="16"/>
  <c r="G1702" i="16"/>
  <c r="G1703" i="16"/>
  <c r="G1704" i="16"/>
  <c r="G1705" i="16"/>
  <c r="G1706" i="16"/>
  <c r="G1707" i="16"/>
  <c r="G1708" i="16"/>
  <c r="G1709" i="16"/>
  <c r="G1710" i="16"/>
  <c r="G1711" i="16"/>
  <c r="G1712" i="16"/>
  <c r="G1713" i="16"/>
  <c r="G1714" i="16"/>
  <c r="G1715" i="16"/>
  <c r="G1716" i="16"/>
  <c r="G1717" i="16"/>
  <c r="G1718" i="16"/>
  <c r="G1719" i="16"/>
  <c r="G1720" i="16"/>
  <c r="G1721" i="16"/>
  <c r="G1722" i="16"/>
  <c r="G1723" i="16"/>
  <c r="G1724" i="16"/>
  <c r="G1725" i="16"/>
  <c r="G1726" i="16"/>
  <c r="G1727" i="16"/>
  <c r="G1728" i="16"/>
  <c r="G1729" i="16"/>
  <c r="G1730" i="16"/>
  <c r="G1731" i="16"/>
  <c r="G1732" i="16"/>
  <c r="G1733" i="16"/>
  <c r="G1734" i="16"/>
  <c r="G1735" i="16"/>
  <c r="G1736" i="16"/>
  <c r="G1737" i="16"/>
  <c r="G1738" i="16"/>
  <c r="G1739" i="16"/>
  <c r="G1740" i="16"/>
  <c r="G1741" i="16"/>
  <c r="G1742" i="16"/>
  <c r="G1743" i="16"/>
  <c r="G1744" i="16"/>
  <c r="G1745" i="16"/>
  <c r="G1746" i="16"/>
  <c r="G1747" i="16"/>
  <c r="G1748" i="16"/>
  <c r="G1749" i="16"/>
  <c r="G1750" i="16"/>
  <c r="G1751" i="16"/>
  <c r="G1752" i="16"/>
  <c r="G1753" i="16"/>
  <c r="G1754" i="16"/>
  <c r="G1755" i="16"/>
  <c r="G1756" i="16"/>
  <c r="G1757" i="16"/>
  <c r="G1758" i="16"/>
  <c r="G1759" i="16"/>
  <c r="G1760" i="16"/>
  <c r="G1761" i="16"/>
  <c r="G1762" i="16"/>
  <c r="G1763" i="16"/>
  <c r="G1764" i="16"/>
  <c r="G1765" i="16"/>
  <c r="G1766" i="16"/>
  <c r="G1767" i="16"/>
  <c r="G1768" i="16"/>
  <c r="G1769" i="16"/>
  <c r="G1770" i="16"/>
  <c r="G1771" i="16"/>
  <c r="G1772" i="16"/>
  <c r="G1773" i="16"/>
  <c r="G1774" i="16"/>
  <c r="G1775" i="16"/>
  <c r="G1776" i="16"/>
  <c r="G1777" i="16"/>
  <c r="G1778" i="16"/>
  <c r="G1779" i="16"/>
  <c r="G1780" i="16"/>
  <c r="G1781" i="16"/>
  <c r="G1782" i="16"/>
  <c r="G1783" i="16"/>
  <c r="G1784" i="16"/>
  <c r="G1785" i="16"/>
  <c r="G1786" i="16"/>
  <c r="G1787" i="16"/>
  <c r="G1788" i="16"/>
  <c r="G1789" i="16"/>
  <c r="G1790" i="16"/>
  <c r="G1791" i="16"/>
  <c r="G1792" i="16"/>
  <c r="G1793" i="16"/>
  <c r="G1794" i="16"/>
  <c r="G1795" i="16"/>
  <c r="G1796" i="16"/>
  <c r="G1797" i="16"/>
  <c r="G1798" i="16"/>
  <c r="G1799" i="16"/>
  <c r="G1800" i="16"/>
  <c r="G1801" i="16"/>
  <c r="G1802" i="16"/>
  <c r="G1803" i="16"/>
  <c r="G1804" i="16"/>
  <c r="G1805" i="16"/>
  <c r="G1806" i="16"/>
  <c r="G1807" i="16"/>
  <c r="G1808" i="16"/>
  <c r="G1809" i="16"/>
  <c r="G1810" i="16"/>
  <c r="G1811" i="16"/>
  <c r="G1812" i="16"/>
  <c r="G1813" i="16"/>
  <c r="G1814" i="16"/>
  <c r="G1815" i="16"/>
  <c r="G1816" i="16"/>
  <c r="G1817" i="16"/>
  <c r="G1818" i="16"/>
  <c r="G1819" i="16"/>
  <c r="G1820" i="16"/>
  <c r="G1821" i="16"/>
  <c r="G1822" i="16"/>
  <c r="G1823" i="16"/>
  <c r="G1824" i="16"/>
  <c r="G1825" i="16"/>
  <c r="G1826" i="16"/>
  <c r="G1827" i="16"/>
  <c r="G1828" i="16"/>
  <c r="G1829" i="16"/>
  <c r="G1830" i="16"/>
  <c r="G1831" i="16"/>
  <c r="G1832" i="16"/>
  <c r="G1833" i="16"/>
  <c r="G1834" i="16"/>
  <c r="G1835" i="16"/>
  <c r="G1836" i="16"/>
  <c r="G1837" i="16"/>
  <c r="G1838" i="16"/>
  <c r="G1839" i="16"/>
  <c r="G1840" i="16"/>
  <c r="G1841" i="16"/>
  <c r="G1842" i="16"/>
  <c r="G1843" i="16"/>
  <c r="G1844" i="16"/>
  <c r="G1845" i="16"/>
  <c r="G1846" i="16"/>
  <c r="G1847" i="16"/>
  <c r="G1848" i="16"/>
  <c r="G1849" i="16"/>
  <c r="G1850" i="16"/>
  <c r="G1851" i="16"/>
  <c r="G1852" i="16"/>
  <c r="G1853" i="16"/>
  <c r="G1854" i="16"/>
  <c r="G1855" i="16"/>
  <c r="G1856" i="16"/>
  <c r="G1857" i="16"/>
  <c r="G1858" i="16"/>
  <c r="G1860" i="16"/>
  <c r="G1861" i="16"/>
  <c r="G1862" i="16"/>
  <c r="G1863" i="16"/>
  <c r="G1864" i="16"/>
  <c r="G1865" i="16"/>
  <c r="G1866" i="16"/>
  <c r="G1867" i="16"/>
  <c r="G1868" i="16"/>
  <c r="G1869" i="16"/>
  <c r="G1870" i="16"/>
  <c r="G1871" i="16"/>
  <c r="G1872" i="16"/>
  <c r="G1873" i="16"/>
  <c r="G1874" i="16"/>
  <c r="G1875" i="16"/>
  <c r="G1876" i="16"/>
  <c r="G1877" i="16"/>
  <c r="G1878" i="16"/>
  <c r="G1879" i="16"/>
  <c r="G1880" i="16"/>
  <c r="G1881" i="16"/>
  <c r="G1882" i="16"/>
  <c r="G1883" i="16"/>
  <c r="G1884" i="16"/>
  <c r="G1885" i="16"/>
  <c r="G1886" i="16"/>
  <c r="G1887" i="16"/>
  <c r="G1888" i="16"/>
  <c r="G1889" i="16"/>
  <c r="G1890" i="16"/>
  <c r="G1891" i="16"/>
  <c r="G1892" i="16"/>
  <c r="G1893" i="16"/>
  <c r="G1894" i="16"/>
  <c r="G1895" i="16"/>
  <c r="G1896" i="16"/>
  <c r="G1897" i="16"/>
  <c r="G1898" i="16"/>
  <c r="G1899" i="16"/>
  <c r="G1900" i="16"/>
  <c r="G1901" i="16"/>
  <c r="G1902" i="16"/>
  <c r="G1903" i="16"/>
  <c r="G1904" i="16"/>
  <c r="G1905" i="16"/>
  <c r="G1906" i="16"/>
  <c r="G1907" i="16"/>
  <c r="G1908" i="16"/>
  <c r="G1909" i="16"/>
  <c r="G1910" i="16"/>
  <c r="G1911" i="16"/>
  <c r="G1912" i="16"/>
  <c r="G1913" i="16"/>
  <c r="G1914" i="16"/>
  <c r="G1915" i="16"/>
  <c r="G1916" i="16"/>
  <c r="G1917" i="16"/>
  <c r="G1918" i="16"/>
  <c r="G1919" i="16"/>
  <c r="E2" i="16"/>
  <c r="G2" i="16"/>
  <c r="BT1858" i="16"/>
  <c r="A1859" i="16"/>
  <c r="W1860" i="16"/>
  <c r="A1860" i="16"/>
  <c r="H1860" i="16"/>
  <c r="I1860" i="16"/>
  <c r="J1860" i="16"/>
  <c r="W1861" i="16"/>
  <c r="A1861" i="16"/>
  <c r="H1861" i="16"/>
  <c r="I1861" i="16"/>
  <c r="J1861" i="16"/>
  <c r="W1862" i="16"/>
  <c r="A1862" i="16"/>
  <c r="H1862" i="16"/>
  <c r="I1862" i="16"/>
  <c r="J1862" i="16"/>
  <c r="W1863" i="16"/>
  <c r="A1863" i="16"/>
  <c r="H1863" i="16"/>
  <c r="I1863" i="16"/>
  <c r="J1863" i="16"/>
  <c r="W1864" i="16"/>
  <c r="A1864" i="16"/>
  <c r="H1864" i="16"/>
  <c r="I1864" i="16"/>
  <c r="J1864" i="16"/>
  <c r="W1865" i="16"/>
  <c r="A1865" i="16"/>
  <c r="H1865" i="16"/>
  <c r="I1865" i="16"/>
  <c r="J1865" i="16"/>
  <c r="W1866" i="16"/>
  <c r="A1866" i="16"/>
  <c r="H1866" i="16"/>
  <c r="I1866" i="16"/>
  <c r="J1866" i="16"/>
  <c r="W1867" i="16"/>
  <c r="A1867" i="16"/>
  <c r="H1867" i="16"/>
  <c r="I1867" i="16"/>
  <c r="J1867" i="16"/>
  <c r="W1868" i="16"/>
  <c r="A1868" i="16"/>
  <c r="H1868" i="16"/>
  <c r="I1868" i="16"/>
  <c r="J1868" i="16"/>
  <c r="W1869" i="16"/>
  <c r="A1869" i="16"/>
  <c r="H1869" i="16"/>
  <c r="I1869" i="16"/>
  <c r="J1869" i="16"/>
  <c r="W1870" i="16"/>
  <c r="A1870" i="16"/>
  <c r="H1870" i="16"/>
  <c r="I1870" i="16"/>
  <c r="J1870" i="16"/>
  <c r="W1871" i="16"/>
  <c r="A1871" i="16"/>
  <c r="H1871" i="16"/>
  <c r="I1871" i="16"/>
  <c r="J1871" i="16"/>
  <c r="W1872" i="16"/>
  <c r="A1872" i="16"/>
  <c r="H1872" i="16"/>
  <c r="I1872" i="16"/>
  <c r="J1872" i="16"/>
  <c r="W1873" i="16"/>
  <c r="A1873" i="16"/>
  <c r="H1873" i="16"/>
  <c r="I1873" i="16"/>
  <c r="J1873" i="16"/>
  <c r="W1874" i="16"/>
  <c r="A1874" i="16"/>
  <c r="H1874" i="16"/>
  <c r="I1874" i="16"/>
  <c r="J1874" i="16"/>
  <c r="W1875" i="16"/>
  <c r="A1875" i="16"/>
  <c r="H1875" i="16"/>
  <c r="I1875" i="16"/>
  <c r="J1875" i="16"/>
  <c r="W1876" i="16"/>
  <c r="A1876" i="16"/>
  <c r="H1876" i="16"/>
  <c r="I1876" i="16"/>
  <c r="J1876" i="16"/>
  <c r="W1877" i="16"/>
  <c r="A1877" i="16"/>
  <c r="H1877" i="16"/>
  <c r="I1877" i="16"/>
  <c r="J1877" i="16"/>
  <c r="W1878" i="16"/>
  <c r="A1878" i="16"/>
  <c r="H1878" i="16"/>
  <c r="I1878" i="16"/>
  <c r="J1878" i="16"/>
  <c r="W1879" i="16"/>
  <c r="A1879" i="16"/>
  <c r="H1879" i="16"/>
  <c r="I1879" i="16"/>
  <c r="J1879" i="16"/>
  <c r="W1880" i="16"/>
  <c r="A1880" i="16"/>
  <c r="H1880" i="16"/>
  <c r="I1880" i="16"/>
  <c r="J1880" i="16"/>
  <c r="W1881" i="16"/>
  <c r="A1881" i="16"/>
  <c r="H1881" i="16"/>
  <c r="I1881" i="16"/>
  <c r="J1881" i="16"/>
  <c r="W1882" i="16"/>
  <c r="A1882" i="16"/>
  <c r="H1882" i="16"/>
  <c r="I1882" i="16"/>
  <c r="J1882" i="16"/>
  <c r="W1883" i="16"/>
  <c r="A1883" i="16"/>
  <c r="H1883" i="16"/>
  <c r="I1883" i="16"/>
  <c r="J1883" i="16"/>
  <c r="W1884" i="16"/>
  <c r="A1884" i="16"/>
  <c r="H1884" i="16"/>
  <c r="I1884" i="16"/>
  <c r="J1884" i="16"/>
  <c r="W1885" i="16"/>
  <c r="A1885" i="16"/>
  <c r="H1885" i="16"/>
  <c r="I1885" i="16"/>
  <c r="J1885" i="16"/>
  <c r="W1886" i="16"/>
  <c r="A1886" i="16"/>
  <c r="H1886" i="16"/>
  <c r="I1886" i="16"/>
  <c r="J1886" i="16"/>
  <c r="W1887" i="16"/>
  <c r="A1887" i="16"/>
  <c r="H1887" i="16"/>
  <c r="I1887" i="16"/>
  <c r="J1887" i="16"/>
  <c r="W1888" i="16"/>
  <c r="A1888" i="16"/>
  <c r="H1888" i="16"/>
  <c r="I1888" i="16"/>
  <c r="J1888" i="16"/>
  <c r="W1889" i="16"/>
  <c r="A1889" i="16"/>
  <c r="H1889" i="16"/>
  <c r="I1889" i="16"/>
  <c r="J1889" i="16"/>
  <c r="W1890" i="16"/>
  <c r="A1890" i="16"/>
  <c r="H1890" i="16"/>
  <c r="I1890" i="16"/>
  <c r="J1890" i="16"/>
  <c r="W1891" i="16"/>
  <c r="A1891" i="16"/>
  <c r="H1891" i="16"/>
  <c r="I1891" i="16"/>
  <c r="J1891" i="16"/>
  <c r="W1892" i="16"/>
  <c r="A1892" i="16"/>
  <c r="H1892" i="16"/>
  <c r="I1892" i="16"/>
  <c r="J1892" i="16"/>
  <c r="W1893" i="16"/>
  <c r="A1893" i="16"/>
  <c r="H1893" i="16"/>
  <c r="I1893" i="16"/>
  <c r="J1893" i="16"/>
  <c r="W1894" i="16"/>
  <c r="A1894" i="16"/>
  <c r="H1894" i="16"/>
  <c r="I1894" i="16"/>
  <c r="J1894" i="16"/>
  <c r="W1895" i="16"/>
  <c r="A1895" i="16"/>
  <c r="H1895" i="16"/>
  <c r="I1895" i="16"/>
  <c r="J1895" i="16"/>
  <c r="W1896" i="16"/>
  <c r="A1896" i="16"/>
  <c r="H1896" i="16"/>
  <c r="I1896" i="16"/>
  <c r="J1896" i="16"/>
  <c r="W1897" i="16"/>
  <c r="A1897" i="16"/>
  <c r="H1897" i="16"/>
  <c r="I1897" i="16"/>
  <c r="J1897" i="16"/>
  <c r="W1898" i="16"/>
  <c r="A1898" i="16"/>
  <c r="H1898" i="16"/>
  <c r="I1898" i="16"/>
  <c r="J1898" i="16"/>
  <c r="W1899" i="16"/>
  <c r="A1899" i="16"/>
  <c r="H1899" i="16"/>
  <c r="I1899" i="16"/>
  <c r="J1899" i="16"/>
  <c r="W1900" i="16"/>
  <c r="A1900" i="16"/>
  <c r="H1900" i="16"/>
  <c r="I1900" i="16"/>
  <c r="J1900" i="16"/>
  <c r="W1901" i="16"/>
  <c r="A1901" i="16"/>
  <c r="H1901" i="16"/>
  <c r="I1901" i="16"/>
  <c r="J1901" i="16"/>
  <c r="W1902" i="16"/>
  <c r="A1902" i="16"/>
  <c r="H1902" i="16"/>
  <c r="I1902" i="16"/>
  <c r="J1902" i="16"/>
  <c r="W1903" i="16"/>
  <c r="A1903" i="16"/>
  <c r="H1903" i="16"/>
  <c r="I1903" i="16"/>
  <c r="J1903" i="16"/>
  <c r="W1904" i="16"/>
  <c r="A1904" i="16"/>
  <c r="H1904" i="16"/>
  <c r="I1904" i="16"/>
  <c r="J1904" i="16"/>
  <c r="W1905" i="16"/>
  <c r="A1905" i="16"/>
  <c r="H1905" i="16"/>
  <c r="I1905" i="16"/>
  <c r="J1905" i="16"/>
  <c r="W1906" i="16"/>
  <c r="A1906" i="16"/>
  <c r="H1906" i="16"/>
  <c r="I1906" i="16"/>
  <c r="J1906" i="16"/>
  <c r="W1907" i="16"/>
  <c r="A1907" i="16"/>
  <c r="H1907" i="16"/>
  <c r="I1907" i="16"/>
  <c r="J1907" i="16"/>
  <c r="W1908" i="16"/>
  <c r="A1908" i="16"/>
  <c r="H1908" i="16"/>
  <c r="I1908" i="16"/>
  <c r="J1908" i="16"/>
  <c r="W1909" i="16"/>
  <c r="A1909" i="16"/>
  <c r="H1909" i="16"/>
  <c r="I1909" i="16"/>
  <c r="J1909" i="16"/>
  <c r="W1910" i="16"/>
  <c r="A1910" i="16"/>
  <c r="H1910" i="16"/>
  <c r="I1910" i="16"/>
  <c r="J1910" i="16"/>
  <c r="W1911" i="16"/>
  <c r="A1911" i="16"/>
  <c r="H1911" i="16"/>
  <c r="I1911" i="16"/>
  <c r="J1911" i="16"/>
  <c r="W1912" i="16"/>
  <c r="A1912" i="16"/>
  <c r="H1912" i="16"/>
  <c r="I1912" i="16"/>
  <c r="J1912" i="16"/>
  <c r="W1913" i="16"/>
  <c r="A1913" i="16"/>
  <c r="H1913" i="16"/>
  <c r="I1913" i="16"/>
  <c r="J1913" i="16"/>
  <c r="W1914" i="16"/>
  <c r="A1914" i="16"/>
  <c r="H1914" i="16"/>
  <c r="I1914" i="16"/>
  <c r="J1914" i="16"/>
  <c r="W1915" i="16"/>
  <c r="A1915" i="16"/>
  <c r="H1915" i="16"/>
  <c r="I1915" i="16"/>
  <c r="J1915" i="16"/>
  <c r="W1916" i="16"/>
  <c r="A1916" i="16"/>
  <c r="H1916" i="16"/>
  <c r="I1916" i="16"/>
  <c r="J1916" i="16"/>
  <c r="W1917" i="16"/>
  <c r="A1917" i="16"/>
  <c r="H1917" i="16"/>
  <c r="I1917" i="16"/>
  <c r="J1917" i="16"/>
  <c r="W1918" i="16"/>
  <c r="A1918" i="16"/>
  <c r="H1918" i="16"/>
  <c r="I1918" i="16"/>
  <c r="J1918" i="16"/>
  <c r="W1919" i="16"/>
  <c r="A1919" i="16"/>
  <c r="H1919" i="16"/>
  <c r="I1919" i="16"/>
  <c r="J1919" i="16"/>
  <c r="M1860" i="16"/>
  <c r="N1860" i="16"/>
  <c r="O1860" i="16"/>
  <c r="P1860" i="16"/>
  <c r="Q1860" i="16"/>
  <c r="R1860" i="16"/>
  <c r="S1860" i="16"/>
  <c r="T1860" i="16"/>
  <c r="U1860" i="16"/>
  <c r="Y1860" i="16"/>
  <c r="Z1860" i="16"/>
  <c r="AA1860" i="16"/>
  <c r="AB1860" i="16"/>
  <c r="AC1860" i="16"/>
  <c r="AD1860" i="16"/>
  <c r="M1861" i="16"/>
  <c r="N1861" i="16"/>
  <c r="O1861" i="16"/>
  <c r="P1861" i="16"/>
  <c r="Q1861" i="16"/>
  <c r="R1861" i="16"/>
  <c r="S1861" i="16"/>
  <c r="T1861" i="16"/>
  <c r="U1861" i="16"/>
  <c r="Y1861" i="16"/>
  <c r="Z1861" i="16"/>
  <c r="AA1861" i="16"/>
  <c r="AB1861" i="16"/>
  <c r="AC1861" i="16"/>
  <c r="AD1861" i="16"/>
  <c r="M1862" i="16"/>
  <c r="N1862" i="16"/>
  <c r="O1862" i="16"/>
  <c r="P1862" i="16"/>
  <c r="Q1862" i="16"/>
  <c r="R1862" i="16"/>
  <c r="S1862" i="16"/>
  <c r="T1862" i="16"/>
  <c r="U1862" i="16"/>
  <c r="Y1862" i="16"/>
  <c r="Z1862" i="16"/>
  <c r="AA1862" i="16"/>
  <c r="AB1862" i="16"/>
  <c r="AC1862" i="16"/>
  <c r="AD1862" i="16"/>
  <c r="M1863" i="16"/>
  <c r="N1863" i="16"/>
  <c r="O1863" i="16"/>
  <c r="P1863" i="16"/>
  <c r="Q1863" i="16"/>
  <c r="R1863" i="16"/>
  <c r="S1863" i="16"/>
  <c r="T1863" i="16"/>
  <c r="U1863" i="16"/>
  <c r="Y1863" i="16"/>
  <c r="Z1863" i="16"/>
  <c r="AA1863" i="16"/>
  <c r="AB1863" i="16"/>
  <c r="AC1863" i="16"/>
  <c r="AD1863" i="16"/>
  <c r="M1864" i="16"/>
  <c r="N1864" i="16"/>
  <c r="O1864" i="16"/>
  <c r="P1864" i="16"/>
  <c r="Q1864" i="16"/>
  <c r="R1864" i="16"/>
  <c r="S1864" i="16"/>
  <c r="T1864" i="16"/>
  <c r="U1864" i="16"/>
  <c r="Y1864" i="16"/>
  <c r="Z1864" i="16"/>
  <c r="AA1864" i="16"/>
  <c r="AB1864" i="16"/>
  <c r="AC1864" i="16"/>
  <c r="AD1864" i="16"/>
  <c r="M1865" i="16"/>
  <c r="N1865" i="16"/>
  <c r="O1865" i="16"/>
  <c r="P1865" i="16"/>
  <c r="Q1865" i="16"/>
  <c r="R1865" i="16"/>
  <c r="S1865" i="16"/>
  <c r="T1865" i="16"/>
  <c r="U1865" i="16"/>
  <c r="Y1865" i="16"/>
  <c r="Z1865" i="16"/>
  <c r="AA1865" i="16"/>
  <c r="AB1865" i="16"/>
  <c r="AC1865" i="16"/>
  <c r="AD1865" i="16"/>
  <c r="M1866" i="16"/>
  <c r="N1866" i="16"/>
  <c r="O1866" i="16"/>
  <c r="P1866" i="16"/>
  <c r="Q1866" i="16"/>
  <c r="R1866" i="16"/>
  <c r="S1866" i="16"/>
  <c r="T1866" i="16"/>
  <c r="U1866" i="16"/>
  <c r="Y1866" i="16"/>
  <c r="Z1866" i="16"/>
  <c r="AA1866" i="16"/>
  <c r="AB1866" i="16"/>
  <c r="AC1866" i="16"/>
  <c r="AD1866" i="16"/>
  <c r="M1867" i="16"/>
  <c r="N1867" i="16"/>
  <c r="O1867" i="16"/>
  <c r="P1867" i="16"/>
  <c r="Q1867" i="16"/>
  <c r="R1867" i="16"/>
  <c r="S1867" i="16"/>
  <c r="T1867" i="16"/>
  <c r="U1867" i="16"/>
  <c r="Y1867" i="16"/>
  <c r="Z1867" i="16"/>
  <c r="AA1867" i="16"/>
  <c r="AB1867" i="16"/>
  <c r="AC1867" i="16"/>
  <c r="AD1867" i="16"/>
  <c r="M1868" i="16"/>
  <c r="N1868" i="16"/>
  <c r="O1868" i="16"/>
  <c r="P1868" i="16"/>
  <c r="Q1868" i="16"/>
  <c r="R1868" i="16"/>
  <c r="S1868" i="16"/>
  <c r="T1868" i="16"/>
  <c r="U1868" i="16"/>
  <c r="Y1868" i="16"/>
  <c r="Z1868" i="16"/>
  <c r="AA1868" i="16"/>
  <c r="AB1868" i="16"/>
  <c r="AC1868" i="16"/>
  <c r="AD1868" i="16"/>
  <c r="M1869" i="16"/>
  <c r="N1869" i="16"/>
  <c r="O1869" i="16"/>
  <c r="P1869" i="16"/>
  <c r="Q1869" i="16"/>
  <c r="R1869" i="16"/>
  <c r="S1869" i="16"/>
  <c r="T1869" i="16"/>
  <c r="U1869" i="16"/>
  <c r="Y1869" i="16"/>
  <c r="Z1869" i="16"/>
  <c r="AA1869" i="16"/>
  <c r="AB1869" i="16"/>
  <c r="AC1869" i="16"/>
  <c r="AD1869" i="16"/>
  <c r="M1870" i="16"/>
  <c r="N1870" i="16"/>
  <c r="O1870" i="16"/>
  <c r="P1870" i="16"/>
  <c r="Q1870" i="16"/>
  <c r="R1870" i="16"/>
  <c r="S1870" i="16"/>
  <c r="T1870" i="16"/>
  <c r="U1870" i="16"/>
  <c r="Y1870" i="16"/>
  <c r="Z1870" i="16"/>
  <c r="AA1870" i="16"/>
  <c r="AB1870" i="16"/>
  <c r="AC1870" i="16"/>
  <c r="AD1870" i="16"/>
  <c r="M1871" i="16"/>
  <c r="N1871" i="16"/>
  <c r="O1871" i="16"/>
  <c r="P1871" i="16"/>
  <c r="Q1871" i="16"/>
  <c r="R1871" i="16"/>
  <c r="S1871" i="16"/>
  <c r="T1871" i="16"/>
  <c r="U1871" i="16"/>
  <c r="Y1871" i="16"/>
  <c r="Z1871" i="16"/>
  <c r="AA1871" i="16"/>
  <c r="AB1871" i="16"/>
  <c r="AC1871" i="16"/>
  <c r="AD1871" i="16"/>
  <c r="M1872" i="16"/>
  <c r="N1872" i="16"/>
  <c r="O1872" i="16"/>
  <c r="P1872" i="16"/>
  <c r="Q1872" i="16"/>
  <c r="R1872" i="16"/>
  <c r="S1872" i="16"/>
  <c r="T1872" i="16"/>
  <c r="U1872" i="16"/>
  <c r="Y1872" i="16"/>
  <c r="Z1872" i="16"/>
  <c r="AA1872" i="16"/>
  <c r="AB1872" i="16"/>
  <c r="AC1872" i="16"/>
  <c r="AD1872" i="16"/>
  <c r="M1873" i="16"/>
  <c r="N1873" i="16"/>
  <c r="O1873" i="16"/>
  <c r="P1873" i="16"/>
  <c r="Q1873" i="16"/>
  <c r="R1873" i="16"/>
  <c r="S1873" i="16"/>
  <c r="T1873" i="16"/>
  <c r="U1873" i="16"/>
  <c r="Y1873" i="16"/>
  <c r="Z1873" i="16"/>
  <c r="AA1873" i="16"/>
  <c r="AB1873" i="16"/>
  <c r="AC1873" i="16"/>
  <c r="AD1873" i="16"/>
  <c r="M1874" i="16"/>
  <c r="N1874" i="16"/>
  <c r="O1874" i="16"/>
  <c r="P1874" i="16"/>
  <c r="Q1874" i="16"/>
  <c r="R1874" i="16"/>
  <c r="S1874" i="16"/>
  <c r="T1874" i="16"/>
  <c r="U1874" i="16"/>
  <c r="Y1874" i="16"/>
  <c r="Z1874" i="16"/>
  <c r="AA1874" i="16"/>
  <c r="AB1874" i="16"/>
  <c r="AC1874" i="16"/>
  <c r="AD1874" i="16"/>
  <c r="M1875" i="16"/>
  <c r="N1875" i="16"/>
  <c r="O1875" i="16"/>
  <c r="P1875" i="16"/>
  <c r="Q1875" i="16"/>
  <c r="R1875" i="16"/>
  <c r="S1875" i="16"/>
  <c r="T1875" i="16"/>
  <c r="U1875" i="16"/>
  <c r="Y1875" i="16"/>
  <c r="Z1875" i="16"/>
  <c r="AA1875" i="16"/>
  <c r="AB1875" i="16"/>
  <c r="AC1875" i="16"/>
  <c r="AD1875" i="16"/>
  <c r="M1876" i="16"/>
  <c r="N1876" i="16"/>
  <c r="O1876" i="16"/>
  <c r="P1876" i="16"/>
  <c r="Q1876" i="16"/>
  <c r="R1876" i="16"/>
  <c r="S1876" i="16"/>
  <c r="T1876" i="16"/>
  <c r="U1876" i="16"/>
  <c r="Y1876" i="16"/>
  <c r="Z1876" i="16"/>
  <c r="AA1876" i="16"/>
  <c r="AB1876" i="16"/>
  <c r="AC1876" i="16"/>
  <c r="AD1876" i="16"/>
  <c r="M1877" i="16"/>
  <c r="N1877" i="16"/>
  <c r="O1877" i="16"/>
  <c r="P1877" i="16"/>
  <c r="Q1877" i="16"/>
  <c r="R1877" i="16"/>
  <c r="S1877" i="16"/>
  <c r="T1877" i="16"/>
  <c r="U1877" i="16"/>
  <c r="Y1877" i="16"/>
  <c r="Z1877" i="16"/>
  <c r="AA1877" i="16"/>
  <c r="AB1877" i="16"/>
  <c r="AC1877" i="16"/>
  <c r="AD1877" i="16"/>
  <c r="M1878" i="16"/>
  <c r="N1878" i="16"/>
  <c r="O1878" i="16"/>
  <c r="P1878" i="16"/>
  <c r="Q1878" i="16"/>
  <c r="R1878" i="16"/>
  <c r="S1878" i="16"/>
  <c r="T1878" i="16"/>
  <c r="U1878" i="16"/>
  <c r="Y1878" i="16"/>
  <c r="Z1878" i="16"/>
  <c r="AA1878" i="16"/>
  <c r="AB1878" i="16"/>
  <c r="AC1878" i="16"/>
  <c r="AD1878" i="16"/>
  <c r="M1879" i="16"/>
  <c r="N1879" i="16"/>
  <c r="O1879" i="16"/>
  <c r="P1879" i="16"/>
  <c r="Q1879" i="16"/>
  <c r="R1879" i="16"/>
  <c r="S1879" i="16"/>
  <c r="T1879" i="16"/>
  <c r="U1879" i="16"/>
  <c r="Y1879" i="16"/>
  <c r="Z1879" i="16"/>
  <c r="AA1879" i="16"/>
  <c r="AB1879" i="16"/>
  <c r="AC1879" i="16"/>
  <c r="AD1879" i="16"/>
  <c r="M1880" i="16"/>
  <c r="N1880" i="16"/>
  <c r="O1880" i="16"/>
  <c r="P1880" i="16"/>
  <c r="Q1880" i="16"/>
  <c r="R1880" i="16"/>
  <c r="S1880" i="16"/>
  <c r="T1880" i="16"/>
  <c r="U1880" i="16"/>
  <c r="Y1880" i="16"/>
  <c r="Z1880" i="16"/>
  <c r="AA1880" i="16"/>
  <c r="AB1880" i="16"/>
  <c r="AC1880" i="16"/>
  <c r="AD1880" i="16"/>
  <c r="M1881" i="16"/>
  <c r="N1881" i="16"/>
  <c r="O1881" i="16"/>
  <c r="P1881" i="16"/>
  <c r="Q1881" i="16"/>
  <c r="R1881" i="16"/>
  <c r="S1881" i="16"/>
  <c r="T1881" i="16"/>
  <c r="U1881" i="16"/>
  <c r="Y1881" i="16"/>
  <c r="Z1881" i="16"/>
  <c r="AA1881" i="16"/>
  <c r="AB1881" i="16"/>
  <c r="AC1881" i="16"/>
  <c r="AD1881" i="16"/>
  <c r="M1882" i="16"/>
  <c r="N1882" i="16"/>
  <c r="O1882" i="16"/>
  <c r="P1882" i="16"/>
  <c r="Q1882" i="16"/>
  <c r="R1882" i="16"/>
  <c r="S1882" i="16"/>
  <c r="T1882" i="16"/>
  <c r="U1882" i="16"/>
  <c r="Y1882" i="16"/>
  <c r="Z1882" i="16"/>
  <c r="AA1882" i="16"/>
  <c r="AB1882" i="16"/>
  <c r="AC1882" i="16"/>
  <c r="AD1882" i="16"/>
  <c r="M1883" i="16"/>
  <c r="N1883" i="16"/>
  <c r="O1883" i="16"/>
  <c r="P1883" i="16"/>
  <c r="Q1883" i="16"/>
  <c r="R1883" i="16"/>
  <c r="S1883" i="16"/>
  <c r="T1883" i="16"/>
  <c r="U1883" i="16"/>
  <c r="Y1883" i="16"/>
  <c r="Z1883" i="16"/>
  <c r="AA1883" i="16"/>
  <c r="AB1883" i="16"/>
  <c r="AC1883" i="16"/>
  <c r="AD1883" i="16"/>
  <c r="M1884" i="16"/>
  <c r="N1884" i="16"/>
  <c r="O1884" i="16"/>
  <c r="P1884" i="16"/>
  <c r="Q1884" i="16"/>
  <c r="R1884" i="16"/>
  <c r="S1884" i="16"/>
  <c r="T1884" i="16"/>
  <c r="U1884" i="16"/>
  <c r="Y1884" i="16"/>
  <c r="Z1884" i="16"/>
  <c r="AA1884" i="16"/>
  <c r="AB1884" i="16"/>
  <c r="AC1884" i="16"/>
  <c r="AD1884" i="16"/>
  <c r="M1885" i="16"/>
  <c r="N1885" i="16"/>
  <c r="O1885" i="16"/>
  <c r="P1885" i="16"/>
  <c r="Q1885" i="16"/>
  <c r="R1885" i="16"/>
  <c r="S1885" i="16"/>
  <c r="T1885" i="16"/>
  <c r="U1885" i="16"/>
  <c r="Y1885" i="16"/>
  <c r="Z1885" i="16"/>
  <c r="AA1885" i="16"/>
  <c r="AB1885" i="16"/>
  <c r="AC1885" i="16"/>
  <c r="AD1885" i="16"/>
  <c r="M1886" i="16"/>
  <c r="N1886" i="16"/>
  <c r="O1886" i="16"/>
  <c r="P1886" i="16"/>
  <c r="Q1886" i="16"/>
  <c r="R1886" i="16"/>
  <c r="S1886" i="16"/>
  <c r="T1886" i="16"/>
  <c r="U1886" i="16"/>
  <c r="Y1886" i="16"/>
  <c r="Z1886" i="16"/>
  <c r="AA1886" i="16"/>
  <c r="AB1886" i="16"/>
  <c r="AC1886" i="16"/>
  <c r="AD1886" i="16"/>
  <c r="M1887" i="16"/>
  <c r="N1887" i="16"/>
  <c r="O1887" i="16"/>
  <c r="P1887" i="16"/>
  <c r="Q1887" i="16"/>
  <c r="R1887" i="16"/>
  <c r="S1887" i="16"/>
  <c r="T1887" i="16"/>
  <c r="U1887" i="16"/>
  <c r="Y1887" i="16"/>
  <c r="Z1887" i="16"/>
  <c r="AA1887" i="16"/>
  <c r="AB1887" i="16"/>
  <c r="AC1887" i="16"/>
  <c r="AD1887" i="16"/>
  <c r="M1888" i="16"/>
  <c r="N1888" i="16"/>
  <c r="O1888" i="16"/>
  <c r="P1888" i="16"/>
  <c r="Q1888" i="16"/>
  <c r="R1888" i="16"/>
  <c r="S1888" i="16"/>
  <c r="T1888" i="16"/>
  <c r="U1888" i="16"/>
  <c r="Y1888" i="16"/>
  <c r="Z1888" i="16"/>
  <c r="AA1888" i="16"/>
  <c r="AB1888" i="16"/>
  <c r="AC1888" i="16"/>
  <c r="AD1888" i="16"/>
  <c r="M1889" i="16"/>
  <c r="N1889" i="16"/>
  <c r="O1889" i="16"/>
  <c r="P1889" i="16"/>
  <c r="Q1889" i="16"/>
  <c r="R1889" i="16"/>
  <c r="S1889" i="16"/>
  <c r="T1889" i="16"/>
  <c r="U1889" i="16"/>
  <c r="Y1889" i="16"/>
  <c r="Z1889" i="16"/>
  <c r="AA1889" i="16"/>
  <c r="AB1889" i="16"/>
  <c r="AC1889" i="16"/>
  <c r="AD1889" i="16"/>
  <c r="M1890" i="16"/>
  <c r="N1890" i="16"/>
  <c r="O1890" i="16"/>
  <c r="P1890" i="16"/>
  <c r="Q1890" i="16"/>
  <c r="R1890" i="16"/>
  <c r="S1890" i="16"/>
  <c r="T1890" i="16"/>
  <c r="U1890" i="16"/>
  <c r="Y1890" i="16"/>
  <c r="Z1890" i="16"/>
  <c r="AA1890" i="16"/>
  <c r="AB1890" i="16"/>
  <c r="AC1890" i="16"/>
  <c r="AD1890" i="16"/>
  <c r="M1891" i="16"/>
  <c r="N1891" i="16"/>
  <c r="O1891" i="16"/>
  <c r="P1891" i="16"/>
  <c r="Q1891" i="16"/>
  <c r="R1891" i="16"/>
  <c r="S1891" i="16"/>
  <c r="T1891" i="16"/>
  <c r="U1891" i="16"/>
  <c r="Y1891" i="16"/>
  <c r="Z1891" i="16"/>
  <c r="AA1891" i="16"/>
  <c r="AB1891" i="16"/>
  <c r="AC1891" i="16"/>
  <c r="AD1891" i="16"/>
  <c r="M1892" i="16"/>
  <c r="N1892" i="16"/>
  <c r="O1892" i="16"/>
  <c r="P1892" i="16"/>
  <c r="Q1892" i="16"/>
  <c r="R1892" i="16"/>
  <c r="S1892" i="16"/>
  <c r="T1892" i="16"/>
  <c r="U1892" i="16"/>
  <c r="Y1892" i="16"/>
  <c r="Z1892" i="16"/>
  <c r="AA1892" i="16"/>
  <c r="AB1892" i="16"/>
  <c r="AC1892" i="16"/>
  <c r="AD1892" i="16"/>
  <c r="M1893" i="16"/>
  <c r="N1893" i="16"/>
  <c r="O1893" i="16"/>
  <c r="P1893" i="16"/>
  <c r="Q1893" i="16"/>
  <c r="R1893" i="16"/>
  <c r="S1893" i="16"/>
  <c r="T1893" i="16"/>
  <c r="U1893" i="16"/>
  <c r="Y1893" i="16"/>
  <c r="Z1893" i="16"/>
  <c r="AA1893" i="16"/>
  <c r="AB1893" i="16"/>
  <c r="AC1893" i="16"/>
  <c r="AD1893" i="16"/>
  <c r="M1894" i="16"/>
  <c r="N1894" i="16"/>
  <c r="O1894" i="16"/>
  <c r="P1894" i="16"/>
  <c r="Q1894" i="16"/>
  <c r="R1894" i="16"/>
  <c r="S1894" i="16"/>
  <c r="T1894" i="16"/>
  <c r="U1894" i="16"/>
  <c r="Y1894" i="16"/>
  <c r="Z1894" i="16"/>
  <c r="AA1894" i="16"/>
  <c r="AB1894" i="16"/>
  <c r="AC1894" i="16"/>
  <c r="AD1894" i="16"/>
  <c r="M1895" i="16"/>
  <c r="N1895" i="16"/>
  <c r="O1895" i="16"/>
  <c r="P1895" i="16"/>
  <c r="Q1895" i="16"/>
  <c r="R1895" i="16"/>
  <c r="S1895" i="16"/>
  <c r="T1895" i="16"/>
  <c r="U1895" i="16"/>
  <c r="Y1895" i="16"/>
  <c r="Z1895" i="16"/>
  <c r="AA1895" i="16"/>
  <c r="AB1895" i="16"/>
  <c r="AC1895" i="16"/>
  <c r="AD1895" i="16"/>
  <c r="M1896" i="16"/>
  <c r="N1896" i="16"/>
  <c r="O1896" i="16"/>
  <c r="P1896" i="16"/>
  <c r="Q1896" i="16"/>
  <c r="R1896" i="16"/>
  <c r="S1896" i="16"/>
  <c r="T1896" i="16"/>
  <c r="U1896" i="16"/>
  <c r="Y1896" i="16"/>
  <c r="Z1896" i="16"/>
  <c r="AA1896" i="16"/>
  <c r="AB1896" i="16"/>
  <c r="AC1896" i="16"/>
  <c r="AD1896" i="16"/>
  <c r="M1897" i="16"/>
  <c r="N1897" i="16"/>
  <c r="O1897" i="16"/>
  <c r="P1897" i="16"/>
  <c r="Q1897" i="16"/>
  <c r="R1897" i="16"/>
  <c r="S1897" i="16"/>
  <c r="T1897" i="16"/>
  <c r="U1897" i="16"/>
  <c r="Y1897" i="16"/>
  <c r="Z1897" i="16"/>
  <c r="AA1897" i="16"/>
  <c r="AB1897" i="16"/>
  <c r="AC1897" i="16"/>
  <c r="AD1897" i="16"/>
  <c r="M1898" i="16"/>
  <c r="N1898" i="16"/>
  <c r="O1898" i="16"/>
  <c r="P1898" i="16"/>
  <c r="Q1898" i="16"/>
  <c r="R1898" i="16"/>
  <c r="S1898" i="16"/>
  <c r="T1898" i="16"/>
  <c r="U1898" i="16"/>
  <c r="Y1898" i="16"/>
  <c r="Z1898" i="16"/>
  <c r="AA1898" i="16"/>
  <c r="AB1898" i="16"/>
  <c r="AC1898" i="16"/>
  <c r="AD1898" i="16"/>
  <c r="M1899" i="16"/>
  <c r="N1899" i="16"/>
  <c r="O1899" i="16"/>
  <c r="P1899" i="16"/>
  <c r="Q1899" i="16"/>
  <c r="R1899" i="16"/>
  <c r="S1899" i="16"/>
  <c r="T1899" i="16"/>
  <c r="U1899" i="16"/>
  <c r="Y1899" i="16"/>
  <c r="Z1899" i="16"/>
  <c r="AA1899" i="16"/>
  <c r="AB1899" i="16"/>
  <c r="AC1899" i="16"/>
  <c r="AD1899" i="16"/>
  <c r="M1900" i="16"/>
  <c r="N1900" i="16"/>
  <c r="O1900" i="16"/>
  <c r="P1900" i="16"/>
  <c r="Q1900" i="16"/>
  <c r="R1900" i="16"/>
  <c r="S1900" i="16"/>
  <c r="T1900" i="16"/>
  <c r="U1900" i="16"/>
  <c r="Y1900" i="16"/>
  <c r="Z1900" i="16"/>
  <c r="AA1900" i="16"/>
  <c r="AB1900" i="16"/>
  <c r="AC1900" i="16"/>
  <c r="AD1900" i="16"/>
  <c r="M1901" i="16"/>
  <c r="N1901" i="16"/>
  <c r="O1901" i="16"/>
  <c r="P1901" i="16"/>
  <c r="Q1901" i="16"/>
  <c r="R1901" i="16"/>
  <c r="S1901" i="16"/>
  <c r="T1901" i="16"/>
  <c r="U1901" i="16"/>
  <c r="Y1901" i="16"/>
  <c r="Z1901" i="16"/>
  <c r="AA1901" i="16"/>
  <c r="AB1901" i="16"/>
  <c r="AC1901" i="16"/>
  <c r="AD1901" i="16"/>
  <c r="M1902" i="16"/>
  <c r="N1902" i="16"/>
  <c r="O1902" i="16"/>
  <c r="P1902" i="16"/>
  <c r="Q1902" i="16"/>
  <c r="R1902" i="16"/>
  <c r="S1902" i="16"/>
  <c r="T1902" i="16"/>
  <c r="U1902" i="16"/>
  <c r="Y1902" i="16"/>
  <c r="Z1902" i="16"/>
  <c r="AA1902" i="16"/>
  <c r="AB1902" i="16"/>
  <c r="AC1902" i="16"/>
  <c r="AD1902" i="16"/>
  <c r="M1903" i="16"/>
  <c r="N1903" i="16"/>
  <c r="O1903" i="16"/>
  <c r="P1903" i="16"/>
  <c r="Q1903" i="16"/>
  <c r="R1903" i="16"/>
  <c r="S1903" i="16"/>
  <c r="T1903" i="16"/>
  <c r="U1903" i="16"/>
  <c r="Y1903" i="16"/>
  <c r="Z1903" i="16"/>
  <c r="AA1903" i="16"/>
  <c r="AB1903" i="16"/>
  <c r="AC1903" i="16"/>
  <c r="AD1903" i="16"/>
  <c r="M1904" i="16"/>
  <c r="N1904" i="16"/>
  <c r="O1904" i="16"/>
  <c r="P1904" i="16"/>
  <c r="Q1904" i="16"/>
  <c r="R1904" i="16"/>
  <c r="S1904" i="16"/>
  <c r="T1904" i="16"/>
  <c r="U1904" i="16"/>
  <c r="Y1904" i="16"/>
  <c r="Z1904" i="16"/>
  <c r="AA1904" i="16"/>
  <c r="AB1904" i="16"/>
  <c r="AC1904" i="16"/>
  <c r="AD1904" i="16"/>
  <c r="M1905" i="16"/>
  <c r="N1905" i="16"/>
  <c r="O1905" i="16"/>
  <c r="P1905" i="16"/>
  <c r="Q1905" i="16"/>
  <c r="R1905" i="16"/>
  <c r="S1905" i="16"/>
  <c r="T1905" i="16"/>
  <c r="U1905" i="16"/>
  <c r="Y1905" i="16"/>
  <c r="Z1905" i="16"/>
  <c r="AA1905" i="16"/>
  <c r="AB1905" i="16"/>
  <c r="AC1905" i="16"/>
  <c r="AD1905" i="16"/>
  <c r="M1906" i="16"/>
  <c r="N1906" i="16"/>
  <c r="O1906" i="16"/>
  <c r="P1906" i="16"/>
  <c r="Q1906" i="16"/>
  <c r="R1906" i="16"/>
  <c r="S1906" i="16"/>
  <c r="T1906" i="16"/>
  <c r="U1906" i="16"/>
  <c r="Y1906" i="16"/>
  <c r="Z1906" i="16"/>
  <c r="AA1906" i="16"/>
  <c r="AB1906" i="16"/>
  <c r="AC1906" i="16"/>
  <c r="AD1906" i="16"/>
  <c r="M1907" i="16"/>
  <c r="N1907" i="16"/>
  <c r="O1907" i="16"/>
  <c r="P1907" i="16"/>
  <c r="Q1907" i="16"/>
  <c r="R1907" i="16"/>
  <c r="S1907" i="16"/>
  <c r="T1907" i="16"/>
  <c r="U1907" i="16"/>
  <c r="Y1907" i="16"/>
  <c r="Z1907" i="16"/>
  <c r="AA1907" i="16"/>
  <c r="AB1907" i="16"/>
  <c r="AC1907" i="16"/>
  <c r="AD1907" i="16"/>
  <c r="M1908" i="16"/>
  <c r="N1908" i="16"/>
  <c r="O1908" i="16"/>
  <c r="P1908" i="16"/>
  <c r="Q1908" i="16"/>
  <c r="R1908" i="16"/>
  <c r="S1908" i="16"/>
  <c r="T1908" i="16"/>
  <c r="U1908" i="16"/>
  <c r="Y1908" i="16"/>
  <c r="Z1908" i="16"/>
  <c r="AA1908" i="16"/>
  <c r="AB1908" i="16"/>
  <c r="AC1908" i="16"/>
  <c r="AD1908" i="16"/>
  <c r="M1909" i="16"/>
  <c r="N1909" i="16"/>
  <c r="O1909" i="16"/>
  <c r="P1909" i="16"/>
  <c r="Q1909" i="16"/>
  <c r="R1909" i="16"/>
  <c r="S1909" i="16"/>
  <c r="T1909" i="16"/>
  <c r="U1909" i="16"/>
  <c r="Y1909" i="16"/>
  <c r="Z1909" i="16"/>
  <c r="AA1909" i="16"/>
  <c r="AB1909" i="16"/>
  <c r="AC1909" i="16"/>
  <c r="AD1909" i="16"/>
  <c r="M1910" i="16"/>
  <c r="N1910" i="16"/>
  <c r="O1910" i="16"/>
  <c r="P1910" i="16"/>
  <c r="Q1910" i="16"/>
  <c r="R1910" i="16"/>
  <c r="S1910" i="16"/>
  <c r="T1910" i="16"/>
  <c r="U1910" i="16"/>
  <c r="Y1910" i="16"/>
  <c r="Z1910" i="16"/>
  <c r="AA1910" i="16"/>
  <c r="AB1910" i="16"/>
  <c r="AC1910" i="16"/>
  <c r="AD1910" i="16"/>
  <c r="M1911" i="16"/>
  <c r="N1911" i="16"/>
  <c r="O1911" i="16"/>
  <c r="P1911" i="16"/>
  <c r="Q1911" i="16"/>
  <c r="R1911" i="16"/>
  <c r="S1911" i="16"/>
  <c r="T1911" i="16"/>
  <c r="U1911" i="16"/>
  <c r="Y1911" i="16"/>
  <c r="Z1911" i="16"/>
  <c r="AA1911" i="16"/>
  <c r="AB1911" i="16"/>
  <c r="AC1911" i="16"/>
  <c r="AD1911" i="16"/>
  <c r="M1912" i="16"/>
  <c r="N1912" i="16"/>
  <c r="O1912" i="16"/>
  <c r="P1912" i="16"/>
  <c r="Q1912" i="16"/>
  <c r="R1912" i="16"/>
  <c r="S1912" i="16"/>
  <c r="T1912" i="16"/>
  <c r="U1912" i="16"/>
  <c r="Y1912" i="16"/>
  <c r="Z1912" i="16"/>
  <c r="AA1912" i="16"/>
  <c r="AB1912" i="16"/>
  <c r="AC1912" i="16"/>
  <c r="AD1912" i="16"/>
  <c r="M1913" i="16"/>
  <c r="N1913" i="16"/>
  <c r="O1913" i="16"/>
  <c r="P1913" i="16"/>
  <c r="Q1913" i="16"/>
  <c r="R1913" i="16"/>
  <c r="S1913" i="16"/>
  <c r="T1913" i="16"/>
  <c r="U1913" i="16"/>
  <c r="Y1913" i="16"/>
  <c r="Z1913" i="16"/>
  <c r="AA1913" i="16"/>
  <c r="AB1913" i="16"/>
  <c r="AC1913" i="16"/>
  <c r="AD1913" i="16"/>
  <c r="M1914" i="16"/>
  <c r="N1914" i="16"/>
  <c r="O1914" i="16"/>
  <c r="P1914" i="16"/>
  <c r="Q1914" i="16"/>
  <c r="R1914" i="16"/>
  <c r="S1914" i="16"/>
  <c r="T1914" i="16"/>
  <c r="U1914" i="16"/>
  <c r="Y1914" i="16"/>
  <c r="Z1914" i="16"/>
  <c r="AA1914" i="16"/>
  <c r="AB1914" i="16"/>
  <c r="AC1914" i="16"/>
  <c r="AD1914" i="16"/>
  <c r="M1915" i="16"/>
  <c r="N1915" i="16"/>
  <c r="O1915" i="16"/>
  <c r="P1915" i="16"/>
  <c r="Q1915" i="16"/>
  <c r="R1915" i="16"/>
  <c r="S1915" i="16"/>
  <c r="T1915" i="16"/>
  <c r="U1915" i="16"/>
  <c r="Y1915" i="16"/>
  <c r="Z1915" i="16"/>
  <c r="AA1915" i="16"/>
  <c r="AB1915" i="16"/>
  <c r="AC1915" i="16"/>
  <c r="AD1915" i="16"/>
  <c r="M1916" i="16"/>
  <c r="N1916" i="16"/>
  <c r="O1916" i="16"/>
  <c r="P1916" i="16"/>
  <c r="Q1916" i="16"/>
  <c r="R1916" i="16"/>
  <c r="S1916" i="16"/>
  <c r="T1916" i="16"/>
  <c r="U1916" i="16"/>
  <c r="Y1916" i="16"/>
  <c r="Z1916" i="16"/>
  <c r="AA1916" i="16"/>
  <c r="AB1916" i="16"/>
  <c r="AC1916" i="16"/>
  <c r="AD1916" i="16"/>
  <c r="M1917" i="16"/>
  <c r="N1917" i="16"/>
  <c r="O1917" i="16"/>
  <c r="P1917" i="16"/>
  <c r="Q1917" i="16"/>
  <c r="R1917" i="16"/>
  <c r="S1917" i="16"/>
  <c r="T1917" i="16"/>
  <c r="U1917" i="16"/>
  <c r="Y1917" i="16"/>
  <c r="Z1917" i="16"/>
  <c r="AA1917" i="16"/>
  <c r="AB1917" i="16"/>
  <c r="AC1917" i="16"/>
  <c r="AD1917" i="16"/>
  <c r="M1918" i="16"/>
  <c r="N1918" i="16"/>
  <c r="O1918" i="16"/>
  <c r="P1918" i="16"/>
  <c r="Q1918" i="16"/>
  <c r="R1918" i="16"/>
  <c r="S1918" i="16"/>
  <c r="T1918" i="16"/>
  <c r="U1918" i="16"/>
  <c r="Y1918" i="16"/>
  <c r="Z1918" i="16"/>
  <c r="AA1918" i="16"/>
  <c r="AB1918" i="16"/>
  <c r="AC1918" i="16"/>
  <c r="AD1918" i="16"/>
  <c r="M1919" i="16"/>
  <c r="N1919" i="16"/>
  <c r="O1919" i="16"/>
  <c r="P1919" i="16"/>
  <c r="Q1919" i="16"/>
  <c r="R1919" i="16"/>
  <c r="S1919" i="16"/>
  <c r="T1919" i="16"/>
  <c r="U1919" i="16"/>
  <c r="Y1919" i="16"/>
  <c r="Z1919" i="16"/>
  <c r="AA1919" i="16"/>
  <c r="AB1919" i="16"/>
  <c r="AC1919" i="16"/>
  <c r="AD1919" i="16"/>
  <c r="D8" i="15"/>
  <c r="DB8" i="15"/>
  <c r="DD8" i="15"/>
  <c r="BA11" i="13"/>
  <c r="AY9" i="13"/>
  <c r="D8" i="13"/>
  <c r="AV8" i="13"/>
  <c r="DG9" i="15"/>
  <c r="AL9" i="15"/>
  <c r="AL10" i="15"/>
  <c r="AL11" i="15"/>
  <c r="AL12" i="15"/>
  <c r="AL13" i="15"/>
  <c r="AL14" i="15"/>
  <c r="AL15" i="15"/>
  <c r="AL16" i="15"/>
  <c r="AL17" i="15"/>
  <c r="AL18" i="15"/>
  <c r="AL19" i="15"/>
  <c r="AL20" i="15"/>
  <c r="AL21" i="15"/>
  <c r="AL22" i="15"/>
  <c r="AL23" i="15"/>
  <c r="AL24" i="15"/>
  <c r="AL25" i="15"/>
  <c r="AL26" i="15"/>
  <c r="AL27" i="15"/>
  <c r="AL28" i="15"/>
  <c r="AL29" i="15"/>
  <c r="AL30" i="15"/>
  <c r="AL31" i="15"/>
  <c r="AL32" i="15"/>
  <c r="AL33" i="15"/>
  <c r="AL34" i="15"/>
  <c r="AL35" i="15"/>
  <c r="AL36" i="15"/>
  <c r="AL37" i="15"/>
  <c r="AL38" i="15"/>
  <c r="AL39" i="15"/>
  <c r="AL8" i="15"/>
  <c r="X61" i="13"/>
  <c r="Y61" i="13"/>
  <c r="D9" i="13"/>
  <c r="AV9" i="13"/>
  <c r="X62" i="13"/>
  <c r="D10" i="13"/>
  <c r="AV22" i="13"/>
  <c r="X63" i="13"/>
  <c r="D11" i="13"/>
  <c r="AV11" i="13"/>
  <c r="X64" i="13"/>
  <c r="D12" i="13"/>
  <c r="AV12" i="13"/>
  <c r="X65" i="13"/>
  <c r="D13" i="13"/>
  <c r="AV13" i="13"/>
  <c r="C15" i="14"/>
  <c r="C16" i="14"/>
  <c r="CP9" i="15"/>
  <c r="CP10" i="15"/>
  <c r="CP11" i="15"/>
  <c r="CP12" i="15"/>
  <c r="CP13" i="15"/>
  <c r="CP14" i="15"/>
  <c r="CP15" i="15"/>
  <c r="CP16" i="15"/>
  <c r="CP17" i="15"/>
  <c r="CP18" i="15"/>
  <c r="CP19" i="15"/>
  <c r="CP20" i="15"/>
  <c r="CP21" i="15"/>
  <c r="CP22" i="15"/>
  <c r="CP23" i="15"/>
  <c r="CP24" i="15"/>
  <c r="CP25" i="15"/>
  <c r="CP26" i="15"/>
  <c r="CP27" i="15"/>
  <c r="CP28" i="15"/>
  <c r="CP29" i="15"/>
  <c r="CP30" i="15"/>
  <c r="CP31" i="15"/>
  <c r="CP32" i="15"/>
  <c r="CP33" i="15"/>
  <c r="CP34" i="15"/>
  <c r="CP35" i="15"/>
  <c r="CP36" i="15"/>
  <c r="CP37" i="15"/>
  <c r="CP38" i="15"/>
  <c r="CP39" i="15"/>
  <c r="CP8" i="15"/>
  <c r="W9" i="15"/>
  <c r="DE9" i="15"/>
  <c r="W10" i="15"/>
  <c r="W11" i="15"/>
  <c r="X11" i="15"/>
  <c r="W12" i="15"/>
  <c r="X12" i="15"/>
  <c r="W13" i="15"/>
  <c r="X13" i="15"/>
  <c r="W14" i="15"/>
  <c r="W15" i="15"/>
  <c r="X15" i="15"/>
  <c r="W16" i="15"/>
  <c r="X16" i="15"/>
  <c r="W17" i="15"/>
  <c r="X17" i="15"/>
  <c r="W18" i="15"/>
  <c r="W19" i="15"/>
  <c r="X19" i="15"/>
  <c r="W20" i="15"/>
  <c r="X20" i="15"/>
  <c r="W21" i="15"/>
  <c r="W22" i="15"/>
  <c r="X22" i="15"/>
  <c r="W23" i="15"/>
  <c r="X23" i="15"/>
  <c r="W24" i="15"/>
  <c r="X24" i="15"/>
  <c r="W25" i="15"/>
  <c r="W26" i="15"/>
  <c r="X26" i="15"/>
  <c r="W27" i="15"/>
  <c r="W28" i="15"/>
  <c r="X28" i="15"/>
  <c r="W29" i="15"/>
  <c r="W30" i="15"/>
  <c r="X30" i="15"/>
  <c r="W31" i="15"/>
  <c r="W32" i="15"/>
  <c r="X32" i="15"/>
  <c r="W33" i="15"/>
  <c r="X33" i="15"/>
  <c r="W34" i="15"/>
  <c r="X34" i="15"/>
  <c r="W35" i="15"/>
  <c r="W36" i="15"/>
  <c r="X36" i="15"/>
  <c r="W37" i="15"/>
  <c r="X37" i="15"/>
  <c r="W38" i="15"/>
  <c r="X38" i="15"/>
  <c r="W39" i="15"/>
  <c r="W8" i="15"/>
  <c r="X8" i="15"/>
  <c r="H9" i="15"/>
  <c r="DC9" i="15"/>
  <c r="H10" i="15"/>
  <c r="H11" i="15"/>
  <c r="I11" i="15"/>
  <c r="H12" i="15"/>
  <c r="I12" i="15"/>
  <c r="H13" i="15"/>
  <c r="I13" i="15"/>
  <c r="H14" i="15"/>
  <c r="H15" i="15"/>
  <c r="H16" i="15"/>
  <c r="I16" i="15"/>
  <c r="H17" i="15"/>
  <c r="H18" i="15"/>
  <c r="H19" i="15"/>
  <c r="H20" i="15"/>
  <c r="I20" i="15"/>
  <c r="H21" i="15"/>
  <c r="H22" i="15"/>
  <c r="H23" i="15"/>
  <c r="I23" i="15"/>
  <c r="H24" i="15"/>
  <c r="H25" i="15"/>
  <c r="I25" i="15"/>
  <c r="H26" i="15"/>
  <c r="H27" i="15"/>
  <c r="H28" i="15"/>
  <c r="I28" i="15"/>
  <c r="H29" i="15"/>
  <c r="I29" i="15"/>
  <c r="H30" i="15"/>
  <c r="I30" i="15"/>
  <c r="H31" i="15"/>
  <c r="H32" i="15"/>
  <c r="I32" i="15"/>
  <c r="H33" i="15"/>
  <c r="H34" i="15"/>
  <c r="H35" i="15"/>
  <c r="I35" i="15"/>
  <c r="H36" i="15"/>
  <c r="I36" i="15"/>
  <c r="H37" i="15"/>
  <c r="H38" i="15"/>
  <c r="H39" i="15"/>
  <c r="H40" i="15"/>
  <c r="I40" i="15"/>
  <c r="CP40" i="15"/>
  <c r="D40" i="15"/>
  <c r="B40" i="15"/>
  <c r="H8" i="15"/>
  <c r="X60" i="13"/>
  <c r="Y60" i="13"/>
  <c r="M61" i="13"/>
  <c r="N61" i="13"/>
  <c r="M62" i="13"/>
  <c r="N62" i="13"/>
  <c r="M63" i="13"/>
  <c r="N63" i="13"/>
  <c r="M64" i="13"/>
  <c r="N64" i="13"/>
  <c r="M65" i="13"/>
  <c r="N65" i="13"/>
  <c r="M60" i="13"/>
  <c r="I3" i="16"/>
  <c r="J3" i="16"/>
  <c r="I4" i="16"/>
  <c r="J4" i="16"/>
  <c r="I5" i="16"/>
  <c r="J5" i="16"/>
  <c r="I6" i="16"/>
  <c r="J6" i="16"/>
  <c r="I7" i="16"/>
  <c r="J7" i="16"/>
  <c r="I8" i="16"/>
  <c r="J8" i="16"/>
  <c r="I9" i="16"/>
  <c r="J9" i="16"/>
  <c r="I10" i="16"/>
  <c r="J10" i="16"/>
  <c r="I11" i="16"/>
  <c r="J11" i="16"/>
  <c r="I12" i="16"/>
  <c r="J12" i="16"/>
  <c r="I13" i="16"/>
  <c r="J13" i="16"/>
  <c r="I14" i="16"/>
  <c r="J14" i="16"/>
  <c r="I15" i="16"/>
  <c r="J15" i="16"/>
  <c r="I16" i="16"/>
  <c r="J16" i="16"/>
  <c r="I17" i="16"/>
  <c r="J17" i="16"/>
  <c r="I18" i="16"/>
  <c r="J18" i="16"/>
  <c r="I19" i="16"/>
  <c r="J19" i="16"/>
  <c r="I20" i="16"/>
  <c r="J20" i="16"/>
  <c r="I21" i="16"/>
  <c r="J21" i="16"/>
  <c r="I22" i="16"/>
  <c r="J22" i="16"/>
  <c r="I23" i="16"/>
  <c r="J23" i="16"/>
  <c r="I24" i="16"/>
  <c r="J24" i="16"/>
  <c r="I25" i="16"/>
  <c r="J25" i="16"/>
  <c r="I26" i="16"/>
  <c r="J26" i="16"/>
  <c r="I27" i="16"/>
  <c r="J27" i="16"/>
  <c r="I28" i="16"/>
  <c r="J28" i="16"/>
  <c r="I29" i="16"/>
  <c r="J29" i="16"/>
  <c r="I30" i="16"/>
  <c r="J30" i="16"/>
  <c r="I31" i="16"/>
  <c r="J31" i="16"/>
  <c r="I32" i="16"/>
  <c r="J32" i="16"/>
  <c r="I33" i="16"/>
  <c r="J33" i="16"/>
  <c r="I34" i="16"/>
  <c r="J34" i="16"/>
  <c r="I35" i="16"/>
  <c r="J35" i="16"/>
  <c r="I36" i="16"/>
  <c r="J36" i="16"/>
  <c r="I37" i="16"/>
  <c r="J37" i="16"/>
  <c r="I38" i="16"/>
  <c r="J38" i="16"/>
  <c r="I39" i="16"/>
  <c r="J39" i="16"/>
  <c r="I40" i="16"/>
  <c r="J40" i="16"/>
  <c r="I41" i="16"/>
  <c r="J41" i="16"/>
  <c r="I42" i="16"/>
  <c r="J42" i="16"/>
  <c r="I43" i="16"/>
  <c r="J43" i="16"/>
  <c r="I44" i="16"/>
  <c r="J44" i="16"/>
  <c r="I45" i="16"/>
  <c r="J45" i="16"/>
  <c r="I46" i="16"/>
  <c r="J46" i="16"/>
  <c r="I47" i="16"/>
  <c r="J47" i="16"/>
  <c r="I48" i="16"/>
  <c r="J48" i="16"/>
  <c r="I49" i="16"/>
  <c r="J49" i="16"/>
  <c r="I50" i="16"/>
  <c r="J50" i="16"/>
  <c r="I51" i="16"/>
  <c r="J51" i="16"/>
  <c r="I52" i="16"/>
  <c r="J52" i="16"/>
  <c r="I53" i="16"/>
  <c r="J53" i="16"/>
  <c r="I54" i="16"/>
  <c r="J54" i="16"/>
  <c r="I55" i="16"/>
  <c r="J55" i="16"/>
  <c r="I56" i="16"/>
  <c r="J56" i="16"/>
  <c r="I57" i="16"/>
  <c r="J57" i="16"/>
  <c r="I58" i="16"/>
  <c r="J58" i="16"/>
  <c r="I59" i="16"/>
  <c r="J59" i="16"/>
  <c r="I60" i="16"/>
  <c r="J60" i="16"/>
  <c r="I61" i="16"/>
  <c r="J61" i="16"/>
  <c r="I62" i="16"/>
  <c r="J62" i="16"/>
  <c r="I63" i="16"/>
  <c r="J63" i="16"/>
  <c r="I64" i="16"/>
  <c r="J64" i="16"/>
  <c r="I65" i="16"/>
  <c r="J65" i="16"/>
  <c r="I66" i="16"/>
  <c r="J66" i="16"/>
  <c r="I67" i="16"/>
  <c r="J67" i="16"/>
  <c r="I68" i="16"/>
  <c r="J68" i="16"/>
  <c r="I69" i="16"/>
  <c r="J69" i="16"/>
  <c r="I70" i="16"/>
  <c r="J70" i="16"/>
  <c r="I71" i="16"/>
  <c r="J71" i="16"/>
  <c r="I72" i="16"/>
  <c r="J72" i="16"/>
  <c r="I73" i="16"/>
  <c r="J73" i="16"/>
  <c r="I74" i="16"/>
  <c r="J74" i="16"/>
  <c r="I75" i="16"/>
  <c r="J75" i="16"/>
  <c r="I76" i="16"/>
  <c r="J76" i="16"/>
  <c r="I77" i="16"/>
  <c r="J77" i="16"/>
  <c r="I78" i="16"/>
  <c r="J78" i="16"/>
  <c r="I79" i="16"/>
  <c r="J79" i="16"/>
  <c r="I80" i="16"/>
  <c r="J80" i="16"/>
  <c r="I81" i="16"/>
  <c r="J81" i="16"/>
  <c r="I82" i="16"/>
  <c r="J82" i="16"/>
  <c r="I83" i="16"/>
  <c r="J83" i="16"/>
  <c r="I84" i="16"/>
  <c r="J84" i="16"/>
  <c r="I85" i="16"/>
  <c r="J85" i="16"/>
  <c r="I86" i="16"/>
  <c r="J86" i="16"/>
  <c r="I87" i="16"/>
  <c r="J87" i="16"/>
  <c r="I88" i="16"/>
  <c r="J88" i="16"/>
  <c r="I89" i="16"/>
  <c r="J89" i="16"/>
  <c r="I90" i="16"/>
  <c r="J90" i="16"/>
  <c r="I91" i="16"/>
  <c r="J91" i="16"/>
  <c r="I92" i="16"/>
  <c r="J92" i="16"/>
  <c r="I93" i="16"/>
  <c r="J93" i="16"/>
  <c r="I94" i="16"/>
  <c r="J94" i="16"/>
  <c r="I95" i="16"/>
  <c r="J95" i="16"/>
  <c r="I96" i="16"/>
  <c r="J96" i="16"/>
  <c r="I97" i="16"/>
  <c r="J97" i="16"/>
  <c r="I98" i="16"/>
  <c r="J98" i="16"/>
  <c r="I99" i="16"/>
  <c r="J99" i="16"/>
  <c r="I100" i="16"/>
  <c r="J100" i="16"/>
  <c r="I101" i="16"/>
  <c r="J101" i="16"/>
  <c r="I102" i="16"/>
  <c r="J102" i="16"/>
  <c r="I103" i="16"/>
  <c r="J103" i="16"/>
  <c r="I104" i="16"/>
  <c r="J104" i="16"/>
  <c r="I105" i="16"/>
  <c r="J105" i="16"/>
  <c r="I106" i="16"/>
  <c r="J106" i="16"/>
  <c r="I107" i="16"/>
  <c r="J107" i="16"/>
  <c r="I108" i="16"/>
  <c r="J108" i="16"/>
  <c r="I109" i="16"/>
  <c r="J109" i="16"/>
  <c r="I110" i="16"/>
  <c r="J110" i="16"/>
  <c r="I111" i="16"/>
  <c r="J111" i="16"/>
  <c r="I112" i="16"/>
  <c r="J112" i="16"/>
  <c r="I113" i="16"/>
  <c r="J113" i="16"/>
  <c r="I114" i="16"/>
  <c r="J114" i="16"/>
  <c r="I115" i="16"/>
  <c r="J115" i="16"/>
  <c r="I116" i="16"/>
  <c r="J116" i="16"/>
  <c r="I117" i="16"/>
  <c r="J117" i="16"/>
  <c r="I118" i="16"/>
  <c r="J118" i="16"/>
  <c r="I119" i="16"/>
  <c r="J119" i="16"/>
  <c r="I120" i="16"/>
  <c r="J120" i="16"/>
  <c r="I121" i="16"/>
  <c r="J121" i="16"/>
  <c r="I122" i="16"/>
  <c r="J122" i="16"/>
  <c r="I123" i="16"/>
  <c r="J123" i="16"/>
  <c r="I124" i="16"/>
  <c r="J124" i="16"/>
  <c r="I125" i="16"/>
  <c r="J125" i="16"/>
  <c r="I126" i="16"/>
  <c r="J126" i="16"/>
  <c r="I127" i="16"/>
  <c r="J127" i="16"/>
  <c r="I128" i="16"/>
  <c r="J128" i="16"/>
  <c r="I129" i="16"/>
  <c r="J129" i="16"/>
  <c r="I130" i="16"/>
  <c r="J130" i="16"/>
  <c r="I131" i="16"/>
  <c r="J131" i="16"/>
  <c r="I132" i="16"/>
  <c r="J132" i="16"/>
  <c r="I133" i="16"/>
  <c r="J133" i="16"/>
  <c r="I134" i="16"/>
  <c r="J134" i="16"/>
  <c r="I135" i="16"/>
  <c r="J135" i="16"/>
  <c r="I136" i="16"/>
  <c r="J136" i="16"/>
  <c r="I137" i="16"/>
  <c r="J137" i="16"/>
  <c r="I138" i="16"/>
  <c r="J138" i="16"/>
  <c r="I139" i="16"/>
  <c r="J139" i="16"/>
  <c r="I140" i="16"/>
  <c r="J140" i="16"/>
  <c r="I141" i="16"/>
  <c r="J141" i="16"/>
  <c r="I142" i="16"/>
  <c r="J142" i="16"/>
  <c r="I143" i="16"/>
  <c r="J143" i="16"/>
  <c r="I144" i="16"/>
  <c r="J144" i="16"/>
  <c r="I145" i="16"/>
  <c r="J145" i="16"/>
  <c r="I146" i="16"/>
  <c r="J146" i="16"/>
  <c r="I147" i="16"/>
  <c r="J147" i="16"/>
  <c r="I148" i="16"/>
  <c r="J148" i="16"/>
  <c r="I149" i="16"/>
  <c r="J149" i="16"/>
  <c r="I150" i="16"/>
  <c r="J150" i="16"/>
  <c r="I151" i="16"/>
  <c r="J151" i="16"/>
  <c r="I152" i="16"/>
  <c r="J152" i="16"/>
  <c r="I153" i="16"/>
  <c r="J153" i="16"/>
  <c r="I154" i="16"/>
  <c r="J154" i="16"/>
  <c r="I155" i="16"/>
  <c r="J155" i="16"/>
  <c r="I156" i="16"/>
  <c r="J156" i="16"/>
  <c r="I157" i="16"/>
  <c r="J157" i="16"/>
  <c r="I158" i="16"/>
  <c r="J158" i="16"/>
  <c r="I159" i="16"/>
  <c r="J159" i="16"/>
  <c r="I160" i="16"/>
  <c r="J160" i="16"/>
  <c r="I161" i="16"/>
  <c r="J161" i="16"/>
  <c r="I162" i="16"/>
  <c r="J162" i="16"/>
  <c r="I163" i="16"/>
  <c r="J163" i="16"/>
  <c r="I164" i="16"/>
  <c r="J164" i="16"/>
  <c r="I165" i="16"/>
  <c r="J165" i="16"/>
  <c r="I166" i="16"/>
  <c r="J166" i="16"/>
  <c r="I167" i="16"/>
  <c r="J167" i="16"/>
  <c r="I168" i="16"/>
  <c r="J168" i="16"/>
  <c r="I169" i="16"/>
  <c r="J169" i="16"/>
  <c r="I170" i="16"/>
  <c r="J170" i="16"/>
  <c r="I171" i="16"/>
  <c r="J171" i="16"/>
  <c r="I172" i="16"/>
  <c r="J172" i="16"/>
  <c r="I173" i="16"/>
  <c r="J173" i="16"/>
  <c r="I174" i="16"/>
  <c r="J174" i="16"/>
  <c r="I175" i="16"/>
  <c r="J175" i="16"/>
  <c r="I176" i="16"/>
  <c r="J176" i="16"/>
  <c r="I177" i="16"/>
  <c r="J177" i="16"/>
  <c r="I178" i="16"/>
  <c r="J178" i="16"/>
  <c r="I179" i="16"/>
  <c r="J179" i="16"/>
  <c r="I180" i="16"/>
  <c r="J180" i="16"/>
  <c r="I181" i="16"/>
  <c r="J181" i="16"/>
  <c r="I182" i="16"/>
  <c r="J182" i="16"/>
  <c r="I183" i="16"/>
  <c r="J183" i="16"/>
  <c r="I184" i="16"/>
  <c r="J184" i="16"/>
  <c r="I185" i="16"/>
  <c r="J185" i="16"/>
  <c r="I186" i="16"/>
  <c r="J186" i="16"/>
  <c r="I187" i="16"/>
  <c r="J187" i="16"/>
  <c r="I188" i="16"/>
  <c r="J188" i="16"/>
  <c r="I189" i="16"/>
  <c r="J189" i="16"/>
  <c r="I190" i="16"/>
  <c r="J190" i="16"/>
  <c r="I191" i="16"/>
  <c r="J191" i="16"/>
  <c r="I192" i="16"/>
  <c r="J192" i="16"/>
  <c r="I193" i="16"/>
  <c r="J193" i="16"/>
  <c r="I194" i="16"/>
  <c r="J194" i="16"/>
  <c r="I195" i="16"/>
  <c r="J195" i="16"/>
  <c r="I196" i="16"/>
  <c r="J196" i="16"/>
  <c r="I197" i="16"/>
  <c r="J197" i="16"/>
  <c r="I198" i="16"/>
  <c r="J198" i="16"/>
  <c r="I199" i="16"/>
  <c r="J199" i="16"/>
  <c r="I200" i="16"/>
  <c r="J200" i="16"/>
  <c r="I201" i="16"/>
  <c r="J201" i="16"/>
  <c r="I202" i="16"/>
  <c r="J202" i="16"/>
  <c r="I203" i="16"/>
  <c r="J203" i="16"/>
  <c r="I204" i="16"/>
  <c r="J204" i="16"/>
  <c r="I205" i="16"/>
  <c r="J205" i="16"/>
  <c r="I206" i="16"/>
  <c r="J206" i="16"/>
  <c r="I207" i="16"/>
  <c r="J207" i="16"/>
  <c r="I208" i="16"/>
  <c r="J208" i="16"/>
  <c r="I209" i="16"/>
  <c r="J209" i="16"/>
  <c r="I210" i="16"/>
  <c r="J210" i="16"/>
  <c r="I211" i="16"/>
  <c r="J211" i="16"/>
  <c r="I212" i="16"/>
  <c r="J212" i="16"/>
  <c r="I213" i="16"/>
  <c r="J213" i="16"/>
  <c r="I214" i="16"/>
  <c r="J214" i="16"/>
  <c r="I215" i="16"/>
  <c r="J215" i="16"/>
  <c r="I216" i="16"/>
  <c r="J216" i="16"/>
  <c r="I217" i="16"/>
  <c r="J217" i="16"/>
  <c r="I218" i="16"/>
  <c r="J218" i="16"/>
  <c r="I219" i="16"/>
  <c r="J219" i="16"/>
  <c r="I220" i="16"/>
  <c r="J220" i="16"/>
  <c r="I221" i="16"/>
  <c r="J221" i="16"/>
  <c r="I222" i="16"/>
  <c r="J222" i="16"/>
  <c r="I223" i="16"/>
  <c r="J223" i="16"/>
  <c r="I224" i="16"/>
  <c r="J224" i="16"/>
  <c r="I225" i="16"/>
  <c r="J225" i="16"/>
  <c r="I226" i="16"/>
  <c r="J226" i="16"/>
  <c r="I227" i="16"/>
  <c r="J227" i="16"/>
  <c r="I228" i="16"/>
  <c r="J228" i="16"/>
  <c r="I229" i="16"/>
  <c r="J229" i="16"/>
  <c r="I230" i="16"/>
  <c r="J230" i="16"/>
  <c r="I231" i="16"/>
  <c r="J231" i="16"/>
  <c r="I232" i="16"/>
  <c r="J232" i="16"/>
  <c r="I233" i="16"/>
  <c r="J233" i="16"/>
  <c r="I234" i="16"/>
  <c r="J234" i="16"/>
  <c r="I235" i="16"/>
  <c r="J235" i="16"/>
  <c r="I236" i="16"/>
  <c r="J236" i="16"/>
  <c r="I237" i="16"/>
  <c r="J237" i="16"/>
  <c r="I238" i="16"/>
  <c r="J238" i="16"/>
  <c r="I239" i="16"/>
  <c r="J239" i="16"/>
  <c r="I240" i="16"/>
  <c r="J240" i="16"/>
  <c r="I241" i="16"/>
  <c r="J241" i="16"/>
  <c r="I242" i="16"/>
  <c r="J242" i="16"/>
  <c r="I243" i="16"/>
  <c r="J243" i="16"/>
  <c r="I244" i="16"/>
  <c r="J244" i="16"/>
  <c r="I245" i="16"/>
  <c r="J245" i="16"/>
  <c r="I246" i="16"/>
  <c r="J246" i="16"/>
  <c r="I247" i="16"/>
  <c r="J247" i="16"/>
  <c r="I248" i="16"/>
  <c r="J248" i="16"/>
  <c r="I249" i="16"/>
  <c r="J249" i="16"/>
  <c r="I250" i="16"/>
  <c r="J250" i="16"/>
  <c r="I251" i="16"/>
  <c r="J251" i="16"/>
  <c r="I252" i="16"/>
  <c r="J252" i="16"/>
  <c r="I253" i="16"/>
  <c r="J253" i="16"/>
  <c r="I254" i="16"/>
  <c r="J254" i="16"/>
  <c r="I255" i="16"/>
  <c r="J255" i="16"/>
  <c r="I256" i="16"/>
  <c r="J256" i="16"/>
  <c r="I257" i="16"/>
  <c r="J257" i="16"/>
  <c r="I258" i="16"/>
  <c r="J258" i="16"/>
  <c r="I259" i="16"/>
  <c r="J259" i="16"/>
  <c r="I260" i="16"/>
  <c r="J260" i="16"/>
  <c r="I261" i="16"/>
  <c r="J261" i="16"/>
  <c r="I262" i="16"/>
  <c r="J262" i="16"/>
  <c r="I263" i="16"/>
  <c r="J263" i="16"/>
  <c r="I264" i="16"/>
  <c r="J264" i="16"/>
  <c r="I265" i="16"/>
  <c r="J265" i="16"/>
  <c r="I266" i="16"/>
  <c r="J266" i="16"/>
  <c r="I267" i="16"/>
  <c r="J267" i="16"/>
  <c r="I268" i="16"/>
  <c r="J268" i="16"/>
  <c r="I269" i="16"/>
  <c r="J269" i="16"/>
  <c r="I270" i="16"/>
  <c r="J270" i="16"/>
  <c r="I271" i="16"/>
  <c r="J271" i="16"/>
  <c r="I272" i="16"/>
  <c r="J272" i="16"/>
  <c r="I273" i="16"/>
  <c r="J273" i="16"/>
  <c r="I274" i="16"/>
  <c r="J274" i="16"/>
  <c r="I275" i="16"/>
  <c r="J275" i="16"/>
  <c r="I276" i="16"/>
  <c r="J276" i="16"/>
  <c r="I277" i="16"/>
  <c r="J277" i="16"/>
  <c r="I278" i="16"/>
  <c r="J278" i="16"/>
  <c r="I279" i="16"/>
  <c r="J279" i="16"/>
  <c r="I280" i="16"/>
  <c r="J280" i="16"/>
  <c r="I281" i="16"/>
  <c r="J281" i="16"/>
  <c r="I282" i="16"/>
  <c r="J282" i="16"/>
  <c r="I283" i="16"/>
  <c r="J283" i="16"/>
  <c r="I284" i="16"/>
  <c r="J284" i="16"/>
  <c r="I285" i="16"/>
  <c r="J285" i="16"/>
  <c r="I286" i="16"/>
  <c r="J286" i="16"/>
  <c r="I287" i="16"/>
  <c r="J287" i="16"/>
  <c r="I288" i="16"/>
  <c r="J288" i="16"/>
  <c r="I289" i="16"/>
  <c r="J289" i="16"/>
  <c r="I290" i="16"/>
  <c r="J290" i="16"/>
  <c r="I291" i="16"/>
  <c r="J291" i="16"/>
  <c r="I292" i="16"/>
  <c r="J292" i="16"/>
  <c r="I293" i="16"/>
  <c r="J293" i="16"/>
  <c r="I294" i="16"/>
  <c r="J294" i="16"/>
  <c r="I295" i="16"/>
  <c r="J295" i="16"/>
  <c r="I296" i="16"/>
  <c r="J296" i="16"/>
  <c r="I297" i="16"/>
  <c r="J297" i="16"/>
  <c r="I298" i="16"/>
  <c r="J298" i="16"/>
  <c r="I299" i="16"/>
  <c r="J299" i="16"/>
  <c r="I300" i="16"/>
  <c r="J300" i="16"/>
  <c r="I301" i="16"/>
  <c r="J301" i="16"/>
  <c r="I302" i="16"/>
  <c r="J302" i="16"/>
  <c r="I303" i="16"/>
  <c r="J303" i="16"/>
  <c r="I304" i="16"/>
  <c r="J304" i="16"/>
  <c r="I305" i="16"/>
  <c r="J305" i="16"/>
  <c r="I306" i="16"/>
  <c r="J306" i="16"/>
  <c r="I307" i="16"/>
  <c r="J307" i="16"/>
  <c r="I308" i="16"/>
  <c r="J308" i="16"/>
  <c r="I309" i="16"/>
  <c r="J309" i="16"/>
  <c r="I310" i="16"/>
  <c r="J310" i="16"/>
  <c r="I311" i="16"/>
  <c r="J311" i="16"/>
  <c r="I312" i="16"/>
  <c r="J312" i="16"/>
  <c r="I313" i="16"/>
  <c r="J313" i="16"/>
  <c r="I314" i="16"/>
  <c r="J314" i="16"/>
  <c r="I315" i="16"/>
  <c r="J315" i="16"/>
  <c r="I316" i="16"/>
  <c r="I318" i="16"/>
  <c r="J318" i="16"/>
  <c r="I320" i="16"/>
  <c r="J320" i="16"/>
  <c r="I324" i="16"/>
  <c r="J324" i="16"/>
  <c r="I327" i="16"/>
  <c r="J327" i="16"/>
  <c r="I331" i="16"/>
  <c r="J331" i="16"/>
  <c r="I332" i="16"/>
  <c r="J332" i="16"/>
  <c r="I333" i="16"/>
  <c r="J333" i="16"/>
  <c r="I334" i="16"/>
  <c r="J334" i="16"/>
  <c r="I335" i="16"/>
  <c r="J335" i="16"/>
  <c r="I336" i="16"/>
  <c r="J336" i="16"/>
  <c r="I337" i="16"/>
  <c r="J337" i="16"/>
  <c r="I338" i="16"/>
  <c r="J338" i="16"/>
  <c r="I339" i="16"/>
  <c r="J339" i="16"/>
  <c r="I340" i="16"/>
  <c r="J340" i="16"/>
  <c r="I341" i="16"/>
  <c r="J341" i="16"/>
  <c r="I342" i="16"/>
  <c r="J342" i="16"/>
  <c r="I343" i="16"/>
  <c r="J343" i="16"/>
  <c r="I344" i="16"/>
  <c r="J344" i="16"/>
  <c r="I345" i="16"/>
  <c r="J345" i="16"/>
  <c r="I346" i="16"/>
  <c r="J346" i="16"/>
  <c r="I347" i="16"/>
  <c r="J347" i="16"/>
  <c r="I348" i="16"/>
  <c r="J348" i="16"/>
  <c r="I349" i="16"/>
  <c r="J349" i="16"/>
  <c r="I350" i="16"/>
  <c r="J350" i="16"/>
  <c r="I351" i="16"/>
  <c r="J351" i="16"/>
  <c r="I352" i="16"/>
  <c r="J352" i="16"/>
  <c r="I353" i="16"/>
  <c r="J353" i="16"/>
  <c r="I354" i="16"/>
  <c r="J354" i="16"/>
  <c r="I355" i="16"/>
  <c r="J355" i="16"/>
  <c r="I356" i="16"/>
  <c r="J356" i="16"/>
  <c r="I357" i="16"/>
  <c r="J357" i="16"/>
  <c r="I358" i="16"/>
  <c r="J358" i="16"/>
  <c r="I359" i="16"/>
  <c r="J359" i="16"/>
  <c r="I360" i="16"/>
  <c r="J360" i="16"/>
  <c r="I361" i="16"/>
  <c r="J361" i="16"/>
  <c r="I362" i="16"/>
  <c r="J362" i="16"/>
  <c r="I363" i="16"/>
  <c r="J363" i="16"/>
  <c r="I364" i="16"/>
  <c r="J364" i="16"/>
  <c r="I365" i="16"/>
  <c r="J365" i="16"/>
  <c r="I366" i="16"/>
  <c r="J366" i="16"/>
  <c r="I367" i="16"/>
  <c r="J367" i="16"/>
  <c r="I368" i="16"/>
  <c r="J368" i="16"/>
  <c r="I369" i="16"/>
  <c r="J369" i="16"/>
  <c r="I370" i="16"/>
  <c r="J370" i="16"/>
  <c r="I371" i="16"/>
  <c r="J371" i="16"/>
  <c r="I372" i="16"/>
  <c r="J372" i="16"/>
  <c r="I373" i="16"/>
  <c r="J373" i="16"/>
  <c r="I374" i="16"/>
  <c r="J374" i="16"/>
  <c r="I375" i="16"/>
  <c r="J375" i="16"/>
  <c r="I376" i="16"/>
  <c r="J376" i="16"/>
  <c r="I377" i="16"/>
  <c r="J377" i="16"/>
  <c r="I378" i="16"/>
  <c r="J378" i="16"/>
  <c r="I379" i="16"/>
  <c r="J379" i="16"/>
  <c r="I380" i="16"/>
  <c r="J380" i="16"/>
  <c r="I381" i="16"/>
  <c r="J381" i="16"/>
  <c r="I382" i="16"/>
  <c r="J382" i="16"/>
  <c r="I383" i="16"/>
  <c r="J383" i="16"/>
  <c r="I384" i="16"/>
  <c r="J384" i="16"/>
  <c r="I385" i="16"/>
  <c r="J385" i="16"/>
  <c r="I386" i="16"/>
  <c r="J386" i="16"/>
  <c r="I387" i="16"/>
  <c r="J387" i="16"/>
  <c r="I388" i="16"/>
  <c r="J388" i="16"/>
  <c r="I389" i="16"/>
  <c r="J389" i="16"/>
  <c r="I390" i="16"/>
  <c r="J390" i="16"/>
  <c r="I391" i="16"/>
  <c r="J391" i="16"/>
  <c r="I392" i="16"/>
  <c r="J392" i="16"/>
  <c r="I393" i="16"/>
  <c r="J393" i="16"/>
  <c r="I394" i="16"/>
  <c r="J394" i="16"/>
  <c r="I395" i="16"/>
  <c r="J395" i="16"/>
  <c r="I396" i="16"/>
  <c r="J396" i="16"/>
  <c r="I397" i="16"/>
  <c r="J397" i="16"/>
  <c r="I398" i="16"/>
  <c r="J398" i="16"/>
  <c r="I399" i="16"/>
  <c r="J399" i="16"/>
  <c r="I400" i="16"/>
  <c r="J400" i="16"/>
  <c r="I401" i="16"/>
  <c r="J401" i="16"/>
  <c r="I402" i="16"/>
  <c r="J402" i="16"/>
  <c r="I403" i="16"/>
  <c r="J403" i="16"/>
  <c r="I404" i="16"/>
  <c r="J404" i="16"/>
  <c r="I405" i="16"/>
  <c r="J405" i="16"/>
  <c r="I406" i="16"/>
  <c r="J406" i="16"/>
  <c r="I407" i="16"/>
  <c r="J407" i="16"/>
  <c r="I408" i="16"/>
  <c r="J408" i="16"/>
  <c r="I409" i="16"/>
  <c r="J409" i="16"/>
  <c r="I410" i="16"/>
  <c r="J410" i="16"/>
  <c r="I411" i="16"/>
  <c r="J411" i="16"/>
  <c r="I412" i="16"/>
  <c r="J412" i="16"/>
  <c r="I413" i="16"/>
  <c r="J413" i="16"/>
  <c r="I414" i="16"/>
  <c r="J414" i="16"/>
  <c r="I415" i="16"/>
  <c r="J415" i="16"/>
  <c r="I416" i="16"/>
  <c r="J416" i="16"/>
  <c r="I417" i="16"/>
  <c r="J417" i="16"/>
  <c r="I418" i="16"/>
  <c r="J418" i="16"/>
  <c r="I419" i="16"/>
  <c r="J419" i="16"/>
  <c r="I420" i="16"/>
  <c r="J420" i="16"/>
  <c r="I421" i="16"/>
  <c r="J421" i="16"/>
  <c r="I422" i="16"/>
  <c r="J422" i="16"/>
  <c r="I423" i="16"/>
  <c r="J423" i="16"/>
  <c r="I424" i="16"/>
  <c r="J424" i="16"/>
  <c r="I425" i="16"/>
  <c r="J425" i="16"/>
  <c r="I426" i="16"/>
  <c r="J426" i="16"/>
  <c r="I427" i="16"/>
  <c r="J427" i="16"/>
  <c r="I428" i="16"/>
  <c r="J428" i="16"/>
  <c r="I429" i="16"/>
  <c r="J429" i="16"/>
  <c r="I430" i="16"/>
  <c r="J430" i="16"/>
  <c r="I431" i="16"/>
  <c r="J431" i="16"/>
  <c r="I432" i="16"/>
  <c r="J432" i="16"/>
  <c r="I433" i="16"/>
  <c r="J433" i="16"/>
  <c r="I434" i="16"/>
  <c r="J434" i="16"/>
  <c r="I435" i="16"/>
  <c r="J435" i="16"/>
  <c r="I436" i="16"/>
  <c r="J436" i="16"/>
  <c r="I437" i="16"/>
  <c r="J437" i="16"/>
  <c r="I438" i="16"/>
  <c r="J438" i="16"/>
  <c r="I439" i="16"/>
  <c r="J439" i="16"/>
  <c r="I440" i="16"/>
  <c r="J440" i="16"/>
  <c r="I441" i="16"/>
  <c r="J441" i="16"/>
  <c r="I442" i="16"/>
  <c r="J442" i="16"/>
  <c r="I443" i="16"/>
  <c r="J443" i="16"/>
  <c r="I444" i="16"/>
  <c r="J444" i="16"/>
  <c r="I445" i="16"/>
  <c r="J445" i="16"/>
  <c r="I446" i="16"/>
  <c r="J446" i="16"/>
  <c r="I447" i="16"/>
  <c r="J447" i="16"/>
  <c r="I448" i="16"/>
  <c r="J448" i="16"/>
  <c r="I449" i="16"/>
  <c r="J449" i="16"/>
  <c r="I450" i="16"/>
  <c r="J450" i="16"/>
  <c r="I451" i="16"/>
  <c r="J451" i="16"/>
  <c r="I452" i="16"/>
  <c r="J452" i="16"/>
  <c r="I453" i="16"/>
  <c r="J453" i="16"/>
  <c r="I454" i="16"/>
  <c r="J454" i="16"/>
  <c r="I455" i="16"/>
  <c r="J455" i="16"/>
  <c r="I456" i="16"/>
  <c r="J456" i="16"/>
  <c r="I457" i="16"/>
  <c r="J457" i="16"/>
  <c r="I458" i="16"/>
  <c r="J458" i="16"/>
  <c r="I459" i="16"/>
  <c r="J459" i="16"/>
  <c r="I460" i="16"/>
  <c r="J460" i="16"/>
  <c r="I461" i="16"/>
  <c r="J461" i="16"/>
  <c r="I462" i="16"/>
  <c r="J462" i="16"/>
  <c r="I463" i="16"/>
  <c r="J463" i="16"/>
  <c r="I464" i="16"/>
  <c r="J464" i="16"/>
  <c r="I465" i="16"/>
  <c r="J465" i="16"/>
  <c r="I466" i="16"/>
  <c r="J466" i="16"/>
  <c r="I467" i="16"/>
  <c r="J467" i="16"/>
  <c r="I468" i="16"/>
  <c r="J468" i="16"/>
  <c r="I469" i="16"/>
  <c r="J469" i="16"/>
  <c r="I470" i="16"/>
  <c r="J470" i="16"/>
  <c r="I471" i="16"/>
  <c r="J471" i="16"/>
  <c r="I472" i="16"/>
  <c r="J472" i="16"/>
  <c r="I473" i="16"/>
  <c r="J473" i="16"/>
  <c r="I474" i="16"/>
  <c r="J474" i="16"/>
  <c r="I475" i="16"/>
  <c r="J475" i="16"/>
  <c r="I476" i="16"/>
  <c r="J476" i="16"/>
  <c r="I477" i="16"/>
  <c r="J477" i="16"/>
  <c r="I478" i="16"/>
  <c r="J478" i="16"/>
  <c r="I479" i="16"/>
  <c r="J479" i="16"/>
  <c r="I480" i="16"/>
  <c r="J480" i="16"/>
  <c r="I481" i="16"/>
  <c r="J481" i="16"/>
  <c r="I482" i="16"/>
  <c r="J482" i="16"/>
  <c r="I483" i="16"/>
  <c r="J483" i="16"/>
  <c r="I484" i="16"/>
  <c r="J484" i="16"/>
  <c r="I485" i="16"/>
  <c r="J485" i="16"/>
  <c r="I486" i="16"/>
  <c r="J486" i="16"/>
  <c r="I487" i="16"/>
  <c r="J487" i="16"/>
  <c r="I488" i="16"/>
  <c r="J488" i="16"/>
  <c r="I489" i="16"/>
  <c r="J489" i="16"/>
  <c r="I490" i="16"/>
  <c r="J490" i="16"/>
  <c r="I491" i="16"/>
  <c r="J491" i="16"/>
  <c r="I492" i="16"/>
  <c r="J492" i="16"/>
  <c r="I493" i="16"/>
  <c r="J493" i="16"/>
  <c r="I494" i="16"/>
  <c r="J494" i="16"/>
  <c r="I495" i="16"/>
  <c r="J495" i="16"/>
  <c r="I496" i="16"/>
  <c r="J496" i="16"/>
  <c r="I497" i="16"/>
  <c r="J497" i="16"/>
  <c r="I498" i="16"/>
  <c r="J498" i="16"/>
  <c r="I499" i="16"/>
  <c r="J499" i="16"/>
  <c r="I500" i="16"/>
  <c r="J500" i="16"/>
  <c r="I501" i="16"/>
  <c r="J501" i="16"/>
  <c r="I502" i="16"/>
  <c r="J502" i="16"/>
  <c r="I503" i="16"/>
  <c r="J503" i="16"/>
  <c r="I504" i="16"/>
  <c r="J504" i="16"/>
  <c r="I505" i="16"/>
  <c r="J505" i="16"/>
  <c r="I506" i="16"/>
  <c r="J506" i="16"/>
  <c r="I507" i="16"/>
  <c r="J507" i="16"/>
  <c r="I508" i="16"/>
  <c r="J508" i="16"/>
  <c r="I509" i="16"/>
  <c r="J509" i="16"/>
  <c r="I510" i="16"/>
  <c r="J510" i="16"/>
  <c r="I511" i="16"/>
  <c r="J511" i="16"/>
  <c r="I512" i="16"/>
  <c r="J512" i="16"/>
  <c r="I513" i="16"/>
  <c r="J513" i="16"/>
  <c r="I514" i="16"/>
  <c r="J514" i="16"/>
  <c r="I515" i="16"/>
  <c r="J515" i="16"/>
  <c r="I516" i="16"/>
  <c r="J516" i="16"/>
  <c r="I517" i="16"/>
  <c r="J517" i="16"/>
  <c r="I518" i="16"/>
  <c r="J518" i="16"/>
  <c r="I519" i="16"/>
  <c r="J519" i="16"/>
  <c r="I520" i="16"/>
  <c r="J520" i="16"/>
  <c r="I521" i="16"/>
  <c r="J521" i="16"/>
  <c r="I522" i="16"/>
  <c r="J522" i="16"/>
  <c r="I523" i="16"/>
  <c r="J523" i="16"/>
  <c r="I524" i="16"/>
  <c r="J524" i="16"/>
  <c r="I525" i="16"/>
  <c r="J525" i="16"/>
  <c r="I526" i="16"/>
  <c r="J526" i="16"/>
  <c r="I527" i="16"/>
  <c r="J527" i="16"/>
  <c r="I528" i="16"/>
  <c r="J528" i="16"/>
  <c r="I529" i="16"/>
  <c r="J529" i="16"/>
  <c r="I530" i="16"/>
  <c r="J530" i="16"/>
  <c r="I531" i="16"/>
  <c r="J531" i="16"/>
  <c r="I532" i="16"/>
  <c r="J532" i="16"/>
  <c r="I533" i="16"/>
  <c r="J533" i="16"/>
  <c r="I534" i="16"/>
  <c r="J534" i="16"/>
  <c r="I535" i="16"/>
  <c r="J535" i="16"/>
  <c r="I536" i="16"/>
  <c r="J536" i="16"/>
  <c r="I537" i="16"/>
  <c r="J537" i="16"/>
  <c r="I538" i="16"/>
  <c r="J538" i="16"/>
  <c r="I539" i="16"/>
  <c r="J539" i="16"/>
  <c r="I540" i="16"/>
  <c r="J540" i="16"/>
  <c r="I541" i="16"/>
  <c r="J541" i="16"/>
  <c r="I542" i="16"/>
  <c r="J542" i="16"/>
  <c r="I543" i="16"/>
  <c r="J543" i="16"/>
  <c r="I544" i="16"/>
  <c r="J544" i="16"/>
  <c r="I545" i="16"/>
  <c r="J545" i="16"/>
  <c r="I546" i="16"/>
  <c r="J546" i="16"/>
  <c r="I547" i="16"/>
  <c r="J547" i="16"/>
  <c r="I548" i="16"/>
  <c r="J548" i="16"/>
  <c r="I549" i="16"/>
  <c r="J549" i="16"/>
  <c r="I550" i="16"/>
  <c r="J550" i="16"/>
  <c r="I551" i="16"/>
  <c r="J551" i="16"/>
  <c r="I552" i="16"/>
  <c r="J552" i="16"/>
  <c r="I553" i="16"/>
  <c r="J553" i="16"/>
  <c r="I554" i="16"/>
  <c r="J554" i="16"/>
  <c r="I555" i="16"/>
  <c r="J555" i="16"/>
  <c r="I556" i="16"/>
  <c r="J556" i="16"/>
  <c r="I557" i="16"/>
  <c r="J557" i="16"/>
  <c r="I558" i="16"/>
  <c r="J558" i="16"/>
  <c r="I559" i="16"/>
  <c r="J559" i="16"/>
  <c r="I560" i="16"/>
  <c r="J560" i="16"/>
  <c r="I561" i="16"/>
  <c r="J561" i="16"/>
  <c r="I562" i="16"/>
  <c r="J562" i="16"/>
  <c r="I563" i="16"/>
  <c r="J563" i="16"/>
  <c r="I564" i="16"/>
  <c r="J564" i="16"/>
  <c r="I565" i="16"/>
  <c r="J565" i="16"/>
  <c r="I566" i="16"/>
  <c r="J566" i="16"/>
  <c r="I567" i="16"/>
  <c r="J567" i="16"/>
  <c r="I568" i="16"/>
  <c r="J568" i="16"/>
  <c r="I569" i="16"/>
  <c r="J569" i="16"/>
  <c r="I570" i="16"/>
  <c r="J570" i="16"/>
  <c r="I571" i="16"/>
  <c r="J571" i="16"/>
  <c r="I572" i="16"/>
  <c r="J572" i="16"/>
  <c r="I573" i="16"/>
  <c r="J573" i="16"/>
  <c r="I574" i="16"/>
  <c r="J574" i="16"/>
  <c r="I575" i="16"/>
  <c r="J575" i="16"/>
  <c r="I576" i="16"/>
  <c r="J576" i="16"/>
  <c r="I577" i="16"/>
  <c r="J577" i="16"/>
  <c r="I578" i="16"/>
  <c r="J578" i="16"/>
  <c r="I579" i="16"/>
  <c r="J579" i="16"/>
  <c r="I580" i="16"/>
  <c r="J580" i="16"/>
  <c r="I581" i="16"/>
  <c r="J581" i="16"/>
  <c r="I582" i="16"/>
  <c r="J582" i="16"/>
  <c r="I583" i="16"/>
  <c r="J583" i="16"/>
  <c r="I584" i="16"/>
  <c r="J584" i="16"/>
  <c r="I585" i="16"/>
  <c r="J585" i="16"/>
  <c r="I586" i="16"/>
  <c r="J586" i="16"/>
  <c r="I587" i="16"/>
  <c r="J587" i="16"/>
  <c r="I588" i="16"/>
  <c r="J588" i="16"/>
  <c r="I589" i="16"/>
  <c r="J589" i="16"/>
  <c r="I590" i="16"/>
  <c r="J590" i="16"/>
  <c r="I591" i="16"/>
  <c r="J591" i="16"/>
  <c r="I592" i="16"/>
  <c r="J592" i="16"/>
  <c r="I593" i="16"/>
  <c r="J593" i="16"/>
  <c r="I594" i="16"/>
  <c r="J594" i="16"/>
  <c r="I595" i="16"/>
  <c r="J595" i="16"/>
  <c r="I596" i="16"/>
  <c r="J596" i="16"/>
  <c r="I597" i="16"/>
  <c r="J597" i="16"/>
  <c r="I598" i="16"/>
  <c r="J598" i="16"/>
  <c r="I599" i="16"/>
  <c r="J599" i="16"/>
  <c r="I600" i="16"/>
  <c r="J600" i="16"/>
  <c r="I601" i="16"/>
  <c r="J601" i="16"/>
  <c r="I602" i="16"/>
  <c r="J602" i="16"/>
  <c r="I603" i="16"/>
  <c r="J603" i="16"/>
  <c r="I604" i="16"/>
  <c r="J604" i="16"/>
  <c r="I605" i="16"/>
  <c r="J605" i="16"/>
  <c r="I606" i="16"/>
  <c r="J606" i="16"/>
  <c r="I607" i="16"/>
  <c r="J607" i="16"/>
  <c r="I608" i="16"/>
  <c r="J608" i="16"/>
  <c r="I609" i="16"/>
  <c r="J609" i="16"/>
  <c r="I610" i="16"/>
  <c r="J610" i="16"/>
  <c r="I611" i="16"/>
  <c r="J611" i="16"/>
  <c r="I612" i="16"/>
  <c r="J612" i="16"/>
  <c r="I613" i="16"/>
  <c r="J613" i="16"/>
  <c r="I614" i="16"/>
  <c r="J614" i="16"/>
  <c r="I615" i="16"/>
  <c r="J615" i="16"/>
  <c r="I616" i="16"/>
  <c r="J616" i="16"/>
  <c r="I617" i="16"/>
  <c r="J617" i="16"/>
  <c r="I618" i="16"/>
  <c r="J618" i="16"/>
  <c r="I619" i="16"/>
  <c r="J619" i="16"/>
  <c r="I620" i="16"/>
  <c r="J620" i="16"/>
  <c r="I621" i="16"/>
  <c r="J621" i="16"/>
  <c r="I622" i="16"/>
  <c r="J622" i="16"/>
  <c r="I623" i="16"/>
  <c r="J623" i="16"/>
  <c r="I624" i="16"/>
  <c r="J624" i="16"/>
  <c r="I625" i="16"/>
  <c r="J625" i="16"/>
  <c r="I626" i="16"/>
  <c r="J626" i="16"/>
  <c r="I627" i="16"/>
  <c r="J627" i="16"/>
  <c r="I628" i="16"/>
  <c r="J628" i="16"/>
  <c r="I629" i="16"/>
  <c r="J629" i="16"/>
  <c r="I630" i="16"/>
  <c r="J630" i="16"/>
  <c r="I631" i="16"/>
  <c r="J631" i="16"/>
  <c r="I632" i="16"/>
  <c r="J632" i="16"/>
  <c r="I633" i="16"/>
  <c r="J633" i="16"/>
  <c r="I634" i="16"/>
  <c r="J634" i="16"/>
  <c r="I635" i="16"/>
  <c r="J635" i="16"/>
  <c r="I636" i="16"/>
  <c r="J636" i="16"/>
  <c r="I637" i="16"/>
  <c r="J637" i="16"/>
  <c r="I638" i="16"/>
  <c r="J638" i="16"/>
  <c r="I639" i="16"/>
  <c r="J639" i="16"/>
  <c r="I640" i="16"/>
  <c r="J640" i="16"/>
  <c r="I641" i="16"/>
  <c r="J641" i="16"/>
  <c r="I642" i="16"/>
  <c r="J642" i="16"/>
  <c r="I643" i="16"/>
  <c r="J643" i="16"/>
  <c r="I644" i="16"/>
  <c r="J644" i="16"/>
  <c r="I645" i="16"/>
  <c r="J645" i="16"/>
  <c r="I646" i="16"/>
  <c r="J646" i="16"/>
  <c r="I647" i="16"/>
  <c r="J647" i="16"/>
  <c r="I648" i="16"/>
  <c r="J648" i="16"/>
  <c r="I649" i="16"/>
  <c r="J649" i="16"/>
  <c r="I650" i="16"/>
  <c r="J650" i="16"/>
  <c r="I651" i="16"/>
  <c r="J651" i="16"/>
  <c r="I652" i="16"/>
  <c r="J652" i="16"/>
  <c r="I653" i="16"/>
  <c r="J653" i="16"/>
  <c r="I654" i="16"/>
  <c r="J654" i="16"/>
  <c r="I655" i="16"/>
  <c r="J655" i="16"/>
  <c r="I656" i="16"/>
  <c r="J656" i="16"/>
  <c r="I657" i="16"/>
  <c r="J657" i="16"/>
  <c r="I658" i="16"/>
  <c r="J658" i="16"/>
  <c r="I659" i="16"/>
  <c r="J659" i="16"/>
  <c r="I660" i="16"/>
  <c r="J660" i="16"/>
  <c r="I661" i="16"/>
  <c r="J661" i="16"/>
  <c r="I662" i="16"/>
  <c r="J662" i="16"/>
  <c r="I663" i="16"/>
  <c r="J663" i="16"/>
  <c r="I664" i="16"/>
  <c r="J664" i="16"/>
  <c r="I665" i="16"/>
  <c r="J665" i="16"/>
  <c r="I666" i="16"/>
  <c r="J666" i="16"/>
  <c r="I667" i="16"/>
  <c r="J667" i="16"/>
  <c r="I668" i="16"/>
  <c r="J668" i="16"/>
  <c r="I669" i="16"/>
  <c r="J669" i="16"/>
  <c r="I670" i="16"/>
  <c r="J670" i="16"/>
  <c r="I671" i="16"/>
  <c r="J671" i="16"/>
  <c r="I672" i="16"/>
  <c r="J672" i="16"/>
  <c r="I673" i="16"/>
  <c r="J673" i="16"/>
  <c r="I674" i="16"/>
  <c r="J674" i="16"/>
  <c r="I675" i="16"/>
  <c r="J675" i="16"/>
  <c r="I676" i="16"/>
  <c r="J676" i="16"/>
  <c r="I677" i="16"/>
  <c r="J677" i="16"/>
  <c r="I678" i="16"/>
  <c r="J678" i="16"/>
  <c r="I679" i="16"/>
  <c r="J679" i="16"/>
  <c r="I680" i="16"/>
  <c r="J680" i="16"/>
  <c r="I681" i="16"/>
  <c r="J681" i="16"/>
  <c r="I682" i="16"/>
  <c r="J682" i="16"/>
  <c r="I683" i="16"/>
  <c r="J683" i="16"/>
  <c r="I684" i="16"/>
  <c r="J684" i="16"/>
  <c r="I685" i="16"/>
  <c r="J685" i="16"/>
  <c r="I686" i="16"/>
  <c r="J686" i="16"/>
  <c r="I687" i="16"/>
  <c r="J687" i="16"/>
  <c r="I688" i="16"/>
  <c r="J688" i="16"/>
  <c r="I689" i="16"/>
  <c r="J689" i="16"/>
  <c r="I690" i="16"/>
  <c r="J690" i="16"/>
  <c r="I691" i="16"/>
  <c r="J691" i="16"/>
  <c r="I692" i="16"/>
  <c r="J692" i="16"/>
  <c r="I693" i="16"/>
  <c r="J693" i="16"/>
  <c r="I694" i="16"/>
  <c r="J694" i="16"/>
  <c r="I695" i="16"/>
  <c r="J695" i="16"/>
  <c r="I696" i="16"/>
  <c r="J696" i="16"/>
  <c r="I697" i="16"/>
  <c r="J697" i="16"/>
  <c r="I698" i="16"/>
  <c r="J698" i="16"/>
  <c r="I699" i="16"/>
  <c r="J699" i="16"/>
  <c r="I700" i="16"/>
  <c r="J700" i="16"/>
  <c r="I701" i="16"/>
  <c r="J701" i="16"/>
  <c r="I702" i="16"/>
  <c r="J702" i="16"/>
  <c r="I703" i="16"/>
  <c r="J703" i="16"/>
  <c r="I704" i="16"/>
  <c r="J704" i="16"/>
  <c r="I705" i="16"/>
  <c r="J705" i="16"/>
  <c r="I706" i="16"/>
  <c r="J706" i="16"/>
  <c r="I707" i="16"/>
  <c r="J707" i="16"/>
  <c r="I708" i="16"/>
  <c r="J708" i="16"/>
  <c r="I709" i="16"/>
  <c r="J709" i="16"/>
  <c r="I710" i="16"/>
  <c r="J710" i="16"/>
  <c r="I711" i="16"/>
  <c r="J711" i="16"/>
  <c r="I712" i="16"/>
  <c r="J712" i="16"/>
  <c r="I713" i="16"/>
  <c r="J713" i="16"/>
  <c r="I714" i="16"/>
  <c r="J714" i="16"/>
  <c r="I715" i="16"/>
  <c r="J715" i="16"/>
  <c r="I716" i="16"/>
  <c r="J716" i="16"/>
  <c r="I717" i="16"/>
  <c r="J717" i="16"/>
  <c r="I718" i="16"/>
  <c r="J718" i="16"/>
  <c r="I719" i="16"/>
  <c r="J719" i="16"/>
  <c r="I720" i="16"/>
  <c r="J720" i="16"/>
  <c r="I721" i="16"/>
  <c r="J721" i="16"/>
  <c r="I722" i="16"/>
  <c r="J722" i="16"/>
  <c r="I723" i="16"/>
  <c r="J723" i="16"/>
  <c r="I724" i="16"/>
  <c r="J724" i="16"/>
  <c r="I725" i="16"/>
  <c r="J725" i="16"/>
  <c r="I726" i="16"/>
  <c r="J726" i="16"/>
  <c r="I727" i="16"/>
  <c r="J727" i="16"/>
  <c r="I728" i="16"/>
  <c r="J728" i="16"/>
  <c r="I729" i="16"/>
  <c r="J729" i="16"/>
  <c r="I730" i="16"/>
  <c r="J730" i="16"/>
  <c r="I731" i="16"/>
  <c r="J731" i="16"/>
  <c r="I732" i="16"/>
  <c r="J732" i="16"/>
  <c r="I733" i="16"/>
  <c r="J733" i="16"/>
  <c r="I734" i="16"/>
  <c r="J734" i="16"/>
  <c r="I735" i="16"/>
  <c r="J735" i="16"/>
  <c r="I736" i="16"/>
  <c r="J736" i="16"/>
  <c r="I737" i="16"/>
  <c r="J737" i="16"/>
  <c r="I738" i="16"/>
  <c r="J738" i="16"/>
  <c r="I739" i="16"/>
  <c r="J739" i="16"/>
  <c r="I740" i="16"/>
  <c r="J740" i="16"/>
  <c r="I741" i="16"/>
  <c r="J741" i="16"/>
  <c r="I742" i="16"/>
  <c r="J742" i="16"/>
  <c r="I743" i="16"/>
  <c r="J743" i="16"/>
  <c r="I744" i="16"/>
  <c r="J744" i="16"/>
  <c r="I745" i="16"/>
  <c r="J745" i="16"/>
  <c r="I746" i="16"/>
  <c r="J746" i="16"/>
  <c r="I747" i="16"/>
  <c r="J747" i="16"/>
  <c r="I748" i="16"/>
  <c r="J748" i="16"/>
  <c r="I749" i="16"/>
  <c r="J749" i="16"/>
  <c r="I750" i="16"/>
  <c r="J750" i="16"/>
  <c r="I751" i="16"/>
  <c r="J751" i="16"/>
  <c r="I752" i="16"/>
  <c r="J752" i="16"/>
  <c r="I753" i="16"/>
  <c r="J753" i="16"/>
  <c r="I754" i="16"/>
  <c r="J754" i="16"/>
  <c r="I755" i="16"/>
  <c r="J755" i="16"/>
  <c r="I756" i="16"/>
  <c r="J756" i="16"/>
  <c r="I757" i="16"/>
  <c r="J757" i="16"/>
  <c r="I758" i="16"/>
  <c r="J758" i="16"/>
  <c r="I759" i="16"/>
  <c r="J759" i="16"/>
  <c r="I760" i="16"/>
  <c r="J760" i="16"/>
  <c r="I761" i="16"/>
  <c r="J761" i="16"/>
  <c r="I762" i="16"/>
  <c r="J762" i="16"/>
  <c r="I763" i="16"/>
  <c r="J763" i="16"/>
  <c r="I764" i="16"/>
  <c r="J764" i="16"/>
  <c r="I765" i="16"/>
  <c r="J765" i="16"/>
  <c r="I766" i="16"/>
  <c r="J766" i="16"/>
  <c r="I767" i="16"/>
  <c r="J767" i="16"/>
  <c r="I768" i="16"/>
  <c r="J768" i="16"/>
  <c r="I769" i="16"/>
  <c r="J769" i="16"/>
  <c r="I770" i="16"/>
  <c r="J770" i="16"/>
  <c r="I771" i="16"/>
  <c r="J771" i="16"/>
  <c r="I772" i="16"/>
  <c r="J772" i="16"/>
  <c r="I773" i="16"/>
  <c r="J773" i="16"/>
  <c r="I774" i="16"/>
  <c r="J774" i="16"/>
  <c r="I775" i="16"/>
  <c r="J775" i="16"/>
  <c r="I776" i="16"/>
  <c r="J776" i="16"/>
  <c r="I777" i="16"/>
  <c r="J777" i="16"/>
  <c r="I778" i="16"/>
  <c r="J778" i="16"/>
  <c r="I779" i="16"/>
  <c r="J779" i="16"/>
  <c r="I780" i="16"/>
  <c r="J780" i="16"/>
  <c r="I781" i="16"/>
  <c r="J781" i="16"/>
  <c r="I782" i="16"/>
  <c r="J782" i="16"/>
  <c r="I783" i="16"/>
  <c r="J783" i="16"/>
  <c r="I784" i="16"/>
  <c r="J784" i="16"/>
  <c r="I785" i="16"/>
  <c r="J785" i="16"/>
  <c r="I786" i="16"/>
  <c r="J786" i="16"/>
  <c r="I787" i="16"/>
  <c r="J787" i="16"/>
  <c r="I788" i="16"/>
  <c r="J788" i="16"/>
  <c r="I789" i="16"/>
  <c r="J789" i="16"/>
  <c r="I790" i="16"/>
  <c r="J790" i="16"/>
  <c r="I791" i="16"/>
  <c r="J791" i="16"/>
  <c r="I792" i="16"/>
  <c r="J792" i="16"/>
  <c r="I793" i="16"/>
  <c r="J793" i="16"/>
  <c r="I794" i="16"/>
  <c r="J794" i="16"/>
  <c r="I795" i="16"/>
  <c r="J795" i="16"/>
  <c r="I796" i="16"/>
  <c r="J796" i="16"/>
  <c r="I797" i="16"/>
  <c r="J797" i="16"/>
  <c r="I798" i="16"/>
  <c r="J798" i="16"/>
  <c r="I799" i="16"/>
  <c r="J799" i="16"/>
  <c r="I800" i="16"/>
  <c r="J800" i="16"/>
  <c r="I801" i="16"/>
  <c r="J801" i="16"/>
  <c r="I802" i="16"/>
  <c r="J802" i="16"/>
  <c r="I803" i="16"/>
  <c r="J803" i="16"/>
  <c r="I804" i="16"/>
  <c r="J804" i="16"/>
  <c r="I805" i="16"/>
  <c r="J805" i="16"/>
  <c r="I806" i="16"/>
  <c r="J806" i="16"/>
  <c r="I807" i="16"/>
  <c r="J807" i="16"/>
  <c r="I808" i="16"/>
  <c r="J808" i="16"/>
  <c r="I809" i="16"/>
  <c r="J809" i="16"/>
  <c r="I810" i="16"/>
  <c r="J810" i="16"/>
  <c r="I811" i="16"/>
  <c r="J811" i="16"/>
  <c r="I812" i="16"/>
  <c r="J812" i="16"/>
  <c r="I813" i="16"/>
  <c r="J813" i="16"/>
  <c r="I814" i="16"/>
  <c r="J814" i="16"/>
  <c r="I815" i="16"/>
  <c r="J815" i="16"/>
  <c r="I816" i="16"/>
  <c r="J816" i="16"/>
  <c r="I817" i="16"/>
  <c r="J817" i="16"/>
  <c r="I818" i="16"/>
  <c r="J818" i="16"/>
  <c r="I819" i="16"/>
  <c r="J819" i="16"/>
  <c r="I820" i="16"/>
  <c r="J820" i="16"/>
  <c r="I821" i="16"/>
  <c r="J821" i="16"/>
  <c r="I822" i="16"/>
  <c r="J822" i="16"/>
  <c r="I823" i="16"/>
  <c r="J823" i="16"/>
  <c r="I824" i="16"/>
  <c r="J824" i="16"/>
  <c r="I825" i="16"/>
  <c r="J825" i="16"/>
  <c r="I826" i="16"/>
  <c r="J826" i="16"/>
  <c r="I827" i="16"/>
  <c r="J827" i="16"/>
  <c r="I828" i="16"/>
  <c r="J828" i="16"/>
  <c r="I829" i="16"/>
  <c r="J829" i="16"/>
  <c r="I830" i="16"/>
  <c r="J830" i="16"/>
  <c r="I831" i="16"/>
  <c r="J831" i="16"/>
  <c r="I832" i="16"/>
  <c r="J832" i="16"/>
  <c r="I833" i="16"/>
  <c r="J833" i="16"/>
  <c r="I834" i="16"/>
  <c r="J834" i="16"/>
  <c r="I835" i="16"/>
  <c r="J835" i="16"/>
  <c r="I836" i="16"/>
  <c r="J836" i="16"/>
  <c r="I837" i="16"/>
  <c r="J837" i="16"/>
  <c r="I838" i="16"/>
  <c r="J838" i="16"/>
  <c r="I839" i="16"/>
  <c r="J839" i="16"/>
  <c r="I840" i="16"/>
  <c r="J840" i="16"/>
  <c r="I841" i="16"/>
  <c r="J841" i="16"/>
  <c r="I842" i="16"/>
  <c r="J842" i="16"/>
  <c r="I843" i="16"/>
  <c r="J843" i="16"/>
  <c r="I844" i="16"/>
  <c r="J844" i="16"/>
  <c r="I845" i="16"/>
  <c r="J845" i="16"/>
  <c r="I846" i="16"/>
  <c r="J846" i="16"/>
  <c r="I847" i="16"/>
  <c r="J847" i="16"/>
  <c r="I848" i="16"/>
  <c r="J848" i="16"/>
  <c r="I849" i="16"/>
  <c r="J849" i="16"/>
  <c r="I850" i="16"/>
  <c r="J850" i="16"/>
  <c r="I851" i="16"/>
  <c r="J851" i="16"/>
  <c r="I852" i="16"/>
  <c r="J852" i="16"/>
  <c r="I853" i="16"/>
  <c r="J853" i="16"/>
  <c r="I854" i="16"/>
  <c r="J854" i="16"/>
  <c r="I855" i="16"/>
  <c r="J855" i="16"/>
  <c r="I856" i="16"/>
  <c r="J856" i="16"/>
  <c r="I857" i="16"/>
  <c r="J857" i="16"/>
  <c r="I858" i="16"/>
  <c r="J858" i="16"/>
  <c r="I859" i="16"/>
  <c r="J859" i="16"/>
  <c r="I860" i="16"/>
  <c r="J860" i="16"/>
  <c r="I861" i="16"/>
  <c r="J861" i="16"/>
  <c r="I862" i="16"/>
  <c r="J862" i="16"/>
  <c r="I863" i="16"/>
  <c r="J863" i="16"/>
  <c r="I864" i="16"/>
  <c r="J864" i="16"/>
  <c r="I865" i="16"/>
  <c r="J865" i="16"/>
  <c r="I866" i="16"/>
  <c r="J866" i="16"/>
  <c r="I867" i="16"/>
  <c r="J867" i="16"/>
  <c r="I868" i="16"/>
  <c r="J868" i="16"/>
  <c r="I869" i="16"/>
  <c r="J869" i="16"/>
  <c r="I870" i="16"/>
  <c r="J870" i="16"/>
  <c r="I871" i="16"/>
  <c r="J871" i="16"/>
  <c r="I872" i="16"/>
  <c r="J872" i="16"/>
  <c r="I873" i="16"/>
  <c r="J873" i="16"/>
  <c r="I874" i="16"/>
  <c r="J874" i="16"/>
  <c r="I875" i="16"/>
  <c r="J875" i="16"/>
  <c r="I876" i="16"/>
  <c r="J876" i="16"/>
  <c r="I877" i="16"/>
  <c r="J877" i="16"/>
  <c r="I878" i="16"/>
  <c r="J878" i="16"/>
  <c r="I879" i="16"/>
  <c r="J879" i="16"/>
  <c r="I880" i="16"/>
  <c r="J880" i="16"/>
  <c r="I881" i="16"/>
  <c r="J881" i="16"/>
  <c r="I882" i="16"/>
  <c r="J882" i="16"/>
  <c r="I883" i="16"/>
  <c r="J883" i="16"/>
  <c r="I884" i="16"/>
  <c r="J884" i="16"/>
  <c r="I885" i="16"/>
  <c r="J885" i="16"/>
  <c r="I886" i="16"/>
  <c r="J886" i="16"/>
  <c r="I887" i="16"/>
  <c r="J887" i="16"/>
  <c r="I888" i="16"/>
  <c r="J888" i="16"/>
  <c r="I889" i="16"/>
  <c r="J889" i="16"/>
  <c r="I890" i="16"/>
  <c r="J890" i="16"/>
  <c r="I891" i="16"/>
  <c r="J891" i="16"/>
  <c r="I892" i="16"/>
  <c r="J892" i="16"/>
  <c r="I893" i="16"/>
  <c r="J893" i="16"/>
  <c r="I894" i="16"/>
  <c r="J894" i="16"/>
  <c r="I895" i="16"/>
  <c r="J895" i="16"/>
  <c r="I896" i="16"/>
  <c r="J896" i="16"/>
  <c r="I897" i="16"/>
  <c r="J897" i="16"/>
  <c r="I898" i="16"/>
  <c r="J898" i="16"/>
  <c r="I899" i="16"/>
  <c r="J899" i="16"/>
  <c r="I900" i="16"/>
  <c r="J900" i="16"/>
  <c r="I901" i="16"/>
  <c r="J901" i="16"/>
  <c r="I902" i="16"/>
  <c r="J902" i="16"/>
  <c r="I903" i="16"/>
  <c r="J903" i="16"/>
  <c r="I904" i="16"/>
  <c r="J904" i="16"/>
  <c r="I905" i="16"/>
  <c r="J905" i="16"/>
  <c r="I906" i="16"/>
  <c r="J906" i="16"/>
  <c r="I907" i="16"/>
  <c r="J907" i="16"/>
  <c r="I908" i="16"/>
  <c r="J908" i="16"/>
  <c r="I909" i="16"/>
  <c r="J909" i="16"/>
  <c r="I910" i="16"/>
  <c r="J910" i="16"/>
  <c r="I911" i="16"/>
  <c r="J911" i="16"/>
  <c r="I912" i="16"/>
  <c r="J912" i="16"/>
  <c r="I913" i="16"/>
  <c r="J913" i="16"/>
  <c r="I914" i="16"/>
  <c r="J914" i="16"/>
  <c r="I915" i="16"/>
  <c r="J915" i="16"/>
  <c r="I916" i="16"/>
  <c r="J916" i="16"/>
  <c r="I917" i="16"/>
  <c r="J917" i="16"/>
  <c r="I918" i="16"/>
  <c r="J918" i="16"/>
  <c r="I919" i="16"/>
  <c r="J919" i="16"/>
  <c r="I920" i="16"/>
  <c r="J920" i="16"/>
  <c r="I921" i="16"/>
  <c r="J921" i="16"/>
  <c r="I922" i="16"/>
  <c r="J922" i="16"/>
  <c r="I923" i="16"/>
  <c r="J923" i="16"/>
  <c r="I924" i="16"/>
  <c r="J924" i="16"/>
  <c r="I925" i="16"/>
  <c r="J925" i="16"/>
  <c r="I926" i="16"/>
  <c r="J926" i="16"/>
  <c r="I927" i="16"/>
  <c r="J927" i="16"/>
  <c r="I928" i="16"/>
  <c r="J928" i="16"/>
  <c r="I929" i="16"/>
  <c r="J929" i="16"/>
  <c r="I930" i="16"/>
  <c r="J930" i="16"/>
  <c r="I931" i="16"/>
  <c r="J931" i="16"/>
  <c r="I932" i="16"/>
  <c r="J932" i="16"/>
  <c r="I933" i="16"/>
  <c r="J933" i="16"/>
  <c r="I934" i="16"/>
  <c r="J934" i="16"/>
  <c r="I935" i="16"/>
  <c r="J935" i="16"/>
  <c r="I936" i="16"/>
  <c r="J936" i="16"/>
  <c r="I937" i="16"/>
  <c r="J937" i="16"/>
  <c r="I938" i="16"/>
  <c r="J938" i="16"/>
  <c r="I939" i="16"/>
  <c r="J939" i="16"/>
  <c r="I940" i="16"/>
  <c r="J940" i="16"/>
  <c r="I941" i="16"/>
  <c r="J941" i="16"/>
  <c r="I942" i="16"/>
  <c r="J942" i="16"/>
  <c r="I943" i="16"/>
  <c r="J943" i="16"/>
  <c r="I944" i="16"/>
  <c r="J944" i="16"/>
  <c r="I945" i="16"/>
  <c r="J945" i="16"/>
  <c r="I946" i="16"/>
  <c r="J946" i="16"/>
  <c r="I947" i="16"/>
  <c r="J947" i="16"/>
  <c r="I948" i="16"/>
  <c r="J948" i="16"/>
  <c r="I949" i="16"/>
  <c r="J949" i="16"/>
  <c r="I950" i="16"/>
  <c r="J950" i="16"/>
  <c r="I951" i="16"/>
  <c r="J951" i="16"/>
  <c r="I952" i="16"/>
  <c r="J952" i="16"/>
  <c r="I953" i="16"/>
  <c r="J953" i="16"/>
  <c r="I954" i="16"/>
  <c r="J954" i="16"/>
  <c r="I955" i="16"/>
  <c r="J955" i="16"/>
  <c r="I956" i="16"/>
  <c r="J956" i="16"/>
  <c r="I957" i="16"/>
  <c r="J957" i="16"/>
  <c r="I958" i="16"/>
  <c r="J958" i="16"/>
  <c r="I959" i="16"/>
  <c r="J959" i="16"/>
  <c r="I960" i="16"/>
  <c r="J960" i="16"/>
  <c r="I961" i="16"/>
  <c r="J961" i="16"/>
  <c r="I962" i="16"/>
  <c r="J962" i="16"/>
  <c r="I963" i="16"/>
  <c r="J963" i="16"/>
  <c r="I964" i="16"/>
  <c r="J964" i="16"/>
  <c r="I965" i="16"/>
  <c r="J965" i="16"/>
  <c r="I966" i="16"/>
  <c r="J966" i="16"/>
  <c r="I967" i="16"/>
  <c r="J967" i="16"/>
  <c r="I968" i="16"/>
  <c r="J968" i="16"/>
  <c r="I969" i="16"/>
  <c r="J969" i="16"/>
  <c r="I970" i="16"/>
  <c r="J970" i="16"/>
  <c r="I971" i="16"/>
  <c r="J971" i="16"/>
  <c r="I972" i="16"/>
  <c r="J972" i="16"/>
  <c r="I973" i="16"/>
  <c r="J973" i="16"/>
  <c r="I974" i="16"/>
  <c r="J974" i="16"/>
  <c r="I975" i="16"/>
  <c r="J975" i="16"/>
  <c r="I976" i="16"/>
  <c r="J976" i="16"/>
  <c r="I977" i="16"/>
  <c r="J977" i="16"/>
  <c r="I978" i="16"/>
  <c r="J978" i="16"/>
  <c r="I979" i="16"/>
  <c r="J979" i="16"/>
  <c r="I980" i="16"/>
  <c r="J980" i="16"/>
  <c r="I981" i="16"/>
  <c r="J981" i="16"/>
  <c r="I982" i="16"/>
  <c r="J982" i="16"/>
  <c r="I983" i="16"/>
  <c r="J983" i="16"/>
  <c r="I984" i="16"/>
  <c r="J984" i="16"/>
  <c r="I985" i="16"/>
  <c r="J985" i="16"/>
  <c r="I986" i="16"/>
  <c r="J986" i="16"/>
  <c r="I987" i="16"/>
  <c r="J987" i="16"/>
  <c r="I988" i="16"/>
  <c r="J988" i="16"/>
  <c r="I989" i="16"/>
  <c r="J989" i="16"/>
  <c r="I990" i="16"/>
  <c r="J990" i="16"/>
  <c r="I991" i="16"/>
  <c r="J991" i="16"/>
  <c r="I992" i="16"/>
  <c r="J992" i="16"/>
  <c r="I993" i="16"/>
  <c r="J993" i="16"/>
  <c r="I994" i="16"/>
  <c r="J994" i="16"/>
  <c r="I995" i="16"/>
  <c r="J995" i="16"/>
  <c r="I996" i="16"/>
  <c r="J996" i="16"/>
  <c r="I997" i="16"/>
  <c r="J997" i="16"/>
  <c r="I998" i="16"/>
  <c r="J998" i="16"/>
  <c r="I999" i="16"/>
  <c r="J999" i="16"/>
  <c r="I1000" i="16"/>
  <c r="J1000" i="16"/>
  <c r="I1001" i="16"/>
  <c r="J1001" i="16"/>
  <c r="I1002" i="16"/>
  <c r="J1002" i="16"/>
  <c r="I1003" i="16"/>
  <c r="J1003" i="16"/>
  <c r="I1004" i="16"/>
  <c r="J1004" i="16"/>
  <c r="I1005" i="16"/>
  <c r="J1005" i="16"/>
  <c r="I1006" i="16"/>
  <c r="J1006" i="16"/>
  <c r="I1007" i="16"/>
  <c r="J1007" i="16"/>
  <c r="I1008" i="16"/>
  <c r="J1008" i="16"/>
  <c r="I1009" i="16"/>
  <c r="J1009" i="16"/>
  <c r="I1010" i="16"/>
  <c r="J1010" i="16"/>
  <c r="I1011" i="16"/>
  <c r="J1011" i="16"/>
  <c r="I1012" i="16"/>
  <c r="J1012" i="16"/>
  <c r="I1013" i="16"/>
  <c r="J1013" i="16"/>
  <c r="I1014" i="16"/>
  <c r="J1014" i="16"/>
  <c r="I1015" i="16"/>
  <c r="J1015" i="16"/>
  <c r="I1016" i="16"/>
  <c r="J1016" i="16"/>
  <c r="I1017" i="16"/>
  <c r="J1017" i="16"/>
  <c r="I1018" i="16"/>
  <c r="J1018" i="16"/>
  <c r="I1019" i="16"/>
  <c r="J1019" i="16"/>
  <c r="I1020" i="16"/>
  <c r="J1020" i="16"/>
  <c r="I1021" i="16"/>
  <c r="J1021" i="16"/>
  <c r="I1022" i="16"/>
  <c r="J1022" i="16"/>
  <c r="I1023" i="16"/>
  <c r="J1023" i="16"/>
  <c r="I1024" i="16"/>
  <c r="J1024" i="16"/>
  <c r="I1025" i="16"/>
  <c r="J1025" i="16"/>
  <c r="I1026" i="16"/>
  <c r="J1026" i="16"/>
  <c r="I1027" i="16"/>
  <c r="J1027" i="16"/>
  <c r="I1028" i="16"/>
  <c r="J1028" i="16"/>
  <c r="I1029" i="16"/>
  <c r="J1029" i="16"/>
  <c r="I1030" i="16"/>
  <c r="J1030" i="16"/>
  <c r="I1031" i="16"/>
  <c r="J1031" i="16"/>
  <c r="I1032" i="16"/>
  <c r="J1032" i="16"/>
  <c r="I1033" i="16"/>
  <c r="J1033" i="16"/>
  <c r="I1034" i="16"/>
  <c r="J1034" i="16"/>
  <c r="I1035" i="16"/>
  <c r="J1035" i="16"/>
  <c r="I1036" i="16"/>
  <c r="J1036" i="16"/>
  <c r="I1037" i="16"/>
  <c r="J1037" i="16"/>
  <c r="I1038" i="16"/>
  <c r="J1038" i="16"/>
  <c r="I1039" i="16"/>
  <c r="J1039" i="16"/>
  <c r="I1040" i="16"/>
  <c r="J1040" i="16"/>
  <c r="I1041" i="16"/>
  <c r="J1041" i="16"/>
  <c r="I1042" i="16"/>
  <c r="J1042" i="16"/>
  <c r="I1043" i="16"/>
  <c r="J1043" i="16"/>
  <c r="I1044" i="16"/>
  <c r="J1044" i="16"/>
  <c r="I1045" i="16"/>
  <c r="J1045" i="16"/>
  <c r="I1046" i="16"/>
  <c r="J1046" i="16"/>
  <c r="I1047" i="16"/>
  <c r="J1047" i="16"/>
  <c r="I1048" i="16"/>
  <c r="J1048" i="16"/>
  <c r="I1049" i="16"/>
  <c r="J1049" i="16"/>
  <c r="I1050" i="16"/>
  <c r="J1050" i="16"/>
  <c r="I1051" i="16"/>
  <c r="J1051" i="16"/>
  <c r="I1052" i="16"/>
  <c r="J1052" i="16"/>
  <c r="I1053" i="16"/>
  <c r="J1053" i="16"/>
  <c r="I1054" i="16"/>
  <c r="J1054" i="16"/>
  <c r="I1055" i="16"/>
  <c r="J1055" i="16"/>
  <c r="I1056" i="16"/>
  <c r="J1056" i="16"/>
  <c r="I1057" i="16"/>
  <c r="J1057" i="16"/>
  <c r="I1058" i="16"/>
  <c r="J1058" i="16"/>
  <c r="I1059" i="16"/>
  <c r="J1059" i="16"/>
  <c r="I1060" i="16"/>
  <c r="J1060" i="16"/>
  <c r="I1061" i="16"/>
  <c r="J1061" i="16"/>
  <c r="I1062" i="16"/>
  <c r="J1062" i="16"/>
  <c r="I1063" i="16"/>
  <c r="J1063" i="16"/>
  <c r="I1064" i="16"/>
  <c r="J1064" i="16"/>
  <c r="I1065" i="16"/>
  <c r="J1065" i="16"/>
  <c r="I1066" i="16"/>
  <c r="J1066" i="16"/>
  <c r="I1067" i="16"/>
  <c r="J1067" i="16"/>
  <c r="I1068" i="16"/>
  <c r="J1068" i="16"/>
  <c r="I1069" i="16"/>
  <c r="J1069" i="16"/>
  <c r="I1070" i="16"/>
  <c r="J1070" i="16"/>
  <c r="I1071" i="16"/>
  <c r="J1071" i="16"/>
  <c r="I1072" i="16"/>
  <c r="J1072" i="16"/>
  <c r="I1073" i="16"/>
  <c r="J1073" i="16"/>
  <c r="I1074" i="16"/>
  <c r="J1074" i="16"/>
  <c r="I1075" i="16"/>
  <c r="J1075" i="16"/>
  <c r="I1076" i="16"/>
  <c r="J1076" i="16"/>
  <c r="I1077" i="16"/>
  <c r="J1077" i="16"/>
  <c r="I1078" i="16"/>
  <c r="J1078" i="16"/>
  <c r="I1079" i="16"/>
  <c r="J1079" i="16"/>
  <c r="I1080" i="16"/>
  <c r="J1080" i="16"/>
  <c r="I1081" i="16"/>
  <c r="J1081" i="16"/>
  <c r="I1082" i="16"/>
  <c r="J1082" i="16"/>
  <c r="I1083" i="16"/>
  <c r="J1083" i="16"/>
  <c r="I1084" i="16"/>
  <c r="J1084" i="16"/>
  <c r="I1085" i="16"/>
  <c r="J1085" i="16"/>
  <c r="I1086" i="16"/>
  <c r="J1086" i="16"/>
  <c r="I1087" i="16"/>
  <c r="J1087" i="16"/>
  <c r="I1088" i="16"/>
  <c r="J1088" i="16"/>
  <c r="I1089" i="16"/>
  <c r="J1089" i="16"/>
  <c r="I1090" i="16"/>
  <c r="J1090" i="16"/>
  <c r="I1091" i="16"/>
  <c r="J1091" i="16"/>
  <c r="I1092" i="16"/>
  <c r="J1092" i="16"/>
  <c r="I1093" i="16"/>
  <c r="J1093" i="16"/>
  <c r="I1094" i="16"/>
  <c r="J1094" i="16"/>
  <c r="I1095" i="16"/>
  <c r="J1095" i="16"/>
  <c r="I1096" i="16"/>
  <c r="J1096" i="16"/>
  <c r="I1097" i="16"/>
  <c r="J1097" i="16"/>
  <c r="I1098" i="16"/>
  <c r="J1098" i="16"/>
  <c r="I1099" i="16"/>
  <c r="J1099" i="16"/>
  <c r="I1100" i="16"/>
  <c r="J1100" i="16"/>
  <c r="I1101" i="16"/>
  <c r="J1101" i="16"/>
  <c r="I1102" i="16"/>
  <c r="J1102" i="16"/>
  <c r="I1103" i="16"/>
  <c r="J1103" i="16"/>
  <c r="I1104" i="16"/>
  <c r="J1104" i="16"/>
  <c r="I1105" i="16"/>
  <c r="J1105" i="16"/>
  <c r="I1106" i="16"/>
  <c r="J1106" i="16"/>
  <c r="I1107" i="16"/>
  <c r="J1107" i="16"/>
  <c r="I1108" i="16"/>
  <c r="J1108" i="16"/>
  <c r="I1109" i="16"/>
  <c r="J1109" i="16"/>
  <c r="I1110" i="16"/>
  <c r="J1110" i="16"/>
  <c r="I1111" i="16"/>
  <c r="J1111" i="16"/>
  <c r="I1112" i="16"/>
  <c r="J1112" i="16"/>
  <c r="I1113" i="16"/>
  <c r="J1113" i="16"/>
  <c r="I1114" i="16"/>
  <c r="J1114" i="16"/>
  <c r="I1115" i="16"/>
  <c r="J1115" i="16"/>
  <c r="I1116" i="16"/>
  <c r="J1116" i="16"/>
  <c r="I1117" i="16"/>
  <c r="J1117" i="16"/>
  <c r="I1118" i="16"/>
  <c r="J1118" i="16"/>
  <c r="I1119" i="16"/>
  <c r="J1119" i="16"/>
  <c r="I1120" i="16"/>
  <c r="J1120" i="16"/>
  <c r="I1121" i="16"/>
  <c r="J1121" i="16"/>
  <c r="I1122" i="16"/>
  <c r="J1122" i="16"/>
  <c r="I1123" i="16"/>
  <c r="J1123" i="16"/>
  <c r="I1124" i="16"/>
  <c r="J1124" i="16"/>
  <c r="I1125" i="16"/>
  <c r="J1125" i="16"/>
  <c r="I1126" i="16"/>
  <c r="J1126" i="16"/>
  <c r="I1127" i="16"/>
  <c r="J1127" i="16"/>
  <c r="I1128" i="16"/>
  <c r="J1128" i="16"/>
  <c r="I1129" i="16"/>
  <c r="J1129" i="16"/>
  <c r="I1130" i="16"/>
  <c r="J1130" i="16"/>
  <c r="I1131" i="16"/>
  <c r="J1131" i="16"/>
  <c r="I1132" i="16"/>
  <c r="J1132" i="16"/>
  <c r="I1133" i="16"/>
  <c r="J1133" i="16"/>
  <c r="I1134" i="16"/>
  <c r="J1134" i="16"/>
  <c r="I1135" i="16"/>
  <c r="J1135" i="16"/>
  <c r="I1136" i="16"/>
  <c r="J1136" i="16"/>
  <c r="I1137" i="16"/>
  <c r="J1137" i="16"/>
  <c r="I1138" i="16"/>
  <c r="J1138" i="16"/>
  <c r="I1139" i="16"/>
  <c r="J1139" i="16"/>
  <c r="I1140" i="16"/>
  <c r="J1140" i="16"/>
  <c r="I1141" i="16"/>
  <c r="J1141" i="16"/>
  <c r="I1142" i="16"/>
  <c r="J1142" i="16"/>
  <c r="I1143" i="16"/>
  <c r="J1143" i="16"/>
  <c r="I1144" i="16"/>
  <c r="J1144" i="16"/>
  <c r="I1145" i="16"/>
  <c r="J1145" i="16"/>
  <c r="I1146" i="16"/>
  <c r="J1146" i="16"/>
  <c r="I1147" i="16"/>
  <c r="J1147" i="16"/>
  <c r="I1148" i="16"/>
  <c r="J1148" i="16"/>
  <c r="I1149" i="16"/>
  <c r="J1149" i="16"/>
  <c r="I1150" i="16"/>
  <c r="J1150" i="16"/>
  <c r="I1151" i="16"/>
  <c r="J1151" i="16"/>
  <c r="I1152" i="16"/>
  <c r="J1152" i="16"/>
  <c r="I1153" i="16"/>
  <c r="J1153" i="16"/>
  <c r="I1154" i="16"/>
  <c r="J1154" i="16"/>
  <c r="I1155" i="16"/>
  <c r="J1155" i="16"/>
  <c r="I1156" i="16"/>
  <c r="J1156" i="16"/>
  <c r="I1157" i="16"/>
  <c r="J1157" i="16"/>
  <c r="I1158" i="16"/>
  <c r="J1158" i="16"/>
  <c r="I1159" i="16"/>
  <c r="J1159" i="16"/>
  <c r="I1160" i="16"/>
  <c r="J1160" i="16"/>
  <c r="I1161" i="16"/>
  <c r="J1161" i="16"/>
  <c r="I1162" i="16"/>
  <c r="J1162" i="16"/>
  <c r="I1163" i="16"/>
  <c r="J1163" i="16"/>
  <c r="I1164" i="16"/>
  <c r="J1164" i="16"/>
  <c r="I1165" i="16"/>
  <c r="J1165" i="16"/>
  <c r="I1166" i="16"/>
  <c r="J1166" i="16"/>
  <c r="I1167" i="16"/>
  <c r="J1167" i="16"/>
  <c r="I1168" i="16"/>
  <c r="J1168" i="16"/>
  <c r="I1169" i="16"/>
  <c r="J1169" i="16"/>
  <c r="I1170" i="16"/>
  <c r="J1170" i="16"/>
  <c r="I1171" i="16"/>
  <c r="J1171" i="16"/>
  <c r="I1172" i="16"/>
  <c r="J1172" i="16"/>
  <c r="I1173" i="16"/>
  <c r="J1173" i="16"/>
  <c r="I1174" i="16"/>
  <c r="J1174" i="16"/>
  <c r="I1175" i="16"/>
  <c r="J1175" i="16"/>
  <c r="I1176" i="16"/>
  <c r="J1176" i="16"/>
  <c r="I1177" i="16"/>
  <c r="J1177" i="16"/>
  <c r="I1178" i="16"/>
  <c r="J1178" i="16"/>
  <c r="I1179" i="16"/>
  <c r="J1179" i="16"/>
  <c r="I1180" i="16"/>
  <c r="J1180" i="16"/>
  <c r="I1181" i="16"/>
  <c r="J1181" i="16"/>
  <c r="I1182" i="16"/>
  <c r="J1182" i="16"/>
  <c r="I1183" i="16"/>
  <c r="J1183" i="16"/>
  <c r="I1184" i="16"/>
  <c r="J1184" i="16"/>
  <c r="I1185" i="16"/>
  <c r="J1185" i="16"/>
  <c r="I1186" i="16"/>
  <c r="J1186" i="16"/>
  <c r="I1187" i="16"/>
  <c r="J1187" i="16"/>
  <c r="I1188" i="16"/>
  <c r="J1188" i="16"/>
  <c r="I1189" i="16"/>
  <c r="J1189" i="16"/>
  <c r="I1190" i="16"/>
  <c r="J1190" i="16"/>
  <c r="I1191" i="16"/>
  <c r="J1191" i="16"/>
  <c r="I1192" i="16"/>
  <c r="J1192" i="16"/>
  <c r="I1193" i="16"/>
  <c r="J1193" i="16"/>
  <c r="I1194" i="16"/>
  <c r="J1194" i="16"/>
  <c r="I1195" i="16"/>
  <c r="J1195" i="16"/>
  <c r="I1196" i="16"/>
  <c r="J1196" i="16"/>
  <c r="I1197" i="16"/>
  <c r="J1197" i="16"/>
  <c r="I1198" i="16"/>
  <c r="J1198" i="16"/>
  <c r="I1199" i="16"/>
  <c r="J1199" i="16"/>
  <c r="I1200" i="16"/>
  <c r="J1200" i="16"/>
  <c r="I1201" i="16"/>
  <c r="J1201" i="16"/>
  <c r="I1202" i="16"/>
  <c r="J1202" i="16"/>
  <c r="I1203" i="16"/>
  <c r="J1203" i="16"/>
  <c r="I1204" i="16"/>
  <c r="J1204" i="16"/>
  <c r="I1205" i="16"/>
  <c r="J1205" i="16"/>
  <c r="I1206" i="16"/>
  <c r="J1206" i="16"/>
  <c r="I1207" i="16"/>
  <c r="J1207" i="16"/>
  <c r="I1208" i="16"/>
  <c r="J1208" i="16"/>
  <c r="I1209" i="16"/>
  <c r="J1209" i="16"/>
  <c r="I1210" i="16"/>
  <c r="J1210" i="16"/>
  <c r="I1211" i="16"/>
  <c r="J1211" i="16"/>
  <c r="I1212" i="16"/>
  <c r="J1212" i="16"/>
  <c r="I1213" i="16"/>
  <c r="J1213" i="16"/>
  <c r="I1214" i="16"/>
  <c r="J1214" i="16"/>
  <c r="I1215" i="16"/>
  <c r="J1215" i="16"/>
  <c r="I1216" i="16"/>
  <c r="J1216" i="16"/>
  <c r="I1217" i="16"/>
  <c r="J1217" i="16"/>
  <c r="I1218" i="16"/>
  <c r="J1218" i="16"/>
  <c r="I1219" i="16"/>
  <c r="J1219" i="16"/>
  <c r="I1220" i="16"/>
  <c r="J1220" i="16"/>
  <c r="I1221" i="16"/>
  <c r="J1221" i="16"/>
  <c r="I1222" i="16"/>
  <c r="J1222" i="16"/>
  <c r="I1223" i="16"/>
  <c r="J1223" i="16"/>
  <c r="I1224" i="16"/>
  <c r="J1224" i="16"/>
  <c r="I1225" i="16"/>
  <c r="J1225" i="16"/>
  <c r="I1226" i="16"/>
  <c r="J1226" i="16"/>
  <c r="I1227" i="16"/>
  <c r="J1227" i="16"/>
  <c r="I1228" i="16"/>
  <c r="J1228" i="16"/>
  <c r="I1229" i="16"/>
  <c r="J1229" i="16"/>
  <c r="I1230" i="16"/>
  <c r="J1230" i="16"/>
  <c r="I1231" i="16"/>
  <c r="J1231" i="16"/>
  <c r="I1232" i="16"/>
  <c r="J1232" i="16"/>
  <c r="I1233" i="16"/>
  <c r="J1233" i="16"/>
  <c r="I1234" i="16"/>
  <c r="J1234" i="16"/>
  <c r="I1235" i="16"/>
  <c r="J1235" i="16"/>
  <c r="I1236" i="16"/>
  <c r="J1236" i="16"/>
  <c r="I1237" i="16"/>
  <c r="J1237" i="16"/>
  <c r="I1238" i="16"/>
  <c r="J1238" i="16"/>
  <c r="I1239" i="16"/>
  <c r="J1239" i="16"/>
  <c r="I1240" i="16"/>
  <c r="J1240" i="16"/>
  <c r="I1241" i="16"/>
  <c r="J1241" i="16"/>
  <c r="I1242" i="16"/>
  <c r="J1242" i="16"/>
  <c r="I1243" i="16"/>
  <c r="J1243" i="16"/>
  <c r="I1244" i="16"/>
  <c r="J1244" i="16"/>
  <c r="I1245" i="16"/>
  <c r="J1245" i="16"/>
  <c r="I1246" i="16"/>
  <c r="J1246" i="16"/>
  <c r="I1247" i="16"/>
  <c r="J1247" i="16"/>
  <c r="I1248" i="16"/>
  <c r="J1248" i="16"/>
  <c r="I1249" i="16"/>
  <c r="J1249" i="16"/>
  <c r="I1250" i="16"/>
  <c r="J1250" i="16"/>
  <c r="I1251" i="16"/>
  <c r="J1251" i="16"/>
  <c r="I1252" i="16"/>
  <c r="J1252" i="16"/>
  <c r="I1253" i="16"/>
  <c r="J1253" i="16"/>
  <c r="I1254" i="16"/>
  <c r="J1254" i="16"/>
  <c r="I1255" i="16"/>
  <c r="J1255" i="16"/>
  <c r="I1256" i="16"/>
  <c r="J1256" i="16"/>
  <c r="I1257" i="16"/>
  <c r="J1257" i="16"/>
  <c r="I1258" i="16"/>
  <c r="J1258" i="16"/>
  <c r="I1259" i="16"/>
  <c r="J1259" i="16"/>
  <c r="I1260" i="16"/>
  <c r="J1260" i="16"/>
  <c r="I1261" i="16"/>
  <c r="J1261" i="16"/>
  <c r="I1262" i="16"/>
  <c r="J1262" i="16"/>
  <c r="I1263" i="16"/>
  <c r="J1263" i="16"/>
  <c r="I1264" i="16"/>
  <c r="J1264" i="16"/>
  <c r="I1265" i="16"/>
  <c r="J1265" i="16"/>
  <c r="I1266" i="16"/>
  <c r="J1266" i="16"/>
  <c r="I1267" i="16"/>
  <c r="J1267" i="16"/>
  <c r="I1268" i="16"/>
  <c r="J1268" i="16"/>
  <c r="I1269" i="16"/>
  <c r="J1269" i="16"/>
  <c r="I1270" i="16"/>
  <c r="J1270" i="16"/>
  <c r="I1271" i="16"/>
  <c r="J1271" i="16"/>
  <c r="I1272" i="16"/>
  <c r="J1272" i="16"/>
  <c r="I1273" i="16"/>
  <c r="J1273" i="16"/>
  <c r="I1274" i="16"/>
  <c r="J1274" i="16"/>
  <c r="I1275" i="16"/>
  <c r="J1275" i="16"/>
  <c r="I1276" i="16"/>
  <c r="J1276" i="16"/>
  <c r="I1277" i="16"/>
  <c r="J1277" i="16"/>
  <c r="I1278" i="16"/>
  <c r="J1278" i="16"/>
  <c r="I1279" i="16"/>
  <c r="J1279" i="16"/>
  <c r="I1280" i="16"/>
  <c r="J1280" i="16"/>
  <c r="I1281" i="16"/>
  <c r="J1281" i="16"/>
  <c r="I1282" i="16"/>
  <c r="J1282" i="16"/>
  <c r="I1283" i="16"/>
  <c r="J1283" i="16"/>
  <c r="I1284" i="16"/>
  <c r="J1284" i="16"/>
  <c r="I1285" i="16"/>
  <c r="J1285" i="16"/>
  <c r="I1286" i="16"/>
  <c r="J1286" i="16"/>
  <c r="I1287" i="16"/>
  <c r="J1287" i="16"/>
  <c r="I1288" i="16"/>
  <c r="J1288" i="16"/>
  <c r="I1289" i="16"/>
  <c r="J1289" i="16"/>
  <c r="I1290" i="16"/>
  <c r="J1290" i="16"/>
  <c r="I1291" i="16"/>
  <c r="J1291" i="16"/>
  <c r="I1292" i="16"/>
  <c r="J1292" i="16"/>
  <c r="I1293" i="16"/>
  <c r="J1293" i="16"/>
  <c r="I1294" i="16"/>
  <c r="J1294" i="16"/>
  <c r="I1295" i="16"/>
  <c r="J1295" i="16"/>
  <c r="I1296" i="16"/>
  <c r="J1296" i="16"/>
  <c r="I1297" i="16"/>
  <c r="J1297" i="16"/>
  <c r="I1298" i="16"/>
  <c r="J1298" i="16"/>
  <c r="I1299" i="16"/>
  <c r="J1299" i="16"/>
  <c r="I1300" i="16"/>
  <c r="J1300" i="16"/>
  <c r="I1301" i="16"/>
  <c r="J1301" i="16"/>
  <c r="I1302" i="16"/>
  <c r="J1302" i="16"/>
  <c r="I1303" i="16"/>
  <c r="J1303" i="16"/>
  <c r="I1304" i="16"/>
  <c r="J1304" i="16"/>
  <c r="I1305" i="16"/>
  <c r="J1305" i="16"/>
  <c r="I1306" i="16"/>
  <c r="J1306" i="16"/>
  <c r="I1307" i="16"/>
  <c r="J1307" i="16"/>
  <c r="I1308" i="16"/>
  <c r="J1308" i="16"/>
  <c r="I1309" i="16"/>
  <c r="J1309" i="16"/>
  <c r="I1310" i="16"/>
  <c r="J1310" i="16"/>
  <c r="I1311" i="16"/>
  <c r="J1311" i="16"/>
  <c r="I1312" i="16"/>
  <c r="J1312" i="16"/>
  <c r="I1313" i="16"/>
  <c r="J1313" i="16"/>
  <c r="I1314" i="16"/>
  <c r="J1314" i="16"/>
  <c r="I1315" i="16"/>
  <c r="J1315" i="16"/>
  <c r="I1316" i="16"/>
  <c r="J1316" i="16"/>
  <c r="I1317" i="16"/>
  <c r="J1317" i="16"/>
  <c r="I1318" i="16"/>
  <c r="J1318" i="16"/>
  <c r="I1319" i="16"/>
  <c r="J1319" i="16"/>
  <c r="I1320" i="16"/>
  <c r="J1320" i="16"/>
  <c r="I1321" i="16"/>
  <c r="J1321" i="16"/>
  <c r="I1322" i="16"/>
  <c r="J1322" i="16"/>
  <c r="I1323" i="16"/>
  <c r="J1323" i="16"/>
  <c r="I1324" i="16"/>
  <c r="J1324" i="16"/>
  <c r="I1325" i="16"/>
  <c r="J1325" i="16"/>
  <c r="I1326" i="16"/>
  <c r="J1326" i="16"/>
  <c r="I1327" i="16"/>
  <c r="J1327" i="16"/>
  <c r="I1328" i="16"/>
  <c r="J1328" i="16"/>
  <c r="I1329" i="16"/>
  <c r="J1329" i="16"/>
  <c r="I1330" i="16"/>
  <c r="J1330" i="16"/>
  <c r="I1331" i="16"/>
  <c r="J1331" i="16"/>
  <c r="I1332" i="16"/>
  <c r="J1332" i="16"/>
  <c r="I1333" i="16"/>
  <c r="J1333" i="16"/>
  <c r="I1334" i="16"/>
  <c r="J1334" i="16"/>
  <c r="I1335" i="16"/>
  <c r="J1335" i="16"/>
  <c r="I1336" i="16"/>
  <c r="J1336" i="16"/>
  <c r="I1337" i="16"/>
  <c r="J1337" i="16"/>
  <c r="I1338" i="16"/>
  <c r="J1338" i="16"/>
  <c r="I1339" i="16"/>
  <c r="J1339" i="16"/>
  <c r="I1340" i="16"/>
  <c r="J1340" i="16"/>
  <c r="I1341" i="16"/>
  <c r="J1341" i="16"/>
  <c r="I1342" i="16"/>
  <c r="J1342" i="16"/>
  <c r="I1343" i="16"/>
  <c r="J1343" i="16"/>
  <c r="I1344" i="16"/>
  <c r="J1344" i="16"/>
  <c r="I1345" i="16"/>
  <c r="J1345" i="16"/>
  <c r="I1346" i="16"/>
  <c r="J1346" i="16"/>
  <c r="I1347" i="16"/>
  <c r="J1347" i="16"/>
  <c r="I1348" i="16"/>
  <c r="J1348" i="16"/>
  <c r="I1349" i="16"/>
  <c r="J1349" i="16"/>
  <c r="I1350" i="16"/>
  <c r="J1350" i="16"/>
  <c r="I1351" i="16"/>
  <c r="J1351" i="16"/>
  <c r="I1352" i="16"/>
  <c r="J1352" i="16"/>
  <c r="I1353" i="16"/>
  <c r="J1353" i="16"/>
  <c r="I1354" i="16"/>
  <c r="J1354" i="16"/>
  <c r="I1355" i="16"/>
  <c r="J1355" i="16"/>
  <c r="I1356" i="16"/>
  <c r="J1356" i="16"/>
  <c r="I1357" i="16"/>
  <c r="J1357" i="16"/>
  <c r="I1358" i="16"/>
  <c r="J1358" i="16"/>
  <c r="I1359" i="16"/>
  <c r="J1359" i="16"/>
  <c r="I1360" i="16"/>
  <c r="J1360" i="16"/>
  <c r="I1361" i="16"/>
  <c r="J1361" i="16"/>
  <c r="I1362" i="16"/>
  <c r="J1362" i="16"/>
  <c r="I1363" i="16"/>
  <c r="J1363" i="16"/>
  <c r="I1364" i="16"/>
  <c r="J1364" i="16"/>
  <c r="I1365" i="16"/>
  <c r="J1365" i="16"/>
  <c r="I1366" i="16"/>
  <c r="J1366" i="16"/>
  <c r="I1367" i="16"/>
  <c r="J1367" i="16"/>
  <c r="I1368" i="16"/>
  <c r="J1368" i="16"/>
  <c r="I1369" i="16"/>
  <c r="J1369" i="16"/>
  <c r="I1370" i="16"/>
  <c r="J1370" i="16"/>
  <c r="I1371" i="16"/>
  <c r="J1371" i="16"/>
  <c r="I1372" i="16"/>
  <c r="J1372" i="16"/>
  <c r="I1373" i="16"/>
  <c r="J1373" i="16"/>
  <c r="I1374" i="16"/>
  <c r="J1374" i="16"/>
  <c r="I1375" i="16"/>
  <c r="J1375" i="16"/>
  <c r="I1376" i="16"/>
  <c r="J1376" i="16"/>
  <c r="I1377" i="16"/>
  <c r="J1377" i="16"/>
  <c r="I1378" i="16"/>
  <c r="J1378" i="16"/>
  <c r="I1379" i="16"/>
  <c r="J1379" i="16"/>
  <c r="I1380" i="16"/>
  <c r="J1380" i="16"/>
  <c r="I1381" i="16"/>
  <c r="J1381" i="16"/>
  <c r="I1382" i="16"/>
  <c r="J1382" i="16"/>
  <c r="I1383" i="16"/>
  <c r="J1383" i="16"/>
  <c r="I1384" i="16"/>
  <c r="J1384" i="16"/>
  <c r="I1385" i="16"/>
  <c r="J1385" i="16"/>
  <c r="I1386" i="16"/>
  <c r="J1386" i="16"/>
  <c r="I1387" i="16"/>
  <c r="J1387" i="16"/>
  <c r="I1388" i="16"/>
  <c r="J1388" i="16"/>
  <c r="I1389" i="16"/>
  <c r="J1389" i="16"/>
  <c r="I1390" i="16"/>
  <c r="J1390" i="16"/>
  <c r="I1391" i="16"/>
  <c r="J1391" i="16"/>
  <c r="I1392" i="16"/>
  <c r="J1392" i="16"/>
  <c r="I1393" i="16"/>
  <c r="J1393" i="16"/>
  <c r="I1394" i="16"/>
  <c r="J1394" i="16"/>
  <c r="I1395" i="16"/>
  <c r="J1395" i="16"/>
  <c r="I1396" i="16"/>
  <c r="J1396" i="16"/>
  <c r="I1397" i="16"/>
  <c r="J1397" i="16"/>
  <c r="I1398" i="16"/>
  <c r="J1398" i="16"/>
  <c r="I1399" i="16"/>
  <c r="J1399" i="16"/>
  <c r="I1400" i="16"/>
  <c r="J1400" i="16"/>
  <c r="I1401" i="16"/>
  <c r="J1401" i="16"/>
  <c r="I1402" i="16"/>
  <c r="J1402" i="16"/>
  <c r="I1403" i="16"/>
  <c r="J1403" i="16"/>
  <c r="I1404" i="16"/>
  <c r="J1404" i="16"/>
  <c r="I1405" i="16"/>
  <c r="J1405" i="16"/>
  <c r="I1406" i="16"/>
  <c r="J1406" i="16"/>
  <c r="I1407" i="16"/>
  <c r="J1407" i="16"/>
  <c r="I1408" i="16"/>
  <c r="J1408" i="16"/>
  <c r="I1409" i="16"/>
  <c r="J1409" i="16"/>
  <c r="I1410" i="16"/>
  <c r="J1410" i="16"/>
  <c r="I1411" i="16"/>
  <c r="J1411" i="16"/>
  <c r="I1412" i="16"/>
  <c r="J1412" i="16"/>
  <c r="I1413" i="16"/>
  <c r="J1413" i="16"/>
  <c r="I1414" i="16"/>
  <c r="J1414" i="16"/>
  <c r="I1415" i="16"/>
  <c r="J1415" i="16"/>
  <c r="I1416" i="16"/>
  <c r="J1416" i="16"/>
  <c r="I1417" i="16"/>
  <c r="J1417" i="16"/>
  <c r="I1418" i="16"/>
  <c r="J1418" i="16"/>
  <c r="I1419" i="16"/>
  <c r="J1419" i="16"/>
  <c r="I1420" i="16"/>
  <c r="J1420" i="16"/>
  <c r="I1421" i="16"/>
  <c r="J1421" i="16"/>
  <c r="I1422" i="16"/>
  <c r="J1422" i="16"/>
  <c r="I1423" i="16"/>
  <c r="J1423" i="16"/>
  <c r="I1424" i="16"/>
  <c r="J1424" i="16"/>
  <c r="I1425" i="16"/>
  <c r="J1425" i="16"/>
  <c r="I1426" i="16"/>
  <c r="J1426" i="16"/>
  <c r="I1427" i="16"/>
  <c r="J1427" i="16"/>
  <c r="I1428" i="16"/>
  <c r="J1428" i="16"/>
  <c r="I1429" i="16"/>
  <c r="J1429" i="16"/>
  <c r="I1430" i="16"/>
  <c r="J1430" i="16"/>
  <c r="I1431" i="16"/>
  <c r="J1431" i="16"/>
  <c r="I1432" i="16"/>
  <c r="J1432" i="16"/>
  <c r="I1433" i="16"/>
  <c r="J1433" i="16"/>
  <c r="I1434" i="16"/>
  <c r="J1434" i="16"/>
  <c r="I1435" i="16"/>
  <c r="J1435" i="16"/>
  <c r="I1436" i="16"/>
  <c r="J1436" i="16"/>
  <c r="I1437" i="16"/>
  <c r="J1437" i="16"/>
  <c r="I1438" i="16"/>
  <c r="J1438" i="16"/>
  <c r="I1439" i="16"/>
  <c r="J1439" i="16"/>
  <c r="I1440" i="16"/>
  <c r="J1440" i="16"/>
  <c r="I1441" i="16"/>
  <c r="J1441" i="16"/>
  <c r="I1442" i="16"/>
  <c r="J1442" i="16"/>
  <c r="I1443" i="16"/>
  <c r="J1443" i="16"/>
  <c r="I1444" i="16"/>
  <c r="J1444" i="16"/>
  <c r="I1445" i="16"/>
  <c r="J1445" i="16"/>
  <c r="I1446" i="16"/>
  <c r="J1446" i="16"/>
  <c r="I1447" i="16"/>
  <c r="J1447" i="16"/>
  <c r="I1448" i="16"/>
  <c r="J1448" i="16"/>
  <c r="I1449" i="16"/>
  <c r="J1449" i="16"/>
  <c r="I1450" i="16"/>
  <c r="J1450" i="16"/>
  <c r="I1451" i="16"/>
  <c r="J1451" i="16"/>
  <c r="I1452" i="16"/>
  <c r="J1452" i="16"/>
  <c r="I1453" i="16"/>
  <c r="J1453" i="16"/>
  <c r="I1454" i="16"/>
  <c r="J1454" i="16"/>
  <c r="I1455" i="16"/>
  <c r="J1455" i="16"/>
  <c r="I1456" i="16"/>
  <c r="J1456" i="16"/>
  <c r="I1457" i="16"/>
  <c r="J1457" i="16"/>
  <c r="I1458" i="16"/>
  <c r="J1458" i="16"/>
  <c r="I1459" i="16"/>
  <c r="J1459" i="16"/>
  <c r="I1460" i="16"/>
  <c r="J1460" i="16"/>
  <c r="I1461" i="16"/>
  <c r="J1461" i="16"/>
  <c r="I1462" i="16"/>
  <c r="J1462" i="16"/>
  <c r="I1463" i="16"/>
  <c r="J1463" i="16"/>
  <c r="I1464" i="16"/>
  <c r="J1464" i="16"/>
  <c r="I1465" i="16"/>
  <c r="J1465" i="16"/>
  <c r="I1466" i="16"/>
  <c r="J1466" i="16"/>
  <c r="I1467" i="16"/>
  <c r="J1467" i="16"/>
  <c r="I1468" i="16"/>
  <c r="J1468" i="16"/>
  <c r="I1469" i="16"/>
  <c r="J1469" i="16"/>
  <c r="I1470" i="16"/>
  <c r="J1470" i="16"/>
  <c r="I1471" i="16"/>
  <c r="J1471" i="16"/>
  <c r="I1472" i="16"/>
  <c r="J1472" i="16"/>
  <c r="I1473" i="16"/>
  <c r="J1473" i="16"/>
  <c r="I1474" i="16"/>
  <c r="J1474" i="16"/>
  <c r="I1475" i="16"/>
  <c r="J1475" i="16"/>
  <c r="I1476" i="16"/>
  <c r="J1476" i="16"/>
  <c r="I1477" i="16"/>
  <c r="J1477" i="16"/>
  <c r="I1478" i="16"/>
  <c r="J1478" i="16"/>
  <c r="I1479" i="16"/>
  <c r="J1479" i="16"/>
  <c r="I1480" i="16"/>
  <c r="J1480" i="16"/>
  <c r="I1481" i="16"/>
  <c r="J1481" i="16"/>
  <c r="I1482" i="16"/>
  <c r="J1482" i="16"/>
  <c r="I1483" i="16"/>
  <c r="J1483" i="16"/>
  <c r="I1484" i="16"/>
  <c r="J1484" i="16"/>
  <c r="I1485" i="16"/>
  <c r="J1485" i="16"/>
  <c r="I1486" i="16"/>
  <c r="J1486" i="16"/>
  <c r="I1487" i="16"/>
  <c r="J1487" i="16"/>
  <c r="I1488" i="16"/>
  <c r="J1488" i="16"/>
  <c r="I1489" i="16"/>
  <c r="J1489" i="16"/>
  <c r="I1490" i="16"/>
  <c r="J1490" i="16"/>
  <c r="I1491" i="16"/>
  <c r="J1491" i="16"/>
  <c r="I1492" i="16"/>
  <c r="J1492" i="16"/>
  <c r="I1493" i="16"/>
  <c r="J1493" i="16"/>
  <c r="I1494" i="16"/>
  <c r="J1494" i="16"/>
  <c r="I1495" i="16"/>
  <c r="J1495" i="16"/>
  <c r="I1496" i="16"/>
  <c r="J1496" i="16"/>
  <c r="I1497" i="16"/>
  <c r="J1497" i="16"/>
  <c r="I1498" i="16"/>
  <c r="J1498" i="16"/>
  <c r="I1499" i="16"/>
  <c r="J1499" i="16"/>
  <c r="I1500" i="16"/>
  <c r="J1500" i="16"/>
  <c r="I1501" i="16"/>
  <c r="J1501" i="16"/>
  <c r="I1502" i="16"/>
  <c r="J1502" i="16"/>
  <c r="I1503" i="16"/>
  <c r="J1503" i="16"/>
  <c r="I1504" i="16"/>
  <c r="J1504" i="16"/>
  <c r="I1505" i="16"/>
  <c r="J1505" i="16"/>
  <c r="I1506" i="16"/>
  <c r="J1506" i="16"/>
  <c r="I1507" i="16"/>
  <c r="J1507" i="16"/>
  <c r="I1508" i="16"/>
  <c r="J1508" i="16"/>
  <c r="I1509" i="16"/>
  <c r="J1509" i="16"/>
  <c r="I1510" i="16"/>
  <c r="J1510" i="16"/>
  <c r="I1511" i="16"/>
  <c r="J1511" i="16"/>
  <c r="I1512" i="16"/>
  <c r="J1512" i="16"/>
  <c r="I1513" i="16"/>
  <c r="J1513" i="16"/>
  <c r="I1514" i="16"/>
  <c r="J1514" i="16"/>
  <c r="I1515" i="16"/>
  <c r="J1515" i="16"/>
  <c r="I1516" i="16"/>
  <c r="J1516" i="16"/>
  <c r="I1517" i="16"/>
  <c r="J1517" i="16"/>
  <c r="I1518" i="16"/>
  <c r="J1518" i="16"/>
  <c r="I1519" i="16"/>
  <c r="J1519" i="16"/>
  <c r="I1520" i="16"/>
  <c r="J1520" i="16"/>
  <c r="I1521" i="16"/>
  <c r="J1521" i="16"/>
  <c r="I1522" i="16"/>
  <c r="J1522" i="16"/>
  <c r="I1523" i="16"/>
  <c r="J1523" i="16"/>
  <c r="I1524" i="16"/>
  <c r="J1524" i="16"/>
  <c r="I1525" i="16"/>
  <c r="J1525" i="16"/>
  <c r="I1526" i="16"/>
  <c r="J1526" i="16"/>
  <c r="I1527" i="16"/>
  <c r="J1527" i="16"/>
  <c r="I1528" i="16"/>
  <c r="J1528" i="16"/>
  <c r="I1529" i="16"/>
  <c r="J1529" i="16"/>
  <c r="I1530" i="16"/>
  <c r="J1530" i="16"/>
  <c r="I1531" i="16"/>
  <c r="J1531" i="16"/>
  <c r="I1532" i="16"/>
  <c r="J1532" i="16"/>
  <c r="I1533" i="16"/>
  <c r="J1533" i="16"/>
  <c r="I1534" i="16"/>
  <c r="J1534" i="16"/>
  <c r="I1535" i="16"/>
  <c r="J1535" i="16"/>
  <c r="I1536" i="16"/>
  <c r="J1536" i="16"/>
  <c r="I1537" i="16"/>
  <c r="J1537" i="16"/>
  <c r="I1538" i="16"/>
  <c r="J1538" i="16"/>
  <c r="I1539" i="16"/>
  <c r="J1539" i="16"/>
  <c r="I1540" i="16"/>
  <c r="J1540" i="16"/>
  <c r="I1541" i="16"/>
  <c r="J1541" i="16"/>
  <c r="I1542" i="16"/>
  <c r="J1542" i="16"/>
  <c r="I1543" i="16"/>
  <c r="J1543" i="16"/>
  <c r="I1544" i="16"/>
  <c r="J1544" i="16"/>
  <c r="I1545" i="16"/>
  <c r="J1545" i="16"/>
  <c r="I1546" i="16"/>
  <c r="J1546" i="16"/>
  <c r="I1547" i="16"/>
  <c r="J1547" i="16"/>
  <c r="I1548" i="16"/>
  <c r="J1548" i="16"/>
  <c r="I1549" i="16"/>
  <c r="J1549" i="16"/>
  <c r="I1550" i="16"/>
  <c r="J1550" i="16"/>
  <c r="I1551" i="16"/>
  <c r="J1551" i="16"/>
  <c r="I1552" i="16"/>
  <c r="J1552" i="16"/>
  <c r="I1553" i="16"/>
  <c r="J1553" i="16"/>
  <c r="I1554" i="16"/>
  <c r="J1554" i="16"/>
  <c r="I1555" i="16"/>
  <c r="J1555" i="16"/>
  <c r="I1556" i="16"/>
  <c r="J1556" i="16"/>
  <c r="I1557" i="16"/>
  <c r="J1557" i="16"/>
  <c r="I1558" i="16"/>
  <c r="J1558" i="16"/>
  <c r="I1559" i="16"/>
  <c r="J1559" i="16"/>
  <c r="I1560" i="16"/>
  <c r="J1560" i="16"/>
  <c r="I1561" i="16"/>
  <c r="J1561" i="16"/>
  <c r="I1562" i="16"/>
  <c r="J1562" i="16"/>
  <c r="I1563" i="16"/>
  <c r="J1563" i="16"/>
  <c r="I1564" i="16"/>
  <c r="J1564" i="16"/>
  <c r="I1565" i="16"/>
  <c r="J1565" i="16"/>
  <c r="I1566" i="16"/>
  <c r="J1566" i="16"/>
  <c r="I1567" i="16"/>
  <c r="J1567" i="16"/>
  <c r="I1568" i="16"/>
  <c r="J1568" i="16"/>
  <c r="I1569" i="16"/>
  <c r="J1569" i="16"/>
  <c r="I1570" i="16"/>
  <c r="J1570" i="16"/>
  <c r="I1571" i="16"/>
  <c r="J1571" i="16"/>
  <c r="I1572" i="16"/>
  <c r="J1572" i="16"/>
  <c r="I1573" i="16"/>
  <c r="J1573" i="16"/>
  <c r="I1574" i="16"/>
  <c r="J1574" i="16"/>
  <c r="I1575" i="16"/>
  <c r="J1575" i="16"/>
  <c r="I1576" i="16"/>
  <c r="J1576" i="16"/>
  <c r="I1577" i="16"/>
  <c r="J1577" i="16"/>
  <c r="I1578" i="16"/>
  <c r="J1578" i="16"/>
  <c r="I1579" i="16"/>
  <c r="J1579" i="16"/>
  <c r="I1580" i="16"/>
  <c r="J1580" i="16"/>
  <c r="I1581" i="16"/>
  <c r="J1581" i="16"/>
  <c r="I1582" i="16"/>
  <c r="J1582" i="16"/>
  <c r="I1583" i="16"/>
  <c r="J1583" i="16"/>
  <c r="I1584" i="16"/>
  <c r="J1584" i="16"/>
  <c r="I1585" i="16"/>
  <c r="J1585" i="16"/>
  <c r="I1586" i="16"/>
  <c r="J1586" i="16"/>
  <c r="I1587" i="16"/>
  <c r="J1587" i="16"/>
  <c r="I1588" i="16"/>
  <c r="J1588" i="16"/>
  <c r="I1589" i="16"/>
  <c r="J1589" i="16"/>
  <c r="I1590" i="16"/>
  <c r="J1590" i="16"/>
  <c r="I1591" i="16"/>
  <c r="J1591" i="16"/>
  <c r="I1592" i="16"/>
  <c r="J1592" i="16"/>
  <c r="I1593" i="16"/>
  <c r="J1593" i="16"/>
  <c r="I1594" i="16"/>
  <c r="J1594" i="16"/>
  <c r="I1595" i="16"/>
  <c r="J1595" i="16"/>
  <c r="I1596" i="16"/>
  <c r="J1596" i="16"/>
  <c r="I1597" i="16"/>
  <c r="J1597" i="16"/>
  <c r="I1598" i="16"/>
  <c r="J1598" i="16"/>
  <c r="I1599" i="16"/>
  <c r="J1599" i="16"/>
  <c r="I1600" i="16"/>
  <c r="J1600" i="16"/>
  <c r="I1601" i="16"/>
  <c r="J1601" i="16"/>
  <c r="I1602" i="16"/>
  <c r="J1602" i="16"/>
  <c r="I1603" i="16"/>
  <c r="J1603" i="16"/>
  <c r="I1604" i="16"/>
  <c r="J1604" i="16"/>
  <c r="I1605" i="16"/>
  <c r="J1605" i="16"/>
  <c r="I1606" i="16"/>
  <c r="J1606" i="16"/>
  <c r="I1607" i="16"/>
  <c r="J1607" i="16"/>
  <c r="I1608" i="16"/>
  <c r="J1608" i="16"/>
  <c r="I1609" i="16"/>
  <c r="J1609" i="16"/>
  <c r="I1610" i="16"/>
  <c r="J1610" i="16"/>
  <c r="I1611" i="16"/>
  <c r="J1611" i="16"/>
  <c r="I1612" i="16"/>
  <c r="J1612" i="16"/>
  <c r="I1613" i="16"/>
  <c r="J1613" i="16"/>
  <c r="I1614" i="16"/>
  <c r="J1614" i="16"/>
  <c r="I1615" i="16"/>
  <c r="J1615" i="16"/>
  <c r="I1616" i="16"/>
  <c r="J1616" i="16"/>
  <c r="I1617" i="16"/>
  <c r="J1617" i="16"/>
  <c r="I1618" i="16"/>
  <c r="J1618" i="16"/>
  <c r="I1619" i="16"/>
  <c r="J1619" i="16"/>
  <c r="I1620" i="16"/>
  <c r="J1620" i="16"/>
  <c r="I1621" i="16"/>
  <c r="J1621" i="16"/>
  <c r="I1622" i="16"/>
  <c r="J1622" i="16"/>
  <c r="I1623" i="16"/>
  <c r="J1623" i="16"/>
  <c r="I1624" i="16"/>
  <c r="J1624" i="16"/>
  <c r="I1625" i="16"/>
  <c r="J1625" i="16"/>
  <c r="I1626" i="16"/>
  <c r="J1626" i="16"/>
  <c r="I1627" i="16"/>
  <c r="J1627" i="16"/>
  <c r="I1628" i="16"/>
  <c r="J1628" i="16"/>
  <c r="I1629" i="16"/>
  <c r="J1629" i="16"/>
  <c r="I1630" i="16"/>
  <c r="J1630" i="16"/>
  <c r="I1631" i="16"/>
  <c r="J1631" i="16"/>
  <c r="I1632" i="16"/>
  <c r="J1632" i="16"/>
  <c r="I1633" i="16"/>
  <c r="J1633" i="16"/>
  <c r="I1634" i="16"/>
  <c r="J1634" i="16"/>
  <c r="I1635" i="16"/>
  <c r="J1635" i="16"/>
  <c r="I1636" i="16"/>
  <c r="J1636" i="16"/>
  <c r="I1637" i="16"/>
  <c r="J1637" i="16"/>
  <c r="I1638" i="16"/>
  <c r="J1638" i="16"/>
  <c r="I1639" i="16"/>
  <c r="J1639" i="16"/>
  <c r="I1640" i="16"/>
  <c r="J1640" i="16"/>
  <c r="I1641" i="16"/>
  <c r="J1641" i="16"/>
  <c r="I1642" i="16"/>
  <c r="J1642" i="16"/>
  <c r="I1643" i="16"/>
  <c r="J1643" i="16"/>
  <c r="I1644" i="16"/>
  <c r="J1644" i="16"/>
  <c r="I1645" i="16"/>
  <c r="J1645" i="16"/>
  <c r="I1646" i="16"/>
  <c r="J1646" i="16"/>
  <c r="I1647" i="16"/>
  <c r="J1647" i="16"/>
  <c r="I1648" i="16"/>
  <c r="J1648" i="16"/>
  <c r="I1649" i="16"/>
  <c r="J1649" i="16"/>
  <c r="I1650" i="16"/>
  <c r="J1650" i="16"/>
  <c r="I1651" i="16"/>
  <c r="J1651" i="16"/>
  <c r="I1652" i="16"/>
  <c r="J1652" i="16"/>
  <c r="I1653" i="16"/>
  <c r="J1653" i="16"/>
  <c r="I1654" i="16"/>
  <c r="J1654" i="16"/>
  <c r="I1655" i="16"/>
  <c r="J1655" i="16"/>
  <c r="I1656" i="16"/>
  <c r="J1656" i="16"/>
  <c r="I1657" i="16"/>
  <c r="J1657" i="16"/>
  <c r="I1658" i="16"/>
  <c r="J1658" i="16"/>
  <c r="I1659" i="16"/>
  <c r="J1659" i="16"/>
  <c r="I1660" i="16"/>
  <c r="J1660" i="16"/>
  <c r="I1661" i="16"/>
  <c r="J1661" i="16"/>
  <c r="I1662" i="16"/>
  <c r="J1662" i="16"/>
  <c r="I1663" i="16"/>
  <c r="J1663" i="16"/>
  <c r="I1664" i="16"/>
  <c r="J1664" i="16"/>
  <c r="I1665" i="16"/>
  <c r="J1665" i="16"/>
  <c r="I1666" i="16"/>
  <c r="J1666" i="16"/>
  <c r="I1667" i="16"/>
  <c r="J1667" i="16"/>
  <c r="I1668" i="16"/>
  <c r="J1668" i="16"/>
  <c r="I1669" i="16"/>
  <c r="J1669" i="16"/>
  <c r="I1670" i="16"/>
  <c r="J1670" i="16"/>
  <c r="I1671" i="16"/>
  <c r="J1671" i="16"/>
  <c r="I1672" i="16"/>
  <c r="J1672" i="16"/>
  <c r="I1673" i="16"/>
  <c r="J1673" i="16"/>
  <c r="I1674" i="16"/>
  <c r="J1674" i="16"/>
  <c r="I1675" i="16"/>
  <c r="J1675" i="16"/>
  <c r="I1676" i="16"/>
  <c r="J1676" i="16"/>
  <c r="I1677" i="16"/>
  <c r="J1677" i="16"/>
  <c r="I1678" i="16"/>
  <c r="J1678" i="16"/>
  <c r="I1679" i="16"/>
  <c r="J1679" i="16"/>
  <c r="I1680" i="16"/>
  <c r="J1680" i="16"/>
  <c r="I1681" i="16"/>
  <c r="J1681" i="16"/>
  <c r="I1682" i="16"/>
  <c r="J1682" i="16"/>
  <c r="I1683" i="16"/>
  <c r="J1683" i="16"/>
  <c r="I1684" i="16"/>
  <c r="J1684" i="16"/>
  <c r="I1685" i="16"/>
  <c r="J1685" i="16"/>
  <c r="I1686" i="16"/>
  <c r="J1686" i="16"/>
  <c r="I1687" i="16"/>
  <c r="J1687" i="16"/>
  <c r="I1688" i="16"/>
  <c r="J1688" i="16"/>
  <c r="I1689" i="16"/>
  <c r="J1689" i="16"/>
  <c r="I1690" i="16"/>
  <c r="J1690" i="16"/>
  <c r="I1691" i="16"/>
  <c r="J1691" i="16"/>
  <c r="I1692" i="16"/>
  <c r="J1692" i="16"/>
  <c r="I1693" i="16"/>
  <c r="J1693" i="16"/>
  <c r="I1694" i="16"/>
  <c r="J1694" i="16"/>
  <c r="I1695" i="16"/>
  <c r="J1695" i="16"/>
  <c r="I1696" i="16"/>
  <c r="J1696" i="16"/>
  <c r="I1697" i="16"/>
  <c r="J1697" i="16"/>
  <c r="I1698" i="16"/>
  <c r="J1698" i="16"/>
  <c r="I1699" i="16"/>
  <c r="J1699" i="16"/>
  <c r="I1700" i="16"/>
  <c r="J1700" i="16"/>
  <c r="I1701" i="16"/>
  <c r="J1701" i="16"/>
  <c r="I1702" i="16"/>
  <c r="J1702" i="16"/>
  <c r="I1703" i="16"/>
  <c r="J1703" i="16"/>
  <c r="I1704" i="16"/>
  <c r="J1704" i="16"/>
  <c r="I1705" i="16"/>
  <c r="J1705" i="16"/>
  <c r="I1706" i="16"/>
  <c r="J1706" i="16"/>
  <c r="I1707" i="16"/>
  <c r="J1707" i="16"/>
  <c r="I1708" i="16"/>
  <c r="J1708" i="16"/>
  <c r="I1709" i="16"/>
  <c r="J1709" i="16"/>
  <c r="I1710" i="16"/>
  <c r="J1710" i="16"/>
  <c r="I1711" i="16"/>
  <c r="J1711" i="16"/>
  <c r="I1712" i="16"/>
  <c r="J1712" i="16"/>
  <c r="I1713" i="16"/>
  <c r="J1713" i="16"/>
  <c r="I1714" i="16"/>
  <c r="J1714" i="16"/>
  <c r="I1715" i="16"/>
  <c r="J1715" i="16"/>
  <c r="I1716" i="16"/>
  <c r="J1716" i="16"/>
  <c r="I1717" i="16"/>
  <c r="J1717" i="16"/>
  <c r="I1718" i="16"/>
  <c r="J1718" i="16"/>
  <c r="I1719" i="16"/>
  <c r="J1719" i="16"/>
  <c r="I1720" i="16"/>
  <c r="J1720" i="16"/>
  <c r="I1721" i="16"/>
  <c r="J1721" i="16"/>
  <c r="I1722" i="16"/>
  <c r="J1722" i="16"/>
  <c r="I1723" i="16"/>
  <c r="J1723" i="16"/>
  <c r="I1724" i="16"/>
  <c r="J1724" i="16"/>
  <c r="I1725" i="16"/>
  <c r="J1725" i="16"/>
  <c r="I1726" i="16"/>
  <c r="J1726" i="16"/>
  <c r="I1727" i="16"/>
  <c r="J1727" i="16"/>
  <c r="I1728" i="16"/>
  <c r="J1728" i="16"/>
  <c r="I1729" i="16"/>
  <c r="J1729" i="16"/>
  <c r="I1730" i="16"/>
  <c r="J1730" i="16"/>
  <c r="I1731" i="16"/>
  <c r="J1731" i="16"/>
  <c r="I1732" i="16"/>
  <c r="J1732" i="16"/>
  <c r="I1733" i="16"/>
  <c r="J1733" i="16"/>
  <c r="I1734" i="16"/>
  <c r="J1734" i="16"/>
  <c r="I1735" i="16"/>
  <c r="J1735" i="16"/>
  <c r="I1736" i="16"/>
  <c r="J1736" i="16"/>
  <c r="I1737" i="16"/>
  <c r="J1737" i="16"/>
  <c r="I1738" i="16"/>
  <c r="J1738" i="16"/>
  <c r="I1739" i="16"/>
  <c r="J1739" i="16"/>
  <c r="I1740" i="16"/>
  <c r="J1740" i="16"/>
  <c r="I1741" i="16"/>
  <c r="J1741" i="16"/>
  <c r="I1742" i="16"/>
  <c r="J1742" i="16"/>
  <c r="I1743" i="16"/>
  <c r="J1743" i="16"/>
  <c r="I1744" i="16"/>
  <c r="J1744" i="16"/>
  <c r="I1745" i="16"/>
  <c r="J1745" i="16"/>
  <c r="I1746" i="16"/>
  <c r="J1746" i="16"/>
  <c r="I1747" i="16"/>
  <c r="J1747" i="16"/>
  <c r="I1748" i="16"/>
  <c r="J1748" i="16"/>
  <c r="I1749" i="16"/>
  <c r="J1749" i="16"/>
  <c r="I1750" i="16"/>
  <c r="J1750" i="16"/>
  <c r="I1751" i="16"/>
  <c r="J1751" i="16"/>
  <c r="I1752" i="16"/>
  <c r="J1752" i="16"/>
  <c r="I1753" i="16"/>
  <c r="J1753" i="16"/>
  <c r="I1754" i="16"/>
  <c r="J1754" i="16"/>
  <c r="I1755" i="16"/>
  <c r="J1755" i="16"/>
  <c r="I1756" i="16"/>
  <c r="J1756" i="16"/>
  <c r="I1757" i="16"/>
  <c r="J1757" i="16"/>
  <c r="I1758" i="16"/>
  <c r="J1758" i="16"/>
  <c r="I1759" i="16"/>
  <c r="J1759" i="16"/>
  <c r="I1760" i="16"/>
  <c r="J1760" i="16"/>
  <c r="I1761" i="16"/>
  <c r="J1761" i="16"/>
  <c r="I1762" i="16"/>
  <c r="J1762" i="16"/>
  <c r="I1763" i="16"/>
  <c r="J1763" i="16"/>
  <c r="I1764" i="16"/>
  <c r="J1764" i="16"/>
  <c r="I1765" i="16"/>
  <c r="J1765" i="16"/>
  <c r="I1766" i="16"/>
  <c r="J1766" i="16"/>
  <c r="I1767" i="16"/>
  <c r="J1767" i="16"/>
  <c r="I1768" i="16"/>
  <c r="J1768" i="16"/>
  <c r="I1769" i="16"/>
  <c r="J1769" i="16"/>
  <c r="I1770" i="16"/>
  <c r="J1770" i="16"/>
  <c r="I1771" i="16"/>
  <c r="J1771" i="16"/>
  <c r="I1772" i="16"/>
  <c r="J1772" i="16"/>
  <c r="I1773" i="16"/>
  <c r="J1773" i="16"/>
  <c r="I1774" i="16"/>
  <c r="J1774" i="16"/>
  <c r="I1775" i="16"/>
  <c r="J1775" i="16"/>
  <c r="I1776" i="16"/>
  <c r="J1776" i="16"/>
  <c r="I1777" i="16"/>
  <c r="J1777" i="16"/>
  <c r="I1778" i="16"/>
  <c r="J1778" i="16"/>
  <c r="I1779" i="16"/>
  <c r="J1779" i="16"/>
  <c r="I1780" i="16"/>
  <c r="J1780" i="16"/>
  <c r="I1781" i="16"/>
  <c r="J1781" i="16"/>
  <c r="I1782" i="16"/>
  <c r="J1782" i="16"/>
  <c r="I1783" i="16"/>
  <c r="J1783" i="16"/>
  <c r="I1784" i="16"/>
  <c r="J1784" i="16"/>
  <c r="I1785" i="16"/>
  <c r="J1785" i="16"/>
  <c r="I1786" i="16"/>
  <c r="J1786" i="16"/>
  <c r="I1787" i="16"/>
  <c r="J1787" i="16"/>
  <c r="I1788" i="16"/>
  <c r="J1788" i="16"/>
  <c r="I1789" i="16"/>
  <c r="J1789" i="16"/>
  <c r="I1790" i="16"/>
  <c r="J1790" i="16"/>
  <c r="I1791" i="16"/>
  <c r="J1791" i="16"/>
  <c r="I1792" i="16"/>
  <c r="J1792" i="16"/>
  <c r="I1793" i="16"/>
  <c r="J1793" i="16"/>
  <c r="I1794" i="16"/>
  <c r="J1794" i="16"/>
  <c r="I1795" i="16"/>
  <c r="J1795" i="16"/>
  <c r="I1796" i="16"/>
  <c r="J1796" i="16"/>
  <c r="I1797" i="16"/>
  <c r="J1797" i="16"/>
  <c r="I1798" i="16"/>
  <c r="J1798" i="16"/>
  <c r="I1799" i="16"/>
  <c r="J1799" i="16"/>
  <c r="I1800" i="16"/>
  <c r="J1800" i="16"/>
  <c r="I1801" i="16"/>
  <c r="J1801" i="16"/>
  <c r="I1802" i="16"/>
  <c r="J1802" i="16"/>
  <c r="I1803" i="16"/>
  <c r="J1803" i="16"/>
  <c r="I1804" i="16"/>
  <c r="J1804" i="16"/>
  <c r="I1805" i="16"/>
  <c r="J1805" i="16"/>
  <c r="I1806" i="16"/>
  <c r="J1806" i="16"/>
  <c r="I1807" i="16"/>
  <c r="J1807" i="16"/>
  <c r="I1808" i="16"/>
  <c r="J1808" i="16"/>
  <c r="I1809" i="16"/>
  <c r="J1809" i="16"/>
  <c r="I1810" i="16"/>
  <c r="J1810" i="16"/>
  <c r="I1811" i="16"/>
  <c r="J1811" i="16"/>
  <c r="I1812" i="16"/>
  <c r="J1812" i="16"/>
  <c r="I1813" i="16"/>
  <c r="J1813" i="16"/>
  <c r="I1814" i="16"/>
  <c r="J1814" i="16"/>
  <c r="I1815" i="16"/>
  <c r="J1815" i="16"/>
  <c r="I1816" i="16"/>
  <c r="J1816" i="16"/>
  <c r="I1817" i="16"/>
  <c r="J1817" i="16"/>
  <c r="I1818" i="16"/>
  <c r="J1818" i="16"/>
  <c r="I1819" i="16"/>
  <c r="J1819" i="16"/>
  <c r="I1820" i="16"/>
  <c r="J1820" i="16"/>
  <c r="I1821" i="16"/>
  <c r="J1821" i="16"/>
  <c r="I1822" i="16"/>
  <c r="J1822" i="16"/>
  <c r="I1823" i="16"/>
  <c r="J1823" i="16"/>
  <c r="I1824" i="16"/>
  <c r="J1824" i="16"/>
  <c r="I1825" i="16"/>
  <c r="J1825" i="16"/>
  <c r="I1826" i="16"/>
  <c r="J1826" i="16"/>
  <c r="I1827" i="16"/>
  <c r="J1827" i="16"/>
  <c r="I1828" i="16"/>
  <c r="J1828" i="16"/>
  <c r="I1829" i="16"/>
  <c r="J1829" i="16"/>
  <c r="I1830" i="16"/>
  <c r="J1830" i="16"/>
  <c r="I1831" i="16"/>
  <c r="J1831" i="16"/>
  <c r="I1832" i="16"/>
  <c r="J1832" i="16"/>
  <c r="I1833" i="16"/>
  <c r="J1833" i="16"/>
  <c r="I1834" i="16"/>
  <c r="J1834" i="16"/>
  <c r="I1835" i="16"/>
  <c r="J1835" i="16"/>
  <c r="I1836" i="16"/>
  <c r="J1836" i="16"/>
  <c r="I1837" i="16"/>
  <c r="J1837" i="16"/>
  <c r="I1838" i="16"/>
  <c r="J1838" i="16"/>
  <c r="I1839" i="16"/>
  <c r="J1839" i="16"/>
  <c r="I1840" i="16"/>
  <c r="J1840" i="16"/>
  <c r="I1841" i="16"/>
  <c r="J1841" i="16"/>
  <c r="I1842" i="16"/>
  <c r="J1842" i="16"/>
  <c r="I1843" i="16"/>
  <c r="J1843" i="16"/>
  <c r="I1844" i="16"/>
  <c r="J1844" i="16"/>
  <c r="I1845" i="16"/>
  <c r="J1845" i="16"/>
  <c r="I1846" i="16"/>
  <c r="J1846" i="16"/>
  <c r="I1847" i="16"/>
  <c r="J1847" i="16"/>
  <c r="I1848" i="16"/>
  <c r="J1848" i="16"/>
  <c r="I1849" i="16"/>
  <c r="J1849" i="16"/>
  <c r="I1850" i="16"/>
  <c r="J1850" i="16"/>
  <c r="I1851" i="16"/>
  <c r="J1851" i="16"/>
  <c r="I1852" i="16"/>
  <c r="J1852" i="16"/>
  <c r="I1853" i="16"/>
  <c r="J1853" i="16"/>
  <c r="I1854" i="16"/>
  <c r="J1854" i="16"/>
  <c r="I1855" i="16"/>
  <c r="J1855" i="16"/>
  <c r="I1856" i="16"/>
  <c r="J1856" i="16"/>
  <c r="I1857" i="16"/>
  <c r="J1857" i="16"/>
  <c r="I1858" i="16"/>
  <c r="J1858" i="16"/>
  <c r="H2" i="16"/>
  <c r="I2" i="16"/>
  <c r="H3" i="16"/>
  <c r="H4" i="16"/>
  <c r="H5" i="16"/>
  <c r="H6"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8" i="16"/>
  <c r="H79" i="16"/>
  <c r="H80" i="16"/>
  <c r="H81" i="16"/>
  <c r="H82" i="16"/>
  <c r="H83" i="16"/>
  <c r="H84" i="16"/>
  <c r="H85" i="16"/>
  <c r="H86"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7" i="16"/>
  <c r="H138" i="16"/>
  <c r="H139" i="16"/>
  <c r="H140" i="16"/>
  <c r="H141" i="16"/>
  <c r="H142" i="16"/>
  <c r="H143" i="16"/>
  <c r="H144" i="16"/>
  <c r="H145" i="16"/>
  <c r="H146" i="16"/>
  <c r="H147" i="16"/>
  <c r="H148" i="16"/>
  <c r="H149" i="16"/>
  <c r="H150" i="16"/>
  <c r="H151" i="16"/>
  <c r="H152" i="16"/>
  <c r="H153" i="16"/>
  <c r="H154" i="16"/>
  <c r="H155" i="16"/>
  <c r="H156" i="16"/>
  <c r="H157" i="16"/>
  <c r="H158"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2" i="16"/>
  <c r="H193" i="16"/>
  <c r="H194" i="16"/>
  <c r="H195" i="16"/>
  <c r="H196" i="16"/>
  <c r="H197" i="16"/>
  <c r="H198" i="16"/>
  <c r="H199" i="16"/>
  <c r="H200" i="16"/>
  <c r="H201" i="16"/>
  <c r="H202" i="16"/>
  <c r="H203" i="16"/>
  <c r="H204" i="16"/>
  <c r="H205" i="16"/>
  <c r="H206" i="16"/>
  <c r="H207" i="16"/>
  <c r="H208" i="16"/>
  <c r="H209" i="16"/>
  <c r="H210" i="16"/>
  <c r="H211" i="16"/>
  <c r="H212" i="16"/>
  <c r="H213" i="16"/>
  <c r="H214" i="16"/>
  <c r="H215" i="16"/>
  <c r="H216" i="16"/>
  <c r="H217" i="16"/>
  <c r="H218" i="16"/>
  <c r="H219" i="16"/>
  <c r="H220" i="16"/>
  <c r="H221" i="16"/>
  <c r="H222" i="16"/>
  <c r="H223" i="16"/>
  <c r="H224" i="16"/>
  <c r="H225" i="16"/>
  <c r="H226" i="16"/>
  <c r="H227" i="16"/>
  <c r="H228" i="16"/>
  <c r="H229" i="16"/>
  <c r="H230" i="16"/>
  <c r="H231" i="16"/>
  <c r="H232" i="16"/>
  <c r="H233" i="16"/>
  <c r="H234" i="16"/>
  <c r="H235" i="16"/>
  <c r="H236" i="16"/>
  <c r="H237" i="16"/>
  <c r="H238" i="16"/>
  <c r="H239" i="16"/>
  <c r="H240" i="16"/>
  <c r="H241" i="16"/>
  <c r="H242" i="16"/>
  <c r="H243" i="16"/>
  <c r="H244" i="16"/>
  <c r="H245" i="16"/>
  <c r="H246" i="16"/>
  <c r="H247" i="16"/>
  <c r="H248" i="16"/>
  <c r="H249" i="16"/>
  <c r="H250" i="16"/>
  <c r="H251" i="16"/>
  <c r="H252" i="16"/>
  <c r="H253" i="16"/>
  <c r="H254" i="16"/>
  <c r="H255" i="16"/>
  <c r="H256" i="16"/>
  <c r="H257" i="16"/>
  <c r="H258" i="16"/>
  <c r="H259" i="16"/>
  <c r="H260" i="16"/>
  <c r="H261" i="16"/>
  <c r="H262" i="16"/>
  <c r="H263" i="16"/>
  <c r="H264" i="16"/>
  <c r="H265" i="16"/>
  <c r="H266" i="16"/>
  <c r="H267" i="16"/>
  <c r="H268" i="16"/>
  <c r="H269" i="16"/>
  <c r="H270" i="16"/>
  <c r="H271" i="16"/>
  <c r="H272" i="16"/>
  <c r="H273" i="16"/>
  <c r="H274" i="16"/>
  <c r="H275" i="16"/>
  <c r="H276" i="16"/>
  <c r="H277" i="16"/>
  <c r="H278" i="16"/>
  <c r="H279" i="16"/>
  <c r="H280" i="16"/>
  <c r="H281" i="16"/>
  <c r="H282" i="16"/>
  <c r="H283" i="16"/>
  <c r="H284" i="16"/>
  <c r="H285" i="16"/>
  <c r="H286" i="16"/>
  <c r="H287" i="16"/>
  <c r="H288" i="16"/>
  <c r="H289" i="16"/>
  <c r="H290" i="16"/>
  <c r="H291" i="16"/>
  <c r="H292" i="16"/>
  <c r="H293" i="16"/>
  <c r="H294" i="16"/>
  <c r="H295" i="16"/>
  <c r="H296" i="16"/>
  <c r="H297" i="16"/>
  <c r="H298" i="16"/>
  <c r="H299" i="16"/>
  <c r="H300" i="16"/>
  <c r="H301" i="16"/>
  <c r="H302" i="16"/>
  <c r="H303" i="16"/>
  <c r="H304" i="16"/>
  <c r="H305" i="16"/>
  <c r="H306" i="16"/>
  <c r="H307" i="16"/>
  <c r="H308" i="16"/>
  <c r="H309" i="16"/>
  <c r="H310" i="16"/>
  <c r="H311" i="16"/>
  <c r="H312" i="16"/>
  <c r="H313" i="16"/>
  <c r="H314" i="16"/>
  <c r="H315" i="16"/>
  <c r="H316" i="16"/>
  <c r="H318" i="16"/>
  <c r="H320" i="16"/>
  <c r="H324" i="16"/>
  <c r="H327" i="16"/>
  <c r="H331" i="16"/>
  <c r="H332" i="16"/>
  <c r="H333" i="16"/>
  <c r="H334" i="16"/>
  <c r="H335" i="16"/>
  <c r="H336" i="16"/>
  <c r="H337" i="16"/>
  <c r="H338" i="16"/>
  <c r="H339" i="16"/>
  <c r="H340" i="16"/>
  <c r="H341" i="16"/>
  <c r="H342" i="16"/>
  <c r="H343" i="16"/>
  <c r="H344" i="16"/>
  <c r="H345" i="16"/>
  <c r="H346" i="16"/>
  <c r="H347" i="16"/>
  <c r="H348" i="16"/>
  <c r="H349" i="16"/>
  <c r="H350" i="16"/>
  <c r="H351" i="16"/>
  <c r="H352" i="16"/>
  <c r="H353" i="16"/>
  <c r="H354" i="16"/>
  <c r="H355" i="16"/>
  <c r="H356" i="16"/>
  <c r="H357" i="16"/>
  <c r="H358" i="16"/>
  <c r="H359" i="16"/>
  <c r="H360" i="16"/>
  <c r="H361" i="16"/>
  <c r="H362" i="16"/>
  <c r="H363" i="16"/>
  <c r="H364" i="16"/>
  <c r="H365" i="16"/>
  <c r="H366" i="16"/>
  <c r="H367" i="16"/>
  <c r="H368" i="16"/>
  <c r="H369" i="16"/>
  <c r="H370" i="16"/>
  <c r="H371" i="16"/>
  <c r="H372" i="16"/>
  <c r="H373" i="16"/>
  <c r="H374" i="16"/>
  <c r="H375" i="16"/>
  <c r="H376" i="16"/>
  <c r="H377" i="16"/>
  <c r="H378" i="16"/>
  <c r="H379" i="16"/>
  <c r="H380" i="16"/>
  <c r="H381" i="16"/>
  <c r="H382" i="16"/>
  <c r="H383" i="16"/>
  <c r="H384" i="16"/>
  <c r="H385" i="16"/>
  <c r="H386" i="16"/>
  <c r="H387" i="16"/>
  <c r="H388" i="16"/>
  <c r="H389" i="16"/>
  <c r="H390" i="16"/>
  <c r="H391" i="16"/>
  <c r="H392" i="16"/>
  <c r="H393" i="16"/>
  <c r="H394" i="16"/>
  <c r="H395" i="16"/>
  <c r="H396" i="16"/>
  <c r="H397" i="16"/>
  <c r="H398" i="16"/>
  <c r="H399" i="16"/>
  <c r="H400" i="16"/>
  <c r="H401" i="16"/>
  <c r="H402" i="16"/>
  <c r="H403" i="16"/>
  <c r="H404" i="16"/>
  <c r="H405" i="16"/>
  <c r="H406" i="16"/>
  <c r="H407" i="16"/>
  <c r="H408" i="16"/>
  <c r="H409" i="16"/>
  <c r="H410" i="16"/>
  <c r="H411" i="16"/>
  <c r="H412" i="16"/>
  <c r="H413" i="16"/>
  <c r="H414" i="16"/>
  <c r="H415" i="16"/>
  <c r="H416" i="16"/>
  <c r="H417" i="16"/>
  <c r="H418" i="16"/>
  <c r="H419" i="16"/>
  <c r="H420" i="16"/>
  <c r="H421" i="16"/>
  <c r="H422" i="16"/>
  <c r="H423" i="16"/>
  <c r="H424" i="16"/>
  <c r="H425" i="16"/>
  <c r="H426" i="16"/>
  <c r="H427" i="16"/>
  <c r="H428" i="16"/>
  <c r="H429" i="16"/>
  <c r="H430" i="16"/>
  <c r="H431" i="16"/>
  <c r="H432" i="16"/>
  <c r="H433" i="16"/>
  <c r="H434" i="16"/>
  <c r="H435" i="16"/>
  <c r="H436" i="16"/>
  <c r="H437" i="16"/>
  <c r="H438" i="16"/>
  <c r="H439" i="16"/>
  <c r="H440" i="16"/>
  <c r="H441" i="16"/>
  <c r="H442" i="16"/>
  <c r="H443" i="16"/>
  <c r="H444" i="16"/>
  <c r="H445" i="16"/>
  <c r="H446" i="16"/>
  <c r="H447" i="16"/>
  <c r="H448" i="16"/>
  <c r="H449" i="16"/>
  <c r="H450" i="16"/>
  <c r="H451" i="16"/>
  <c r="H452" i="16"/>
  <c r="H453" i="16"/>
  <c r="H454" i="16"/>
  <c r="H455" i="16"/>
  <c r="H456" i="16"/>
  <c r="H457" i="16"/>
  <c r="H458" i="16"/>
  <c r="H459" i="16"/>
  <c r="H460" i="16"/>
  <c r="H461" i="16"/>
  <c r="H462" i="16"/>
  <c r="H463" i="16"/>
  <c r="H464" i="16"/>
  <c r="H465" i="16"/>
  <c r="H466" i="16"/>
  <c r="H467" i="16"/>
  <c r="H468" i="16"/>
  <c r="H469" i="16"/>
  <c r="H470" i="16"/>
  <c r="H471" i="16"/>
  <c r="H472" i="16"/>
  <c r="H473" i="16"/>
  <c r="H474" i="16"/>
  <c r="H475" i="16"/>
  <c r="H476" i="16"/>
  <c r="H477" i="16"/>
  <c r="H478" i="16"/>
  <c r="H479" i="16"/>
  <c r="H480" i="16"/>
  <c r="H481" i="16"/>
  <c r="H482" i="16"/>
  <c r="H483" i="16"/>
  <c r="H484" i="16"/>
  <c r="H485" i="16"/>
  <c r="H486" i="16"/>
  <c r="H487" i="16"/>
  <c r="H488" i="16"/>
  <c r="H489" i="16"/>
  <c r="H490" i="16"/>
  <c r="H491" i="16"/>
  <c r="H492" i="16"/>
  <c r="H493" i="16"/>
  <c r="H494" i="16"/>
  <c r="H495" i="16"/>
  <c r="H496" i="16"/>
  <c r="H497" i="16"/>
  <c r="H498" i="16"/>
  <c r="H499" i="16"/>
  <c r="H500" i="16"/>
  <c r="H501" i="16"/>
  <c r="H502" i="16"/>
  <c r="H503" i="16"/>
  <c r="H504" i="16"/>
  <c r="H505" i="16"/>
  <c r="H506" i="16"/>
  <c r="H507" i="16"/>
  <c r="H508" i="16"/>
  <c r="H509" i="16"/>
  <c r="H510" i="16"/>
  <c r="H511" i="16"/>
  <c r="H512" i="16"/>
  <c r="H513" i="16"/>
  <c r="H514" i="16"/>
  <c r="H515" i="16"/>
  <c r="H516" i="16"/>
  <c r="H517" i="16"/>
  <c r="H518" i="16"/>
  <c r="H519" i="16"/>
  <c r="H520" i="16"/>
  <c r="H521" i="16"/>
  <c r="H522" i="16"/>
  <c r="H523" i="16"/>
  <c r="H524" i="16"/>
  <c r="H525" i="16"/>
  <c r="H526" i="16"/>
  <c r="H527" i="16"/>
  <c r="H528" i="16"/>
  <c r="H529" i="16"/>
  <c r="H530" i="16"/>
  <c r="H531" i="16"/>
  <c r="H532" i="16"/>
  <c r="H533" i="16"/>
  <c r="H534" i="16"/>
  <c r="H535" i="16"/>
  <c r="H536" i="16"/>
  <c r="H537" i="16"/>
  <c r="H538" i="16"/>
  <c r="H539" i="16"/>
  <c r="H540" i="16"/>
  <c r="H541" i="16"/>
  <c r="H542" i="16"/>
  <c r="H543" i="16"/>
  <c r="H544" i="16"/>
  <c r="H545" i="16"/>
  <c r="H546" i="16"/>
  <c r="H547" i="16"/>
  <c r="H548" i="16"/>
  <c r="H549" i="16"/>
  <c r="H550" i="16"/>
  <c r="H551" i="16"/>
  <c r="H552" i="16"/>
  <c r="H553" i="16"/>
  <c r="H554" i="16"/>
  <c r="H555" i="16"/>
  <c r="H556" i="16"/>
  <c r="H557" i="16"/>
  <c r="H558" i="16"/>
  <c r="H559" i="16"/>
  <c r="H560" i="16"/>
  <c r="H561" i="16"/>
  <c r="H562" i="16"/>
  <c r="H563" i="16"/>
  <c r="H564" i="16"/>
  <c r="H565" i="16"/>
  <c r="H566" i="16"/>
  <c r="H567" i="16"/>
  <c r="H568" i="16"/>
  <c r="H569" i="16"/>
  <c r="H570" i="16"/>
  <c r="H571" i="16"/>
  <c r="H572" i="16"/>
  <c r="H573" i="16"/>
  <c r="H574" i="16"/>
  <c r="H575" i="16"/>
  <c r="H576" i="16"/>
  <c r="H577" i="16"/>
  <c r="H578" i="16"/>
  <c r="H579" i="16"/>
  <c r="H580" i="16"/>
  <c r="H581" i="16"/>
  <c r="H582" i="16"/>
  <c r="H583" i="16"/>
  <c r="H584" i="16"/>
  <c r="H585" i="16"/>
  <c r="H586" i="16"/>
  <c r="H587" i="16"/>
  <c r="H588" i="16"/>
  <c r="H589" i="16"/>
  <c r="H590" i="16"/>
  <c r="H591" i="16"/>
  <c r="H592" i="16"/>
  <c r="H593" i="16"/>
  <c r="H594" i="16"/>
  <c r="H595" i="16"/>
  <c r="H596" i="16"/>
  <c r="H597" i="16"/>
  <c r="H598" i="16"/>
  <c r="H599" i="16"/>
  <c r="H600" i="16"/>
  <c r="H601" i="16"/>
  <c r="H602" i="16"/>
  <c r="H603" i="16"/>
  <c r="H604" i="16"/>
  <c r="H605" i="16"/>
  <c r="H606" i="16"/>
  <c r="H607" i="16"/>
  <c r="H608" i="16"/>
  <c r="H609" i="16"/>
  <c r="H610" i="16"/>
  <c r="H611" i="16"/>
  <c r="H612" i="16"/>
  <c r="H613" i="16"/>
  <c r="H614" i="16"/>
  <c r="H615" i="16"/>
  <c r="H616" i="16"/>
  <c r="H617" i="16"/>
  <c r="H618" i="16"/>
  <c r="H619" i="16"/>
  <c r="H620" i="16"/>
  <c r="H621" i="16"/>
  <c r="H622" i="16"/>
  <c r="H623" i="16"/>
  <c r="H624" i="16"/>
  <c r="H625" i="16"/>
  <c r="H626" i="16"/>
  <c r="H627" i="16"/>
  <c r="H628" i="16"/>
  <c r="H629" i="16"/>
  <c r="H630" i="16"/>
  <c r="H631" i="16"/>
  <c r="H632" i="16"/>
  <c r="H633" i="16"/>
  <c r="H634" i="16"/>
  <c r="H635" i="16"/>
  <c r="H636" i="16"/>
  <c r="H637" i="16"/>
  <c r="H638" i="16"/>
  <c r="H639" i="16"/>
  <c r="H640" i="16"/>
  <c r="H641" i="16"/>
  <c r="H642" i="16"/>
  <c r="H643" i="16"/>
  <c r="H644" i="16"/>
  <c r="H645" i="16"/>
  <c r="H646" i="16"/>
  <c r="H647" i="16"/>
  <c r="H648" i="16"/>
  <c r="H649" i="16"/>
  <c r="H650" i="16"/>
  <c r="H651" i="16"/>
  <c r="H652" i="16"/>
  <c r="H653" i="16"/>
  <c r="H654" i="16"/>
  <c r="H655" i="16"/>
  <c r="H656" i="16"/>
  <c r="H657" i="16"/>
  <c r="H658" i="16"/>
  <c r="H659" i="16"/>
  <c r="H660" i="16"/>
  <c r="H661" i="16"/>
  <c r="H662" i="16"/>
  <c r="H663" i="16"/>
  <c r="H664" i="16"/>
  <c r="H665" i="16"/>
  <c r="H666" i="16"/>
  <c r="H667" i="16"/>
  <c r="H668" i="16"/>
  <c r="H669" i="16"/>
  <c r="H670" i="16"/>
  <c r="H671" i="16"/>
  <c r="H672" i="16"/>
  <c r="H673" i="16"/>
  <c r="H674" i="16"/>
  <c r="H675" i="16"/>
  <c r="H676" i="16"/>
  <c r="H677" i="16"/>
  <c r="H678" i="16"/>
  <c r="H679" i="16"/>
  <c r="H680" i="16"/>
  <c r="H681" i="16"/>
  <c r="H682" i="16"/>
  <c r="H683" i="16"/>
  <c r="H684" i="16"/>
  <c r="H685" i="16"/>
  <c r="H686" i="16"/>
  <c r="H687" i="16"/>
  <c r="H688" i="16"/>
  <c r="H689" i="16"/>
  <c r="H690" i="16"/>
  <c r="H691" i="16"/>
  <c r="H692" i="16"/>
  <c r="H693" i="16"/>
  <c r="H694" i="16"/>
  <c r="H695" i="16"/>
  <c r="H696" i="16"/>
  <c r="H697" i="16"/>
  <c r="H698" i="16"/>
  <c r="H699" i="16"/>
  <c r="H700" i="16"/>
  <c r="H701" i="16"/>
  <c r="H702" i="16"/>
  <c r="H703" i="16"/>
  <c r="H704" i="16"/>
  <c r="H705" i="16"/>
  <c r="H706" i="16"/>
  <c r="H707" i="16"/>
  <c r="H708" i="16"/>
  <c r="H709" i="16"/>
  <c r="H710" i="16"/>
  <c r="H711" i="16"/>
  <c r="H712" i="16"/>
  <c r="H713" i="16"/>
  <c r="H714" i="16"/>
  <c r="H715" i="16"/>
  <c r="H716" i="16"/>
  <c r="H717" i="16"/>
  <c r="H718" i="16"/>
  <c r="H719" i="16"/>
  <c r="H720" i="16"/>
  <c r="H721" i="16"/>
  <c r="H722" i="16"/>
  <c r="H723" i="16"/>
  <c r="H724" i="16"/>
  <c r="H725" i="16"/>
  <c r="H726" i="16"/>
  <c r="H727" i="16"/>
  <c r="H728" i="16"/>
  <c r="H729" i="16"/>
  <c r="H730" i="16"/>
  <c r="H731" i="16"/>
  <c r="H732" i="16"/>
  <c r="H733" i="16"/>
  <c r="H734" i="16"/>
  <c r="H735" i="16"/>
  <c r="H736" i="16"/>
  <c r="H737" i="16"/>
  <c r="H738" i="16"/>
  <c r="H739" i="16"/>
  <c r="H740" i="16"/>
  <c r="H741" i="16"/>
  <c r="H742" i="16"/>
  <c r="H743" i="16"/>
  <c r="H744" i="16"/>
  <c r="H745" i="16"/>
  <c r="H746" i="16"/>
  <c r="H747" i="16"/>
  <c r="H748" i="16"/>
  <c r="H749" i="16"/>
  <c r="H750" i="16"/>
  <c r="H751" i="16"/>
  <c r="H752" i="16"/>
  <c r="H753" i="16"/>
  <c r="H754" i="16"/>
  <c r="H755" i="16"/>
  <c r="H756" i="16"/>
  <c r="H757" i="16"/>
  <c r="H758" i="16"/>
  <c r="H759" i="16"/>
  <c r="H760" i="16"/>
  <c r="H761" i="16"/>
  <c r="H762" i="16"/>
  <c r="H763" i="16"/>
  <c r="H764" i="16"/>
  <c r="H765" i="16"/>
  <c r="H766" i="16"/>
  <c r="H767" i="16"/>
  <c r="H768" i="16"/>
  <c r="H769" i="16"/>
  <c r="H770" i="16"/>
  <c r="H771" i="16"/>
  <c r="H772" i="16"/>
  <c r="H773" i="16"/>
  <c r="H774" i="16"/>
  <c r="H775" i="16"/>
  <c r="H776" i="16"/>
  <c r="H777" i="16"/>
  <c r="H778" i="16"/>
  <c r="H779" i="16"/>
  <c r="H780" i="16"/>
  <c r="H781" i="16"/>
  <c r="H782" i="16"/>
  <c r="H783" i="16"/>
  <c r="H784" i="16"/>
  <c r="H785" i="16"/>
  <c r="H786" i="16"/>
  <c r="H787" i="16"/>
  <c r="H788" i="16"/>
  <c r="H789" i="16"/>
  <c r="H790" i="16"/>
  <c r="H791" i="16"/>
  <c r="H792" i="16"/>
  <c r="H793" i="16"/>
  <c r="H794" i="16"/>
  <c r="H795" i="16"/>
  <c r="H796" i="16"/>
  <c r="H797" i="16"/>
  <c r="H798" i="16"/>
  <c r="H799" i="16"/>
  <c r="H800" i="16"/>
  <c r="H801" i="16"/>
  <c r="H802" i="16"/>
  <c r="H803" i="16"/>
  <c r="H804" i="16"/>
  <c r="H805" i="16"/>
  <c r="H806" i="16"/>
  <c r="H807" i="16"/>
  <c r="H808" i="16"/>
  <c r="H809" i="16"/>
  <c r="H810" i="16"/>
  <c r="H811" i="16"/>
  <c r="H812" i="16"/>
  <c r="H813" i="16"/>
  <c r="H814" i="16"/>
  <c r="H815" i="16"/>
  <c r="H816" i="16"/>
  <c r="H817" i="16"/>
  <c r="H818" i="16"/>
  <c r="H819" i="16"/>
  <c r="H820" i="16"/>
  <c r="H821" i="16"/>
  <c r="H822" i="16"/>
  <c r="H823" i="16"/>
  <c r="H824" i="16"/>
  <c r="H825" i="16"/>
  <c r="H826" i="16"/>
  <c r="H827" i="16"/>
  <c r="H828" i="16"/>
  <c r="H829" i="16"/>
  <c r="H830" i="16"/>
  <c r="H831" i="16"/>
  <c r="H832" i="16"/>
  <c r="H833" i="16"/>
  <c r="H834" i="16"/>
  <c r="H835" i="16"/>
  <c r="H836" i="16"/>
  <c r="H837" i="16"/>
  <c r="H838" i="16"/>
  <c r="H839" i="16"/>
  <c r="H840" i="16"/>
  <c r="H841" i="16"/>
  <c r="H842" i="16"/>
  <c r="H843" i="16"/>
  <c r="H844" i="16"/>
  <c r="H845" i="16"/>
  <c r="H846" i="16"/>
  <c r="H847" i="16"/>
  <c r="H848" i="16"/>
  <c r="H849" i="16"/>
  <c r="H850" i="16"/>
  <c r="H851" i="16"/>
  <c r="H852" i="16"/>
  <c r="H853" i="16"/>
  <c r="H854" i="16"/>
  <c r="H855" i="16"/>
  <c r="H856" i="16"/>
  <c r="H857" i="16"/>
  <c r="H858" i="16"/>
  <c r="H859" i="16"/>
  <c r="H860" i="16"/>
  <c r="H861" i="16"/>
  <c r="H862" i="16"/>
  <c r="H863" i="16"/>
  <c r="H864" i="16"/>
  <c r="H865" i="16"/>
  <c r="H866" i="16"/>
  <c r="H867" i="16"/>
  <c r="H868" i="16"/>
  <c r="H869" i="16"/>
  <c r="H870" i="16"/>
  <c r="H871" i="16"/>
  <c r="H872" i="16"/>
  <c r="H873" i="16"/>
  <c r="H874" i="16"/>
  <c r="H875" i="16"/>
  <c r="H876" i="16"/>
  <c r="H877" i="16"/>
  <c r="H878" i="16"/>
  <c r="H879" i="16"/>
  <c r="H880" i="16"/>
  <c r="H881" i="16"/>
  <c r="H882" i="16"/>
  <c r="H883" i="16"/>
  <c r="H884" i="16"/>
  <c r="H885" i="16"/>
  <c r="H886" i="16"/>
  <c r="H887" i="16"/>
  <c r="H888" i="16"/>
  <c r="H889" i="16"/>
  <c r="H890" i="16"/>
  <c r="H891" i="16"/>
  <c r="H892" i="16"/>
  <c r="H893" i="16"/>
  <c r="H894" i="16"/>
  <c r="H895" i="16"/>
  <c r="H896" i="16"/>
  <c r="H897" i="16"/>
  <c r="H898" i="16"/>
  <c r="H899" i="16"/>
  <c r="H900" i="16"/>
  <c r="H901" i="16"/>
  <c r="H902" i="16"/>
  <c r="H903" i="16"/>
  <c r="H904" i="16"/>
  <c r="H905" i="16"/>
  <c r="H906" i="16"/>
  <c r="H907" i="16"/>
  <c r="H908" i="16"/>
  <c r="H909" i="16"/>
  <c r="H910" i="16"/>
  <c r="H911" i="16"/>
  <c r="H912" i="16"/>
  <c r="H913" i="16"/>
  <c r="H914" i="16"/>
  <c r="H915" i="16"/>
  <c r="H916" i="16"/>
  <c r="H917" i="16"/>
  <c r="H918" i="16"/>
  <c r="H919" i="16"/>
  <c r="H920" i="16"/>
  <c r="H921" i="16"/>
  <c r="H922" i="16"/>
  <c r="H923" i="16"/>
  <c r="H924" i="16"/>
  <c r="H925" i="16"/>
  <c r="H926" i="16"/>
  <c r="H927" i="16"/>
  <c r="H928" i="16"/>
  <c r="H929" i="16"/>
  <c r="H930" i="16"/>
  <c r="H931" i="16"/>
  <c r="H932" i="16"/>
  <c r="H933" i="16"/>
  <c r="H934" i="16"/>
  <c r="H935" i="16"/>
  <c r="H936" i="16"/>
  <c r="H937" i="16"/>
  <c r="H938" i="16"/>
  <c r="H939" i="16"/>
  <c r="H940" i="16"/>
  <c r="H941" i="16"/>
  <c r="H942" i="16"/>
  <c r="H943" i="16"/>
  <c r="H944" i="16"/>
  <c r="H945" i="16"/>
  <c r="H946" i="16"/>
  <c r="H947" i="16"/>
  <c r="H948" i="16"/>
  <c r="H949" i="16"/>
  <c r="H950" i="16"/>
  <c r="H951" i="16"/>
  <c r="H952" i="16"/>
  <c r="H953" i="16"/>
  <c r="H954" i="16"/>
  <c r="H955" i="16"/>
  <c r="H956" i="16"/>
  <c r="H957" i="16"/>
  <c r="H958" i="16"/>
  <c r="H959" i="16"/>
  <c r="H960" i="16"/>
  <c r="H961" i="16"/>
  <c r="H962" i="16"/>
  <c r="H963" i="16"/>
  <c r="H964" i="16"/>
  <c r="H965" i="16"/>
  <c r="H966" i="16"/>
  <c r="H967" i="16"/>
  <c r="H968" i="16"/>
  <c r="H969" i="16"/>
  <c r="H970" i="16"/>
  <c r="H971" i="16"/>
  <c r="H972" i="16"/>
  <c r="H973" i="16"/>
  <c r="H974" i="16"/>
  <c r="H975" i="16"/>
  <c r="H976" i="16"/>
  <c r="H977" i="16"/>
  <c r="H978" i="16"/>
  <c r="H979" i="16"/>
  <c r="H980" i="16"/>
  <c r="H981" i="16"/>
  <c r="H982" i="16"/>
  <c r="H983" i="16"/>
  <c r="H984" i="16"/>
  <c r="H985" i="16"/>
  <c r="H986" i="16"/>
  <c r="H987" i="16"/>
  <c r="H988" i="16"/>
  <c r="H989" i="16"/>
  <c r="H990" i="16"/>
  <c r="H991" i="16"/>
  <c r="H992" i="16"/>
  <c r="H993" i="16"/>
  <c r="H994" i="16"/>
  <c r="H995" i="16"/>
  <c r="H996" i="16"/>
  <c r="H997" i="16"/>
  <c r="H998" i="16"/>
  <c r="H999" i="16"/>
  <c r="H1000" i="16"/>
  <c r="H1001" i="16"/>
  <c r="H1002" i="16"/>
  <c r="H1003" i="16"/>
  <c r="H1004" i="16"/>
  <c r="H1005" i="16"/>
  <c r="H1006" i="16"/>
  <c r="H1007" i="16"/>
  <c r="H1008" i="16"/>
  <c r="H1009" i="16"/>
  <c r="H1010" i="16"/>
  <c r="H1011" i="16"/>
  <c r="H1012" i="16"/>
  <c r="H1013" i="16"/>
  <c r="H1014" i="16"/>
  <c r="H1015" i="16"/>
  <c r="H1016" i="16"/>
  <c r="H1017" i="16"/>
  <c r="H1018" i="16"/>
  <c r="H1019" i="16"/>
  <c r="H1020" i="16"/>
  <c r="H1021" i="16"/>
  <c r="H1022" i="16"/>
  <c r="H1023" i="16"/>
  <c r="H1024" i="16"/>
  <c r="H1025" i="16"/>
  <c r="H1026" i="16"/>
  <c r="H1027" i="16"/>
  <c r="H1028" i="16"/>
  <c r="H1029" i="16"/>
  <c r="H1030" i="16"/>
  <c r="H1031" i="16"/>
  <c r="H1032" i="16"/>
  <c r="H1033" i="16"/>
  <c r="H1034" i="16"/>
  <c r="H1035" i="16"/>
  <c r="H1036" i="16"/>
  <c r="H1037" i="16"/>
  <c r="H1038" i="16"/>
  <c r="H1039" i="16"/>
  <c r="H1040" i="16"/>
  <c r="H1041" i="16"/>
  <c r="H1042" i="16"/>
  <c r="H1043" i="16"/>
  <c r="H1044" i="16"/>
  <c r="H1045" i="16"/>
  <c r="H1046" i="16"/>
  <c r="H1047" i="16"/>
  <c r="H1048" i="16"/>
  <c r="H1049" i="16"/>
  <c r="H1050" i="16"/>
  <c r="H1051" i="16"/>
  <c r="H1052" i="16"/>
  <c r="H1053" i="16"/>
  <c r="H1054" i="16"/>
  <c r="H1055" i="16"/>
  <c r="H1056" i="16"/>
  <c r="H1057" i="16"/>
  <c r="H1058" i="16"/>
  <c r="H1059" i="16"/>
  <c r="H1060" i="16"/>
  <c r="H1061" i="16"/>
  <c r="H1062" i="16"/>
  <c r="H1063" i="16"/>
  <c r="H1064" i="16"/>
  <c r="H1065" i="16"/>
  <c r="H1066" i="16"/>
  <c r="H1067" i="16"/>
  <c r="H1068" i="16"/>
  <c r="H1069" i="16"/>
  <c r="H1070" i="16"/>
  <c r="H1071" i="16"/>
  <c r="H1072" i="16"/>
  <c r="H1073" i="16"/>
  <c r="H1074" i="16"/>
  <c r="H1075" i="16"/>
  <c r="H1076" i="16"/>
  <c r="H1077" i="16"/>
  <c r="H1078" i="16"/>
  <c r="H1079" i="16"/>
  <c r="H1080" i="16"/>
  <c r="H1081" i="16"/>
  <c r="H1082" i="16"/>
  <c r="H1083" i="16"/>
  <c r="H1084" i="16"/>
  <c r="H1085" i="16"/>
  <c r="H1086" i="16"/>
  <c r="H1087" i="16"/>
  <c r="H1088" i="16"/>
  <c r="H1089" i="16"/>
  <c r="H1090" i="16"/>
  <c r="H1091" i="16"/>
  <c r="H1092" i="16"/>
  <c r="H1093" i="16"/>
  <c r="H1094" i="16"/>
  <c r="H1095" i="16"/>
  <c r="H1096" i="16"/>
  <c r="H1097" i="16"/>
  <c r="H1098" i="16"/>
  <c r="H1099" i="16"/>
  <c r="H1100" i="16"/>
  <c r="H1101" i="16"/>
  <c r="H1102" i="16"/>
  <c r="H1103" i="16"/>
  <c r="H1104" i="16"/>
  <c r="H1105" i="16"/>
  <c r="H1106" i="16"/>
  <c r="H1107" i="16"/>
  <c r="H1108" i="16"/>
  <c r="H1109" i="16"/>
  <c r="H1110" i="16"/>
  <c r="H1111" i="16"/>
  <c r="H1112" i="16"/>
  <c r="H1113" i="16"/>
  <c r="H1114" i="16"/>
  <c r="H1115" i="16"/>
  <c r="H1116" i="16"/>
  <c r="H1117" i="16"/>
  <c r="H1118" i="16"/>
  <c r="H1119" i="16"/>
  <c r="H1120" i="16"/>
  <c r="H1121" i="16"/>
  <c r="H1122" i="16"/>
  <c r="H1123" i="16"/>
  <c r="H1124" i="16"/>
  <c r="H1125" i="16"/>
  <c r="H1126" i="16"/>
  <c r="H1127" i="16"/>
  <c r="H1128" i="16"/>
  <c r="H1129" i="16"/>
  <c r="H1130" i="16"/>
  <c r="H1131" i="16"/>
  <c r="H1132" i="16"/>
  <c r="H1133" i="16"/>
  <c r="H1134" i="16"/>
  <c r="H1135" i="16"/>
  <c r="H1136" i="16"/>
  <c r="H1137" i="16"/>
  <c r="H1138" i="16"/>
  <c r="H1139" i="16"/>
  <c r="H1140" i="16"/>
  <c r="H1141" i="16"/>
  <c r="H1142" i="16"/>
  <c r="H1143" i="16"/>
  <c r="H1144" i="16"/>
  <c r="H1145" i="16"/>
  <c r="H1146" i="16"/>
  <c r="H1147" i="16"/>
  <c r="H1148" i="16"/>
  <c r="H1149" i="16"/>
  <c r="H1150" i="16"/>
  <c r="H1151" i="16"/>
  <c r="H1152" i="16"/>
  <c r="H1153" i="16"/>
  <c r="H1154" i="16"/>
  <c r="H1155" i="16"/>
  <c r="H1156" i="16"/>
  <c r="H1157" i="16"/>
  <c r="H1158" i="16"/>
  <c r="H1159" i="16"/>
  <c r="H1160" i="16"/>
  <c r="H1161" i="16"/>
  <c r="H1162" i="16"/>
  <c r="H1163" i="16"/>
  <c r="H1164" i="16"/>
  <c r="H1165" i="16"/>
  <c r="H1166" i="16"/>
  <c r="H1167" i="16"/>
  <c r="H1168" i="16"/>
  <c r="H1169" i="16"/>
  <c r="H1170" i="16"/>
  <c r="H1171" i="16"/>
  <c r="H1172" i="16"/>
  <c r="H1173" i="16"/>
  <c r="H1174" i="16"/>
  <c r="H1175" i="16"/>
  <c r="H1176" i="16"/>
  <c r="H1177" i="16"/>
  <c r="H1178" i="16"/>
  <c r="H1179" i="16"/>
  <c r="H1180" i="16"/>
  <c r="H1181" i="16"/>
  <c r="H1182" i="16"/>
  <c r="H1183" i="16"/>
  <c r="H1184" i="16"/>
  <c r="H1185" i="16"/>
  <c r="H1186" i="16"/>
  <c r="H1187" i="16"/>
  <c r="H1188" i="16"/>
  <c r="H1189" i="16"/>
  <c r="H1190" i="16"/>
  <c r="H1191" i="16"/>
  <c r="H1192" i="16"/>
  <c r="H1193" i="16"/>
  <c r="H1194" i="16"/>
  <c r="H1195" i="16"/>
  <c r="H1196" i="16"/>
  <c r="H1197" i="16"/>
  <c r="H1198" i="16"/>
  <c r="H1199" i="16"/>
  <c r="H1200" i="16"/>
  <c r="H1201" i="16"/>
  <c r="H1202" i="16"/>
  <c r="H1203" i="16"/>
  <c r="H1204" i="16"/>
  <c r="H1205" i="16"/>
  <c r="H1206" i="16"/>
  <c r="H1207" i="16"/>
  <c r="H1208" i="16"/>
  <c r="H1209" i="16"/>
  <c r="H1210" i="16"/>
  <c r="H1211" i="16"/>
  <c r="H1212" i="16"/>
  <c r="H1213" i="16"/>
  <c r="H1214" i="16"/>
  <c r="H1215" i="16"/>
  <c r="H1216" i="16"/>
  <c r="H1217" i="16"/>
  <c r="H1218" i="16"/>
  <c r="H1219" i="16"/>
  <c r="H1220" i="16"/>
  <c r="H1221" i="16"/>
  <c r="H1222" i="16"/>
  <c r="H1223" i="16"/>
  <c r="H1224" i="16"/>
  <c r="H1225" i="16"/>
  <c r="H1226" i="16"/>
  <c r="H1227" i="16"/>
  <c r="H1228" i="16"/>
  <c r="H1229" i="16"/>
  <c r="H1230" i="16"/>
  <c r="H1231" i="16"/>
  <c r="H1232" i="16"/>
  <c r="H1233" i="16"/>
  <c r="H1234" i="16"/>
  <c r="H1235" i="16"/>
  <c r="H1236" i="16"/>
  <c r="H1237" i="16"/>
  <c r="H1238" i="16"/>
  <c r="H1239" i="16"/>
  <c r="H1240" i="16"/>
  <c r="H1241" i="16"/>
  <c r="H1242" i="16"/>
  <c r="H1243" i="16"/>
  <c r="H1244" i="16"/>
  <c r="H1245" i="16"/>
  <c r="H1246" i="16"/>
  <c r="H1247" i="16"/>
  <c r="H1248" i="16"/>
  <c r="H1249" i="16"/>
  <c r="H1250" i="16"/>
  <c r="H1251" i="16"/>
  <c r="H1252" i="16"/>
  <c r="H1253" i="16"/>
  <c r="H1254" i="16"/>
  <c r="H1255" i="16"/>
  <c r="H1256" i="16"/>
  <c r="H1257" i="16"/>
  <c r="H1258" i="16"/>
  <c r="H1259" i="16"/>
  <c r="H1260" i="16"/>
  <c r="H1261" i="16"/>
  <c r="H1262" i="16"/>
  <c r="H1263" i="16"/>
  <c r="H1264" i="16"/>
  <c r="H1265" i="16"/>
  <c r="H1266" i="16"/>
  <c r="H1267" i="16"/>
  <c r="H1268" i="16"/>
  <c r="H1269" i="16"/>
  <c r="H1270" i="16"/>
  <c r="H1271" i="16"/>
  <c r="H1272" i="16"/>
  <c r="H1273" i="16"/>
  <c r="H1274" i="16"/>
  <c r="H1275" i="16"/>
  <c r="H1276" i="16"/>
  <c r="H1277" i="16"/>
  <c r="H1278" i="16"/>
  <c r="H1279" i="16"/>
  <c r="H1280" i="16"/>
  <c r="H1281" i="16"/>
  <c r="H1282" i="16"/>
  <c r="H1283" i="16"/>
  <c r="H1284" i="16"/>
  <c r="H1285" i="16"/>
  <c r="H1286" i="16"/>
  <c r="H1287" i="16"/>
  <c r="H1288" i="16"/>
  <c r="H1289" i="16"/>
  <c r="H1290" i="16"/>
  <c r="H1291" i="16"/>
  <c r="H1292" i="16"/>
  <c r="H1293" i="16"/>
  <c r="H1294" i="16"/>
  <c r="H1295" i="16"/>
  <c r="H1296" i="16"/>
  <c r="H1297" i="16"/>
  <c r="H1298" i="16"/>
  <c r="H1299" i="16"/>
  <c r="H1300" i="16"/>
  <c r="H1301" i="16"/>
  <c r="H1302" i="16"/>
  <c r="H1303" i="16"/>
  <c r="H1304" i="16"/>
  <c r="H1305" i="16"/>
  <c r="H1306" i="16"/>
  <c r="H1307" i="16"/>
  <c r="H1308" i="16"/>
  <c r="H1309" i="16"/>
  <c r="H1310" i="16"/>
  <c r="H1311" i="16"/>
  <c r="H1312" i="16"/>
  <c r="H1313" i="16"/>
  <c r="H1314" i="16"/>
  <c r="H1315" i="16"/>
  <c r="H1316" i="16"/>
  <c r="H1317" i="16"/>
  <c r="H1318" i="16"/>
  <c r="H1319" i="16"/>
  <c r="H1320" i="16"/>
  <c r="H1321" i="16"/>
  <c r="H1322" i="16"/>
  <c r="H1323" i="16"/>
  <c r="H1324" i="16"/>
  <c r="H1325" i="16"/>
  <c r="H1326" i="16"/>
  <c r="H1327" i="16"/>
  <c r="H1328" i="16"/>
  <c r="H1329" i="16"/>
  <c r="H1330" i="16"/>
  <c r="H1331" i="16"/>
  <c r="H1332" i="16"/>
  <c r="H1333" i="16"/>
  <c r="H1334" i="16"/>
  <c r="H1335" i="16"/>
  <c r="H1336" i="16"/>
  <c r="H1337" i="16"/>
  <c r="H1338" i="16"/>
  <c r="H1339" i="16"/>
  <c r="H1340" i="16"/>
  <c r="H1341" i="16"/>
  <c r="H1342" i="16"/>
  <c r="H1343" i="16"/>
  <c r="H1344" i="16"/>
  <c r="H1345" i="16"/>
  <c r="H1346" i="16"/>
  <c r="H1347" i="16"/>
  <c r="H1348" i="16"/>
  <c r="H1349" i="16"/>
  <c r="H1350" i="16"/>
  <c r="H1351" i="16"/>
  <c r="H1352" i="16"/>
  <c r="H1353" i="16"/>
  <c r="H1354" i="16"/>
  <c r="H1355" i="16"/>
  <c r="H1356" i="16"/>
  <c r="H1357" i="16"/>
  <c r="H1358" i="16"/>
  <c r="H1359" i="16"/>
  <c r="H1360" i="16"/>
  <c r="H1361" i="16"/>
  <c r="H1362" i="16"/>
  <c r="H1363" i="16"/>
  <c r="H1364" i="16"/>
  <c r="H1365" i="16"/>
  <c r="H1366" i="16"/>
  <c r="H1367" i="16"/>
  <c r="H1368" i="16"/>
  <c r="H1369" i="16"/>
  <c r="H1370" i="16"/>
  <c r="H1371" i="16"/>
  <c r="H1372" i="16"/>
  <c r="H1373" i="16"/>
  <c r="H1374" i="16"/>
  <c r="H1375" i="16"/>
  <c r="H1376" i="16"/>
  <c r="H1377" i="16"/>
  <c r="H1378" i="16"/>
  <c r="H1379" i="16"/>
  <c r="H1380" i="16"/>
  <c r="H1381" i="16"/>
  <c r="H1382" i="16"/>
  <c r="H1383" i="16"/>
  <c r="H1384" i="16"/>
  <c r="H1385" i="16"/>
  <c r="H1386" i="16"/>
  <c r="H1387" i="16"/>
  <c r="H1388" i="16"/>
  <c r="H1389" i="16"/>
  <c r="H1390" i="16"/>
  <c r="H1391" i="16"/>
  <c r="H1392" i="16"/>
  <c r="H1393" i="16"/>
  <c r="H1394" i="16"/>
  <c r="H1395" i="16"/>
  <c r="H1396" i="16"/>
  <c r="H1397" i="16"/>
  <c r="H1398" i="16"/>
  <c r="H1399" i="16"/>
  <c r="H1400" i="16"/>
  <c r="H1401" i="16"/>
  <c r="H1402" i="16"/>
  <c r="H1403" i="16"/>
  <c r="H1404" i="16"/>
  <c r="H1405" i="16"/>
  <c r="H1406" i="16"/>
  <c r="H1407" i="16"/>
  <c r="H1408" i="16"/>
  <c r="H1409" i="16"/>
  <c r="H1410" i="16"/>
  <c r="H1411" i="16"/>
  <c r="H1412" i="16"/>
  <c r="H1413" i="16"/>
  <c r="H1414" i="16"/>
  <c r="H1415" i="16"/>
  <c r="H1416" i="16"/>
  <c r="H1417" i="16"/>
  <c r="H1418" i="16"/>
  <c r="H1419" i="16"/>
  <c r="H1420" i="16"/>
  <c r="H1421" i="16"/>
  <c r="H1422" i="16"/>
  <c r="H1423" i="16"/>
  <c r="H1424" i="16"/>
  <c r="H1425" i="16"/>
  <c r="H1426" i="16"/>
  <c r="H1427" i="16"/>
  <c r="H1428" i="16"/>
  <c r="H1429" i="16"/>
  <c r="H1430" i="16"/>
  <c r="H1431" i="16"/>
  <c r="H1432" i="16"/>
  <c r="H1433" i="16"/>
  <c r="H1434" i="16"/>
  <c r="H1435" i="16"/>
  <c r="H1436" i="16"/>
  <c r="H1437" i="16"/>
  <c r="H1438" i="16"/>
  <c r="H1439" i="16"/>
  <c r="H1440" i="16"/>
  <c r="H1441" i="16"/>
  <c r="H1442" i="16"/>
  <c r="H1443" i="16"/>
  <c r="H1444" i="16"/>
  <c r="H1445" i="16"/>
  <c r="H1446" i="16"/>
  <c r="H1447" i="16"/>
  <c r="H1448" i="16"/>
  <c r="H1449" i="16"/>
  <c r="H1450" i="16"/>
  <c r="H1451" i="16"/>
  <c r="H1452" i="16"/>
  <c r="H1453" i="16"/>
  <c r="H1454" i="16"/>
  <c r="H1455" i="16"/>
  <c r="H1456" i="16"/>
  <c r="H1457" i="16"/>
  <c r="H1458" i="16"/>
  <c r="H1459" i="16"/>
  <c r="H1460" i="16"/>
  <c r="H1461" i="16"/>
  <c r="H1462" i="16"/>
  <c r="H1463" i="16"/>
  <c r="H1464" i="16"/>
  <c r="H1465" i="16"/>
  <c r="H1466" i="16"/>
  <c r="H1467" i="16"/>
  <c r="H1468" i="16"/>
  <c r="H1469" i="16"/>
  <c r="H1470" i="16"/>
  <c r="H1471" i="16"/>
  <c r="H1472" i="16"/>
  <c r="H1473" i="16"/>
  <c r="H1474" i="16"/>
  <c r="H1475" i="16"/>
  <c r="H1476" i="16"/>
  <c r="H1477" i="16"/>
  <c r="H1478" i="16"/>
  <c r="H1479" i="16"/>
  <c r="H1480" i="16"/>
  <c r="H1481" i="16"/>
  <c r="H1482" i="16"/>
  <c r="H1483" i="16"/>
  <c r="H1484" i="16"/>
  <c r="H1485" i="16"/>
  <c r="H1486" i="16"/>
  <c r="H1487" i="16"/>
  <c r="H1488" i="16"/>
  <c r="H1489" i="16"/>
  <c r="H1490" i="16"/>
  <c r="H1491" i="16"/>
  <c r="H1492" i="16"/>
  <c r="H1493" i="16"/>
  <c r="H1494" i="16"/>
  <c r="H1495" i="16"/>
  <c r="H1496" i="16"/>
  <c r="H1497" i="16"/>
  <c r="H1498" i="16"/>
  <c r="H1499" i="16"/>
  <c r="H1500" i="16"/>
  <c r="H1501" i="16"/>
  <c r="H1502" i="16"/>
  <c r="H1503" i="16"/>
  <c r="H1504" i="16"/>
  <c r="H1505" i="16"/>
  <c r="H1506" i="16"/>
  <c r="H1507" i="16"/>
  <c r="H1508" i="16"/>
  <c r="H1509" i="16"/>
  <c r="H1510" i="16"/>
  <c r="H1511" i="16"/>
  <c r="H1512" i="16"/>
  <c r="H1513" i="16"/>
  <c r="H1514" i="16"/>
  <c r="H1515" i="16"/>
  <c r="H1516" i="16"/>
  <c r="H1517" i="16"/>
  <c r="H1518" i="16"/>
  <c r="H1519" i="16"/>
  <c r="H1520" i="16"/>
  <c r="H1521" i="16"/>
  <c r="H1522" i="16"/>
  <c r="H1523" i="16"/>
  <c r="H1524" i="16"/>
  <c r="H1525" i="16"/>
  <c r="H1526" i="16"/>
  <c r="H1527" i="16"/>
  <c r="H1528" i="16"/>
  <c r="H1529" i="16"/>
  <c r="H1530" i="16"/>
  <c r="H1531" i="16"/>
  <c r="H1532" i="16"/>
  <c r="H1533" i="16"/>
  <c r="H1534" i="16"/>
  <c r="H1535" i="16"/>
  <c r="H1536" i="16"/>
  <c r="H1537" i="16"/>
  <c r="H1538" i="16"/>
  <c r="H1539" i="16"/>
  <c r="H1540" i="16"/>
  <c r="H1541" i="16"/>
  <c r="H1542" i="16"/>
  <c r="H1543" i="16"/>
  <c r="H1544" i="16"/>
  <c r="H1545" i="16"/>
  <c r="H1546" i="16"/>
  <c r="H1547" i="16"/>
  <c r="H1548" i="16"/>
  <c r="H1549" i="16"/>
  <c r="H1550" i="16"/>
  <c r="H1551" i="16"/>
  <c r="H1552" i="16"/>
  <c r="H1553" i="16"/>
  <c r="H1554" i="16"/>
  <c r="H1555" i="16"/>
  <c r="H1556" i="16"/>
  <c r="H1557" i="16"/>
  <c r="H1558" i="16"/>
  <c r="H1559" i="16"/>
  <c r="H1560" i="16"/>
  <c r="H1561" i="16"/>
  <c r="H1562" i="16"/>
  <c r="H1563" i="16"/>
  <c r="H1564" i="16"/>
  <c r="H1565" i="16"/>
  <c r="H1566" i="16"/>
  <c r="H1567" i="16"/>
  <c r="H1568" i="16"/>
  <c r="H1569" i="16"/>
  <c r="H1570" i="16"/>
  <c r="H1571" i="16"/>
  <c r="H1572" i="16"/>
  <c r="H1573" i="16"/>
  <c r="H1574" i="16"/>
  <c r="H1575" i="16"/>
  <c r="H1576" i="16"/>
  <c r="H1577" i="16"/>
  <c r="H1578" i="16"/>
  <c r="H1579" i="16"/>
  <c r="H1580" i="16"/>
  <c r="H1581" i="16"/>
  <c r="H1582" i="16"/>
  <c r="H1583" i="16"/>
  <c r="H1584" i="16"/>
  <c r="H1585" i="16"/>
  <c r="H1586" i="16"/>
  <c r="H1587" i="16"/>
  <c r="H1588" i="16"/>
  <c r="H1589" i="16"/>
  <c r="H1590" i="16"/>
  <c r="H1591" i="16"/>
  <c r="H1592" i="16"/>
  <c r="H1593" i="16"/>
  <c r="H1594" i="16"/>
  <c r="H1595" i="16"/>
  <c r="H1596" i="16"/>
  <c r="H1597" i="16"/>
  <c r="H1598" i="16"/>
  <c r="H1599" i="16"/>
  <c r="H1600" i="16"/>
  <c r="H1601" i="16"/>
  <c r="H1602" i="16"/>
  <c r="H1603" i="16"/>
  <c r="H1604" i="16"/>
  <c r="H1605" i="16"/>
  <c r="H1606" i="16"/>
  <c r="H1607" i="16"/>
  <c r="H1608" i="16"/>
  <c r="H1609" i="16"/>
  <c r="H1610" i="16"/>
  <c r="H1611" i="16"/>
  <c r="H1612" i="16"/>
  <c r="H1613" i="16"/>
  <c r="H1614" i="16"/>
  <c r="H1615" i="16"/>
  <c r="H1616" i="16"/>
  <c r="H1617" i="16"/>
  <c r="H1618" i="16"/>
  <c r="H1619" i="16"/>
  <c r="H1620" i="16"/>
  <c r="H1621" i="16"/>
  <c r="H1622" i="16"/>
  <c r="H1623" i="16"/>
  <c r="H1624" i="16"/>
  <c r="H1625" i="16"/>
  <c r="H1626" i="16"/>
  <c r="H1627" i="16"/>
  <c r="H1628" i="16"/>
  <c r="H1629" i="16"/>
  <c r="H1630" i="16"/>
  <c r="H1631" i="16"/>
  <c r="H1632" i="16"/>
  <c r="H1633" i="16"/>
  <c r="H1634" i="16"/>
  <c r="H1635" i="16"/>
  <c r="H1636" i="16"/>
  <c r="H1637" i="16"/>
  <c r="H1638" i="16"/>
  <c r="H1639" i="16"/>
  <c r="H1640" i="16"/>
  <c r="H1641" i="16"/>
  <c r="H1642" i="16"/>
  <c r="H1643" i="16"/>
  <c r="H1644" i="16"/>
  <c r="H1645" i="16"/>
  <c r="H1646" i="16"/>
  <c r="H1647" i="16"/>
  <c r="H1648" i="16"/>
  <c r="H1649" i="16"/>
  <c r="H1650" i="16"/>
  <c r="H1651" i="16"/>
  <c r="H1652" i="16"/>
  <c r="H1653" i="16"/>
  <c r="H1654" i="16"/>
  <c r="H1655" i="16"/>
  <c r="H1656" i="16"/>
  <c r="H1657" i="16"/>
  <c r="H1658" i="16"/>
  <c r="H1659" i="16"/>
  <c r="H1660" i="16"/>
  <c r="H1661" i="16"/>
  <c r="H1662" i="16"/>
  <c r="H1663" i="16"/>
  <c r="H1664" i="16"/>
  <c r="H1665" i="16"/>
  <c r="H1666" i="16"/>
  <c r="H1667" i="16"/>
  <c r="H1668" i="16"/>
  <c r="H1669" i="16"/>
  <c r="H1670" i="16"/>
  <c r="H1671" i="16"/>
  <c r="H1672" i="16"/>
  <c r="H1673" i="16"/>
  <c r="H1674" i="16"/>
  <c r="H1675" i="16"/>
  <c r="H1676" i="16"/>
  <c r="H1677" i="16"/>
  <c r="H1678" i="16"/>
  <c r="H1679" i="16"/>
  <c r="H1680" i="16"/>
  <c r="H1681" i="16"/>
  <c r="H1682" i="16"/>
  <c r="H1683" i="16"/>
  <c r="H1684" i="16"/>
  <c r="H1685" i="16"/>
  <c r="H1686" i="16"/>
  <c r="H1687" i="16"/>
  <c r="H1688" i="16"/>
  <c r="H1689" i="16"/>
  <c r="H1690" i="16"/>
  <c r="H1691" i="16"/>
  <c r="H1692" i="16"/>
  <c r="H1693" i="16"/>
  <c r="H1694" i="16"/>
  <c r="H1695" i="16"/>
  <c r="H1696" i="16"/>
  <c r="H1697" i="16"/>
  <c r="H1698" i="16"/>
  <c r="H1699" i="16"/>
  <c r="H1700" i="16"/>
  <c r="H1701" i="16"/>
  <c r="H1702" i="16"/>
  <c r="H1703" i="16"/>
  <c r="H1704" i="16"/>
  <c r="H1705" i="16"/>
  <c r="H1706" i="16"/>
  <c r="H1707" i="16"/>
  <c r="H1708" i="16"/>
  <c r="H1709" i="16"/>
  <c r="H1710" i="16"/>
  <c r="H1711" i="16"/>
  <c r="H1712" i="16"/>
  <c r="H1713" i="16"/>
  <c r="H1714" i="16"/>
  <c r="H1715" i="16"/>
  <c r="H1716" i="16"/>
  <c r="H1717" i="16"/>
  <c r="H1718" i="16"/>
  <c r="H1719" i="16"/>
  <c r="H1720" i="16"/>
  <c r="H1721" i="16"/>
  <c r="H1722" i="16"/>
  <c r="H1723" i="16"/>
  <c r="H1724" i="16"/>
  <c r="H1725" i="16"/>
  <c r="H1726" i="16"/>
  <c r="H1727" i="16"/>
  <c r="H1728" i="16"/>
  <c r="H1729" i="16"/>
  <c r="H1730" i="16"/>
  <c r="H1731" i="16"/>
  <c r="H1732" i="16"/>
  <c r="H1733" i="16"/>
  <c r="H1734" i="16"/>
  <c r="H1735" i="16"/>
  <c r="H1736" i="16"/>
  <c r="H1737" i="16"/>
  <c r="H1738" i="16"/>
  <c r="H1739" i="16"/>
  <c r="H1740" i="16"/>
  <c r="H1741" i="16"/>
  <c r="H1742" i="16"/>
  <c r="H1743" i="16"/>
  <c r="H1744" i="16"/>
  <c r="H1745" i="16"/>
  <c r="H1746" i="16"/>
  <c r="H1747" i="16"/>
  <c r="H1748" i="16"/>
  <c r="H1749" i="16"/>
  <c r="H1750" i="16"/>
  <c r="H1751" i="16"/>
  <c r="H1752" i="16"/>
  <c r="H1753" i="16"/>
  <c r="H1754" i="16"/>
  <c r="H1755" i="16"/>
  <c r="H1756" i="16"/>
  <c r="H1757" i="16"/>
  <c r="H1758" i="16"/>
  <c r="H1759" i="16"/>
  <c r="H1760" i="16"/>
  <c r="H1761" i="16"/>
  <c r="H1762" i="16"/>
  <c r="H1763" i="16"/>
  <c r="H1764" i="16"/>
  <c r="H1765" i="16"/>
  <c r="H1766" i="16"/>
  <c r="H1767" i="16"/>
  <c r="H1768" i="16"/>
  <c r="H1769" i="16"/>
  <c r="H1770" i="16"/>
  <c r="H1771" i="16"/>
  <c r="H1772" i="16"/>
  <c r="H1773" i="16"/>
  <c r="H1774" i="16"/>
  <c r="H1775" i="16"/>
  <c r="H1776" i="16"/>
  <c r="H1777" i="16"/>
  <c r="H1778" i="16"/>
  <c r="H1779" i="16"/>
  <c r="H1780" i="16"/>
  <c r="H1781" i="16"/>
  <c r="H1782" i="16"/>
  <c r="H1783" i="16"/>
  <c r="H1784" i="16"/>
  <c r="H1785" i="16"/>
  <c r="H1786" i="16"/>
  <c r="H1787" i="16"/>
  <c r="H1788" i="16"/>
  <c r="H1789" i="16"/>
  <c r="H1790" i="16"/>
  <c r="H1791" i="16"/>
  <c r="H1792" i="16"/>
  <c r="H1793" i="16"/>
  <c r="H1794" i="16"/>
  <c r="H1795" i="16"/>
  <c r="H1796" i="16"/>
  <c r="H1797" i="16"/>
  <c r="H1798" i="16"/>
  <c r="H1799" i="16"/>
  <c r="H1800" i="16"/>
  <c r="H1801" i="16"/>
  <c r="H1802" i="16"/>
  <c r="H1803" i="16"/>
  <c r="H1804" i="16"/>
  <c r="H1805" i="16"/>
  <c r="H1806" i="16"/>
  <c r="H1807" i="16"/>
  <c r="H1808" i="16"/>
  <c r="H1809" i="16"/>
  <c r="H1810" i="16"/>
  <c r="H1811" i="16"/>
  <c r="H1812" i="16"/>
  <c r="H1813" i="16"/>
  <c r="H1814" i="16"/>
  <c r="H1815" i="16"/>
  <c r="H1816" i="16"/>
  <c r="H1817" i="16"/>
  <c r="H1818" i="16"/>
  <c r="H1819" i="16"/>
  <c r="H1820" i="16"/>
  <c r="H1821" i="16"/>
  <c r="H1822" i="16"/>
  <c r="H1823" i="16"/>
  <c r="H1824" i="16"/>
  <c r="H1825" i="16"/>
  <c r="H1826" i="16"/>
  <c r="H1827" i="16"/>
  <c r="H1828" i="16"/>
  <c r="H1829" i="16"/>
  <c r="H1830" i="16"/>
  <c r="H1831" i="16"/>
  <c r="H1832" i="16"/>
  <c r="H1833" i="16"/>
  <c r="H1834" i="16"/>
  <c r="H1835" i="16"/>
  <c r="H1836" i="16"/>
  <c r="H1837" i="16"/>
  <c r="H1838" i="16"/>
  <c r="H1839" i="16"/>
  <c r="H1840" i="16"/>
  <c r="H1841" i="16"/>
  <c r="H1842" i="16"/>
  <c r="H1843" i="16"/>
  <c r="H1844" i="16"/>
  <c r="H1845" i="16"/>
  <c r="H1846" i="16"/>
  <c r="H1847" i="16"/>
  <c r="H1848" i="16"/>
  <c r="H1849" i="16"/>
  <c r="H1850" i="16"/>
  <c r="H1851" i="16"/>
  <c r="H1852" i="16"/>
  <c r="H1853" i="16"/>
  <c r="H1854" i="16"/>
  <c r="H1855" i="16"/>
  <c r="H1856" i="16"/>
  <c r="H1857" i="16"/>
  <c r="H1858" i="16"/>
  <c r="B61" i="13"/>
  <c r="C61" i="13"/>
  <c r="B62" i="13"/>
  <c r="C62" i="13"/>
  <c r="B63" i="13"/>
  <c r="C63" i="13"/>
  <c r="B64" i="13"/>
  <c r="C64" i="13"/>
  <c r="B65" i="13"/>
  <c r="B60" i="13"/>
  <c r="C60" i="13"/>
  <c r="W1024" i="16"/>
  <c r="A1024" i="16"/>
  <c r="W512" i="16"/>
  <c r="A512" i="16"/>
  <c r="W256" i="16"/>
  <c r="A256" i="16"/>
  <c r="W384" i="16"/>
  <c r="A384" i="16"/>
  <c r="W2" i="16"/>
  <c r="A2" i="16"/>
  <c r="W3" i="16"/>
  <c r="A3" i="16"/>
  <c r="W4" i="16"/>
  <c r="A4" i="16"/>
  <c r="W5" i="16"/>
  <c r="A5" i="16"/>
  <c r="W6" i="16"/>
  <c r="A6" i="16"/>
  <c r="W7" i="16"/>
  <c r="A7" i="16"/>
  <c r="W8" i="16"/>
  <c r="A8" i="16"/>
  <c r="W9" i="16"/>
  <c r="A9" i="16"/>
  <c r="W10" i="16"/>
  <c r="A10" i="16"/>
  <c r="W11" i="16"/>
  <c r="A11" i="16"/>
  <c r="W12" i="16"/>
  <c r="A12" i="16"/>
  <c r="W13" i="16"/>
  <c r="A13" i="16"/>
  <c r="W14" i="16"/>
  <c r="A14" i="16"/>
  <c r="W15" i="16"/>
  <c r="A15" i="16"/>
  <c r="W16" i="16"/>
  <c r="A16" i="16"/>
  <c r="W17" i="16"/>
  <c r="A17" i="16"/>
  <c r="W18" i="16"/>
  <c r="A18" i="16"/>
  <c r="W19" i="16"/>
  <c r="A19" i="16"/>
  <c r="W20" i="16"/>
  <c r="A20" i="16"/>
  <c r="W21" i="16"/>
  <c r="A21" i="16"/>
  <c r="W22" i="16"/>
  <c r="A22" i="16"/>
  <c r="W23" i="16"/>
  <c r="A23" i="16"/>
  <c r="W24" i="16"/>
  <c r="A24" i="16"/>
  <c r="W25" i="16"/>
  <c r="A25" i="16"/>
  <c r="W26" i="16"/>
  <c r="A26" i="16"/>
  <c r="W27" i="16"/>
  <c r="A27" i="16"/>
  <c r="W28" i="16"/>
  <c r="A28" i="16"/>
  <c r="W29" i="16"/>
  <c r="A29" i="16"/>
  <c r="W30" i="16"/>
  <c r="A30" i="16"/>
  <c r="W31" i="16"/>
  <c r="A31" i="16"/>
  <c r="W32" i="16"/>
  <c r="A32" i="16"/>
  <c r="W33" i="16"/>
  <c r="A33" i="16"/>
  <c r="W34" i="16"/>
  <c r="A34" i="16"/>
  <c r="W35" i="16"/>
  <c r="A35" i="16"/>
  <c r="W36" i="16"/>
  <c r="A36" i="16"/>
  <c r="W37" i="16"/>
  <c r="A37" i="16"/>
  <c r="W38" i="16"/>
  <c r="A38" i="16"/>
  <c r="W39" i="16"/>
  <c r="A39" i="16"/>
  <c r="W40" i="16"/>
  <c r="A40" i="16"/>
  <c r="W41" i="16"/>
  <c r="A41" i="16"/>
  <c r="W42" i="16"/>
  <c r="A42" i="16"/>
  <c r="W43" i="16"/>
  <c r="A43" i="16"/>
  <c r="W44" i="16"/>
  <c r="A44" i="16"/>
  <c r="W45" i="16"/>
  <c r="A45" i="16"/>
  <c r="W46" i="16"/>
  <c r="A46" i="16"/>
  <c r="W47" i="16"/>
  <c r="A47" i="16"/>
  <c r="W48" i="16"/>
  <c r="A48" i="16"/>
  <c r="W49" i="16"/>
  <c r="A49" i="16"/>
  <c r="W50" i="16"/>
  <c r="A50" i="16"/>
  <c r="W51" i="16"/>
  <c r="A51" i="16"/>
  <c r="W52" i="16"/>
  <c r="A52" i="16"/>
  <c r="W53" i="16"/>
  <c r="A53" i="16"/>
  <c r="W54" i="16"/>
  <c r="A54" i="16"/>
  <c r="W55" i="16"/>
  <c r="A55" i="16"/>
  <c r="W56" i="16"/>
  <c r="A56" i="16"/>
  <c r="W57" i="16"/>
  <c r="A57" i="16"/>
  <c r="W58" i="16"/>
  <c r="A58" i="16"/>
  <c r="W59" i="16"/>
  <c r="A59" i="16"/>
  <c r="W60" i="16"/>
  <c r="A60" i="16"/>
  <c r="W61" i="16"/>
  <c r="A61" i="16"/>
  <c r="W62" i="16"/>
  <c r="A62" i="16"/>
  <c r="W63" i="16"/>
  <c r="A63" i="16"/>
  <c r="W64" i="16"/>
  <c r="A64" i="16"/>
  <c r="W65" i="16"/>
  <c r="A65" i="16"/>
  <c r="W66" i="16"/>
  <c r="A66" i="16"/>
  <c r="W67" i="16"/>
  <c r="A67" i="16"/>
  <c r="W68" i="16"/>
  <c r="A68" i="16"/>
  <c r="W69" i="16"/>
  <c r="A69" i="16"/>
  <c r="W70" i="16"/>
  <c r="A70" i="16"/>
  <c r="W71" i="16"/>
  <c r="A71" i="16"/>
  <c r="W72" i="16"/>
  <c r="A72" i="16"/>
  <c r="W73" i="16"/>
  <c r="A73" i="16"/>
  <c r="W74" i="16"/>
  <c r="A74" i="16"/>
  <c r="W75" i="16"/>
  <c r="A75" i="16"/>
  <c r="W76" i="16"/>
  <c r="A76" i="16"/>
  <c r="W77" i="16"/>
  <c r="A77" i="16"/>
  <c r="W78" i="16"/>
  <c r="A78" i="16"/>
  <c r="W79" i="16"/>
  <c r="A79" i="16"/>
  <c r="W80" i="16"/>
  <c r="A80" i="16"/>
  <c r="W81" i="16"/>
  <c r="A81" i="16"/>
  <c r="W82" i="16"/>
  <c r="A82" i="16"/>
  <c r="W83" i="16"/>
  <c r="A83" i="16"/>
  <c r="W84" i="16"/>
  <c r="A84" i="16"/>
  <c r="W85" i="16"/>
  <c r="A85" i="16"/>
  <c r="W86" i="16"/>
  <c r="A86" i="16"/>
  <c r="W87" i="16"/>
  <c r="A87" i="16"/>
  <c r="W88" i="16"/>
  <c r="A88" i="16"/>
  <c r="W89" i="16"/>
  <c r="A89" i="16"/>
  <c r="W90" i="16"/>
  <c r="A90" i="16"/>
  <c r="W91" i="16"/>
  <c r="A91" i="16"/>
  <c r="W92" i="16"/>
  <c r="A92" i="16"/>
  <c r="W93" i="16"/>
  <c r="A93" i="16"/>
  <c r="W94" i="16"/>
  <c r="A94" i="16"/>
  <c r="W95" i="16"/>
  <c r="A95" i="16"/>
  <c r="W96" i="16"/>
  <c r="A96" i="16"/>
  <c r="W97" i="16"/>
  <c r="A97" i="16"/>
  <c r="W98" i="16"/>
  <c r="A98" i="16"/>
  <c r="W99" i="16"/>
  <c r="A99" i="16"/>
  <c r="W100" i="16"/>
  <c r="A100" i="16"/>
  <c r="W101" i="16"/>
  <c r="A101" i="16"/>
  <c r="W102" i="16"/>
  <c r="A102" i="16"/>
  <c r="W103" i="16"/>
  <c r="A103" i="16"/>
  <c r="W104" i="16"/>
  <c r="A104" i="16"/>
  <c r="W105" i="16"/>
  <c r="A105" i="16"/>
  <c r="W106" i="16"/>
  <c r="A106" i="16"/>
  <c r="W107" i="16"/>
  <c r="A107" i="16"/>
  <c r="W108" i="16"/>
  <c r="A108" i="16"/>
  <c r="W109" i="16"/>
  <c r="A109" i="16"/>
  <c r="W110" i="16"/>
  <c r="A110" i="16"/>
  <c r="W111" i="16"/>
  <c r="A111" i="16"/>
  <c r="W112" i="16"/>
  <c r="A112" i="16"/>
  <c r="W113" i="16"/>
  <c r="A113" i="16"/>
  <c r="W114" i="16"/>
  <c r="A114" i="16"/>
  <c r="W115" i="16"/>
  <c r="A115" i="16"/>
  <c r="W116" i="16"/>
  <c r="A116" i="16"/>
  <c r="W117" i="16"/>
  <c r="A117" i="16"/>
  <c r="W118" i="16"/>
  <c r="A118" i="16"/>
  <c r="W119" i="16"/>
  <c r="A119" i="16"/>
  <c r="W120" i="16"/>
  <c r="A120" i="16"/>
  <c r="W121" i="16"/>
  <c r="A121" i="16"/>
  <c r="W122" i="16"/>
  <c r="A122" i="16"/>
  <c r="W123" i="16"/>
  <c r="A123" i="16"/>
  <c r="W124" i="16"/>
  <c r="A124" i="16"/>
  <c r="W125" i="16"/>
  <c r="A125" i="16"/>
  <c r="W126" i="16"/>
  <c r="A126" i="16"/>
  <c r="W127" i="16"/>
  <c r="A127" i="16"/>
  <c r="W128" i="16"/>
  <c r="A128" i="16"/>
  <c r="W129" i="16"/>
  <c r="A129" i="16"/>
  <c r="W130" i="16"/>
  <c r="A130" i="16"/>
  <c r="W131" i="16"/>
  <c r="A131" i="16"/>
  <c r="W132" i="16"/>
  <c r="A132" i="16"/>
  <c r="W133" i="16"/>
  <c r="A133" i="16"/>
  <c r="W134" i="16"/>
  <c r="A134" i="16"/>
  <c r="W135" i="16"/>
  <c r="A135" i="16"/>
  <c r="W136" i="16"/>
  <c r="A136" i="16"/>
  <c r="W137" i="16"/>
  <c r="A137" i="16"/>
  <c r="W138" i="16"/>
  <c r="A138" i="16"/>
  <c r="W139" i="16"/>
  <c r="A139" i="16"/>
  <c r="W140" i="16"/>
  <c r="A140" i="16"/>
  <c r="W141" i="16"/>
  <c r="A141" i="16"/>
  <c r="W142" i="16"/>
  <c r="A142" i="16"/>
  <c r="W143" i="16"/>
  <c r="A143" i="16"/>
  <c r="W144" i="16"/>
  <c r="A144" i="16"/>
  <c r="W145" i="16"/>
  <c r="A145" i="16"/>
  <c r="W146" i="16"/>
  <c r="A146" i="16"/>
  <c r="W147" i="16"/>
  <c r="A147" i="16"/>
  <c r="W148" i="16"/>
  <c r="A148" i="16"/>
  <c r="W149" i="16"/>
  <c r="A149" i="16"/>
  <c r="W150" i="16"/>
  <c r="A150" i="16"/>
  <c r="W151" i="16"/>
  <c r="A151" i="16"/>
  <c r="W152" i="16"/>
  <c r="A152" i="16"/>
  <c r="W153" i="16"/>
  <c r="A153" i="16"/>
  <c r="W154" i="16"/>
  <c r="A154" i="16"/>
  <c r="W155" i="16"/>
  <c r="A155" i="16"/>
  <c r="W156" i="16"/>
  <c r="A156" i="16"/>
  <c r="W157" i="16"/>
  <c r="A157" i="16"/>
  <c r="W158" i="16"/>
  <c r="A158" i="16"/>
  <c r="W159" i="16"/>
  <c r="A159" i="16"/>
  <c r="W160" i="16"/>
  <c r="A160" i="16"/>
  <c r="W161" i="16"/>
  <c r="A161" i="16"/>
  <c r="W162" i="16"/>
  <c r="A162" i="16"/>
  <c r="W163" i="16"/>
  <c r="A163" i="16"/>
  <c r="W164" i="16"/>
  <c r="A164" i="16"/>
  <c r="W165" i="16"/>
  <c r="A165" i="16"/>
  <c r="W166" i="16"/>
  <c r="A166" i="16"/>
  <c r="W167" i="16"/>
  <c r="A167" i="16"/>
  <c r="W168" i="16"/>
  <c r="A168" i="16"/>
  <c r="W169" i="16"/>
  <c r="A169" i="16"/>
  <c r="W170" i="16"/>
  <c r="A170" i="16"/>
  <c r="W171" i="16"/>
  <c r="A171" i="16"/>
  <c r="W172" i="16"/>
  <c r="A172" i="16"/>
  <c r="W173" i="16"/>
  <c r="A173" i="16"/>
  <c r="W174" i="16"/>
  <c r="A174" i="16"/>
  <c r="W175" i="16"/>
  <c r="A175" i="16"/>
  <c r="W176" i="16"/>
  <c r="A176" i="16"/>
  <c r="W177" i="16"/>
  <c r="A177" i="16"/>
  <c r="W178" i="16"/>
  <c r="A178" i="16"/>
  <c r="W179" i="16"/>
  <c r="A179" i="16"/>
  <c r="W180" i="16"/>
  <c r="A180" i="16"/>
  <c r="W181" i="16"/>
  <c r="A181" i="16"/>
  <c r="W182" i="16"/>
  <c r="A182" i="16"/>
  <c r="W183" i="16"/>
  <c r="A183" i="16"/>
  <c r="W184" i="16"/>
  <c r="A184" i="16"/>
  <c r="W185" i="16"/>
  <c r="A185" i="16"/>
  <c r="W186" i="16"/>
  <c r="A186" i="16"/>
  <c r="W187" i="16"/>
  <c r="A187" i="16"/>
  <c r="W188" i="16"/>
  <c r="A188" i="16"/>
  <c r="W189" i="16"/>
  <c r="A189" i="16"/>
  <c r="W190" i="16"/>
  <c r="A190" i="16"/>
  <c r="W191" i="16"/>
  <c r="A191" i="16"/>
  <c r="W192" i="16"/>
  <c r="A192" i="16"/>
  <c r="W193" i="16"/>
  <c r="A193" i="16"/>
  <c r="W194" i="16"/>
  <c r="A194" i="16"/>
  <c r="W195" i="16"/>
  <c r="A195" i="16"/>
  <c r="W196" i="16"/>
  <c r="A196" i="16"/>
  <c r="W197" i="16"/>
  <c r="A197" i="16"/>
  <c r="W198" i="16"/>
  <c r="A198" i="16"/>
  <c r="W199" i="16"/>
  <c r="A199" i="16"/>
  <c r="W200" i="16"/>
  <c r="A200" i="16"/>
  <c r="W201" i="16"/>
  <c r="A201" i="16"/>
  <c r="W202" i="16"/>
  <c r="A202" i="16"/>
  <c r="W203" i="16"/>
  <c r="A203" i="16"/>
  <c r="W204" i="16"/>
  <c r="A204" i="16"/>
  <c r="W205" i="16"/>
  <c r="A205" i="16"/>
  <c r="W206" i="16"/>
  <c r="A206" i="16"/>
  <c r="W207" i="16"/>
  <c r="A207" i="16"/>
  <c r="W208" i="16"/>
  <c r="A208" i="16"/>
  <c r="W209" i="16"/>
  <c r="A209" i="16"/>
  <c r="W210" i="16"/>
  <c r="A210" i="16"/>
  <c r="W211" i="16"/>
  <c r="A211" i="16"/>
  <c r="W212" i="16"/>
  <c r="A212" i="16"/>
  <c r="W213" i="16"/>
  <c r="A213" i="16"/>
  <c r="W214" i="16"/>
  <c r="A214" i="16"/>
  <c r="W215" i="16"/>
  <c r="A215" i="16"/>
  <c r="W216" i="16"/>
  <c r="A216" i="16"/>
  <c r="W217" i="16"/>
  <c r="A217" i="16"/>
  <c r="W218" i="16"/>
  <c r="A218" i="16"/>
  <c r="W219" i="16"/>
  <c r="A219" i="16"/>
  <c r="W220" i="16"/>
  <c r="A220" i="16"/>
  <c r="W221" i="16"/>
  <c r="A221" i="16"/>
  <c r="W222" i="16"/>
  <c r="A222" i="16"/>
  <c r="W223" i="16"/>
  <c r="A223" i="16"/>
  <c r="W224" i="16"/>
  <c r="A224" i="16"/>
  <c r="W225" i="16"/>
  <c r="A225" i="16"/>
  <c r="W226" i="16"/>
  <c r="A226" i="16"/>
  <c r="W227" i="16"/>
  <c r="A227" i="16"/>
  <c r="W228" i="16"/>
  <c r="A228" i="16"/>
  <c r="W229" i="16"/>
  <c r="A229" i="16"/>
  <c r="W230" i="16"/>
  <c r="A230" i="16"/>
  <c r="W231" i="16"/>
  <c r="A231" i="16"/>
  <c r="W232" i="16"/>
  <c r="A232" i="16"/>
  <c r="W233" i="16"/>
  <c r="A233" i="16"/>
  <c r="W234" i="16"/>
  <c r="A234" i="16"/>
  <c r="W235" i="16"/>
  <c r="A235" i="16"/>
  <c r="W236" i="16"/>
  <c r="A236" i="16"/>
  <c r="W237" i="16"/>
  <c r="A237" i="16"/>
  <c r="W238" i="16"/>
  <c r="A238" i="16"/>
  <c r="W239" i="16"/>
  <c r="A239" i="16"/>
  <c r="W240" i="16"/>
  <c r="A240" i="16"/>
  <c r="W241" i="16"/>
  <c r="A241" i="16"/>
  <c r="W242" i="16"/>
  <c r="A242" i="16"/>
  <c r="W243" i="16"/>
  <c r="A243" i="16"/>
  <c r="W244" i="16"/>
  <c r="A244" i="16"/>
  <c r="W245" i="16"/>
  <c r="A245" i="16"/>
  <c r="W246" i="16"/>
  <c r="A246" i="16"/>
  <c r="W247" i="16"/>
  <c r="A247" i="16"/>
  <c r="W248" i="16"/>
  <c r="A248" i="16"/>
  <c r="W249" i="16"/>
  <c r="A249" i="16"/>
  <c r="W250" i="16"/>
  <c r="A250" i="16"/>
  <c r="W251" i="16"/>
  <c r="A251" i="16"/>
  <c r="W252" i="16"/>
  <c r="A252" i="16"/>
  <c r="W253" i="16"/>
  <c r="A253" i="16"/>
  <c r="W254" i="16"/>
  <c r="A254" i="16"/>
  <c r="W255" i="16"/>
  <c r="A255" i="16"/>
  <c r="W257" i="16"/>
  <c r="A257" i="16"/>
  <c r="W258" i="16"/>
  <c r="A258" i="16"/>
  <c r="W259" i="16"/>
  <c r="A259" i="16"/>
  <c r="W260" i="16"/>
  <c r="A260" i="16"/>
  <c r="W261" i="16"/>
  <c r="A261" i="16"/>
  <c r="W262" i="16"/>
  <c r="A262" i="16"/>
  <c r="W263" i="16"/>
  <c r="A263" i="16"/>
  <c r="W264" i="16"/>
  <c r="A264" i="16"/>
  <c r="W265" i="16"/>
  <c r="A265" i="16"/>
  <c r="W266" i="16"/>
  <c r="A266" i="16"/>
  <c r="W267" i="16"/>
  <c r="A267" i="16"/>
  <c r="W268" i="16"/>
  <c r="A268" i="16"/>
  <c r="W269" i="16"/>
  <c r="A269" i="16"/>
  <c r="W270" i="16"/>
  <c r="A270" i="16"/>
  <c r="W271" i="16"/>
  <c r="A271" i="16"/>
  <c r="W272" i="16"/>
  <c r="A272" i="16"/>
  <c r="W273" i="16"/>
  <c r="A273" i="16"/>
  <c r="W274" i="16"/>
  <c r="A274" i="16"/>
  <c r="W275" i="16"/>
  <c r="A275" i="16"/>
  <c r="W276" i="16"/>
  <c r="A276" i="16"/>
  <c r="W277" i="16"/>
  <c r="A277" i="16"/>
  <c r="W278" i="16"/>
  <c r="A278" i="16"/>
  <c r="W279" i="16"/>
  <c r="A279" i="16"/>
  <c r="W280" i="16"/>
  <c r="A280" i="16"/>
  <c r="W281" i="16"/>
  <c r="A281" i="16"/>
  <c r="W282" i="16"/>
  <c r="A282" i="16"/>
  <c r="W283" i="16"/>
  <c r="A283" i="16"/>
  <c r="W284" i="16"/>
  <c r="A284" i="16"/>
  <c r="W285" i="16"/>
  <c r="A285" i="16"/>
  <c r="W286" i="16"/>
  <c r="A286" i="16"/>
  <c r="W287" i="16"/>
  <c r="A287" i="16"/>
  <c r="W288" i="16"/>
  <c r="A288" i="16"/>
  <c r="W289" i="16"/>
  <c r="A289" i="16"/>
  <c r="W290" i="16"/>
  <c r="A290" i="16"/>
  <c r="W291" i="16"/>
  <c r="A291" i="16"/>
  <c r="W292" i="16"/>
  <c r="A292" i="16"/>
  <c r="W293" i="16"/>
  <c r="A293" i="16"/>
  <c r="W294" i="16"/>
  <c r="A294" i="16"/>
  <c r="W295" i="16"/>
  <c r="A295" i="16"/>
  <c r="W296" i="16"/>
  <c r="A296" i="16"/>
  <c r="W297" i="16"/>
  <c r="A297" i="16"/>
  <c r="W298" i="16"/>
  <c r="A298" i="16"/>
  <c r="W299" i="16"/>
  <c r="A299" i="16"/>
  <c r="W300" i="16"/>
  <c r="A300" i="16"/>
  <c r="W301" i="16"/>
  <c r="A301" i="16"/>
  <c r="W302" i="16"/>
  <c r="A302" i="16"/>
  <c r="W303" i="16"/>
  <c r="A303" i="16"/>
  <c r="W304" i="16"/>
  <c r="A304" i="16"/>
  <c r="W305" i="16"/>
  <c r="A305" i="16"/>
  <c r="W306" i="16"/>
  <c r="A306" i="16"/>
  <c r="W307" i="16"/>
  <c r="A307" i="16"/>
  <c r="W308" i="16"/>
  <c r="A308" i="16"/>
  <c r="W309" i="16"/>
  <c r="A309" i="16"/>
  <c r="W310" i="16"/>
  <c r="A310" i="16"/>
  <c r="W311" i="16"/>
  <c r="A311" i="16"/>
  <c r="W312" i="16"/>
  <c r="A312" i="16"/>
  <c r="W313" i="16"/>
  <c r="A313" i="16"/>
  <c r="W314" i="16"/>
  <c r="A314" i="16"/>
  <c r="W315" i="16"/>
  <c r="A315" i="16"/>
  <c r="W316" i="16"/>
  <c r="A316" i="16"/>
  <c r="W317" i="16"/>
  <c r="A317" i="16"/>
  <c r="W318" i="16"/>
  <c r="A318" i="16"/>
  <c r="W319" i="16"/>
  <c r="A319" i="16"/>
  <c r="W320" i="16"/>
  <c r="A320" i="16"/>
  <c r="W321" i="16"/>
  <c r="A321" i="16"/>
  <c r="W322" i="16"/>
  <c r="A322" i="16"/>
  <c r="W323" i="16"/>
  <c r="A323" i="16"/>
  <c r="W324" i="16"/>
  <c r="A324" i="16"/>
  <c r="W325" i="16"/>
  <c r="A325" i="16"/>
  <c r="W326" i="16"/>
  <c r="A326" i="16"/>
  <c r="W327" i="16"/>
  <c r="A327" i="16"/>
  <c r="W328" i="16"/>
  <c r="A328" i="16"/>
  <c r="W329" i="16"/>
  <c r="A329" i="16"/>
  <c r="W330" i="16"/>
  <c r="A330" i="16"/>
  <c r="W331" i="16"/>
  <c r="A331" i="16"/>
  <c r="W332" i="16"/>
  <c r="A332" i="16"/>
  <c r="W333" i="16"/>
  <c r="A333" i="16"/>
  <c r="W334" i="16"/>
  <c r="A334" i="16"/>
  <c r="W335" i="16"/>
  <c r="A335" i="16"/>
  <c r="W336" i="16"/>
  <c r="A336" i="16"/>
  <c r="W337" i="16"/>
  <c r="A337" i="16"/>
  <c r="W338" i="16"/>
  <c r="A338" i="16"/>
  <c r="W339" i="16"/>
  <c r="A339" i="16"/>
  <c r="W340" i="16"/>
  <c r="A340" i="16"/>
  <c r="W341" i="16"/>
  <c r="A341" i="16"/>
  <c r="W342" i="16"/>
  <c r="A342" i="16"/>
  <c r="W343" i="16"/>
  <c r="A343" i="16"/>
  <c r="W344" i="16"/>
  <c r="A344" i="16"/>
  <c r="W345" i="16"/>
  <c r="A345" i="16"/>
  <c r="W346" i="16"/>
  <c r="A346" i="16"/>
  <c r="W347" i="16"/>
  <c r="A347" i="16"/>
  <c r="W348" i="16"/>
  <c r="A348" i="16"/>
  <c r="W349" i="16"/>
  <c r="A349" i="16"/>
  <c r="W350" i="16"/>
  <c r="A350" i="16"/>
  <c r="W351" i="16"/>
  <c r="A351" i="16"/>
  <c r="W352" i="16"/>
  <c r="A352" i="16"/>
  <c r="W353" i="16"/>
  <c r="A353" i="16"/>
  <c r="W354" i="16"/>
  <c r="A354" i="16"/>
  <c r="W355" i="16"/>
  <c r="A355" i="16"/>
  <c r="W356" i="16"/>
  <c r="A356" i="16"/>
  <c r="W357" i="16"/>
  <c r="A357" i="16"/>
  <c r="W358" i="16"/>
  <c r="A358" i="16"/>
  <c r="W359" i="16"/>
  <c r="A359" i="16"/>
  <c r="W360" i="16"/>
  <c r="A360" i="16"/>
  <c r="W361" i="16"/>
  <c r="A361" i="16"/>
  <c r="W362" i="16"/>
  <c r="A362" i="16"/>
  <c r="W363" i="16"/>
  <c r="A363" i="16"/>
  <c r="W364" i="16"/>
  <c r="A364" i="16"/>
  <c r="W365" i="16"/>
  <c r="A365" i="16"/>
  <c r="W366" i="16"/>
  <c r="A366" i="16"/>
  <c r="W367" i="16"/>
  <c r="A367" i="16"/>
  <c r="W368" i="16"/>
  <c r="A368" i="16"/>
  <c r="W369" i="16"/>
  <c r="A369" i="16"/>
  <c r="W370" i="16"/>
  <c r="A370" i="16"/>
  <c r="W371" i="16"/>
  <c r="A371" i="16"/>
  <c r="W372" i="16"/>
  <c r="A372" i="16"/>
  <c r="W373" i="16"/>
  <c r="A373" i="16"/>
  <c r="W374" i="16"/>
  <c r="A374" i="16"/>
  <c r="W375" i="16"/>
  <c r="A375" i="16"/>
  <c r="W376" i="16"/>
  <c r="A376" i="16"/>
  <c r="W377" i="16"/>
  <c r="A377" i="16"/>
  <c r="W378" i="16"/>
  <c r="A378" i="16"/>
  <c r="W379" i="16"/>
  <c r="A379" i="16"/>
  <c r="W380" i="16"/>
  <c r="A380" i="16"/>
  <c r="W381" i="16"/>
  <c r="A381" i="16"/>
  <c r="W382" i="16"/>
  <c r="A382" i="16"/>
  <c r="W383" i="16"/>
  <c r="A383" i="16"/>
  <c r="W385" i="16"/>
  <c r="A385" i="16"/>
  <c r="W386" i="16"/>
  <c r="A386" i="16"/>
  <c r="W387" i="16"/>
  <c r="A387" i="16"/>
  <c r="W388" i="16"/>
  <c r="A388" i="16"/>
  <c r="W389" i="16"/>
  <c r="A389" i="16"/>
  <c r="W390" i="16"/>
  <c r="A390" i="16"/>
  <c r="W391" i="16"/>
  <c r="A391" i="16"/>
  <c r="W392" i="16"/>
  <c r="A392" i="16"/>
  <c r="W393" i="16"/>
  <c r="A393" i="16"/>
  <c r="W394" i="16"/>
  <c r="A394" i="16"/>
  <c r="W395" i="16"/>
  <c r="A395" i="16"/>
  <c r="W396" i="16"/>
  <c r="A396" i="16"/>
  <c r="W397" i="16"/>
  <c r="A397" i="16"/>
  <c r="W398" i="16"/>
  <c r="A398" i="16"/>
  <c r="W399" i="16"/>
  <c r="A399" i="16"/>
  <c r="W400" i="16"/>
  <c r="A400" i="16"/>
  <c r="W401" i="16"/>
  <c r="A401" i="16"/>
  <c r="W402" i="16"/>
  <c r="A402" i="16"/>
  <c r="W403" i="16"/>
  <c r="A403" i="16"/>
  <c r="W404" i="16"/>
  <c r="A404" i="16"/>
  <c r="W405" i="16"/>
  <c r="A405" i="16"/>
  <c r="W406" i="16"/>
  <c r="A406" i="16"/>
  <c r="W407" i="16"/>
  <c r="A407" i="16"/>
  <c r="W408" i="16"/>
  <c r="A408" i="16"/>
  <c r="W409" i="16"/>
  <c r="A409" i="16"/>
  <c r="W410" i="16"/>
  <c r="A410" i="16"/>
  <c r="W411" i="16"/>
  <c r="A411" i="16"/>
  <c r="W412" i="16"/>
  <c r="A412" i="16"/>
  <c r="W413" i="16"/>
  <c r="A413" i="16"/>
  <c r="W414" i="16"/>
  <c r="A414" i="16"/>
  <c r="W415" i="16"/>
  <c r="A415" i="16"/>
  <c r="W416" i="16"/>
  <c r="A416" i="16"/>
  <c r="W417" i="16"/>
  <c r="A417" i="16"/>
  <c r="W418" i="16"/>
  <c r="A418" i="16"/>
  <c r="W419" i="16"/>
  <c r="A419" i="16"/>
  <c r="W420" i="16"/>
  <c r="A420" i="16"/>
  <c r="W421" i="16"/>
  <c r="A421" i="16"/>
  <c r="W422" i="16"/>
  <c r="A422" i="16"/>
  <c r="W423" i="16"/>
  <c r="A423" i="16"/>
  <c r="W424" i="16"/>
  <c r="A424" i="16"/>
  <c r="W425" i="16"/>
  <c r="A425" i="16"/>
  <c r="W426" i="16"/>
  <c r="A426" i="16"/>
  <c r="W427" i="16"/>
  <c r="A427" i="16"/>
  <c r="W428" i="16"/>
  <c r="A428" i="16"/>
  <c r="W429" i="16"/>
  <c r="A429" i="16"/>
  <c r="W430" i="16"/>
  <c r="A430" i="16"/>
  <c r="W431" i="16"/>
  <c r="A431" i="16"/>
  <c r="W432" i="16"/>
  <c r="A432" i="16"/>
  <c r="W433" i="16"/>
  <c r="A433" i="16"/>
  <c r="W434" i="16"/>
  <c r="A434" i="16"/>
  <c r="W435" i="16"/>
  <c r="A435" i="16"/>
  <c r="W436" i="16"/>
  <c r="A436" i="16"/>
  <c r="W437" i="16"/>
  <c r="A437" i="16"/>
  <c r="W438" i="16"/>
  <c r="A438" i="16"/>
  <c r="W439" i="16"/>
  <c r="A439" i="16"/>
  <c r="W440" i="16"/>
  <c r="A440" i="16"/>
  <c r="W441" i="16"/>
  <c r="A441" i="16"/>
  <c r="W442" i="16"/>
  <c r="A442" i="16"/>
  <c r="W443" i="16"/>
  <c r="A443" i="16"/>
  <c r="W444" i="16"/>
  <c r="A444" i="16"/>
  <c r="W445" i="16"/>
  <c r="A445" i="16"/>
  <c r="W446" i="16"/>
  <c r="A446" i="16"/>
  <c r="W447" i="16"/>
  <c r="A447" i="16"/>
  <c r="W448" i="16"/>
  <c r="A448" i="16"/>
  <c r="W449" i="16"/>
  <c r="A449" i="16"/>
  <c r="W450" i="16"/>
  <c r="A450" i="16"/>
  <c r="W451" i="16"/>
  <c r="A451" i="16"/>
  <c r="W452" i="16"/>
  <c r="A452" i="16"/>
  <c r="W453" i="16"/>
  <c r="A453" i="16"/>
  <c r="W454" i="16"/>
  <c r="A454" i="16"/>
  <c r="W455" i="16"/>
  <c r="A455" i="16"/>
  <c r="W456" i="16"/>
  <c r="A456" i="16"/>
  <c r="W457" i="16"/>
  <c r="A457" i="16"/>
  <c r="W458" i="16"/>
  <c r="A458" i="16"/>
  <c r="W459" i="16"/>
  <c r="A459" i="16"/>
  <c r="W460" i="16"/>
  <c r="A460" i="16"/>
  <c r="W461" i="16"/>
  <c r="A461" i="16"/>
  <c r="W462" i="16"/>
  <c r="A462" i="16"/>
  <c r="W463" i="16"/>
  <c r="A463" i="16"/>
  <c r="W464" i="16"/>
  <c r="A464" i="16"/>
  <c r="W465" i="16"/>
  <c r="A465" i="16"/>
  <c r="W466" i="16"/>
  <c r="A466" i="16"/>
  <c r="W467" i="16"/>
  <c r="A467" i="16"/>
  <c r="W468" i="16"/>
  <c r="A468" i="16"/>
  <c r="W469" i="16"/>
  <c r="A469" i="16"/>
  <c r="W470" i="16"/>
  <c r="A470" i="16"/>
  <c r="W471" i="16"/>
  <c r="A471" i="16"/>
  <c r="W472" i="16"/>
  <c r="A472" i="16"/>
  <c r="W473" i="16"/>
  <c r="A473" i="16"/>
  <c r="W474" i="16"/>
  <c r="A474" i="16"/>
  <c r="W475" i="16"/>
  <c r="A475" i="16"/>
  <c r="W476" i="16"/>
  <c r="A476" i="16"/>
  <c r="W477" i="16"/>
  <c r="A477" i="16"/>
  <c r="W478" i="16"/>
  <c r="A478" i="16"/>
  <c r="W479" i="16"/>
  <c r="A479" i="16"/>
  <c r="W480" i="16"/>
  <c r="A480" i="16"/>
  <c r="W481" i="16"/>
  <c r="A481" i="16"/>
  <c r="W482" i="16"/>
  <c r="A482" i="16"/>
  <c r="W483" i="16"/>
  <c r="A483" i="16"/>
  <c r="W484" i="16"/>
  <c r="A484" i="16"/>
  <c r="W485" i="16"/>
  <c r="A485" i="16"/>
  <c r="W486" i="16"/>
  <c r="A486" i="16"/>
  <c r="W487" i="16"/>
  <c r="A487" i="16"/>
  <c r="W488" i="16"/>
  <c r="A488" i="16"/>
  <c r="W489" i="16"/>
  <c r="A489" i="16"/>
  <c r="W490" i="16"/>
  <c r="A490" i="16"/>
  <c r="W491" i="16"/>
  <c r="A491" i="16"/>
  <c r="W492" i="16"/>
  <c r="A492" i="16"/>
  <c r="W493" i="16"/>
  <c r="A493" i="16"/>
  <c r="W494" i="16"/>
  <c r="A494" i="16"/>
  <c r="W495" i="16"/>
  <c r="A495" i="16"/>
  <c r="W496" i="16"/>
  <c r="A496" i="16"/>
  <c r="W497" i="16"/>
  <c r="A497" i="16"/>
  <c r="W498" i="16"/>
  <c r="A498" i="16"/>
  <c r="W499" i="16"/>
  <c r="A499" i="16"/>
  <c r="W500" i="16"/>
  <c r="A500" i="16"/>
  <c r="W501" i="16"/>
  <c r="A501" i="16"/>
  <c r="W502" i="16"/>
  <c r="A502" i="16"/>
  <c r="W503" i="16"/>
  <c r="A503" i="16"/>
  <c r="W504" i="16"/>
  <c r="A504" i="16"/>
  <c r="W505" i="16"/>
  <c r="A505" i="16"/>
  <c r="W506" i="16"/>
  <c r="A506" i="16"/>
  <c r="W507" i="16"/>
  <c r="A507" i="16"/>
  <c r="W508" i="16"/>
  <c r="A508" i="16"/>
  <c r="W509" i="16"/>
  <c r="A509" i="16"/>
  <c r="W510" i="16"/>
  <c r="A510" i="16"/>
  <c r="W511" i="16"/>
  <c r="A511" i="16"/>
  <c r="W513" i="16"/>
  <c r="A513" i="16"/>
  <c r="W514" i="16"/>
  <c r="A514" i="16"/>
  <c r="W515" i="16"/>
  <c r="A515" i="16"/>
  <c r="W516" i="16"/>
  <c r="A516" i="16"/>
  <c r="W517" i="16"/>
  <c r="A517" i="16"/>
  <c r="W518" i="16"/>
  <c r="A518" i="16"/>
  <c r="W519" i="16"/>
  <c r="A519" i="16"/>
  <c r="W520" i="16"/>
  <c r="A520" i="16"/>
  <c r="W521" i="16"/>
  <c r="A521" i="16"/>
  <c r="W522" i="16"/>
  <c r="A522" i="16"/>
  <c r="W523" i="16"/>
  <c r="A523" i="16"/>
  <c r="W524" i="16"/>
  <c r="A524" i="16"/>
  <c r="W525" i="16"/>
  <c r="A525" i="16"/>
  <c r="W526" i="16"/>
  <c r="A526" i="16"/>
  <c r="W527" i="16"/>
  <c r="A527" i="16"/>
  <c r="W528" i="16"/>
  <c r="A528" i="16"/>
  <c r="W529" i="16"/>
  <c r="A529" i="16"/>
  <c r="W530" i="16"/>
  <c r="A530" i="16"/>
  <c r="W531" i="16"/>
  <c r="A531" i="16"/>
  <c r="W532" i="16"/>
  <c r="A532" i="16"/>
  <c r="W533" i="16"/>
  <c r="A533" i="16"/>
  <c r="W534" i="16"/>
  <c r="A534" i="16"/>
  <c r="W535" i="16"/>
  <c r="A535" i="16"/>
  <c r="W536" i="16"/>
  <c r="A536" i="16"/>
  <c r="W537" i="16"/>
  <c r="A537" i="16"/>
  <c r="W538" i="16"/>
  <c r="A538" i="16"/>
  <c r="W539" i="16"/>
  <c r="A539" i="16"/>
  <c r="W540" i="16"/>
  <c r="A540" i="16"/>
  <c r="W541" i="16"/>
  <c r="A541" i="16"/>
  <c r="W542" i="16"/>
  <c r="A542" i="16"/>
  <c r="W543" i="16"/>
  <c r="A543" i="16"/>
  <c r="W544" i="16"/>
  <c r="A544" i="16"/>
  <c r="W545" i="16"/>
  <c r="A545" i="16"/>
  <c r="W546" i="16"/>
  <c r="A546" i="16"/>
  <c r="W547" i="16"/>
  <c r="A547" i="16"/>
  <c r="W548" i="16"/>
  <c r="A548" i="16"/>
  <c r="W549" i="16"/>
  <c r="A549" i="16"/>
  <c r="W550" i="16"/>
  <c r="A550" i="16"/>
  <c r="W551" i="16"/>
  <c r="A551" i="16"/>
  <c r="W552" i="16"/>
  <c r="A552" i="16"/>
  <c r="W553" i="16"/>
  <c r="A553" i="16"/>
  <c r="W554" i="16"/>
  <c r="A554" i="16"/>
  <c r="W555" i="16"/>
  <c r="A555" i="16"/>
  <c r="W556" i="16"/>
  <c r="A556" i="16"/>
  <c r="W557" i="16"/>
  <c r="A557" i="16"/>
  <c r="W558" i="16"/>
  <c r="A558" i="16"/>
  <c r="W559" i="16"/>
  <c r="A559" i="16"/>
  <c r="W560" i="16"/>
  <c r="A560" i="16"/>
  <c r="W561" i="16"/>
  <c r="A561" i="16"/>
  <c r="W562" i="16"/>
  <c r="A562" i="16"/>
  <c r="W563" i="16"/>
  <c r="A563" i="16"/>
  <c r="W564" i="16"/>
  <c r="A564" i="16"/>
  <c r="W565" i="16"/>
  <c r="A565" i="16"/>
  <c r="W566" i="16"/>
  <c r="A566" i="16"/>
  <c r="W567" i="16"/>
  <c r="A567" i="16"/>
  <c r="W568" i="16"/>
  <c r="A568" i="16"/>
  <c r="W569" i="16"/>
  <c r="A569" i="16"/>
  <c r="W570" i="16"/>
  <c r="A570" i="16"/>
  <c r="W571" i="16"/>
  <c r="A571" i="16"/>
  <c r="W572" i="16"/>
  <c r="A572" i="16"/>
  <c r="W573" i="16"/>
  <c r="A573" i="16"/>
  <c r="W574" i="16"/>
  <c r="A574" i="16"/>
  <c r="W575" i="16"/>
  <c r="A575" i="16"/>
  <c r="W576" i="16"/>
  <c r="A576" i="16"/>
  <c r="W577" i="16"/>
  <c r="A577" i="16"/>
  <c r="W578" i="16"/>
  <c r="A578" i="16"/>
  <c r="W579" i="16"/>
  <c r="A579" i="16"/>
  <c r="W580" i="16"/>
  <c r="A580" i="16"/>
  <c r="W581" i="16"/>
  <c r="A581" i="16"/>
  <c r="W582" i="16"/>
  <c r="A582" i="16"/>
  <c r="W583" i="16"/>
  <c r="A583" i="16"/>
  <c r="W584" i="16"/>
  <c r="A584" i="16"/>
  <c r="W585" i="16"/>
  <c r="A585" i="16"/>
  <c r="W586" i="16"/>
  <c r="A586" i="16"/>
  <c r="W587" i="16"/>
  <c r="A587" i="16"/>
  <c r="W588" i="16"/>
  <c r="A588" i="16"/>
  <c r="W589" i="16"/>
  <c r="A589" i="16"/>
  <c r="W590" i="16"/>
  <c r="A590" i="16"/>
  <c r="W591" i="16"/>
  <c r="A591" i="16"/>
  <c r="W592" i="16"/>
  <c r="A592" i="16"/>
  <c r="W593" i="16"/>
  <c r="A593" i="16"/>
  <c r="W594" i="16"/>
  <c r="A594" i="16"/>
  <c r="W595" i="16"/>
  <c r="A595" i="16"/>
  <c r="W596" i="16"/>
  <c r="A596" i="16"/>
  <c r="W597" i="16"/>
  <c r="A597" i="16"/>
  <c r="W598" i="16"/>
  <c r="A598" i="16"/>
  <c r="W599" i="16"/>
  <c r="A599" i="16"/>
  <c r="W600" i="16"/>
  <c r="A600" i="16"/>
  <c r="W601" i="16"/>
  <c r="A601" i="16"/>
  <c r="W602" i="16"/>
  <c r="A602" i="16"/>
  <c r="W603" i="16"/>
  <c r="A603" i="16"/>
  <c r="W604" i="16"/>
  <c r="A604" i="16"/>
  <c r="W605" i="16"/>
  <c r="A605" i="16"/>
  <c r="W606" i="16"/>
  <c r="A606" i="16"/>
  <c r="W607" i="16"/>
  <c r="A607" i="16"/>
  <c r="W608" i="16"/>
  <c r="A608" i="16"/>
  <c r="W609" i="16"/>
  <c r="A609" i="16"/>
  <c r="W610" i="16"/>
  <c r="A610" i="16"/>
  <c r="W611" i="16"/>
  <c r="A611" i="16"/>
  <c r="W612" i="16"/>
  <c r="A612" i="16"/>
  <c r="W613" i="16"/>
  <c r="A613" i="16"/>
  <c r="W614" i="16"/>
  <c r="A614" i="16"/>
  <c r="W615" i="16"/>
  <c r="A615" i="16"/>
  <c r="W616" i="16"/>
  <c r="A616" i="16"/>
  <c r="W617" i="16"/>
  <c r="A617" i="16"/>
  <c r="W618" i="16"/>
  <c r="A618" i="16"/>
  <c r="W619" i="16"/>
  <c r="A619" i="16"/>
  <c r="W620" i="16"/>
  <c r="A620" i="16"/>
  <c r="W621" i="16"/>
  <c r="A621" i="16"/>
  <c r="W622" i="16"/>
  <c r="A622" i="16"/>
  <c r="W623" i="16"/>
  <c r="A623" i="16"/>
  <c r="W624" i="16"/>
  <c r="A624" i="16"/>
  <c r="W625" i="16"/>
  <c r="A625" i="16"/>
  <c r="W626" i="16"/>
  <c r="A626" i="16"/>
  <c r="W627" i="16"/>
  <c r="A627" i="16"/>
  <c r="W628" i="16"/>
  <c r="A628" i="16"/>
  <c r="W629" i="16"/>
  <c r="A629" i="16"/>
  <c r="W630" i="16"/>
  <c r="A630" i="16"/>
  <c r="W631" i="16"/>
  <c r="A631" i="16"/>
  <c r="W632" i="16"/>
  <c r="A632" i="16"/>
  <c r="W633" i="16"/>
  <c r="A633" i="16"/>
  <c r="W634" i="16"/>
  <c r="A634" i="16"/>
  <c r="W635" i="16"/>
  <c r="A635" i="16"/>
  <c r="W636" i="16"/>
  <c r="A636" i="16"/>
  <c r="W637" i="16"/>
  <c r="A637" i="16"/>
  <c r="W638" i="16"/>
  <c r="A638" i="16"/>
  <c r="W639" i="16"/>
  <c r="A639" i="16"/>
  <c r="W640" i="16"/>
  <c r="A640" i="16"/>
  <c r="W641" i="16"/>
  <c r="A641" i="16"/>
  <c r="W642" i="16"/>
  <c r="A642" i="16"/>
  <c r="W643" i="16"/>
  <c r="A643" i="16"/>
  <c r="W644" i="16"/>
  <c r="A644" i="16"/>
  <c r="W645" i="16"/>
  <c r="A645" i="16"/>
  <c r="W646" i="16"/>
  <c r="A646" i="16"/>
  <c r="W647" i="16"/>
  <c r="A647" i="16"/>
  <c r="W648" i="16"/>
  <c r="A648" i="16"/>
  <c r="W649" i="16"/>
  <c r="A649" i="16"/>
  <c r="W650" i="16"/>
  <c r="A650" i="16"/>
  <c r="W651" i="16"/>
  <c r="A651" i="16"/>
  <c r="W652" i="16"/>
  <c r="A652" i="16"/>
  <c r="W653" i="16"/>
  <c r="A653" i="16"/>
  <c r="W654" i="16"/>
  <c r="A654" i="16"/>
  <c r="W655" i="16"/>
  <c r="A655" i="16"/>
  <c r="W656" i="16"/>
  <c r="A656" i="16"/>
  <c r="W657" i="16"/>
  <c r="A657" i="16"/>
  <c r="W658" i="16"/>
  <c r="A658" i="16"/>
  <c r="W659" i="16"/>
  <c r="A659" i="16"/>
  <c r="W660" i="16"/>
  <c r="A660" i="16"/>
  <c r="W661" i="16"/>
  <c r="A661" i="16"/>
  <c r="W662" i="16"/>
  <c r="A662" i="16"/>
  <c r="W663" i="16"/>
  <c r="A663" i="16"/>
  <c r="W664" i="16"/>
  <c r="A664" i="16"/>
  <c r="W665" i="16"/>
  <c r="A665" i="16"/>
  <c r="W666" i="16"/>
  <c r="A666" i="16"/>
  <c r="W667" i="16"/>
  <c r="A667" i="16"/>
  <c r="W668" i="16"/>
  <c r="A668" i="16"/>
  <c r="W669" i="16"/>
  <c r="A669" i="16"/>
  <c r="W670" i="16"/>
  <c r="A670" i="16"/>
  <c r="W671" i="16"/>
  <c r="A671" i="16"/>
  <c r="W672" i="16"/>
  <c r="A672" i="16"/>
  <c r="W673" i="16"/>
  <c r="A673" i="16"/>
  <c r="W674" i="16"/>
  <c r="A674" i="16"/>
  <c r="W675" i="16"/>
  <c r="A675" i="16"/>
  <c r="W676" i="16"/>
  <c r="A676" i="16"/>
  <c r="W677" i="16"/>
  <c r="A677" i="16"/>
  <c r="W678" i="16"/>
  <c r="A678" i="16"/>
  <c r="W679" i="16"/>
  <c r="A679" i="16"/>
  <c r="W680" i="16"/>
  <c r="A680" i="16"/>
  <c r="W681" i="16"/>
  <c r="A681" i="16"/>
  <c r="W682" i="16"/>
  <c r="A682" i="16"/>
  <c r="W683" i="16"/>
  <c r="A683" i="16"/>
  <c r="W684" i="16"/>
  <c r="A684" i="16"/>
  <c r="W685" i="16"/>
  <c r="A685" i="16"/>
  <c r="W686" i="16"/>
  <c r="A686" i="16"/>
  <c r="W687" i="16"/>
  <c r="A687" i="16"/>
  <c r="W688" i="16"/>
  <c r="A688" i="16"/>
  <c r="W689" i="16"/>
  <c r="A689" i="16"/>
  <c r="W690" i="16"/>
  <c r="A690" i="16"/>
  <c r="W691" i="16"/>
  <c r="A691" i="16"/>
  <c r="W692" i="16"/>
  <c r="A692" i="16"/>
  <c r="W693" i="16"/>
  <c r="A693" i="16"/>
  <c r="W694" i="16"/>
  <c r="A694" i="16"/>
  <c r="W695" i="16"/>
  <c r="A695" i="16"/>
  <c r="W696" i="16"/>
  <c r="A696" i="16"/>
  <c r="W697" i="16"/>
  <c r="A697" i="16"/>
  <c r="W698" i="16"/>
  <c r="A698" i="16"/>
  <c r="W699" i="16"/>
  <c r="A699" i="16"/>
  <c r="W700" i="16"/>
  <c r="A700" i="16"/>
  <c r="W701" i="16"/>
  <c r="A701" i="16"/>
  <c r="W702" i="16"/>
  <c r="A702" i="16"/>
  <c r="W703" i="16"/>
  <c r="A703" i="16"/>
  <c r="W704" i="16"/>
  <c r="A704" i="16"/>
  <c r="W705" i="16"/>
  <c r="A705" i="16"/>
  <c r="W706" i="16"/>
  <c r="A706" i="16"/>
  <c r="W707" i="16"/>
  <c r="A707" i="16"/>
  <c r="W708" i="16"/>
  <c r="A708" i="16"/>
  <c r="W709" i="16"/>
  <c r="A709" i="16"/>
  <c r="W710" i="16"/>
  <c r="A710" i="16"/>
  <c r="W711" i="16"/>
  <c r="A711" i="16"/>
  <c r="W712" i="16"/>
  <c r="A712" i="16"/>
  <c r="W713" i="16"/>
  <c r="A713" i="16"/>
  <c r="W714" i="16"/>
  <c r="A714" i="16"/>
  <c r="W715" i="16"/>
  <c r="A715" i="16"/>
  <c r="W716" i="16"/>
  <c r="A716" i="16"/>
  <c r="W717" i="16"/>
  <c r="A717" i="16"/>
  <c r="W718" i="16"/>
  <c r="A718" i="16"/>
  <c r="W719" i="16"/>
  <c r="A719" i="16"/>
  <c r="W720" i="16"/>
  <c r="A720" i="16"/>
  <c r="W721" i="16"/>
  <c r="A721" i="16"/>
  <c r="W722" i="16"/>
  <c r="A722" i="16"/>
  <c r="W723" i="16"/>
  <c r="A723" i="16"/>
  <c r="W724" i="16"/>
  <c r="A724" i="16"/>
  <c r="W725" i="16"/>
  <c r="A725" i="16"/>
  <c r="W726" i="16"/>
  <c r="A726" i="16"/>
  <c r="W727" i="16"/>
  <c r="A727" i="16"/>
  <c r="W728" i="16"/>
  <c r="A728" i="16"/>
  <c r="W729" i="16"/>
  <c r="A729" i="16"/>
  <c r="W730" i="16"/>
  <c r="A730" i="16"/>
  <c r="W731" i="16"/>
  <c r="A731" i="16"/>
  <c r="W732" i="16"/>
  <c r="A732" i="16"/>
  <c r="W733" i="16"/>
  <c r="A733" i="16"/>
  <c r="W734" i="16"/>
  <c r="A734" i="16"/>
  <c r="W735" i="16"/>
  <c r="A735" i="16"/>
  <c r="W736" i="16"/>
  <c r="A736" i="16"/>
  <c r="W737" i="16"/>
  <c r="A737" i="16"/>
  <c r="W738" i="16"/>
  <c r="A738" i="16"/>
  <c r="W739" i="16"/>
  <c r="A739" i="16"/>
  <c r="W740" i="16"/>
  <c r="A740" i="16"/>
  <c r="W741" i="16"/>
  <c r="A741" i="16"/>
  <c r="W742" i="16"/>
  <c r="A742" i="16"/>
  <c r="W743" i="16"/>
  <c r="A743" i="16"/>
  <c r="W744" i="16"/>
  <c r="A744" i="16"/>
  <c r="W745" i="16"/>
  <c r="A745" i="16"/>
  <c r="W746" i="16"/>
  <c r="A746" i="16"/>
  <c r="W747" i="16"/>
  <c r="A747" i="16"/>
  <c r="W748" i="16"/>
  <c r="A748" i="16"/>
  <c r="W749" i="16"/>
  <c r="A749" i="16"/>
  <c r="W750" i="16"/>
  <c r="A750" i="16"/>
  <c r="W751" i="16"/>
  <c r="A751" i="16"/>
  <c r="W752" i="16"/>
  <c r="A752" i="16"/>
  <c r="W753" i="16"/>
  <c r="A753" i="16"/>
  <c r="W754" i="16"/>
  <c r="A754" i="16"/>
  <c r="W755" i="16"/>
  <c r="A755" i="16"/>
  <c r="W756" i="16"/>
  <c r="A756" i="16"/>
  <c r="W757" i="16"/>
  <c r="A757" i="16"/>
  <c r="W758" i="16"/>
  <c r="A758" i="16"/>
  <c r="W759" i="16"/>
  <c r="A759" i="16"/>
  <c r="W760" i="16"/>
  <c r="A760" i="16"/>
  <c r="W761" i="16"/>
  <c r="A761" i="16"/>
  <c r="W762" i="16"/>
  <c r="A762" i="16"/>
  <c r="W763" i="16"/>
  <c r="A763" i="16"/>
  <c r="W764" i="16"/>
  <c r="A764" i="16"/>
  <c r="W765" i="16"/>
  <c r="A765" i="16"/>
  <c r="W766" i="16"/>
  <c r="A766" i="16"/>
  <c r="W767" i="16"/>
  <c r="A767" i="16"/>
  <c r="W768" i="16"/>
  <c r="A768" i="16"/>
  <c r="W769" i="16"/>
  <c r="A769" i="16"/>
  <c r="W770" i="16"/>
  <c r="A770" i="16"/>
  <c r="W771" i="16"/>
  <c r="A771" i="16"/>
  <c r="W772" i="16"/>
  <c r="A772" i="16"/>
  <c r="W773" i="16"/>
  <c r="A773" i="16"/>
  <c r="W774" i="16"/>
  <c r="A774" i="16"/>
  <c r="W775" i="16"/>
  <c r="A775" i="16"/>
  <c r="W776" i="16"/>
  <c r="A776" i="16"/>
  <c r="W777" i="16"/>
  <c r="A777" i="16"/>
  <c r="W778" i="16"/>
  <c r="A778" i="16"/>
  <c r="W779" i="16"/>
  <c r="A779" i="16"/>
  <c r="W780" i="16"/>
  <c r="A780" i="16"/>
  <c r="W781" i="16"/>
  <c r="A781" i="16"/>
  <c r="W782" i="16"/>
  <c r="A782" i="16"/>
  <c r="W783" i="16"/>
  <c r="A783" i="16"/>
  <c r="W784" i="16"/>
  <c r="A784" i="16"/>
  <c r="W785" i="16"/>
  <c r="A785" i="16"/>
  <c r="W786" i="16"/>
  <c r="A786" i="16"/>
  <c r="W787" i="16"/>
  <c r="A787" i="16"/>
  <c r="W788" i="16"/>
  <c r="A788" i="16"/>
  <c r="W789" i="16"/>
  <c r="A789" i="16"/>
  <c r="W790" i="16"/>
  <c r="A790" i="16"/>
  <c r="W791" i="16"/>
  <c r="A791" i="16"/>
  <c r="W792" i="16"/>
  <c r="A792" i="16"/>
  <c r="W793" i="16"/>
  <c r="A793" i="16"/>
  <c r="W794" i="16"/>
  <c r="A794" i="16"/>
  <c r="W795" i="16"/>
  <c r="A795" i="16"/>
  <c r="W796" i="16"/>
  <c r="A796" i="16"/>
  <c r="W797" i="16"/>
  <c r="A797" i="16"/>
  <c r="W798" i="16"/>
  <c r="A798" i="16"/>
  <c r="W799" i="16"/>
  <c r="A799" i="16"/>
  <c r="W800" i="16"/>
  <c r="A800" i="16"/>
  <c r="W801" i="16"/>
  <c r="A801" i="16"/>
  <c r="W802" i="16"/>
  <c r="A802" i="16"/>
  <c r="W803" i="16"/>
  <c r="A803" i="16"/>
  <c r="W804" i="16"/>
  <c r="A804" i="16"/>
  <c r="W805" i="16"/>
  <c r="A805" i="16"/>
  <c r="W806" i="16"/>
  <c r="A806" i="16"/>
  <c r="W807" i="16"/>
  <c r="A807" i="16"/>
  <c r="W808" i="16"/>
  <c r="A808" i="16"/>
  <c r="W809" i="16"/>
  <c r="A809" i="16"/>
  <c r="W810" i="16"/>
  <c r="A810" i="16"/>
  <c r="W811" i="16"/>
  <c r="A811" i="16"/>
  <c r="W812" i="16"/>
  <c r="A812" i="16"/>
  <c r="W813" i="16"/>
  <c r="A813" i="16"/>
  <c r="W814" i="16"/>
  <c r="A814" i="16"/>
  <c r="W815" i="16"/>
  <c r="A815" i="16"/>
  <c r="W816" i="16"/>
  <c r="A816" i="16"/>
  <c r="W817" i="16"/>
  <c r="A817" i="16"/>
  <c r="W818" i="16"/>
  <c r="A818" i="16"/>
  <c r="W819" i="16"/>
  <c r="A819" i="16"/>
  <c r="W820" i="16"/>
  <c r="A820" i="16"/>
  <c r="W821" i="16"/>
  <c r="A821" i="16"/>
  <c r="W822" i="16"/>
  <c r="A822" i="16"/>
  <c r="W823" i="16"/>
  <c r="A823" i="16"/>
  <c r="W824" i="16"/>
  <c r="A824" i="16"/>
  <c r="W825" i="16"/>
  <c r="A825" i="16"/>
  <c r="W826" i="16"/>
  <c r="A826" i="16"/>
  <c r="W827" i="16"/>
  <c r="A827" i="16"/>
  <c r="W828" i="16"/>
  <c r="A828" i="16"/>
  <c r="W829" i="16"/>
  <c r="A829" i="16"/>
  <c r="W830" i="16"/>
  <c r="A830" i="16"/>
  <c r="W831" i="16"/>
  <c r="A831" i="16"/>
  <c r="W832" i="16"/>
  <c r="A832" i="16"/>
  <c r="W833" i="16"/>
  <c r="A833" i="16"/>
  <c r="W834" i="16"/>
  <c r="A834" i="16"/>
  <c r="W835" i="16"/>
  <c r="A835" i="16"/>
  <c r="W836" i="16"/>
  <c r="A836" i="16"/>
  <c r="W837" i="16"/>
  <c r="A837" i="16"/>
  <c r="W838" i="16"/>
  <c r="A838" i="16"/>
  <c r="W839" i="16"/>
  <c r="A839" i="16"/>
  <c r="W840" i="16"/>
  <c r="A840" i="16"/>
  <c r="W841" i="16"/>
  <c r="A841" i="16"/>
  <c r="W842" i="16"/>
  <c r="A842" i="16"/>
  <c r="W843" i="16"/>
  <c r="A843" i="16"/>
  <c r="W844" i="16"/>
  <c r="A844" i="16"/>
  <c r="W845" i="16"/>
  <c r="A845" i="16"/>
  <c r="W846" i="16"/>
  <c r="A846" i="16"/>
  <c r="W847" i="16"/>
  <c r="A847" i="16"/>
  <c r="W848" i="16"/>
  <c r="A848" i="16"/>
  <c r="W849" i="16"/>
  <c r="A849" i="16"/>
  <c r="W850" i="16"/>
  <c r="A850" i="16"/>
  <c r="W851" i="16"/>
  <c r="A851" i="16"/>
  <c r="W852" i="16"/>
  <c r="A852" i="16"/>
  <c r="W853" i="16"/>
  <c r="A853" i="16"/>
  <c r="W854" i="16"/>
  <c r="A854" i="16"/>
  <c r="W855" i="16"/>
  <c r="A855" i="16"/>
  <c r="W856" i="16"/>
  <c r="A856" i="16"/>
  <c r="W857" i="16"/>
  <c r="A857" i="16"/>
  <c r="W858" i="16"/>
  <c r="A858" i="16"/>
  <c r="W859" i="16"/>
  <c r="A859" i="16"/>
  <c r="W860" i="16"/>
  <c r="A860" i="16"/>
  <c r="W861" i="16"/>
  <c r="A861" i="16"/>
  <c r="W862" i="16"/>
  <c r="A862" i="16"/>
  <c r="W863" i="16"/>
  <c r="A863" i="16"/>
  <c r="W864" i="16"/>
  <c r="A864" i="16"/>
  <c r="W865" i="16"/>
  <c r="A865" i="16"/>
  <c r="W866" i="16"/>
  <c r="A866" i="16"/>
  <c r="W867" i="16"/>
  <c r="A867" i="16"/>
  <c r="W868" i="16"/>
  <c r="A868" i="16"/>
  <c r="W869" i="16"/>
  <c r="A869" i="16"/>
  <c r="W870" i="16"/>
  <c r="A870" i="16"/>
  <c r="W871" i="16"/>
  <c r="A871" i="16"/>
  <c r="W872" i="16"/>
  <c r="A872" i="16"/>
  <c r="W873" i="16"/>
  <c r="A873" i="16"/>
  <c r="W874" i="16"/>
  <c r="A874" i="16"/>
  <c r="W875" i="16"/>
  <c r="A875" i="16"/>
  <c r="W876" i="16"/>
  <c r="A876" i="16"/>
  <c r="W877" i="16"/>
  <c r="A877" i="16"/>
  <c r="W878" i="16"/>
  <c r="A878" i="16"/>
  <c r="W879" i="16"/>
  <c r="A879" i="16"/>
  <c r="W880" i="16"/>
  <c r="A880" i="16"/>
  <c r="W881" i="16"/>
  <c r="A881" i="16"/>
  <c r="W882" i="16"/>
  <c r="A882" i="16"/>
  <c r="W883" i="16"/>
  <c r="A883" i="16"/>
  <c r="W884" i="16"/>
  <c r="A884" i="16"/>
  <c r="W885" i="16"/>
  <c r="A885" i="16"/>
  <c r="W886" i="16"/>
  <c r="A886" i="16"/>
  <c r="W887" i="16"/>
  <c r="A887" i="16"/>
  <c r="W888" i="16"/>
  <c r="A888" i="16"/>
  <c r="W889" i="16"/>
  <c r="A889" i="16"/>
  <c r="W890" i="16"/>
  <c r="A890" i="16"/>
  <c r="W891" i="16"/>
  <c r="A891" i="16"/>
  <c r="W892" i="16"/>
  <c r="A892" i="16"/>
  <c r="W893" i="16"/>
  <c r="A893" i="16"/>
  <c r="W894" i="16"/>
  <c r="A894" i="16"/>
  <c r="W895" i="16"/>
  <c r="A895" i="16"/>
  <c r="W896" i="16"/>
  <c r="A896" i="16"/>
  <c r="W897" i="16"/>
  <c r="A897" i="16"/>
  <c r="W898" i="16"/>
  <c r="A898" i="16"/>
  <c r="W899" i="16"/>
  <c r="A899" i="16"/>
  <c r="W900" i="16"/>
  <c r="A900" i="16"/>
  <c r="W901" i="16"/>
  <c r="A901" i="16"/>
  <c r="W902" i="16"/>
  <c r="A902" i="16"/>
  <c r="W903" i="16"/>
  <c r="A903" i="16"/>
  <c r="W904" i="16"/>
  <c r="A904" i="16"/>
  <c r="W905" i="16"/>
  <c r="A905" i="16"/>
  <c r="W906" i="16"/>
  <c r="A906" i="16"/>
  <c r="W907" i="16"/>
  <c r="A907" i="16"/>
  <c r="W908" i="16"/>
  <c r="A908" i="16"/>
  <c r="W909" i="16"/>
  <c r="A909" i="16"/>
  <c r="W910" i="16"/>
  <c r="A910" i="16"/>
  <c r="W911" i="16"/>
  <c r="A911" i="16"/>
  <c r="W912" i="16"/>
  <c r="A912" i="16"/>
  <c r="W913" i="16"/>
  <c r="A913" i="16"/>
  <c r="W914" i="16"/>
  <c r="A914" i="16"/>
  <c r="W915" i="16"/>
  <c r="A915" i="16"/>
  <c r="W916" i="16"/>
  <c r="A916" i="16"/>
  <c r="W917" i="16"/>
  <c r="A917" i="16"/>
  <c r="W918" i="16"/>
  <c r="A918" i="16"/>
  <c r="W919" i="16"/>
  <c r="A919" i="16"/>
  <c r="W920" i="16"/>
  <c r="A920" i="16"/>
  <c r="W921" i="16"/>
  <c r="A921" i="16"/>
  <c r="W922" i="16"/>
  <c r="A922" i="16"/>
  <c r="W923" i="16"/>
  <c r="A923" i="16"/>
  <c r="W924" i="16"/>
  <c r="A924" i="16"/>
  <c r="W925" i="16"/>
  <c r="A925" i="16"/>
  <c r="W926" i="16"/>
  <c r="A926" i="16"/>
  <c r="W927" i="16"/>
  <c r="A927" i="16"/>
  <c r="W928" i="16"/>
  <c r="A928" i="16"/>
  <c r="W929" i="16"/>
  <c r="A929" i="16"/>
  <c r="W930" i="16"/>
  <c r="A930" i="16"/>
  <c r="W931" i="16"/>
  <c r="A931" i="16"/>
  <c r="W932" i="16"/>
  <c r="A932" i="16"/>
  <c r="W933" i="16"/>
  <c r="A933" i="16"/>
  <c r="W934" i="16"/>
  <c r="A934" i="16"/>
  <c r="W935" i="16"/>
  <c r="A935" i="16"/>
  <c r="W936" i="16"/>
  <c r="A936" i="16"/>
  <c r="W937" i="16"/>
  <c r="A937" i="16"/>
  <c r="W938" i="16"/>
  <c r="A938" i="16"/>
  <c r="W939" i="16"/>
  <c r="A939" i="16"/>
  <c r="W940" i="16"/>
  <c r="A940" i="16"/>
  <c r="W941" i="16"/>
  <c r="A941" i="16"/>
  <c r="W942" i="16"/>
  <c r="A942" i="16"/>
  <c r="W943" i="16"/>
  <c r="A943" i="16"/>
  <c r="W944" i="16"/>
  <c r="A944" i="16"/>
  <c r="W945" i="16"/>
  <c r="A945" i="16"/>
  <c r="W946" i="16"/>
  <c r="A946" i="16"/>
  <c r="W947" i="16"/>
  <c r="A947" i="16"/>
  <c r="W948" i="16"/>
  <c r="A948" i="16"/>
  <c r="W949" i="16"/>
  <c r="A949" i="16"/>
  <c r="W950" i="16"/>
  <c r="A950" i="16"/>
  <c r="W951" i="16"/>
  <c r="A951" i="16"/>
  <c r="W952" i="16"/>
  <c r="A952" i="16"/>
  <c r="W953" i="16"/>
  <c r="A953" i="16"/>
  <c r="W954" i="16"/>
  <c r="A954" i="16"/>
  <c r="W955" i="16"/>
  <c r="A955" i="16"/>
  <c r="W956" i="16"/>
  <c r="A956" i="16"/>
  <c r="W957" i="16"/>
  <c r="A957" i="16"/>
  <c r="W958" i="16"/>
  <c r="A958" i="16"/>
  <c r="W959" i="16"/>
  <c r="A959" i="16"/>
  <c r="W960" i="16"/>
  <c r="A960" i="16"/>
  <c r="W961" i="16"/>
  <c r="A961" i="16"/>
  <c r="W962" i="16"/>
  <c r="A962" i="16"/>
  <c r="W963" i="16"/>
  <c r="A963" i="16"/>
  <c r="W964" i="16"/>
  <c r="A964" i="16"/>
  <c r="W965" i="16"/>
  <c r="A965" i="16"/>
  <c r="W966" i="16"/>
  <c r="A966" i="16"/>
  <c r="W967" i="16"/>
  <c r="A967" i="16"/>
  <c r="W968" i="16"/>
  <c r="A968" i="16"/>
  <c r="W969" i="16"/>
  <c r="A969" i="16"/>
  <c r="W970" i="16"/>
  <c r="A970" i="16"/>
  <c r="W971" i="16"/>
  <c r="A971" i="16"/>
  <c r="W972" i="16"/>
  <c r="A972" i="16"/>
  <c r="W973" i="16"/>
  <c r="A973" i="16"/>
  <c r="W974" i="16"/>
  <c r="A974" i="16"/>
  <c r="W975" i="16"/>
  <c r="A975" i="16"/>
  <c r="W976" i="16"/>
  <c r="A976" i="16"/>
  <c r="W977" i="16"/>
  <c r="A977" i="16"/>
  <c r="W978" i="16"/>
  <c r="A978" i="16"/>
  <c r="W979" i="16"/>
  <c r="A979" i="16"/>
  <c r="W980" i="16"/>
  <c r="A980" i="16"/>
  <c r="W981" i="16"/>
  <c r="A981" i="16"/>
  <c r="W982" i="16"/>
  <c r="A982" i="16"/>
  <c r="W983" i="16"/>
  <c r="A983" i="16"/>
  <c r="W984" i="16"/>
  <c r="A984" i="16"/>
  <c r="W985" i="16"/>
  <c r="A985" i="16"/>
  <c r="W986" i="16"/>
  <c r="A986" i="16"/>
  <c r="W987" i="16"/>
  <c r="A987" i="16"/>
  <c r="W988" i="16"/>
  <c r="A988" i="16"/>
  <c r="W989" i="16"/>
  <c r="A989" i="16"/>
  <c r="W990" i="16"/>
  <c r="A990" i="16"/>
  <c r="W991" i="16"/>
  <c r="A991" i="16"/>
  <c r="W992" i="16"/>
  <c r="A992" i="16"/>
  <c r="W993" i="16"/>
  <c r="A993" i="16"/>
  <c r="W994" i="16"/>
  <c r="A994" i="16"/>
  <c r="W995" i="16"/>
  <c r="A995" i="16"/>
  <c r="W996" i="16"/>
  <c r="A996" i="16"/>
  <c r="W997" i="16"/>
  <c r="A997" i="16"/>
  <c r="W998" i="16"/>
  <c r="A998" i="16"/>
  <c r="W999" i="16"/>
  <c r="A999" i="16"/>
  <c r="W1000" i="16"/>
  <c r="A1000" i="16"/>
  <c r="W1001" i="16"/>
  <c r="A1001" i="16"/>
  <c r="W1002" i="16"/>
  <c r="A1002" i="16"/>
  <c r="W1003" i="16"/>
  <c r="A1003" i="16"/>
  <c r="W1004" i="16"/>
  <c r="A1004" i="16"/>
  <c r="W1005" i="16"/>
  <c r="A1005" i="16"/>
  <c r="W1006" i="16"/>
  <c r="A1006" i="16"/>
  <c r="W1007" i="16"/>
  <c r="A1007" i="16"/>
  <c r="W1008" i="16"/>
  <c r="A1008" i="16"/>
  <c r="W1009" i="16"/>
  <c r="A1009" i="16"/>
  <c r="W1010" i="16"/>
  <c r="A1010" i="16"/>
  <c r="W1011" i="16"/>
  <c r="A1011" i="16"/>
  <c r="W1012" i="16"/>
  <c r="A1012" i="16"/>
  <c r="W1013" i="16"/>
  <c r="A1013" i="16"/>
  <c r="W1014" i="16"/>
  <c r="A1014" i="16"/>
  <c r="W1015" i="16"/>
  <c r="A1015" i="16"/>
  <c r="W1016" i="16"/>
  <c r="A1016" i="16"/>
  <c r="W1017" i="16"/>
  <c r="A1017" i="16"/>
  <c r="W1018" i="16"/>
  <c r="A1018" i="16"/>
  <c r="W1019" i="16"/>
  <c r="A1019" i="16"/>
  <c r="W1020" i="16"/>
  <c r="A1020" i="16"/>
  <c r="W1021" i="16"/>
  <c r="A1021" i="16"/>
  <c r="W1022" i="16"/>
  <c r="A1022" i="16"/>
  <c r="W1023" i="16"/>
  <c r="A1023" i="16"/>
  <c r="W1025" i="16"/>
  <c r="A1025" i="16"/>
  <c r="W1026" i="16"/>
  <c r="A1026" i="16"/>
  <c r="W1027" i="16"/>
  <c r="A1027" i="16"/>
  <c r="W1028" i="16"/>
  <c r="A1028" i="16"/>
  <c r="W1029" i="16"/>
  <c r="A1029" i="16"/>
  <c r="W1030" i="16"/>
  <c r="A1030" i="16"/>
  <c r="W1031" i="16"/>
  <c r="A1031" i="16"/>
  <c r="W1032" i="16"/>
  <c r="A1032" i="16"/>
  <c r="W1033" i="16"/>
  <c r="A1033" i="16"/>
  <c r="W1034" i="16"/>
  <c r="A1034" i="16"/>
  <c r="W1035" i="16"/>
  <c r="A1035" i="16"/>
  <c r="W1036" i="16"/>
  <c r="A1036" i="16"/>
  <c r="W1037" i="16"/>
  <c r="A1037" i="16"/>
  <c r="W1038" i="16"/>
  <c r="A1038" i="16"/>
  <c r="W1039" i="16"/>
  <c r="A1039" i="16"/>
  <c r="W1040" i="16"/>
  <c r="A1040" i="16"/>
  <c r="W1041" i="16"/>
  <c r="A1041" i="16"/>
  <c r="W1042" i="16"/>
  <c r="A1042" i="16"/>
  <c r="W1043" i="16"/>
  <c r="A1043" i="16"/>
  <c r="W1044" i="16"/>
  <c r="A1044" i="16"/>
  <c r="W1045" i="16"/>
  <c r="A1045" i="16"/>
  <c r="W1046" i="16"/>
  <c r="A1046" i="16"/>
  <c r="W1047" i="16"/>
  <c r="A1047" i="16"/>
  <c r="W1048" i="16"/>
  <c r="A1048" i="16"/>
  <c r="W1049" i="16"/>
  <c r="A1049" i="16"/>
  <c r="W1050" i="16"/>
  <c r="A1050" i="16"/>
  <c r="W1051" i="16"/>
  <c r="A1051" i="16"/>
  <c r="W1052" i="16"/>
  <c r="A1052" i="16"/>
  <c r="W1053" i="16"/>
  <c r="A1053" i="16"/>
  <c r="W1054" i="16"/>
  <c r="A1054" i="16"/>
  <c r="W1055" i="16"/>
  <c r="A1055" i="16"/>
  <c r="W1056" i="16"/>
  <c r="A1056" i="16"/>
  <c r="W1057" i="16"/>
  <c r="A1057" i="16"/>
  <c r="W1058" i="16"/>
  <c r="A1058" i="16"/>
  <c r="W1059" i="16"/>
  <c r="A1059" i="16"/>
  <c r="W1060" i="16"/>
  <c r="A1060" i="16"/>
  <c r="W1061" i="16"/>
  <c r="A1061" i="16"/>
  <c r="W1062" i="16"/>
  <c r="A1062" i="16"/>
  <c r="W1063" i="16"/>
  <c r="A1063" i="16"/>
  <c r="W1064" i="16"/>
  <c r="A1064" i="16"/>
  <c r="W1065" i="16"/>
  <c r="A1065" i="16"/>
  <c r="W1066" i="16"/>
  <c r="A1066" i="16"/>
  <c r="W1067" i="16"/>
  <c r="A1067" i="16"/>
  <c r="W1068" i="16"/>
  <c r="A1068" i="16"/>
  <c r="W1069" i="16"/>
  <c r="A1069" i="16"/>
  <c r="W1070" i="16"/>
  <c r="A1070" i="16"/>
  <c r="W1071" i="16"/>
  <c r="A1071" i="16"/>
  <c r="W1072" i="16"/>
  <c r="A1072" i="16"/>
  <c r="W1073" i="16"/>
  <c r="A1073" i="16"/>
  <c r="W1074" i="16"/>
  <c r="A1074" i="16"/>
  <c r="W1075" i="16"/>
  <c r="A1075" i="16"/>
  <c r="W1076" i="16"/>
  <c r="A1076" i="16"/>
  <c r="W1077" i="16"/>
  <c r="A1077" i="16"/>
  <c r="W1078" i="16"/>
  <c r="A1078" i="16"/>
  <c r="W1079" i="16"/>
  <c r="A1079" i="16"/>
  <c r="W1080" i="16"/>
  <c r="A1080" i="16"/>
  <c r="W1081" i="16"/>
  <c r="A1081" i="16"/>
  <c r="W1082" i="16"/>
  <c r="A1082" i="16"/>
  <c r="W1083" i="16"/>
  <c r="A1083" i="16"/>
  <c r="W1084" i="16"/>
  <c r="A1084" i="16"/>
  <c r="W1085" i="16"/>
  <c r="A1085" i="16"/>
  <c r="W1086" i="16"/>
  <c r="A1086" i="16"/>
  <c r="W1087" i="16"/>
  <c r="A1087" i="16"/>
  <c r="W1088" i="16"/>
  <c r="A1088" i="16"/>
  <c r="W1089" i="16"/>
  <c r="A1089" i="16"/>
  <c r="W1090" i="16"/>
  <c r="A1090" i="16"/>
  <c r="W1091" i="16"/>
  <c r="A1091" i="16"/>
  <c r="W1092" i="16"/>
  <c r="A1092" i="16"/>
  <c r="W1093" i="16"/>
  <c r="A1093" i="16"/>
  <c r="W1094" i="16"/>
  <c r="A1094" i="16"/>
  <c r="W1095" i="16"/>
  <c r="A1095" i="16"/>
  <c r="W1096" i="16"/>
  <c r="A1096" i="16"/>
  <c r="W1097" i="16"/>
  <c r="A1097" i="16"/>
  <c r="W1098" i="16"/>
  <c r="A1098" i="16"/>
  <c r="W1099" i="16"/>
  <c r="A1099" i="16"/>
  <c r="W1100" i="16"/>
  <c r="A1100" i="16"/>
  <c r="W1101" i="16"/>
  <c r="A1101" i="16"/>
  <c r="W1102" i="16"/>
  <c r="A1102" i="16"/>
  <c r="W1103" i="16"/>
  <c r="A1103" i="16"/>
  <c r="W1104" i="16"/>
  <c r="A1104" i="16"/>
  <c r="W1105" i="16"/>
  <c r="A1105" i="16"/>
  <c r="W1106" i="16"/>
  <c r="A1106" i="16"/>
  <c r="W1107" i="16"/>
  <c r="A1107" i="16"/>
  <c r="W1108" i="16"/>
  <c r="A1108" i="16"/>
  <c r="W1109" i="16"/>
  <c r="A1109" i="16"/>
  <c r="W1110" i="16"/>
  <c r="A1110" i="16"/>
  <c r="W1111" i="16"/>
  <c r="A1111" i="16"/>
  <c r="W1112" i="16"/>
  <c r="A1112" i="16"/>
  <c r="W1113" i="16"/>
  <c r="A1113" i="16"/>
  <c r="W1114" i="16"/>
  <c r="A1114" i="16"/>
  <c r="W1115" i="16"/>
  <c r="A1115" i="16"/>
  <c r="W1116" i="16"/>
  <c r="A1116" i="16"/>
  <c r="W1117" i="16"/>
  <c r="A1117" i="16"/>
  <c r="W1118" i="16"/>
  <c r="A1118" i="16"/>
  <c r="W1119" i="16"/>
  <c r="A1119" i="16"/>
  <c r="W1120" i="16"/>
  <c r="A1120" i="16"/>
  <c r="W1121" i="16"/>
  <c r="A1121" i="16"/>
  <c r="W1122" i="16"/>
  <c r="A1122" i="16"/>
  <c r="W1123" i="16"/>
  <c r="A1123" i="16"/>
  <c r="W1124" i="16"/>
  <c r="A1124" i="16"/>
  <c r="W1125" i="16"/>
  <c r="A1125" i="16"/>
  <c r="W1126" i="16"/>
  <c r="A1126" i="16"/>
  <c r="W1127" i="16"/>
  <c r="A1127" i="16"/>
  <c r="W1128" i="16"/>
  <c r="A1128" i="16"/>
  <c r="W1129" i="16"/>
  <c r="A1129" i="16"/>
  <c r="W1130" i="16"/>
  <c r="A1130" i="16"/>
  <c r="W1131" i="16"/>
  <c r="A1131" i="16"/>
  <c r="W1132" i="16"/>
  <c r="A1132" i="16"/>
  <c r="W1133" i="16"/>
  <c r="A1133" i="16"/>
  <c r="W1134" i="16"/>
  <c r="A1134" i="16"/>
  <c r="W1135" i="16"/>
  <c r="A1135" i="16"/>
  <c r="W1136" i="16"/>
  <c r="A1136" i="16"/>
  <c r="W1137" i="16"/>
  <c r="A1137" i="16"/>
  <c r="W1138" i="16"/>
  <c r="A1138" i="16"/>
  <c r="W1139" i="16"/>
  <c r="A1139" i="16"/>
  <c r="W1140" i="16"/>
  <c r="A1140" i="16"/>
  <c r="W1141" i="16"/>
  <c r="A1141" i="16"/>
  <c r="W1142" i="16"/>
  <c r="A1142" i="16"/>
  <c r="W1143" i="16"/>
  <c r="A1143" i="16"/>
  <c r="W1144" i="16"/>
  <c r="A1144" i="16"/>
  <c r="W1145" i="16"/>
  <c r="A1145" i="16"/>
  <c r="W1146" i="16"/>
  <c r="A1146" i="16"/>
  <c r="W1147" i="16"/>
  <c r="A1147" i="16"/>
  <c r="W1148" i="16"/>
  <c r="A1148" i="16"/>
  <c r="W1149" i="16"/>
  <c r="A1149" i="16"/>
  <c r="W1150" i="16"/>
  <c r="A1150" i="16"/>
  <c r="W1151" i="16"/>
  <c r="A1151" i="16"/>
  <c r="W1152" i="16"/>
  <c r="A1152" i="16"/>
  <c r="W1153" i="16"/>
  <c r="A1153" i="16"/>
  <c r="W1154" i="16"/>
  <c r="A1154" i="16"/>
  <c r="W1155" i="16"/>
  <c r="A1155" i="16"/>
  <c r="W1156" i="16"/>
  <c r="A1156" i="16"/>
  <c r="W1157" i="16"/>
  <c r="A1157" i="16"/>
  <c r="W1158" i="16"/>
  <c r="A1158" i="16"/>
  <c r="W1159" i="16"/>
  <c r="A1159" i="16"/>
  <c r="W1160" i="16"/>
  <c r="A1160" i="16"/>
  <c r="W1161" i="16"/>
  <c r="A1161" i="16"/>
  <c r="W1162" i="16"/>
  <c r="A1162" i="16"/>
  <c r="W1163" i="16"/>
  <c r="A1163" i="16"/>
  <c r="W1164" i="16"/>
  <c r="A1164" i="16"/>
  <c r="W1165" i="16"/>
  <c r="A1165" i="16"/>
  <c r="W1166" i="16"/>
  <c r="A1166" i="16"/>
  <c r="W1167" i="16"/>
  <c r="A1167" i="16"/>
  <c r="W1168" i="16"/>
  <c r="A1168" i="16"/>
  <c r="W1169" i="16"/>
  <c r="A1169" i="16"/>
  <c r="W1170" i="16"/>
  <c r="A1170" i="16"/>
  <c r="W1171" i="16"/>
  <c r="A1171" i="16"/>
  <c r="W1172" i="16"/>
  <c r="A1172" i="16"/>
  <c r="W1173" i="16"/>
  <c r="A1173" i="16"/>
  <c r="W1174" i="16"/>
  <c r="A1174" i="16"/>
  <c r="W1175" i="16"/>
  <c r="A1175" i="16"/>
  <c r="W1176" i="16"/>
  <c r="A1176" i="16"/>
  <c r="W1177" i="16"/>
  <c r="A1177" i="16"/>
  <c r="W1178" i="16"/>
  <c r="A1178" i="16"/>
  <c r="W1179" i="16"/>
  <c r="A1179" i="16"/>
  <c r="W1180" i="16"/>
  <c r="A1180" i="16"/>
  <c r="W1181" i="16"/>
  <c r="A1181" i="16"/>
  <c r="W1182" i="16"/>
  <c r="A1182" i="16"/>
  <c r="W1183" i="16"/>
  <c r="A1183" i="16"/>
  <c r="W1184" i="16"/>
  <c r="A1184" i="16"/>
  <c r="W1185" i="16"/>
  <c r="A1185" i="16"/>
  <c r="W1186" i="16"/>
  <c r="A1186" i="16"/>
  <c r="W1187" i="16"/>
  <c r="A1187" i="16"/>
  <c r="W1188" i="16"/>
  <c r="A1188" i="16"/>
  <c r="W1189" i="16"/>
  <c r="A1189" i="16"/>
  <c r="W1190" i="16"/>
  <c r="A1190" i="16"/>
  <c r="W1191" i="16"/>
  <c r="A1191" i="16"/>
  <c r="W1192" i="16"/>
  <c r="A1192" i="16"/>
  <c r="W1193" i="16"/>
  <c r="A1193" i="16"/>
  <c r="W1194" i="16"/>
  <c r="A1194" i="16"/>
  <c r="W1195" i="16"/>
  <c r="A1195" i="16"/>
  <c r="W1196" i="16"/>
  <c r="A1196" i="16"/>
  <c r="W1197" i="16"/>
  <c r="A1197" i="16"/>
  <c r="W1198" i="16"/>
  <c r="A1198" i="16"/>
  <c r="W1199" i="16"/>
  <c r="A1199" i="16"/>
  <c r="W1200" i="16"/>
  <c r="A1200" i="16"/>
  <c r="W1201" i="16"/>
  <c r="A1201" i="16"/>
  <c r="W1202" i="16"/>
  <c r="A1202" i="16"/>
  <c r="W1203" i="16"/>
  <c r="A1203" i="16"/>
  <c r="W1204" i="16"/>
  <c r="A1204" i="16"/>
  <c r="W1205" i="16"/>
  <c r="A1205" i="16"/>
  <c r="W1206" i="16"/>
  <c r="A1206" i="16"/>
  <c r="W1207" i="16"/>
  <c r="A1207" i="16"/>
  <c r="W1208" i="16"/>
  <c r="A1208" i="16"/>
  <c r="W1209" i="16"/>
  <c r="A1209" i="16"/>
  <c r="W1210" i="16"/>
  <c r="A1210" i="16"/>
  <c r="W1211" i="16"/>
  <c r="A1211" i="16"/>
  <c r="W1212" i="16"/>
  <c r="A1212" i="16"/>
  <c r="W1213" i="16"/>
  <c r="A1213" i="16"/>
  <c r="W1214" i="16"/>
  <c r="A1214" i="16"/>
  <c r="W1215" i="16"/>
  <c r="A1215" i="16"/>
  <c r="W1216" i="16"/>
  <c r="A1216" i="16"/>
  <c r="W1217" i="16"/>
  <c r="A1217" i="16"/>
  <c r="W1218" i="16"/>
  <c r="A1218" i="16"/>
  <c r="W1219" i="16"/>
  <c r="A1219" i="16"/>
  <c r="W1220" i="16"/>
  <c r="A1220" i="16"/>
  <c r="W1221" i="16"/>
  <c r="A1221" i="16"/>
  <c r="W1222" i="16"/>
  <c r="A1222" i="16"/>
  <c r="W1223" i="16"/>
  <c r="A1223" i="16"/>
  <c r="W1224" i="16"/>
  <c r="A1224" i="16"/>
  <c r="W1225" i="16"/>
  <c r="A1225" i="16"/>
  <c r="W1226" i="16"/>
  <c r="A1226" i="16"/>
  <c r="W1227" i="16"/>
  <c r="A1227" i="16"/>
  <c r="W1228" i="16"/>
  <c r="A1228" i="16"/>
  <c r="W1229" i="16"/>
  <c r="A1229" i="16"/>
  <c r="W1230" i="16"/>
  <c r="A1230" i="16"/>
  <c r="W1231" i="16"/>
  <c r="A1231" i="16"/>
  <c r="W1232" i="16"/>
  <c r="A1232" i="16"/>
  <c r="W1233" i="16"/>
  <c r="A1233" i="16"/>
  <c r="W1234" i="16"/>
  <c r="A1234" i="16"/>
  <c r="W1235" i="16"/>
  <c r="A1235" i="16"/>
  <c r="W1236" i="16"/>
  <c r="A1236" i="16"/>
  <c r="W1237" i="16"/>
  <c r="A1237" i="16"/>
  <c r="W1238" i="16"/>
  <c r="A1238" i="16"/>
  <c r="W1239" i="16"/>
  <c r="A1239" i="16"/>
  <c r="W1240" i="16"/>
  <c r="A1240" i="16"/>
  <c r="W1241" i="16"/>
  <c r="A1241" i="16"/>
  <c r="W1242" i="16"/>
  <c r="A1242" i="16"/>
  <c r="W1243" i="16"/>
  <c r="A1243" i="16"/>
  <c r="W1244" i="16"/>
  <c r="A1244" i="16"/>
  <c r="W1245" i="16"/>
  <c r="A1245" i="16"/>
  <c r="W1246" i="16"/>
  <c r="A1246" i="16"/>
  <c r="W1247" i="16"/>
  <c r="A1247" i="16"/>
  <c r="W1248" i="16"/>
  <c r="A1248" i="16"/>
  <c r="W1249" i="16"/>
  <c r="A1249" i="16"/>
  <c r="W1250" i="16"/>
  <c r="A1250" i="16"/>
  <c r="W1251" i="16"/>
  <c r="A1251" i="16"/>
  <c r="W1252" i="16"/>
  <c r="A1252" i="16"/>
  <c r="W1253" i="16"/>
  <c r="A1253" i="16"/>
  <c r="W1254" i="16"/>
  <c r="A1254" i="16"/>
  <c r="W1255" i="16"/>
  <c r="A1255" i="16"/>
  <c r="W1256" i="16"/>
  <c r="A1256" i="16"/>
  <c r="W1257" i="16"/>
  <c r="A1257" i="16"/>
  <c r="W1258" i="16"/>
  <c r="A1258" i="16"/>
  <c r="W1259" i="16"/>
  <c r="A1259" i="16"/>
  <c r="W1260" i="16"/>
  <c r="A1260" i="16"/>
  <c r="W1261" i="16"/>
  <c r="A1261" i="16"/>
  <c r="W1262" i="16"/>
  <c r="A1262" i="16"/>
  <c r="W1263" i="16"/>
  <c r="A1263" i="16"/>
  <c r="W1264" i="16"/>
  <c r="A1264" i="16"/>
  <c r="W1265" i="16"/>
  <c r="A1265" i="16"/>
  <c r="W1266" i="16"/>
  <c r="A1266" i="16"/>
  <c r="W1267" i="16"/>
  <c r="A1267" i="16"/>
  <c r="W1268" i="16"/>
  <c r="A1268" i="16"/>
  <c r="W1269" i="16"/>
  <c r="A1269" i="16"/>
  <c r="W1270" i="16"/>
  <c r="A1270" i="16"/>
  <c r="W1271" i="16"/>
  <c r="A1271" i="16"/>
  <c r="W1272" i="16"/>
  <c r="A1272" i="16"/>
  <c r="W1273" i="16"/>
  <c r="A1273" i="16"/>
  <c r="W1274" i="16"/>
  <c r="A1274" i="16"/>
  <c r="W1275" i="16"/>
  <c r="A1275" i="16"/>
  <c r="W1276" i="16"/>
  <c r="A1276" i="16"/>
  <c r="W1277" i="16"/>
  <c r="A1277" i="16"/>
  <c r="W1278" i="16"/>
  <c r="A1278" i="16"/>
  <c r="W1279" i="16"/>
  <c r="A1279" i="16"/>
  <c r="W1280" i="16"/>
  <c r="A1280" i="16"/>
  <c r="W1281" i="16"/>
  <c r="A1281" i="16"/>
  <c r="W1282" i="16"/>
  <c r="A1282" i="16"/>
  <c r="W1283" i="16"/>
  <c r="A1283" i="16"/>
  <c r="W1284" i="16"/>
  <c r="A1284" i="16"/>
  <c r="W1285" i="16"/>
  <c r="A1285" i="16"/>
  <c r="W1286" i="16"/>
  <c r="A1286" i="16"/>
  <c r="W1287" i="16"/>
  <c r="A1287" i="16"/>
  <c r="W1288" i="16"/>
  <c r="A1288" i="16"/>
  <c r="W1289" i="16"/>
  <c r="A1289" i="16"/>
  <c r="W1290" i="16"/>
  <c r="A1290" i="16"/>
  <c r="W1291" i="16"/>
  <c r="A1291" i="16"/>
  <c r="W1292" i="16"/>
  <c r="A1292" i="16"/>
  <c r="W1293" i="16"/>
  <c r="A1293" i="16"/>
  <c r="W1294" i="16"/>
  <c r="A1294" i="16"/>
  <c r="W1295" i="16"/>
  <c r="A1295" i="16"/>
  <c r="W1296" i="16"/>
  <c r="A1296" i="16"/>
  <c r="W1297" i="16"/>
  <c r="A1297" i="16"/>
  <c r="W1298" i="16"/>
  <c r="A1298" i="16"/>
  <c r="W1299" i="16"/>
  <c r="A1299" i="16"/>
  <c r="W1300" i="16"/>
  <c r="A1300" i="16"/>
  <c r="W1301" i="16"/>
  <c r="A1301" i="16"/>
  <c r="W1302" i="16"/>
  <c r="A1302" i="16"/>
  <c r="W1303" i="16"/>
  <c r="A1303" i="16"/>
  <c r="W1304" i="16"/>
  <c r="A1304" i="16"/>
  <c r="W1305" i="16"/>
  <c r="A1305" i="16"/>
  <c r="W1306" i="16"/>
  <c r="A1306" i="16"/>
  <c r="W1307" i="16"/>
  <c r="A1307" i="16"/>
  <c r="W1308" i="16"/>
  <c r="A1308" i="16"/>
  <c r="W1309" i="16"/>
  <c r="A1309" i="16"/>
  <c r="W1310" i="16"/>
  <c r="A1310" i="16"/>
  <c r="W1311" i="16"/>
  <c r="A1311" i="16"/>
  <c r="W1312" i="16"/>
  <c r="A1312" i="16"/>
  <c r="W1313" i="16"/>
  <c r="A1313" i="16"/>
  <c r="W1314" i="16"/>
  <c r="A1314" i="16"/>
  <c r="W1315" i="16"/>
  <c r="A1315" i="16"/>
  <c r="W1316" i="16"/>
  <c r="A1316" i="16"/>
  <c r="W1317" i="16"/>
  <c r="A1317" i="16"/>
  <c r="W1318" i="16"/>
  <c r="A1318" i="16"/>
  <c r="W1319" i="16"/>
  <c r="A1319" i="16"/>
  <c r="W1320" i="16"/>
  <c r="A1320" i="16"/>
  <c r="W1321" i="16"/>
  <c r="A1321" i="16"/>
  <c r="W1322" i="16"/>
  <c r="A1322" i="16"/>
  <c r="W1323" i="16"/>
  <c r="A1323" i="16"/>
  <c r="W1324" i="16"/>
  <c r="A1324" i="16"/>
  <c r="W1325" i="16"/>
  <c r="A1325" i="16"/>
  <c r="W1326" i="16"/>
  <c r="A1326" i="16"/>
  <c r="W1327" i="16"/>
  <c r="A1327" i="16"/>
  <c r="W1328" i="16"/>
  <c r="A1328" i="16"/>
  <c r="W1329" i="16"/>
  <c r="A1329" i="16"/>
  <c r="W1330" i="16"/>
  <c r="A1330" i="16"/>
  <c r="W1331" i="16"/>
  <c r="A1331" i="16"/>
  <c r="W1332" i="16"/>
  <c r="A1332" i="16"/>
  <c r="W1333" i="16"/>
  <c r="A1333" i="16"/>
  <c r="W1334" i="16"/>
  <c r="A1334" i="16"/>
  <c r="W1335" i="16"/>
  <c r="A1335" i="16"/>
  <c r="W1336" i="16"/>
  <c r="A1336" i="16"/>
  <c r="W1337" i="16"/>
  <c r="A1337" i="16"/>
  <c r="W1338" i="16"/>
  <c r="A1338" i="16"/>
  <c r="W1339" i="16"/>
  <c r="A1339" i="16"/>
  <c r="W1340" i="16"/>
  <c r="A1340" i="16"/>
  <c r="W1341" i="16"/>
  <c r="A1341" i="16"/>
  <c r="W1342" i="16"/>
  <c r="A1342" i="16"/>
  <c r="W1343" i="16"/>
  <c r="A1343" i="16"/>
  <c r="W1344" i="16"/>
  <c r="A1344" i="16"/>
  <c r="W1345" i="16"/>
  <c r="A1345" i="16"/>
  <c r="W1346" i="16"/>
  <c r="A1346" i="16"/>
  <c r="W1347" i="16"/>
  <c r="A1347" i="16"/>
  <c r="W1348" i="16"/>
  <c r="A1348" i="16"/>
  <c r="W1349" i="16"/>
  <c r="A1349" i="16"/>
  <c r="W1350" i="16"/>
  <c r="A1350" i="16"/>
  <c r="W1351" i="16"/>
  <c r="A1351" i="16"/>
  <c r="W1352" i="16"/>
  <c r="A1352" i="16"/>
  <c r="W1353" i="16"/>
  <c r="A1353" i="16"/>
  <c r="W1354" i="16"/>
  <c r="A1354" i="16"/>
  <c r="W1355" i="16"/>
  <c r="A1355" i="16"/>
  <c r="W1356" i="16"/>
  <c r="A1356" i="16"/>
  <c r="W1357" i="16"/>
  <c r="A1357" i="16"/>
  <c r="W1358" i="16"/>
  <c r="A1358" i="16"/>
  <c r="W1359" i="16"/>
  <c r="A1359" i="16"/>
  <c r="W1360" i="16"/>
  <c r="A1360" i="16"/>
  <c r="W1361" i="16"/>
  <c r="A1361" i="16"/>
  <c r="W1362" i="16"/>
  <c r="A1362" i="16"/>
  <c r="W1363" i="16"/>
  <c r="A1363" i="16"/>
  <c r="W1364" i="16"/>
  <c r="A1364" i="16"/>
  <c r="W1365" i="16"/>
  <c r="A1365" i="16"/>
  <c r="W1366" i="16"/>
  <c r="A1366" i="16"/>
  <c r="W1367" i="16"/>
  <c r="A1367" i="16"/>
  <c r="W1368" i="16"/>
  <c r="A1368" i="16"/>
  <c r="W1369" i="16"/>
  <c r="A1369" i="16"/>
  <c r="W1370" i="16"/>
  <c r="A1370" i="16"/>
  <c r="W1371" i="16"/>
  <c r="A1371" i="16"/>
  <c r="W1372" i="16"/>
  <c r="A1372" i="16"/>
  <c r="W1373" i="16"/>
  <c r="A1373" i="16"/>
  <c r="W1374" i="16"/>
  <c r="A1374" i="16"/>
  <c r="W1375" i="16"/>
  <c r="A1375" i="16"/>
  <c r="W1376" i="16"/>
  <c r="A1376" i="16"/>
  <c r="W1377" i="16"/>
  <c r="A1377" i="16"/>
  <c r="W1378" i="16"/>
  <c r="A1378" i="16"/>
  <c r="W1379" i="16"/>
  <c r="A1379" i="16"/>
  <c r="W1380" i="16"/>
  <c r="A1380" i="16"/>
  <c r="W1381" i="16"/>
  <c r="A1381" i="16"/>
  <c r="W1382" i="16"/>
  <c r="A1382" i="16"/>
  <c r="W1383" i="16"/>
  <c r="A1383" i="16"/>
  <c r="W1384" i="16"/>
  <c r="A1384" i="16"/>
  <c r="W1385" i="16"/>
  <c r="A1385" i="16"/>
  <c r="W1386" i="16"/>
  <c r="A1386" i="16"/>
  <c r="W1387" i="16"/>
  <c r="A1387" i="16"/>
  <c r="W1388" i="16"/>
  <c r="A1388" i="16"/>
  <c r="W1389" i="16"/>
  <c r="A1389" i="16"/>
  <c r="W1390" i="16"/>
  <c r="A1390" i="16"/>
  <c r="W1391" i="16"/>
  <c r="A1391" i="16"/>
  <c r="W1392" i="16"/>
  <c r="A1392" i="16"/>
  <c r="W1393" i="16"/>
  <c r="A1393" i="16"/>
  <c r="W1394" i="16"/>
  <c r="A1394" i="16"/>
  <c r="W1395" i="16"/>
  <c r="A1395" i="16"/>
  <c r="W1396" i="16"/>
  <c r="A1396" i="16"/>
  <c r="W1397" i="16"/>
  <c r="A1397" i="16"/>
  <c r="W1398" i="16"/>
  <c r="A1398" i="16"/>
  <c r="W1399" i="16"/>
  <c r="A1399" i="16"/>
  <c r="W1400" i="16"/>
  <c r="A1400" i="16"/>
  <c r="W1401" i="16"/>
  <c r="A1401" i="16"/>
  <c r="W1402" i="16"/>
  <c r="A1402" i="16"/>
  <c r="W1403" i="16"/>
  <c r="A1403" i="16"/>
  <c r="W1404" i="16"/>
  <c r="A1404" i="16"/>
  <c r="W1405" i="16"/>
  <c r="A1405" i="16"/>
  <c r="W1406" i="16"/>
  <c r="A1406" i="16"/>
  <c r="W1407" i="16"/>
  <c r="A1407" i="16"/>
  <c r="W1408" i="16"/>
  <c r="A1408" i="16"/>
  <c r="W1409" i="16"/>
  <c r="A1409" i="16"/>
  <c r="W1410" i="16"/>
  <c r="A1410" i="16"/>
  <c r="W1411" i="16"/>
  <c r="A1411" i="16"/>
  <c r="W1412" i="16"/>
  <c r="A1412" i="16"/>
  <c r="W1413" i="16"/>
  <c r="A1413" i="16"/>
  <c r="W1414" i="16"/>
  <c r="A1414" i="16"/>
  <c r="W1415" i="16"/>
  <c r="A1415" i="16"/>
  <c r="W1416" i="16"/>
  <c r="A1416" i="16"/>
  <c r="W1417" i="16"/>
  <c r="A1417" i="16"/>
  <c r="W1418" i="16"/>
  <c r="A1418" i="16"/>
  <c r="W1419" i="16"/>
  <c r="A1419" i="16"/>
  <c r="W1420" i="16"/>
  <c r="A1420" i="16"/>
  <c r="W1421" i="16"/>
  <c r="A1421" i="16"/>
  <c r="W1422" i="16"/>
  <c r="A1422" i="16"/>
  <c r="W1423" i="16"/>
  <c r="A1423" i="16"/>
  <c r="W1424" i="16"/>
  <c r="A1424" i="16"/>
  <c r="W1425" i="16"/>
  <c r="A1425" i="16"/>
  <c r="W1426" i="16"/>
  <c r="A1426" i="16"/>
  <c r="W1427" i="16"/>
  <c r="A1427" i="16"/>
  <c r="W1428" i="16"/>
  <c r="A1428" i="16"/>
  <c r="W1429" i="16"/>
  <c r="A1429" i="16"/>
  <c r="W1430" i="16"/>
  <c r="A1430" i="16"/>
  <c r="W1431" i="16"/>
  <c r="A1431" i="16"/>
  <c r="W1432" i="16"/>
  <c r="A1432" i="16"/>
  <c r="W1433" i="16"/>
  <c r="A1433" i="16"/>
  <c r="W1434" i="16"/>
  <c r="A1434" i="16"/>
  <c r="W1435" i="16"/>
  <c r="A1435" i="16"/>
  <c r="W1436" i="16"/>
  <c r="A1436" i="16"/>
  <c r="W1437" i="16"/>
  <c r="A1437" i="16"/>
  <c r="W1438" i="16"/>
  <c r="A1438" i="16"/>
  <c r="W1439" i="16"/>
  <c r="A1439" i="16"/>
  <c r="W1440" i="16"/>
  <c r="A1440" i="16"/>
  <c r="W1441" i="16"/>
  <c r="A1441" i="16"/>
  <c r="W1442" i="16"/>
  <c r="A1442" i="16"/>
  <c r="W1443" i="16"/>
  <c r="A1443" i="16"/>
  <c r="W1444" i="16"/>
  <c r="A1444" i="16"/>
  <c r="W1445" i="16"/>
  <c r="A1445" i="16"/>
  <c r="W1446" i="16"/>
  <c r="A1446" i="16"/>
  <c r="W1447" i="16"/>
  <c r="A1447" i="16"/>
  <c r="W1448" i="16"/>
  <c r="A1448" i="16"/>
  <c r="W1449" i="16"/>
  <c r="A1449" i="16"/>
  <c r="W1450" i="16"/>
  <c r="A1450" i="16"/>
  <c r="W1451" i="16"/>
  <c r="A1451" i="16"/>
  <c r="W1452" i="16"/>
  <c r="A1452" i="16"/>
  <c r="W1453" i="16"/>
  <c r="A1453" i="16"/>
  <c r="W1454" i="16"/>
  <c r="A1454" i="16"/>
  <c r="W1455" i="16"/>
  <c r="A1455" i="16"/>
  <c r="W1456" i="16"/>
  <c r="A1456" i="16"/>
  <c r="W1457" i="16"/>
  <c r="A1457" i="16"/>
  <c r="W1458" i="16"/>
  <c r="A1458" i="16"/>
  <c r="W1459" i="16"/>
  <c r="A1459" i="16"/>
  <c r="W1460" i="16"/>
  <c r="A1460" i="16"/>
  <c r="W1461" i="16"/>
  <c r="A1461" i="16"/>
  <c r="W1462" i="16"/>
  <c r="A1462" i="16"/>
  <c r="W1463" i="16"/>
  <c r="A1463" i="16"/>
  <c r="W1464" i="16"/>
  <c r="A1464" i="16"/>
  <c r="W1465" i="16"/>
  <c r="A1465" i="16"/>
  <c r="W1466" i="16"/>
  <c r="A1466" i="16"/>
  <c r="W1467" i="16"/>
  <c r="A1467" i="16"/>
  <c r="W1468" i="16"/>
  <c r="A1468" i="16"/>
  <c r="W1469" i="16"/>
  <c r="A1469" i="16"/>
  <c r="W1470" i="16"/>
  <c r="A1470" i="16"/>
  <c r="W1471" i="16"/>
  <c r="A1471" i="16"/>
  <c r="W1472" i="16"/>
  <c r="A1472" i="16"/>
  <c r="W1473" i="16"/>
  <c r="A1473" i="16"/>
  <c r="W1474" i="16"/>
  <c r="A1474" i="16"/>
  <c r="W1475" i="16"/>
  <c r="A1475" i="16"/>
  <c r="W1476" i="16"/>
  <c r="A1476" i="16"/>
  <c r="W1477" i="16"/>
  <c r="A1477" i="16"/>
  <c r="W1478" i="16"/>
  <c r="A1478" i="16"/>
  <c r="W1479" i="16"/>
  <c r="A1479" i="16"/>
  <c r="W1480" i="16"/>
  <c r="A1480" i="16"/>
  <c r="W1481" i="16"/>
  <c r="A1481" i="16"/>
  <c r="W1482" i="16"/>
  <c r="A1482" i="16"/>
  <c r="W1483" i="16"/>
  <c r="A1483" i="16"/>
  <c r="W1484" i="16"/>
  <c r="A1484" i="16"/>
  <c r="W1485" i="16"/>
  <c r="A1485" i="16"/>
  <c r="W1486" i="16"/>
  <c r="A1486" i="16"/>
  <c r="W1487" i="16"/>
  <c r="A1487" i="16"/>
  <c r="W1488" i="16"/>
  <c r="A1488" i="16"/>
  <c r="W1489" i="16"/>
  <c r="A1489" i="16"/>
  <c r="W1490" i="16"/>
  <c r="A1490" i="16"/>
  <c r="W1491" i="16"/>
  <c r="A1491" i="16"/>
  <c r="W1492" i="16"/>
  <c r="A1492" i="16"/>
  <c r="W1493" i="16"/>
  <c r="A1493" i="16"/>
  <c r="W1494" i="16"/>
  <c r="A1494" i="16"/>
  <c r="W1495" i="16"/>
  <c r="A1495" i="16"/>
  <c r="W1496" i="16"/>
  <c r="A1496" i="16"/>
  <c r="W1497" i="16"/>
  <c r="A1497" i="16"/>
  <c r="W1498" i="16"/>
  <c r="A1498" i="16"/>
  <c r="W1499" i="16"/>
  <c r="A1499" i="16"/>
  <c r="W1500" i="16"/>
  <c r="A1500" i="16"/>
  <c r="W1501" i="16"/>
  <c r="A1501" i="16"/>
  <c r="W1502" i="16"/>
  <c r="A1502" i="16"/>
  <c r="W1503" i="16"/>
  <c r="A1503" i="16"/>
  <c r="W1504" i="16"/>
  <c r="A1504" i="16"/>
  <c r="W1505" i="16"/>
  <c r="A1505" i="16"/>
  <c r="W1506" i="16"/>
  <c r="A1506" i="16"/>
  <c r="W1507" i="16"/>
  <c r="A1507" i="16"/>
  <c r="W1508" i="16"/>
  <c r="A1508" i="16"/>
  <c r="W1509" i="16"/>
  <c r="A1509" i="16"/>
  <c r="W1510" i="16"/>
  <c r="A1510" i="16"/>
  <c r="W1511" i="16"/>
  <c r="A1511" i="16"/>
  <c r="W1512" i="16"/>
  <c r="A1512" i="16"/>
  <c r="W1513" i="16"/>
  <c r="A1513" i="16"/>
  <c r="W1514" i="16"/>
  <c r="A1514" i="16"/>
  <c r="W1515" i="16"/>
  <c r="A1515" i="16"/>
  <c r="W1516" i="16"/>
  <c r="A1516" i="16"/>
  <c r="W1517" i="16"/>
  <c r="A1517" i="16"/>
  <c r="W1518" i="16"/>
  <c r="A1518" i="16"/>
  <c r="W1519" i="16"/>
  <c r="A1519" i="16"/>
  <c r="W1520" i="16"/>
  <c r="A1520" i="16"/>
  <c r="W1521" i="16"/>
  <c r="A1521" i="16"/>
  <c r="W1522" i="16"/>
  <c r="A1522" i="16"/>
  <c r="W1523" i="16"/>
  <c r="A1523" i="16"/>
  <c r="W1524" i="16"/>
  <c r="A1524" i="16"/>
  <c r="W1525" i="16"/>
  <c r="A1525" i="16"/>
  <c r="W1526" i="16"/>
  <c r="A1526" i="16"/>
  <c r="W1527" i="16"/>
  <c r="A1527" i="16"/>
  <c r="W1528" i="16"/>
  <c r="A1528" i="16"/>
  <c r="W1529" i="16"/>
  <c r="A1529" i="16"/>
  <c r="W1530" i="16"/>
  <c r="A1530" i="16"/>
  <c r="W1531" i="16"/>
  <c r="A1531" i="16"/>
  <c r="W1532" i="16"/>
  <c r="A1532" i="16"/>
  <c r="W1533" i="16"/>
  <c r="A1533" i="16"/>
  <c r="W1534" i="16"/>
  <c r="A1534" i="16"/>
  <c r="W1535" i="16"/>
  <c r="A1535" i="16"/>
  <c r="W1536" i="16"/>
  <c r="A1536" i="16"/>
  <c r="W1537" i="16"/>
  <c r="A1537" i="16"/>
  <c r="W1538" i="16"/>
  <c r="A1538" i="16"/>
  <c r="W1539" i="16"/>
  <c r="A1539" i="16"/>
  <c r="W1540" i="16"/>
  <c r="A1540" i="16"/>
  <c r="W1541" i="16"/>
  <c r="A1541" i="16"/>
  <c r="W1542" i="16"/>
  <c r="A1542" i="16"/>
  <c r="W1543" i="16"/>
  <c r="A1543" i="16"/>
  <c r="W1544" i="16"/>
  <c r="A1544" i="16"/>
  <c r="W1545" i="16"/>
  <c r="A1545" i="16"/>
  <c r="W1546" i="16"/>
  <c r="A1546" i="16"/>
  <c r="W1547" i="16"/>
  <c r="A1547" i="16"/>
  <c r="W1548" i="16"/>
  <c r="A1548" i="16"/>
  <c r="W1549" i="16"/>
  <c r="A1549" i="16"/>
  <c r="W1550" i="16"/>
  <c r="A1550" i="16"/>
  <c r="W1551" i="16"/>
  <c r="A1551" i="16"/>
  <c r="W1552" i="16"/>
  <c r="A1552" i="16"/>
  <c r="W1553" i="16"/>
  <c r="A1553" i="16"/>
  <c r="W1554" i="16"/>
  <c r="A1554" i="16"/>
  <c r="W1555" i="16"/>
  <c r="A1555" i="16"/>
  <c r="W1556" i="16"/>
  <c r="A1556" i="16"/>
  <c r="W1557" i="16"/>
  <c r="A1557" i="16"/>
  <c r="W1558" i="16"/>
  <c r="A1558" i="16"/>
  <c r="W1559" i="16"/>
  <c r="A1559" i="16"/>
  <c r="W1560" i="16"/>
  <c r="A1560" i="16"/>
  <c r="W1561" i="16"/>
  <c r="A1561" i="16"/>
  <c r="W1562" i="16"/>
  <c r="A1562" i="16"/>
  <c r="W1563" i="16"/>
  <c r="A1563" i="16"/>
  <c r="W1564" i="16"/>
  <c r="A1564" i="16"/>
  <c r="W1565" i="16"/>
  <c r="A1565" i="16"/>
  <c r="W1566" i="16"/>
  <c r="A1566" i="16"/>
  <c r="W1567" i="16"/>
  <c r="A1567" i="16"/>
  <c r="W1568" i="16"/>
  <c r="A1568" i="16"/>
  <c r="W1569" i="16"/>
  <c r="A1569" i="16"/>
  <c r="W1570" i="16"/>
  <c r="A1570" i="16"/>
  <c r="W1571" i="16"/>
  <c r="A1571" i="16"/>
  <c r="W1572" i="16"/>
  <c r="A1572" i="16"/>
  <c r="W1573" i="16"/>
  <c r="A1573" i="16"/>
  <c r="W1574" i="16"/>
  <c r="A1574" i="16"/>
  <c r="W1575" i="16"/>
  <c r="A1575" i="16"/>
  <c r="W1576" i="16"/>
  <c r="A1576" i="16"/>
  <c r="W1577" i="16"/>
  <c r="A1577" i="16"/>
  <c r="W1578" i="16"/>
  <c r="A1578" i="16"/>
  <c r="W1579" i="16"/>
  <c r="A1579" i="16"/>
  <c r="W1580" i="16"/>
  <c r="A1580" i="16"/>
  <c r="W1581" i="16"/>
  <c r="A1581" i="16"/>
  <c r="W1582" i="16"/>
  <c r="A1582" i="16"/>
  <c r="W1583" i="16"/>
  <c r="A1583" i="16"/>
  <c r="W1584" i="16"/>
  <c r="A1584" i="16"/>
  <c r="W1585" i="16"/>
  <c r="A1585" i="16"/>
  <c r="W1586" i="16"/>
  <c r="A1586" i="16"/>
  <c r="W1587" i="16"/>
  <c r="A1587" i="16"/>
  <c r="W1588" i="16"/>
  <c r="A1588" i="16"/>
  <c r="W1589" i="16"/>
  <c r="A1589" i="16"/>
  <c r="W1590" i="16"/>
  <c r="A1590" i="16"/>
  <c r="W1591" i="16"/>
  <c r="A1591" i="16"/>
  <c r="W1592" i="16"/>
  <c r="A1592" i="16"/>
  <c r="W1593" i="16"/>
  <c r="A1593" i="16"/>
  <c r="W1594" i="16"/>
  <c r="A1594" i="16"/>
  <c r="W1595" i="16"/>
  <c r="A1595" i="16"/>
  <c r="W1596" i="16"/>
  <c r="A1596" i="16"/>
  <c r="W1597" i="16"/>
  <c r="A1597" i="16"/>
  <c r="W1598" i="16"/>
  <c r="A1598" i="16"/>
  <c r="W1599" i="16"/>
  <c r="A1599" i="16"/>
  <c r="W1600" i="16"/>
  <c r="A1600" i="16"/>
  <c r="W1601" i="16"/>
  <c r="A1601" i="16"/>
  <c r="W1602" i="16"/>
  <c r="A1602" i="16"/>
  <c r="W1603" i="16"/>
  <c r="A1603" i="16"/>
  <c r="W1604" i="16"/>
  <c r="A1604" i="16"/>
  <c r="W1605" i="16"/>
  <c r="A1605" i="16"/>
  <c r="W1606" i="16"/>
  <c r="A1606" i="16"/>
  <c r="W1607" i="16"/>
  <c r="A1607" i="16"/>
  <c r="W1608" i="16"/>
  <c r="A1608" i="16"/>
  <c r="W1609" i="16"/>
  <c r="A1609" i="16"/>
  <c r="W1610" i="16"/>
  <c r="A1610" i="16"/>
  <c r="W1611" i="16"/>
  <c r="A1611" i="16"/>
  <c r="W1612" i="16"/>
  <c r="A1612" i="16"/>
  <c r="W1613" i="16"/>
  <c r="A1613" i="16"/>
  <c r="W1614" i="16"/>
  <c r="A1614" i="16"/>
  <c r="W1615" i="16"/>
  <c r="A1615" i="16"/>
  <c r="W1616" i="16"/>
  <c r="A1616" i="16"/>
  <c r="W1617" i="16"/>
  <c r="A1617" i="16"/>
  <c r="W1618" i="16"/>
  <c r="A1618" i="16"/>
  <c r="W1619" i="16"/>
  <c r="A1619" i="16"/>
  <c r="W1620" i="16"/>
  <c r="A1620" i="16"/>
  <c r="W1621" i="16"/>
  <c r="A1621" i="16"/>
  <c r="W1622" i="16"/>
  <c r="A1622" i="16"/>
  <c r="W1623" i="16"/>
  <c r="A1623" i="16"/>
  <c r="W1624" i="16"/>
  <c r="A1624" i="16"/>
  <c r="W1625" i="16"/>
  <c r="A1625" i="16"/>
  <c r="W1626" i="16"/>
  <c r="A1626" i="16"/>
  <c r="W1627" i="16"/>
  <c r="A1627" i="16"/>
  <c r="W1628" i="16"/>
  <c r="A1628" i="16"/>
  <c r="W1629" i="16"/>
  <c r="A1629" i="16"/>
  <c r="W1630" i="16"/>
  <c r="A1630" i="16"/>
  <c r="W1631" i="16"/>
  <c r="A1631" i="16"/>
  <c r="W1632" i="16"/>
  <c r="A1632" i="16"/>
  <c r="W1633" i="16"/>
  <c r="A1633" i="16"/>
  <c r="W1634" i="16"/>
  <c r="A1634" i="16"/>
  <c r="W1635" i="16"/>
  <c r="A1635" i="16"/>
  <c r="W1636" i="16"/>
  <c r="A1636" i="16"/>
  <c r="W1637" i="16"/>
  <c r="A1637" i="16"/>
  <c r="W1638" i="16"/>
  <c r="A1638" i="16"/>
  <c r="W1639" i="16"/>
  <c r="A1639" i="16"/>
  <c r="W1640" i="16"/>
  <c r="A1640" i="16"/>
  <c r="W1641" i="16"/>
  <c r="A1641" i="16"/>
  <c r="W1642" i="16"/>
  <c r="A1642" i="16"/>
  <c r="W1643" i="16"/>
  <c r="A1643" i="16"/>
  <c r="W1644" i="16"/>
  <c r="A1644" i="16"/>
  <c r="W1645" i="16"/>
  <c r="A1645" i="16"/>
  <c r="W1646" i="16"/>
  <c r="A1646" i="16"/>
  <c r="W1647" i="16"/>
  <c r="A1647" i="16"/>
  <c r="W1648" i="16"/>
  <c r="A1648" i="16"/>
  <c r="W1649" i="16"/>
  <c r="A1649" i="16"/>
  <c r="W1650" i="16"/>
  <c r="A1650" i="16"/>
  <c r="W1651" i="16"/>
  <c r="A1651" i="16"/>
  <c r="W1652" i="16"/>
  <c r="A1652" i="16"/>
  <c r="W1653" i="16"/>
  <c r="A1653" i="16"/>
  <c r="W1654" i="16"/>
  <c r="A1654" i="16"/>
  <c r="W1655" i="16"/>
  <c r="A1655" i="16"/>
  <c r="W1656" i="16"/>
  <c r="A1656" i="16"/>
  <c r="W1657" i="16"/>
  <c r="A1657" i="16"/>
  <c r="W1658" i="16"/>
  <c r="A1658" i="16"/>
  <c r="W1659" i="16"/>
  <c r="A1659" i="16"/>
  <c r="W1660" i="16"/>
  <c r="A1660" i="16"/>
  <c r="W1661" i="16"/>
  <c r="A1661" i="16"/>
  <c r="W1662" i="16"/>
  <c r="A1662" i="16"/>
  <c r="W1663" i="16"/>
  <c r="A1663" i="16"/>
  <c r="W1664" i="16"/>
  <c r="A1664" i="16"/>
  <c r="W1665" i="16"/>
  <c r="A1665" i="16"/>
  <c r="W1666" i="16"/>
  <c r="A1666" i="16"/>
  <c r="W1667" i="16"/>
  <c r="A1667" i="16"/>
  <c r="W1668" i="16"/>
  <c r="A1668" i="16"/>
  <c r="W1669" i="16"/>
  <c r="A1669" i="16"/>
  <c r="W1670" i="16"/>
  <c r="A1670" i="16"/>
  <c r="W1671" i="16"/>
  <c r="A1671" i="16"/>
  <c r="W1672" i="16"/>
  <c r="A1672" i="16"/>
  <c r="W1673" i="16"/>
  <c r="A1673" i="16"/>
  <c r="W1674" i="16"/>
  <c r="A1674" i="16"/>
  <c r="W1675" i="16"/>
  <c r="A1675" i="16"/>
  <c r="W1676" i="16"/>
  <c r="A1676" i="16"/>
  <c r="W1677" i="16"/>
  <c r="A1677" i="16"/>
  <c r="W1678" i="16"/>
  <c r="A1678" i="16"/>
  <c r="W1679" i="16"/>
  <c r="A1679" i="16"/>
  <c r="W1680" i="16"/>
  <c r="A1680" i="16"/>
  <c r="W1681" i="16"/>
  <c r="A1681" i="16"/>
  <c r="W1682" i="16"/>
  <c r="A1682" i="16"/>
  <c r="W1683" i="16"/>
  <c r="A1683" i="16"/>
  <c r="W1684" i="16"/>
  <c r="A1684" i="16"/>
  <c r="W1685" i="16"/>
  <c r="A1685" i="16"/>
  <c r="W1686" i="16"/>
  <c r="A1686" i="16"/>
  <c r="W1687" i="16"/>
  <c r="A1687" i="16"/>
  <c r="W1688" i="16"/>
  <c r="A1688" i="16"/>
  <c r="W1689" i="16"/>
  <c r="A1689" i="16"/>
  <c r="W1690" i="16"/>
  <c r="A1690" i="16"/>
  <c r="W1691" i="16"/>
  <c r="A1691" i="16"/>
  <c r="W1692" i="16"/>
  <c r="A1692" i="16"/>
  <c r="W1693" i="16"/>
  <c r="A1693" i="16"/>
  <c r="W1694" i="16"/>
  <c r="A1694" i="16"/>
  <c r="W1695" i="16"/>
  <c r="A1695" i="16"/>
  <c r="W1696" i="16"/>
  <c r="A1696" i="16"/>
  <c r="W1697" i="16"/>
  <c r="A1697" i="16"/>
  <c r="W1698" i="16"/>
  <c r="A1698" i="16"/>
  <c r="W1699" i="16"/>
  <c r="A1699" i="16"/>
  <c r="W1700" i="16"/>
  <c r="A1700" i="16"/>
  <c r="W1701" i="16"/>
  <c r="A1701" i="16"/>
  <c r="W1702" i="16"/>
  <c r="A1702" i="16"/>
  <c r="W1703" i="16"/>
  <c r="A1703" i="16"/>
  <c r="W1704" i="16"/>
  <c r="A1704" i="16"/>
  <c r="W1705" i="16"/>
  <c r="A1705" i="16"/>
  <c r="W1706" i="16"/>
  <c r="A1706" i="16"/>
  <c r="W1707" i="16"/>
  <c r="A1707" i="16"/>
  <c r="W1708" i="16"/>
  <c r="A1708" i="16"/>
  <c r="W1709" i="16"/>
  <c r="A1709" i="16"/>
  <c r="W1710" i="16"/>
  <c r="A1710" i="16"/>
  <c r="W1711" i="16"/>
  <c r="A1711" i="16"/>
  <c r="W1712" i="16"/>
  <c r="A1712" i="16"/>
  <c r="W1713" i="16"/>
  <c r="A1713" i="16"/>
  <c r="W1714" i="16"/>
  <c r="A1714" i="16"/>
  <c r="W1715" i="16"/>
  <c r="A1715" i="16"/>
  <c r="W1716" i="16"/>
  <c r="A1716" i="16"/>
  <c r="W1717" i="16"/>
  <c r="A1717" i="16"/>
  <c r="W1718" i="16"/>
  <c r="A1718" i="16"/>
  <c r="W1719" i="16"/>
  <c r="A1719" i="16"/>
  <c r="W1720" i="16"/>
  <c r="A1720" i="16"/>
  <c r="W1721" i="16"/>
  <c r="A1721" i="16"/>
  <c r="W1722" i="16"/>
  <c r="A1722" i="16"/>
  <c r="W1723" i="16"/>
  <c r="A1723" i="16"/>
  <c r="W1724" i="16"/>
  <c r="A1724" i="16"/>
  <c r="W1725" i="16"/>
  <c r="A1725" i="16"/>
  <c r="W1726" i="16"/>
  <c r="A1726" i="16"/>
  <c r="W1727" i="16"/>
  <c r="A1727" i="16"/>
  <c r="W1728" i="16"/>
  <c r="A1728" i="16"/>
  <c r="W1729" i="16"/>
  <c r="A1729" i="16"/>
  <c r="W1730" i="16"/>
  <c r="A1730" i="16"/>
  <c r="W1731" i="16"/>
  <c r="A1731" i="16"/>
  <c r="W1732" i="16"/>
  <c r="A1732" i="16"/>
  <c r="W1733" i="16"/>
  <c r="A1733" i="16"/>
  <c r="W1734" i="16"/>
  <c r="A1734" i="16"/>
  <c r="W1735" i="16"/>
  <c r="A1735" i="16"/>
  <c r="W1736" i="16"/>
  <c r="A1736" i="16"/>
  <c r="W1737" i="16"/>
  <c r="A1737" i="16"/>
  <c r="W1738" i="16"/>
  <c r="A1738" i="16"/>
  <c r="W1739" i="16"/>
  <c r="A1739" i="16"/>
  <c r="W1740" i="16"/>
  <c r="A1740" i="16"/>
  <c r="W1741" i="16"/>
  <c r="A1741" i="16"/>
  <c r="W1742" i="16"/>
  <c r="A1742" i="16"/>
  <c r="W1743" i="16"/>
  <c r="A1743" i="16"/>
  <c r="W1744" i="16"/>
  <c r="A1744" i="16"/>
  <c r="W1745" i="16"/>
  <c r="A1745" i="16"/>
  <c r="W1746" i="16"/>
  <c r="A1746" i="16"/>
  <c r="W1747" i="16"/>
  <c r="A1747" i="16"/>
  <c r="W1748" i="16"/>
  <c r="A1748" i="16"/>
  <c r="W1749" i="16"/>
  <c r="A1749" i="16"/>
  <c r="W1750" i="16"/>
  <c r="A1750" i="16"/>
  <c r="W1751" i="16"/>
  <c r="A1751" i="16"/>
  <c r="W1752" i="16"/>
  <c r="A1752" i="16"/>
  <c r="W1753" i="16"/>
  <c r="A1753" i="16"/>
  <c r="W1754" i="16"/>
  <c r="A1754" i="16"/>
  <c r="W1755" i="16"/>
  <c r="A1755" i="16"/>
  <c r="W1756" i="16"/>
  <c r="A1756" i="16"/>
  <c r="W1757" i="16"/>
  <c r="A1757" i="16"/>
  <c r="W1758" i="16"/>
  <c r="A1758" i="16"/>
  <c r="W1759" i="16"/>
  <c r="A1759" i="16"/>
  <c r="W1760" i="16"/>
  <c r="A1760" i="16"/>
  <c r="W1761" i="16"/>
  <c r="A1761" i="16"/>
  <c r="W1762" i="16"/>
  <c r="A1762" i="16"/>
  <c r="W1763" i="16"/>
  <c r="A1763" i="16"/>
  <c r="W1764" i="16"/>
  <c r="A1764" i="16"/>
  <c r="W1765" i="16"/>
  <c r="A1765" i="16"/>
  <c r="W1766" i="16"/>
  <c r="A1766" i="16"/>
  <c r="W1767" i="16"/>
  <c r="A1767" i="16"/>
  <c r="W1768" i="16"/>
  <c r="A1768" i="16"/>
  <c r="W1769" i="16"/>
  <c r="A1769" i="16"/>
  <c r="W1770" i="16"/>
  <c r="A1770" i="16"/>
  <c r="W1771" i="16"/>
  <c r="A1771" i="16"/>
  <c r="W1772" i="16"/>
  <c r="A1772" i="16"/>
  <c r="W1773" i="16"/>
  <c r="A1773" i="16"/>
  <c r="W1774" i="16"/>
  <c r="A1774" i="16"/>
  <c r="W1775" i="16"/>
  <c r="A1775" i="16"/>
  <c r="W1776" i="16"/>
  <c r="A1776" i="16"/>
  <c r="W1777" i="16"/>
  <c r="A1777" i="16"/>
  <c r="W1778" i="16"/>
  <c r="A1778" i="16"/>
  <c r="W1779" i="16"/>
  <c r="A1779" i="16"/>
  <c r="W1780" i="16"/>
  <c r="A1780" i="16"/>
  <c r="W1781" i="16"/>
  <c r="A1781" i="16"/>
  <c r="W1782" i="16"/>
  <c r="A1782" i="16"/>
  <c r="W1783" i="16"/>
  <c r="A1783" i="16"/>
  <c r="W1784" i="16"/>
  <c r="A1784" i="16"/>
  <c r="W1785" i="16"/>
  <c r="A1785" i="16"/>
  <c r="W1786" i="16"/>
  <c r="A1786" i="16"/>
  <c r="W1787" i="16"/>
  <c r="A1787" i="16"/>
  <c r="W1788" i="16"/>
  <c r="A1788" i="16"/>
  <c r="W1789" i="16"/>
  <c r="A1789" i="16"/>
  <c r="W1790" i="16"/>
  <c r="A1790" i="16"/>
  <c r="W1791" i="16"/>
  <c r="A1791" i="16"/>
  <c r="W1792" i="16"/>
  <c r="A1792" i="16"/>
  <c r="W1793" i="16"/>
  <c r="A1793" i="16"/>
  <c r="W1794" i="16"/>
  <c r="A1794" i="16"/>
  <c r="W1795" i="16"/>
  <c r="A1795" i="16"/>
  <c r="W1796" i="16"/>
  <c r="A1796" i="16"/>
  <c r="W1797" i="16"/>
  <c r="A1797" i="16"/>
  <c r="W1798" i="16"/>
  <c r="A1798" i="16"/>
  <c r="W1799" i="16"/>
  <c r="A1799" i="16"/>
  <c r="W1800" i="16"/>
  <c r="A1800" i="16"/>
  <c r="W1801" i="16"/>
  <c r="A1801" i="16"/>
  <c r="W1802" i="16"/>
  <c r="A1802" i="16"/>
  <c r="W1803" i="16"/>
  <c r="A1803" i="16"/>
  <c r="W1804" i="16"/>
  <c r="A1804" i="16"/>
  <c r="W1805" i="16"/>
  <c r="A1805" i="16"/>
  <c r="W1806" i="16"/>
  <c r="A1806" i="16"/>
  <c r="W1807" i="16"/>
  <c r="A1807" i="16"/>
  <c r="W1808" i="16"/>
  <c r="A1808" i="16"/>
  <c r="W1809" i="16"/>
  <c r="A1809" i="16"/>
  <c r="W1810" i="16"/>
  <c r="A1810" i="16"/>
  <c r="W1811" i="16"/>
  <c r="A1811" i="16"/>
  <c r="W1812" i="16"/>
  <c r="A1812" i="16"/>
  <c r="W1813" i="16"/>
  <c r="A1813" i="16"/>
  <c r="W1814" i="16"/>
  <c r="A1814" i="16"/>
  <c r="W1815" i="16"/>
  <c r="A1815" i="16"/>
  <c r="W1816" i="16"/>
  <c r="A1816" i="16"/>
  <c r="W1817" i="16"/>
  <c r="A1817" i="16"/>
  <c r="W1818" i="16"/>
  <c r="A1818" i="16"/>
  <c r="W1819" i="16"/>
  <c r="A1819" i="16"/>
  <c r="W1820" i="16"/>
  <c r="A1820" i="16"/>
  <c r="W1821" i="16"/>
  <c r="A1821" i="16"/>
  <c r="W1822" i="16"/>
  <c r="A1822" i="16"/>
  <c r="W1823" i="16"/>
  <c r="A1823" i="16"/>
  <c r="W1824" i="16"/>
  <c r="A1824" i="16"/>
  <c r="W1825" i="16"/>
  <c r="A1825" i="16"/>
  <c r="W1826" i="16"/>
  <c r="A1826" i="16"/>
  <c r="W1827" i="16"/>
  <c r="A1827" i="16"/>
  <c r="W1828" i="16"/>
  <c r="A1828" i="16"/>
  <c r="W1829" i="16"/>
  <c r="A1829" i="16"/>
  <c r="W1830" i="16"/>
  <c r="A1830" i="16"/>
  <c r="W1831" i="16"/>
  <c r="A1831" i="16"/>
  <c r="W1832" i="16"/>
  <c r="A1832" i="16"/>
  <c r="W1833" i="16"/>
  <c r="A1833" i="16"/>
  <c r="W1834" i="16"/>
  <c r="A1834" i="16"/>
  <c r="W1835" i="16"/>
  <c r="A1835" i="16"/>
  <c r="W1836" i="16"/>
  <c r="A1836" i="16"/>
  <c r="W1837" i="16"/>
  <c r="A1837" i="16"/>
  <c r="W1838" i="16"/>
  <c r="A1838" i="16"/>
  <c r="W1839" i="16"/>
  <c r="A1839" i="16"/>
  <c r="W1840" i="16"/>
  <c r="A1840" i="16"/>
  <c r="W1841" i="16"/>
  <c r="A1841" i="16"/>
  <c r="W1842" i="16"/>
  <c r="A1842" i="16"/>
  <c r="W1843" i="16"/>
  <c r="A1843" i="16"/>
  <c r="W1844" i="16"/>
  <c r="A1844" i="16"/>
  <c r="W1845" i="16"/>
  <c r="A1845" i="16"/>
  <c r="W1846" i="16"/>
  <c r="A1846" i="16"/>
  <c r="W1847" i="16"/>
  <c r="A1847" i="16"/>
  <c r="W1848" i="16"/>
  <c r="A1848" i="16"/>
  <c r="W1849" i="16"/>
  <c r="A1849" i="16"/>
  <c r="W1850" i="16"/>
  <c r="A1850" i="16"/>
  <c r="W1851" i="16"/>
  <c r="A1851" i="16"/>
  <c r="W1852" i="16"/>
  <c r="A1852" i="16"/>
  <c r="W1853" i="16"/>
  <c r="A1853" i="16"/>
  <c r="W1854" i="16"/>
  <c r="A1854" i="16"/>
  <c r="W1855" i="16"/>
  <c r="A1855" i="16"/>
  <c r="W1856" i="16"/>
  <c r="A1856" i="16"/>
  <c r="W1857" i="16"/>
  <c r="A1857" i="16"/>
  <c r="W1858" i="16"/>
  <c r="A1858" i="16"/>
  <c r="AC4" i="16"/>
  <c r="AD4" i="16"/>
  <c r="AC5" i="16"/>
  <c r="AD5" i="16"/>
  <c r="AC6" i="16"/>
  <c r="AD6" i="16"/>
  <c r="AC7" i="16"/>
  <c r="AD7" i="16"/>
  <c r="AC8" i="16"/>
  <c r="AD8" i="16"/>
  <c r="AC9" i="16"/>
  <c r="AD9" i="16"/>
  <c r="AC10" i="16"/>
  <c r="AD10" i="16"/>
  <c r="AC11" i="16"/>
  <c r="AD11" i="16"/>
  <c r="AC12" i="16"/>
  <c r="AD12" i="16"/>
  <c r="AC13" i="16"/>
  <c r="AD13" i="16"/>
  <c r="AC14" i="16"/>
  <c r="AD14" i="16"/>
  <c r="AC15" i="16"/>
  <c r="AD15" i="16"/>
  <c r="AC16" i="16"/>
  <c r="AD16" i="16"/>
  <c r="AC17" i="16"/>
  <c r="AD17" i="16"/>
  <c r="AC18" i="16"/>
  <c r="AD18" i="16"/>
  <c r="AC19" i="16"/>
  <c r="AD19" i="16"/>
  <c r="AC20" i="16"/>
  <c r="AD20" i="16"/>
  <c r="AC21" i="16"/>
  <c r="AD21" i="16"/>
  <c r="AC22" i="16"/>
  <c r="AD22" i="16"/>
  <c r="AC23" i="16"/>
  <c r="AD23" i="16"/>
  <c r="AC24" i="16"/>
  <c r="AD24" i="16"/>
  <c r="AC25" i="16"/>
  <c r="AD25" i="16"/>
  <c r="AC26" i="16"/>
  <c r="AD26" i="16"/>
  <c r="AC27" i="16"/>
  <c r="AD27" i="16"/>
  <c r="AC28" i="16"/>
  <c r="AD28" i="16"/>
  <c r="AC29" i="16"/>
  <c r="AD29" i="16"/>
  <c r="AC30" i="16"/>
  <c r="AD30" i="16"/>
  <c r="AC31" i="16"/>
  <c r="AD31" i="16"/>
  <c r="AC32" i="16"/>
  <c r="AD32" i="16"/>
  <c r="AC33" i="16"/>
  <c r="AD33" i="16"/>
  <c r="AC34" i="16"/>
  <c r="AD34" i="16"/>
  <c r="AC35" i="16"/>
  <c r="AD35" i="16"/>
  <c r="AC36" i="16"/>
  <c r="AD36" i="16"/>
  <c r="AC37" i="16"/>
  <c r="AD37" i="16"/>
  <c r="AC38" i="16"/>
  <c r="AD38" i="16"/>
  <c r="AC39" i="16"/>
  <c r="AD39" i="16"/>
  <c r="AC40" i="16"/>
  <c r="AD40" i="16"/>
  <c r="AC41" i="16"/>
  <c r="AD41" i="16"/>
  <c r="AC42" i="16"/>
  <c r="AD42" i="16"/>
  <c r="AC43" i="16"/>
  <c r="AD43" i="16"/>
  <c r="AC44" i="16"/>
  <c r="AD44" i="16"/>
  <c r="AC45" i="16"/>
  <c r="AD45" i="16"/>
  <c r="AC46" i="16"/>
  <c r="AD46" i="16"/>
  <c r="AC47" i="16"/>
  <c r="AD47" i="16"/>
  <c r="AC48" i="16"/>
  <c r="AD48" i="16"/>
  <c r="AC49" i="16"/>
  <c r="AD49" i="16"/>
  <c r="AC50" i="16"/>
  <c r="AD50" i="16"/>
  <c r="AC51" i="16"/>
  <c r="AD51" i="16"/>
  <c r="AC52" i="16"/>
  <c r="AD52" i="16"/>
  <c r="AC53" i="16"/>
  <c r="AD53" i="16"/>
  <c r="AC54" i="16"/>
  <c r="AD54" i="16"/>
  <c r="AC55" i="16"/>
  <c r="AD55" i="16"/>
  <c r="AC56" i="16"/>
  <c r="AD56" i="16"/>
  <c r="AC57" i="16"/>
  <c r="AD57" i="16"/>
  <c r="AC58" i="16"/>
  <c r="AD58" i="16"/>
  <c r="AC59" i="16"/>
  <c r="AD59" i="16"/>
  <c r="AC60" i="16"/>
  <c r="AD60" i="16"/>
  <c r="AC61" i="16"/>
  <c r="AD61" i="16"/>
  <c r="AC62" i="16"/>
  <c r="AD62" i="16"/>
  <c r="AC63" i="16"/>
  <c r="AD63" i="16"/>
  <c r="AC64" i="16"/>
  <c r="AD64" i="16"/>
  <c r="AC65" i="16"/>
  <c r="AD65" i="16"/>
  <c r="AC66" i="16"/>
  <c r="AD66" i="16"/>
  <c r="AC67" i="16"/>
  <c r="AD67" i="16"/>
  <c r="AC68" i="16"/>
  <c r="AD68" i="16"/>
  <c r="AC69" i="16"/>
  <c r="AD69" i="16"/>
  <c r="AC70" i="16"/>
  <c r="AD70" i="16"/>
  <c r="AC71" i="16"/>
  <c r="AD71" i="16"/>
  <c r="AC72" i="16"/>
  <c r="AD72" i="16"/>
  <c r="AC73" i="16"/>
  <c r="AD73" i="16"/>
  <c r="AC74" i="16"/>
  <c r="AD74" i="16"/>
  <c r="AC75" i="16"/>
  <c r="AD75" i="16"/>
  <c r="AC76" i="16"/>
  <c r="AD76" i="16"/>
  <c r="AC77" i="16"/>
  <c r="AD77" i="16"/>
  <c r="AC78" i="16"/>
  <c r="AD78" i="16"/>
  <c r="AC79" i="16"/>
  <c r="AD79" i="16"/>
  <c r="AC80" i="16"/>
  <c r="AD80" i="16"/>
  <c r="AC81" i="16"/>
  <c r="AD81" i="16"/>
  <c r="AC82" i="16"/>
  <c r="AD82" i="16"/>
  <c r="AC83" i="16"/>
  <c r="AD83" i="16"/>
  <c r="AC84" i="16"/>
  <c r="AD84" i="16"/>
  <c r="AC85" i="16"/>
  <c r="AD85" i="16"/>
  <c r="AC86" i="16"/>
  <c r="AD86" i="16"/>
  <c r="AC87" i="16"/>
  <c r="AD87" i="16"/>
  <c r="AC88" i="16"/>
  <c r="AD88" i="16"/>
  <c r="AC89" i="16"/>
  <c r="AD89" i="16"/>
  <c r="AC90" i="16"/>
  <c r="AD90" i="16"/>
  <c r="AC91" i="16"/>
  <c r="AD91" i="16"/>
  <c r="AC92" i="16"/>
  <c r="AD92" i="16"/>
  <c r="AC93" i="16"/>
  <c r="AD93" i="16"/>
  <c r="AC94" i="16"/>
  <c r="AD94" i="16"/>
  <c r="AC95" i="16"/>
  <c r="AD95" i="16"/>
  <c r="AC96" i="16"/>
  <c r="AD96" i="16"/>
  <c r="AC97" i="16"/>
  <c r="AD97" i="16"/>
  <c r="AC98" i="16"/>
  <c r="AD98" i="16"/>
  <c r="AC99" i="16"/>
  <c r="AD99" i="16"/>
  <c r="AC100" i="16"/>
  <c r="AD100" i="16"/>
  <c r="AC101" i="16"/>
  <c r="AD101" i="16"/>
  <c r="AC102" i="16"/>
  <c r="AD102" i="16"/>
  <c r="AC103" i="16"/>
  <c r="AD103" i="16"/>
  <c r="AC104" i="16"/>
  <c r="AD104" i="16"/>
  <c r="AC105" i="16"/>
  <c r="AD105" i="16"/>
  <c r="AC106" i="16"/>
  <c r="AD106" i="16"/>
  <c r="AC107" i="16"/>
  <c r="AD107" i="16"/>
  <c r="AC108" i="16"/>
  <c r="AD108" i="16"/>
  <c r="AC109" i="16"/>
  <c r="AD109" i="16"/>
  <c r="AC110" i="16"/>
  <c r="AD110" i="16"/>
  <c r="AC111" i="16"/>
  <c r="AD111" i="16"/>
  <c r="AC112" i="16"/>
  <c r="AD112" i="16"/>
  <c r="AC113" i="16"/>
  <c r="AD113" i="16"/>
  <c r="AC114" i="16"/>
  <c r="AD114" i="16"/>
  <c r="AC115" i="16"/>
  <c r="AD115" i="16"/>
  <c r="AC116" i="16"/>
  <c r="AD116" i="16"/>
  <c r="AC117" i="16"/>
  <c r="AD117" i="16"/>
  <c r="AC118" i="16"/>
  <c r="AD118" i="16"/>
  <c r="AC119" i="16"/>
  <c r="AD119" i="16"/>
  <c r="AC120" i="16"/>
  <c r="AD120" i="16"/>
  <c r="AC121" i="16"/>
  <c r="AD121" i="16"/>
  <c r="AC122" i="16"/>
  <c r="AD122" i="16"/>
  <c r="AC123" i="16"/>
  <c r="AD123" i="16"/>
  <c r="AC124" i="16"/>
  <c r="AD124" i="16"/>
  <c r="AC125" i="16"/>
  <c r="AD125" i="16"/>
  <c r="AC126" i="16"/>
  <c r="AD126" i="16"/>
  <c r="AC127" i="16"/>
  <c r="AD127" i="16"/>
  <c r="AC128" i="16"/>
  <c r="AD128" i="16"/>
  <c r="AC129" i="16"/>
  <c r="AD129" i="16"/>
  <c r="AC130" i="16"/>
  <c r="AD130" i="16"/>
  <c r="AC131" i="16"/>
  <c r="AD131" i="16"/>
  <c r="AC132" i="16"/>
  <c r="AD132" i="16"/>
  <c r="AC133" i="16"/>
  <c r="AD133" i="16"/>
  <c r="AC134" i="16"/>
  <c r="AD134" i="16"/>
  <c r="AC135" i="16"/>
  <c r="AD135" i="16"/>
  <c r="AC136" i="16"/>
  <c r="AD136" i="16"/>
  <c r="AC137" i="16"/>
  <c r="AD137" i="16"/>
  <c r="AC138" i="16"/>
  <c r="AD138" i="16"/>
  <c r="AC139" i="16"/>
  <c r="AD139" i="16"/>
  <c r="AC140" i="16"/>
  <c r="AD140" i="16"/>
  <c r="AC141" i="16"/>
  <c r="AD141" i="16"/>
  <c r="AC142" i="16"/>
  <c r="AD142" i="16"/>
  <c r="AC143" i="16"/>
  <c r="AD143" i="16"/>
  <c r="AC144" i="16"/>
  <c r="AD144" i="16"/>
  <c r="AC145" i="16"/>
  <c r="AD145" i="16"/>
  <c r="AC146" i="16"/>
  <c r="AD146" i="16"/>
  <c r="AC147" i="16"/>
  <c r="AD147" i="16"/>
  <c r="AC148" i="16"/>
  <c r="AD148" i="16"/>
  <c r="AC149" i="16"/>
  <c r="AD149" i="16"/>
  <c r="AC150" i="16"/>
  <c r="AD150" i="16"/>
  <c r="AC151" i="16"/>
  <c r="AD151" i="16"/>
  <c r="AC152" i="16"/>
  <c r="AD152" i="16"/>
  <c r="AC153" i="16"/>
  <c r="AD153" i="16"/>
  <c r="AC154" i="16"/>
  <c r="AD154" i="16"/>
  <c r="AC155" i="16"/>
  <c r="AD155" i="16"/>
  <c r="AC156" i="16"/>
  <c r="AD156" i="16"/>
  <c r="AC157" i="16"/>
  <c r="AD157" i="16"/>
  <c r="AC158" i="16"/>
  <c r="AD158" i="16"/>
  <c r="AC159" i="16"/>
  <c r="AD159" i="16"/>
  <c r="AC160" i="16"/>
  <c r="AD160" i="16"/>
  <c r="AC161" i="16"/>
  <c r="AD161" i="16"/>
  <c r="AC162" i="16"/>
  <c r="AD162" i="16"/>
  <c r="AC163" i="16"/>
  <c r="AD163" i="16"/>
  <c r="AC164" i="16"/>
  <c r="AD164" i="16"/>
  <c r="AC165" i="16"/>
  <c r="AD165" i="16"/>
  <c r="AC166" i="16"/>
  <c r="AD166" i="16"/>
  <c r="AC167" i="16"/>
  <c r="AD167" i="16"/>
  <c r="AC168" i="16"/>
  <c r="AD168" i="16"/>
  <c r="AC169" i="16"/>
  <c r="AD169" i="16"/>
  <c r="AC170" i="16"/>
  <c r="AD170" i="16"/>
  <c r="AC171" i="16"/>
  <c r="AD171" i="16"/>
  <c r="AC172" i="16"/>
  <c r="AD172" i="16"/>
  <c r="AC173" i="16"/>
  <c r="AD173" i="16"/>
  <c r="AC174" i="16"/>
  <c r="AD174" i="16"/>
  <c r="AC175" i="16"/>
  <c r="AD175" i="16"/>
  <c r="AC176" i="16"/>
  <c r="AD176" i="16"/>
  <c r="AC177" i="16"/>
  <c r="AD177" i="16"/>
  <c r="AC178" i="16"/>
  <c r="AD178" i="16"/>
  <c r="AC179" i="16"/>
  <c r="AD179" i="16"/>
  <c r="AC180" i="16"/>
  <c r="AD180" i="16"/>
  <c r="AC181" i="16"/>
  <c r="AD181" i="16"/>
  <c r="AC182" i="16"/>
  <c r="AD182" i="16"/>
  <c r="AC183" i="16"/>
  <c r="AD183" i="16"/>
  <c r="AC184" i="16"/>
  <c r="AD184" i="16"/>
  <c r="AC185" i="16"/>
  <c r="AD185" i="16"/>
  <c r="AC186" i="16"/>
  <c r="AD186" i="16"/>
  <c r="AC187" i="16"/>
  <c r="AD187" i="16"/>
  <c r="AC188" i="16"/>
  <c r="AD188" i="16"/>
  <c r="AC189" i="16"/>
  <c r="AD189" i="16"/>
  <c r="AC190" i="16"/>
  <c r="AD190" i="16"/>
  <c r="AC191" i="16"/>
  <c r="AD191" i="16"/>
  <c r="AC192" i="16"/>
  <c r="AD192" i="16"/>
  <c r="AC193" i="16"/>
  <c r="AD193" i="16"/>
  <c r="AC194" i="16"/>
  <c r="AD194" i="16"/>
  <c r="AC195" i="16"/>
  <c r="AD195" i="16"/>
  <c r="AC196" i="16"/>
  <c r="AD196" i="16"/>
  <c r="AC197" i="16"/>
  <c r="AD197" i="16"/>
  <c r="AC198" i="16"/>
  <c r="AD198" i="16"/>
  <c r="AC199" i="16"/>
  <c r="AD199" i="16"/>
  <c r="AC200" i="16"/>
  <c r="AD200" i="16"/>
  <c r="AC201" i="16"/>
  <c r="AD201" i="16"/>
  <c r="AC202" i="16"/>
  <c r="AD202" i="16"/>
  <c r="AC203" i="16"/>
  <c r="AD203" i="16"/>
  <c r="AC204" i="16"/>
  <c r="AD204" i="16"/>
  <c r="AC205" i="16"/>
  <c r="AD205" i="16"/>
  <c r="AC206" i="16"/>
  <c r="AD206" i="16"/>
  <c r="AC207" i="16"/>
  <c r="AD207" i="16"/>
  <c r="AC208" i="16"/>
  <c r="AD208" i="16"/>
  <c r="AC209" i="16"/>
  <c r="AD209" i="16"/>
  <c r="AC210" i="16"/>
  <c r="AD210" i="16"/>
  <c r="AC211" i="16"/>
  <c r="AD211" i="16"/>
  <c r="AC212" i="16"/>
  <c r="AD212" i="16"/>
  <c r="AC213" i="16"/>
  <c r="AD213" i="16"/>
  <c r="AC214" i="16"/>
  <c r="AD214" i="16"/>
  <c r="AC215" i="16"/>
  <c r="AD215" i="16"/>
  <c r="AC216" i="16"/>
  <c r="AD216" i="16"/>
  <c r="AC217" i="16"/>
  <c r="AD217" i="16"/>
  <c r="AC218" i="16"/>
  <c r="AD218" i="16"/>
  <c r="AC219" i="16"/>
  <c r="AD219" i="16"/>
  <c r="AC220" i="16"/>
  <c r="AD220" i="16"/>
  <c r="AC221" i="16"/>
  <c r="AD221" i="16"/>
  <c r="AC222" i="16"/>
  <c r="AD222" i="16"/>
  <c r="AC223" i="16"/>
  <c r="AD223" i="16"/>
  <c r="AC224" i="16"/>
  <c r="AD224" i="16"/>
  <c r="AC225" i="16"/>
  <c r="AD225" i="16"/>
  <c r="AC226" i="16"/>
  <c r="AD226" i="16"/>
  <c r="AC227" i="16"/>
  <c r="AD227" i="16"/>
  <c r="AC228" i="16"/>
  <c r="AD228" i="16"/>
  <c r="AC229" i="16"/>
  <c r="AD229" i="16"/>
  <c r="AC230" i="16"/>
  <c r="AD230" i="16"/>
  <c r="AC231" i="16"/>
  <c r="AD231" i="16"/>
  <c r="AC232" i="16"/>
  <c r="AD232" i="16"/>
  <c r="AC233" i="16"/>
  <c r="AD233" i="16"/>
  <c r="AC234" i="16"/>
  <c r="AD234" i="16"/>
  <c r="AC235" i="16"/>
  <c r="AD235" i="16"/>
  <c r="AC236" i="16"/>
  <c r="AD236" i="16"/>
  <c r="AC237" i="16"/>
  <c r="AD237" i="16"/>
  <c r="AC238" i="16"/>
  <c r="AD238" i="16"/>
  <c r="AC239" i="16"/>
  <c r="AD239" i="16"/>
  <c r="AC240" i="16"/>
  <c r="AD240" i="16"/>
  <c r="AC241" i="16"/>
  <c r="AD241" i="16"/>
  <c r="AC242" i="16"/>
  <c r="AD242" i="16"/>
  <c r="AC243" i="16"/>
  <c r="AD243" i="16"/>
  <c r="AC244" i="16"/>
  <c r="AD244" i="16"/>
  <c r="AC245" i="16"/>
  <c r="AD245" i="16"/>
  <c r="AC246" i="16"/>
  <c r="AD246" i="16"/>
  <c r="AC247" i="16"/>
  <c r="AD247" i="16"/>
  <c r="AC248" i="16"/>
  <c r="AD248" i="16"/>
  <c r="AC249" i="16"/>
  <c r="AD249" i="16"/>
  <c r="AC250" i="16"/>
  <c r="AD250" i="16"/>
  <c r="AC251" i="16"/>
  <c r="AD251" i="16"/>
  <c r="AC252" i="16"/>
  <c r="AD252" i="16"/>
  <c r="AC253" i="16"/>
  <c r="AD253" i="16"/>
  <c r="AC254" i="16"/>
  <c r="AD254" i="16"/>
  <c r="AC255" i="16"/>
  <c r="AD255" i="16"/>
  <c r="AC256" i="16"/>
  <c r="AD256" i="16"/>
  <c r="AC257" i="16"/>
  <c r="AD257" i="16"/>
  <c r="AC258" i="16"/>
  <c r="AD258" i="16"/>
  <c r="AC259" i="16"/>
  <c r="AD259" i="16"/>
  <c r="AC260" i="16"/>
  <c r="AD260" i="16"/>
  <c r="AC261" i="16"/>
  <c r="AD261" i="16"/>
  <c r="AC262" i="16"/>
  <c r="AD262" i="16"/>
  <c r="AC263" i="16"/>
  <c r="AD263" i="16"/>
  <c r="AC264" i="16"/>
  <c r="AD264" i="16"/>
  <c r="AC265" i="16"/>
  <c r="AD265" i="16"/>
  <c r="AC266" i="16"/>
  <c r="AD266" i="16"/>
  <c r="AC267" i="16"/>
  <c r="AD267" i="16"/>
  <c r="AC268" i="16"/>
  <c r="AD268" i="16"/>
  <c r="AC269" i="16"/>
  <c r="AD269" i="16"/>
  <c r="AC270" i="16"/>
  <c r="AD270" i="16"/>
  <c r="AC271" i="16"/>
  <c r="AD271" i="16"/>
  <c r="AC272" i="16"/>
  <c r="AD272" i="16"/>
  <c r="AC273" i="16"/>
  <c r="AD273" i="16"/>
  <c r="AC274" i="16"/>
  <c r="AD274" i="16"/>
  <c r="AC275" i="16"/>
  <c r="AD275" i="16"/>
  <c r="AC276" i="16"/>
  <c r="AD276" i="16"/>
  <c r="AC277" i="16"/>
  <c r="AD277" i="16"/>
  <c r="AC278" i="16"/>
  <c r="AD278" i="16"/>
  <c r="AC279" i="16"/>
  <c r="AD279" i="16"/>
  <c r="AC280" i="16"/>
  <c r="AD280" i="16"/>
  <c r="AC281" i="16"/>
  <c r="AD281" i="16"/>
  <c r="AC282" i="16"/>
  <c r="AD282" i="16"/>
  <c r="AC283" i="16"/>
  <c r="AD283" i="16"/>
  <c r="AC284" i="16"/>
  <c r="AD284" i="16"/>
  <c r="AC285" i="16"/>
  <c r="AD285" i="16"/>
  <c r="AC286" i="16"/>
  <c r="AD286" i="16"/>
  <c r="AC287" i="16"/>
  <c r="AD287" i="16"/>
  <c r="AC288" i="16"/>
  <c r="AD288" i="16"/>
  <c r="AC289" i="16"/>
  <c r="AD289" i="16"/>
  <c r="AC290" i="16"/>
  <c r="AD290" i="16"/>
  <c r="AC291" i="16"/>
  <c r="AD291" i="16"/>
  <c r="AC292" i="16"/>
  <c r="AD292" i="16"/>
  <c r="AC293" i="16"/>
  <c r="AD293" i="16"/>
  <c r="AC294" i="16"/>
  <c r="AD294" i="16"/>
  <c r="AC295" i="16"/>
  <c r="AD295" i="16"/>
  <c r="AC296" i="16"/>
  <c r="AD296" i="16"/>
  <c r="AC297" i="16"/>
  <c r="AD297" i="16"/>
  <c r="AC298" i="16"/>
  <c r="AD298" i="16"/>
  <c r="AC299" i="16"/>
  <c r="AD299" i="16"/>
  <c r="AC300" i="16"/>
  <c r="AD300" i="16"/>
  <c r="AC301" i="16"/>
  <c r="AD301" i="16"/>
  <c r="AC302" i="16"/>
  <c r="AD302" i="16"/>
  <c r="AC303" i="16"/>
  <c r="AD303" i="16"/>
  <c r="AC304" i="16"/>
  <c r="AD304" i="16"/>
  <c r="AC305" i="16"/>
  <c r="AD305" i="16"/>
  <c r="AC306" i="16"/>
  <c r="AD306" i="16"/>
  <c r="AC307" i="16"/>
  <c r="AD307" i="16"/>
  <c r="AC308" i="16"/>
  <c r="AD308" i="16"/>
  <c r="AC309" i="16"/>
  <c r="AD309" i="16"/>
  <c r="AC310" i="16"/>
  <c r="AD310" i="16"/>
  <c r="AC311" i="16"/>
  <c r="AD311" i="16"/>
  <c r="AC312" i="16"/>
  <c r="AD312" i="16"/>
  <c r="AC313" i="16"/>
  <c r="AD313" i="16"/>
  <c r="AC314" i="16"/>
  <c r="AD314" i="16"/>
  <c r="AC315" i="16"/>
  <c r="AD315" i="16"/>
  <c r="AC316" i="16"/>
  <c r="AD316" i="16"/>
  <c r="AC317" i="16"/>
  <c r="AD317" i="16"/>
  <c r="AC318" i="16"/>
  <c r="AD318" i="16"/>
  <c r="AC319" i="16"/>
  <c r="AD319" i="16"/>
  <c r="AC320" i="16"/>
  <c r="AD320" i="16"/>
  <c r="AC321" i="16"/>
  <c r="AD321" i="16"/>
  <c r="AC322" i="16"/>
  <c r="AD322" i="16"/>
  <c r="AC323" i="16"/>
  <c r="AD323" i="16"/>
  <c r="AC324" i="16"/>
  <c r="AD324" i="16"/>
  <c r="AC325" i="16"/>
  <c r="AD325" i="16"/>
  <c r="AC326" i="16"/>
  <c r="AD326" i="16"/>
  <c r="AC327" i="16"/>
  <c r="AD327" i="16"/>
  <c r="AC328" i="16"/>
  <c r="AD328" i="16"/>
  <c r="AC329" i="16"/>
  <c r="AD329" i="16"/>
  <c r="AC330" i="16"/>
  <c r="AD330" i="16"/>
  <c r="AC331" i="16"/>
  <c r="AD331" i="16"/>
  <c r="AC332" i="16"/>
  <c r="AD332" i="16"/>
  <c r="AC333" i="16"/>
  <c r="AD333" i="16"/>
  <c r="AC334" i="16"/>
  <c r="AD334" i="16"/>
  <c r="AC335" i="16"/>
  <c r="AD335" i="16"/>
  <c r="AC336" i="16"/>
  <c r="AD336" i="16"/>
  <c r="AC337" i="16"/>
  <c r="AD337" i="16"/>
  <c r="AC338" i="16"/>
  <c r="AD338" i="16"/>
  <c r="AC339" i="16"/>
  <c r="AD339" i="16"/>
  <c r="AC340" i="16"/>
  <c r="AD340" i="16"/>
  <c r="AC341" i="16"/>
  <c r="AD341" i="16"/>
  <c r="AC342" i="16"/>
  <c r="AD342" i="16"/>
  <c r="AC343" i="16"/>
  <c r="AD343" i="16"/>
  <c r="AC344" i="16"/>
  <c r="AD344" i="16"/>
  <c r="AC345" i="16"/>
  <c r="AD345" i="16"/>
  <c r="AC346" i="16"/>
  <c r="AD346" i="16"/>
  <c r="AC347" i="16"/>
  <c r="AD347" i="16"/>
  <c r="AC348" i="16"/>
  <c r="AD348" i="16"/>
  <c r="AC349" i="16"/>
  <c r="AD349" i="16"/>
  <c r="AC350" i="16"/>
  <c r="AD350" i="16"/>
  <c r="AC351" i="16"/>
  <c r="AD351" i="16"/>
  <c r="AC352" i="16"/>
  <c r="AD352" i="16"/>
  <c r="AC353" i="16"/>
  <c r="AD353" i="16"/>
  <c r="AC354" i="16"/>
  <c r="AD354" i="16"/>
  <c r="AC355" i="16"/>
  <c r="AD355" i="16"/>
  <c r="AC356" i="16"/>
  <c r="AD356" i="16"/>
  <c r="AC357" i="16"/>
  <c r="AD357" i="16"/>
  <c r="AC358" i="16"/>
  <c r="AD358" i="16"/>
  <c r="AC359" i="16"/>
  <c r="AD359" i="16"/>
  <c r="AC360" i="16"/>
  <c r="AD360" i="16"/>
  <c r="AC361" i="16"/>
  <c r="AD361" i="16"/>
  <c r="AC362" i="16"/>
  <c r="AD362" i="16"/>
  <c r="AC363" i="16"/>
  <c r="AD363" i="16"/>
  <c r="AC364" i="16"/>
  <c r="AD364" i="16"/>
  <c r="AC365" i="16"/>
  <c r="AD365" i="16"/>
  <c r="AC366" i="16"/>
  <c r="AD366" i="16"/>
  <c r="AC367" i="16"/>
  <c r="AD367" i="16"/>
  <c r="AC368" i="16"/>
  <c r="AD368" i="16"/>
  <c r="AC369" i="16"/>
  <c r="AD369" i="16"/>
  <c r="AC370" i="16"/>
  <c r="AD370" i="16"/>
  <c r="AC371" i="16"/>
  <c r="AD371" i="16"/>
  <c r="AC372" i="16"/>
  <c r="AD372" i="16"/>
  <c r="AC373" i="16"/>
  <c r="AD373" i="16"/>
  <c r="AC374" i="16"/>
  <c r="AD374" i="16"/>
  <c r="AC375" i="16"/>
  <c r="AD375" i="16"/>
  <c r="AC376" i="16"/>
  <c r="AD376" i="16"/>
  <c r="AC377" i="16"/>
  <c r="AD377" i="16"/>
  <c r="AC378" i="16"/>
  <c r="AD378" i="16"/>
  <c r="AC379" i="16"/>
  <c r="AD379" i="16"/>
  <c r="AC380" i="16"/>
  <c r="AD380" i="16"/>
  <c r="AC381" i="16"/>
  <c r="AD381" i="16"/>
  <c r="AC382" i="16"/>
  <c r="AD382" i="16"/>
  <c r="AC383" i="16"/>
  <c r="AD383" i="16"/>
  <c r="AC384" i="16"/>
  <c r="AD384" i="16"/>
  <c r="AC385" i="16"/>
  <c r="AD385" i="16"/>
  <c r="AC386" i="16"/>
  <c r="AD386" i="16"/>
  <c r="AC387" i="16"/>
  <c r="AD387" i="16"/>
  <c r="AC388" i="16"/>
  <c r="AD388" i="16"/>
  <c r="AC389" i="16"/>
  <c r="AD389" i="16"/>
  <c r="AC390" i="16"/>
  <c r="AD390" i="16"/>
  <c r="AC391" i="16"/>
  <c r="AD391" i="16"/>
  <c r="AC392" i="16"/>
  <c r="AD392" i="16"/>
  <c r="AC393" i="16"/>
  <c r="AD393" i="16"/>
  <c r="AC394" i="16"/>
  <c r="AD394" i="16"/>
  <c r="AC395" i="16"/>
  <c r="AD395" i="16"/>
  <c r="AC396" i="16"/>
  <c r="AD396" i="16"/>
  <c r="AC397" i="16"/>
  <c r="AD397" i="16"/>
  <c r="AC398" i="16"/>
  <c r="AD398" i="16"/>
  <c r="AC399" i="16"/>
  <c r="AD399" i="16"/>
  <c r="AC400" i="16"/>
  <c r="AD400" i="16"/>
  <c r="AC401" i="16"/>
  <c r="AD401" i="16"/>
  <c r="AC402" i="16"/>
  <c r="AD402" i="16"/>
  <c r="AC403" i="16"/>
  <c r="AD403" i="16"/>
  <c r="AC404" i="16"/>
  <c r="AD404" i="16"/>
  <c r="AC405" i="16"/>
  <c r="AD405" i="16"/>
  <c r="AC406" i="16"/>
  <c r="AD406" i="16"/>
  <c r="AC407" i="16"/>
  <c r="AD407" i="16"/>
  <c r="AC408" i="16"/>
  <c r="AD408" i="16"/>
  <c r="AC409" i="16"/>
  <c r="AD409" i="16"/>
  <c r="AC410" i="16"/>
  <c r="AD410" i="16"/>
  <c r="AC411" i="16"/>
  <c r="AD411" i="16"/>
  <c r="AC412" i="16"/>
  <c r="AD412" i="16"/>
  <c r="AC413" i="16"/>
  <c r="AD413" i="16"/>
  <c r="AC414" i="16"/>
  <c r="AD414" i="16"/>
  <c r="AC415" i="16"/>
  <c r="AD415" i="16"/>
  <c r="AC416" i="16"/>
  <c r="AD416" i="16"/>
  <c r="AC417" i="16"/>
  <c r="AD417" i="16"/>
  <c r="AC418" i="16"/>
  <c r="AD418" i="16"/>
  <c r="AC419" i="16"/>
  <c r="AD419" i="16"/>
  <c r="AC420" i="16"/>
  <c r="AD420" i="16"/>
  <c r="AC421" i="16"/>
  <c r="AD421" i="16"/>
  <c r="AC422" i="16"/>
  <c r="AD422" i="16"/>
  <c r="AC423" i="16"/>
  <c r="AD423" i="16"/>
  <c r="AC424" i="16"/>
  <c r="AD424" i="16"/>
  <c r="AC425" i="16"/>
  <c r="AD425" i="16"/>
  <c r="AC426" i="16"/>
  <c r="AD426" i="16"/>
  <c r="AC427" i="16"/>
  <c r="AD427" i="16"/>
  <c r="AC428" i="16"/>
  <c r="AD428" i="16"/>
  <c r="AC429" i="16"/>
  <c r="AD429" i="16"/>
  <c r="AC430" i="16"/>
  <c r="AD430" i="16"/>
  <c r="AC431" i="16"/>
  <c r="AD431" i="16"/>
  <c r="AC432" i="16"/>
  <c r="AD432" i="16"/>
  <c r="AC433" i="16"/>
  <c r="AD433" i="16"/>
  <c r="AC434" i="16"/>
  <c r="AD434" i="16"/>
  <c r="AC435" i="16"/>
  <c r="AD435" i="16"/>
  <c r="AC436" i="16"/>
  <c r="AD436" i="16"/>
  <c r="AC437" i="16"/>
  <c r="AD437" i="16"/>
  <c r="AC438" i="16"/>
  <c r="AD438" i="16"/>
  <c r="AC439" i="16"/>
  <c r="AD439" i="16"/>
  <c r="AC440" i="16"/>
  <c r="AD440" i="16"/>
  <c r="AC441" i="16"/>
  <c r="AD441" i="16"/>
  <c r="AC442" i="16"/>
  <c r="AD442" i="16"/>
  <c r="AC443" i="16"/>
  <c r="AD443" i="16"/>
  <c r="AC444" i="16"/>
  <c r="AD444" i="16"/>
  <c r="AC445" i="16"/>
  <c r="AD445" i="16"/>
  <c r="AC446" i="16"/>
  <c r="AD446" i="16"/>
  <c r="AC447" i="16"/>
  <c r="AD447" i="16"/>
  <c r="AC448" i="16"/>
  <c r="AD448" i="16"/>
  <c r="AC449" i="16"/>
  <c r="AD449" i="16"/>
  <c r="AC450" i="16"/>
  <c r="AD450" i="16"/>
  <c r="AC451" i="16"/>
  <c r="AD451" i="16"/>
  <c r="AC452" i="16"/>
  <c r="AD452" i="16"/>
  <c r="AC453" i="16"/>
  <c r="AD453" i="16"/>
  <c r="AC454" i="16"/>
  <c r="AD454" i="16"/>
  <c r="AC455" i="16"/>
  <c r="AD455" i="16"/>
  <c r="AC456" i="16"/>
  <c r="AD456" i="16"/>
  <c r="AC457" i="16"/>
  <c r="AD457" i="16"/>
  <c r="AC458" i="16"/>
  <c r="AD458" i="16"/>
  <c r="AC459" i="16"/>
  <c r="AD459" i="16"/>
  <c r="AC460" i="16"/>
  <c r="AD460" i="16"/>
  <c r="AC461" i="16"/>
  <c r="AD461" i="16"/>
  <c r="AC462" i="16"/>
  <c r="AD462" i="16"/>
  <c r="AC463" i="16"/>
  <c r="AD463" i="16"/>
  <c r="AC464" i="16"/>
  <c r="AD464" i="16"/>
  <c r="AC465" i="16"/>
  <c r="AD465" i="16"/>
  <c r="AC466" i="16"/>
  <c r="AD466" i="16"/>
  <c r="AC467" i="16"/>
  <c r="AD467" i="16"/>
  <c r="AC468" i="16"/>
  <c r="AD468" i="16"/>
  <c r="AC469" i="16"/>
  <c r="AD469" i="16"/>
  <c r="AC470" i="16"/>
  <c r="AD470" i="16"/>
  <c r="AC471" i="16"/>
  <c r="AD471" i="16"/>
  <c r="AC472" i="16"/>
  <c r="AD472" i="16"/>
  <c r="AC473" i="16"/>
  <c r="AD473" i="16"/>
  <c r="AC474" i="16"/>
  <c r="AD474" i="16"/>
  <c r="AC475" i="16"/>
  <c r="AD475" i="16"/>
  <c r="AC476" i="16"/>
  <c r="AD476" i="16"/>
  <c r="AC477" i="16"/>
  <c r="AD477" i="16"/>
  <c r="AC478" i="16"/>
  <c r="AD478" i="16"/>
  <c r="AC479" i="16"/>
  <c r="AD479" i="16"/>
  <c r="AC480" i="16"/>
  <c r="AD480" i="16"/>
  <c r="AC481" i="16"/>
  <c r="AD481" i="16"/>
  <c r="AC482" i="16"/>
  <c r="AD482" i="16"/>
  <c r="AC483" i="16"/>
  <c r="AD483" i="16"/>
  <c r="AC484" i="16"/>
  <c r="AD484" i="16"/>
  <c r="AC485" i="16"/>
  <c r="AD485" i="16"/>
  <c r="AC486" i="16"/>
  <c r="AD486" i="16"/>
  <c r="AC487" i="16"/>
  <c r="AD487" i="16"/>
  <c r="AC488" i="16"/>
  <c r="AD488" i="16"/>
  <c r="AC489" i="16"/>
  <c r="AD489" i="16"/>
  <c r="AC490" i="16"/>
  <c r="AD490" i="16"/>
  <c r="AC491" i="16"/>
  <c r="AD491" i="16"/>
  <c r="AC492" i="16"/>
  <c r="AD492" i="16"/>
  <c r="AC493" i="16"/>
  <c r="AD493" i="16"/>
  <c r="AC494" i="16"/>
  <c r="AD494" i="16"/>
  <c r="AC495" i="16"/>
  <c r="AD495" i="16"/>
  <c r="AC496" i="16"/>
  <c r="AD496" i="16"/>
  <c r="AC497" i="16"/>
  <c r="AD497" i="16"/>
  <c r="AC498" i="16"/>
  <c r="AD498" i="16"/>
  <c r="AC499" i="16"/>
  <c r="AD499" i="16"/>
  <c r="AC500" i="16"/>
  <c r="AD500" i="16"/>
  <c r="AC501" i="16"/>
  <c r="AD501" i="16"/>
  <c r="AC502" i="16"/>
  <c r="AD502" i="16"/>
  <c r="AC503" i="16"/>
  <c r="AD503" i="16"/>
  <c r="AC504" i="16"/>
  <c r="AD504" i="16"/>
  <c r="AC505" i="16"/>
  <c r="AD505" i="16"/>
  <c r="AC506" i="16"/>
  <c r="AD506" i="16"/>
  <c r="AC507" i="16"/>
  <c r="AD507" i="16"/>
  <c r="AC508" i="16"/>
  <c r="AD508" i="16"/>
  <c r="AC509" i="16"/>
  <c r="AD509" i="16"/>
  <c r="AC510" i="16"/>
  <c r="AD510" i="16"/>
  <c r="AC511" i="16"/>
  <c r="AD511" i="16"/>
  <c r="AC512" i="16"/>
  <c r="AD512" i="16"/>
  <c r="AC513" i="16"/>
  <c r="AD513" i="16"/>
  <c r="AC514" i="16"/>
  <c r="AD514" i="16"/>
  <c r="AC515" i="16"/>
  <c r="AD515" i="16"/>
  <c r="AC516" i="16"/>
  <c r="AD516" i="16"/>
  <c r="AC517" i="16"/>
  <c r="AD517" i="16"/>
  <c r="AC518" i="16"/>
  <c r="AD518" i="16"/>
  <c r="AC519" i="16"/>
  <c r="AD519" i="16"/>
  <c r="AC520" i="16"/>
  <c r="AD520" i="16"/>
  <c r="AC521" i="16"/>
  <c r="AD521" i="16"/>
  <c r="AC522" i="16"/>
  <c r="AD522" i="16"/>
  <c r="AC523" i="16"/>
  <c r="AD523" i="16"/>
  <c r="AC524" i="16"/>
  <c r="AD524" i="16"/>
  <c r="AC525" i="16"/>
  <c r="AD525" i="16"/>
  <c r="AC526" i="16"/>
  <c r="AD526" i="16"/>
  <c r="AC527" i="16"/>
  <c r="AD527" i="16"/>
  <c r="AC528" i="16"/>
  <c r="AD528" i="16"/>
  <c r="AC529" i="16"/>
  <c r="AD529" i="16"/>
  <c r="AC530" i="16"/>
  <c r="AD530" i="16"/>
  <c r="AC531" i="16"/>
  <c r="AD531" i="16"/>
  <c r="AC532" i="16"/>
  <c r="AD532" i="16"/>
  <c r="AC533" i="16"/>
  <c r="AD533" i="16"/>
  <c r="AC534" i="16"/>
  <c r="AD534" i="16"/>
  <c r="AC535" i="16"/>
  <c r="AD535" i="16"/>
  <c r="AC536" i="16"/>
  <c r="AD536" i="16"/>
  <c r="AC537" i="16"/>
  <c r="AD537" i="16"/>
  <c r="AC538" i="16"/>
  <c r="AD538" i="16"/>
  <c r="AC539" i="16"/>
  <c r="AD539" i="16"/>
  <c r="AC540" i="16"/>
  <c r="AD540" i="16"/>
  <c r="AC541" i="16"/>
  <c r="AD541" i="16"/>
  <c r="AC542" i="16"/>
  <c r="AD542" i="16"/>
  <c r="AC543" i="16"/>
  <c r="AD543" i="16"/>
  <c r="AC544" i="16"/>
  <c r="AD544" i="16"/>
  <c r="AC545" i="16"/>
  <c r="AD545" i="16"/>
  <c r="AC546" i="16"/>
  <c r="AD546" i="16"/>
  <c r="AC547" i="16"/>
  <c r="AD547" i="16"/>
  <c r="AC548" i="16"/>
  <c r="AD548" i="16"/>
  <c r="AC549" i="16"/>
  <c r="AD549" i="16"/>
  <c r="AC550" i="16"/>
  <c r="AD550" i="16"/>
  <c r="AC551" i="16"/>
  <c r="AD551" i="16"/>
  <c r="AC552" i="16"/>
  <c r="AD552" i="16"/>
  <c r="AC553" i="16"/>
  <c r="AD553" i="16"/>
  <c r="AC554" i="16"/>
  <c r="AD554" i="16"/>
  <c r="AC555" i="16"/>
  <c r="AD555" i="16"/>
  <c r="AC556" i="16"/>
  <c r="AD556" i="16"/>
  <c r="AC557" i="16"/>
  <c r="AD557" i="16"/>
  <c r="AC558" i="16"/>
  <c r="AD558" i="16"/>
  <c r="AC559" i="16"/>
  <c r="AD559" i="16"/>
  <c r="AC560" i="16"/>
  <c r="AD560" i="16"/>
  <c r="AC561" i="16"/>
  <c r="AD561" i="16"/>
  <c r="AC562" i="16"/>
  <c r="AD562" i="16"/>
  <c r="AC563" i="16"/>
  <c r="AD563" i="16"/>
  <c r="AC564" i="16"/>
  <c r="AD564" i="16"/>
  <c r="AC565" i="16"/>
  <c r="AD565" i="16"/>
  <c r="AC566" i="16"/>
  <c r="AD566" i="16"/>
  <c r="AC567" i="16"/>
  <c r="AD567" i="16"/>
  <c r="AC568" i="16"/>
  <c r="AD568" i="16"/>
  <c r="AC569" i="16"/>
  <c r="AD569" i="16"/>
  <c r="AC570" i="16"/>
  <c r="AD570" i="16"/>
  <c r="AC571" i="16"/>
  <c r="AD571" i="16"/>
  <c r="AC572" i="16"/>
  <c r="AD572" i="16"/>
  <c r="AC573" i="16"/>
  <c r="AD573" i="16"/>
  <c r="AC574" i="16"/>
  <c r="AD574" i="16"/>
  <c r="AC575" i="16"/>
  <c r="AD575" i="16"/>
  <c r="AC576" i="16"/>
  <c r="AD576" i="16"/>
  <c r="AC577" i="16"/>
  <c r="AD577" i="16"/>
  <c r="AC578" i="16"/>
  <c r="AD578" i="16"/>
  <c r="AC579" i="16"/>
  <c r="AD579" i="16"/>
  <c r="AC580" i="16"/>
  <c r="AD580" i="16"/>
  <c r="AC581" i="16"/>
  <c r="AD581" i="16"/>
  <c r="AC582" i="16"/>
  <c r="AD582" i="16"/>
  <c r="AC583" i="16"/>
  <c r="AD583" i="16"/>
  <c r="AC584" i="16"/>
  <c r="AD584" i="16"/>
  <c r="AC585" i="16"/>
  <c r="AD585" i="16"/>
  <c r="AC586" i="16"/>
  <c r="AD586" i="16"/>
  <c r="AC587" i="16"/>
  <c r="AD587" i="16"/>
  <c r="AC588" i="16"/>
  <c r="AD588" i="16"/>
  <c r="AC589" i="16"/>
  <c r="AD589" i="16"/>
  <c r="AC590" i="16"/>
  <c r="AD590" i="16"/>
  <c r="AC591" i="16"/>
  <c r="AD591" i="16"/>
  <c r="AC592" i="16"/>
  <c r="AD592" i="16"/>
  <c r="AC593" i="16"/>
  <c r="AD593" i="16"/>
  <c r="AC594" i="16"/>
  <c r="AD594" i="16"/>
  <c r="AC595" i="16"/>
  <c r="AD595" i="16"/>
  <c r="AC596" i="16"/>
  <c r="AD596" i="16"/>
  <c r="AC597" i="16"/>
  <c r="AD597" i="16"/>
  <c r="AC598" i="16"/>
  <c r="AD598" i="16"/>
  <c r="AC599" i="16"/>
  <c r="AD599" i="16"/>
  <c r="AC600" i="16"/>
  <c r="AD600" i="16"/>
  <c r="AC601" i="16"/>
  <c r="AD601" i="16"/>
  <c r="AC602" i="16"/>
  <c r="AD602" i="16"/>
  <c r="AC603" i="16"/>
  <c r="AD603" i="16"/>
  <c r="AC604" i="16"/>
  <c r="AD604" i="16"/>
  <c r="AC605" i="16"/>
  <c r="AD605" i="16"/>
  <c r="AC606" i="16"/>
  <c r="AD606" i="16"/>
  <c r="AC607" i="16"/>
  <c r="AD607" i="16"/>
  <c r="AC608" i="16"/>
  <c r="AD608" i="16"/>
  <c r="AC609" i="16"/>
  <c r="AD609" i="16"/>
  <c r="AC610" i="16"/>
  <c r="AD610" i="16"/>
  <c r="AC611" i="16"/>
  <c r="AD611" i="16"/>
  <c r="AC612" i="16"/>
  <c r="AD612" i="16"/>
  <c r="AC613" i="16"/>
  <c r="AD613" i="16"/>
  <c r="AC614" i="16"/>
  <c r="AD614" i="16"/>
  <c r="AC615" i="16"/>
  <c r="AD615" i="16"/>
  <c r="AC616" i="16"/>
  <c r="AD616" i="16"/>
  <c r="AC617" i="16"/>
  <c r="AD617" i="16"/>
  <c r="AC618" i="16"/>
  <c r="AD618" i="16"/>
  <c r="AC619" i="16"/>
  <c r="AD619" i="16"/>
  <c r="AC620" i="16"/>
  <c r="AD620" i="16"/>
  <c r="AC621" i="16"/>
  <c r="AD621" i="16"/>
  <c r="AC622" i="16"/>
  <c r="AD622" i="16"/>
  <c r="AC623" i="16"/>
  <c r="AD623" i="16"/>
  <c r="AC624" i="16"/>
  <c r="AD624" i="16"/>
  <c r="AC625" i="16"/>
  <c r="AD625" i="16"/>
  <c r="AC626" i="16"/>
  <c r="AD626" i="16"/>
  <c r="AC627" i="16"/>
  <c r="AD627" i="16"/>
  <c r="AC628" i="16"/>
  <c r="AD628" i="16"/>
  <c r="AC629" i="16"/>
  <c r="AD629" i="16"/>
  <c r="AC630" i="16"/>
  <c r="AD630" i="16"/>
  <c r="AC631" i="16"/>
  <c r="AD631" i="16"/>
  <c r="AC632" i="16"/>
  <c r="AD632" i="16"/>
  <c r="AC633" i="16"/>
  <c r="AD633" i="16"/>
  <c r="AC634" i="16"/>
  <c r="AD634" i="16"/>
  <c r="AC635" i="16"/>
  <c r="AD635" i="16"/>
  <c r="AC636" i="16"/>
  <c r="AD636" i="16"/>
  <c r="AC637" i="16"/>
  <c r="AD637" i="16"/>
  <c r="AC638" i="16"/>
  <c r="AD638" i="16"/>
  <c r="AC639" i="16"/>
  <c r="AD639" i="16"/>
  <c r="AC640" i="16"/>
  <c r="AD640" i="16"/>
  <c r="AC641" i="16"/>
  <c r="AD641" i="16"/>
  <c r="AC642" i="16"/>
  <c r="AD642" i="16"/>
  <c r="AC643" i="16"/>
  <c r="AD643" i="16"/>
  <c r="AC644" i="16"/>
  <c r="AD644" i="16"/>
  <c r="AC645" i="16"/>
  <c r="AD645" i="16"/>
  <c r="AC646" i="16"/>
  <c r="AD646" i="16"/>
  <c r="AC647" i="16"/>
  <c r="AD647" i="16"/>
  <c r="AC648" i="16"/>
  <c r="AD648" i="16"/>
  <c r="AC649" i="16"/>
  <c r="AD649" i="16"/>
  <c r="AC650" i="16"/>
  <c r="AD650" i="16"/>
  <c r="AC651" i="16"/>
  <c r="AD651" i="16"/>
  <c r="AC652" i="16"/>
  <c r="AD652" i="16"/>
  <c r="AC653" i="16"/>
  <c r="AD653" i="16"/>
  <c r="AC654" i="16"/>
  <c r="AD654" i="16"/>
  <c r="AC655" i="16"/>
  <c r="AD655" i="16"/>
  <c r="AC656" i="16"/>
  <c r="AD656" i="16"/>
  <c r="AC657" i="16"/>
  <c r="AD657" i="16"/>
  <c r="AC658" i="16"/>
  <c r="AD658" i="16"/>
  <c r="AC659" i="16"/>
  <c r="AD659" i="16"/>
  <c r="AC660" i="16"/>
  <c r="AD660" i="16"/>
  <c r="AC661" i="16"/>
  <c r="AD661" i="16"/>
  <c r="AC662" i="16"/>
  <c r="AD662" i="16"/>
  <c r="AC663" i="16"/>
  <c r="AD663" i="16"/>
  <c r="AC664" i="16"/>
  <c r="AD664" i="16"/>
  <c r="AC665" i="16"/>
  <c r="AD665" i="16"/>
  <c r="AC666" i="16"/>
  <c r="AD666" i="16"/>
  <c r="AC667" i="16"/>
  <c r="AD667" i="16"/>
  <c r="AC668" i="16"/>
  <c r="AD668" i="16"/>
  <c r="AC669" i="16"/>
  <c r="AD669" i="16"/>
  <c r="AC670" i="16"/>
  <c r="AD670" i="16"/>
  <c r="AC671" i="16"/>
  <c r="AD671" i="16"/>
  <c r="AC672" i="16"/>
  <c r="AD672" i="16"/>
  <c r="AC673" i="16"/>
  <c r="AD673" i="16"/>
  <c r="AC674" i="16"/>
  <c r="AD674" i="16"/>
  <c r="AC675" i="16"/>
  <c r="AD675" i="16"/>
  <c r="AC676" i="16"/>
  <c r="AD676" i="16"/>
  <c r="AC677" i="16"/>
  <c r="AD677" i="16"/>
  <c r="AC678" i="16"/>
  <c r="AD678" i="16"/>
  <c r="AC679" i="16"/>
  <c r="AD679" i="16"/>
  <c r="AC680" i="16"/>
  <c r="AD680" i="16"/>
  <c r="AC681" i="16"/>
  <c r="AD681" i="16"/>
  <c r="AC682" i="16"/>
  <c r="AD682" i="16"/>
  <c r="AC683" i="16"/>
  <c r="AD683" i="16"/>
  <c r="AC684" i="16"/>
  <c r="AD684" i="16"/>
  <c r="AC685" i="16"/>
  <c r="AD685" i="16"/>
  <c r="AC686" i="16"/>
  <c r="AD686" i="16"/>
  <c r="AC687" i="16"/>
  <c r="AD687" i="16"/>
  <c r="AC688" i="16"/>
  <c r="AD688" i="16"/>
  <c r="AC689" i="16"/>
  <c r="AD689" i="16"/>
  <c r="AC690" i="16"/>
  <c r="AD690" i="16"/>
  <c r="AC691" i="16"/>
  <c r="AD691" i="16"/>
  <c r="AC692" i="16"/>
  <c r="AD692" i="16"/>
  <c r="AC693" i="16"/>
  <c r="AD693" i="16"/>
  <c r="AC694" i="16"/>
  <c r="AD694" i="16"/>
  <c r="AC695" i="16"/>
  <c r="AD695" i="16"/>
  <c r="AC696" i="16"/>
  <c r="AD696" i="16"/>
  <c r="AC697" i="16"/>
  <c r="AD697" i="16"/>
  <c r="AC698" i="16"/>
  <c r="AD698" i="16"/>
  <c r="AC699" i="16"/>
  <c r="AD699" i="16"/>
  <c r="AC700" i="16"/>
  <c r="AD700" i="16"/>
  <c r="AC701" i="16"/>
  <c r="AD701" i="16"/>
  <c r="AC702" i="16"/>
  <c r="AD702" i="16"/>
  <c r="AC703" i="16"/>
  <c r="AD703" i="16"/>
  <c r="AC704" i="16"/>
  <c r="AD704" i="16"/>
  <c r="AC705" i="16"/>
  <c r="AD705" i="16"/>
  <c r="AC706" i="16"/>
  <c r="AD706" i="16"/>
  <c r="AC707" i="16"/>
  <c r="AD707" i="16"/>
  <c r="AC708" i="16"/>
  <c r="AD708" i="16"/>
  <c r="AC709" i="16"/>
  <c r="AD709" i="16"/>
  <c r="AC710" i="16"/>
  <c r="AD710" i="16"/>
  <c r="AC711" i="16"/>
  <c r="AD711" i="16"/>
  <c r="AC712" i="16"/>
  <c r="AD712" i="16"/>
  <c r="AC713" i="16"/>
  <c r="AD713" i="16"/>
  <c r="AC714" i="16"/>
  <c r="AD714" i="16"/>
  <c r="AC715" i="16"/>
  <c r="AD715" i="16"/>
  <c r="AC716" i="16"/>
  <c r="AD716" i="16"/>
  <c r="AC717" i="16"/>
  <c r="AD717" i="16"/>
  <c r="AC718" i="16"/>
  <c r="AD718" i="16"/>
  <c r="AC719" i="16"/>
  <c r="AD719" i="16"/>
  <c r="AC720" i="16"/>
  <c r="AD720" i="16"/>
  <c r="AC721" i="16"/>
  <c r="AD721" i="16"/>
  <c r="AC722" i="16"/>
  <c r="AD722" i="16"/>
  <c r="AC723" i="16"/>
  <c r="AD723" i="16"/>
  <c r="AC724" i="16"/>
  <c r="AD724" i="16"/>
  <c r="AC725" i="16"/>
  <c r="AD725" i="16"/>
  <c r="AC726" i="16"/>
  <c r="AD726" i="16"/>
  <c r="AC727" i="16"/>
  <c r="AD727" i="16"/>
  <c r="AC728" i="16"/>
  <c r="AD728" i="16"/>
  <c r="AC729" i="16"/>
  <c r="AD729" i="16"/>
  <c r="AC730" i="16"/>
  <c r="AD730" i="16"/>
  <c r="AC731" i="16"/>
  <c r="AD731" i="16"/>
  <c r="AC732" i="16"/>
  <c r="AD732" i="16"/>
  <c r="AC733" i="16"/>
  <c r="AD733" i="16"/>
  <c r="AC734" i="16"/>
  <c r="AD734" i="16"/>
  <c r="AC735" i="16"/>
  <c r="AD735" i="16"/>
  <c r="AC736" i="16"/>
  <c r="AD736" i="16"/>
  <c r="AC737" i="16"/>
  <c r="AD737" i="16"/>
  <c r="AC738" i="16"/>
  <c r="AD738" i="16"/>
  <c r="AC739" i="16"/>
  <c r="AD739" i="16"/>
  <c r="AC740" i="16"/>
  <c r="AD740" i="16"/>
  <c r="AC741" i="16"/>
  <c r="AD741" i="16"/>
  <c r="AC742" i="16"/>
  <c r="AD742" i="16"/>
  <c r="AC743" i="16"/>
  <c r="AD743" i="16"/>
  <c r="AC744" i="16"/>
  <c r="AD744" i="16"/>
  <c r="AC745" i="16"/>
  <c r="AD745" i="16"/>
  <c r="AC746" i="16"/>
  <c r="AD746" i="16"/>
  <c r="AC747" i="16"/>
  <c r="AD747" i="16"/>
  <c r="AC748" i="16"/>
  <c r="AD748" i="16"/>
  <c r="AC749" i="16"/>
  <c r="AD749" i="16"/>
  <c r="AC750" i="16"/>
  <c r="AD750" i="16"/>
  <c r="AC751" i="16"/>
  <c r="AD751" i="16"/>
  <c r="AC752" i="16"/>
  <c r="AD752" i="16"/>
  <c r="AC753" i="16"/>
  <c r="AD753" i="16"/>
  <c r="AC754" i="16"/>
  <c r="AD754" i="16"/>
  <c r="AC755" i="16"/>
  <c r="AD755" i="16"/>
  <c r="AC756" i="16"/>
  <c r="AD756" i="16"/>
  <c r="AC757" i="16"/>
  <c r="AD757" i="16"/>
  <c r="AC758" i="16"/>
  <c r="AD758" i="16"/>
  <c r="AC759" i="16"/>
  <c r="AD759" i="16"/>
  <c r="AC760" i="16"/>
  <c r="AD760" i="16"/>
  <c r="AC761" i="16"/>
  <c r="AD761" i="16"/>
  <c r="AC762" i="16"/>
  <c r="AD762" i="16"/>
  <c r="AC763" i="16"/>
  <c r="AD763" i="16"/>
  <c r="AC764" i="16"/>
  <c r="AD764" i="16"/>
  <c r="AC765" i="16"/>
  <c r="AD765" i="16"/>
  <c r="AC766" i="16"/>
  <c r="AD766" i="16"/>
  <c r="AC767" i="16"/>
  <c r="AD767" i="16"/>
  <c r="AC768" i="16"/>
  <c r="AD768" i="16"/>
  <c r="AC769" i="16"/>
  <c r="AD769" i="16"/>
  <c r="AC770" i="16"/>
  <c r="AD770" i="16"/>
  <c r="AC771" i="16"/>
  <c r="AD771" i="16"/>
  <c r="AC772" i="16"/>
  <c r="AD772" i="16"/>
  <c r="AC773" i="16"/>
  <c r="AD773" i="16"/>
  <c r="AC774" i="16"/>
  <c r="AD774" i="16"/>
  <c r="AC775" i="16"/>
  <c r="AD775" i="16"/>
  <c r="AC776" i="16"/>
  <c r="AD776" i="16"/>
  <c r="AC777" i="16"/>
  <c r="AD777" i="16"/>
  <c r="AC778" i="16"/>
  <c r="AD778" i="16"/>
  <c r="AC779" i="16"/>
  <c r="AD779" i="16"/>
  <c r="AC780" i="16"/>
  <c r="AD780" i="16"/>
  <c r="AC781" i="16"/>
  <c r="AD781" i="16"/>
  <c r="AC782" i="16"/>
  <c r="AD782" i="16"/>
  <c r="AC783" i="16"/>
  <c r="AD783" i="16"/>
  <c r="AC784" i="16"/>
  <c r="AD784" i="16"/>
  <c r="AC785" i="16"/>
  <c r="AD785" i="16"/>
  <c r="AC786" i="16"/>
  <c r="AD786" i="16"/>
  <c r="AC787" i="16"/>
  <c r="AD787" i="16"/>
  <c r="AC788" i="16"/>
  <c r="AD788" i="16"/>
  <c r="AC789" i="16"/>
  <c r="AD789" i="16"/>
  <c r="AC790" i="16"/>
  <c r="AD790" i="16"/>
  <c r="AC791" i="16"/>
  <c r="AD791" i="16"/>
  <c r="AC792" i="16"/>
  <c r="AD792" i="16"/>
  <c r="AC793" i="16"/>
  <c r="AD793" i="16"/>
  <c r="AC794" i="16"/>
  <c r="AD794" i="16"/>
  <c r="AC795" i="16"/>
  <c r="AD795" i="16"/>
  <c r="AC796" i="16"/>
  <c r="AD796" i="16"/>
  <c r="AC797" i="16"/>
  <c r="AD797" i="16"/>
  <c r="AC798" i="16"/>
  <c r="AD798" i="16"/>
  <c r="AC799" i="16"/>
  <c r="AD799" i="16"/>
  <c r="AC800" i="16"/>
  <c r="AD800" i="16"/>
  <c r="AC801" i="16"/>
  <c r="AD801" i="16"/>
  <c r="AC802" i="16"/>
  <c r="AD802" i="16"/>
  <c r="AC803" i="16"/>
  <c r="AD803" i="16"/>
  <c r="AC804" i="16"/>
  <c r="AD804" i="16"/>
  <c r="AC805" i="16"/>
  <c r="AD805" i="16"/>
  <c r="AC806" i="16"/>
  <c r="AD806" i="16"/>
  <c r="AC807" i="16"/>
  <c r="AD807" i="16"/>
  <c r="AC808" i="16"/>
  <c r="AD808" i="16"/>
  <c r="AC809" i="16"/>
  <c r="AD809" i="16"/>
  <c r="AC810" i="16"/>
  <c r="AD810" i="16"/>
  <c r="AC811" i="16"/>
  <c r="AD811" i="16"/>
  <c r="AC812" i="16"/>
  <c r="AD812" i="16"/>
  <c r="AC813" i="16"/>
  <c r="AD813" i="16"/>
  <c r="AC814" i="16"/>
  <c r="AD814" i="16"/>
  <c r="AC815" i="16"/>
  <c r="AD815" i="16"/>
  <c r="AC816" i="16"/>
  <c r="AD816" i="16"/>
  <c r="AC817" i="16"/>
  <c r="AD817" i="16"/>
  <c r="AC818" i="16"/>
  <c r="AD818" i="16"/>
  <c r="AC819" i="16"/>
  <c r="AD819" i="16"/>
  <c r="AC820" i="16"/>
  <c r="AD820" i="16"/>
  <c r="AC821" i="16"/>
  <c r="AD821" i="16"/>
  <c r="AC822" i="16"/>
  <c r="AD822" i="16"/>
  <c r="AC823" i="16"/>
  <c r="AD823" i="16"/>
  <c r="AC824" i="16"/>
  <c r="AD824" i="16"/>
  <c r="AC825" i="16"/>
  <c r="AD825" i="16"/>
  <c r="AC826" i="16"/>
  <c r="AD826" i="16"/>
  <c r="AC827" i="16"/>
  <c r="AD827" i="16"/>
  <c r="AC828" i="16"/>
  <c r="AD828" i="16"/>
  <c r="AC829" i="16"/>
  <c r="AD829" i="16"/>
  <c r="AC830" i="16"/>
  <c r="AD830" i="16"/>
  <c r="AC831" i="16"/>
  <c r="AD831" i="16"/>
  <c r="AC832" i="16"/>
  <c r="AD832" i="16"/>
  <c r="AC833" i="16"/>
  <c r="AD833" i="16"/>
  <c r="AC834" i="16"/>
  <c r="AD834" i="16"/>
  <c r="AC835" i="16"/>
  <c r="AD835" i="16"/>
  <c r="AC836" i="16"/>
  <c r="AD836" i="16"/>
  <c r="AC837" i="16"/>
  <c r="AD837" i="16"/>
  <c r="AC838" i="16"/>
  <c r="AD838" i="16"/>
  <c r="AC839" i="16"/>
  <c r="AD839" i="16"/>
  <c r="AC840" i="16"/>
  <c r="AD840" i="16"/>
  <c r="AC841" i="16"/>
  <c r="AD841" i="16"/>
  <c r="AC842" i="16"/>
  <c r="AD842" i="16"/>
  <c r="AC843" i="16"/>
  <c r="AD843" i="16"/>
  <c r="AC844" i="16"/>
  <c r="AD844" i="16"/>
  <c r="AC845" i="16"/>
  <c r="AD845" i="16"/>
  <c r="AC846" i="16"/>
  <c r="AD846" i="16"/>
  <c r="AC847" i="16"/>
  <c r="AD847" i="16"/>
  <c r="AC848" i="16"/>
  <c r="AD848" i="16"/>
  <c r="AC849" i="16"/>
  <c r="AD849" i="16"/>
  <c r="AC850" i="16"/>
  <c r="AD850" i="16"/>
  <c r="AC851" i="16"/>
  <c r="AD851" i="16"/>
  <c r="AC852" i="16"/>
  <c r="AD852" i="16"/>
  <c r="AC853" i="16"/>
  <c r="AD853" i="16"/>
  <c r="AC854" i="16"/>
  <c r="AD854" i="16"/>
  <c r="AC855" i="16"/>
  <c r="AD855" i="16"/>
  <c r="AC856" i="16"/>
  <c r="AD856" i="16"/>
  <c r="AC857" i="16"/>
  <c r="AD857" i="16"/>
  <c r="AC858" i="16"/>
  <c r="AD858" i="16"/>
  <c r="AC859" i="16"/>
  <c r="AD859" i="16"/>
  <c r="AC860" i="16"/>
  <c r="AD860" i="16"/>
  <c r="AC861" i="16"/>
  <c r="AD861" i="16"/>
  <c r="AC862" i="16"/>
  <c r="AD862" i="16"/>
  <c r="AC863" i="16"/>
  <c r="AD863" i="16"/>
  <c r="AC864" i="16"/>
  <c r="AD864" i="16"/>
  <c r="AC865" i="16"/>
  <c r="AD865" i="16"/>
  <c r="AC866" i="16"/>
  <c r="AD866" i="16"/>
  <c r="AC867" i="16"/>
  <c r="AD867" i="16"/>
  <c r="AC868" i="16"/>
  <c r="AD868" i="16"/>
  <c r="AC869" i="16"/>
  <c r="AD869" i="16"/>
  <c r="AC870" i="16"/>
  <c r="AD870" i="16"/>
  <c r="AC871" i="16"/>
  <c r="AD871" i="16"/>
  <c r="AC872" i="16"/>
  <c r="AD872" i="16"/>
  <c r="AC873" i="16"/>
  <c r="AD873" i="16"/>
  <c r="AC874" i="16"/>
  <c r="AD874" i="16"/>
  <c r="AC875" i="16"/>
  <c r="AD875" i="16"/>
  <c r="AC876" i="16"/>
  <c r="AD876" i="16"/>
  <c r="AC877" i="16"/>
  <c r="AD877" i="16"/>
  <c r="AC878" i="16"/>
  <c r="AD878" i="16"/>
  <c r="AC879" i="16"/>
  <c r="AD879" i="16"/>
  <c r="AC880" i="16"/>
  <c r="AD880" i="16"/>
  <c r="AC881" i="16"/>
  <c r="AD881" i="16"/>
  <c r="AC882" i="16"/>
  <c r="AD882" i="16"/>
  <c r="AC883" i="16"/>
  <c r="AD883" i="16"/>
  <c r="AC884" i="16"/>
  <c r="AD884" i="16"/>
  <c r="AC885" i="16"/>
  <c r="AD885" i="16"/>
  <c r="AC886" i="16"/>
  <c r="AD886" i="16"/>
  <c r="AC887" i="16"/>
  <c r="AD887" i="16"/>
  <c r="AC888" i="16"/>
  <c r="AD888" i="16"/>
  <c r="AC889" i="16"/>
  <c r="AD889" i="16"/>
  <c r="AC890" i="16"/>
  <c r="AD890" i="16"/>
  <c r="AC891" i="16"/>
  <c r="AD891" i="16"/>
  <c r="AC892" i="16"/>
  <c r="AD892" i="16"/>
  <c r="AC893" i="16"/>
  <c r="AD893" i="16"/>
  <c r="AC894" i="16"/>
  <c r="AD894" i="16"/>
  <c r="AC895" i="16"/>
  <c r="AD895" i="16"/>
  <c r="AC896" i="16"/>
  <c r="AD896" i="16"/>
  <c r="AC897" i="16"/>
  <c r="AD897" i="16"/>
  <c r="AC898" i="16"/>
  <c r="AD898" i="16"/>
  <c r="AC899" i="16"/>
  <c r="AD899" i="16"/>
  <c r="AC900" i="16"/>
  <c r="AD900" i="16"/>
  <c r="AC901" i="16"/>
  <c r="AD901" i="16"/>
  <c r="AC902" i="16"/>
  <c r="AD902" i="16"/>
  <c r="AC903" i="16"/>
  <c r="AD903" i="16"/>
  <c r="AC904" i="16"/>
  <c r="AD904" i="16"/>
  <c r="AC905" i="16"/>
  <c r="AD905" i="16"/>
  <c r="AC906" i="16"/>
  <c r="AD906" i="16"/>
  <c r="AC907" i="16"/>
  <c r="AD907" i="16"/>
  <c r="AC908" i="16"/>
  <c r="AD908" i="16"/>
  <c r="AC909" i="16"/>
  <c r="AD909" i="16"/>
  <c r="AC910" i="16"/>
  <c r="AD910" i="16"/>
  <c r="AC911" i="16"/>
  <c r="AD911" i="16"/>
  <c r="AC912" i="16"/>
  <c r="AD912" i="16"/>
  <c r="AC913" i="16"/>
  <c r="AD913" i="16"/>
  <c r="AC914" i="16"/>
  <c r="AD914" i="16"/>
  <c r="AC915" i="16"/>
  <c r="AD915" i="16"/>
  <c r="AC916" i="16"/>
  <c r="AD916" i="16"/>
  <c r="AC917" i="16"/>
  <c r="AD917" i="16"/>
  <c r="AC918" i="16"/>
  <c r="AD918" i="16"/>
  <c r="AC919" i="16"/>
  <c r="AD919" i="16"/>
  <c r="AC920" i="16"/>
  <c r="AD920" i="16"/>
  <c r="AC921" i="16"/>
  <c r="AD921" i="16"/>
  <c r="AC922" i="16"/>
  <c r="AD922" i="16"/>
  <c r="AC923" i="16"/>
  <c r="AD923" i="16"/>
  <c r="AC924" i="16"/>
  <c r="AD924" i="16"/>
  <c r="AC925" i="16"/>
  <c r="AD925" i="16"/>
  <c r="AC926" i="16"/>
  <c r="AD926" i="16"/>
  <c r="AC927" i="16"/>
  <c r="AD927" i="16"/>
  <c r="AC928" i="16"/>
  <c r="AD928" i="16"/>
  <c r="AC929" i="16"/>
  <c r="AD929" i="16"/>
  <c r="AC930" i="16"/>
  <c r="AD930" i="16"/>
  <c r="AC931" i="16"/>
  <c r="AD931" i="16"/>
  <c r="AC932" i="16"/>
  <c r="AD932" i="16"/>
  <c r="AC933" i="16"/>
  <c r="AD933" i="16"/>
  <c r="AC934" i="16"/>
  <c r="AD934" i="16"/>
  <c r="AC935" i="16"/>
  <c r="AD935" i="16"/>
  <c r="AC936" i="16"/>
  <c r="AD936" i="16"/>
  <c r="AC937" i="16"/>
  <c r="AD937" i="16"/>
  <c r="AC938" i="16"/>
  <c r="AD938" i="16"/>
  <c r="AC939" i="16"/>
  <c r="AD939" i="16"/>
  <c r="AC940" i="16"/>
  <c r="AD940" i="16"/>
  <c r="AC941" i="16"/>
  <c r="AD941" i="16"/>
  <c r="AC942" i="16"/>
  <c r="AD942" i="16"/>
  <c r="AC943" i="16"/>
  <c r="AD943" i="16"/>
  <c r="AC944" i="16"/>
  <c r="AD944" i="16"/>
  <c r="AC945" i="16"/>
  <c r="AD945" i="16"/>
  <c r="AC946" i="16"/>
  <c r="AD946" i="16"/>
  <c r="AC947" i="16"/>
  <c r="AD947" i="16"/>
  <c r="AC948" i="16"/>
  <c r="AD948" i="16"/>
  <c r="AC949" i="16"/>
  <c r="AD949" i="16"/>
  <c r="AC950" i="16"/>
  <c r="AD950" i="16"/>
  <c r="AC951" i="16"/>
  <c r="AD951" i="16"/>
  <c r="AC952" i="16"/>
  <c r="AD952" i="16"/>
  <c r="AC953" i="16"/>
  <c r="AD953" i="16"/>
  <c r="AC954" i="16"/>
  <c r="AD954" i="16"/>
  <c r="AC955" i="16"/>
  <c r="AD955" i="16"/>
  <c r="AC956" i="16"/>
  <c r="AD956" i="16"/>
  <c r="AC957" i="16"/>
  <c r="AD957" i="16"/>
  <c r="AC958" i="16"/>
  <c r="AD958" i="16"/>
  <c r="AC959" i="16"/>
  <c r="AD959" i="16"/>
  <c r="AC960" i="16"/>
  <c r="AD960" i="16"/>
  <c r="AC961" i="16"/>
  <c r="AD961" i="16"/>
  <c r="AC962" i="16"/>
  <c r="AD962" i="16"/>
  <c r="AC963" i="16"/>
  <c r="AD963" i="16"/>
  <c r="AC964" i="16"/>
  <c r="AD964" i="16"/>
  <c r="AC965" i="16"/>
  <c r="AD965" i="16"/>
  <c r="AC966" i="16"/>
  <c r="AD966" i="16"/>
  <c r="AC967" i="16"/>
  <c r="AD967" i="16"/>
  <c r="AC968" i="16"/>
  <c r="AD968" i="16"/>
  <c r="AC969" i="16"/>
  <c r="AD969" i="16"/>
  <c r="AC970" i="16"/>
  <c r="AD970" i="16"/>
  <c r="AC971" i="16"/>
  <c r="AD971" i="16"/>
  <c r="AC972" i="16"/>
  <c r="AD972" i="16"/>
  <c r="AC973" i="16"/>
  <c r="AD973" i="16"/>
  <c r="AC974" i="16"/>
  <c r="AD974" i="16"/>
  <c r="AC975" i="16"/>
  <c r="AD975" i="16"/>
  <c r="AC976" i="16"/>
  <c r="AD976" i="16"/>
  <c r="AC977" i="16"/>
  <c r="AD977" i="16"/>
  <c r="AC978" i="16"/>
  <c r="AD978" i="16"/>
  <c r="AC979" i="16"/>
  <c r="AD979" i="16"/>
  <c r="AC980" i="16"/>
  <c r="AD980" i="16"/>
  <c r="AC981" i="16"/>
  <c r="AD981" i="16"/>
  <c r="AC982" i="16"/>
  <c r="AD982" i="16"/>
  <c r="AC983" i="16"/>
  <c r="AD983" i="16"/>
  <c r="AC984" i="16"/>
  <c r="AD984" i="16"/>
  <c r="AC985" i="16"/>
  <c r="AD985" i="16"/>
  <c r="AC986" i="16"/>
  <c r="AD986" i="16"/>
  <c r="AC987" i="16"/>
  <c r="AD987" i="16"/>
  <c r="AC988" i="16"/>
  <c r="AD988" i="16"/>
  <c r="AC989" i="16"/>
  <c r="AD989" i="16"/>
  <c r="AC990" i="16"/>
  <c r="AD990" i="16"/>
  <c r="AC991" i="16"/>
  <c r="AD991" i="16"/>
  <c r="AC992" i="16"/>
  <c r="AD992" i="16"/>
  <c r="AC993" i="16"/>
  <c r="AD993" i="16"/>
  <c r="AC994" i="16"/>
  <c r="AD994" i="16"/>
  <c r="AC995" i="16"/>
  <c r="AD995" i="16"/>
  <c r="AC996" i="16"/>
  <c r="AD996" i="16"/>
  <c r="AC997" i="16"/>
  <c r="AD997" i="16"/>
  <c r="AC998" i="16"/>
  <c r="AD998" i="16"/>
  <c r="AC999" i="16"/>
  <c r="AD999" i="16"/>
  <c r="AC1000" i="16"/>
  <c r="AD1000" i="16"/>
  <c r="AC1001" i="16"/>
  <c r="AD1001" i="16"/>
  <c r="AC1002" i="16"/>
  <c r="AD1002" i="16"/>
  <c r="AC1003" i="16"/>
  <c r="AD1003" i="16"/>
  <c r="AC1004" i="16"/>
  <c r="AD1004" i="16"/>
  <c r="AC1005" i="16"/>
  <c r="AD1005" i="16"/>
  <c r="AC1006" i="16"/>
  <c r="AD1006" i="16"/>
  <c r="AC1007" i="16"/>
  <c r="AD1007" i="16"/>
  <c r="AC1008" i="16"/>
  <c r="AD1008" i="16"/>
  <c r="AC1009" i="16"/>
  <c r="AD1009" i="16"/>
  <c r="AC1010" i="16"/>
  <c r="AD1010" i="16"/>
  <c r="AC1011" i="16"/>
  <c r="AD1011" i="16"/>
  <c r="AC1012" i="16"/>
  <c r="AD1012" i="16"/>
  <c r="AC1013" i="16"/>
  <c r="AD1013" i="16"/>
  <c r="AC1014" i="16"/>
  <c r="AD1014" i="16"/>
  <c r="AC1015" i="16"/>
  <c r="AD1015" i="16"/>
  <c r="AC1016" i="16"/>
  <c r="AD1016" i="16"/>
  <c r="AC1017" i="16"/>
  <c r="AD1017" i="16"/>
  <c r="AC1018" i="16"/>
  <c r="AD1018" i="16"/>
  <c r="AC1019" i="16"/>
  <c r="AD1019" i="16"/>
  <c r="AC1020" i="16"/>
  <c r="AD1020" i="16"/>
  <c r="AC1021" i="16"/>
  <c r="AD1021" i="16"/>
  <c r="AC1022" i="16"/>
  <c r="AD1022" i="16"/>
  <c r="AC1023" i="16"/>
  <c r="AD1023" i="16"/>
  <c r="AC1024" i="16"/>
  <c r="AD1024" i="16"/>
  <c r="AC1025" i="16"/>
  <c r="AD1025" i="16"/>
  <c r="AC1026" i="16"/>
  <c r="AD1026" i="16"/>
  <c r="AC1027" i="16"/>
  <c r="AD1027" i="16"/>
  <c r="AC1028" i="16"/>
  <c r="AD1028" i="16"/>
  <c r="AC1029" i="16"/>
  <c r="AD1029" i="16"/>
  <c r="AC1030" i="16"/>
  <c r="AD1030" i="16"/>
  <c r="AC1031" i="16"/>
  <c r="AD1031" i="16"/>
  <c r="AC1032" i="16"/>
  <c r="AD1032" i="16"/>
  <c r="AC1033" i="16"/>
  <c r="AD1033" i="16"/>
  <c r="AC1034" i="16"/>
  <c r="AD1034" i="16"/>
  <c r="AC1035" i="16"/>
  <c r="AD1035" i="16"/>
  <c r="AC1036" i="16"/>
  <c r="AD1036" i="16"/>
  <c r="AC1037" i="16"/>
  <c r="AD1037" i="16"/>
  <c r="AC1038" i="16"/>
  <c r="AD1038" i="16"/>
  <c r="AC1039" i="16"/>
  <c r="AD1039" i="16"/>
  <c r="AC1040" i="16"/>
  <c r="AD1040" i="16"/>
  <c r="AC1041" i="16"/>
  <c r="AD1041" i="16"/>
  <c r="AC1042" i="16"/>
  <c r="AD1042" i="16"/>
  <c r="AC1043" i="16"/>
  <c r="AD1043" i="16"/>
  <c r="AC1044" i="16"/>
  <c r="AD1044" i="16"/>
  <c r="AC1045" i="16"/>
  <c r="AD1045" i="16"/>
  <c r="AC1046" i="16"/>
  <c r="AD1046" i="16"/>
  <c r="AC1047" i="16"/>
  <c r="AD1047" i="16"/>
  <c r="AC1048" i="16"/>
  <c r="AD1048" i="16"/>
  <c r="AC1049" i="16"/>
  <c r="AD1049" i="16"/>
  <c r="AC1050" i="16"/>
  <c r="AD1050" i="16"/>
  <c r="AC1051" i="16"/>
  <c r="AD1051" i="16"/>
  <c r="AC1052" i="16"/>
  <c r="AD1052" i="16"/>
  <c r="AC1053" i="16"/>
  <c r="AD1053" i="16"/>
  <c r="AC1054" i="16"/>
  <c r="AD1054" i="16"/>
  <c r="AC1055" i="16"/>
  <c r="AD1055" i="16"/>
  <c r="AC1056" i="16"/>
  <c r="AD1056" i="16"/>
  <c r="AC1057" i="16"/>
  <c r="AD1057" i="16"/>
  <c r="AC1058" i="16"/>
  <c r="AD1058" i="16"/>
  <c r="AC1059" i="16"/>
  <c r="AD1059" i="16"/>
  <c r="AC1060" i="16"/>
  <c r="AD1060" i="16"/>
  <c r="AC1061" i="16"/>
  <c r="AD1061" i="16"/>
  <c r="AC1062" i="16"/>
  <c r="AD1062" i="16"/>
  <c r="AC1063" i="16"/>
  <c r="AD1063" i="16"/>
  <c r="AC1064" i="16"/>
  <c r="AD1064" i="16"/>
  <c r="AC1065" i="16"/>
  <c r="AD1065" i="16"/>
  <c r="AC1066" i="16"/>
  <c r="AD1066" i="16"/>
  <c r="AC1067" i="16"/>
  <c r="AD1067" i="16"/>
  <c r="AC1068" i="16"/>
  <c r="AD1068" i="16"/>
  <c r="AC1069" i="16"/>
  <c r="AD1069" i="16"/>
  <c r="AC1070" i="16"/>
  <c r="AD1070" i="16"/>
  <c r="AC1071" i="16"/>
  <c r="AD1071" i="16"/>
  <c r="AC1072" i="16"/>
  <c r="AD1072" i="16"/>
  <c r="AC1073" i="16"/>
  <c r="AD1073" i="16"/>
  <c r="AC1074" i="16"/>
  <c r="AD1074" i="16"/>
  <c r="AC1075" i="16"/>
  <c r="AD1075" i="16"/>
  <c r="AC1076" i="16"/>
  <c r="AD1076" i="16"/>
  <c r="AC1077" i="16"/>
  <c r="AD1077" i="16"/>
  <c r="AC1078" i="16"/>
  <c r="AD1078" i="16"/>
  <c r="AC1079" i="16"/>
  <c r="AD1079" i="16"/>
  <c r="AC1080" i="16"/>
  <c r="AD1080" i="16"/>
  <c r="AC1081" i="16"/>
  <c r="AD1081" i="16"/>
  <c r="AC1082" i="16"/>
  <c r="AD1082" i="16"/>
  <c r="AC1083" i="16"/>
  <c r="AD1083" i="16"/>
  <c r="AC1084" i="16"/>
  <c r="AD1084" i="16"/>
  <c r="AC1085" i="16"/>
  <c r="AD1085" i="16"/>
  <c r="AC1086" i="16"/>
  <c r="AD1086" i="16"/>
  <c r="AC1087" i="16"/>
  <c r="AD1087" i="16"/>
  <c r="AC1088" i="16"/>
  <c r="AD1088" i="16"/>
  <c r="AC1089" i="16"/>
  <c r="AD1089" i="16"/>
  <c r="AC1090" i="16"/>
  <c r="AD1090" i="16"/>
  <c r="AC1091" i="16"/>
  <c r="AD1091" i="16"/>
  <c r="AC1092" i="16"/>
  <c r="AD1092" i="16"/>
  <c r="AC1093" i="16"/>
  <c r="AD1093" i="16"/>
  <c r="AC1094" i="16"/>
  <c r="AD1094" i="16"/>
  <c r="AC1095" i="16"/>
  <c r="AD1095" i="16"/>
  <c r="AC1096" i="16"/>
  <c r="AD1096" i="16"/>
  <c r="AC1097" i="16"/>
  <c r="AD1097" i="16"/>
  <c r="AC1098" i="16"/>
  <c r="AD1098" i="16"/>
  <c r="AC1099" i="16"/>
  <c r="AD1099" i="16"/>
  <c r="AC1100" i="16"/>
  <c r="AD1100" i="16"/>
  <c r="AC1101" i="16"/>
  <c r="AD1101" i="16"/>
  <c r="AC1102" i="16"/>
  <c r="AD1102" i="16"/>
  <c r="AC1103" i="16"/>
  <c r="AD1103" i="16"/>
  <c r="AC1104" i="16"/>
  <c r="AD1104" i="16"/>
  <c r="AC1105" i="16"/>
  <c r="AD1105" i="16"/>
  <c r="AC1106" i="16"/>
  <c r="AD1106" i="16"/>
  <c r="AC1107" i="16"/>
  <c r="AD1107" i="16"/>
  <c r="AC1108" i="16"/>
  <c r="AD1108" i="16"/>
  <c r="AC1109" i="16"/>
  <c r="AD1109" i="16"/>
  <c r="AC1110" i="16"/>
  <c r="AD1110" i="16"/>
  <c r="AC1111" i="16"/>
  <c r="AD1111" i="16"/>
  <c r="AC1112" i="16"/>
  <c r="AD1112" i="16"/>
  <c r="AC1113" i="16"/>
  <c r="AD1113" i="16"/>
  <c r="AC1114" i="16"/>
  <c r="AD1114" i="16"/>
  <c r="AC1115" i="16"/>
  <c r="AD1115" i="16"/>
  <c r="AC1116" i="16"/>
  <c r="AD1116" i="16"/>
  <c r="AC1117" i="16"/>
  <c r="AD1117" i="16"/>
  <c r="AC1118" i="16"/>
  <c r="AD1118" i="16"/>
  <c r="AC1119" i="16"/>
  <c r="AD1119" i="16"/>
  <c r="AC1120" i="16"/>
  <c r="AD1120" i="16"/>
  <c r="AC1121" i="16"/>
  <c r="AD1121" i="16"/>
  <c r="AC1122" i="16"/>
  <c r="AD1122" i="16"/>
  <c r="AC1123" i="16"/>
  <c r="AD1123" i="16"/>
  <c r="AC1124" i="16"/>
  <c r="AD1124" i="16"/>
  <c r="AC1125" i="16"/>
  <c r="AD1125" i="16"/>
  <c r="AC1126" i="16"/>
  <c r="AD1126" i="16"/>
  <c r="AC1127" i="16"/>
  <c r="AD1127" i="16"/>
  <c r="AC1128" i="16"/>
  <c r="AD1128" i="16"/>
  <c r="AC1129" i="16"/>
  <c r="AD1129" i="16"/>
  <c r="AC1130" i="16"/>
  <c r="AD1130" i="16"/>
  <c r="AC1131" i="16"/>
  <c r="AD1131" i="16"/>
  <c r="AC1132" i="16"/>
  <c r="AD1132" i="16"/>
  <c r="AC1133" i="16"/>
  <c r="AD1133" i="16"/>
  <c r="AC1134" i="16"/>
  <c r="AD1134" i="16"/>
  <c r="AC1135" i="16"/>
  <c r="AD1135" i="16"/>
  <c r="AC1136" i="16"/>
  <c r="AD1136" i="16"/>
  <c r="AC1137" i="16"/>
  <c r="AD1137" i="16"/>
  <c r="AC1138" i="16"/>
  <c r="AD1138" i="16"/>
  <c r="AC1139" i="16"/>
  <c r="AD1139" i="16"/>
  <c r="AC1140" i="16"/>
  <c r="AD1140" i="16"/>
  <c r="AC1141" i="16"/>
  <c r="AD1141" i="16"/>
  <c r="AC1142" i="16"/>
  <c r="AD1142" i="16"/>
  <c r="AC1143" i="16"/>
  <c r="AD1143" i="16"/>
  <c r="AC1144" i="16"/>
  <c r="AD1144" i="16"/>
  <c r="AC1145" i="16"/>
  <c r="AD1145" i="16"/>
  <c r="AC1146" i="16"/>
  <c r="AD1146" i="16"/>
  <c r="AC1147" i="16"/>
  <c r="AD1147" i="16"/>
  <c r="AC1148" i="16"/>
  <c r="AD1148" i="16"/>
  <c r="AC1149" i="16"/>
  <c r="AD1149" i="16"/>
  <c r="AC1150" i="16"/>
  <c r="AD1150" i="16"/>
  <c r="AC1151" i="16"/>
  <c r="AD1151" i="16"/>
  <c r="AC1152" i="16"/>
  <c r="AD1152" i="16"/>
  <c r="AC1153" i="16"/>
  <c r="AD1153" i="16"/>
  <c r="AC1154" i="16"/>
  <c r="AD1154" i="16"/>
  <c r="AC1155" i="16"/>
  <c r="AD1155" i="16"/>
  <c r="AC1156" i="16"/>
  <c r="AD1156" i="16"/>
  <c r="AC1157" i="16"/>
  <c r="AD1157" i="16"/>
  <c r="AC1158" i="16"/>
  <c r="AD1158" i="16"/>
  <c r="AC1159" i="16"/>
  <c r="AD1159" i="16"/>
  <c r="AC1160" i="16"/>
  <c r="AD1160" i="16"/>
  <c r="AC1161" i="16"/>
  <c r="AD1161" i="16"/>
  <c r="AC1162" i="16"/>
  <c r="AD1162" i="16"/>
  <c r="AC1163" i="16"/>
  <c r="AD1163" i="16"/>
  <c r="AC1164" i="16"/>
  <c r="AD1164" i="16"/>
  <c r="AC1165" i="16"/>
  <c r="AD1165" i="16"/>
  <c r="AC1166" i="16"/>
  <c r="AD1166" i="16"/>
  <c r="AC1167" i="16"/>
  <c r="AD1167" i="16"/>
  <c r="AC1168" i="16"/>
  <c r="AD1168" i="16"/>
  <c r="AC1169" i="16"/>
  <c r="AD1169" i="16"/>
  <c r="AC1170" i="16"/>
  <c r="AD1170" i="16"/>
  <c r="AC1171" i="16"/>
  <c r="AD1171" i="16"/>
  <c r="AC1172" i="16"/>
  <c r="AD1172" i="16"/>
  <c r="AC1173" i="16"/>
  <c r="AD1173" i="16"/>
  <c r="AC1174" i="16"/>
  <c r="AD1174" i="16"/>
  <c r="AC1175" i="16"/>
  <c r="AD1175" i="16"/>
  <c r="AC1176" i="16"/>
  <c r="AD1176" i="16"/>
  <c r="AC1177" i="16"/>
  <c r="AD1177" i="16"/>
  <c r="AC1178" i="16"/>
  <c r="AD1178" i="16"/>
  <c r="AC1179" i="16"/>
  <c r="AD1179" i="16"/>
  <c r="AC1180" i="16"/>
  <c r="AD1180" i="16"/>
  <c r="AC1181" i="16"/>
  <c r="AD1181" i="16"/>
  <c r="AC1182" i="16"/>
  <c r="AD1182" i="16"/>
  <c r="AC1183" i="16"/>
  <c r="AD1183" i="16"/>
  <c r="AC1184" i="16"/>
  <c r="AD1184" i="16"/>
  <c r="AC1185" i="16"/>
  <c r="AD1185" i="16"/>
  <c r="AC1186" i="16"/>
  <c r="AD1186" i="16"/>
  <c r="AC1187" i="16"/>
  <c r="AD1187" i="16"/>
  <c r="AC1188" i="16"/>
  <c r="AD1188" i="16"/>
  <c r="AC1189" i="16"/>
  <c r="AD1189" i="16"/>
  <c r="AC1190" i="16"/>
  <c r="AD1190" i="16"/>
  <c r="AC1191" i="16"/>
  <c r="AD1191" i="16"/>
  <c r="AC1192" i="16"/>
  <c r="AD1192" i="16"/>
  <c r="AC1193" i="16"/>
  <c r="AD1193" i="16"/>
  <c r="AC1194" i="16"/>
  <c r="AD1194" i="16"/>
  <c r="AC1195" i="16"/>
  <c r="AD1195" i="16"/>
  <c r="AC1196" i="16"/>
  <c r="AD1196" i="16"/>
  <c r="AC1197" i="16"/>
  <c r="AD1197" i="16"/>
  <c r="AC1198" i="16"/>
  <c r="AD1198" i="16"/>
  <c r="AC1199" i="16"/>
  <c r="AD1199" i="16"/>
  <c r="AC1200" i="16"/>
  <c r="AD1200" i="16"/>
  <c r="AC1201" i="16"/>
  <c r="AD1201" i="16"/>
  <c r="AC1202" i="16"/>
  <c r="AD1202" i="16"/>
  <c r="AC1203" i="16"/>
  <c r="AD1203" i="16"/>
  <c r="AC1204" i="16"/>
  <c r="AD1204" i="16"/>
  <c r="AC1205" i="16"/>
  <c r="AD1205" i="16"/>
  <c r="AC1206" i="16"/>
  <c r="AD1206" i="16"/>
  <c r="AC1207" i="16"/>
  <c r="AD1207" i="16"/>
  <c r="AC1208" i="16"/>
  <c r="AD1208" i="16"/>
  <c r="AC1209" i="16"/>
  <c r="AD1209" i="16"/>
  <c r="AC1210" i="16"/>
  <c r="AD1210" i="16"/>
  <c r="AC1211" i="16"/>
  <c r="AD1211" i="16"/>
  <c r="AC1212" i="16"/>
  <c r="AD1212" i="16"/>
  <c r="AC1213" i="16"/>
  <c r="AD1213" i="16"/>
  <c r="AC1214" i="16"/>
  <c r="AD1214" i="16"/>
  <c r="AC1215" i="16"/>
  <c r="AD1215" i="16"/>
  <c r="AC1216" i="16"/>
  <c r="AD1216" i="16"/>
  <c r="AC1217" i="16"/>
  <c r="AD1217" i="16"/>
  <c r="AC1218" i="16"/>
  <c r="AD1218" i="16"/>
  <c r="AC1219" i="16"/>
  <c r="AD1219" i="16"/>
  <c r="AC1220" i="16"/>
  <c r="AD1220" i="16"/>
  <c r="AC1221" i="16"/>
  <c r="AD1221" i="16"/>
  <c r="AC1222" i="16"/>
  <c r="AD1222" i="16"/>
  <c r="AC1223" i="16"/>
  <c r="AD1223" i="16"/>
  <c r="AC1224" i="16"/>
  <c r="AD1224" i="16"/>
  <c r="AC1225" i="16"/>
  <c r="AD1225" i="16"/>
  <c r="AC1226" i="16"/>
  <c r="AD1226" i="16"/>
  <c r="AC1227" i="16"/>
  <c r="AD1227" i="16"/>
  <c r="AC1228" i="16"/>
  <c r="AD1228" i="16"/>
  <c r="AC1229" i="16"/>
  <c r="AD1229" i="16"/>
  <c r="AC1230" i="16"/>
  <c r="AD1230" i="16"/>
  <c r="AC1231" i="16"/>
  <c r="AD1231" i="16"/>
  <c r="AC1232" i="16"/>
  <c r="AD1232" i="16"/>
  <c r="AC1233" i="16"/>
  <c r="AD1233" i="16"/>
  <c r="AC1234" i="16"/>
  <c r="AD1234" i="16"/>
  <c r="AC1235" i="16"/>
  <c r="AD1235" i="16"/>
  <c r="AC1236" i="16"/>
  <c r="AD1236" i="16"/>
  <c r="AC1237" i="16"/>
  <c r="AD1237" i="16"/>
  <c r="AC1238" i="16"/>
  <c r="AD1238" i="16"/>
  <c r="AC1239" i="16"/>
  <c r="AD1239" i="16"/>
  <c r="AC1240" i="16"/>
  <c r="AD1240" i="16"/>
  <c r="AC1241" i="16"/>
  <c r="AD1241" i="16"/>
  <c r="AC1242" i="16"/>
  <c r="AD1242" i="16"/>
  <c r="AC1243" i="16"/>
  <c r="AD1243" i="16"/>
  <c r="AC1244" i="16"/>
  <c r="AD1244" i="16"/>
  <c r="AC1245" i="16"/>
  <c r="AD1245" i="16"/>
  <c r="AC1246" i="16"/>
  <c r="AD1246" i="16"/>
  <c r="AC1247" i="16"/>
  <c r="AD1247" i="16"/>
  <c r="AC1248" i="16"/>
  <c r="AD1248" i="16"/>
  <c r="AC1249" i="16"/>
  <c r="AD1249" i="16"/>
  <c r="AC1250" i="16"/>
  <c r="AD1250" i="16"/>
  <c r="AC1251" i="16"/>
  <c r="AD1251" i="16"/>
  <c r="AC1252" i="16"/>
  <c r="AD1252" i="16"/>
  <c r="AC1253" i="16"/>
  <c r="AD1253" i="16"/>
  <c r="AC1254" i="16"/>
  <c r="AD1254" i="16"/>
  <c r="AC1255" i="16"/>
  <c r="AD1255" i="16"/>
  <c r="AC1256" i="16"/>
  <c r="AD1256" i="16"/>
  <c r="AC1257" i="16"/>
  <c r="AD1257" i="16"/>
  <c r="AC1258" i="16"/>
  <c r="AD1258" i="16"/>
  <c r="AC1259" i="16"/>
  <c r="AD1259" i="16"/>
  <c r="AC1260" i="16"/>
  <c r="AD1260" i="16"/>
  <c r="AC1261" i="16"/>
  <c r="AD1261" i="16"/>
  <c r="AC1262" i="16"/>
  <c r="AD1262" i="16"/>
  <c r="AC1263" i="16"/>
  <c r="AD1263" i="16"/>
  <c r="AC1264" i="16"/>
  <c r="AD1264" i="16"/>
  <c r="AC1265" i="16"/>
  <c r="AD1265" i="16"/>
  <c r="AC1266" i="16"/>
  <c r="AD1266" i="16"/>
  <c r="AC1267" i="16"/>
  <c r="AD1267" i="16"/>
  <c r="AC1268" i="16"/>
  <c r="AD1268" i="16"/>
  <c r="AC1269" i="16"/>
  <c r="AD1269" i="16"/>
  <c r="AC1270" i="16"/>
  <c r="AD1270" i="16"/>
  <c r="AC1271" i="16"/>
  <c r="AD1271" i="16"/>
  <c r="AC1272" i="16"/>
  <c r="AD1272" i="16"/>
  <c r="AC1273" i="16"/>
  <c r="AD1273" i="16"/>
  <c r="AC1274" i="16"/>
  <c r="AD1274" i="16"/>
  <c r="AC1275" i="16"/>
  <c r="AD1275" i="16"/>
  <c r="AC1276" i="16"/>
  <c r="AD1276" i="16"/>
  <c r="AC1277" i="16"/>
  <c r="AD1277" i="16"/>
  <c r="AC1278" i="16"/>
  <c r="AD1278" i="16"/>
  <c r="AC1279" i="16"/>
  <c r="AD1279" i="16"/>
  <c r="AC1280" i="16"/>
  <c r="AD1280" i="16"/>
  <c r="AC1281" i="16"/>
  <c r="AD1281" i="16"/>
  <c r="AC1282" i="16"/>
  <c r="AD1282" i="16"/>
  <c r="AC1283" i="16"/>
  <c r="AD1283" i="16"/>
  <c r="AC1284" i="16"/>
  <c r="AD1284" i="16"/>
  <c r="AC1285" i="16"/>
  <c r="AD1285" i="16"/>
  <c r="AC1286" i="16"/>
  <c r="AD1286" i="16"/>
  <c r="AC1287" i="16"/>
  <c r="AD1287" i="16"/>
  <c r="AC1288" i="16"/>
  <c r="AD1288" i="16"/>
  <c r="AC1289" i="16"/>
  <c r="AD1289" i="16"/>
  <c r="AC1290" i="16"/>
  <c r="AD1290" i="16"/>
  <c r="AC1291" i="16"/>
  <c r="AD1291" i="16"/>
  <c r="AC1292" i="16"/>
  <c r="AD1292" i="16"/>
  <c r="AC1293" i="16"/>
  <c r="AD1293" i="16"/>
  <c r="AC1294" i="16"/>
  <c r="AD1294" i="16"/>
  <c r="AC1295" i="16"/>
  <c r="AD1295" i="16"/>
  <c r="AC1296" i="16"/>
  <c r="AD1296" i="16"/>
  <c r="AC1297" i="16"/>
  <c r="AD1297" i="16"/>
  <c r="AC1298" i="16"/>
  <c r="AD1298" i="16"/>
  <c r="AC1299" i="16"/>
  <c r="AD1299" i="16"/>
  <c r="AC1300" i="16"/>
  <c r="AD1300" i="16"/>
  <c r="AC1301" i="16"/>
  <c r="AD1301" i="16"/>
  <c r="AC1302" i="16"/>
  <c r="AD1302" i="16"/>
  <c r="AC1303" i="16"/>
  <c r="AD1303" i="16"/>
  <c r="AC1304" i="16"/>
  <c r="AD1304" i="16"/>
  <c r="AC1305" i="16"/>
  <c r="AD1305" i="16"/>
  <c r="AC1306" i="16"/>
  <c r="AD1306" i="16"/>
  <c r="AC1307" i="16"/>
  <c r="AD1307" i="16"/>
  <c r="AC1308" i="16"/>
  <c r="AD1308" i="16"/>
  <c r="AC1309" i="16"/>
  <c r="AD1309" i="16"/>
  <c r="AC1310" i="16"/>
  <c r="AD1310" i="16"/>
  <c r="AC1311" i="16"/>
  <c r="AD1311" i="16"/>
  <c r="AC1312" i="16"/>
  <c r="AD1312" i="16"/>
  <c r="AC1313" i="16"/>
  <c r="AD1313" i="16"/>
  <c r="AC1314" i="16"/>
  <c r="AD1314" i="16"/>
  <c r="AC1315" i="16"/>
  <c r="AD1315" i="16"/>
  <c r="AC1316" i="16"/>
  <c r="AD1316" i="16"/>
  <c r="AC1317" i="16"/>
  <c r="AD1317" i="16"/>
  <c r="AC1318" i="16"/>
  <c r="AD1318" i="16"/>
  <c r="AC1319" i="16"/>
  <c r="AD1319" i="16"/>
  <c r="AC1320" i="16"/>
  <c r="AD1320" i="16"/>
  <c r="AC1321" i="16"/>
  <c r="AD1321" i="16"/>
  <c r="AC1322" i="16"/>
  <c r="AD1322" i="16"/>
  <c r="AC1323" i="16"/>
  <c r="AD1323" i="16"/>
  <c r="AC1324" i="16"/>
  <c r="AD1324" i="16"/>
  <c r="AC1325" i="16"/>
  <c r="AD1325" i="16"/>
  <c r="AC1326" i="16"/>
  <c r="AD1326" i="16"/>
  <c r="AC1327" i="16"/>
  <c r="AD1327" i="16"/>
  <c r="AC1328" i="16"/>
  <c r="AD1328" i="16"/>
  <c r="AC1329" i="16"/>
  <c r="AD1329" i="16"/>
  <c r="AC1330" i="16"/>
  <c r="AD1330" i="16"/>
  <c r="AC1331" i="16"/>
  <c r="AD1331" i="16"/>
  <c r="AC1332" i="16"/>
  <c r="AD1332" i="16"/>
  <c r="AC1333" i="16"/>
  <c r="AD1333" i="16"/>
  <c r="AC1334" i="16"/>
  <c r="AD1334" i="16"/>
  <c r="AC1335" i="16"/>
  <c r="AD1335" i="16"/>
  <c r="AC1336" i="16"/>
  <c r="AD1336" i="16"/>
  <c r="AC1337" i="16"/>
  <c r="AD1337" i="16"/>
  <c r="AC1338" i="16"/>
  <c r="AD1338" i="16"/>
  <c r="AC1339" i="16"/>
  <c r="AD1339" i="16"/>
  <c r="AC1340" i="16"/>
  <c r="AD1340" i="16"/>
  <c r="AC1341" i="16"/>
  <c r="AD1341" i="16"/>
  <c r="AC1342" i="16"/>
  <c r="AD1342" i="16"/>
  <c r="AC1343" i="16"/>
  <c r="AD1343" i="16"/>
  <c r="AC1344" i="16"/>
  <c r="AD1344" i="16"/>
  <c r="AC1345" i="16"/>
  <c r="AD1345" i="16"/>
  <c r="AC1346" i="16"/>
  <c r="AD1346" i="16"/>
  <c r="AC1347" i="16"/>
  <c r="AD1347" i="16"/>
  <c r="AC1348" i="16"/>
  <c r="AD1348" i="16"/>
  <c r="AC1349" i="16"/>
  <c r="AD1349" i="16"/>
  <c r="AC1350" i="16"/>
  <c r="AD1350" i="16"/>
  <c r="AC1351" i="16"/>
  <c r="AD1351" i="16"/>
  <c r="AC1352" i="16"/>
  <c r="AD1352" i="16"/>
  <c r="AC1353" i="16"/>
  <c r="AD1353" i="16"/>
  <c r="AC1354" i="16"/>
  <c r="AD1354" i="16"/>
  <c r="AC1355" i="16"/>
  <c r="AD1355" i="16"/>
  <c r="AC1356" i="16"/>
  <c r="AD1356" i="16"/>
  <c r="AC1357" i="16"/>
  <c r="AD1357" i="16"/>
  <c r="AC1358" i="16"/>
  <c r="AD1358" i="16"/>
  <c r="AC1359" i="16"/>
  <c r="AD1359" i="16"/>
  <c r="AC1360" i="16"/>
  <c r="AD1360" i="16"/>
  <c r="AC1361" i="16"/>
  <c r="AD1361" i="16"/>
  <c r="AC1362" i="16"/>
  <c r="AD1362" i="16"/>
  <c r="AC1363" i="16"/>
  <c r="AD1363" i="16"/>
  <c r="AC1364" i="16"/>
  <c r="AD1364" i="16"/>
  <c r="AC1365" i="16"/>
  <c r="AD1365" i="16"/>
  <c r="AC1366" i="16"/>
  <c r="AD1366" i="16"/>
  <c r="AC1367" i="16"/>
  <c r="AD1367" i="16"/>
  <c r="AC1368" i="16"/>
  <c r="AD1368" i="16"/>
  <c r="AC1369" i="16"/>
  <c r="AD1369" i="16"/>
  <c r="AC1370" i="16"/>
  <c r="AD1370" i="16"/>
  <c r="AC1371" i="16"/>
  <c r="AD1371" i="16"/>
  <c r="AC1372" i="16"/>
  <c r="AD1372" i="16"/>
  <c r="AC1373" i="16"/>
  <c r="AD1373" i="16"/>
  <c r="AC1374" i="16"/>
  <c r="AD1374" i="16"/>
  <c r="AC1375" i="16"/>
  <c r="AD1375" i="16"/>
  <c r="AC1376" i="16"/>
  <c r="AD1376" i="16"/>
  <c r="AC1377" i="16"/>
  <c r="AD1377" i="16"/>
  <c r="AC1378" i="16"/>
  <c r="AD1378" i="16"/>
  <c r="AC1379" i="16"/>
  <c r="AD1379" i="16"/>
  <c r="AC1380" i="16"/>
  <c r="AD1380" i="16"/>
  <c r="AC1381" i="16"/>
  <c r="AD1381" i="16"/>
  <c r="AC1382" i="16"/>
  <c r="AD1382" i="16"/>
  <c r="AC1383" i="16"/>
  <c r="AD1383" i="16"/>
  <c r="AC1384" i="16"/>
  <c r="AD1384" i="16"/>
  <c r="AC1385" i="16"/>
  <c r="AD1385" i="16"/>
  <c r="AC1386" i="16"/>
  <c r="AD1386" i="16"/>
  <c r="AC1387" i="16"/>
  <c r="AD1387" i="16"/>
  <c r="AC1388" i="16"/>
  <c r="AD1388" i="16"/>
  <c r="AC1389" i="16"/>
  <c r="AD1389" i="16"/>
  <c r="AC1390" i="16"/>
  <c r="AD1390" i="16"/>
  <c r="AC1391" i="16"/>
  <c r="AD1391" i="16"/>
  <c r="AC1392" i="16"/>
  <c r="AD1392" i="16"/>
  <c r="AC1393" i="16"/>
  <c r="AD1393" i="16"/>
  <c r="AC1394" i="16"/>
  <c r="AD1394" i="16"/>
  <c r="AC1395" i="16"/>
  <c r="AD1395" i="16"/>
  <c r="AC1396" i="16"/>
  <c r="AD1396" i="16"/>
  <c r="AC1397" i="16"/>
  <c r="AD1397" i="16"/>
  <c r="AC1398" i="16"/>
  <c r="AD1398" i="16"/>
  <c r="AC1399" i="16"/>
  <c r="AD1399" i="16"/>
  <c r="AC1400" i="16"/>
  <c r="AD1400" i="16"/>
  <c r="AC1401" i="16"/>
  <c r="AD1401" i="16"/>
  <c r="AC1402" i="16"/>
  <c r="AD1402" i="16"/>
  <c r="AC1403" i="16"/>
  <c r="AD1403" i="16"/>
  <c r="AC1404" i="16"/>
  <c r="AD1404" i="16"/>
  <c r="AC1405" i="16"/>
  <c r="AD1405" i="16"/>
  <c r="AC1406" i="16"/>
  <c r="AD1406" i="16"/>
  <c r="AC1407" i="16"/>
  <c r="AD1407" i="16"/>
  <c r="AC1408" i="16"/>
  <c r="AD1408" i="16"/>
  <c r="AC1409" i="16"/>
  <c r="AD1409" i="16"/>
  <c r="AC1410" i="16"/>
  <c r="AD1410" i="16"/>
  <c r="AC1411" i="16"/>
  <c r="AD1411" i="16"/>
  <c r="AC1412" i="16"/>
  <c r="AD1412" i="16"/>
  <c r="AC1413" i="16"/>
  <c r="AD1413" i="16"/>
  <c r="AC1414" i="16"/>
  <c r="AD1414" i="16"/>
  <c r="AC1415" i="16"/>
  <c r="AD1415" i="16"/>
  <c r="AC1416" i="16"/>
  <c r="AD1416" i="16"/>
  <c r="AC1417" i="16"/>
  <c r="AD1417" i="16"/>
  <c r="AC1418" i="16"/>
  <c r="AD1418" i="16"/>
  <c r="AC1419" i="16"/>
  <c r="AD1419" i="16"/>
  <c r="AC1420" i="16"/>
  <c r="AD1420" i="16"/>
  <c r="AC1421" i="16"/>
  <c r="AD1421" i="16"/>
  <c r="AC1422" i="16"/>
  <c r="AD1422" i="16"/>
  <c r="AC1423" i="16"/>
  <c r="AD1423" i="16"/>
  <c r="AC1424" i="16"/>
  <c r="AD1424" i="16"/>
  <c r="AC1425" i="16"/>
  <c r="AD1425" i="16"/>
  <c r="AC1426" i="16"/>
  <c r="AD1426" i="16"/>
  <c r="AC1427" i="16"/>
  <c r="AD1427" i="16"/>
  <c r="AC1428" i="16"/>
  <c r="AD1428" i="16"/>
  <c r="AC1429" i="16"/>
  <c r="AD1429" i="16"/>
  <c r="AC1430" i="16"/>
  <c r="AD1430" i="16"/>
  <c r="AC1431" i="16"/>
  <c r="AD1431" i="16"/>
  <c r="AC1432" i="16"/>
  <c r="AD1432" i="16"/>
  <c r="AC1433" i="16"/>
  <c r="AD1433" i="16"/>
  <c r="AC1434" i="16"/>
  <c r="AD1434" i="16"/>
  <c r="AC1435" i="16"/>
  <c r="AD1435" i="16"/>
  <c r="AC1436" i="16"/>
  <c r="AD1436" i="16"/>
  <c r="AC1437" i="16"/>
  <c r="AD1437" i="16"/>
  <c r="AC1438" i="16"/>
  <c r="AD1438" i="16"/>
  <c r="AC1439" i="16"/>
  <c r="AD1439" i="16"/>
  <c r="AC1440" i="16"/>
  <c r="AD1440" i="16"/>
  <c r="AC1441" i="16"/>
  <c r="AD1441" i="16"/>
  <c r="AC1442" i="16"/>
  <c r="AD1442" i="16"/>
  <c r="AC1443" i="16"/>
  <c r="AD1443" i="16"/>
  <c r="AC1444" i="16"/>
  <c r="AD1444" i="16"/>
  <c r="AC1445" i="16"/>
  <c r="AD1445" i="16"/>
  <c r="AC1446" i="16"/>
  <c r="AD1446" i="16"/>
  <c r="AC1447" i="16"/>
  <c r="AD1447" i="16"/>
  <c r="AC1448" i="16"/>
  <c r="AD1448" i="16"/>
  <c r="AC1449" i="16"/>
  <c r="AD1449" i="16"/>
  <c r="AC1450" i="16"/>
  <c r="AD1450" i="16"/>
  <c r="AC1451" i="16"/>
  <c r="AD1451" i="16"/>
  <c r="AC1452" i="16"/>
  <c r="AD1452" i="16"/>
  <c r="AC1453" i="16"/>
  <c r="AD1453" i="16"/>
  <c r="AC1454" i="16"/>
  <c r="AD1454" i="16"/>
  <c r="AC1455" i="16"/>
  <c r="AD1455" i="16"/>
  <c r="AC1456" i="16"/>
  <c r="AD1456" i="16"/>
  <c r="AC1457" i="16"/>
  <c r="AD1457" i="16"/>
  <c r="AC1458" i="16"/>
  <c r="AD1458" i="16"/>
  <c r="AC1459" i="16"/>
  <c r="AD1459" i="16"/>
  <c r="AC1460" i="16"/>
  <c r="AD1460" i="16"/>
  <c r="AC1461" i="16"/>
  <c r="AD1461" i="16"/>
  <c r="AC1462" i="16"/>
  <c r="AD1462" i="16"/>
  <c r="AC1463" i="16"/>
  <c r="AD1463" i="16"/>
  <c r="AC1464" i="16"/>
  <c r="AD1464" i="16"/>
  <c r="AC1465" i="16"/>
  <c r="AD1465" i="16"/>
  <c r="AC1466" i="16"/>
  <c r="AD1466" i="16"/>
  <c r="AC1467" i="16"/>
  <c r="AD1467" i="16"/>
  <c r="AC1468" i="16"/>
  <c r="AD1468" i="16"/>
  <c r="AC1469" i="16"/>
  <c r="AD1469" i="16"/>
  <c r="AC1470" i="16"/>
  <c r="AD1470" i="16"/>
  <c r="AC1471" i="16"/>
  <c r="AD1471" i="16"/>
  <c r="AC1472" i="16"/>
  <c r="AD1472" i="16"/>
  <c r="AC1473" i="16"/>
  <c r="AD1473" i="16"/>
  <c r="AC1474" i="16"/>
  <c r="AD1474" i="16"/>
  <c r="AC1475" i="16"/>
  <c r="AD1475" i="16"/>
  <c r="AC1476" i="16"/>
  <c r="AD1476" i="16"/>
  <c r="AC1477" i="16"/>
  <c r="AD1477" i="16"/>
  <c r="AC1478" i="16"/>
  <c r="AD1478" i="16"/>
  <c r="AC1479" i="16"/>
  <c r="AD1479" i="16"/>
  <c r="AC1480" i="16"/>
  <c r="AD1480" i="16"/>
  <c r="AC1481" i="16"/>
  <c r="AD1481" i="16"/>
  <c r="AC1482" i="16"/>
  <c r="AD1482" i="16"/>
  <c r="AC1483" i="16"/>
  <c r="AD1483" i="16"/>
  <c r="AC1484" i="16"/>
  <c r="AD1484" i="16"/>
  <c r="AC1485" i="16"/>
  <c r="AD1485" i="16"/>
  <c r="AC1486" i="16"/>
  <c r="AD1486" i="16"/>
  <c r="AC1487" i="16"/>
  <c r="AD1487" i="16"/>
  <c r="AC1488" i="16"/>
  <c r="AD1488" i="16"/>
  <c r="AC1489" i="16"/>
  <c r="AD1489" i="16"/>
  <c r="AC1490" i="16"/>
  <c r="AD1490" i="16"/>
  <c r="AC1491" i="16"/>
  <c r="AD1491" i="16"/>
  <c r="AC1492" i="16"/>
  <c r="AD1492" i="16"/>
  <c r="AC1493" i="16"/>
  <c r="AD1493" i="16"/>
  <c r="AC1494" i="16"/>
  <c r="AD1494" i="16"/>
  <c r="AC1495" i="16"/>
  <c r="AD1495" i="16"/>
  <c r="AC1496" i="16"/>
  <c r="AD1496" i="16"/>
  <c r="AC1497" i="16"/>
  <c r="AD1497" i="16"/>
  <c r="AC1498" i="16"/>
  <c r="AD1498" i="16"/>
  <c r="AC1499" i="16"/>
  <c r="AD1499" i="16"/>
  <c r="AC1500" i="16"/>
  <c r="AD1500" i="16"/>
  <c r="AC1501" i="16"/>
  <c r="AD1501" i="16"/>
  <c r="AC1502" i="16"/>
  <c r="AD1502" i="16"/>
  <c r="AC1503" i="16"/>
  <c r="AD1503" i="16"/>
  <c r="AC1504" i="16"/>
  <c r="AD1504" i="16"/>
  <c r="AC1505" i="16"/>
  <c r="AD1505" i="16"/>
  <c r="AC1506" i="16"/>
  <c r="AD1506" i="16"/>
  <c r="AC1507" i="16"/>
  <c r="AD1507" i="16"/>
  <c r="AC1508" i="16"/>
  <c r="AD1508" i="16"/>
  <c r="AC1509" i="16"/>
  <c r="AD1509" i="16"/>
  <c r="AC1510" i="16"/>
  <c r="AD1510" i="16"/>
  <c r="AC1511" i="16"/>
  <c r="AD1511" i="16"/>
  <c r="AC1512" i="16"/>
  <c r="AD1512" i="16"/>
  <c r="AC1513" i="16"/>
  <c r="AD1513" i="16"/>
  <c r="AC1514" i="16"/>
  <c r="AD1514" i="16"/>
  <c r="AC1515" i="16"/>
  <c r="AD1515" i="16"/>
  <c r="AC1516" i="16"/>
  <c r="AD1516" i="16"/>
  <c r="AC1517" i="16"/>
  <c r="AD1517" i="16"/>
  <c r="AC1518" i="16"/>
  <c r="AD1518" i="16"/>
  <c r="AC1519" i="16"/>
  <c r="AD1519" i="16"/>
  <c r="AC1520" i="16"/>
  <c r="AD1520" i="16"/>
  <c r="AC1521" i="16"/>
  <c r="AD1521" i="16"/>
  <c r="AC1522" i="16"/>
  <c r="AD1522" i="16"/>
  <c r="AC1523" i="16"/>
  <c r="AD1523" i="16"/>
  <c r="AC1524" i="16"/>
  <c r="AD1524" i="16"/>
  <c r="AC1525" i="16"/>
  <c r="AD1525" i="16"/>
  <c r="AC1526" i="16"/>
  <c r="AD1526" i="16"/>
  <c r="AC1527" i="16"/>
  <c r="AD1527" i="16"/>
  <c r="AC1528" i="16"/>
  <c r="AD1528" i="16"/>
  <c r="AC1529" i="16"/>
  <c r="AD1529" i="16"/>
  <c r="AC1530" i="16"/>
  <c r="AD1530" i="16"/>
  <c r="AC1531" i="16"/>
  <c r="AD1531" i="16"/>
  <c r="AC1532" i="16"/>
  <c r="AD1532" i="16"/>
  <c r="AC1533" i="16"/>
  <c r="AD1533" i="16"/>
  <c r="AC1534" i="16"/>
  <c r="AD1534" i="16"/>
  <c r="AC1535" i="16"/>
  <c r="AD1535" i="16"/>
  <c r="AC1536" i="16"/>
  <c r="AD1536" i="16"/>
  <c r="AC1537" i="16"/>
  <c r="AD1537" i="16"/>
  <c r="AC1538" i="16"/>
  <c r="AD1538" i="16"/>
  <c r="AC1539" i="16"/>
  <c r="AD1539" i="16"/>
  <c r="AC1540" i="16"/>
  <c r="AD1540" i="16"/>
  <c r="AC1541" i="16"/>
  <c r="AD1541" i="16"/>
  <c r="AC1542" i="16"/>
  <c r="AD1542" i="16"/>
  <c r="AC1543" i="16"/>
  <c r="AD1543" i="16"/>
  <c r="AC1544" i="16"/>
  <c r="AD1544" i="16"/>
  <c r="AC1545" i="16"/>
  <c r="AD1545" i="16"/>
  <c r="AC1546" i="16"/>
  <c r="AD1546" i="16"/>
  <c r="AC1547" i="16"/>
  <c r="AD1547" i="16"/>
  <c r="AC1548" i="16"/>
  <c r="AD1548" i="16"/>
  <c r="AC1549" i="16"/>
  <c r="AD1549" i="16"/>
  <c r="AC1550" i="16"/>
  <c r="AD1550" i="16"/>
  <c r="AC1551" i="16"/>
  <c r="AD1551" i="16"/>
  <c r="AC1552" i="16"/>
  <c r="AD1552" i="16"/>
  <c r="AC1553" i="16"/>
  <c r="AD1553" i="16"/>
  <c r="AC1554" i="16"/>
  <c r="AD1554" i="16"/>
  <c r="AC1555" i="16"/>
  <c r="AD1555" i="16"/>
  <c r="AC1556" i="16"/>
  <c r="AD1556" i="16"/>
  <c r="AC1557" i="16"/>
  <c r="AD1557" i="16"/>
  <c r="AC1558" i="16"/>
  <c r="AD1558" i="16"/>
  <c r="AC1559" i="16"/>
  <c r="AD1559" i="16"/>
  <c r="AC1560" i="16"/>
  <c r="AD1560" i="16"/>
  <c r="AC1561" i="16"/>
  <c r="AD1561" i="16"/>
  <c r="AC1562" i="16"/>
  <c r="AD1562" i="16"/>
  <c r="AC1563" i="16"/>
  <c r="AD1563" i="16"/>
  <c r="AC1564" i="16"/>
  <c r="AD1564" i="16"/>
  <c r="AC1565" i="16"/>
  <c r="AD1565" i="16"/>
  <c r="AC1566" i="16"/>
  <c r="AD1566" i="16"/>
  <c r="AC1567" i="16"/>
  <c r="AD1567" i="16"/>
  <c r="AC1568" i="16"/>
  <c r="AD1568" i="16"/>
  <c r="AC1569" i="16"/>
  <c r="AD1569" i="16"/>
  <c r="AC1570" i="16"/>
  <c r="AD1570" i="16"/>
  <c r="AC1571" i="16"/>
  <c r="AD1571" i="16"/>
  <c r="AC1572" i="16"/>
  <c r="AD1572" i="16"/>
  <c r="AC1573" i="16"/>
  <c r="AD1573" i="16"/>
  <c r="AC1574" i="16"/>
  <c r="AD1574" i="16"/>
  <c r="AC1575" i="16"/>
  <c r="AD1575" i="16"/>
  <c r="AC1576" i="16"/>
  <c r="AD1576" i="16"/>
  <c r="AC1577" i="16"/>
  <c r="AD1577" i="16"/>
  <c r="AC1578" i="16"/>
  <c r="AD1578" i="16"/>
  <c r="AC1579" i="16"/>
  <c r="AD1579" i="16"/>
  <c r="AC1580" i="16"/>
  <c r="AD1580" i="16"/>
  <c r="AC1581" i="16"/>
  <c r="AD1581" i="16"/>
  <c r="AC1582" i="16"/>
  <c r="AD1582" i="16"/>
  <c r="AC1583" i="16"/>
  <c r="AD1583" i="16"/>
  <c r="AC1584" i="16"/>
  <c r="AD1584" i="16"/>
  <c r="AC1585" i="16"/>
  <c r="AD1585" i="16"/>
  <c r="AC1586" i="16"/>
  <c r="AD1586" i="16"/>
  <c r="AC1587" i="16"/>
  <c r="AD1587" i="16"/>
  <c r="AC1588" i="16"/>
  <c r="AD1588" i="16"/>
  <c r="AC1589" i="16"/>
  <c r="AD1589" i="16"/>
  <c r="AC1590" i="16"/>
  <c r="AD1590" i="16"/>
  <c r="AC1591" i="16"/>
  <c r="AD1591" i="16"/>
  <c r="AC1592" i="16"/>
  <c r="AD1592" i="16"/>
  <c r="AC1593" i="16"/>
  <c r="AD1593" i="16"/>
  <c r="AC1594" i="16"/>
  <c r="AD1594" i="16"/>
  <c r="AC1595" i="16"/>
  <c r="AD1595" i="16"/>
  <c r="AC1596" i="16"/>
  <c r="AD1596" i="16"/>
  <c r="AC1597" i="16"/>
  <c r="AD1597" i="16"/>
  <c r="AC1598" i="16"/>
  <c r="AD1598" i="16"/>
  <c r="AC1599" i="16"/>
  <c r="AD1599" i="16"/>
  <c r="AC1600" i="16"/>
  <c r="AD1600" i="16"/>
  <c r="AC1601" i="16"/>
  <c r="AD1601" i="16"/>
  <c r="AC1602" i="16"/>
  <c r="AD1602" i="16"/>
  <c r="AC1603" i="16"/>
  <c r="AD1603" i="16"/>
  <c r="AC1604" i="16"/>
  <c r="AD1604" i="16"/>
  <c r="AC1605" i="16"/>
  <c r="AD1605" i="16"/>
  <c r="AC1606" i="16"/>
  <c r="AD1606" i="16"/>
  <c r="AC1607" i="16"/>
  <c r="AD1607" i="16"/>
  <c r="AC1608" i="16"/>
  <c r="AD1608" i="16"/>
  <c r="AC1609" i="16"/>
  <c r="AD1609" i="16"/>
  <c r="AC1610" i="16"/>
  <c r="AD1610" i="16"/>
  <c r="AC1611" i="16"/>
  <c r="AD1611" i="16"/>
  <c r="AC1612" i="16"/>
  <c r="AD1612" i="16"/>
  <c r="AC1613" i="16"/>
  <c r="AD1613" i="16"/>
  <c r="AC1614" i="16"/>
  <c r="AD1614" i="16"/>
  <c r="AC1615" i="16"/>
  <c r="AD1615" i="16"/>
  <c r="AC1616" i="16"/>
  <c r="AD1616" i="16"/>
  <c r="AC1617" i="16"/>
  <c r="AD1617" i="16"/>
  <c r="AC1618" i="16"/>
  <c r="AD1618" i="16"/>
  <c r="AC1619" i="16"/>
  <c r="AD1619" i="16"/>
  <c r="AC1620" i="16"/>
  <c r="AD1620" i="16"/>
  <c r="AC1621" i="16"/>
  <c r="AD1621" i="16"/>
  <c r="AC1622" i="16"/>
  <c r="AD1622" i="16"/>
  <c r="AC1623" i="16"/>
  <c r="AD1623" i="16"/>
  <c r="AC1624" i="16"/>
  <c r="AD1624" i="16"/>
  <c r="AC1625" i="16"/>
  <c r="AD1625" i="16"/>
  <c r="AC1626" i="16"/>
  <c r="AD1626" i="16"/>
  <c r="AC1627" i="16"/>
  <c r="AD1627" i="16"/>
  <c r="AC1628" i="16"/>
  <c r="AD1628" i="16"/>
  <c r="AC1629" i="16"/>
  <c r="AD1629" i="16"/>
  <c r="AC1630" i="16"/>
  <c r="AD1630" i="16"/>
  <c r="AC1631" i="16"/>
  <c r="AD1631" i="16"/>
  <c r="AC1632" i="16"/>
  <c r="AD1632" i="16"/>
  <c r="AC1633" i="16"/>
  <c r="AD1633" i="16"/>
  <c r="AC1634" i="16"/>
  <c r="AD1634" i="16"/>
  <c r="AC1635" i="16"/>
  <c r="AD1635" i="16"/>
  <c r="AC1636" i="16"/>
  <c r="AD1636" i="16"/>
  <c r="AC1637" i="16"/>
  <c r="AD1637" i="16"/>
  <c r="AC1638" i="16"/>
  <c r="AD1638" i="16"/>
  <c r="AC1639" i="16"/>
  <c r="AD1639" i="16"/>
  <c r="AC1640" i="16"/>
  <c r="AD1640" i="16"/>
  <c r="AC1641" i="16"/>
  <c r="AD1641" i="16"/>
  <c r="AC1642" i="16"/>
  <c r="AD1642" i="16"/>
  <c r="AC1643" i="16"/>
  <c r="AD1643" i="16"/>
  <c r="AC1644" i="16"/>
  <c r="AD1644" i="16"/>
  <c r="AC1645" i="16"/>
  <c r="AD1645" i="16"/>
  <c r="AC1646" i="16"/>
  <c r="AD1646" i="16"/>
  <c r="AC1647" i="16"/>
  <c r="AD1647" i="16"/>
  <c r="AC1648" i="16"/>
  <c r="AD1648" i="16"/>
  <c r="AC1649" i="16"/>
  <c r="AD1649" i="16"/>
  <c r="AC1650" i="16"/>
  <c r="AD1650" i="16"/>
  <c r="AC1651" i="16"/>
  <c r="AD1651" i="16"/>
  <c r="AC1652" i="16"/>
  <c r="AD1652" i="16"/>
  <c r="AC1653" i="16"/>
  <c r="AD1653" i="16"/>
  <c r="AC1654" i="16"/>
  <c r="AD1654" i="16"/>
  <c r="AC1655" i="16"/>
  <c r="AD1655" i="16"/>
  <c r="AC1656" i="16"/>
  <c r="AD1656" i="16"/>
  <c r="AC1657" i="16"/>
  <c r="AD1657" i="16"/>
  <c r="AC1658" i="16"/>
  <c r="AD1658" i="16"/>
  <c r="AC1659" i="16"/>
  <c r="AD1659" i="16"/>
  <c r="AC1660" i="16"/>
  <c r="AD1660" i="16"/>
  <c r="AC1661" i="16"/>
  <c r="AD1661" i="16"/>
  <c r="AC1662" i="16"/>
  <c r="AD1662" i="16"/>
  <c r="AC1663" i="16"/>
  <c r="AD1663" i="16"/>
  <c r="AC1664" i="16"/>
  <c r="AD1664" i="16"/>
  <c r="AC1665" i="16"/>
  <c r="AD1665" i="16"/>
  <c r="AC1666" i="16"/>
  <c r="AD1666" i="16"/>
  <c r="AC1667" i="16"/>
  <c r="AD1667" i="16"/>
  <c r="AC1668" i="16"/>
  <c r="AD1668" i="16"/>
  <c r="AC1669" i="16"/>
  <c r="AD1669" i="16"/>
  <c r="AC1670" i="16"/>
  <c r="AD1670" i="16"/>
  <c r="AC1671" i="16"/>
  <c r="AD1671" i="16"/>
  <c r="AC1672" i="16"/>
  <c r="AD1672" i="16"/>
  <c r="AC1673" i="16"/>
  <c r="AD1673" i="16"/>
  <c r="AC1674" i="16"/>
  <c r="AD1674" i="16"/>
  <c r="AC1675" i="16"/>
  <c r="AD1675" i="16"/>
  <c r="AC1676" i="16"/>
  <c r="AD1676" i="16"/>
  <c r="AC1677" i="16"/>
  <c r="AD1677" i="16"/>
  <c r="AC1678" i="16"/>
  <c r="AD1678" i="16"/>
  <c r="AC1679" i="16"/>
  <c r="AD1679" i="16"/>
  <c r="AC1680" i="16"/>
  <c r="AD1680" i="16"/>
  <c r="AC1681" i="16"/>
  <c r="AD1681" i="16"/>
  <c r="AC1682" i="16"/>
  <c r="AD1682" i="16"/>
  <c r="AC1683" i="16"/>
  <c r="AD1683" i="16"/>
  <c r="AC1684" i="16"/>
  <c r="AD1684" i="16"/>
  <c r="AC1685" i="16"/>
  <c r="AD1685" i="16"/>
  <c r="AC1686" i="16"/>
  <c r="AD1686" i="16"/>
  <c r="AC1687" i="16"/>
  <c r="AD1687" i="16"/>
  <c r="AC1688" i="16"/>
  <c r="AD1688" i="16"/>
  <c r="AC1689" i="16"/>
  <c r="AD1689" i="16"/>
  <c r="AC1690" i="16"/>
  <c r="AD1690" i="16"/>
  <c r="AC1691" i="16"/>
  <c r="AD1691" i="16"/>
  <c r="AC1692" i="16"/>
  <c r="AD1692" i="16"/>
  <c r="AC1693" i="16"/>
  <c r="AD1693" i="16"/>
  <c r="AC1694" i="16"/>
  <c r="AD1694" i="16"/>
  <c r="AC1695" i="16"/>
  <c r="AD1695" i="16"/>
  <c r="AC1696" i="16"/>
  <c r="AD1696" i="16"/>
  <c r="AC1697" i="16"/>
  <c r="AD1697" i="16"/>
  <c r="AC1698" i="16"/>
  <c r="AD1698" i="16"/>
  <c r="AC1699" i="16"/>
  <c r="AD1699" i="16"/>
  <c r="AC1700" i="16"/>
  <c r="AD1700" i="16"/>
  <c r="AC1701" i="16"/>
  <c r="AD1701" i="16"/>
  <c r="AC1702" i="16"/>
  <c r="AD1702" i="16"/>
  <c r="AC1703" i="16"/>
  <c r="AD1703" i="16"/>
  <c r="AC1704" i="16"/>
  <c r="AD1704" i="16"/>
  <c r="AC1705" i="16"/>
  <c r="AD1705" i="16"/>
  <c r="AC1706" i="16"/>
  <c r="AD1706" i="16"/>
  <c r="AC1707" i="16"/>
  <c r="AD1707" i="16"/>
  <c r="AC1708" i="16"/>
  <c r="AD1708" i="16"/>
  <c r="AC1709" i="16"/>
  <c r="AD1709" i="16"/>
  <c r="AC1710" i="16"/>
  <c r="AD1710" i="16"/>
  <c r="AC1711" i="16"/>
  <c r="AD1711" i="16"/>
  <c r="AC1712" i="16"/>
  <c r="AD1712" i="16"/>
  <c r="AC1713" i="16"/>
  <c r="AD1713" i="16"/>
  <c r="AC1714" i="16"/>
  <c r="AD1714" i="16"/>
  <c r="AC1715" i="16"/>
  <c r="AD1715" i="16"/>
  <c r="AC1716" i="16"/>
  <c r="AD1716" i="16"/>
  <c r="AC1717" i="16"/>
  <c r="AD1717" i="16"/>
  <c r="AC1718" i="16"/>
  <c r="AD1718" i="16"/>
  <c r="AC1719" i="16"/>
  <c r="AD1719" i="16"/>
  <c r="AC1720" i="16"/>
  <c r="AD1720" i="16"/>
  <c r="AC1721" i="16"/>
  <c r="AD1721" i="16"/>
  <c r="AC1722" i="16"/>
  <c r="AD1722" i="16"/>
  <c r="AC1723" i="16"/>
  <c r="AD1723" i="16"/>
  <c r="AC1724" i="16"/>
  <c r="AD1724" i="16"/>
  <c r="AC1725" i="16"/>
  <c r="AD1725" i="16"/>
  <c r="AC1726" i="16"/>
  <c r="AD1726" i="16"/>
  <c r="AC1727" i="16"/>
  <c r="AD1727" i="16"/>
  <c r="AC1728" i="16"/>
  <c r="AD1728" i="16"/>
  <c r="AC1729" i="16"/>
  <c r="AD1729" i="16"/>
  <c r="AC1730" i="16"/>
  <c r="AD1730" i="16"/>
  <c r="AC1731" i="16"/>
  <c r="AD1731" i="16"/>
  <c r="AC1732" i="16"/>
  <c r="AD1732" i="16"/>
  <c r="AC1733" i="16"/>
  <c r="AD1733" i="16"/>
  <c r="AC1734" i="16"/>
  <c r="AD1734" i="16"/>
  <c r="AC1735" i="16"/>
  <c r="AD1735" i="16"/>
  <c r="AC1736" i="16"/>
  <c r="AD1736" i="16"/>
  <c r="AC1737" i="16"/>
  <c r="AD1737" i="16"/>
  <c r="AC1738" i="16"/>
  <c r="AD1738" i="16"/>
  <c r="AC1739" i="16"/>
  <c r="AD1739" i="16"/>
  <c r="AC1740" i="16"/>
  <c r="AD1740" i="16"/>
  <c r="AC1741" i="16"/>
  <c r="AD1741" i="16"/>
  <c r="AC1742" i="16"/>
  <c r="AD1742" i="16"/>
  <c r="AC1743" i="16"/>
  <c r="AD1743" i="16"/>
  <c r="AC1744" i="16"/>
  <c r="AD1744" i="16"/>
  <c r="AC1745" i="16"/>
  <c r="AD1745" i="16"/>
  <c r="AC1746" i="16"/>
  <c r="AD1746" i="16"/>
  <c r="AC1747" i="16"/>
  <c r="AD1747" i="16"/>
  <c r="AC1748" i="16"/>
  <c r="AD1748" i="16"/>
  <c r="AC1749" i="16"/>
  <c r="AD1749" i="16"/>
  <c r="AC1750" i="16"/>
  <c r="AD1750" i="16"/>
  <c r="AC1751" i="16"/>
  <c r="AD1751" i="16"/>
  <c r="AC1752" i="16"/>
  <c r="AD1752" i="16"/>
  <c r="AC1753" i="16"/>
  <c r="AD1753" i="16"/>
  <c r="AC1754" i="16"/>
  <c r="AD1754" i="16"/>
  <c r="AC1755" i="16"/>
  <c r="AD1755" i="16"/>
  <c r="AC1756" i="16"/>
  <c r="AD1756" i="16"/>
  <c r="AC1757" i="16"/>
  <c r="AD1757" i="16"/>
  <c r="AC1758" i="16"/>
  <c r="AD1758" i="16"/>
  <c r="AC1759" i="16"/>
  <c r="AD1759" i="16"/>
  <c r="AC1760" i="16"/>
  <c r="AD1760" i="16"/>
  <c r="AC1761" i="16"/>
  <c r="AD1761" i="16"/>
  <c r="AC1762" i="16"/>
  <c r="AD1762" i="16"/>
  <c r="AC1763" i="16"/>
  <c r="AD1763" i="16"/>
  <c r="AC1764" i="16"/>
  <c r="AD1764" i="16"/>
  <c r="AC1765" i="16"/>
  <c r="AD1765" i="16"/>
  <c r="AC1766" i="16"/>
  <c r="AD1766" i="16"/>
  <c r="AC1767" i="16"/>
  <c r="AD1767" i="16"/>
  <c r="AC1768" i="16"/>
  <c r="AD1768" i="16"/>
  <c r="AC1769" i="16"/>
  <c r="AD1769" i="16"/>
  <c r="AC1770" i="16"/>
  <c r="AD1770" i="16"/>
  <c r="AC1771" i="16"/>
  <c r="AD1771" i="16"/>
  <c r="AC1772" i="16"/>
  <c r="AD1772" i="16"/>
  <c r="AC1773" i="16"/>
  <c r="AD1773" i="16"/>
  <c r="AC1774" i="16"/>
  <c r="AD1774" i="16"/>
  <c r="AC1775" i="16"/>
  <c r="AD1775" i="16"/>
  <c r="AC1776" i="16"/>
  <c r="AD1776" i="16"/>
  <c r="AC1777" i="16"/>
  <c r="AD1777" i="16"/>
  <c r="AC1778" i="16"/>
  <c r="AD1778" i="16"/>
  <c r="AC1779" i="16"/>
  <c r="AD1779" i="16"/>
  <c r="AC1780" i="16"/>
  <c r="AD1780" i="16"/>
  <c r="AC1781" i="16"/>
  <c r="AD1781" i="16"/>
  <c r="AC1782" i="16"/>
  <c r="AD1782" i="16"/>
  <c r="AC1783" i="16"/>
  <c r="AD1783" i="16"/>
  <c r="AC1784" i="16"/>
  <c r="AD1784" i="16"/>
  <c r="AC1785" i="16"/>
  <c r="AD1785" i="16"/>
  <c r="AC1786" i="16"/>
  <c r="AD1786" i="16"/>
  <c r="AC1787" i="16"/>
  <c r="AD1787" i="16"/>
  <c r="AC1788" i="16"/>
  <c r="AD1788" i="16"/>
  <c r="AC1789" i="16"/>
  <c r="AD1789" i="16"/>
  <c r="AC1790" i="16"/>
  <c r="AD1790" i="16"/>
  <c r="AC1791" i="16"/>
  <c r="AD1791" i="16"/>
  <c r="AC1792" i="16"/>
  <c r="AD1792" i="16"/>
  <c r="AC1793" i="16"/>
  <c r="AD1793" i="16"/>
  <c r="AC1794" i="16"/>
  <c r="AD1794" i="16"/>
  <c r="AC1795" i="16"/>
  <c r="AD1795" i="16"/>
  <c r="AC1796" i="16"/>
  <c r="AD1796" i="16"/>
  <c r="AC1797" i="16"/>
  <c r="AD1797" i="16"/>
  <c r="AC1798" i="16"/>
  <c r="AD1798" i="16"/>
  <c r="AC1799" i="16"/>
  <c r="AD1799" i="16"/>
  <c r="AC1800" i="16"/>
  <c r="AD1800" i="16"/>
  <c r="AC1801" i="16"/>
  <c r="AD1801" i="16"/>
  <c r="AC1802" i="16"/>
  <c r="AD1802" i="16"/>
  <c r="AC1803" i="16"/>
  <c r="AD1803" i="16"/>
  <c r="AC1804" i="16"/>
  <c r="AD1804" i="16"/>
  <c r="AC1805" i="16"/>
  <c r="AD1805" i="16"/>
  <c r="AC1806" i="16"/>
  <c r="AD1806" i="16"/>
  <c r="AC1807" i="16"/>
  <c r="AD1807" i="16"/>
  <c r="AC1808" i="16"/>
  <c r="AD1808" i="16"/>
  <c r="AC1809" i="16"/>
  <c r="AD1809" i="16"/>
  <c r="AC1810" i="16"/>
  <c r="AD1810" i="16"/>
  <c r="AC1811" i="16"/>
  <c r="AD1811" i="16"/>
  <c r="AC1812" i="16"/>
  <c r="AD1812" i="16"/>
  <c r="AC1813" i="16"/>
  <c r="AD1813" i="16"/>
  <c r="AC1814" i="16"/>
  <c r="AD1814" i="16"/>
  <c r="AC1815" i="16"/>
  <c r="AD1815" i="16"/>
  <c r="AC1816" i="16"/>
  <c r="AD1816" i="16"/>
  <c r="AC1817" i="16"/>
  <c r="AD1817" i="16"/>
  <c r="AC1818" i="16"/>
  <c r="AD1818" i="16"/>
  <c r="AC1819" i="16"/>
  <c r="AD1819" i="16"/>
  <c r="AC1820" i="16"/>
  <c r="AD1820" i="16"/>
  <c r="AC1821" i="16"/>
  <c r="AD1821" i="16"/>
  <c r="AC1822" i="16"/>
  <c r="AD1822" i="16"/>
  <c r="AC1823" i="16"/>
  <c r="AD1823" i="16"/>
  <c r="AC1824" i="16"/>
  <c r="AD1824" i="16"/>
  <c r="AC1825" i="16"/>
  <c r="AD1825" i="16"/>
  <c r="AC1826" i="16"/>
  <c r="AD1826" i="16"/>
  <c r="AC1827" i="16"/>
  <c r="AD1827" i="16"/>
  <c r="AC1828" i="16"/>
  <c r="AD1828" i="16"/>
  <c r="AC1829" i="16"/>
  <c r="AD1829" i="16"/>
  <c r="AC1830" i="16"/>
  <c r="AD1830" i="16"/>
  <c r="AC1831" i="16"/>
  <c r="AD1831" i="16"/>
  <c r="AC1832" i="16"/>
  <c r="AD1832" i="16"/>
  <c r="AC1833" i="16"/>
  <c r="AD1833" i="16"/>
  <c r="AC1834" i="16"/>
  <c r="AD1834" i="16"/>
  <c r="AC1835" i="16"/>
  <c r="AD1835" i="16"/>
  <c r="AC1836" i="16"/>
  <c r="AD1836" i="16"/>
  <c r="AC1837" i="16"/>
  <c r="AD1837" i="16"/>
  <c r="AC1838" i="16"/>
  <c r="AD1838" i="16"/>
  <c r="AC1839" i="16"/>
  <c r="AD1839" i="16"/>
  <c r="AC1840" i="16"/>
  <c r="AD1840" i="16"/>
  <c r="AC1841" i="16"/>
  <c r="AD1841" i="16"/>
  <c r="AC1842" i="16"/>
  <c r="AD1842" i="16"/>
  <c r="AC1843" i="16"/>
  <c r="AD1843" i="16"/>
  <c r="AC1844" i="16"/>
  <c r="AD1844" i="16"/>
  <c r="AC1845" i="16"/>
  <c r="AD1845" i="16"/>
  <c r="AC1846" i="16"/>
  <c r="AD1846" i="16"/>
  <c r="AC1847" i="16"/>
  <c r="AD1847" i="16"/>
  <c r="AC1848" i="16"/>
  <c r="AD1848" i="16"/>
  <c r="AC1849" i="16"/>
  <c r="AD1849" i="16"/>
  <c r="AC1850" i="16"/>
  <c r="AD1850" i="16"/>
  <c r="AC1851" i="16"/>
  <c r="AD1851" i="16"/>
  <c r="AC1852" i="16"/>
  <c r="AD1852" i="16"/>
  <c r="AC1853" i="16"/>
  <c r="AD1853" i="16"/>
  <c r="AC1854" i="16"/>
  <c r="AD1854" i="16"/>
  <c r="AC1855" i="16"/>
  <c r="AD1855" i="16"/>
  <c r="AC1856" i="16"/>
  <c r="AD1856" i="16"/>
  <c r="AC1857" i="16"/>
  <c r="AD1857" i="16"/>
  <c r="AC1858" i="16"/>
  <c r="AD1858" i="16"/>
  <c r="AC1" i="16"/>
  <c r="AD1" i="16"/>
  <c r="AC2" i="16"/>
  <c r="AD2" i="16"/>
  <c r="AC3" i="16"/>
  <c r="AD3" i="16"/>
  <c r="M3" i="16"/>
  <c r="N3" i="16"/>
  <c r="O3" i="16"/>
  <c r="P3" i="16"/>
  <c r="Q3" i="16"/>
  <c r="R3" i="16"/>
  <c r="S3" i="16"/>
  <c r="T3" i="16"/>
  <c r="U3" i="16"/>
  <c r="Y3" i="16"/>
  <c r="Z3" i="16"/>
  <c r="AA3" i="16"/>
  <c r="AB3" i="16"/>
  <c r="M4" i="16"/>
  <c r="N4" i="16"/>
  <c r="O4" i="16"/>
  <c r="P4" i="16"/>
  <c r="Q4" i="16"/>
  <c r="R4" i="16"/>
  <c r="S4" i="16"/>
  <c r="T4" i="16"/>
  <c r="U4" i="16"/>
  <c r="Y4" i="16"/>
  <c r="Z4" i="16"/>
  <c r="AA4" i="16"/>
  <c r="AB4" i="16"/>
  <c r="M5" i="16"/>
  <c r="N5" i="16"/>
  <c r="O5" i="16"/>
  <c r="P5" i="16"/>
  <c r="Q5" i="16"/>
  <c r="R5" i="16"/>
  <c r="S5" i="16"/>
  <c r="T5" i="16"/>
  <c r="U5" i="16"/>
  <c r="Y5" i="16"/>
  <c r="Z5" i="16"/>
  <c r="AA5" i="16"/>
  <c r="AB5" i="16"/>
  <c r="M6" i="16"/>
  <c r="N6" i="16"/>
  <c r="O6" i="16"/>
  <c r="P6" i="16"/>
  <c r="Q6" i="16"/>
  <c r="R6" i="16"/>
  <c r="S6" i="16"/>
  <c r="T6" i="16"/>
  <c r="U6" i="16"/>
  <c r="Y6" i="16"/>
  <c r="Z6" i="16"/>
  <c r="AA6" i="16"/>
  <c r="AB6" i="16"/>
  <c r="M7" i="16"/>
  <c r="N7" i="16"/>
  <c r="O7" i="16"/>
  <c r="P7" i="16"/>
  <c r="Q7" i="16"/>
  <c r="R7" i="16"/>
  <c r="S7" i="16"/>
  <c r="T7" i="16"/>
  <c r="U7" i="16"/>
  <c r="Y7" i="16"/>
  <c r="Z7" i="16"/>
  <c r="AA7" i="16"/>
  <c r="AB7" i="16"/>
  <c r="M8" i="16"/>
  <c r="N8" i="16"/>
  <c r="O8" i="16"/>
  <c r="P8" i="16"/>
  <c r="Q8" i="16"/>
  <c r="R8" i="16"/>
  <c r="S8" i="16"/>
  <c r="T8" i="16"/>
  <c r="U8" i="16"/>
  <c r="Y8" i="16"/>
  <c r="Z8" i="16"/>
  <c r="AA8" i="16"/>
  <c r="AB8" i="16"/>
  <c r="M9" i="16"/>
  <c r="N9" i="16"/>
  <c r="O9" i="16"/>
  <c r="P9" i="16"/>
  <c r="Q9" i="16"/>
  <c r="R9" i="16"/>
  <c r="S9" i="16"/>
  <c r="T9" i="16"/>
  <c r="U9" i="16"/>
  <c r="Y9" i="16"/>
  <c r="Z9" i="16"/>
  <c r="AA9" i="16"/>
  <c r="AB9" i="16"/>
  <c r="M10" i="16"/>
  <c r="N10" i="16"/>
  <c r="O10" i="16"/>
  <c r="P10" i="16"/>
  <c r="Q10" i="16"/>
  <c r="R10" i="16"/>
  <c r="S10" i="16"/>
  <c r="T10" i="16"/>
  <c r="U10" i="16"/>
  <c r="Y10" i="16"/>
  <c r="Z10" i="16"/>
  <c r="AA10" i="16"/>
  <c r="AB10" i="16"/>
  <c r="M11" i="16"/>
  <c r="N11" i="16"/>
  <c r="O11" i="16"/>
  <c r="P11" i="16"/>
  <c r="Q11" i="16"/>
  <c r="R11" i="16"/>
  <c r="S11" i="16"/>
  <c r="T11" i="16"/>
  <c r="U11" i="16"/>
  <c r="Y11" i="16"/>
  <c r="Z11" i="16"/>
  <c r="AA11" i="16"/>
  <c r="AB11" i="16"/>
  <c r="M12" i="16"/>
  <c r="N12" i="16"/>
  <c r="O12" i="16"/>
  <c r="P12" i="16"/>
  <c r="Q12" i="16"/>
  <c r="R12" i="16"/>
  <c r="S12" i="16"/>
  <c r="T12" i="16"/>
  <c r="U12" i="16"/>
  <c r="Y12" i="16"/>
  <c r="Z12" i="16"/>
  <c r="AA12" i="16"/>
  <c r="AB12" i="16"/>
  <c r="M13" i="16"/>
  <c r="N13" i="16"/>
  <c r="O13" i="16"/>
  <c r="P13" i="16"/>
  <c r="Q13" i="16"/>
  <c r="R13" i="16"/>
  <c r="S13" i="16"/>
  <c r="T13" i="16"/>
  <c r="U13" i="16"/>
  <c r="Y13" i="16"/>
  <c r="Z13" i="16"/>
  <c r="AA13" i="16"/>
  <c r="AB13" i="16"/>
  <c r="M14" i="16"/>
  <c r="N14" i="16"/>
  <c r="O14" i="16"/>
  <c r="P14" i="16"/>
  <c r="Q14" i="16"/>
  <c r="R14" i="16"/>
  <c r="S14" i="16"/>
  <c r="T14" i="16"/>
  <c r="U14" i="16"/>
  <c r="Y14" i="16"/>
  <c r="Z14" i="16"/>
  <c r="AA14" i="16"/>
  <c r="AB14" i="16"/>
  <c r="M15" i="16"/>
  <c r="N15" i="16"/>
  <c r="O15" i="16"/>
  <c r="P15" i="16"/>
  <c r="Q15" i="16"/>
  <c r="R15" i="16"/>
  <c r="S15" i="16"/>
  <c r="T15" i="16"/>
  <c r="U15" i="16"/>
  <c r="Y15" i="16"/>
  <c r="Z15" i="16"/>
  <c r="AA15" i="16"/>
  <c r="AB15" i="16"/>
  <c r="M16" i="16"/>
  <c r="N16" i="16"/>
  <c r="O16" i="16"/>
  <c r="P16" i="16"/>
  <c r="Q16" i="16"/>
  <c r="R16" i="16"/>
  <c r="S16" i="16"/>
  <c r="T16" i="16"/>
  <c r="U16" i="16"/>
  <c r="Y16" i="16"/>
  <c r="Z16" i="16"/>
  <c r="AA16" i="16"/>
  <c r="AB16" i="16"/>
  <c r="M17" i="16"/>
  <c r="N17" i="16"/>
  <c r="O17" i="16"/>
  <c r="P17" i="16"/>
  <c r="Q17" i="16"/>
  <c r="R17" i="16"/>
  <c r="S17" i="16"/>
  <c r="T17" i="16"/>
  <c r="U17" i="16"/>
  <c r="Y17" i="16"/>
  <c r="Z17" i="16"/>
  <c r="AA17" i="16"/>
  <c r="AB17" i="16"/>
  <c r="M18" i="16"/>
  <c r="N18" i="16"/>
  <c r="O18" i="16"/>
  <c r="P18" i="16"/>
  <c r="Q18" i="16"/>
  <c r="R18" i="16"/>
  <c r="S18" i="16"/>
  <c r="T18" i="16"/>
  <c r="U18" i="16"/>
  <c r="Y18" i="16"/>
  <c r="Z18" i="16"/>
  <c r="AA18" i="16"/>
  <c r="AB18" i="16"/>
  <c r="M19" i="16"/>
  <c r="N19" i="16"/>
  <c r="O19" i="16"/>
  <c r="P19" i="16"/>
  <c r="Q19" i="16"/>
  <c r="R19" i="16"/>
  <c r="S19" i="16"/>
  <c r="T19" i="16"/>
  <c r="U19" i="16"/>
  <c r="Y19" i="16"/>
  <c r="Z19" i="16"/>
  <c r="AA19" i="16"/>
  <c r="AB19" i="16"/>
  <c r="M20" i="16"/>
  <c r="N20" i="16"/>
  <c r="O20" i="16"/>
  <c r="P20" i="16"/>
  <c r="Q20" i="16"/>
  <c r="R20" i="16"/>
  <c r="S20" i="16"/>
  <c r="T20" i="16"/>
  <c r="U20" i="16"/>
  <c r="Y20" i="16"/>
  <c r="Z20" i="16"/>
  <c r="AA20" i="16"/>
  <c r="AB20" i="16"/>
  <c r="M21" i="16"/>
  <c r="N21" i="16"/>
  <c r="O21" i="16"/>
  <c r="P21" i="16"/>
  <c r="Q21" i="16"/>
  <c r="R21" i="16"/>
  <c r="S21" i="16"/>
  <c r="T21" i="16"/>
  <c r="U21" i="16"/>
  <c r="Y21" i="16"/>
  <c r="Z21" i="16"/>
  <c r="AA21" i="16"/>
  <c r="AB21" i="16"/>
  <c r="M22" i="16"/>
  <c r="N22" i="16"/>
  <c r="O22" i="16"/>
  <c r="P22" i="16"/>
  <c r="Q22" i="16"/>
  <c r="R22" i="16"/>
  <c r="S22" i="16"/>
  <c r="T22" i="16"/>
  <c r="U22" i="16"/>
  <c r="Y22" i="16"/>
  <c r="Z22" i="16"/>
  <c r="AA22" i="16"/>
  <c r="AB22" i="16"/>
  <c r="M23" i="16"/>
  <c r="N23" i="16"/>
  <c r="O23" i="16"/>
  <c r="P23" i="16"/>
  <c r="Q23" i="16"/>
  <c r="R23" i="16"/>
  <c r="S23" i="16"/>
  <c r="T23" i="16"/>
  <c r="U23" i="16"/>
  <c r="Y23" i="16"/>
  <c r="Z23" i="16"/>
  <c r="AA23" i="16"/>
  <c r="AB23" i="16"/>
  <c r="M24" i="16"/>
  <c r="N24" i="16"/>
  <c r="O24" i="16"/>
  <c r="P24" i="16"/>
  <c r="Q24" i="16"/>
  <c r="R24" i="16"/>
  <c r="S24" i="16"/>
  <c r="T24" i="16"/>
  <c r="U24" i="16"/>
  <c r="Y24" i="16"/>
  <c r="Z24" i="16"/>
  <c r="AA24" i="16"/>
  <c r="AB24" i="16"/>
  <c r="M25" i="16"/>
  <c r="N25" i="16"/>
  <c r="O25" i="16"/>
  <c r="P25" i="16"/>
  <c r="Q25" i="16"/>
  <c r="R25" i="16"/>
  <c r="S25" i="16"/>
  <c r="T25" i="16"/>
  <c r="U25" i="16"/>
  <c r="Y25" i="16"/>
  <c r="Z25" i="16"/>
  <c r="AA25" i="16"/>
  <c r="AB25" i="16"/>
  <c r="M26" i="16"/>
  <c r="N26" i="16"/>
  <c r="O26" i="16"/>
  <c r="P26" i="16"/>
  <c r="Q26" i="16"/>
  <c r="R26" i="16"/>
  <c r="S26" i="16"/>
  <c r="T26" i="16"/>
  <c r="U26" i="16"/>
  <c r="Y26" i="16"/>
  <c r="Z26" i="16"/>
  <c r="AA26" i="16"/>
  <c r="AB26" i="16"/>
  <c r="M27" i="16"/>
  <c r="N27" i="16"/>
  <c r="O27" i="16"/>
  <c r="P27" i="16"/>
  <c r="Q27" i="16"/>
  <c r="R27" i="16"/>
  <c r="S27" i="16"/>
  <c r="T27" i="16"/>
  <c r="U27" i="16"/>
  <c r="Y27" i="16"/>
  <c r="Z27" i="16"/>
  <c r="AA27" i="16"/>
  <c r="AB27" i="16"/>
  <c r="M28" i="16"/>
  <c r="N28" i="16"/>
  <c r="O28" i="16"/>
  <c r="P28" i="16"/>
  <c r="Q28" i="16"/>
  <c r="R28" i="16"/>
  <c r="S28" i="16"/>
  <c r="T28" i="16"/>
  <c r="U28" i="16"/>
  <c r="Y28" i="16"/>
  <c r="Z28" i="16"/>
  <c r="AA28" i="16"/>
  <c r="AB28" i="16"/>
  <c r="M29" i="16"/>
  <c r="N29" i="16"/>
  <c r="O29" i="16"/>
  <c r="P29" i="16"/>
  <c r="Q29" i="16"/>
  <c r="R29" i="16"/>
  <c r="S29" i="16"/>
  <c r="T29" i="16"/>
  <c r="U29" i="16"/>
  <c r="Y29" i="16"/>
  <c r="Z29" i="16"/>
  <c r="AA29" i="16"/>
  <c r="AB29" i="16"/>
  <c r="M30" i="16"/>
  <c r="N30" i="16"/>
  <c r="O30" i="16"/>
  <c r="P30" i="16"/>
  <c r="Q30" i="16"/>
  <c r="R30" i="16"/>
  <c r="S30" i="16"/>
  <c r="T30" i="16"/>
  <c r="U30" i="16"/>
  <c r="Y30" i="16"/>
  <c r="Z30" i="16"/>
  <c r="AA30" i="16"/>
  <c r="AB30" i="16"/>
  <c r="M31" i="16"/>
  <c r="N31" i="16"/>
  <c r="O31" i="16"/>
  <c r="P31" i="16"/>
  <c r="Q31" i="16"/>
  <c r="R31" i="16"/>
  <c r="S31" i="16"/>
  <c r="T31" i="16"/>
  <c r="U31" i="16"/>
  <c r="Y31" i="16"/>
  <c r="Z31" i="16"/>
  <c r="AA31" i="16"/>
  <c r="AB31" i="16"/>
  <c r="M32" i="16"/>
  <c r="N32" i="16"/>
  <c r="O32" i="16"/>
  <c r="P32" i="16"/>
  <c r="Q32" i="16"/>
  <c r="R32" i="16"/>
  <c r="S32" i="16"/>
  <c r="T32" i="16"/>
  <c r="U32" i="16"/>
  <c r="Y32" i="16"/>
  <c r="Z32" i="16"/>
  <c r="AA32" i="16"/>
  <c r="AB32" i="16"/>
  <c r="M33" i="16"/>
  <c r="N33" i="16"/>
  <c r="O33" i="16"/>
  <c r="P33" i="16"/>
  <c r="Q33" i="16"/>
  <c r="R33" i="16"/>
  <c r="S33" i="16"/>
  <c r="T33" i="16"/>
  <c r="U33" i="16"/>
  <c r="Y33" i="16"/>
  <c r="Z33" i="16"/>
  <c r="AA33" i="16"/>
  <c r="AB33" i="16"/>
  <c r="M34" i="16"/>
  <c r="N34" i="16"/>
  <c r="O34" i="16"/>
  <c r="P34" i="16"/>
  <c r="Q34" i="16"/>
  <c r="R34" i="16"/>
  <c r="S34" i="16"/>
  <c r="T34" i="16"/>
  <c r="U34" i="16"/>
  <c r="Y34" i="16"/>
  <c r="Z34" i="16"/>
  <c r="AA34" i="16"/>
  <c r="AB34" i="16"/>
  <c r="M35" i="16"/>
  <c r="N35" i="16"/>
  <c r="O35" i="16"/>
  <c r="P35" i="16"/>
  <c r="Q35" i="16"/>
  <c r="R35" i="16"/>
  <c r="S35" i="16"/>
  <c r="T35" i="16"/>
  <c r="U35" i="16"/>
  <c r="Y35" i="16"/>
  <c r="Z35" i="16"/>
  <c r="AA35" i="16"/>
  <c r="AB35" i="16"/>
  <c r="M36" i="16"/>
  <c r="N36" i="16"/>
  <c r="O36" i="16"/>
  <c r="P36" i="16"/>
  <c r="Q36" i="16"/>
  <c r="R36" i="16"/>
  <c r="S36" i="16"/>
  <c r="T36" i="16"/>
  <c r="U36" i="16"/>
  <c r="Y36" i="16"/>
  <c r="Z36" i="16"/>
  <c r="AA36" i="16"/>
  <c r="AB36" i="16"/>
  <c r="M37" i="16"/>
  <c r="N37" i="16"/>
  <c r="O37" i="16"/>
  <c r="P37" i="16"/>
  <c r="Q37" i="16"/>
  <c r="R37" i="16"/>
  <c r="S37" i="16"/>
  <c r="T37" i="16"/>
  <c r="U37" i="16"/>
  <c r="Y37" i="16"/>
  <c r="Z37" i="16"/>
  <c r="AA37" i="16"/>
  <c r="AB37" i="16"/>
  <c r="M38" i="16"/>
  <c r="N38" i="16"/>
  <c r="O38" i="16"/>
  <c r="P38" i="16"/>
  <c r="Q38" i="16"/>
  <c r="R38" i="16"/>
  <c r="S38" i="16"/>
  <c r="T38" i="16"/>
  <c r="U38" i="16"/>
  <c r="Y38" i="16"/>
  <c r="Z38" i="16"/>
  <c r="AA38" i="16"/>
  <c r="AB38" i="16"/>
  <c r="M39" i="16"/>
  <c r="N39" i="16"/>
  <c r="O39" i="16"/>
  <c r="P39" i="16"/>
  <c r="Q39" i="16"/>
  <c r="R39" i="16"/>
  <c r="S39" i="16"/>
  <c r="T39" i="16"/>
  <c r="U39" i="16"/>
  <c r="Y39" i="16"/>
  <c r="Z39" i="16"/>
  <c r="AA39" i="16"/>
  <c r="AB39" i="16"/>
  <c r="M40" i="16"/>
  <c r="N40" i="16"/>
  <c r="O40" i="16"/>
  <c r="P40" i="16"/>
  <c r="Q40" i="16"/>
  <c r="R40" i="16"/>
  <c r="S40" i="16"/>
  <c r="T40" i="16"/>
  <c r="U40" i="16"/>
  <c r="Y40" i="16"/>
  <c r="Z40" i="16"/>
  <c r="AA40" i="16"/>
  <c r="AB40" i="16"/>
  <c r="M41" i="16"/>
  <c r="N41" i="16"/>
  <c r="O41" i="16"/>
  <c r="P41" i="16"/>
  <c r="Q41" i="16"/>
  <c r="R41" i="16"/>
  <c r="S41" i="16"/>
  <c r="T41" i="16"/>
  <c r="U41" i="16"/>
  <c r="Y41" i="16"/>
  <c r="Z41" i="16"/>
  <c r="AA41" i="16"/>
  <c r="AB41" i="16"/>
  <c r="M42" i="16"/>
  <c r="N42" i="16"/>
  <c r="O42" i="16"/>
  <c r="P42" i="16"/>
  <c r="Q42" i="16"/>
  <c r="R42" i="16"/>
  <c r="S42" i="16"/>
  <c r="T42" i="16"/>
  <c r="U42" i="16"/>
  <c r="Y42" i="16"/>
  <c r="Z42" i="16"/>
  <c r="AA42" i="16"/>
  <c r="AB42" i="16"/>
  <c r="M43" i="16"/>
  <c r="N43" i="16"/>
  <c r="O43" i="16"/>
  <c r="P43" i="16"/>
  <c r="Q43" i="16"/>
  <c r="R43" i="16"/>
  <c r="S43" i="16"/>
  <c r="T43" i="16"/>
  <c r="U43" i="16"/>
  <c r="Y43" i="16"/>
  <c r="Z43" i="16"/>
  <c r="AA43" i="16"/>
  <c r="AB43" i="16"/>
  <c r="M44" i="16"/>
  <c r="N44" i="16"/>
  <c r="O44" i="16"/>
  <c r="P44" i="16"/>
  <c r="Q44" i="16"/>
  <c r="R44" i="16"/>
  <c r="S44" i="16"/>
  <c r="T44" i="16"/>
  <c r="U44" i="16"/>
  <c r="Y44" i="16"/>
  <c r="Z44" i="16"/>
  <c r="AA44" i="16"/>
  <c r="AB44" i="16"/>
  <c r="M45" i="16"/>
  <c r="N45" i="16"/>
  <c r="O45" i="16"/>
  <c r="P45" i="16"/>
  <c r="Q45" i="16"/>
  <c r="R45" i="16"/>
  <c r="S45" i="16"/>
  <c r="T45" i="16"/>
  <c r="U45" i="16"/>
  <c r="Y45" i="16"/>
  <c r="Z45" i="16"/>
  <c r="AA45" i="16"/>
  <c r="AB45" i="16"/>
  <c r="M46" i="16"/>
  <c r="N46" i="16"/>
  <c r="O46" i="16"/>
  <c r="P46" i="16"/>
  <c r="Q46" i="16"/>
  <c r="R46" i="16"/>
  <c r="S46" i="16"/>
  <c r="T46" i="16"/>
  <c r="U46" i="16"/>
  <c r="Y46" i="16"/>
  <c r="Z46" i="16"/>
  <c r="AA46" i="16"/>
  <c r="AB46" i="16"/>
  <c r="M47" i="16"/>
  <c r="N47" i="16"/>
  <c r="O47" i="16"/>
  <c r="P47" i="16"/>
  <c r="Q47" i="16"/>
  <c r="R47" i="16"/>
  <c r="S47" i="16"/>
  <c r="T47" i="16"/>
  <c r="U47" i="16"/>
  <c r="Y47" i="16"/>
  <c r="Z47" i="16"/>
  <c r="AA47" i="16"/>
  <c r="AB47" i="16"/>
  <c r="M48" i="16"/>
  <c r="N48" i="16"/>
  <c r="O48" i="16"/>
  <c r="P48" i="16"/>
  <c r="Q48" i="16"/>
  <c r="R48" i="16"/>
  <c r="S48" i="16"/>
  <c r="T48" i="16"/>
  <c r="U48" i="16"/>
  <c r="Y48" i="16"/>
  <c r="Z48" i="16"/>
  <c r="AA48" i="16"/>
  <c r="AB48" i="16"/>
  <c r="M49" i="16"/>
  <c r="N49" i="16"/>
  <c r="O49" i="16"/>
  <c r="P49" i="16"/>
  <c r="Q49" i="16"/>
  <c r="R49" i="16"/>
  <c r="S49" i="16"/>
  <c r="T49" i="16"/>
  <c r="U49" i="16"/>
  <c r="Y49" i="16"/>
  <c r="Z49" i="16"/>
  <c r="AA49" i="16"/>
  <c r="AB49" i="16"/>
  <c r="M50" i="16"/>
  <c r="N50" i="16"/>
  <c r="O50" i="16"/>
  <c r="P50" i="16"/>
  <c r="Q50" i="16"/>
  <c r="R50" i="16"/>
  <c r="S50" i="16"/>
  <c r="T50" i="16"/>
  <c r="U50" i="16"/>
  <c r="Y50" i="16"/>
  <c r="Z50" i="16"/>
  <c r="AA50" i="16"/>
  <c r="AB50" i="16"/>
  <c r="M51" i="16"/>
  <c r="N51" i="16"/>
  <c r="O51" i="16"/>
  <c r="P51" i="16"/>
  <c r="Q51" i="16"/>
  <c r="R51" i="16"/>
  <c r="S51" i="16"/>
  <c r="T51" i="16"/>
  <c r="U51" i="16"/>
  <c r="Y51" i="16"/>
  <c r="Z51" i="16"/>
  <c r="AA51" i="16"/>
  <c r="AB51" i="16"/>
  <c r="M52" i="16"/>
  <c r="N52" i="16"/>
  <c r="O52" i="16"/>
  <c r="P52" i="16"/>
  <c r="Q52" i="16"/>
  <c r="R52" i="16"/>
  <c r="S52" i="16"/>
  <c r="T52" i="16"/>
  <c r="U52" i="16"/>
  <c r="Y52" i="16"/>
  <c r="Z52" i="16"/>
  <c r="AA52" i="16"/>
  <c r="AB52" i="16"/>
  <c r="M53" i="16"/>
  <c r="N53" i="16"/>
  <c r="O53" i="16"/>
  <c r="P53" i="16"/>
  <c r="Q53" i="16"/>
  <c r="R53" i="16"/>
  <c r="S53" i="16"/>
  <c r="T53" i="16"/>
  <c r="U53" i="16"/>
  <c r="Y53" i="16"/>
  <c r="Z53" i="16"/>
  <c r="AA53" i="16"/>
  <c r="AB53" i="16"/>
  <c r="M54" i="16"/>
  <c r="N54" i="16"/>
  <c r="O54" i="16"/>
  <c r="P54" i="16"/>
  <c r="Q54" i="16"/>
  <c r="R54" i="16"/>
  <c r="S54" i="16"/>
  <c r="T54" i="16"/>
  <c r="U54" i="16"/>
  <c r="Y54" i="16"/>
  <c r="Z54" i="16"/>
  <c r="AA54" i="16"/>
  <c r="AB54" i="16"/>
  <c r="M55" i="16"/>
  <c r="N55" i="16"/>
  <c r="O55" i="16"/>
  <c r="P55" i="16"/>
  <c r="Q55" i="16"/>
  <c r="R55" i="16"/>
  <c r="S55" i="16"/>
  <c r="T55" i="16"/>
  <c r="U55" i="16"/>
  <c r="Y55" i="16"/>
  <c r="Z55" i="16"/>
  <c r="AA55" i="16"/>
  <c r="AB55" i="16"/>
  <c r="M56" i="16"/>
  <c r="N56" i="16"/>
  <c r="O56" i="16"/>
  <c r="P56" i="16"/>
  <c r="Q56" i="16"/>
  <c r="R56" i="16"/>
  <c r="S56" i="16"/>
  <c r="T56" i="16"/>
  <c r="U56" i="16"/>
  <c r="Y56" i="16"/>
  <c r="Z56" i="16"/>
  <c r="AA56" i="16"/>
  <c r="AB56" i="16"/>
  <c r="M57" i="16"/>
  <c r="N57" i="16"/>
  <c r="O57" i="16"/>
  <c r="P57" i="16"/>
  <c r="Q57" i="16"/>
  <c r="R57" i="16"/>
  <c r="S57" i="16"/>
  <c r="T57" i="16"/>
  <c r="U57" i="16"/>
  <c r="Y57" i="16"/>
  <c r="Z57" i="16"/>
  <c r="AA57" i="16"/>
  <c r="AB57" i="16"/>
  <c r="M58" i="16"/>
  <c r="N58" i="16"/>
  <c r="O58" i="16"/>
  <c r="P58" i="16"/>
  <c r="Q58" i="16"/>
  <c r="R58" i="16"/>
  <c r="S58" i="16"/>
  <c r="T58" i="16"/>
  <c r="U58" i="16"/>
  <c r="Y58" i="16"/>
  <c r="Z58" i="16"/>
  <c r="AA58" i="16"/>
  <c r="AB58" i="16"/>
  <c r="M59" i="16"/>
  <c r="N59" i="16"/>
  <c r="O59" i="16"/>
  <c r="P59" i="16"/>
  <c r="Q59" i="16"/>
  <c r="R59" i="16"/>
  <c r="S59" i="16"/>
  <c r="T59" i="16"/>
  <c r="U59" i="16"/>
  <c r="Y59" i="16"/>
  <c r="Z59" i="16"/>
  <c r="AA59" i="16"/>
  <c r="AB59" i="16"/>
  <c r="M60" i="16"/>
  <c r="N60" i="16"/>
  <c r="O60" i="16"/>
  <c r="P60" i="16"/>
  <c r="Q60" i="16"/>
  <c r="R60" i="16"/>
  <c r="S60" i="16"/>
  <c r="T60" i="16"/>
  <c r="U60" i="16"/>
  <c r="Y60" i="16"/>
  <c r="Z60" i="16"/>
  <c r="AA60" i="16"/>
  <c r="AB60" i="16"/>
  <c r="M61" i="16"/>
  <c r="N61" i="16"/>
  <c r="O61" i="16"/>
  <c r="P61" i="16"/>
  <c r="Q61" i="16"/>
  <c r="R61" i="16"/>
  <c r="S61" i="16"/>
  <c r="T61" i="16"/>
  <c r="U61" i="16"/>
  <c r="Y61" i="16"/>
  <c r="Z61" i="16"/>
  <c r="AA61" i="16"/>
  <c r="AB61" i="16"/>
  <c r="M62" i="16"/>
  <c r="N62" i="16"/>
  <c r="O62" i="16"/>
  <c r="P62" i="16"/>
  <c r="Q62" i="16"/>
  <c r="R62" i="16"/>
  <c r="S62" i="16"/>
  <c r="T62" i="16"/>
  <c r="U62" i="16"/>
  <c r="Y62" i="16"/>
  <c r="Z62" i="16"/>
  <c r="AA62" i="16"/>
  <c r="AB62" i="16"/>
  <c r="M63" i="16"/>
  <c r="N63" i="16"/>
  <c r="O63" i="16"/>
  <c r="P63" i="16"/>
  <c r="Q63" i="16"/>
  <c r="R63" i="16"/>
  <c r="S63" i="16"/>
  <c r="T63" i="16"/>
  <c r="U63" i="16"/>
  <c r="Y63" i="16"/>
  <c r="Z63" i="16"/>
  <c r="AA63" i="16"/>
  <c r="AB63" i="16"/>
  <c r="M64" i="16"/>
  <c r="N64" i="16"/>
  <c r="O64" i="16"/>
  <c r="P64" i="16"/>
  <c r="Q64" i="16"/>
  <c r="R64" i="16"/>
  <c r="S64" i="16"/>
  <c r="T64" i="16"/>
  <c r="U64" i="16"/>
  <c r="Y64" i="16"/>
  <c r="Z64" i="16"/>
  <c r="AA64" i="16"/>
  <c r="AB64" i="16"/>
  <c r="M65" i="16"/>
  <c r="N65" i="16"/>
  <c r="O65" i="16"/>
  <c r="P65" i="16"/>
  <c r="Q65" i="16"/>
  <c r="R65" i="16"/>
  <c r="S65" i="16"/>
  <c r="T65" i="16"/>
  <c r="U65" i="16"/>
  <c r="Y65" i="16"/>
  <c r="Z65" i="16"/>
  <c r="AA65" i="16"/>
  <c r="AB65" i="16"/>
  <c r="M66" i="16"/>
  <c r="N66" i="16"/>
  <c r="O66" i="16"/>
  <c r="P66" i="16"/>
  <c r="Q66" i="16"/>
  <c r="R66" i="16"/>
  <c r="S66" i="16"/>
  <c r="T66" i="16"/>
  <c r="U66" i="16"/>
  <c r="Y66" i="16"/>
  <c r="Z66" i="16"/>
  <c r="AA66" i="16"/>
  <c r="AB66" i="16"/>
  <c r="M67" i="16"/>
  <c r="N67" i="16"/>
  <c r="O67" i="16"/>
  <c r="P67" i="16"/>
  <c r="Q67" i="16"/>
  <c r="R67" i="16"/>
  <c r="S67" i="16"/>
  <c r="T67" i="16"/>
  <c r="U67" i="16"/>
  <c r="Y67" i="16"/>
  <c r="Z67" i="16"/>
  <c r="AA67" i="16"/>
  <c r="AB67" i="16"/>
  <c r="M68" i="16"/>
  <c r="N68" i="16"/>
  <c r="O68" i="16"/>
  <c r="P68" i="16"/>
  <c r="Q68" i="16"/>
  <c r="R68" i="16"/>
  <c r="S68" i="16"/>
  <c r="T68" i="16"/>
  <c r="U68" i="16"/>
  <c r="Y68" i="16"/>
  <c r="Z68" i="16"/>
  <c r="AA68" i="16"/>
  <c r="AB68" i="16"/>
  <c r="M69" i="16"/>
  <c r="N69" i="16"/>
  <c r="O69" i="16"/>
  <c r="P69" i="16"/>
  <c r="Q69" i="16"/>
  <c r="R69" i="16"/>
  <c r="S69" i="16"/>
  <c r="T69" i="16"/>
  <c r="U69" i="16"/>
  <c r="Y69" i="16"/>
  <c r="Z69" i="16"/>
  <c r="AA69" i="16"/>
  <c r="AB69" i="16"/>
  <c r="M70" i="16"/>
  <c r="N70" i="16"/>
  <c r="O70" i="16"/>
  <c r="P70" i="16"/>
  <c r="Q70" i="16"/>
  <c r="R70" i="16"/>
  <c r="S70" i="16"/>
  <c r="T70" i="16"/>
  <c r="U70" i="16"/>
  <c r="Y70" i="16"/>
  <c r="Z70" i="16"/>
  <c r="AA70" i="16"/>
  <c r="AB70" i="16"/>
  <c r="M71" i="16"/>
  <c r="N71" i="16"/>
  <c r="O71" i="16"/>
  <c r="P71" i="16"/>
  <c r="Q71" i="16"/>
  <c r="R71" i="16"/>
  <c r="S71" i="16"/>
  <c r="T71" i="16"/>
  <c r="U71" i="16"/>
  <c r="Y71" i="16"/>
  <c r="Z71" i="16"/>
  <c r="AA71" i="16"/>
  <c r="AB71" i="16"/>
  <c r="M72" i="16"/>
  <c r="N72" i="16"/>
  <c r="O72" i="16"/>
  <c r="P72" i="16"/>
  <c r="Q72" i="16"/>
  <c r="R72" i="16"/>
  <c r="S72" i="16"/>
  <c r="T72" i="16"/>
  <c r="U72" i="16"/>
  <c r="Y72" i="16"/>
  <c r="Z72" i="16"/>
  <c r="AA72" i="16"/>
  <c r="AB72" i="16"/>
  <c r="M73" i="16"/>
  <c r="N73" i="16"/>
  <c r="O73" i="16"/>
  <c r="P73" i="16"/>
  <c r="Q73" i="16"/>
  <c r="R73" i="16"/>
  <c r="S73" i="16"/>
  <c r="T73" i="16"/>
  <c r="U73" i="16"/>
  <c r="Y73" i="16"/>
  <c r="Z73" i="16"/>
  <c r="AA73" i="16"/>
  <c r="AB73" i="16"/>
  <c r="M74" i="16"/>
  <c r="N74" i="16"/>
  <c r="O74" i="16"/>
  <c r="P74" i="16"/>
  <c r="Q74" i="16"/>
  <c r="R74" i="16"/>
  <c r="S74" i="16"/>
  <c r="T74" i="16"/>
  <c r="U74" i="16"/>
  <c r="Y74" i="16"/>
  <c r="Z74" i="16"/>
  <c r="AA74" i="16"/>
  <c r="AB74" i="16"/>
  <c r="M75" i="16"/>
  <c r="N75" i="16"/>
  <c r="O75" i="16"/>
  <c r="P75" i="16"/>
  <c r="Q75" i="16"/>
  <c r="R75" i="16"/>
  <c r="S75" i="16"/>
  <c r="T75" i="16"/>
  <c r="U75" i="16"/>
  <c r="Y75" i="16"/>
  <c r="Z75" i="16"/>
  <c r="AA75" i="16"/>
  <c r="AB75" i="16"/>
  <c r="M76" i="16"/>
  <c r="N76" i="16"/>
  <c r="O76" i="16"/>
  <c r="P76" i="16"/>
  <c r="Q76" i="16"/>
  <c r="R76" i="16"/>
  <c r="S76" i="16"/>
  <c r="T76" i="16"/>
  <c r="U76" i="16"/>
  <c r="Y76" i="16"/>
  <c r="Z76" i="16"/>
  <c r="AA76" i="16"/>
  <c r="AB76" i="16"/>
  <c r="M77" i="16"/>
  <c r="N77" i="16"/>
  <c r="O77" i="16"/>
  <c r="P77" i="16"/>
  <c r="Q77" i="16"/>
  <c r="R77" i="16"/>
  <c r="S77" i="16"/>
  <c r="T77" i="16"/>
  <c r="U77" i="16"/>
  <c r="Y77" i="16"/>
  <c r="Z77" i="16"/>
  <c r="AA77" i="16"/>
  <c r="AB77" i="16"/>
  <c r="M78" i="16"/>
  <c r="N78" i="16"/>
  <c r="O78" i="16"/>
  <c r="P78" i="16"/>
  <c r="Q78" i="16"/>
  <c r="R78" i="16"/>
  <c r="S78" i="16"/>
  <c r="T78" i="16"/>
  <c r="U78" i="16"/>
  <c r="Y78" i="16"/>
  <c r="Z78" i="16"/>
  <c r="AA78" i="16"/>
  <c r="AB78" i="16"/>
  <c r="M79" i="16"/>
  <c r="N79" i="16"/>
  <c r="O79" i="16"/>
  <c r="P79" i="16"/>
  <c r="Q79" i="16"/>
  <c r="R79" i="16"/>
  <c r="S79" i="16"/>
  <c r="T79" i="16"/>
  <c r="U79" i="16"/>
  <c r="Y79" i="16"/>
  <c r="Z79" i="16"/>
  <c r="AA79" i="16"/>
  <c r="AB79" i="16"/>
  <c r="M80" i="16"/>
  <c r="N80" i="16"/>
  <c r="O80" i="16"/>
  <c r="P80" i="16"/>
  <c r="Q80" i="16"/>
  <c r="R80" i="16"/>
  <c r="S80" i="16"/>
  <c r="T80" i="16"/>
  <c r="U80" i="16"/>
  <c r="Y80" i="16"/>
  <c r="Z80" i="16"/>
  <c r="AA80" i="16"/>
  <c r="AB80" i="16"/>
  <c r="M81" i="16"/>
  <c r="N81" i="16"/>
  <c r="O81" i="16"/>
  <c r="P81" i="16"/>
  <c r="Q81" i="16"/>
  <c r="R81" i="16"/>
  <c r="S81" i="16"/>
  <c r="T81" i="16"/>
  <c r="U81" i="16"/>
  <c r="Y81" i="16"/>
  <c r="Z81" i="16"/>
  <c r="AA81" i="16"/>
  <c r="AB81" i="16"/>
  <c r="M82" i="16"/>
  <c r="N82" i="16"/>
  <c r="O82" i="16"/>
  <c r="P82" i="16"/>
  <c r="Q82" i="16"/>
  <c r="R82" i="16"/>
  <c r="S82" i="16"/>
  <c r="T82" i="16"/>
  <c r="U82" i="16"/>
  <c r="Y82" i="16"/>
  <c r="Z82" i="16"/>
  <c r="AA82" i="16"/>
  <c r="AB82" i="16"/>
  <c r="M83" i="16"/>
  <c r="N83" i="16"/>
  <c r="O83" i="16"/>
  <c r="P83" i="16"/>
  <c r="Q83" i="16"/>
  <c r="R83" i="16"/>
  <c r="S83" i="16"/>
  <c r="T83" i="16"/>
  <c r="U83" i="16"/>
  <c r="Y83" i="16"/>
  <c r="Z83" i="16"/>
  <c r="AA83" i="16"/>
  <c r="AB83" i="16"/>
  <c r="M84" i="16"/>
  <c r="N84" i="16"/>
  <c r="O84" i="16"/>
  <c r="P84" i="16"/>
  <c r="Q84" i="16"/>
  <c r="R84" i="16"/>
  <c r="S84" i="16"/>
  <c r="T84" i="16"/>
  <c r="U84" i="16"/>
  <c r="Y84" i="16"/>
  <c r="Z84" i="16"/>
  <c r="AA84" i="16"/>
  <c r="AB84" i="16"/>
  <c r="M85" i="16"/>
  <c r="N85" i="16"/>
  <c r="O85" i="16"/>
  <c r="P85" i="16"/>
  <c r="Q85" i="16"/>
  <c r="R85" i="16"/>
  <c r="S85" i="16"/>
  <c r="T85" i="16"/>
  <c r="U85" i="16"/>
  <c r="Y85" i="16"/>
  <c r="Z85" i="16"/>
  <c r="AA85" i="16"/>
  <c r="AB85" i="16"/>
  <c r="M86" i="16"/>
  <c r="N86" i="16"/>
  <c r="O86" i="16"/>
  <c r="P86" i="16"/>
  <c r="Q86" i="16"/>
  <c r="R86" i="16"/>
  <c r="S86" i="16"/>
  <c r="T86" i="16"/>
  <c r="U86" i="16"/>
  <c r="Y86" i="16"/>
  <c r="Z86" i="16"/>
  <c r="AA86" i="16"/>
  <c r="AB86" i="16"/>
  <c r="M87" i="16"/>
  <c r="N87" i="16"/>
  <c r="O87" i="16"/>
  <c r="P87" i="16"/>
  <c r="Q87" i="16"/>
  <c r="R87" i="16"/>
  <c r="S87" i="16"/>
  <c r="T87" i="16"/>
  <c r="U87" i="16"/>
  <c r="Y87" i="16"/>
  <c r="Z87" i="16"/>
  <c r="AA87" i="16"/>
  <c r="AB87" i="16"/>
  <c r="M88" i="16"/>
  <c r="N88" i="16"/>
  <c r="O88" i="16"/>
  <c r="P88" i="16"/>
  <c r="Q88" i="16"/>
  <c r="R88" i="16"/>
  <c r="S88" i="16"/>
  <c r="T88" i="16"/>
  <c r="U88" i="16"/>
  <c r="Y88" i="16"/>
  <c r="Z88" i="16"/>
  <c r="AA88" i="16"/>
  <c r="AB88" i="16"/>
  <c r="M89" i="16"/>
  <c r="N89" i="16"/>
  <c r="O89" i="16"/>
  <c r="P89" i="16"/>
  <c r="Q89" i="16"/>
  <c r="R89" i="16"/>
  <c r="S89" i="16"/>
  <c r="T89" i="16"/>
  <c r="U89" i="16"/>
  <c r="Y89" i="16"/>
  <c r="Z89" i="16"/>
  <c r="AA89" i="16"/>
  <c r="AB89" i="16"/>
  <c r="M90" i="16"/>
  <c r="N90" i="16"/>
  <c r="O90" i="16"/>
  <c r="P90" i="16"/>
  <c r="Q90" i="16"/>
  <c r="R90" i="16"/>
  <c r="S90" i="16"/>
  <c r="T90" i="16"/>
  <c r="U90" i="16"/>
  <c r="Y90" i="16"/>
  <c r="Z90" i="16"/>
  <c r="AA90" i="16"/>
  <c r="AB90" i="16"/>
  <c r="M91" i="16"/>
  <c r="N91" i="16"/>
  <c r="O91" i="16"/>
  <c r="P91" i="16"/>
  <c r="Q91" i="16"/>
  <c r="R91" i="16"/>
  <c r="S91" i="16"/>
  <c r="T91" i="16"/>
  <c r="U91" i="16"/>
  <c r="Y91" i="16"/>
  <c r="Z91" i="16"/>
  <c r="AA91" i="16"/>
  <c r="AB91" i="16"/>
  <c r="M92" i="16"/>
  <c r="N92" i="16"/>
  <c r="O92" i="16"/>
  <c r="P92" i="16"/>
  <c r="Q92" i="16"/>
  <c r="R92" i="16"/>
  <c r="S92" i="16"/>
  <c r="T92" i="16"/>
  <c r="U92" i="16"/>
  <c r="Y92" i="16"/>
  <c r="Z92" i="16"/>
  <c r="AA92" i="16"/>
  <c r="AB92" i="16"/>
  <c r="M93" i="16"/>
  <c r="N93" i="16"/>
  <c r="O93" i="16"/>
  <c r="P93" i="16"/>
  <c r="Q93" i="16"/>
  <c r="R93" i="16"/>
  <c r="S93" i="16"/>
  <c r="T93" i="16"/>
  <c r="U93" i="16"/>
  <c r="Y93" i="16"/>
  <c r="Z93" i="16"/>
  <c r="AA93" i="16"/>
  <c r="AB93" i="16"/>
  <c r="M94" i="16"/>
  <c r="N94" i="16"/>
  <c r="O94" i="16"/>
  <c r="P94" i="16"/>
  <c r="Q94" i="16"/>
  <c r="R94" i="16"/>
  <c r="S94" i="16"/>
  <c r="T94" i="16"/>
  <c r="U94" i="16"/>
  <c r="Y94" i="16"/>
  <c r="Z94" i="16"/>
  <c r="AA94" i="16"/>
  <c r="AB94" i="16"/>
  <c r="M95" i="16"/>
  <c r="N95" i="16"/>
  <c r="O95" i="16"/>
  <c r="P95" i="16"/>
  <c r="Q95" i="16"/>
  <c r="R95" i="16"/>
  <c r="S95" i="16"/>
  <c r="T95" i="16"/>
  <c r="U95" i="16"/>
  <c r="Y95" i="16"/>
  <c r="Z95" i="16"/>
  <c r="AA95" i="16"/>
  <c r="AB95" i="16"/>
  <c r="M96" i="16"/>
  <c r="N96" i="16"/>
  <c r="O96" i="16"/>
  <c r="P96" i="16"/>
  <c r="Q96" i="16"/>
  <c r="R96" i="16"/>
  <c r="S96" i="16"/>
  <c r="T96" i="16"/>
  <c r="U96" i="16"/>
  <c r="Y96" i="16"/>
  <c r="Z96" i="16"/>
  <c r="AA96" i="16"/>
  <c r="AB96" i="16"/>
  <c r="M97" i="16"/>
  <c r="N97" i="16"/>
  <c r="O97" i="16"/>
  <c r="P97" i="16"/>
  <c r="Q97" i="16"/>
  <c r="R97" i="16"/>
  <c r="S97" i="16"/>
  <c r="T97" i="16"/>
  <c r="U97" i="16"/>
  <c r="Y97" i="16"/>
  <c r="Z97" i="16"/>
  <c r="AA97" i="16"/>
  <c r="AB97" i="16"/>
  <c r="M98" i="16"/>
  <c r="N98" i="16"/>
  <c r="O98" i="16"/>
  <c r="P98" i="16"/>
  <c r="Q98" i="16"/>
  <c r="R98" i="16"/>
  <c r="S98" i="16"/>
  <c r="T98" i="16"/>
  <c r="U98" i="16"/>
  <c r="Y98" i="16"/>
  <c r="Z98" i="16"/>
  <c r="AA98" i="16"/>
  <c r="AB98" i="16"/>
  <c r="M99" i="16"/>
  <c r="N99" i="16"/>
  <c r="O99" i="16"/>
  <c r="P99" i="16"/>
  <c r="Q99" i="16"/>
  <c r="R99" i="16"/>
  <c r="S99" i="16"/>
  <c r="T99" i="16"/>
  <c r="U99" i="16"/>
  <c r="Y99" i="16"/>
  <c r="Z99" i="16"/>
  <c r="AA99" i="16"/>
  <c r="AB99" i="16"/>
  <c r="M100" i="16"/>
  <c r="N100" i="16"/>
  <c r="O100" i="16"/>
  <c r="P100" i="16"/>
  <c r="Q100" i="16"/>
  <c r="R100" i="16"/>
  <c r="S100" i="16"/>
  <c r="T100" i="16"/>
  <c r="U100" i="16"/>
  <c r="Y100" i="16"/>
  <c r="Z100" i="16"/>
  <c r="AA100" i="16"/>
  <c r="AB100" i="16"/>
  <c r="M101" i="16"/>
  <c r="N101" i="16"/>
  <c r="O101" i="16"/>
  <c r="P101" i="16"/>
  <c r="Q101" i="16"/>
  <c r="R101" i="16"/>
  <c r="S101" i="16"/>
  <c r="T101" i="16"/>
  <c r="U101" i="16"/>
  <c r="Y101" i="16"/>
  <c r="Z101" i="16"/>
  <c r="AA101" i="16"/>
  <c r="AB101" i="16"/>
  <c r="M102" i="16"/>
  <c r="N102" i="16"/>
  <c r="O102" i="16"/>
  <c r="P102" i="16"/>
  <c r="Q102" i="16"/>
  <c r="R102" i="16"/>
  <c r="S102" i="16"/>
  <c r="T102" i="16"/>
  <c r="U102" i="16"/>
  <c r="Y102" i="16"/>
  <c r="Z102" i="16"/>
  <c r="AA102" i="16"/>
  <c r="AB102" i="16"/>
  <c r="M103" i="16"/>
  <c r="N103" i="16"/>
  <c r="O103" i="16"/>
  <c r="P103" i="16"/>
  <c r="Q103" i="16"/>
  <c r="R103" i="16"/>
  <c r="S103" i="16"/>
  <c r="T103" i="16"/>
  <c r="U103" i="16"/>
  <c r="Y103" i="16"/>
  <c r="Z103" i="16"/>
  <c r="AA103" i="16"/>
  <c r="AB103" i="16"/>
  <c r="M104" i="16"/>
  <c r="N104" i="16"/>
  <c r="O104" i="16"/>
  <c r="P104" i="16"/>
  <c r="Q104" i="16"/>
  <c r="R104" i="16"/>
  <c r="S104" i="16"/>
  <c r="T104" i="16"/>
  <c r="U104" i="16"/>
  <c r="Y104" i="16"/>
  <c r="Z104" i="16"/>
  <c r="AA104" i="16"/>
  <c r="AB104" i="16"/>
  <c r="M105" i="16"/>
  <c r="N105" i="16"/>
  <c r="O105" i="16"/>
  <c r="P105" i="16"/>
  <c r="Q105" i="16"/>
  <c r="R105" i="16"/>
  <c r="S105" i="16"/>
  <c r="T105" i="16"/>
  <c r="U105" i="16"/>
  <c r="Y105" i="16"/>
  <c r="Z105" i="16"/>
  <c r="AA105" i="16"/>
  <c r="AB105" i="16"/>
  <c r="M106" i="16"/>
  <c r="N106" i="16"/>
  <c r="O106" i="16"/>
  <c r="P106" i="16"/>
  <c r="Q106" i="16"/>
  <c r="R106" i="16"/>
  <c r="S106" i="16"/>
  <c r="T106" i="16"/>
  <c r="U106" i="16"/>
  <c r="Y106" i="16"/>
  <c r="Z106" i="16"/>
  <c r="AA106" i="16"/>
  <c r="AB106" i="16"/>
  <c r="M107" i="16"/>
  <c r="N107" i="16"/>
  <c r="O107" i="16"/>
  <c r="P107" i="16"/>
  <c r="Q107" i="16"/>
  <c r="R107" i="16"/>
  <c r="S107" i="16"/>
  <c r="T107" i="16"/>
  <c r="U107" i="16"/>
  <c r="Y107" i="16"/>
  <c r="Z107" i="16"/>
  <c r="AA107" i="16"/>
  <c r="AB107" i="16"/>
  <c r="M108" i="16"/>
  <c r="N108" i="16"/>
  <c r="O108" i="16"/>
  <c r="P108" i="16"/>
  <c r="Q108" i="16"/>
  <c r="R108" i="16"/>
  <c r="S108" i="16"/>
  <c r="T108" i="16"/>
  <c r="U108" i="16"/>
  <c r="Y108" i="16"/>
  <c r="Z108" i="16"/>
  <c r="AA108" i="16"/>
  <c r="AB108" i="16"/>
  <c r="M109" i="16"/>
  <c r="N109" i="16"/>
  <c r="O109" i="16"/>
  <c r="P109" i="16"/>
  <c r="Q109" i="16"/>
  <c r="R109" i="16"/>
  <c r="S109" i="16"/>
  <c r="T109" i="16"/>
  <c r="U109" i="16"/>
  <c r="Y109" i="16"/>
  <c r="Z109" i="16"/>
  <c r="AA109" i="16"/>
  <c r="AB109" i="16"/>
  <c r="M110" i="16"/>
  <c r="N110" i="16"/>
  <c r="O110" i="16"/>
  <c r="P110" i="16"/>
  <c r="Q110" i="16"/>
  <c r="R110" i="16"/>
  <c r="S110" i="16"/>
  <c r="T110" i="16"/>
  <c r="U110" i="16"/>
  <c r="Y110" i="16"/>
  <c r="Z110" i="16"/>
  <c r="AA110" i="16"/>
  <c r="AB110" i="16"/>
  <c r="M111" i="16"/>
  <c r="N111" i="16"/>
  <c r="O111" i="16"/>
  <c r="P111" i="16"/>
  <c r="Q111" i="16"/>
  <c r="R111" i="16"/>
  <c r="S111" i="16"/>
  <c r="T111" i="16"/>
  <c r="U111" i="16"/>
  <c r="Y111" i="16"/>
  <c r="Z111" i="16"/>
  <c r="AA111" i="16"/>
  <c r="AB111" i="16"/>
  <c r="M112" i="16"/>
  <c r="N112" i="16"/>
  <c r="O112" i="16"/>
  <c r="P112" i="16"/>
  <c r="Q112" i="16"/>
  <c r="R112" i="16"/>
  <c r="S112" i="16"/>
  <c r="T112" i="16"/>
  <c r="U112" i="16"/>
  <c r="Y112" i="16"/>
  <c r="Z112" i="16"/>
  <c r="AA112" i="16"/>
  <c r="AB112" i="16"/>
  <c r="M113" i="16"/>
  <c r="N113" i="16"/>
  <c r="O113" i="16"/>
  <c r="P113" i="16"/>
  <c r="Q113" i="16"/>
  <c r="R113" i="16"/>
  <c r="S113" i="16"/>
  <c r="T113" i="16"/>
  <c r="U113" i="16"/>
  <c r="Y113" i="16"/>
  <c r="Z113" i="16"/>
  <c r="AA113" i="16"/>
  <c r="AB113" i="16"/>
  <c r="M114" i="16"/>
  <c r="N114" i="16"/>
  <c r="O114" i="16"/>
  <c r="P114" i="16"/>
  <c r="Q114" i="16"/>
  <c r="R114" i="16"/>
  <c r="S114" i="16"/>
  <c r="T114" i="16"/>
  <c r="U114" i="16"/>
  <c r="Y114" i="16"/>
  <c r="Z114" i="16"/>
  <c r="AA114" i="16"/>
  <c r="AB114" i="16"/>
  <c r="M115" i="16"/>
  <c r="N115" i="16"/>
  <c r="O115" i="16"/>
  <c r="P115" i="16"/>
  <c r="Q115" i="16"/>
  <c r="R115" i="16"/>
  <c r="S115" i="16"/>
  <c r="T115" i="16"/>
  <c r="U115" i="16"/>
  <c r="Y115" i="16"/>
  <c r="Z115" i="16"/>
  <c r="AA115" i="16"/>
  <c r="AB115" i="16"/>
  <c r="M116" i="16"/>
  <c r="N116" i="16"/>
  <c r="O116" i="16"/>
  <c r="P116" i="16"/>
  <c r="Q116" i="16"/>
  <c r="R116" i="16"/>
  <c r="S116" i="16"/>
  <c r="T116" i="16"/>
  <c r="U116" i="16"/>
  <c r="Y116" i="16"/>
  <c r="Z116" i="16"/>
  <c r="AA116" i="16"/>
  <c r="AB116" i="16"/>
  <c r="M117" i="16"/>
  <c r="N117" i="16"/>
  <c r="O117" i="16"/>
  <c r="P117" i="16"/>
  <c r="Q117" i="16"/>
  <c r="R117" i="16"/>
  <c r="S117" i="16"/>
  <c r="T117" i="16"/>
  <c r="U117" i="16"/>
  <c r="Y117" i="16"/>
  <c r="Z117" i="16"/>
  <c r="AA117" i="16"/>
  <c r="AB117" i="16"/>
  <c r="M118" i="16"/>
  <c r="N118" i="16"/>
  <c r="O118" i="16"/>
  <c r="P118" i="16"/>
  <c r="Q118" i="16"/>
  <c r="R118" i="16"/>
  <c r="S118" i="16"/>
  <c r="T118" i="16"/>
  <c r="U118" i="16"/>
  <c r="Y118" i="16"/>
  <c r="Z118" i="16"/>
  <c r="AA118" i="16"/>
  <c r="AB118" i="16"/>
  <c r="M119" i="16"/>
  <c r="N119" i="16"/>
  <c r="O119" i="16"/>
  <c r="P119" i="16"/>
  <c r="Q119" i="16"/>
  <c r="R119" i="16"/>
  <c r="S119" i="16"/>
  <c r="T119" i="16"/>
  <c r="U119" i="16"/>
  <c r="Y119" i="16"/>
  <c r="Z119" i="16"/>
  <c r="AA119" i="16"/>
  <c r="AB119" i="16"/>
  <c r="M120" i="16"/>
  <c r="N120" i="16"/>
  <c r="O120" i="16"/>
  <c r="P120" i="16"/>
  <c r="Q120" i="16"/>
  <c r="R120" i="16"/>
  <c r="S120" i="16"/>
  <c r="T120" i="16"/>
  <c r="U120" i="16"/>
  <c r="Y120" i="16"/>
  <c r="Z120" i="16"/>
  <c r="AA120" i="16"/>
  <c r="AB120" i="16"/>
  <c r="M121" i="16"/>
  <c r="N121" i="16"/>
  <c r="O121" i="16"/>
  <c r="P121" i="16"/>
  <c r="Q121" i="16"/>
  <c r="R121" i="16"/>
  <c r="S121" i="16"/>
  <c r="T121" i="16"/>
  <c r="U121" i="16"/>
  <c r="Y121" i="16"/>
  <c r="Z121" i="16"/>
  <c r="AA121" i="16"/>
  <c r="AB121" i="16"/>
  <c r="M122" i="16"/>
  <c r="N122" i="16"/>
  <c r="O122" i="16"/>
  <c r="P122" i="16"/>
  <c r="Q122" i="16"/>
  <c r="R122" i="16"/>
  <c r="S122" i="16"/>
  <c r="T122" i="16"/>
  <c r="U122" i="16"/>
  <c r="Y122" i="16"/>
  <c r="Z122" i="16"/>
  <c r="AA122" i="16"/>
  <c r="AB122" i="16"/>
  <c r="M123" i="16"/>
  <c r="N123" i="16"/>
  <c r="O123" i="16"/>
  <c r="P123" i="16"/>
  <c r="Q123" i="16"/>
  <c r="R123" i="16"/>
  <c r="S123" i="16"/>
  <c r="T123" i="16"/>
  <c r="U123" i="16"/>
  <c r="Y123" i="16"/>
  <c r="Z123" i="16"/>
  <c r="AA123" i="16"/>
  <c r="AB123" i="16"/>
  <c r="M124" i="16"/>
  <c r="N124" i="16"/>
  <c r="O124" i="16"/>
  <c r="P124" i="16"/>
  <c r="Q124" i="16"/>
  <c r="R124" i="16"/>
  <c r="S124" i="16"/>
  <c r="T124" i="16"/>
  <c r="U124" i="16"/>
  <c r="Y124" i="16"/>
  <c r="Z124" i="16"/>
  <c r="AA124" i="16"/>
  <c r="AB124" i="16"/>
  <c r="M125" i="16"/>
  <c r="N125" i="16"/>
  <c r="O125" i="16"/>
  <c r="P125" i="16"/>
  <c r="Q125" i="16"/>
  <c r="R125" i="16"/>
  <c r="S125" i="16"/>
  <c r="T125" i="16"/>
  <c r="U125" i="16"/>
  <c r="Y125" i="16"/>
  <c r="Z125" i="16"/>
  <c r="AA125" i="16"/>
  <c r="AB125" i="16"/>
  <c r="M126" i="16"/>
  <c r="N126" i="16"/>
  <c r="O126" i="16"/>
  <c r="P126" i="16"/>
  <c r="Q126" i="16"/>
  <c r="R126" i="16"/>
  <c r="S126" i="16"/>
  <c r="T126" i="16"/>
  <c r="U126" i="16"/>
  <c r="Y126" i="16"/>
  <c r="Z126" i="16"/>
  <c r="AA126" i="16"/>
  <c r="AB126" i="16"/>
  <c r="M127" i="16"/>
  <c r="N127" i="16"/>
  <c r="O127" i="16"/>
  <c r="P127" i="16"/>
  <c r="Q127" i="16"/>
  <c r="R127" i="16"/>
  <c r="S127" i="16"/>
  <c r="T127" i="16"/>
  <c r="U127" i="16"/>
  <c r="Y127" i="16"/>
  <c r="Z127" i="16"/>
  <c r="AA127" i="16"/>
  <c r="AB127" i="16"/>
  <c r="M128" i="16"/>
  <c r="N128" i="16"/>
  <c r="O128" i="16"/>
  <c r="P128" i="16"/>
  <c r="Q128" i="16"/>
  <c r="R128" i="16"/>
  <c r="S128" i="16"/>
  <c r="T128" i="16"/>
  <c r="U128" i="16"/>
  <c r="Y128" i="16"/>
  <c r="Z128" i="16"/>
  <c r="AA128" i="16"/>
  <c r="AB128" i="16"/>
  <c r="M129" i="16"/>
  <c r="N129" i="16"/>
  <c r="O129" i="16"/>
  <c r="P129" i="16"/>
  <c r="Q129" i="16"/>
  <c r="R129" i="16"/>
  <c r="S129" i="16"/>
  <c r="T129" i="16"/>
  <c r="U129" i="16"/>
  <c r="Y129" i="16"/>
  <c r="Z129" i="16"/>
  <c r="AA129" i="16"/>
  <c r="AB129" i="16"/>
  <c r="M130" i="16"/>
  <c r="N130" i="16"/>
  <c r="O130" i="16"/>
  <c r="P130" i="16"/>
  <c r="Q130" i="16"/>
  <c r="R130" i="16"/>
  <c r="S130" i="16"/>
  <c r="T130" i="16"/>
  <c r="U130" i="16"/>
  <c r="Y130" i="16"/>
  <c r="Z130" i="16"/>
  <c r="AA130" i="16"/>
  <c r="AB130" i="16"/>
  <c r="M131" i="16"/>
  <c r="N131" i="16"/>
  <c r="O131" i="16"/>
  <c r="P131" i="16"/>
  <c r="Q131" i="16"/>
  <c r="R131" i="16"/>
  <c r="S131" i="16"/>
  <c r="T131" i="16"/>
  <c r="U131" i="16"/>
  <c r="Y131" i="16"/>
  <c r="Z131" i="16"/>
  <c r="AA131" i="16"/>
  <c r="AB131" i="16"/>
  <c r="M132" i="16"/>
  <c r="N132" i="16"/>
  <c r="O132" i="16"/>
  <c r="P132" i="16"/>
  <c r="Q132" i="16"/>
  <c r="R132" i="16"/>
  <c r="S132" i="16"/>
  <c r="T132" i="16"/>
  <c r="U132" i="16"/>
  <c r="Y132" i="16"/>
  <c r="Z132" i="16"/>
  <c r="AA132" i="16"/>
  <c r="AB132" i="16"/>
  <c r="M133" i="16"/>
  <c r="N133" i="16"/>
  <c r="O133" i="16"/>
  <c r="P133" i="16"/>
  <c r="Q133" i="16"/>
  <c r="R133" i="16"/>
  <c r="S133" i="16"/>
  <c r="T133" i="16"/>
  <c r="U133" i="16"/>
  <c r="Y133" i="16"/>
  <c r="Z133" i="16"/>
  <c r="AA133" i="16"/>
  <c r="AB133" i="16"/>
  <c r="M134" i="16"/>
  <c r="N134" i="16"/>
  <c r="O134" i="16"/>
  <c r="P134" i="16"/>
  <c r="Q134" i="16"/>
  <c r="R134" i="16"/>
  <c r="S134" i="16"/>
  <c r="T134" i="16"/>
  <c r="U134" i="16"/>
  <c r="Y134" i="16"/>
  <c r="Z134" i="16"/>
  <c r="AA134" i="16"/>
  <c r="AB134" i="16"/>
  <c r="M135" i="16"/>
  <c r="N135" i="16"/>
  <c r="O135" i="16"/>
  <c r="P135" i="16"/>
  <c r="Q135" i="16"/>
  <c r="R135" i="16"/>
  <c r="S135" i="16"/>
  <c r="T135" i="16"/>
  <c r="U135" i="16"/>
  <c r="Y135" i="16"/>
  <c r="Z135" i="16"/>
  <c r="AA135" i="16"/>
  <c r="AB135" i="16"/>
  <c r="M136" i="16"/>
  <c r="N136" i="16"/>
  <c r="O136" i="16"/>
  <c r="P136" i="16"/>
  <c r="Q136" i="16"/>
  <c r="R136" i="16"/>
  <c r="S136" i="16"/>
  <c r="T136" i="16"/>
  <c r="U136" i="16"/>
  <c r="Y136" i="16"/>
  <c r="Z136" i="16"/>
  <c r="AA136" i="16"/>
  <c r="AB136" i="16"/>
  <c r="M137" i="16"/>
  <c r="N137" i="16"/>
  <c r="O137" i="16"/>
  <c r="P137" i="16"/>
  <c r="Q137" i="16"/>
  <c r="R137" i="16"/>
  <c r="S137" i="16"/>
  <c r="T137" i="16"/>
  <c r="U137" i="16"/>
  <c r="Y137" i="16"/>
  <c r="Z137" i="16"/>
  <c r="AA137" i="16"/>
  <c r="AB137" i="16"/>
  <c r="M138" i="16"/>
  <c r="N138" i="16"/>
  <c r="O138" i="16"/>
  <c r="P138" i="16"/>
  <c r="Q138" i="16"/>
  <c r="R138" i="16"/>
  <c r="S138" i="16"/>
  <c r="T138" i="16"/>
  <c r="U138" i="16"/>
  <c r="Y138" i="16"/>
  <c r="Z138" i="16"/>
  <c r="AA138" i="16"/>
  <c r="AB138" i="16"/>
  <c r="M139" i="16"/>
  <c r="N139" i="16"/>
  <c r="O139" i="16"/>
  <c r="P139" i="16"/>
  <c r="Q139" i="16"/>
  <c r="R139" i="16"/>
  <c r="S139" i="16"/>
  <c r="T139" i="16"/>
  <c r="U139" i="16"/>
  <c r="Y139" i="16"/>
  <c r="Z139" i="16"/>
  <c r="AA139" i="16"/>
  <c r="AB139" i="16"/>
  <c r="M140" i="16"/>
  <c r="N140" i="16"/>
  <c r="O140" i="16"/>
  <c r="P140" i="16"/>
  <c r="Q140" i="16"/>
  <c r="R140" i="16"/>
  <c r="S140" i="16"/>
  <c r="T140" i="16"/>
  <c r="U140" i="16"/>
  <c r="Y140" i="16"/>
  <c r="Z140" i="16"/>
  <c r="AA140" i="16"/>
  <c r="AB140" i="16"/>
  <c r="M141" i="16"/>
  <c r="N141" i="16"/>
  <c r="O141" i="16"/>
  <c r="P141" i="16"/>
  <c r="Q141" i="16"/>
  <c r="R141" i="16"/>
  <c r="S141" i="16"/>
  <c r="T141" i="16"/>
  <c r="U141" i="16"/>
  <c r="Y141" i="16"/>
  <c r="Z141" i="16"/>
  <c r="AA141" i="16"/>
  <c r="AB141" i="16"/>
  <c r="M142" i="16"/>
  <c r="N142" i="16"/>
  <c r="O142" i="16"/>
  <c r="P142" i="16"/>
  <c r="Q142" i="16"/>
  <c r="R142" i="16"/>
  <c r="S142" i="16"/>
  <c r="T142" i="16"/>
  <c r="U142" i="16"/>
  <c r="Y142" i="16"/>
  <c r="Z142" i="16"/>
  <c r="AA142" i="16"/>
  <c r="AB142" i="16"/>
  <c r="M143" i="16"/>
  <c r="N143" i="16"/>
  <c r="O143" i="16"/>
  <c r="P143" i="16"/>
  <c r="Q143" i="16"/>
  <c r="R143" i="16"/>
  <c r="S143" i="16"/>
  <c r="T143" i="16"/>
  <c r="U143" i="16"/>
  <c r="Y143" i="16"/>
  <c r="Z143" i="16"/>
  <c r="AA143" i="16"/>
  <c r="AB143" i="16"/>
  <c r="M144" i="16"/>
  <c r="N144" i="16"/>
  <c r="O144" i="16"/>
  <c r="P144" i="16"/>
  <c r="Q144" i="16"/>
  <c r="R144" i="16"/>
  <c r="S144" i="16"/>
  <c r="T144" i="16"/>
  <c r="U144" i="16"/>
  <c r="Y144" i="16"/>
  <c r="Z144" i="16"/>
  <c r="AA144" i="16"/>
  <c r="AB144" i="16"/>
  <c r="M145" i="16"/>
  <c r="N145" i="16"/>
  <c r="O145" i="16"/>
  <c r="P145" i="16"/>
  <c r="Q145" i="16"/>
  <c r="R145" i="16"/>
  <c r="S145" i="16"/>
  <c r="T145" i="16"/>
  <c r="U145" i="16"/>
  <c r="Y145" i="16"/>
  <c r="Z145" i="16"/>
  <c r="AA145" i="16"/>
  <c r="AB145" i="16"/>
  <c r="M146" i="16"/>
  <c r="N146" i="16"/>
  <c r="O146" i="16"/>
  <c r="P146" i="16"/>
  <c r="Q146" i="16"/>
  <c r="R146" i="16"/>
  <c r="S146" i="16"/>
  <c r="T146" i="16"/>
  <c r="U146" i="16"/>
  <c r="Y146" i="16"/>
  <c r="Z146" i="16"/>
  <c r="AA146" i="16"/>
  <c r="AB146" i="16"/>
  <c r="M147" i="16"/>
  <c r="N147" i="16"/>
  <c r="O147" i="16"/>
  <c r="P147" i="16"/>
  <c r="Q147" i="16"/>
  <c r="R147" i="16"/>
  <c r="S147" i="16"/>
  <c r="T147" i="16"/>
  <c r="U147" i="16"/>
  <c r="Y147" i="16"/>
  <c r="Z147" i="16"/>
  <c r="AA147" i="16"/>
  <c r="AB147" i="16"/>
  <c r="M148" i="16"/>
  <c r="N148" i="16"/>
  <c r="O148" i="16"/>
  <c r="P148" i="16"/>
  <c r="Q148" i="16"/>
  <c r="R148" i="16"/>
  <c r="S148" i="16"/>
  <c r="T148" i="16"/>
  <c r="U148" i="16"/>
  <c r="Y148" i="16"/>
  <c r="Z148" i="16"/>
  <c r="AA148" i="16"/>
  <c r="AB148" i="16"/>
  <c r="M149" i="16"/>
  <c r="N149" i="16"/>
  <c r="O149" i="16"/>
  <c r="P149" i="16"/>
  <c r="Q149" i="16"/>
  <c r="R149" i="16"/>
  <c r="S149" i="16"/>
  <c r="T149" i="16"/>
  <c r="U149" i="16"/>
  <c r="Y149" i="16"/>
  <c r="Z149" i="16"/>
  <c r="AA149" i="16"/>
  <c r="AB149" i="16"/>
  <c r="M150" i="16"/>
  <c r="N150" i="16"/>
  <c r="O150" i="16"/>
  <c r="P150" i="16"/>
  <c r="Q150" i="16"/>
  <c r="R150" i="16"/>
  <c r="S150" i="16"/>
  <c r="T150" i="16"/>
  <c r="U150" i="16"/>
  <c r="Y150" i="16"/>
  <c r="Z150" i="16"/>
  <c r="AA150" i="16"/>
  <c r="AB150" i="16"/>
  <c r="M151" i="16"/>
  <c r="N151" i="16"/>
  <c r="O151" i="16"/>
  <c r="P151" i="16"/>
  <c r="Q151" i="16"/>
  <c r="R151" i="16"/>
  <c r="S151" i="16"/>
  <c r="T151" i="16"/>
  <c r="U151" i="16"/>
  <c r="Y151" i="16"/>
  <c r="Z151" i="16"/>
  <c r="AA151" i="16"/>
  <c r="AB151" i="16"/>
  <c r="M152" i="16"/>
  <c r="N152" i="16"/>
  <c r="O152" i="16"/>
  <c r="P152" i="16"/>
  <c r="Q152" i="16"/>
  <c r="R152" i="16"/>
  <c r="S152" i="16"/>
  <c r="T152" i="16"/>
  <c r="U152" i="16"/>
  <c r="Y152" i="16"/>
  <c r="Z152" i="16"/>
  <c r="AA152" i="16"/>
  <c r="AB152" i="16"/>
  <c r="M153" i="16"/>
  <c r="N153" i="16"/>
  <c r="O153" i="16"/>
  <c r="P153" i="16"/>
  <c r="Q153" i="16"/>
  <c r="R153" i="16"/>
  <c r="S153" i="16"/>
  <c r="T153" i="16"/>
  <c r="U153" i="16"/>
  <c r="Y153" i="16"/>
  <c r="Z153" i="16"/>
  <c r="AA153" i="16"/>
  <c r="AB153" i="16"/>
  <c r="M154" i="16"/>
  <c r="N154" i="16"/>
  <c r="O154" i="16"/>
  <c r="P154" i="16"/>
  <c r="Q154" i="16"/>
  <c r="R154" i="16"/>
  <c r="S154" i="16"/>
  <c r="T154" i="16"/>
  <c r="U154" i="16"/>
  <c r="Y154" i="16"/>
  <c r="Z154" i="16"/>
  <c r="AA154" i="16"/>
  <c r="AB154" i="16"/>
  <c r="M155" i="16"/>
  <c r="N155" i="16"/>
  <c r="O155" i="16"/>
  <c r="P155" i="16"/>
  <c r="Q155" i="16"/>
  <c r="R155" i="16"/>
  <c r="S155" i="16"/>
  <c r="T155" i="16"/>
  <c r="U155" i="16"/>
  <c r="Y155" i="16"/>
  <c r="Z155" i="16"/>
  <c r="AA155" i="16"/>
  <c r="AB155" i="16"/>
  <c r="M156" i="16"/>
  <c r="N156" i="16"/>
  <c r="O156" i="16"/>
  <c r="P156" i="16"/>
  <c r="Q156" i="16"/>
  <c r="R156" i="16"/>
  <c r="S156" i="16"/>
  <c r="T156" i="16"/>
  <c r="U156" i="16"/>
  <c r="Y156" i="16"/>
  <c r="Z156" i="16"/>
  <c r="AA156" i="16"/>
  <c r="AB156" i="16"/>
  <c r="M157" i="16"/>
  <c r="N157" i="16"/>
  <c r="O157" i="16"/>
  <c r="P157" i="16"/>
  <c r="Q157" i="16"/>
  <c r="R157" i="16"/>
  <c r="S157" i="16"/>
  <c r="T157" i="16"/>
  <c r="U157" i="16"/>
  <c r="Y157" i="16"/>
  <c r="Z157" i="16"/>
  <c r="AA157" i="16"/>
  <c r="AB157" i="16"/>
  <c r="M158" i="16"/>
  <c r="N158" i="16"/>
  <c r="O158" i="16"/>
  <c r="P158" i="16"/>
  <c r="Q158" i="16"/>
  <c r="R158" i="16"/>
  <c r="S158" i="16"/>
  <c r="T158" i="16"/>
  <c r="U158" i="16"/>
  <c r="Y158" i="16"/>
  <c r="Z158" i="16"/>
  <c r="AA158" i="16"/>
  <c r="AB158" i="16"/>
  <c r="M159" i="16"/>
  <c r="N159" i="16"/>
  <c r="O159" i="16"/>
  <c r="P159" i="16"/>
  <c r="Q159" i="16"/>
  <c r="R159" i="16"/>
  <c r="S159" i="16"/>
  <c r="T159" i="16"/>
  <c r="U159" i="16"/>
  <c r="Y159" i="16"/>
  <c r="Z159" i="16"/>
  <c r="AA159" i="16"/>
  <c r="AB159" i="16"/>
  <c r="M160" i="16"/>
  <c r="N160" i="16"/>
  <c r="O160" i="16"/>
  <c r="P160" i="16"/>
  <c r="Q160" i="16"/>
  <c r="R160" i="16"/>
  <c r="S160" i="16"/>
  <c r="T160" i="16"/>
  <c r="U160" i="16"/>
  <c r="Y160" i="16"/>
  <c r="Z160" i="16"/>
  <c r="AA160" i="16"/>
  <c r="AB160" i="16"/>
  <c r="M161" i="16"/>
  <c r="N161" i="16"/>
  <c r="O161" i="16"/>
  <c r="P161" i="16"/>
  <c r="Q161" i="16"/>
  <c r="R161" i="16"/>
  <c r="S161" i="16"/>
  <c r="T161" i="16"/>
  <c r="U161" i="16"/>
  <c r="Y161" i="16"/>
  <c r="Z161" i="16"/>
  <c r="AA161" i="16"/>
  <c r="AB161" i="16"/>
  <c r="M162" i="16"/>
  <c r="N162" i="16"/>
  <c r="O162" i="16"/>
  <c r="P162" i="16"/>
  <c r="Q162" i="16"/>
  <c r="R162" i="16"/>
  <c r="S162" i="16"/>
  <c r="T162" i="16"/>
  <c r="U162" i="16"/>
  <c r="Y162" i="16"/>
  <c r="Z162" i="16"/>
  <c r="AA162" i="16"/>
  <c r="AB162" i="16"/>
  <c r="M163" i="16"/>
  <c r="N163" i="16"/>
  <c r="O163" i="16"/>
  <c r="P163" i="16"/>
  <c r="Q163" i="16"/>
  <c r="R163" i="16"/>
  <c r="S163" i="16"/>
  <c r="T163" i="16"/>
  <c r="U163" i="16"/>
  <c r="Y163" i="16"/>
  <c r="Z163" i="16"/>
  <c r="AA163" i="16"/>
  <c r="AB163" i="16"/>
  <c r="M164" i="16"/>
  <c r="N164" i="16"/>
  <c r="O164" i="16"/>
  <c r="P164" i="16"/>
  <c r="Q164" i="16"/>
  <c r="R164" i="16"/>
  <c r="S164" i="16"/>
  <c r="T164" i="16"/>
  <c r="U164" i="16"/>
  <c r="Y164" i="16"/>
  <c r="Z164" i="16"/>
  <c r="AA164" i="16"/>
  <c r="AB164" i="16"/>
  <c r="M165" i="16"/>
  <c r="N165" i="16"/>
  <c r="O165" i="16"/>
  <c r="P165" i="16"/>
  <c r="Q165" i="16"/>
  <c r="R165" i="16"/>
  <c r="S165" i="16"/>
  <c r="T165" i="16"/>
  <c r="U165" i="16"/>
  <c r="Y165" i="16"/>
  <c r="Z165" i="16"/>
  <c r="AA165" i="16"/>
  <c r="AB165" i="16"/>
  <c r="M166" i="16"/>
  <c r="N166" i="16"/>
  <c r="O166" i="16"/>
  <c r="P166" i="16"/>
  <c r="Q166" i="16"/>
  <c r="R166" i="16"/>
  <c r="S166" i="16"/>
  <c r="T166" i="16"/>
  <c r="U166" i="16"/>
  <c r="Y166" i="16"/>
  <c r="Z166" i="16"/>
  <c r="AA166" i="16"/>
  <c r="AB166" i="16"/>
  <c r="M167" i="16"/>
  <c r="N167" i="16"/>
  <c r="O167" i="16"/>
  <c r="P167" i="16"/>
  <c r="Q167" i="16"/>
  <c r="R167" i="16"/>
  <c r="S167" i="16"/>
  <c r="T167" i="16"/>
  <c r="U167" i="16"/>
  <c r="Y167" i="16"/>
  <c r="Z167" i="16"/>
  <c r="AA167" i="16"/>
  <c r="AB167" i="16"/>
  <c r="M168" i="16"/>
  <c r="N168" i="16"/>
  <c r="O168" i="16"/>
  <c r="P168" i="16"/>
  <c r="Q168" i="16"/>
  <c r="R168" i="16"/>
  <c r="S168" i="16"/>
  <c r="T168" i="16"/>
  <c r="U168" i="16"/>
  <c r="Y168" i="16"/>
  <c r="Z168" i="16"/>
  <c r="AA168" i="16"/>
  <c r="AB168" i="16"/>
  <c r="M169" i="16"/>
  <c r="N169" i="16"/>
  <c r="O169" i="16"/>
  <c r="P169" i="16"/>
  <c r="Q169" i="16"/>
  <c r="R169" i="16"/>
  <c r="S169" i="16"/>
  <c r="T169" i="16"/>
  <c r="U169" i="16"/>
  <c r="Y169" i="16"/>
  <c r="Z169" i="16"/>
  <c r="AA169" i="16"/>
  <c r="AB169" i="16"/>
  <c r="M170" i="16"/>
  <c r="N170" i="16"/>
  <c r="O170" i="16"/>
  <c r="P170" i="16"/>
  <c r="Q170" i="16"/>
  <c r="R170" i="16"/>
  <c r="S170" i="16"/>
  <c r="T170" i="16"/>
  <c r="U170" i="16"/>
  <c r="Y170" i="16"/>
  <c r="Z170" i="16"/>
  <c r="AA170" i="16"/>
  <c r="AB170" i="16"/>
  <c r="M171" i="16"/>
  <c r="N171" i="16"/>
  <c r="O171" i="16"/>
  <c r="P171" i="16"/>
  <c r="Q171" i="16"/>
  <c r="R171" i="16"/>
  <c r="S171" i="16"/>
  <c r="T171" i="16"/>
  <c r="U171" i="16"/>
  <c r="Y171" i="16"/>
  <c r="Z171" i="16"/>
  <c r="AA171" i="16"/>
  <c r="AB171" i="16"/>
  <c r="M172" i="16"/>
  <c r="N172" i="16"/>
  <c r="O172" i="16"/>
  <c r="P172" i="16"/>
  <c r="Q172" i="16"/>
  <c r="R172" i="16"/>
  <c r="S172" i="16"/>
  <c r="T172" i="16"/>
  <c r="U172" i="16"/>
  <c r="Y172" i="16"/>
  <c r="Z172" i="16"/>
  <c r="AA172" i="16"/>
  <c r="AB172" i="16"/>
  <c r="M173" i="16"/>
  <c r="N173" i="16"/>
  <c r="O173" i="16"/>
  <c r="P173" i="16"/>
  <c r="Q173" i="16"/>
  <c r="R173" i="16"/>
  <c r="S173" i="16"/>
  <c r="T173" i="16"/>
  <c r="U173" i="16"/>
  <c r="Y173" i="16"/>
  <c r="Z173" i="16"/>
  <c r="AA173" i="16"/>
  <c r="AB173" i="16"/>
  <c r="M174" i="16"/>
  <c r="N174" i="16"/>
  <c r="O174" i="16"/>
  <c r="P174" i="16"/>
  <c r="Q174" i="16"/>
  <c r="R174" i="16"/>
  <c r="S174" i="16"/>
  <c r="T174" i="16"/>
  <c r="U174" i="16"/>
  <c r="Y174" i="16"/>
  <c r="Z174" i="16"/>
  <c r="AA174" i="16"/>
  <c r="AB174" i="16"/>
  <c r="M175" i="16"/>
  <c r="N175" i="16"/>
  <c r="O175" i="16"/>
  <c r="P175" i="16"/>
  <c r="Q175" i="16"/>
  <c r="R175" i="16"/>
  <c r="S175" i="16"/>
  <c r="T175" i="16"/>
  <c r="U175" i="16"/>
  <c r="Y175" i="16"/>
  <c r="Z175" i="16"/>
  <c r="AA175" i="16"/>
  <c r="AB175" i="16"/>
  <c r="M176" i="16"/>
  <c r="N176" i="16"/>
  <c r="O176" i="16"/>
  <c r="P176" i="16"/>
  <c r="Q176" i="16"/>
  <c r="R176" i="16"/>
  <c r="S176" i="16"/>
  <c r="T176" i="16"/>
  <c r="U176" i="16"/>
  <c r="Y176" i="16"/>
  <c r="Z176" i="16"/>
  <c r="AA176" i="16"/>
  <c r="AB176" i="16"/>
  <c r="M177" i="16"/>
  <c r="N177" i="16"/>
  <c r="O177" i="16"/>
  <c r="P177" i="16"/>
  <c r="Q177" i="16"/>
  <c r="R177" i="16"/>
  <c r="S177" i="16"/>
  <c r="T177" i="16"/>
  <c r="U177" i="16"/>
  <c r="Y177" i="16"/>
  <c r="Z177" i="16"/>
  <c r="AA177" i="16"/>
  <c r="AB177" i="16"/>
  <c r="M178" i="16"/>
  <c r="N178" i="16"/>
  <c r="O178" i="16"/>
  <c r="P178" i="16"/>
  <c r="Q178" i="16"/>
  <c r="R178" i="16"/>
  <c r="S178" i="16"/>
  <c r="T178" i="16"/>
  <c r="U178" i="16"/>
  <c r="Y178" i="16"/>
  <c r="Z178" i="16"/>
  <c r="AA178" i="16"/>
  <c r="AB178" i="16"/>
  <c r="M179" i="16"/>
  <c r="N179" i="16"/>
  <c r="O179" i="16"/>
  <c r="P179" i="16"/>
  <c r="Q179" i="16"/>
  <c r="R179" i="16"/>
  <c r="S179" i="16"/>
  <c r="T179" i="16"/>
  <c r="U179" i="16"/>
  <c r="Y179" i="16"/>
  <c r="Z179" i="16"/>
  <c r="AA179" i="16"/>
  <c r="AB179" i="16"/>
  <c r="M180" i="16"/>
  <c r="N180" i="16"/>
  <c r="O180" i="16"/>
  <c r="P180" i="16"/>
  <c r="Q180" i="16"/>
  <c r="R180" i="16"/>
  <c r="S180" i="16"/>
  <c r="T180" i="16"/>
  <c r="U180" i="16"/>
  <c r="Y180" i="16"/>
  <c r="Z180" i="16"/>
  <c r="AA180" i="16"/>
  <c r="AB180" i="16"/>
  <c r="M181" i="16"/>
  <c r="N181" i="16"/>
  <c r="O181" i="16"/>
  <c r="P181" i="16"/>
  <c r="Q181" i="16"/>
  <c r="R181" i="16"/>
  <c r="S181" i="16"/>
  <c r="T181" i="16"/>
  <c r="U181" i="16"/>
  <c r="Y181" i="16"/>
  <c r="Z181" i="16"/>
  <c r="AA181" i="16"/>
  <c r="AB181" i="16"/>
  <c r="M182" i="16"/>
  <c r="N182" i="16"/>
  <c r="O182" i="16"/>
  <c r="P182" i="16"/>
  <c r="Q182" i="16"/>
  <c r="R182" i="16"/>
  <c r="S182" i="16"/>
  <c r="T182" i="16"/>
  <c r="U182" i="16"/>
  <c r="Y182" i="16"/>
  <c r="Z182" i="16"/>
  <c r="AA182" i="16"/>
  <c r="AB182" i="16"/>
  <c r="M183" i="16"/>
  <c r="N183" i="16"/>
  <c r="O183" i="16"/>
  <c r="P183" i="16"/>
  <c r="Q183" i="16"/>
  <c r="R183" i="16"/>
  <c r="S183" i="16"/>
  <c r="T183" i="16"/>
  <c r="U183" i="16"/>
  <c r="Y183" i="16"/>
  <c r="Z183" i="16"/>
  <c r="AA183" i="16"/>
  <c r="AB183" i="16"/>
  <c r="M184" i="16"/>
  <c r="N184" i="16"/>
  <c r="O184" i="16"/>
  <c r="P184" i="16"/>
  <c r="Q184" i="16"/>
  <c r="R184" i="16"/>
  <c r="S184" i="16"/>
  <c r="T184" i="16"/>
  <c r="U184" i="16"/>
  <c r="Y184" i="16"/>
  <c r="Z184" i="16"/>
  <c r="AA184" i="16"/>
  <c r="AB184" i="16"/>
  <c r="M185" i="16"/>
  <c r="N185" i="16"/>
  <c r="O185" i="16"/>
  <c r="P185" i="16"/>
  <c r="Q185" i="16"/>
  <c r="R185" i="16"/>
  <c r="S185" i="16"/>
  <c r="T185" i="16"/>
  <c r="U185" i="16"/>
  <c r="Y185" i="16"/>
  <c r="Z185" i="16"/>
  <c r="AA185" i="16"/>
  <c r="AB185" i="16"/>
  <c r="M186" i="16"/>
  <c r="N186" i="16"/>
  <c r="O186" i="16"/>
  <c r="P186" i="16"/>
  <c r="Q186" i="16"/>
  <c r="R186" i="16"/>
  <c r="S186" i="16"/>
  <c r="T186" i="16"/>
  <c r="U186" i="16"/>
  <c r="Y186" i="16"/>
  <c r="Z186" i="16"/>
  <c r="AA186" i="16"/>
  <c r="AB186" i="16"/>
  <c r="M187" i="16"/>
  <c r="N187" i="16"/>
  <c r="O187" i="16"/>
  <c r="P187" i="16"/>
  <c r="Q187" i="16"/>
  <c r="R187" i="16"/>
  <c r="S187" i="16"/>
  <c r="T187" i="16"/>
  <c r="U187" i="16"/>
  <c r="Y187" i="16"/>
  <c r="Z187" i="16"/>
  <c r="AA187" i="16"/>
  <c r="AB187" i="16"/>
  <c r="M188" i="16"/>
  <c r="N188" i="16"/>
  <c r="O188" i="16"/>
  <c r="P188" i="16"/>
  <c r="Q188" i="16"/>
  <c r="R188" i="16"/>
  <c r="S188" i="16"/>
  <c r="T188" i="16"/>
  <c r="U188" i="16"/>
  <c r="Y188" i="16"/>
  <c r="Z188" i="16"/>
  <c r="AA188" i="16"/>
  <c r="AB188" i="16"/>
  <c r="M189" i="16"/>
  <c r="N189" i="16"/>
  <c r="O189" i="16"/>
  <c r="P189" i="16"/>
  <c r="Q189" i="16"/>
  <c r="R189" i="16"/>
  <c r="S189" i="16"/>
  <c r="T189" i="16"/>
  <c r="U189" i="16"/>
  <c r="Y189" i="16"/>
  <c r="Z189" i="16"/>
  <c r="AA189" i="16"/>
  <c r="AB189" i="16"/>
  <c r="M190" i="16"/>
  <c r="N190" i="16"/>
  <c r="O190" i="16"/>
  <c r="P190" i="16"/>
  <c r="Q190" i="16"/>
  <c r="R190" i="16"/>
  <c r="S190" i="16"/>
  <c r="T190" i="16"/>
  <c r="U190" i="16"/>
  <c r="Y190" i="16"/>
  <c r="Z190" i="16"/>
  <c r="AA190" i="16"/>
  <c r="AB190" i="16"/>
  <c r="M191" i="16"/>
  <c r="N191" i="16"/>
  <c r="O191" i="16"/>
  <c r="P191" i="16"/>
  <c r="Q191" i="16"/>
  <c r="R191" i="16"/>
  <c r="S191" i="16"/>
  <c r="T191" i="16"/>
  <c r="U191" i="16"/>
  <c r="Y191" i="16"/>
  <c r="Z191" i="16"/>
  <c r="AA191" i="16"/>
  <c r="AB191" i="16"/>
  <c r="M192" i="16"/>
  <c r="N192" i="16"/>
  <c r="O192" i="16"/>
  <c r="P192" i="16"/>
  <c r="Q192" i="16"/>
  <c r="R192" i="16"/>
  <c r="S192" i="16"/>
  <c r="T192" i="16"/>
  <c r="U192" i="16"/>
  <c r="Y192" i="16"/>
  <c r="Z192" i="16"/>
  <c r="AA192" i="16"/>
  <c r="AB192" i="16"/>
  <c r="M193" i="16"/>
  <c r="N193" i="16"/>
  <c r="O193" i="16"/>
  <c r="P193" i="16"/>
  <c r="Q193" i="16"/>
  <c r="R193" i="16"/>
  <c r="S193" i="16"/>
  <c r="T193" i="16"/>
  <c r="U193" i="16"/>
  <c r="Y193" i="16"/>
  <c r="Z193" i="16"/>
  <c r="AA193" i="16"/>
  <c r="AB193" i="16"/>
  <c r="M194" i="16"/>
  <c r="N194" i="16"/>
  <c r="O194" i="16"/>
  <c r="P194" i="16"/>
  <c r="Q194" i="16"/>
  <c r="R194" i="16"/>
  <c r="S194" i="16"/>
  <c r="T194" i="16"/>
  <c r="U194" i="16"/>
  <c r="Y194" i="16"/>
  <c r="Z194" i="16"/>
  <c r="AA194" i="16"/>
  <c r="AB194" i="16"/>
  <c r="M195" i="16"/>
  <c r="N195" i="16"/>
  <c r="O195" i="16"/>
  <c r="P195" i="16"/>
  <c r="Q195" i="16"/>
  <c r="R195" i="16"/>
  <c r="S195" i="16"/>
  <c r="T195" i="16"/>
  <c r="U195" i="16"/>
  <c r="Y195" i="16"/>
  <c r="Z195" i="16"/>
  <c r="AA195" i="16"/>
  <c r="AB195" i="16"/>
  <c r="M196" i="16"/>
  <c r="N196" i="16"/>
  <c r="O196" i="16"/>
  <c r="P196" i="16"/>
  <c r="Q196" i="16"/>
  <c r="R196" i="16"/>
  <c r="S196" i="16"/>
  <c r="T196" i="16"/>
  <c r="U196" i="16"/>
  <c r="Y196" i="16"/>
  <c r="Z196" i="16"/>
  <c r="AA196" i="16"/>
  <c r="AB196" i="16"/>
  <c r="M197" i="16"/>
  <c r="N197" i="16"/>
  <c r="O197" i="16"/>
  <c r="P197" i="16"/>
  <c r="Q197" i="16"/>
  <c r="R197" i="16"/>
  <c r="S197" i="16"/>
  <c r="T197" i="16"/>
  <c r="U197" i="16"/>
  <c r="Y197" i="16"/>
  <c r="Z197" i="16"/>
  <c r="AA197" i="16"/>
  <c r="AB197" i="16"/>
  <c r="M198" i="16"/>
  <c r="N198" i="16"/>
  <c r="O198" i="16"/>
  <c r="P198" i="16"/>
  <c r="Q198" i="16"/>
  <c r="R198" i="16"/>
  <c r="S198" i="16"/>
  <c r="T198" i="16"/>
  <c r="U198" i="16"/>
  <c r="Y198" i="16"/>
  <c r="Z198" i="16"/>
  <c r="AA198" i="16"/>
  <c r="AB198" i="16"/>
  <c r="M199" i="16"/>
  <c r="N199" i="16"/>
  <c r="O199" i="16"/>
  <c r="P199" i="16"/>
  <c r="Q199" i="16"/>
  <c r="R199" i="16"/>
  <c r="S199" i="16"/>
  <c r="T199" i="16"/>
  <c r="U199" i="16"/>
  <c r="Y199" i="16"/>
  <c r="Z199" i="16"/>
  <c r="AA199" i="16"/>
  <c r="AB199" i="16"/>
  <c r="M200" i="16"/>
  <c r="N200" i="16"/>
  <c r="O200" i="16"/>
  <c r="P200" i="16"/>
  <c r="Q200" i="16"/>
  <c r="R200" i="16"/>
  <c r="S200" i="16"/>
  <c r="T200" i="16"/>
  <c r="U200" i="16"/>
  <c r="Y200" i="16"/>
  <c r="Z200" i="16"/>
  <c r="AA200" i="16"/>
  <c r="AB200" i="16"/>
  <c r="M201" i="16"/>
  <c r="N201" i="16"/>
  <c r="O201" i="16"/>
  <c r="P201" i="16"/>
  <c r="Q201" i="16"/>
  <c r="R201" i="16"/>
  <c r="S201" i="16"/>
  <c r="T201" i="16"/>
  <c r="U201" i="16"/>
  <c r="Y201" i="16"/>
  <c r="Z201" i="16"/>
  <c r="AA201" i="16"/>
  <c r="AB201" i="16"/>
  <c r="M202" i="16"/>
  <c r="N202" i="16"/>
  <c r="O202" i="16"/>
  <c r="P202" i="16"/>
  <c r="Q202" i="16"/>
  <c r="R202" i="16"/>
  <c r="S202" i="16"/>
  <c r="T202" i="16"/>
  <c r="U202" i="16"/>
  <c r="Y202" i="16"/>
  <c r="Z202" i="16"/>
  <c r="AA202" i="16"/>
  <c r="AB202" i="16"/>
  <c r="M203" i="16"/>
  <c r="N203" i="16"/>
  <c r="O203" i="16"/>
  <c r="P203" i="16"/>
  <c r="Q203" i="16"/>
  <c r="R203" i="16"/>
  <c r="S203" i="16"/>
  <c r="T203" i="16"/>
  <c r="U203" i="16"/>
  <c r="Y203" i="16"/>
  <c r="Z203" i="16"/>
  <c r="AA203" i="16"/>
  <c r="AB203" i="16"/>
  <c r="M204" i="16"/>
  <c r="N204" i="16"/>
  <c r="O204" i="16"/>
  <c r="P204" i="16"/>
  <c r="Q204" i="16"/>
  <c r="R204" i="16"/>
  <c r="S204" i="16"/>
  <c r="T204" i="16"/>
  <c r="U204" i="16"/>
  <c r="Y204" i="16"/>
  <c r="Z204" i="16"/>
  <c r="AA204" i="16"/>
  <c r="AB204" i="16"/>
  <c r="M205" i="16"/>
  <c r="N205" i="16"/>
  <c r="O205" i="16"/>
  <c r="P205" i="16"/>
  <c r="Q205" i="16"/>
  <c r="R205" i="16"/>
  <c r="S205" i="16"/>
  <c r="T205" i="16"/>
  <c r="U205" i="16"/>
  <c r="Y205" i="16"/>
  <c r="Z205" i="16"/>
  <c r="AA205" i="16"/>
  <c r="AB205" i="16"/>
  <c r="M206" i="16"/>
  <c r="N206" i="16"/>
  <c r="O206" i="16"/>
  <c r="P206" i="16"/>
  <c r="Q206" i="16"/>
  <c r="R206" i="16"/>
  <c r="S206" i="16"/>
  <c r="T206" i="16"/>
  <c r="U206" i="16"/>
  <c r="Y206" i="16"/>
  <c r="Z206" i="16"/>
  <c r="AA206" i="16"/>
  <c r="AB206" i="16"/>
  <c r="M207" i="16"/>
  <c r="N207" i="16"/>
  <c r="O207" i="16"/>
  <c r="P207" i="16"/>
  <c r="Q207" i="16"/>
  <c r="R207" i="16"/>
  <c r="S207" i="16"/>
  <c r="T207" i="16"/>
  <c r="U207" i="16"/>
  <c r="Y207" i="16"/>
  <c r="Z207" i="16"/>
  <c r="AA207" i="16"/>
  <c r="AB207" i="16"/>
  <c r="M208" i="16"/>
  <c r="N208" i="16"/>
  <c r="O208" i="16"/>
  <c r="P208" i="16"/>
  <c r="Q208" i="16"/>
  <c r="R208" i="16"/>
  <c r="S208" i="16"/>
  <c r="T208" i="16"/>
  <c r="U208" i="16"/>
  <c r="Y208" i="16"/>
  <c r="Z208" i="16"/>
  <c r="AA208" i="16"/>
  <c r="AB208" i="16"/>
  <c r="M209" i="16"/>
  <c r="N209" i="16"/>
  <c r="O209" i="16"/>
  <c r="P209" i="16"/>
  <c r="Q209" i="16"/>
  <c r="R209" i="16"/>
  <c r="S209" i="16"/>
  <c r="T209" i="16"/>
  <c r="U209" i="16"/>
  <c r="Y209" i="16"/>
  <c r="Z209" i="16"/>
  <c r="AA209" i="16"/>
  <c r="AB209" i="16"/>
  <c r="M210" i="16"/>
  <c r="N210" i="16"/>
  <c r="O210" i="16"/>
  <c r="P210" i="16"/>
  <c r="Q210" i="16"/>
  <c r="R210" i="16"/>
  <c r="S210" i="16"/>
  <c r="T210" i="16"/>
  <c r="U210" i="16"/>
  <c r="Y210" i="16"/>
  <c r="Z210" i="16"/>
  <c r="AA210" i="16"/>
  <c r="AB210" i="16"/>
  <c r="M211" i="16"/>
  <c r="N211" i="16"/>
  <c r="O211" i="16"/>
  <c r="P211" i="16"/>
  <c r="Q211" i="16"/>
  <c r="R211" i="16"/>
  <c r="S211" i="16"/>
  <c r="T211" i="16"/>
  <c r="U211" i="16"/>
  <c r="Y211" i="16"/>
  <c r="Z211" i="16"/>
  <c r="AA211" i="16"/>
  <c r="AB211" i="16"/>
  <c r="M212" i="16"/>
  <c r="N212" i="16"/>
  <c r="O212" i="16"/>
  <c r="P212" i="16"/>
  <c r="Q212" i="16"/>
  <c r="R212" i="16"/>
  <c r="S212" i="16"/>
  <c r="T212" i="16"/>
  <c r="U212" i="16"/>
  <c r="Y212" i="16"/>
  <c r="Z212" i="16"/>
  <c r="AA212" i="16"/>
  <c r="AB212" i="16"/>
  <c r="M213" i="16"/>
  <c r="N213" i="16"/>
  <c r="O213" i="16"/>
  <c r="P213" i="16"/>
  <c r="Q213" i="16"/>
  <c r="R213" i="16"/>
  <c r="S213" i="16"/>
  <c r="T213" i="16"/>
  <c r="U213" i="16"/>
  <c r="Y213" i="16"/>
  <c r="Z213" i="16"/>
  <c r="AA213" i="16"/>
  <c r="AB213" i="16"/>
  <c r="M214" i="16"/>
  <c r="N214" i="16"/>
  <c r="O214" i="16"/>
  <c r="P214" i="16"/>
  <c r="Q214" i="16"/>
  <c r="R214" i="16"/>
  <c r="S214" i="16"/>
  <c r="T214" i="16"/>
  <c r="U214" i="16"/>
  <c r="Y214" i="16"/>
  <c r="Z214" i="16"/>
  <c r="AA214" i="16"/>
  <c r="AB214" i="16"/>
  <c r="M215" i="16"/>
  <c r="N215" i="16"/>
  <c r="O215" i="16"/>
  <c r="P215" i="16"/>
  <c r="Q215" i="16"/>
  <c r="R215" i="16"/>
  <c r="S215" i="16"/>
  <c r="T215" i="16"/>
  <c r="U215" i="16"/>
  <c r="Y215" i="16"/>
  <c r="Z215" i="16"/>
  <c r="AA215" i="16"/>
  <c r="AB215" i="16"/>
  <c r="M216" i="16"/>
  <c r="N216" i="16"/>
  <c r="O216" i="16"/>
  <c r="P216" i="16"/>
  <c r="Q216" i="16"/>
  <c r="R216" i="16"/>
  <c r="S216" i="16"/>
  <c r="T216" i="16"/>
  <c r="U216" i="16"/>
  <c r="Y216" i="16"/>
  <c r="Z216" i="16"/>
  <c r="AA216" i="16"/>
  <c r="AB216" i="16"/>
  <c r="M217" i="16"/>
  <c r="N217" i="16"/>
  <c r="O217" i="16"/>
  <c r="P217" i="16"/>
  <c r="Q217" i="16"/>
  <c r="R217" i="16"/>
  <c r="S217" i="16"/>
  <c r="T217" i="16"/>
  <c r="U217" i="16"/>
  <c r="Y217" i="16"/>
  <c r="Z217" i="16"/>
  <c r="AA217" i="16"/>
  <c r="AB217" i="16"/>
  <c r="M218" i="16"/>
  <c r="N218" i="16"/>
  <c r="O218" i="16"/>
  <c r="P218" i="16"/>
  <c r="Q218" i="16"/>
  <c r="R218" i="16"/>
  <c r="S218" i="16"/>
  <c r="T218" i="16"/>
  <c r="U218" i="16"/>
  <c r="Y218" i="16"/>
  <c r="Z218" i="16"/>
  <c r="AA218" i="16"/>
  <c r="AB218" i="16"/>
  <c r="M219" i="16"/>
  <c r="N219" i="16"/>
  <c r="O219" i="16"/>
  <c r="P219" i="16"/>
  <c r="Q219" i="16"/>
  <c r="R219" i="16"/>
  <c r="S219" i="16"/>
  <c r="T219" i="16"/>
  <c r="U219" i="16"/>
  <c r="Y219" i="16"/>
  <c r="Z219" i="16"/>
  <c r="AA219" i="16"/>
  <c r="AB219" i="16"/>
  <c r="M220" i="16"/>
  <c r="N220" i="16"/>
  <c r="O220" i="16"/>
  <c r="P220" i="16"/>
  <c r="Q220" i="16"/>
  <c r="R220" i="16"/>
  <c r="S220" i="16"/>
  <c r="T220" i="16"/>
  <c r="U220" i="16"/>
  <c r="Y220" i="16"/>
  <c r="Z220" i="16"/>
  <c r="AA220" i="16"/>
  <c r="AB220" i="16"/>
  <c r="M221" i="16"/>
  <c r="N221" i="16"/>
  <c r="O221" i="16"/>
  <c r="P221" i="16"/>
  <c r="Q221" i="16"/>
  <c r="R221" i="16"/>
  <c r="S221" i="16"/>
  <c r="T221" i="16"/>
  <c r="U221" i="16"/>
  <c r="Y221" i="16"/>
  <c r="Z221" i="16"/>
  <c r="AA221" i="16"/>
  <c r="AB221" i="16"/>
  <c r="M222" i="16"/>
  <c r="N222" i="16"/>
  <c r="O222" i="16"/>
  <c r="P222" i="16"/>
  <c r="Q222" i="16"/>
  <c r="R222" i="16"/>
  <c r="S222" i="16"/>
  <c r="T222" i="16"/>
  <c r="U222" i="16"/>
  <c r="Y222" i="16"/>
  <c r="Z222" i="16"/>
  <c r="AA222" i="16"/>
  <c r="AB222" i="16"/>
  <c r="M223" i="16"/>
  <c r="N223" i="16"/>
  <c r="O223" i="16"/>
  <c r="P223" i="16"/>
  <c r="Q223" i="16"/>
  <c r="R223" i="16"/>
  <c r="S223" i="16"/>
  <c r="T223" i="16"/>
  <c r="U223" i="16"/>
  <c r="Y223" i="16"/>
  <c r="Z223" i="16"/>
  <c r="AA223" i="16"/>
  <c r="AB223" i="16"/>
  <c r="M224" i="16"/>
  <c r="N224" i="16"/>
  <c r="O224" i="16"/>
  <c r="P224" i="16"/>
  <c r="Q224" i="16"/>
  <c r="R224" i="16"/>
  <c r="S224" i="16"/>
  <c r="T224" i="16"/>
  <c r="U224" i="16"/>
  <c r="Y224" i="16"/>
  <c r="Z224" i="16"/>
  <c r="AA224" i="16"/>
  <c r="AB224" i="16"/>
  <c r="M225" i="16"/>
  <c r="N225" i="16"/>
  <c r="O225" i="16"/>
  <c r="P225" i="16"/>
  <c r="Q225" i="16"/>
  <c r="R225" i="16"/>
  <c r="S225" i="16"/>
  <c r="T225" i="16"/>
  <c r="U225" i="16"/>
  <c r="Y225" i="16"/>
  <c r="Z225" i="16"/>
  <c r="AA225" i="16"/>
  <c r="AB225" i="16"/>
  <c r="M226" i="16"/>
  <c r="N226" i="16"/>
  <c r="O226" i="16"/>
  <c r="P226" i="16"/>
  <c r="Q226" i="16"/>
  <c r="R226" i="16"/>
  <c r="S226" i="16"/>
  <c r="T226" i="16"/>
  <c r="U226" i="16"/>
  <c r="Y226" i="16"/>
  <c r="Z226" i="16"/>
  <c r="AA226" i="16"/>
  <c r="AB226" i="16"/>
  <c r="M227" i="16"/>
  <c r="N227" i="16"/>
  <c r="O227" i="16"/>
  <c r="P227" i="16"/>
  <c r="Q227" i="16"/>
  <c r="R227" i="16"/>
  <c r="S227" i="16"/>
  <c r="T227" i="16"/>
  <c r="U227" i="16"/>
  <c r="Y227" i="16"/>
  <c r="Z227" i="16"/>
  <c r="AA227" i="16"/>
  <c r="AB227" i="16"/>
  <c r="M228" i="16"/>
  <c r="N228" i="16"/>
  <c r="O228" i="16"/>
  <c r="P228" i="16"/>
  <c r="Q228" i="16"/>
  <c r="R228" i="16"/>
  <c r="S228" i="16"/>
  <c r="T228" i="16"/>
  <c r="U228" i="16"/>
  <c r="Y228" i="16"/>
  <c r="Z228" i="16"/>
  <c r="AA228" i="16"/>
  <c r="AB228" i="16"/>
  <c r="M229" i="16"/>
  <c r="N229" i="16"/>
  <c r="O229" i="16"/>
  <c r="P229" i="16"/>
  <c r="Q229" i="16"/>
  <c r="R229" i="16"/>
  <c r="S229" i="16"/>
  <c r="T229" i="16"/>
  <c r="U229" i="16"/>
  <c r="Y229" i="16"/>
  <c r="Z229" i="16"/>
  <c r="AA229" i="16"/>
  <c r="AB229" i="16"/>
  <c r="M230" i="16"/>
  <c r="N230" i="16"/>
  <c r="O230" i="16"/>
  <c r="P230" i="16"/>
  <c r="Q230" i="16"/>
  <c r="R230" i="16"/>
  <c r="S230" i="16"/>
  <c r="T230" i="16"/>
  <c r="U230" i="16"/>
  <c r="Y230" i="16"/>
  <c r="Z230" i="16"/>
  <c r="AA230" i="16"/>
  <c r="AB230" i="16"/>
  <c r="M231" i="16"/>
  <c r="N231" i="16"/>
  <c r="O231" i="16"/>
  <c r="P231" i="16"/>
  <c r="Q231" i="16"/>
  <c r="R231" i="16"/>
  <c r="S231" i="16"/>
  <c r="T231" i="16"/>
  <c r="U231" i="16"/>
  <c r="Y231" i="16"/>
  <c r="Z231" i="16"/>
  <c r="AA231" i="16"/>
  <c r="AB231" i="16"/>
  <c r="M232" i="16"/>
  <c r="N232" i="16"/>
  <c r="O232" i="16"/>
  <c r="P232" i="16"/>
  <c r="Q232" i="16"/>
  <c r="R232" i="16"/>
  <c r="S232" i="16"/>
  <c r="T232" i="16"/>
  <c r="U232" i="16"/>
  <c r="Y232" i="16"/>
  <c r="Z232" i="16"/>
  <c r="AA232" i="16"/>
  <c r="AB232" i="16"/>
  <c r="M233" i="16"/>
  <c r="N233" i="16"/>
  <c r="O233" i="16"/>
  <c r="P233" i="16"/>
  <c r="Q233" i="16"/>
  <c r="R233" i="16"/>
  <c r="S233" i="16"/>
  <c r="T233" i="16"/>
  <c r="U233" i="16"/>
  <c r="Y233" i="16"/>
  <c r="Z233" i="16"/>
  <c r="AA233" i="16"/>
  <c r="AB233" i="16"/>
  <c r="M234" i="16"/>
  <c r="N234" i="16"/>
  <c r="O234" i="16"/>
  <c r="P234" i="16"/>
  <c r="Q234" i="16"/>
  <c r="R234" i="16"/>
  <c r="S234" i="16"/>
  <c r="T234" i="16"/>
  <c r="U234" i="16"/>
  <c r="Y234" i="16"/>
  <c r="Z234" i="16"/>
  <c r="AA234" i="16"/>
  <c r="AB234" i="16"/>
  <c r="M235" i="16"/>
  <c r="N235" i="16"/>
  <c r="O235" i="16"/>
  <c r="P235" i="16"/>
  <c r="Q235" i="16"/>
  <c r="R235" i="16"/>
  <c r="S235" i="16"/>
  <c r="T235" i="16"/>
  <c r="U235" i="16"/>
  <c r="Y235" i="16"/>
  <c r="Z235" i="16"/>
  <c r="AA235" i="16"/>
  <c r="AB235" i="16"/>
  <c r="M236" i="16"/>
  <c r="N236" i="16"/>
  <c r="O236" i="16"/>
  <c r="P236" i="16"/>
  <c r="Q236" i="16"/>
  <c r="R236" i="16"/>
  <c r="S236" i="16"/>
  <c r="T236" i="16"/>
  <c r="U236" i="16"/>
  <c r="Y236" i="16"/>
  <c r="Z236" i="16"/>
  <c r="AA236" i="16"/>
  <c r="AB236" i="16"/>
  <c r="M237" i="16"/>
  <c r="N237" i="16"/>
  <c r="O237" i="16"/>
  <c r="P237" i="16"/>
  <c r="Q237" i="16"/>
  <c r="R237" i="16"/>
  <c r="S237" i="16"/>
  <c r="T237" i="16"/>
  <c r="U237" i="16"/>
  <c r="Y237" i="16"/>
  <c r="Z237" i="16"/>
  <c r="AA237" i="16"/>
  <c r="AB237" i="16"/>
  <c r="M238" i="16"/>
  <c r="N238" i="16"/>
  <c r="O238" i="16"/>
  <c r="P238" i="16"/>
  <c r="Q238" i="16"/>
  <c r="R238" i="16"/>
  <c r="S238" i="16"/>
  <c r="T238" i="16"/>
  <c r="U238" i="16"/>
  <c r="Y238" i="16"/>
  <c r="Z238" i="16"/>
  <c r="AA238" i="16"/>
  <c r="AB238" i="16"/>
  <c r="M239" i="16"/>
  <c r="N239" i="16"/>
  <c r="O239" i="16"/>
  <c r="P239" i="16"/>
  <c r="Q239" i="16"/>
  <c r="R239" i="16"/>
  <c r="S239" i="16"/>
  <c r="T239" i="16"/>
  <c r="U239" i="16"/>
  <c r="Y239" i="16"/>
  <c r="Z239" i="16"/>
  <c r="AA239" i="16"/>
  <c r="AB239" i="16"/>
  <c r="M240" i="16"/>
  <c r="N240" i="16"/>
  <c r="O240" i="16"/>
  <c r="P240" i="16"/>
  <c r="Q240" i="16"/>
  <c r="R240" i="16"/>
  <c r="S240" i="16"/>
  <c r="T240" i="16"/>
  <c r="U240" i="16"/>
  <c r="Y240" i="16"/>
  <c r="Z240" i="16"/>
  <c r="AA240" i="16"/>
  <c r="AB240" i="16"/>
  <c r="M241" i="16"/>
  <c r="N241" i="16"/>
  <c r="O241" i="16"/>
  <c r="P241" i="16"/>
  <c r="Q241" i="16"/>
  <c r="R241" i="16"/>
  <c r="S241" i="16"/>
  <c r="T241" i="16"/>
  <c r="U241" i="16"/>
  <c r="Y241" i="16"/>
  <c r="Z241" i="16"/>
  <c r="AA241" i="16"/>
  <c r="AB241" i="16"/>
  <c r="M242" i="16"/>
  <c r="N242" i="16"/>
  <c r="O242" i="16"/>
  <c r="P242" i="16"/>
  <c r="Q242" i="16"/>
  <c r="R242" i="16"/>
  <c r="S242" i="16"/>
  <c r="T242" i="16"/>
  <c r="U242" i="16"/>
  <c r="Y242" i="16"/>
  <c r="Z242" i="16"/>
  <c r="AA242" i="16"/>
  <c r="AB242" i="16"/>
  <c r="M243" i="16"/>
  <c r="N243" i="16"/>
  <c r="O243" i="16"/>
  <c r="P243" i="16"/>
  <c r="Q243" i="16"/>
  <c r="R243" i="16"/>
  <c r="S243" i="16"/>
  <c r="T243" i="16"/>
  <c r="U243" i="16"/>
  <c r="Y243" i="16"/>
  <c r="Z243" i="16"/>
  <c r="AA243" i="16"/>
  <c r="AB243" i="16"/>
  <c r="M244" i="16"/>
  <c r="N244" i="16"/>
  <c r="O244" i="16"/>
  <c r="P244" i="16"/>
  <c r="Q244" i="16"/>
  <c r="R244" i="16"/>
  <c r="S244" i="16"/>
  <c r="T244" i="16"/>
  <c r="U244" i="16"/>
  <c r="Y244" i="16"/>
  <c r="Z244" i="16"/>
  <c r="AA244" i="16"/>
  <c r="AB244" i="16"/>
  <c r="M245" i="16"/>
  <c r="N245" i="16"/>
  <c r="O245" i="16"/>
  <c r="P245" i="16"/>
  <c r="Q245" i="16"/>
  <c r="R245" i="16"/>
  <c r="S245" i="16"/>
  <c r="T245" i="16"/>
  <c r="U245" i="16"/>
  <c r="Y245" i="16"/>
  <c r="Z245" i="16"/>
  <c r="AA245" i="16"/>
  <c r="AB245" i="16"/>
  <c r="M246" i="16"/>
  <c r="N246" i="16"/>
  <c r="O246" i="16"/>
  <c r="P246" i="16"/>
  <c r="Q246" i="16"/>
  <c r="R246" i="16"/>
  <c r="S246" i="16"/>
  <c r="T246" i="16"/>
  <c r="U246" i="16"/>
  <c r="Y246" i="16"/>
  <c r="Z246" i="16"/>
  <c r="AA246" i="16"/>
  <c r="AB246" i="16"/>
  <c r="M247" i="16"/>
  <c r="N247" i="16"/>
  <c r="O247" i="16"/>
  <c r="P247" i="16"/>
  <c r="Q247" i="16"/>
  <c r="R247" i="16"/>
  <c r="S247" i="16"/>
  <c r="T247" i="16"/>
  <c r="U247" i="16"/>
  <c r="Y247" i="16"/>
  <c r="Z247" i="16"/>
  <c r="AA247" i="16"/>
  <c r="AB247" i="16"/>
  <c r="M248" i="16"/>
  <c r="N248" i="16"/>
  <c r="O248" i="16"/>
  <c r="P248" i="16"/>
  <c r="Q248" i="16"/>
  <c r="R248" i="16"/>
  <c r="S248" i="16"/>
  <c r="T248" i="16"/>
  <c r="U248" i="16"/>
  <c r="Y248" i="16"/>
  <c r="Z248" i="16"/>
  <c r="AA248" i="16"/>
  <c r="AB248" i="16"/>
  <c r="M249" i="16"/>
  <c r="N249" i="16"/>
  <c r="O249" i="16"/>
  <c r="P249" i="16"/>
  <c r="Q249" i="16"/>
  <c r="R249" i="16"/>
  <c r="S249" i="16"/>
  <c r="T249" i="16"/>
  <c r="U249" i="16"/>
  <c r="Y249" i="16"/>
  <c r="Z249" i="16"/>
  <c r="AA249" i="16"/>
  <c r="AB249" i="16"/>
  <c r="M250" i="16"/>
  <c r="N250" i="16"/>
  <c r="O250" i="16"/>
  <c r="P250" i="16"/>
  <c r="Q250" i="16"/>
  <c r="R250" i="16"/>
  <c r="S250" i="16"/>
  <c r="T250" i="16"/>
  <c r="U250" i="16"/>
  <c r="Y250" i="16"/>
  <c r="Z250" i="16"/>
  <c r="AA250" i="16"/>
  <c r="AB250" i="16"/>
  <c r="M251" i="16"/>
  <c r="N251" i="16"/>
  <c r="O251" i="16"/>
  <c r="P251" i="16"/>
  <c r="Q251" i="16"/>
  <c r="R251" i="16"/>
  <c r="S251" i="16"/>
  <c r="T251" i="16"/>
  <c r="U251" i="16"/>
  <c r="Y251" i="16"/>
  <c r="Z251" i="16"/>
  <c r="AA251" i="16"/>
  <c r="AB251" i="16"/>
  <c r="M252" i="16"/>
  <c r="N252" i="16"/>
  <c r="O252" i="16"/>
  <c r="P252" i="16"/>
  <c r="Q252" i="16"/>
  <c r="R252" i="16"/>
  <c r="S252" i="16"/>
  <c r="T252" i="16"/>
  <c r="U252" i="16"/>
  <c r="Y252" i="16"/>
  <c r="Z252" i="16"/>
  <c r="AA252" i="16"/>
  <c r="AB252" i="16"/>
  <c r="M253" i="16"/>
  <c r="N253" i="16"/>
  <c r="O253" i="16"/>
  <c r="P253" i="16"/>
  <c r="Q253" i="16"/>
  <c r="R253" i="16"/>
  <c r="S253" i="16"/>
  <c r="T253" i="16"/>
  <c r="U253" i="16"/>
  <c r="Y253" i="16"/>
  <c r="Z253" i="16"/>
  <c r="AA253" i="16"/>
  <c r="AB253" i="16"/>
  <c r="M254" i="16"/>
  <c r="N254" i="16"/>
  <c r="O254" i="16"/>
  <c r="P254" i="16"/>
  <c r="Q254" i="16"/>
  <c r="R254" i="16"/>
  <c r="S254" i="16"/>
  <c r="T254" i="16"/>
  <c r="U254" i="16"/>
  <c r="Y254" i="16"/>
  <c r="Z254" i="16"/>
  <c r="AA254" i="16"/>
  <c r="AB254" i="16"/>
  <c r="M255" i="16"/>
  <c r="N255" i="16"/>
  <c r="O255" i="16"/>
  <c r="P255" i="16"/>
  <c r="Q255" i="16"/>
  <c r="R255" i="16"/>
  <c r="S255" i="16"/>
  <c r="T255" i="16"/>
  <c r="U255" i="16"/>
  <c r="Y255" i="16"/>
  <c r="Z255" i="16"/>
  <c r="AA255" i="16"/>
  <c r="AB255" i="16"/>
  <c r="M256" i="16"/>
  <c r="N256" i="16"/>
  <c r="O256" i="16"/>
  <c r="P256" i="16"/>
  <c r="Q256" i="16"/>
  <c r="R256" i="16"/>
  <c r="S256" i="16"/>
  <c r="T256" i="16"/>
  <c r="U256" i="16"/>
  <c r="Y256" i="16"/>
  <c r="Z256" i="16"/>
  <c r="AA256" i="16"/>
  <c r="AB256" i="16"/>
  <c r="M257" i="16"/>
  <c r="N257" i="16"/>
  <c r="O257" i="16"/>
  <c r="P257" i="16"/>
  <c r="Q257" i="16"/>
  <c r="R257" i="16"/>
  <c r="S257" i="16"/>
  <c r="T257" i="16"/>
  <c r="U257" i="16"/>
  <c r="Y257" i="16"/>
  <c r="Z257" i="16"/>
  <c r="AA257" i="16"/>
  <c r="AB257" i="16"/>
  <c r="M258" i="16"/>
  <c r="N258" i="16"/>
  <c r="O258" i="16"/>
  <c r="P258" i="16"/>
  <c r="Q258" i="16"/>
  <c r="R258" i="16"/>
  <c r="S258" i="16"/>
  <c r="T258" i="16"/>
  <c r="U258" i="16"/>
  <c r="Y258" i="16"/>
  <c r="Z258" i="16"/>
  <c r="AA258" i="16"/>
  <c r="AB258" i="16"/>
  <c r="M259" i="16"/>
  <c r="N259" i="16"/>
  <c r="O259" i="16"/>
  <c r="P259" i="16"/>
  <c r="Q259" i="16"/>
  <c r="R259" i="16"/>
  <c r="S259" i="16"/>
  <c r="T259" i="16"/>
  <c r="U259" i="16"/>
  <c r="Y259" i="16"/>
  <c r="Z259" i="16"/>
  <c r="AA259" i="16"/>
  <c r="AB259" i="16"/>
  <c r="M260" i="16"/>
  <c r="N260" i="16"/>
  <c r="O260" i="16"/>
  <c r="P260" i="16"/>
  <c r="Q260" i="16"/>
  <c r="R260" i="16"/>
  <c r="S260" i="16"/>
  <c r="T260" i="16"/>
  <c r="U260" i="16"/>
  <c r="Y260" i="16"/>
  <c r="Z260" i="16"/>
  <c r="AA260" i="16"/>
  <c r="AB260" i="16"/>
  <c r="M261" i="16"/>
  <c r="N261" i="16"/>
  <c r="O261" i="16"/>
  <c r="P261" i="16"/>
  <c r="Q261" i="16"/>
  <c r="R261" i="16"/>
  <c r="S261" i="16"/>
  <c r="T261" i="16"/>
  <c r="U261" i="16"/>
  <c r="Y261" i="16"/>
  <c r="Z261" i="16"/>
  <c r="AA261" i="16"/>
  <c r="AB261" i="16"/>
  <c r="M262" i="16"/>
  <c r="N262" i="16"/>
  <c r="O262" i="16"/>
  <c r="P262" i="16"/>
  <c r="Q262" i="16"/>
  <c r="R262" i="16"/>
  <c r="S262" i="16"/>
  <c r="T262" i="16"/>
  <c r="U262" i="16"/>
  <c r="Y262" i="16"/>
  <c r="Z262" i="16"/>
  <c r="AA262" i="16"/>
  <c r="AB262" i="16"/>
  <c r="M263" i="16"/>
  <c r="N263" i="16"/>
  <c r="O263" i="16"/>
  <c r="P263" i="16"/>
  <c r="Q263" i="16"/>
  <c r="R263" i="16"/>
  <c r="S263" i="16"/>
  <c r="T263" i="16"/>
  <c r="U263" i="16"/>
  <c r="Y263" i="16"/>
  <c r="Z263" i="16"/>
  <c r="AA263" i="16"/>
  <c r="AB263" i="16"/>
  <c r="M264" i="16"/>
  <c r="N264" i="16"/>
  <c r="O264" i="16"/>
  <c r="P264" i="16"/>
  <c r="Q264" i="16"/>
  <c r="R264" i="16"/>
  <c r="S264" i="16"/>
  <c r="T264" i="16"/>
  <c r="U264" i="16"/>
  <c r="Y264" i="16"/>
  <c r="Z264" i="16"/>
  <c r="AA264" i="16"/>
  <c r="AB264" i="16"/>
  <c r="M265" i="16"/>
  <c r="N265" i="16"/>
  <c r="O265" i="16"/>
  <c r="P265" i="16"/>
  <c r="Q265" i="16"/>
  <c r="R265" i="16"/>
  <c r="S265" i="16"/>
  <c r="T265" i="16"/>
  <c r="U265" i="16"/>
  <c r="Y265" i="16"/>
  <c r="Z265" i="16"/>
  <c r="AA265" i="16"/>
  <c r="AB265" i="16"/>
  <c r="M266" i="16"/>
  <c r="N266" i="16"/>
  <c r="O266" i="16"/>
  <c r="P266" i="16"/>
  <c r="Q266" i="16"/>
  <c r="R266" i="16"/>
  <c r="S266" i="16"/>
  <c r="T266" i="16"/>
  <c r="U266" i="16"/>
  <c r="Y266" i="16"/>
  <c r="Z266" i="16"/>
  <c r="AA266" i="16"/>
  <c r="AB266" i="16"/>
  <c r="M267" i="16"/>
  <c r="N267" i="16"/>
  <c r="O267" i="16"/>
  <c r="P267" i="16"/>
  <c r="Q267" i="16"/>
  <c r="R267" i="16"/>
  <c r="S267" i="16"/>
  <c r="T267" i="16"/>
  <c r="U267" i="16"/>
  <c r="Y267" i="16"/>
  <c r="Z267" i="16"/>
  <c r="AA267" i="16"/>
  <c r="AB267" i="16"/>
  <c r="M268" i="16"/>
  <c r="N268" i="16"/>
  <c r="O268" i="16"/>
  <c r="P268" i="16"/>
  <c r="Q268" i="16"/>
  <c r="R268" i="16"/>
  <c r="S268" i="16"/>
  <c r="T268" i="16"/>
  <c r="U268" i="16"/>
  <c r="Y268" i="16"/>
  <c r="Z268" i="16"/>
  <c r="AA268" i="16"/>
  <c r="AB268" i="16"/>
  <c r="M269" i="16"/>
  <c r="N269" i="16"/>
  <c r="O269" i="16"/>
  <c r="P269" i="16"/>
  <c r="Q269" i="16"/>
  <c r="R269" i="16"/>
  <c r="S269" i="16"/>
  <c r="T269" i="16"/>
  <c r="U269" i="16"/>
  <c r="Y269" i="16"/>
  <c r="Z269" i="16"/>
  <c r="AA269" i="16"/>
  <c r="AB269" i="16"/>
  <c r="M270" i="16"/>
  <c r="N270" i="16"/>
  <c r="O270" i="16"/>
  <c r="P270" i="16"/>
  <c r="Q270" i="16"/>
  <c r="R270" i="16"/>
  <c r="S270" i="16"/>
  <c r="T270" i="16"/>
  <c r="U270" i="16"/>
  <c r="Y270" i="16"/>
  <c r="Z270" i="16"/>
  <c r="AA270" i="16"/>
  <c r="AB270" i="16"/>
  <c r="M271" i="16"/>
  <c r="N271" i="16"/>
  <c r="O271" i="16"/>
  <c r="P271" i="16"/>
  <c r="Q271" i="16"/>
  <c r="R271" i="16"/>
  <c r="S271" i="16"/>
  <c r="T271" i="16"/>
  <c r="U271" i="16"/>
  <c r="Y271" i="16"/>
  <c r="Z271" i="16"/>
  <c r="AA271" i="16"/>
  <c r="AB271" i="16"/>
  <c r="M272" i="16"/>
  <c r="N272" i="16"/>
  <c r="O272" i="16"/>
  <c r="P272" i="16"/>
  <c r="Q272" i="16"/>
  <c r="R272" i="16"/>
  <c r="S272" i="16"/>
  <c r="T272" i="16"/>
  <c r="U272" i="16"/>
  <c r="Y272" i="16"/>
  <c r="Z272" i="16"/>
  <c r="AA272" i="16"/>
  <c r="AB272" i="16"/>
  <c r="M273" i="16"/>
  <c r="N273" i="16"/>
  <c r="O273" i="16"/>
  <c r="P273" i="16"/>
  <c r="Q273" i="16"/>
  <c r="R273" i="16"/>
  <c r="S273" i="16"/>
  <c r="T273" i="16"/>
  <c r="U273" i="16"/>
  <c r="Y273" i="16"/>
  <c r="Z273" i="16"/>
  <c r="AA273" i="16"/>
  <c r="AB273" i="16"/>
  <c r="M274" i="16"/>
  <c r="N274" i="16"/>
  <c r="O274" i="16"/>
  <c r="P274" i="16"/>
  <c r="Q274" i="16"/>
  <c r="R274" i="16"/>
  <c r="S274" i="16"/>
  <c r="T274" i="16"/>
  <c r="U274" i="16"/>
  <c r="Y274" i="16"/>
  <c r="Z274" i="16"/>
  <c r="AA274" i="16"/>
  <c r="AB274" i="16"/>
  <c r="M275" i="16"/>
  <c r="N275" i="16"/>
  <c r="O275" i="16"/>
  <c r="P275" i="16"/>
  <c r="Q275" i="16"/>
  <c r="R275" i="16"/>
  <c r="S275" i="16"/>
  <c r="T275" i="16"/>
  <c r="U275" i="16"/>
  <c r="Y275" i="16"/>
  <c r="Z275" i="16"/>
  <c r="AA275" i="16"/>
  <c r="AB275" i="16"/>
  <c r="M276" i="16"/>
  <c r="N276" i="16"/>
  <c r="O276" i="16"/>
  <c r="P276" i="16"/>
  <c r="Q276" i="16"/>
  <c r="R276" i="16"/>
  <c r="S276" i="16"/>
  <c r="T276" i="16"/>
  <c r="U276" i="16"/>
  <c r="Y276" i="16"/>
  <c r="Z276" i="16"/>
  <c r="AA276" i="16"/>
  <c r="AB276" i="16"/>
  <c r="M277" i="16"/>
  <c r="N277" i="16"/>
  <c r="O277" i="16"/>
  <c r="P277" i="16"/>
  <c r="Q277" i="16"/>
  <c r="R277" i="16"/>
  <c r="S277" i="16"/>
  <c r="T277" i="16"/>
  <c r="U277" i="16"/>
  <c r="Y277" i="16"/>
  <c r="Z277" i="16"/>
  <c r="AA277" i="16"/>
  <c r="AB277" i="16"/>
  <c r="M278" i="16"/>
  <c r="N278" i="16"/>
  <c r="O278" i="16"/>
  <c r="P278" i="16"/>
  <c r="Q278" i="16"/>
  <c r="R278" i="16"/>
  <c r="S278" i="16"/>
  <c r="T278" i="16"/>
  <c r="U278" i="16"/>
  <c r="Y278" i="16"/>
  <c r="Z278" i="16"/>
  <c r="AA278" i="16"/>
  <c r="AB278" i="16"/>
  <c r="M279" i="16"/>
  <c r="N279" i="16"/>
  <c r="O279" i="16"/>
  <c r="P279" i="16"/>
  <c r="Q279" i="16"/>
  <c r="R279" i="16"/>
  <c r="S279" i="16"/>
  <c r="T279" i="16"/>
  <c r="U279" i="16"/>
  <c r="Y279" i="16"/>
  <c r="Z279" i="16"/>
  <c r="AA279" i="16"/>
  <c r="AB279" i="16"/>
  <c r="M280" i="16"/>
  <c r="N280" i="16"/>
  <c r="O280" i="16"/>
  <c r="P280" i="16"/>
  <c r="Q280" i="16"/>
  <c r="R280" i="16"/>
  <c r="S280" i="16"/>
  <c r="T280" i="16"/>
  <c r="U280" i="16"/>
  <c r="Y280" i="16"/>
  <c r="Z280" i="16"/>
  <c r="AA280" i="16"/>
  <c r="AB280" i="16"/>
  <c r="M281" i="16"/>
  <c r="N281" i="16"/>
  <c r="O281" i="16"/>
  <c r="P281" i="16"/>
  <c r="Q281" i="16"/>
  <c r="R281" i="16"/>
  <c r="S281" i="16"/>
  <c r="T281" i="16"/>
  <c r="U281" i="16"/>
  <c r="Y281" i="16"/>
  <c r="Z281" i="16"/>
  <c r="AA281" i="16"/>
  <c r="AB281" i="16"/>
  <c r="M282" i="16"/>
  <c r="N282" i="16"/>
  <c r="O282" i="16"/>
  <c r="P282" i="16"/>
  <c r="Q282" i="16"/>
  <c r="R282" i="16"/>
  <c r="S282" i="16"/>
  <c r="T282" i="16"/>
  <c r="U282" i="16"/>
  <c r="Y282" i="16"/>
  <c r="Z282" i="16"/>
  <c r="AA282" i="16"/>
  <c r="AB282" i="16"/>
  <c r="M283" i="16"/>
  <c r="N283" i="16"/>
  <c r="O283" i="16"/>
  <c r="P283" i="16"/>
  <c r="Q283" i="16"/>
  <c r="R283" i="16"/>
  <c r="S283" i="16"/>
  <c r="T283" i="16"/>
  <c r="U283" i="16"/>
  <c r="Y283" i="16"/>
  <c r="Z283" i="16"/>
  <c r="AA283" i="16"/>
  <c r="AB283" i="16"/>
  <c r="M284" i="16"/>
  <c r="N284" i="16"/>
  <c r="O284" i="16"/>
  <c r="P284" i="16"/>
  <c r="Q284" i="16"/>
  <c r="R284" i="16"/>
  <c r="S284" i="16"/>
  <c r="T284" i="16"/>
  <c r="U284" i="16"/>
  <c r="Y284" i="16"/>
  <c r="Z284" i="16"/>
  <c r="AA284" i="16"/>
  <c r="AB284" i="16"/>
  <c r="M285" i="16"/>
  <c r="N285" i="16"/>
  <c r="O285" i="16"/>
  <c r="P285" i="16"/>
  <c r="Q285" i="16"/>
  <c r="R285" i="16"/>
  <c r="S285" i="16"/>
  <c r="T285" i="16"/>
  <c r="U285" i="16"/>
  <c r="Y285" i="16"/>
  <c r="Z285" i="16"/>
  <c r="AA285" i="16"/>
  <c r="AB285" i="16"/>
  <c r="M286" i="16"/>
  <c r="N286" i="16"/>
  <c r="O286" i="16"/>
  <c r="P286" i="16"/>
  <c r="Q286" i="16"/>
  <c r="R286" i="16"/>
  <c r="S286" i="16"/>
  <c r="T286" i="16"/>
  <c r="U286" i="16"/>
  <c r="Y286" i="16"/>
  <c r="Z286" i="16"/>
  <c r="AA286" i="16"/>
  <c r="AB286" i="16"/>
  <c r="M287" i="16"/>
  <c r="N287" i="16"/>
  <c r="O287" i="16"/>
  <c r="P287" i="16"/>
  <c r="Q287" i="16"/>
  <c r="R287" i="16"/>
  <c r="S287" i="16"/>
  <c r="T287" i="16"/>
  <c r="U287" i="16"/>
  <c r="Y287" i="16"/>
  <c r="Z287" i="16"/>
  <c r="AA287" i="16"/>
  <c r="AB287" i="16"/>
  <c r="M288" i="16"/>
  <c r="N288" i="16"/>
  <c r="O288" i="16"/>
  <c r="P288" i="16"/>
  <c r="Q288" i="16"/>
  <c r="R288" i="16"/>
  <c r="S288" i="16"/>
  <c r="T288" i="16"/>
  <c r="U288" i="16"/>
  <c r="Y288" i="16"/>
  <c r="Z288" i="16"/>
  <c r="AA288" i="16"/>
  <c r="AB288" i="16"/>
  <c r="M289" i="16"/>
  <c r="N289" i="16"/>
  <c r="O289" i="16"/>
  <c r="P289" i="16"/>
  <c r="Q289" i="16"/>
  <c r="R289" i="16"/>
  <c r="S289" i="16"/>
  <c r="T289" i="16"/>
  <c r="U289" i="16"/>
  <c r="Y289" i="16"/>
  <c r="Z289" i="16"/>
  <c r="AA289" i="16"/>
  <c r="AB289" i="16"/>
  <c r="M290" i="16"/>
  <c r="N290" i="16"/>
  <c r="O290" i="16"/>
  <c r="P290" i="16"/>
  <c r="Q290" i="16"/>
  <c r="R290" i="16"/>
  <c r="S290" i="16"/>
  <c r="T290" i="16"/>
  <c r="U290" i="16"/>
  <c r="Y290" i="16"/>
  <c r="Z290" i="16"/>
  <c r="AA290" i="16"/>
  <c r="AB290" i="16"/>
  <c r="M291" i="16"/>
  <c r="N291" i="16"/>
  <c r="O291" i="16"/>
  <c r="P291" i="16"/>
  <c r="Q291" i="16"/>
  <c r="R291" i="16"/>
  <c r="S291" i="16"/>
  <c r="T291" i="16"/>
  <c r="U291" i="16"/>
  <c r="Y291" i="16"/>
  <c r="Z291" i="16"/>
  <c r="AA291" i="16"/>
  <c r="AB291" i="16"/>
  <c r="M292" i="16"/>
  <c r="N292" i="16"/>
  <c r="O292" i="16"/>
  <c r="P292" i="16"/>
  <c r="Q292" i="16"/>
  <c r="R292" i="16"/>
  <c r="S292" i="16"/>
  <c r="T292" i="16"/>
  <c r="U292" i="16"/>
  <c r="Y292" i="16"/>
  <c r="Z292" i="16"/>
  <c r="AA292" i="16"/>
  <c r="AB292" i="16"/>
  <c r="M293" i="16"/>
  <c r="N293" i="16"/>
  <c r="O293" i="16"/>
  <c r="P293" i="16"/>
  <c r="Q293" i="16"/>
  <c r="R293" i="16"/>
  <c r="S293" i="16"/>
  <c r="T293" i="16"/>
  <c r="U293" i="16"/>
  <c r="Y293" i="16"/>
  <c r="Z293" i="16"/>
  <c r="AA293" i="16"/>
  <c r="AB293" i="16"/>
  <c r="M294" i="16"/>
  <c r="N294" i="16"/>
  <c r="O294" i="16"/>
  <c r="P294" i="16"/>
  <c r="Q294" i="16"/>
  <c r="R294" i="16"/>
  <c r="S294" i="16"/>
  <c r="T294" i="16"/>
  <c r="U294" i="16"/>
  <c r="Y294" i="16"/>
  <c r="Z294" i="16"/>
  <c r="AA294" i="16"/>
  <c r="AB294" i="16"/>
  <c r="M295" i="16"/>
  <c r="N295" i="16"/>
  <c r="O295" i="16"/>
  <c r="P295" i="16"/>
  <c r="Q295" i="16"/>
  <c r="R295" i="16"/>
  <c r="S295" i="16"/>
  <c r="T295" i="16"/>
  <c r="U295" i="16"/>
  <c r="Y295" i="16"/>
  <c r="Z295" i="16"/>
  <c r="AA295" i="16"/>
  <c r="AB295" i="16"/>
  <c r="M296" i="16"/>
  <c r="N296" i="16"/>
  <c r="O296" i="16"/>
  <c r="P296" i="16"/>
  <c r="Q296" i="16"/>
  <c r="R296" i="16"/>
  <c r="S296" i="16"/>
  <c r="T296" i="16"/>
  <c r="U296" i="16"/>
  <c r="Y296" i="16"/>
  <c r="Z296" i="16"/>
  <c r="AA296" i="16"/>
  <c r="AB296" i="16"/>
  <c r="M297" i="16"/>
  <c r="N297" i="16"/>
  <c r="O297" i="16"/>
  <c r="P297" i="16"/>
  <c r="Q297" i="16"/>
  <c r="R297" i="16"/>
  <c r="S297" i="16"/>
  <c r="T297" i="16"/>
  <c r="U297" i="16"/>
  <c r="Y297" i="16"/>
  <c r="Z297" i="16"/>
  <c r="AA297" i="16"/>
  <c r="AB297" i="16"/>
  <c r="M298" i="16"/>
  <c r="N298" i="16"/>
  <c r="O298" i="16"/>
  <c r="P298" i="16"/>
  <c r="Q298" i="16"/>
  <c r="R298" i="16"/>
  <c r="S298" i="16"/>
  <c r="T298" i="16"/>
  <c r="U298" i="16"/>
  <c r="Y298" i="16"/>
  <c r="Z298" i="16"/>
  <c r="AA298" i="16"/>
  <c r="AB298" i="16"/>
  <c r="M299" i="16"/>
  <c r="N299" i="16"/>
  <c r="O299" i="16"/>
  <c r="P299" i="16"/>
  <c r="Q299" i="16"/>
  <c r="R299" i="16"/>
  <c r="S299" i="16"/>
  <c r="T299" i="16"/>
  <c r="U299" i="16"/>
  <c r="Y299" i="16"/>
  <c r="Z299" i="16"/>
  <c r="AA299" i="16"/>
  <c r="AB299" i="16"/>
  <c r="M300" i="16"/>
  <c r="N300" i="16"/>
  <c r="O300" i="16"/>
  <c r="P300" i="16"/>
  <c r="Q300" i="16"/>
  <c r="R300" i="16"/>
  <c r="S300" i="16"/>
  <c r="T300" i="16"/>
  <c r="U300" i="16"/>
  <c r="Y300" i="16"/>
  <c r="Z300" i="16"/>
  <c r="AA300" i="16"/>
  <c r="AB300" i="16"/>
  <c r="M301" i="16"/>
  <c r="N301" i="16"/>
  <c r="O301" i="16"/>
  <c r="P301" i="16"/>
  <c r="Q301" i="16"/>
  <c r="R301" i="16"/>
  <c r="S301" i="16"/>
  <c r="T301" i="16"/>
  <c r="U301" i="16"/>
  <c r="Y301" i="16"/>
  <c r="Z301" i="16"/>
  <c r="AA301" i="16"/>
  <c r="AB301" i="16"/>
  <c r="M302" i="16"/>
  <c r="N302" i="16"/>
  <c r="O302" i="16"/>
  <c r="P302" i="16"/>
  <c r="Q302" i="16"/>
  <c r="R302" i="16"/>
  <c r="S302" i="16"/>
  <c r="T302" i="16"/>
  <c r="U302" i="16"/>
  <c r="Y302" i="16"/>
  <c r="Z302" i="16"/>
  <c r="AA302" i="16"/>
  <c r="AB302" i="16"/>
  <c r="M303" i="16"/>
  <c r="N303" i="16"/>
  <c r="O303" i="16"/>
  <c r="P303" i="16"/>
  <c r="Q303" i="16"/>
  <c r="R303" i="16"/>
  <c r="S303" i="16"/>
  <c r="T303" i="16"/>
  <c r="U303" i="16"/>
  <c r="Y303" i="16"/>
  <c r="Z303" i="16"/>
  <c r="AA303" i="16"/>
  <c r="AB303" i="16"/>
  <c r="M304" i="16"/>
  <c r="N304" i="16"/>
  <c r="O304" i="16"/>
  <c r="P304" i="16"/>
  <c r="Q304" i="16"/>
  <c r="R304" i="16"/>
  <c r="S304" i="16"/>
  <c r="T304" i="16"/>
  <c r="U304" i="16"/>
  <c r="Y304" i="16"/>
  <c r="Z304" i="16"/>
  <c r="AA304" i="16"/>
  <c r="AB304" i="16"/>
  <c r="M305" i="16"/>
  <c r="N305" i="16"/>
  <c r="O305" i="16"/>
  <c r="P305" i="16"/>
  <c r="Q305" i="16"/>
  <c r="R305" i="16"/>
  <c r="S305" i="16"/>
  <c r="T305" i="16"/>
  <c r="U305" i="16"/>
  <c r="Y305" i="16"/>
  <c r="Z305" i="16"/>
  <c r="AA305" i="16"/>
  <c r="AB305" i="16"/>
  <c r="M306" i="16"/>
  <c r="N306" i="16"/>
  <c r="O306" i="16"/>
  <c r="P306" i="16"/>
  <c r="Q306" i="16"/>
  <c r="R306" i="16"/>
  <c r="S306" i="16"/>
  <c r="T306" i="16"/>
  <c r="U306" i="16"/>
  <c r="Y306" i="16"/>
  <c r="Z306" i="16"/>
  <c r="AA306" i="16"/>
  <c r="AB306" i="16"/>
  <c r="M307" i="16"/>
  <c r="N307" i="16"/>
  <c r="O307" i="16"/>
  <c r="P307" i="16"/>
  <c r="Q307" i="16"/>
  <c r="R307" i="16"/>
  <c r="S307" i="16"/>
  <c r="T307" i="16"/>
  <c r="U307" i="16"/>
  <c r="Y307" i="16"/>
  <c r="Z307" i="16"/>
  <c r="AA307" i="16"/>
  <c r="AB307" i="16"/>
  <c r="M308" i="16"/>
  <c r="N308" i="16"/>
  <c r="O308" i="16"/>
  <c r="P308" i="16"/>
  <c r="Q308" i="16"/>
  <c r="R308" i="16"/>
  <c r="S308" i="16"/>
  <c r="T308" i="16"/>
  <c r="U308" i="16"/>
  <c r="Y308" i="16"/>
  <c r="Z308" i="16"/>
  <c r="AA308" i="16"/>
  <c r="AB308" i="16"/>
  <c r="M309" i="16"/>
  <c r="N309" i="16"/>
  <c r="O309" i="16"/>
  <c r="P309" i="16"/>
  <c r="Q309" i="16"/>
  <c r="R309" i="16"/>
  <c r="S309" i="16"/>
  <c r="T309" i="16"/>
  <c r="U309" i="16"/>
  <c r="Y309" i="16"/>
  <c r="Z309" i="16"/>
  <c r="AA309" i="16"/>
  <c r="AB309" i="16"/>
  <c r="M310" i="16"/>
  <c r="N310" i="16"/>
  <c r="O310" i="16"/>
  <c r="P310" i="16"/>
  <c r="Q310" i="16"/>
  <c r="R310" i="16"/>
  <c r="S310" i="16"/>
  <c r="T310" i="16"/>
  <c r="U310" i="16"/>
  <c r="Y310" i="16"/>
  <c r="Z310" i="16"/>
  <c r="AA310" i="16"/>
  <c r="AB310" i="16"/>
  <c r="M311" i="16"/>
  <c r="N311" i="16"/>
  <c r="O311" i="16"/>
  <c r="P311" i="16"/>
  <c r="Q311" i="16"/>
  <c r="R311" i="16"/>
  <c r="S311" i="16"/>
  <c r="T311" i="16"/>
  <c r="U311" i="16"/>
  <c r="Y311" i="16"/>
  <c r="Z311" i="16"/>
  <c r="AA311" i="16"/>
  <c r="AB311" i="16"/>
  <c r="M312" i="16"/>
  <c r="N312" i="16"/>
  <c r="O312" i="16"/>
  <c r="P312" i="16"/>
  <c r="Q312" i="16"/>
  <c r="R312" i="16"/>
  <c r="S312" i="16"/>
  <c r="T312" i="16"/>
  <c r="U312" i="16"/>
  <c r="Y312" i="16"/>
  <c r="Z312" i="16"/>
  <c r="AA312" i="16"/>
  <c r="AB312" i="16"/>
  <c r="M313" i="16"/>
  <c r="N313" i="16"/>
  <c r="O313" i="16"/>
  <c r="P313" i="16"/>
  <c r="Q313" i="16"/>
  <c r="R313" i="16"/>
  <c r="S313" i="16"/>
  <c r="T313" i="16"/>
  <c r="U313" i="16"/>
  <c r="Y313" i="16"/>
  <c r="Z313" i="16"/>
  <c r="AA313" i="16"/>
  <c r="AB313" i="16"/>
  <c r="M314" i="16"/>
  <c r="N314" i="16"/>
  <c r="O314" i="16"/>
  <c r="P314" i="16"/>
  <c r="Q314" i="16"/>
  <c r="R314" i="16"/>
  <c r="S314" i="16"/>
  <c r="T314" i="16"/>
  <c r="U314" i="16"/>
  <c r="Y314" i="16"/>
  <c r="Z314" i="16"/>
  <c r="AA314" i="16"/>
  <c r="AB314" i="16"/>
  <c r="M315" i="16"/>
  <c r="N315" i="16"/>
  <c r="O315" i="16"/>
  <c r="P315" i="16"/>
  <c r="Q315" i="16"/>
  <c r="R315" i="16"/>
  <c r="S315" i="16"/>
  <c r="T315" i="16"/>
  <c r="U315" i="16"/>
  <c r="Y315" i="16"/>
  <c r="Z315" i="16"/>
  <c r="AA315" i="16"/>
  <c r="AB315" i="16"/>
  <c r="M316" i="16"/>
  <c r="N316" i="16"/>
  <c r="O316" i="16"/>
  <c r="P316" i="16"/>
  <c r="Q316" i="16"/>
  <c r="R316" i="16"/>
  <c r="S316" i="16"/>
  <c r="T316" i="16"/>
  <c r="U316" i="16"/>
  <c r="Y316" i="16"/>
  <c r="Z316" i="16"/>
  <c r="AA316" i="16"/>
  <c r="AB316" i="16"/>
  <c r="M317" i="16"/>
  <c r="N317" i="16"/>
  <c r="O317" i="16"/>
  <c r="P317" i="16"/>
  <c r="Q317" i="16"/>
  <c r="R317" i="16"/>
  <c r="S317" i="16"/>
  <c r="T317" i="16"/>
  <c r="U317" i="16"/>
  <c r="Y317" i="16"/>
  <c r="Z317" i="16"/>
  <c r="AA317" i="16"/>
  <c r="AB317" i="16"/>
  <c r="M318" i="16"/>
  <c r="N318" i="16"/>
  <c r="O318" i="16"/>
  <c r="P318" i="16"/>
  <c r="Q318" i="16"/>
  <c r="R318" i="16"/>
  <c r="S318" i="16"/>
  <c r="T318" i="16"/>
  <c r="U318" i="16"/>
  <c r="Y318" i="16"/>
  <c r="Z318" i="16"/>
  <c r="AA318" i="16"/>
  <c r="AB318" i="16"/>
  <c r="M319" i="16"/>
  <c r="N319" i="16"/>
  <c r="O319" i="16"/>
  <c r="P319" i="16"/>
  <c r="Q319" i="16"/>
  <c r="R319" i="16"/>
  <c r="S319" i="16"/>
  <c r="T319" i="16"/>
  <c r="U319" i="16"/>
  <c r="Y319" i="16"/>
  <c r="Z319" i="16"/>
  <c r="AA319" i="16"/>
  <c r="AB319" i="16"/>
  <c r="M320" i="16"/>
  <c r="N320" i="16"/>
  <c r="O320" i="16"/>
  <c r="P320" i="16"/>
  <c r="Q320" i="16"/>
  <c r="R320" i="16"/>
  <c r="S320" i="16"/>
  <c r="T320" i="16"/>
  <c r="U320" i="16"/>
  <c r="Y320" i="16"/>
  <c r="Z320" i="16"/>
  <c r="AA320" i="16"/>
  <c r="AB320" i="16"/>
  <c r="M321" i="16"/>
  <c r="N321" i="16"/>
  <c r="O321" i="16"/>
  <c r="P321" i="16"/>
  <c r="Q321" i="16"/>
  <c r="R321" i="16"/>
  <c r="S321" i="16"/>
  <c r="T321" i="16"/>
  <c r="U321" i="16"/>
  <c r="Y321" i="16"/>
  <c r="Z321" i="16"/>
  <c r="AA321" i="16"/>
  <c r="AB321" i="16"/>
  <c r="M322" i="16"/>
  <c r="N322" i="16"/>
  <c r="O322" i="16"/>
  <c r="P322" i="16"/>
  <c r="Q322" i="16"/>
  <c r="R322" i="16"/>
  <c r="S322" i="16"/>
  <c r="T322" i="16"/>
  <c r="U322" i="16"/>
  <c r="Y322" i="16"/>
  <c r="Z322" i="16"/>
  <c r="AA322" i="16"/>
  <c r="AB322" i="16"/>
  <c r="M323" i="16"/>
  <c r="N323" i="16"/>
  <c r="O323" i="16"/>
  <c r="P323" i="16"/>
  <c r="Q323" i="16"/>
  <c r="R323" i="16"/>
  <c r="S323" i="16"/>
  <c r="T323" i="16"/>
  <c r="U323" i="16"/>
  <c r="Y323" i="16"/>
  <c r="Z323" i="16"/>
  <c r="AA323" i="16"/>
  <c r="AB323" i="16"/>
  <c r="M324" i="16"/>
  <c r="N324" i="16"/>
  <c r="O324" i="16"/>
  <c r="P324" i="16"/>
  <c r="Q324" i="16"/>
  <c r="R324" i="16"/>
  <c r="S324" i="16"/>
  <c r="T324" i="16"/>
  <c r="U324" i="16"/>
  <c r="Y324" i="16"/>
  <c r="Z324" i="16"/>
  <c r="AA324" i="16"/>
  <c r="AB324" i="16"/>
  <c r="M325" i="16"/>
  <c r="N325" i="16"/>
  <c r="O325" i="16"/>
  <c r="P325" i="16"/>
  <c r="Q325" i="16"/>
  <c r="R325" i="16"/>
  <c r="S325" i="16"/>
  <c r="T325" i="16"/>
  <c r="U325" i="16"/>
  <c r="Y325" i="16"/>
  <c r="Z325" i="16"/>
  <c r="AA325" i="16"/>
  <c r="AB325" i="16"/>
  <c r="M326" i="16"/>
  <c r="N326" i="16"/>
  <c r="O326" i="16"/>
  <c r="P326" i="16"/>
  <c r="Q326" i="16"/>
  <c r="R326" i="16"/>
  <c r="S326" i="16"/>
  <c r="T326" i="16"/>
  <c r="U326" i="16"/>
  <c r="Y326" i="16"/>
  <c r="Z326" i="16"/>
  <c r="AA326" i="16"/>
  <c r="AB326" i="16"/>
  <c r="M327" i="16"/>
  <c r="N327" i="16"/>
  <c r="O327" i="16"/>
  <c r="P327" i="16"/>
  <c r="Q327" i="16"/>
  <c r="R327" i="16"/>
  <c r="S327" i="16"/>
  <c r="T327" i="16"/>
  <c r="U327" i="16"/>
  <c r="Y327" i="16"/>
  <c r="Z327" i="16"/>
  <c r="AA327" i="16"/>
  <c r="AB327" i="16"/>
  <c r="M328" i="16"/>
  <c r="N328" i="16"/>
  <c r="O328" i="16"/>
  <c r="P328" i="16"/>
  <c r="Q328" i="16"/>
  <c r="R328" i="16"/>
  <c r="S328" i="16"/>
  <c r="T328" i="16"/>
  <c r="U328" i="16"/>
  <c r="Y328" i="16"/>
  <c r="Z328" i="16"/>
  <c r="AA328" i="16"/>
  <c r="AB328" i="16"/>
  <c r="M329" i="16"/>
  <c r="N329" i="16"/>
  <c r="O329" i="16"/>
  <c r="P329" i="16"/>
  <c r="Q329" i="16"/>
  <c r="R329" i="16"/>
  <c r="S329" i="16"/>
  <c r="T329" i="16"/>
  <c r="U329" i="16"/>
  <c r="Y329" i="16"/>
  <c r="Z329" i="16"/>
  <c r="AA329" i="16"/>
  <c r="AB329" i="16"/>
  <c r="M330" i="16"/>
  <c r="N330" i="16"/>
  <c r="O330" i="16"/>
  <c r="P330" i="16"/>
  <c r="Q330" i="16"/>
  <c r="R330" i="16"/>
  <c r="S330" i="16"/>
  <c r="T330" i="16"/>
  <c r="U330" i="16"/>
  <c r="Y330" i="16"/>
  <c r="Z330" i="16"/>
  <c r="AA330" i="16"/>
  <c r="AB330" i="16"/>
  <c r="M331" i="16"/>
  <c r="N331" i="16"/>
  <c r="O331" i="16"/>
  <c r="P331" i="16"/>
  <c r="Q331" i="16"/>
  <c r="R331" i="16"/>
  <c r="S331" i="16"/>
  <c r="T331" i="16"/>
  <c r="U331" i="16"/>
  <c r="Y331" i="16"/>
  <c r="Z331" i="16"/>
  <c r="AA331" i="16"/>
  <c r="AB331" i="16"/>
  <c r="M332" i="16"/>
  <c r="N332" i="16"/>
  <c r="O332" i="16"/>
  <c r="P332" i="16"/>
  <c r="Q332" i="16"/>
  <c r="R332" i="16"/>
  <c r="S332" i="16"/>
  <c r="T332" i="16"/>
  <c r="U332" i="16"/>
  <c r="Y332" i="16"/>
  <c r="Z332" i="16"/>
  <c r="AA332" i="16"/>
  <c r="AB332" i="16"/>
  <c r="M333" i="16"/>
  <c r="N333" i="16"/>
  <c r="O333" i="16"/>
  <c r="P333" i="16"/>
  <c r="Q333" i="16"/>
  <c r="R333" i="16"/>
  <c r="S333" i="16"/>
  <c r="T333" i="16"/>
  <c r="U333" i="16"/>
  <c r="Y333" i="16"/>
  <c r="Z333" i="16"/>
  <c r="AA333" i="16"/>
  <c r="AB333" i="16"/>
  <c r="M334" i="16"/>
  <c r="N334" i="16"/>
  <c r="O334" i="16"/>
  <c r="P334" i="16"/>
  <c r="Q334" i="16"/>
  <c r="R334" i="16"/>
  <c r="S334" i="16"/>
  <c r="T334" i="16"/>
  <c r="U334" i="16"/>
  <c r="Y334" i="16"/>
  <c r="Z334" i="16"/>
  <c r="AA334" i="16"/>
  <c r="AB334" i="16"/>
  <c r="M335" i="16"/>
  <c r="N335" i="16"/>
  <c r="O335" i="16"/>
  <c r="P335" i="16"/>
  <c r="Q335" i="16"/>
  <c r="R335" i="16"/>
  <c r="S335" i="16"/>
  <c r="T335" i="16"/>
  <c r="U335" i="16"/>
  <c r="Y335" i="16"/>
  <c r="Z335" i="16"/>
  <c r="AA335" i="16"/>
  <c r="AB335" i="16"/>
  <c r="M336" i="16"/>
  <c r="N336" i="16"/>
  <c r="O336" i="16"/>
  <c r="P336" i="16"/>
  <c r="Q336" i="16"/>
  <c r="R336" i="16"/>
  <c r="S336" i="16"/>
  <c r="T336" i="16"/>
  <c r="U336" i="16"/>
  <c r="Y336" i="16"/>
  <c r="Z336" i="16"/>
  <c r="AA336" i="16"/>
  <c r="AB336" i="16"/>
  <c r="M337" i="16"/>
  <c r="N337" i="16"/>
  <c r="O337" i="16"/>
  <c r="P337" i="16"/>
  <c r="Q337" i="16"/>
  <c r="R337" i="16"/>
  <c r="S337" i="16"/>
  <c r="T337" i="16"/>
  <c r="U337" i="16"/>
  <c r="Y337" i="16"/>
  <c r="Z337" i="16"/>
  <c r="AA337" i="16"/>
  <c r="AB337" i="16"/>
  <c r="M338" i="16"/>
  <c r="N338" i="16"/>
  <c r="O338" i="16"/>
  <c r="P338" i="16"/>
  <c r="Q338" i="16"/>
  <c r="R338" i="16"/>
  <c r="S338" i="16"/>
  <c r="T338" i="16"/>
  <c r="U338" i="16"/>
  <c r="Y338" i="16"/>
  <c r="Z338" i="16"/>
  <c r="AA338" i="16"/>
  <c r="AB338" i="16"/>
  <c r="M339" i="16"/>
  <c r="N339" i="16"/>
  <c r="O339" i="16"/>
  <c r="P339" i="16"/>
  <c r="Q339" i="16"/>
  <c r="R339" i="16"/>
  <c r="S339" i="16"/>
  <c r="T339" i="16"/>
  <c r="U339" i="16"/>
  <c r="Y339" i="16"/>
  <c r="Z339" i="16"/>
  <c r="AA339" i="16"/>
  <c r="AB339" i="16"/>
  <c r="M340" i="16"/>
  <c r="N340" i="16"/>
  <c r="O340" i="16"/>
  <c r="P340" i="16"/>
  <c r="Q340" i="16"/>
  <c r="R340" i="16"/>
  <c r="S340" i="16"/>
  <c r="T340" i="16"/>
  <c r="U340" i="16"/>
  <c r="Y340" i="16"/>
  <c r="Z340" i="16"/>
  <c r="AA340" i="16"/>
  <c r="AB340" i="16"/>
  <c r="M341" i="16"/>
  <c r="N341" i="16"/>
  <c r="O341" i="16"/>
  <c r="P341" i="16"/>
  <c r="Q341" i="16"/>
  <c r="R341" i="16"/>
  <c r="S341" i="16"/>
  <c r="T341" i="16"/>
  <c r="U341" i="16"/>
  <c r="Y341" i="16"/>
  <c r="Z341" i="16"/>
  <c r="AA341" i="16"/>
  <c r="AB341" i="16"/>
  <c r="M342" i="16"/>
  <c r="N342" i="16"/>
  <c r="O342" i="16"/>
  <c r="P342" i="16"/>
  <c r="Q342" i="16"/>
  <c r="R342" i="16"/>
  <c r="S342" i="16"/>
  <c r="T342" i="16"/>
  <c r="U342" i="16"/>
  <c r="Y342" i="16"/>
  <c r="Z342" i="16"/>
  <c r="AA342" i="16"/>
  <c r="AB342" i="16"/>
  <c r="M343" i="16"/>
  <c r="N343" i="16"/>
  <c r="O343" i="16"/>
  <c r="P343" i="16"/>
  <c r="Q343" i="16"/>
  <c r="R343" i="16"/>
  <c r="S343" i="16"/>
  <c r="T343" i="16"/>
  <c r="U343" i="16"/>
  <c r="Y343" i="16"/>
  <c r="Z343" i="16"/>
  <c r="AA343" i="16"/>
  <c r="AB343" i="16"/>
  <c r="M344" i="16"/>
  <c r="N344" i="16"/>
  <c r="O344" i="16"/>
  <c r="P344" i="16"/>
  <c r="Q344" i="16"/>
  <c r="R344" i="16"/>
  <c r="S344" i="16"/>
  <c r="T344" i="16"/>
  <c r="U344" i="16"/>
  <c r="Y344" i="16"/>
  <c r="Z344" i="16"/>
  <c r="AA344" i="16"/>
  <c r="AB344" i="16"/>
  <c r="M345" i="16"/>
  <c r="N345" i="16"/>
  <c r="O345" i="16"/>
  <c r="P345" i="16"/>
  <c r="Q345" i="16"/>
  <c r="R345" i="16"/>
  <c r="S345" i="16"/>
  <c r="T345" i="16"/>
  <c r="U345" i="16"/>
  <c r="Y345" i="16"/>
  <c r="Z345" i="16"/>
  <c r="AA345" i="16"/>
  <c r="AB345" i="16"/>
  <c r="M346" i="16"/>
  <c r="N346" i="16"/>
  <c r="O346" i="16"/>
  <c r="P346" i="16"/>
  <c r="Q346" i="16"/>
  <c r="R346" i="16"/>
  <c r="S346" i="16"/>
  <c r="T346" i="16"/>
  <c r="U346" i="16"/>
  <c r="Y346" i="16"/>
  <c r="Z346" i="16"/>
  <c r="AA346" i="16"/>
  <c r="AB346" i="16"/>
  <c r="M347" i="16"/>
  <c r="N347" i="16"/>
  <c r="O347" i="16"/>
  <c r="P347" i="16"/>
  <c r="Q347" i="16"/>
  <c r="R347" i="16"/>
  <c r="S347" i="16"/>
  <c r="T347" i="16"/>
  <c r="U347" i="16"/>
  <c r="Y347" i="16"/>
  <c r="Z347" i="16"/>
  <c r="AA347" i="16"/>
  <c r="AB347" i="16"/>
  <c r="M348" i="16"/>
  <c r="N348" i="16"/>
  <c r="O348" i="16"/>
  <c r="P348" i="16"/>
  <c r="Q348" i="16"/>
  <c r="R348" i="16"/>
  <c r="S348" i="16"/>
  <c r="T348" i="16"/>
  <c r="U348" i="16"/>
  <c r="Y348" i="16"/>
  <c r="Z348" i="16"/>
  <c r="AA348" i="16"/>
  <c r="AB348" i="16"/>
  <c r="M349" i="16"/>
  <c r="N349" i="16"/>
  <c r="O349" i="16"/>
  <c r="P349" i="16"/>
  <c r="Q349" i="16"/>
  <c r="R349" i="16"/>
  <c r="S349" i="16"/>
  <c r="T349" i="16"/>
  <c r="U349" i="16"/>
  <c r="Y349" i="16"/>
  <c r="Z349" i="16"/>
  <c r="AA349" i="16"/>
  <c r="AB349" i="16"/>
  <c r="M350" i="16"/>
  <c r="N350" i="16"/>
  <c r="O350" i="16"/>
  <c r="P350" i="16"/>
  <c r="Q350" i="16"/>
  <c r="R350" i="16"/>
  <c r="S350" i="16"/>
  <c r="T350" i="16"/>
  <c r="U350" i="16"/>
  <c r="Y350" i="16"/>
  <c r="Z350" i="16"/>
  <c r="AA350" i="16"/>
  <c r="AB350" i="16"/>
  <c r="M351" i="16"/>
  <c r="N351" i="16"/>
  <c r="O351" i="16"/>
  <c r="P351" i="16"/>
  <c r="Q351" i="16"/>
  <c r="R351" i="16"/>
  <c r="S351" i="16"/>
  <c r="T351" i="16"/>
  <c r="U351" i="16"/>
  <c r="Y351" i="16"/>
  <c r="Z351" i="16"/>
  <c r="AA351" i="16"/>
  <c r="AB351" i="16"/>
  <c r="M352" i="16"/>
  <c r="N352" i="16"/>
  <c r="O352" i="16"/>
  <c r="P352" i="16"/>
  <c r="Q352" i="16"/>
  <c r="R352" i="16"/>
  <c r="S352" i="16"/>
  <c r="T352" i="16"/>
  <c r="U352" i="16"/>
  <c r="Y352" i="16"/>
  <c r="Z352" i="16"/>
  <c r="AA352" i="16"/>
  <c r="AB352" i="16"/>
  <c r="M353" i="16"/>
  <c r="N353" i="16"/>
  <c r="O353" i="16"/>
  <c r="P353" i="16"/>
  <c r="Q353" i="16"/>
  <c r="R353" i="16"/>
  <c r="S353" i="16"/>
  <c r="T353" i="16"/>
  <c r="U353" i="16"/>
  <c r="Y353" i="16"/>
  <c r="Z353" i="16"/>
  <c r="AA353" i="16"/>
  <c r="AB353" i="16"/>
  <c r="M354" i="16"/>
  <c r="N354" i="16"/>
  <c r="O354" i="16"/>
  <c r="P354" i="16"/>
  <c r="Q354" i="16"/>
  <c r="R354" i="16"/>
  <c r="S354" i="16"/>
  <c r="T354" i="16"/>
  <c r="U354" i="16"/>
  <c r="Y354" i="16"/>
  <c r="Z354" i="16"/>
  <c r="AA354" i="16"/>
  <c r="AB354" i="16"/>
  <c r="M355" i="16"/>
  <c r="N355" i="16"/>
  <c r="O355" i="16"/>
  <c r="P355" i="16"/>
  <c r="Q355" i="16"/>
  <c r="R355" i="16"/>
  <c r="S355" i="16"/>
  <c r="T355" i="16"/>
  <c r="U355" i="16"/>
  <c r="Y355" i="16"/>
  <c r="Z355" i="16"/>
  <c r="AA355" i="16"/>
  <c r="AB355" i="16"/>
  <c r="M356" i="16"/>
  <c r="N356" i="16"/>
  <c r="O356" i="16"/>
  <c r="P356" i="16"/>
  <c r="Q356" i="16"/>
  <c r="R356" i="16"/>
  <c r="S356" i="16"/>
  <c r="T356" i="16"/>
  <c r="U356" i="16"/>
  <c r="Y356" i="16"/>
  <c r="Z356" i="16"/>
  <c r="AA356" i="16"/>
  <c r="AB356" i="16"/>
  <c r="M357" i="16"/>
  <c r="N357" i="16"/>
  <c r="O357" i="16"/>
  <c r="P357" i="16"/>
  <c r="Q357" i="16"/>
  <c r="R357" i="16"/>
  <c r="S357" i="16"/>
  <c r="T357" i="16"/>
  <c r="U357" i="16"/>
  <c r="Y357" i="16"/>
  <c r="Z357" i="16"/>
  <c r="AA357" i="16"/>
  <c r="AB357" i="16"/>
  <c r="M358" i="16"/>
  <c r="N358" i="16"/>
  <c r="O358" i="16"/>
  <c r="P358" i="16"/>
  <c r="Q358" i="16"/>
  <c r="R358" i="16"/>
  <c r="S358" i="16"/>
  <c r="T358" i="16"/>
  <c r="U358" i="16"/>
  <c r="Y358" i="16"/>
  <c r="Z358" i="16"/>
  <c r="AA358" i="16"/>
  <c r="AB358" i="16"/>
  <c r="M359" i="16"/>
  <c r="N359" i="16"/>
  <c r="O359" i="16"/>
  <c r="P359" i="16"/>
  <c r="Q359" i="16"/>
  <c r="R359" i="16"/>
  <c r="S359" i="16"/>
  <c r="T359" i="16"/>
  <c r="U359" i="16"/>
  <c r="Y359" i="16"/>
  <c r="Z359" i="16"/>
  <c r="AA359" i="16"/>
  <c r="AB359" i="16"/>
  <c r="M360" i="16"/>
  <c r="N360" i="16"/>
  <c r="O360" i="16"/>
  <c r="P360" i="16"/>
  <c r="Q360" i="16"/>
  <c r="R360" i="16"/>
  <c r="S360" i="16"/>
  <c r="T360" i="16"/>
  <c r="U360" i="16"/>
  <c r="Y360" i="16"/>
  <c r="Z360" i="16"/>
  <c r="AA360" i="16"/>
  <c r="AB360" i="16"/>
  <c r="M361" i="16"/>
  <c r="N361" i="16"/>
  <c r="O361" i="16"/>
  <c r="P361" i="16"/>
  <c r="Q361" i="16"/>
  <c r="R361" i="16"/>
  <c r="S361" i="16"/>
  <c r="T361" i="16"/>
  <c r="U361" i="16"/>
  <c r="Y361" i="16"/>
  <c r="Z361" i="16"/>
  <c r="AA361" i="16"/>
  <c r="AB361" i="16"/>
  <c r="M362" i="16"/>
  <c r="N362" i="16"/>
  <c r="O362" i="16"/>
  <c r="P362" i="16"/>
  <c r="Q362" i="16"/>
  <c r="R362" i="16"/>
  <c r="S362" i="16"/>
  <c r="T362" i="16"/>
  <c r="U362" i="16"/>
  <c r="Y362" i="16"/>
  <c r="Z362" i="16"/>
  <c r="AA362" i="16"/>
  <c r="AB362" i="16"/>
  <c r="M363" i="16"/>
  <c r="N363" i="16"/>
  <c r="O363" i="16"/>
  <c r="P363" i="16"/>
  <c r="Q363" i="16"/>
  <c r="R363" i="16"/>
  <c r="S363" i="16"/>
  <c r="T363" i="16"/>
  <c r="U363" i="16"/>
  <c r="Y363" i="16"/>
  <c r="Z363" i="16"/>
  <c r="AA363" i="16"/>
  <c r="AB363" i="16"/>
  <c r="M364" i="16"/>
  <c r="N364" i="16"/>
  <c r="O364" i="16"/>
  <c r="P364" i="16"/>
  <c r="Q364" i="16"/>
  <c r="R364" i="16"/>
  <c r="S364" i="16"/>
  <c r="T364" i="16"/>
  <c r="U364" i="16"/>
  <c r="Y364" i="16"/>
  <c r="Z364" i="16"/>
  <c r="AA364" i="16"/>
  <c r="AB364" i="16"/>
  <c r="M365" i="16"/>
  <c r="N365" i="16"/>
  <c r="O365" i="16"/>
  <c r="P365" i="16"/>
  <c r="Q365" i="16"/>
  <c r="R365" i="16"/>
  <c r="S365" i="16"/>
  <c r="T365" i="16"/>
  <c r="U365" i="16"/>
  <c r="Y365" i="16"/>
  <c r="Z365" i="16"/>
  <c r="AA365" i="16"/>
  <c r="AB365" i="16"/>
  <c r="M366" i="16"/>
  <c r="N366" i="16"/>
  <c r="O366" i="16"/>
  <c r="P366" i="16"/>
  <c r="Q366" i="16"/>
  <c r="R366" i="16"/>
  <c r="S366" i="16"/>
  <c r="T366" i="16"/>
  <c r="U366" i="16"/>
  <c r="Y366" i="16"/>
  <c r="Z366" i="16"/>
  <c r="AA366" i="16"/>
  <c r="AB366" i="16"/>
  <c r="M367" i="16"/>
  <c r="N367" i="16"/>
  <c r="O367" i="16"/>
  <c r="P367" i="16"/>
  <c r="Q367" i="16"/>
  <c r="R367" i="16"/>
  <c r="S367" i="16"/>
  <c r="T367" i="16"/>
  <c r="U367" i="16"/>
  <c r="Y367" i="16"/>
  <c r="Z367" i="16"/>
  <c r="AA367" i="16"/>
  <c r="AB367" i="16"/>
  <c r="M368" i="16"/>
  <c r="N368" i="16"/>
  <c r="O368" i="16"/>
  <c r="P368" i="16"/>
  <c r="Q368" i="16"/>
  <c r="R368" i="16"/>
  <c r="S368" i="16"/>
  <c r="T368" i="16"/>
  <c r="U368" i="16"/>
  <c r="Y368" i="16"/>
  <c r="Z368" i="16"/>
  <c r="AA368" i="16"/>
  <c r="AB368" i="16"/>
  <c r="M369" i="16"/>
  <c r="N369" i="16"/>
  <c r="O369" i="16"/>
  <c r="P369" i="16"/>
  <c r="Q369" i="16"/>
  <c r="R369" i="16"/>
  <c r="S369" i="16"/>
  <c r="T369" i="16"/>
  <c r="U369" i="16"/>
  <c r="Y369" i="16"/>
  <c r="Z369" i="16"/>
  <c r="AA369" i="16"/>
  <c r="AB369" i="16"/>
  <c r="M370" i="16"/>
  <c r="N370" i="16"/>
  <c r="O370" i="16"/>
  <c r="P370" i="16"/>
  <c r="Q370" i="16"/>
  <c r="R370" i="16"/>
  <c r="S370" i="16"/>
  <c r="T370" i="16"/>
  <c r="U370" i="16"/>
  <c r="Y370" i="16"/>
  <c r="Z370" i="16"/>
  <c r="AA370" i="16"/>
  <c r="AB370" i="16"/>
  <c r="M371" i="16"/>
  <c r="N371" i="16"/>
  <c r="O371" i="16"/>
  <c r="P371" i="16"/>
  <c r="Q371" i="16"/>
  <c r="R371" i="16"/>
  <c r="S371" i="16"/>
  <c r="T371" i="16"/>
  <c r="U371" i="16"/>
  <c r="Y371" i="16"/>
  <c r="Z371" i="16"/>
  <c r="AA371" i="16"/>
  <c r="AB371" i="16"/>
  <c r="M372" i="16"/>
  <c r="N372" i="16"/>
  <c r="O372" i="16"/>
  <c r="P372" i="16"/>
  <c r="Q372" i="16"/>
  <c r="R372" i="16"/>
  <c r="S372" i="16"/>
  <c r="T372" i="16"/>
  <c r="U372" i="16"/>
  <c r="Y372" i="16"/>
  <c r="Z372" i="16"/>
  <c r="AA372" i="16"/>
  <c r="AB372" i="16"/>
  <c r="M373" i="16"/>
  <c r="N373" i="16"/>
  <c r="O373" i="16"/>
  <c r="P373" i="16"/>
  <c r="Q373" i="16"/>
  <c r="R373" i="16"/>
  <c r="S373" i="16"/>
  <c r="T373" i="16"/>
  <c r="U373" i="16"/>
  <c r="Y373" i="16"/>
  <c r="Z373" i="16"/>
  <c r="AA373" i="16"/>
  <c r="AB373" i="16"/>
  <c r="M374" i="16"/>
  <c r="N374" i="16"/>
  <c r="O374" i="16"/>
  <c r="P374" i="16"/>
  <c r="Q374" i="16"/>
  <c r="R374" i="16"/>
  <c r="S374" i="16"/>
  <c r="T374" i="16"/>
  <c r="U374" i="16"/>
  <c r="Y374" i="16"/>
  <c r="Z374" i="16"/>
  <c r="AA374" i="16"/>
  <c r="AB374" i="16"/>
  <c r="M375" i="16"/>
  <c r="N375" i="16"/>
  <c r="O375" i="16"/>
  <c r="P375" i="16"/>
  <c r="Q375" i="16"/>
  <c r="R375" i="16"/>
  <c r="S375" i="16"/>
  <c r="T375" i="16"/>
  <c r="U375" i="16"/>
  <c r="Y375" i="16"/>
  <c r="Z375" i="16"/>
  <c r="AA375" i="16"/>
  <c r="AB375" i="16"/>
  <c r="M376" i="16"/>
  <c r="N376" i="16"/>
  <c r="O376" i="16"/>
  <c r="P376" i="16"/>
  <c r="Q376" i="16"/>
  <c r="R376" i="16"/>
  <c r="S376" i="16"/>
  <c r="T376" i="16"/>
  <c r="U376" i="16"/>
  <c r="Y376" i="16"/>
  <c r="Z376" i="16"/>
  <c r="AA376" i="16"/>
  <c r="AB376" i="16"/>
  <c r="M377" i="16"/>
  <c r="N377" i="16"/>
  <c r="O377" i="16"/>
  <c r="P377" i="16"/>
  <c r="Q377" i="16"/>
  <c r="R377" i="16"/>
  <c r="S377" i="16"/>
  <c r="T377" i="16"/>
  <c r="U377" i="16"/>
  <c r="Y377" i="16"/>
  <c r="Z377" i="16"/>
  <c r="AA377" i="16"/>
  <c r="AB377" i="16"/>
  <c r="M378" i="16"/>
  <c r="N378" i="16"/>
  <c r="O378" i="16"/>
  <c r="P378" i="16"/>
  <c r="Q378" i="16"/>
  <c r="R378" i="16"/>
  <c r="S378" i="16"/>
  <c r="T378" i="16"/>
  <c r="U378" i="16"/>
  <c r="Y378" i="16"/>
  <c r="Z378" i="16"/>
  <c r="AA378" i="16"/>
  <c r="AB378" i="16"/>
  <c r="M379" i="16"/>
  <c r="N379" i="16"/>
  <c r="O379" i="16"/>
  <c r="P379" i="16"/>
  <c r="Q379" i="16"/>
  <c r="R379" i="16"/>
  <c r="S379" i="16"/>
  <c r="T379" i="16"/>
  <c r="U379" i="16"/>
  <c r="Y379" i="16"/>
  <c r="Z379" i="16"/>
  <c r="AA379" i="16"/>
  <c r="AB379" i="16"/>
  <c r="M380" i="16"/>
  <c r="N380" i="16"/>
  <c r="O380" i="16"/>
  <c r="P380" i="16"/>
  <c r="Q380" i="16"/>
  <c r="R380" i="16"/>
  <c r="S380" i="16"/>
  <c r="T380" i="16"/>
  <c r="U380" i="16"/>
  <c r="Y380" i="16"/>
  <c r="Z380" i="16"/>
  <c r="AA380" i="16"/>
  <c r="AB380" i="16"/>
  <c r="M381" i="16"/>
  <c r="N381" i="16"/>
  <c r="O381" i="16"/>
  <c r="P381" i="16"/>
  <c r="Q381" i="16"/>
  <c r="R381" i="16"/>
  <c r="S381" i="16"/>
  <c r="T381" i="16"/>
  <c r="U381" i="16"/>
  <c r="Y381" i="16"/>
  <c r="Z381" i="16"/>
  <c r="AA381" i="16"/>
  <c r="AB381" i="16"/>
  <c r="M382" i="16"/>
  <c r="N382" i="16"/>
  <c r="O382" i="16"/>
  <c r="P382" i="16"/>
  <c r="Q382" i="16"/>
  <c r="R382" i="16"/>
  <c r="S382" i="16"/>
  <c r="T382" i="16"/>
  <c r="U382" i="16"/>
  <c r="Y382" i="16"/>
  <c r="Z382" i="16"/>
  <c r="AA382" i="16"/>
  <c r="AB382" i="16"/>
  <c r="M383" i="16"/>
  <c r="N383" i="16"/>
  <c r="O383" i="16"/>
  <c r="P383" i="16"/>
  <c r="Q383" i="16"/>
  <c r="R383" i="16"/>
  <c r="S383" i="16"/>
  <c r="T383" i="16"/>
  <c r="U383" i="16"/>
  <c r="Y383" i="16"/>
  <c r="Z383" i="16"/>
  <c r="AA383" i="16"/>
  <c r="AB383" i="16"/>
  <c r="M384" i="16"/>
  <c r="N384" i="16"/>
  <c r="O384" i="16"/>
  <c r="P384" i="16"/>
  <c r="Q384" i="16"/>
  <c r="R384" i="16"/>
  <c r="S384" i="16"/>
  <c r="T384" i="16"/>
  <c r="U384" i="16"/>
  <c r="Y384" i="16"/>
  <c r="Z384" i="16"/>
  <c r="AA384" i="16"/>
  <c r="AB384" i="16"/>
  <c r="M385" i="16"/>
  <c r="N385" i="16"/>
  <c r="O385" i="16"/>
  <c r="P385" i="16"/>
  <c r="Q385" i="16"/>
  <c r="R385" i="16"/>
  <c r="S385" i="16"/>
  <c r="T385" i="16"/>
  <c r="U385" i="16"/>
  <c r="Y385" i="16"/>
  <c r="Z385" i="16"/>
  <c r="AA385" i="16"/>
  <c r="AB385" i="16"/>
  <c r="M386" i="16"/>
  <c r="N386" i="16"/>
  <c r="O386" i="16"/>
  <c r="P386" i="16"/>
  <c r="Q386" i="16"/>
  <c r="R386" i="16"/>
  <c r="S386" i="16"/>
  <c r="T386" i="16"/>
  <c r="U386" i="16"/>
  <c r="Y386" i="16"/>
  <c r="Z386" i="16"/>
  <c r="AA386" i="16"/>
  <c r="AB386" i="16"/>
  <c r="M387" i="16"/>
  <c r="N387" i="16"/>
  <c r="O387" i="16"/>
  <c r="P387" i="16"/>
  <c r="Q387" i="16"/>
  <c r="R387" i="16"/>
  <c r="S387" i="16"/>
  <c r="T387" i="16"/>
  <c r="U387" i="16"/>
  <c r="Y387" i="16"/>
  <c r="Z387" i="16"/>
  <c r="AA387" i="16"/>
  <c r="AB387" i="16"/>
  <c r="M388" i="16"/>
  <c r="N388" i="16"/>
  <c r="O388" i="16"/>
  <c r="P388" i="16"/>
  <c r="Q388" i="16"/>
  <c r="R388" i="16"/>
  <c r="S388" i="16"/>
  <c r="T388" i="16"/>
  <c r="U388" i="16"/>
  <c r="Y388" i="16"/>
  <c r="Z388" i="16"/>
  <c r="AA388" i="16"/>
  <c r="AB388" i="16"/>
  <c r="M389" i="16"/>
  <c r="N389" i="16"/>
  <c r="O389" i="16"/>
  <c r="P389" i="16"/>
  <c r="Q389" i="16"/>
  <c r="R389" i="16"/>
  <c r="S389" i="16"/>
  <c r="T389" i="16"/>
  <c r="U389" i="16"/>
  <c r="Y389" i="16"/>
  <c r="Z389" i="16"/>
  <c r="AA389" i="16"/>
  <c r="AB389" i="16"/>
  <c r="M390" i="16"/>
  <c r="N390" i="16"/>
  <c r="O390" i="16"/>
  <c r="P390" i="16"/>
  <c r="Q390" i="16"/>
  <c r="R390" i="16"/>
  <c r="S390" i="16"/>
  <c r="T390" i="16"/>
  <c r="U390" i="16"/>
  <c r="Y390" i="16"/>
  <c r="Z390" i="16"/>
  <c r="AA390" i="16"/>
  <c r="AB390" i="16"/>
  <c r="M391" i="16"/>
  <c r="N391" i="16"/>
  <c r="O391" i="16"/>
  <c r="P391" i="16"/>
  <c r="Q391" i="16"/>
  <c r="R391" i="16"/>
  <c r="S391" i="16"/>
  <c r="T391" i="16"/>
  <c r="U391" i="16"/>
  <c r="Y391" i="16"/>
  <c r="Z391" i="16"/>
  <c r="AA391" i="16"/>
  <c r="AB391" i="16"/>
  <c r="M392" i="16"/>
  <c r="N392" i="16"/>
  <c r="O392" i="16"/>
  <c r="P392" i="16"/>
  <c r="Q392" i="16"/>
  <c r="R392" i="16"/>
  <c r="S392" i="16"/>
  <c r="T392" i="16"/>
  <c r="U392" i="16"/>
  <c r="Y392" i="16"/>
  <c r="Z392" i="16"/>
  <c r="AA392" i="16"/>
  <c r="AB392" i="16"/>
  <c r="M393" i="16"/>
  <c r="N393" i="16"/>
  <c r="O393" i="16"/>
  <c r="P393" i="16"/>
  <c r="Q393" i="16"/>
  <c r="R393" i="16"/>
  <c r="S393" i="16"/>
  <c r="T393" i="16"/>
  <c r="U393" i="16"/>
  <c r="Y393" i="16"/>
  <c r="Z393" i="16"/>
  <c r="AA393" i="16"/>
  <c r="AB393" i="16"/>
  <c r="M394" i="16"/>
  <c r="N394" i="16"/>
  <c r="O394" i="16"/>
  <c r="P394" i="16"/>
  <c r="Q394" i="16"/>
  <c r="R394" i="16"/>
  <c r="S394" i="16"/>
  <c r="T394" i="16"/>
  <c r="U394" i="16"/>
  <c r="Y394" i="16"/>
  <c r="Z394" i="16"/>
  <c r="AA394" i="16"/>
  <c r="AB394" i="16"/>
  <c r="M395" i="16"/>
  <c r="N395" i="16"/>
  <c r="O395" i="16"/>
  <c r="P395" i="16"/>
  <c r="Q395" i="16"/>
  <c r="R395" i="16"/>
  <c r="S395" i="16"/>
  <c r="T395" i="16"/>
  <c r="U395" i="16"/>
  <c r="Y395" i="16"/>
  <c r="Z395" i="16"/>
  <c r="AA395" i="16"/>
  <c r="AB395" i="16"/>
  <c r="M396" i="16"/>
  <c r="N396" i="16"/>
  <c r="O396" i="16"/>
  <c r="P396" i="16"/>
  <c r="Q396" i="16"/>
  <c r="R396" i="16"/>
  <c r="S396" i="16"/>
  <c r="T396" i="16"/>
  <c r="U396" i="16"/>
  <c r="Y396" i="16"/>
  <c r="Z396" i="16"/>
  <c r="AA396" i="16"/>
  <c r="AB396" i="16"/>
  <c r="M397" i="16"/>
  <c r="N397" i="16"/>
  <c r="O397" i="16"/>
  <c r="P397" i="16"/>
  <c r="Q397" i="16"/>
  <c r="R397" i="16"/>
  <c r="S397" i="16"/>
  <c r="T397" i="16"/>
  <c r="U397" i="16"/>
  <c r="Y397" i="16"/>
  <c r="Z397" i="16"/>
  <c r="AA397" i="16"/>
  <c r="AB397" i="16"/>
  <c r="M398" i="16"/>
  <c r="N398" i="16"/>
  <c r="O398" i="16"/>
  <c r="P398" i="16"/>
  <c r="Q398" i="16"/>
  <c r="R398" i="16"/>
  <c r="S398" i="16"/>
  <c r="T398" i="16"/>
  <c r="U398" i="16"/>
  <c r="Y398" i="16"/>
  <c r="Z398" i="16"/>
  <c r="AA398" i="16"/>
  <c r="AB398" i="16"/>
  <c r="M399" i="16"/>
  <c r="N399" i="16"/>
  <c r="O399" i="16"/>
  <c r="P399" i="16"/>
  <c r="Q399" i="16"/>
  <c r="R399" i="16"/>
  <c r="S399" i="16"/>
  <c r="T399" i="16"/>
  <c r="U399" i="16"/>
  <c r="Y399" i="16"/>
  <c r="Z399" i="16"/>
  <c r="AA399" i="16"/>
  <c r="AB399" i="16"/>
  <c r="M400" i="16"/>
  <c r="N400" i="16"/>
  <c r="O400" i="16"/>
  <c r="P400" i="16"/>
  <c r="Q400" i="16"/>
  <c r="R400" i="16"/>
  <c r="S400" i="16"/>
  <c r="T400" i="16"/>
  <c r="U400" i="16"/>
  <c r="Y400" i="16"/>
  <c r="Z400" i="16"/>
  <c r="AA400" i="16"/>
  <c r="AB400" i="16"/>
  <c r="M401" i="16"/>
  <c r="N401" i="16"/>
  <c r="O401" i="16"/>
  <c r="P401" i="16"/>
  <c r="Q401" i="16"/>
  <c r="R401" i="16"/>
  <c r="S401" i="16"/>
  <c r="T401" i="16"/>
  <c r="U401" i="16"/>
  <c r="Y401" i="16"/>
  <c r="Z401" i="16"/>
  <c r="AA401" i="16"/>
  <c r="AB401" i="16"/>
  <c r="M402" i="16"/>
  <c r="N402" i="16"/>
  <c r="O402" i="16"/>
  <c r="P402" i="16"/>
  <c r="Q402" i="16"/>
  <c r="R402" i="16"/>
  <c r="S402" i="16"/>
  <c r="T402" i="16"/>
  <c r="U402" i="16"/>
  <c r="Y402" i="16"/>
  <c r="Z402" i="16"/>
  <c r="AA402" i="16"/>
  <c r="AB402" i="16"/>
  <c r="M403" i="16"/>
  <c r="N403" i="16"/>
  <c r="O403" i="16"/>
  <c r="P403" i="16"/>
  <c r="Q403" i="16"/>
  <c r="R403" i="16"/>
  <c r="S403" i="16"/>
  <c r="T403" i="16"/>
  <c r="U403" i="16"/>
  <c r="Y403" i="16"/>
  <c r="Z403" i="16"/>
  <c r="AA403" i="16"/>
  <c r="AB403" i="16"/>
  <c r="M404" i="16"/>
  <c r="N404" i="16"/>
  <c r="O404" i="16"/>
  <c r="P404" i="16"/>
  <c r="Q404" i="16"/>
  <c r="R404" i="16"/>
  <c r="S404" i="16"/>
  <c r="T404" i="16"/>
  <c r="U404" i="16"/>
  <c r="Y404" i="16"/>
  <c r="Z404" i="16"/>
  <c r="AA404" i="16"/>
  <c r="AB404" i="16"/>
  <c r="M405" i="16"/>
  <c r="N405" i="16"/>
  <c r="O405" i="16"/>
  <c r="P405" i="16"/>
  <c r="Q405" i="16"/>
  <c r="R405" i="16"/>
  <c r="S405" i="16"/>
  <c r="T405" i="16"/>
  <c r="U405" i="16"/>
  <c r="Y405" i="16"/>
  <c r="Z405" i="16"/>
  <c r="AA405" i="16"/>
  <c r="AB405" i="16"/>
  <c r="M406" i="16"/>
  <c r="N406" i="16"/>
  <c r="O406" i="16"/>
  <c r="P406" i="16"/>
  <c r="Q406" i="16"/>
  <c r="R406" i="16"/>
  <c r="S406" i="16"/>
  <c r="T406" i="16"/>
  <c r="U406" i="16"/>
  <c r="Y406" i="16"/>
  <c r="Z406" i="16"/>
  <c r="AA406" i="16"/>
  <c r="AB406" i="16"/>
  <c r="M407" i="16"/>
  <c r="N407" i="16"/>
  <c r="O407" i="16"/>
  <c r="P407" i="16"/>
  <c r="Q407" i="16"/>
  <c r="R407" i="16"/>
  <c r="S407" i="16"/>
  <c r="T407" i="16"/>
  <c r="U407" i="16"/>
  <c r="Y407" i="16"/>
  <c r="Z407" i="16"/>
  <c r="AA407" i="16"/>
  <c r="AB407" i="16"/>
  <c r="M408" i="16"/>
  <c r="N408" i="16"/>
  <c r="O408" i="16"/>
  <c r="P408" i="16"/>
  <c r="Q408" i="16"/>
  <c r="R408" i="16"/>
  <c r="S408" i="16"/>
  <c r="T408" i="16"/>
  <c r="U408" i="16"/>
  <c r="Y408" i="16"/>
  <c r="Z408" i="16"/>
  <c r="AA408" i="16"/>
  <c r="AB408" i="16"/>
  <c r="M409" i="16"/>
  <c r="N409" i="16"/>
  <c r="O409" i="16"/>
  <c r="P409" i="16"/>
  <c r="Q409" i="16"/>
  <c r="R409" i="16"/>
  <c r="S409" i="16"/>
  <c r="T409" i="16"/>
  <c r="U409" i="16"/>
  <c r="Y409" i="16"/>
  <c r="Z409" i="16"/>
  <c r="AA409" i="16"/>
  <c r="AB409" i="16"/>
  <c r="M410" i="16"/>
  <c r="N410" i="16"/>
  <c r="O410" i="16"/>
  <c r="P410" i="16"/>
  <c r="Q410" i="16"/>
  <c r="R410" i="16"/>
  <c r="S410" i="16"/>
  <c r="T410" i="16"/>
  <c r="U410" i="16"/>
  <c r="Y410" i="16"/>
  <c r="Z410" i="16"/>
  <c r="AA410" i="16"/>
  <c r="AB410" i="16"/>
  <c r="M411" i="16"/>
  <c r="N411" i="16"/>
  <c r="O411" i="16"/>
  <c r="P411" i="16"/>
  <c r="Q411" i="16"/>
  <c r="R411" i="16"/>
  <c r="S411" i="16"/>
  <c r="T411" i="16"/>
  <c r="U411" i="16"/>
  <c r="Y411" i="16"/>
  <c r="Z411" i="16"/>
  <c r="AA411" i="16"/>
  <c r="AB411" i="16"/>
  <c r="M412" i="16"/>
  <c r="N412" i="16"/>
  <c r="O412" i="16"/>
  <c r="P412" i="16"/>
  <c r="Q412" i="16"/>
  <c r="R412" i="16"/>
  <c r="S412" i="16"/>
  <c r="T412" i="16"/>
  <c r="U412" i="16"/>
  <c r="Y412" i="16"/>
  <c r="Z412" i="16"/>
  <c r="AA412" i="16"/>
  <c r="AB412" i="16"/>
  <c r="M413" i="16"/>
  <c r="N413" i="16"/>
  <c r="O413" i="16"/>
  <c r="P413" i="16"/>
  <c r="Q413" i="16"/>
  <c r="R413" i="16"/>
  <c r="S413" i="16"/>
  <c r="T413" i="16"/>
  <c r="U413" i="16"/>
  <c r="Y413" i="16"/>
  <c r="Z413" i="16"/>
  <c r="AA413" i="16"/>
  <c r="AB413" i="16"/>
  <c r="M414" i="16"/>
  <c r="N414" i="16"/>
  <c r="O414" i="16"/>
  <c r="P414" i="16"/>
  <c r="Q414" i="16"/>
  <c r="R414" i="16"/>
  <c r="S414" i="16"/>
  <c r="T414" i="16"/>
  <c r="U414" i="16"/>
  <c r="Y414" i="16"/>
  <c r="Z414" i="16"/>
  <c r="AA414" i="16"/>
  <c r="AB414" i="16"/>
  <c r="M415" i="16"/>
  <c r="N415" i="16"/>
  <c r="O415" i="16"/>
  <c r="P415" i="16"/>
  <c r="Q415" i="16"/>
  <c r="R415" i="16"/>
  <c r="S415" i="16"/>
  <c r="T415" i="16"/>
  <c r="U415" i="16"/>
  <c r="Y415" i="16"/>
  <c r="Z415" i="16"/>
  <c r="AA415" i="16"/>
  <c r="AB415" i="16"/>
  <c r="M416" i="16"/>
  <c r="N416" i="16"/>
  <c r="O416" i="16"/>
  <c r="P416" i="16"/>
  <c r="Q416" i="16"/>
  <c r="R416" i="16"/>
  <c r="S416" i="16"/>
  <c r="T416" i="16"/>
  <c r="U416" i="16"/>
  <c r="Y416" i="16"/>
  <c r="Z416" i="16"/>
  <c r="AA416" i="16"/>
  <c r="AB416" i="16"/>
  <c r="M417" i="16"/>
  <c r="N417" i="16"/>
  <c r="O417" i="16"/>
  <c r="P417" i="16"/>
  <c r="Q417" i="16"/>
  <c r="R417" i="16"/>
  <c r="S417" i="16"/>
  <c r="T417" i="16"/>
  <c r="U417" i="16"/>
  <c r="Y417" i="16"/>
  <c r="Z417" i="16"/>
  <c r="AA417" i="16"/>
  <c r="AB417" i="16"/>
  <c r="M418" i="16"/>
  <c r="N418" i="16"/>
  <c r="O418" i="16"/>
  <c r="P418" i="16"/>
  <c r="Q418" i="16"/>
  <c r="R418" i="16"/>
  <c r="S418" i="16"/>
  <c r="T418" i="16"/>
  <c r="U418" i="16"/>
  <c r="Y418" i="16"/>
  <c r="Z418" i="16"/>
  <c r="AA418" i="16"/>
  <c r="AB418" i="16"/>
  <c r="M419" i="16"/>
  <c r="N419" i="16"/>
  <c r="O419" i="16"/>
  <c r="P419" i="16"/>
  <c r="Q419" i="16"/>
  <c r="R419" i="16"/>
  <c r="S419" i="16"/>
  <c r="T419" i="16"/>
  <c r="U419" i="16"/>
  <c r="Y419" i="16"/>
  <c r="Z419" i="16"/>
  <c r="AA419" i="16"/>
  <c r="AB419" i="16"/>
  <c r="M420" i="16"/>
  <c r="N420" i="16"/>
  <c r="O420" i="16"/>
  <c r="P420" i="16"/>
  <c r="Q420" i="16"/>
  <c r="R420" i="16"/>
  <c r="S420" i="16"/>
  <c r="T420" i="16"/>
  <c r="U420" i="16"/>
  <c r="Y420" i="16"/>
  <c r="Z420" i="16"/>
  <c r="AA420" i="16"/>
  <c r="AB420" i="16"/>
  <c r="M421" i="16"/>
  <c r="N421" i="16"/>
  <c r="O421" i="16"/>
  <c r="P421" i="16"/>
  <c r="Q421" i="16"/>
  <c r="R421" i="16"/>
  <c r="S421" i="16"/>
  <c r="T421" i="16"/>
  <c r="U421" i="16"/>
  <c r="Y421" i="16"/>
  <c r="Z421" i="16"/>
  <c r="AA421" i="16"/>
  <c r="AB421" i="16"/>
  <c r="M422" i="16"/>
  <c r="N422" i="16"/>
  <c r="O422" i="16"/>
  <c r="P422" i="16"/>
  <c r="Q422" i="16"/>
  <c r="R422" i="16"/>
  <c r="S422" i="16"/>
  <c r="T422" i="16"/>
  <c r="U422" i="16"/>
  <c r="Y422" i="16"/>
  <c r="Z422" i="16"/>
  <c r="AA422" i="16"/>
  <c r="AB422" i="16"/>
  <c r="M423" i="16"/>
  <c r="N423" i="16"/>
  <c r="O423" i="16"/>
  <c r="P423" i="16"/>
  <c r="Q423" i="16"/>
  <c r="R423" i="16"/>
  <c r="S423" i="16"/>
  <c r="T423" i="16"/>
  <c r="U423" i="16"/>
  <c r="Y423" i="16"/>
  <c r="Z423" i="16"/>
  <c r="AA423" i="16"/>
  <c r="AB423" i="16"/>
  <c r="M424" i="16"/>
  <c r="N424" i="16"/>
  <c r="O424" i="16"/>
  <c r="P424" i="16"/>
  <c r="Q424" i="16"/>
  <c r="R424" i="16"/>
  <c r="S424" i="16"/>
  <c r="T424" i="16"/>
  <c r="U424" i="16"/>
  <c r="Y424" i="16"/>
  <c r="Z424" i="16"/>
  <c r="AA424" i="16"/>
  <c r="AB424" i="16"/>
  <c r="M425" i="16"/>
  <c r="N425" i="16"/>
  <c r="O425" i="16"/>
  <c r="P425" i="16"/>
  <c r="Q425" i="16"/>
  <c r="R425" i="16"/>
  <c r="S425" i="16"/>
  <c r="T425" i="16"/>
  <c r="U425" i="16"/>
  <c r="Y425" i="16"/>
  <c r="Z425" i="16"/>
  <c r="AA425" i="16"/>
  <c r="AB425" i="16"/>
  <c r="M426" i="16"/>
  <c r="N426" i="16"/>
  <c r="O426" i="16"/>
  <c r="P426" i="16"/>
  <c r="Q426" i="16"/>
  <c r="R426" i="16"/>
  <c r="S426" i="16"/>
  <c r="T426" i="16"/>
  <c r="U426" i="16"/>
  <c r="Y426" i="16"/>
  <c r="Z426" i="16"/>
  <c r="AA426" i="16"/>
  <c r="AB426" i="16"/>
  <c r="M427" i="16"/>
  <c r="N427" i="16"/>
  <c r="O427" i="16"/>
  <c r="P427" i="16"/>
  <c r="Q427" i="16"/>
  <c r="R427" i="16"/>
  <c r="S427" i="16"/>
  <c r="T427" i="16"/>
  <c r="U427" i="16"/>
  <c r="Y427" i="16"/>
  <c r="Z427" i="16"/>
  <c r="AA427" i="16"/>
  <c r="AB427" i="16"/>
  <c r="M428" i="16"/>
  <c r="N428" i="16"/>
  <c r="O428" i="16"/>
  <c r="P428" i="16"/>
  <c r="Q428" i="16"/>
  <c r="R428" i="16"/>
  <c r="S428" i="16"/>
  <c r="T428" i="16"/>
  <c r="U428" i="16"/>
  <c r="Y428" i="16"/>
  <c r="Z428" i="16"/>
  <c r="AA428" i="16"/>
  <c r="AB428" i="16"/>
  <c r="M429" i="16"/>
  <c r="N429" i="16"/>
  <c r="O429" i="16"/>
  <c r="P429" i="16"/>
  <c r="Q429" i="16"/>
  <c r="R429" i="16"/>
  <c r="S429" i="16"/>
  <c r="T429" i="16"/>
  <c r="U429" i="16"/>
  <c r="Y429" i="16"/>
  <c r="Z429" i="16"/>
  <c r="AA429" i="16"/>
  <c r="AB429" i="16"/>
  <c r="M430" i="16"/>
  <c r="N430" i="16"/>
  <c r="O430" i="16"/>
  <c r="P430" i="16"/>
  <c r="Q430" i="16"/>
  <c r="R430" i="16"/>
  <c r="S430" i="16"/>
  <c r="T430" i="16"/>
  <c r="U430" i="16"/>
  <c r="Y430" i="16"/>
  <c r="Z430" i="16"/>
  <c r="AA430" i="16"/>
  <c r="AB430" i="16"/>
  <c r="M431" i="16"/>
  <c r="N431" i="16"/>
  <c r="O431" i="16"/>
  <c r="P431" i="16"/>
  <c r="Q431" i="16"/>
  <c r="R431" i="16"/>
  <c r="S431" i="16"/>
  <c r="T431" i="16"/>
  <c r="U431" i="16"/>
  <c r="Y431" i="16"/>
  <c r="Z431" i="16"/>
  <c r="AA431" i="16"/>
  <c r="AB431" i="16"/>
  <c r="M432" i="16"/>
  <c r="N432" i="16"/>
  <c r="O432" i="16"/>
  <c r="P432" i="16"/>
  <c r="Q432" i="16"/>
  <c r="R432" i="16"/>
  <c r="S432" i="16"/>
  <c r="T432" i="16"/>
  <c r="U432" i="16"/>
  <c r="Y432" i="16"/>
  <c r="Z432" i="16"/>
  <c r="AA432" i="16"/>
  <c r="AB432" i="16"/>
  <c r="M433" i="16"/>
  <c r="N433" i="16"/>
  <c r="O433" i="16"/>
  <c r="P433" i="16"/>
  <c r="Q433" i="16"/>
  <c r="R433" i="16"/>
  <c r="S433" i="16"/>
  <c r="T433" i="16"/>
  <c r="U433" i="16"/>
  <c r="Y433" i="16"/>
  <c r="Z433" i="16"/>
  <c r="AA433" i="16"/>
  <c r="AB433" i="16"/>
  <c r="M434" i="16"/>
  <c r="N434" i="16"/>
  <c r="O434" i="16"/>
  <c r="P434" i="16"/>
  <c r="Q434" i="16"/>
  <c r="R434" i="16"/>
  <c r="S434" i="16"/>
  <c r="T434" i="16"/>
  <c r="U434" i="16"/>
  <c r="Y434" i="16"/>
  <c r="Z434" i="16"/>
  <c r="AA434" i="16"/>
  <c r="AB434" i="16"/>
  <c r="M435" i="16"/>
  <c r="N435" i="16"/>
  <c r="O435" i="16"/>
  <c r="P435" i="16"/>
  <c r="Q435" i="16"/>
  <c r="R435" i="16"/>
  <c r="S435" i="16"/>
  <c r="T435" i="16"/>
  <c r="U435" i="16"/>
  <c r="Y435" i="16"/>
  <c r="Z435" i="16"/>
  <c r="AA435" i="16"/>
  <c r="AB435" i="16"/>
  <c r="M436" i="16"/>
  <c r="N436" i="16"/>
  <c r="O436" i="16"/>
  <c r="P436" i="16"/>
  <c r="Q436" i="16"/>
  <c r="R436" i="16"/>
  <c r="S436" i="16"/>
  <c r="T436" i="16"/>
  <c r="U436" i="16"/>
  <c r="Y436" i="16"/>
  <c r="Z436" i="16"/>
  <c r="AA436" i="16"/>
  <c r="AB436" i="16"/>
  <c r="M437" i="16"/>
  <c r="N437" i="16"/>
  <c r="O437" i="16"/>
  <c r="P437" i="16"/>
  <c r="Q437" i="16"/>
  <c r="R437" i="16"/>
  <c r="S437" i="16"/>
  <c r="T437" i="16"/>
  <c r="U437" i="16"/>
  <c r="Y437" i="16"/>
  <c r="Z437" i="16"/>
  <c r="AA437" i="16"/>
  <c r="AB437" i="16"/>
  <c r="M438" i="16"/>
  <c r="N438" i="16"/>
  <c r="O438" i="16"/>
  <c r="P438" i="16"/>
  <c r="Q438" i="16"/>
  <c r="R438" i="16"/>
  <c r="S438" i="16"/>
  <c r="T438" i="16"/>
  <c r="U438" i="16"/>
  <c r="Y438" i="16"/>
  <c r="Z438" i="16"/>
  <c r="AA438" i="16"/>
  <c r="AB438" i="16"/>
  <c r="M439" i="16"/>
  <c r="N439" i="16"/>
  <c r="O439" i="16"/>
  <c r="P439" i="16"/>
  <c r="Q439" i="16"/>
  <c r="R439" i="16"/>
  <c r="S439" i="16"/>
  <c r="T439" i="16"/>
  <c r="U439" i="16"/>
  <c r="Y439" i="16"/>
  <c r="Z439" i="16"/>
  <c r="AA439" i="16"/>
  <c r="AB439" i="16"/>
  <c r="M440" i="16"/>
  <c r="N440" i="16"/>
  <c r="O440" i="16"/>
  <c r="P440" i="16"/>
  <c r="Q440" i="16"/>
  <c r="R440" i="16"/>
  <c r="S440" i="16"/>
  <c r="T440" i="16"/>
  <c r="U440" i="16"/>
  <c r="Y440" i="16"/>
  <c r="Z440" i="16"/>
  <c r="AA440" i="16"/>
  <c r="AB440" i="16"/>
  <c r="M441" i="16"/>
  <c r="N441" i="16"/>
  <c r="O441" i="16"/>
  <c r="P441" i="16"/>
  <c r="Q441" i="16"/>
  <c r="R441" i="16"/>
  <c r="S441" i="16"/>
  <c r="T441" i="16"/>
  <c r="U441" i="16"/>
  <c r="Y441" i="16"/>
  <c r="Z441" i="16"/>
  <c r="AA441" i="16"/>
  <c r="AB441" i="16"/>
  <c r="M442" i="16"/>
  <c r="N442" i="16"/>
  <c r="O442" i="16"/>
  <c r="P442" i="16"/>
  <c r="Q442" i="16"/>
  <c r="R442" i="16"/>
  <c r="S442" i="16"/>
  <c r="T442" i="16"/>
  <c r="U442" i="16"/>
  <c r="Y442" i="16"/>
  <c r="Z442" i="16"/>
  <c r="AA442" i="16"/>
  <c r="AB442" i="16"/>
  <c r="M443" i="16"/>
  <c r="N443" i="16"/>
  <c r="O443" i="16"/>
  <c r="P443" i="16"/>
  <c r="Q443" i="16"/>
  <c r="R443" i="16"/>
  <c r="S443" i="16"/>
  <c r="T443" i="16"/>
  <c r="U443" i="16"/>
  <c r="Y443" i="16"/>
  <c r="Z443" i="16"/>
  <c r="AA443" i="16"/>
  <c r="AB443" i="16"/>
  <c r="M444" i="16"/>
  <c r="N444" i="16"/>
  <c r="O444" i="16"/>
  <c r="P444" i="16"/>
  <c r="Q444" i="16"/>
  <c r="R444" i="16"/>
  <c r="S444" i="16"/>
  <c r="T444" i="16"/>
  <c r="U444" i="16"/>
  <c r="Y444" i="16"/>
  <c r="Z444" i="16"/>
  <c r="AA444" i="16"/>
  <c r="AB444" i="16"/>
  <c r="M445" i="16"/>
  <c r="N445" i="16"/>
  <c r="O445" i="16"/>
  <c r="P445" i="16"/>
  <c r="Q445" i="16"/>
  <c r="R445" i="16"/>
  <c r="S445" i="16"/>
  <c r="T445" i="16"/>
  <c r="U445" i="16"/>
  <c r="Y445" i="16"/>
  <c r="Z445" i="16"/>
  <c r="AA445" i="16"/>
  <c r="AB445" i="16"/>
  <c r="M446" i="16"/>
  <c r="N446" i="16"/>
  <c r="O446" i="16"/>
  <c r="P446" i="16"/>
  <c r="Q446" i="16"/>
  <c r="R446" i="16"/>
  <c r="S446" i="16"/>
  <c r="T446" i="16"/>
  <c r="U446" i="16"/>
  <c r="Y446" i="16"/>
  <c r="Z446" i="16"/>
  <c r="AA446" i="16"/>
  <c r="AB446" i="16"/>
  <c r="M447" i="16"/>
  <c r="N447" i="16"/>
  <c r="O447" i="16"/>
  <c r="P447" i="16"/>
  <c r="Q447" i="16"/>
  <c r="R447" i="16"/>
  <c r="S447" i="16"/>
  <c r="T447" i="16"/>
  <c r="U447" i="16"/>
  <c r="Y447" i="16"/>
  <c r="Z447" i="16"/>
  <c r="AA447" i="16"/>
  <c r="AB447" i="16"/>
  <c r="M448" i="16"/>
  <c r="N448" i="16"/>
  <c r="O448" i="16"/>
  <c r="P448" i="16"/>
  <c r="Q448" i="16"/>
  <c r="R448" i="16"/>
  <c r="S448" i="16"/>
  <c r="T448" i="16"/>
  <c r="U448" i="16"/>
  <c r="Y448" i="16"/>
  <c r="Z448" i="16"/>
  <c r="AA448" i="16"/>
  <c r="AB448" i="16"/>
  <c r="M449" i="16"/>
  <c r="N449" i="16"/>
  <c r="O449" i="16"/>
  <c r="P449" i="16"/>
  <c r="Q449" i="16"/>
  <c r="R449" i="16"/>
  <c r="S449" i="16"/>
  <c r="T449" i="16"/>
  <c r="U449" i="16"/>
  <c r="Y449" i="16"/>
  <c r="Z449" i="16"/>
  <c r="AA449" i="16"/>
  <c r="AB449" i="16"/>
  <c r="M450" i="16"/>
  <c r="N450" i="16"/>
  <c r="O450" i="16"/>
  <c r="P450" i="16"/>
  <c r="Q450" i="16"/>
  <c r="R450" i="16"/>
  <c r="S450" i="16"/>
  <c r="T450" i="16"/>
  <c r="U450" i="16"/>
  <c r="Y450" i="16"/>
  <c r="Z450" i="16"/>
  <c r="AA450" i="16"/>
  <c r="AB450" i="16"/>
  <c r="M451" i="16"/>
  <c r="N451" i="16"/>
  <c r="O451" i="16"/>
  <c r="P451" i="16"/>
  <c r="Q451" i="16"/>
  <c r="R451" i="16"/>
  <c r="S451" i="16"/>
  <c r="T451" i="16"/>
  <c r="U451" i="16"/>
  <c r="Y451" i="16"/>
  <c r="Z451" i="16"/>
  <c r="AA451" i="16"/>
  <c r="AB451" i="16"/>
  <c r="M452" i="16"/>
  <c r="N452" i="16"/>
  <c r="O452" i="16"/>
  <c r="P452" i="16"/>
  <c r="Q452" i="16"/>
  <c r="R452" i="16"/>
  <c r="S452" i="16"/>
  <c r="T452" i="16"/>
  <c r="U452" i="16"/>
  <c r="Y452" i="16"/>
  <c r="Z452" i="16"/>
  <c r="AA452" i="16"/>
  <c r="AB452" i="16"/>
  <c r="M453" i="16"/>
  <c r="N453" i="16"/>
  <c r="O453" i="16"/>
  <c r="P453" i="16"/>
  <c r="Q453" i="16"/>
  <c r="R453" i="16"/>
  <c r="S453" i="16"/>
  <c r="T453" i="16"/>
  <c r="U453" i="16"/>
  <c r="Y453" i="16"/>
  <c r="Z453" i="16"/>
  <c r="AA453" i="16"/>
  <c r="AB453" i="16"/>
  <c r="M454" i="16"/>
  <c r="N454" i="16"/>
  <c r="O454" i="16"/>
  <c r="P454" i="16"/>
  <c r="Q454" i="16"/>
  <c r="R454" i="16"/>
  <c r="S454" i="16"/>
  <c r="T454" i="16"/>
  <c r="U454" i="16"/>
  <c r="Y454" i="16"/>
  <c r="Z454" i="16"/>
  <c r="AA454" i="16"/>
  <c r="AB454" i="16"/>
  <c r="M455" i="16"/>
  <c r="N455" i="16"/>
  <c r="O455" i="16"/>
  <c r="P455" i="16"/>
  <c r="Q455" i="16"/>
  <c r="R455" i="16"/>
  <c r="S455" i="16"/>
  <c r="T455" i="16"/>
  <c r="U455" i="16"/>
  <c r="Y455" i="16"/>
  <c r="Z455" i="16"/>
  <c r="AA455" i="16"/>
  <c r="AB455" i="16"/>
  <c r="M456" i="16"/>
  <c r="N456" i="16"/>
  <c r="O456" i="16"/>
  <c r="P456" i="16"/>
  <c r="Q456" i="16"/>
  <c r="R456" i="16"/>
  <c r="S456" i="16"/>
  <c r="T456" i="16"/>
  <c r="U456" i="16"/>
  <c r="Y456" i="16"/>
  <c r="Z456" i="16"/>
  <c r="AA456" i="16"/>
  <c r="AB456" i="16"/>
  <c r="M457" i="16"/>
  <c r="N457" i="16"/>
  <c r="O457" i="16"/>
  <c r="P457" i="16"/>
  <c r="Q457" i="16"/>
  <c r="R457" i="16"/>
  <c r="S457" i="16"/>
  <c r="T457" i="16"/>
  <c r="U457" i="16"/>
  <c r="Y457" i="16"/>
  <c r="Z457" i="16"/>
  <c r="AA457" i="16"/>
  <c r="AB457" i="16"/>
  <c r="M458" i="16"/>
  <c r="N458" i="16"/>
  <c r="O458" i="16"/>
  <c r="P458" i="16"/>
  <c r="Q458" i="16"/>
  <c r="R458" i="16"/>
  <c r="S458" i="16"/>
  <c r="T458" i="16"/>
  <c r="U458" i="16"/>
  <c r="Y458" i="16"/>
  <c r="Z458" i="16"/>
  <c r="AA458" i="16"/>
  <c r="AB458" i="16"/>
  <c r="M459" i="16"/>
  <c r="N459" i="16"/>
  <c r="O459" i="16"/>
  <c r="P459" i="16"/>
  <c r="Q459" i="16"/>
  <c r="R459" i="16"/>
  <c r="S459" i="16"/>
  <c r="T459" i="16"/>
  <c r="U459" i="16"/>
  <c r="Y459" i="16"/>
  <c r="Z459" i="16"/>
  <c r="AA459" i="16"/>
  <c r="AB459" i="16"/>
  <c r="M460" i="16"/>
  <c r="N460" i="16"/>
  <c r="O460" i="16"/>
  <c r="P460" i="16"/>
  <c r="Q460" i="16"/>
  <c r="R460" i="16"/>
  <c r="S460" i="16"/>
  <c r="T460" i="16"/>
  <c r="U460" i="16"/>
  <c r="Y460" i="16"/>
  <c r="Z460" i="16"/>
  <c r="AA460" i="16"/>
  <c r="AB460" i="16"/>
  <c r="M461" i="16"/>
  <c r="N461" i="16"/>
  <c r="O461" i="16"/>
  <c r="P461" i="16"/>
  <c r="Q461" i="16"/>
  <c r="R461" i="16"/>
  <c r="S461" i="16"/>
  <c r="T461" i="16"/>
  <c r="U461" i="16"/>
  <c r="Y461" i="16"/>
  <c r="Z461" i="16"/>
  <c r="AA461" i="16"/>
  <c r="AB461" i="16"/>
  <c r="M462" i="16"/>
  <c r="N462" i="16"/>
  <c r="O462" i="16"/>
  <c r="P462" i="16"/>
  <c r="Q462" i="16"/>
  <c r="R462" i="16"/>
  <c r="S462" i="16"/>
  <c r="T462" i="16"/>
  <c r="U462" i="16"/>
  <c r="Y462" i="16"/>
  <c r="Z462" i="16"/>
  <c r="AA462" i="16"/>
  <c r="AB462" i="16"/>
  <c r="M463" i="16"/>
  <c r="N463" i="16"/>
  <c r="O463" i="16"/>
  <c r="P463" i="16"/>
  <c r="Q463" i="16"/>
  <c r="R463" i="16"/>
  <c r="S463" i="16"/>
  <c r="T463" i="16"/>
  <c r="U463" i="16"/>
  <c r="Y463" i="16"/>
  <c r="Z463" i="16"/>
  <c r="AA463" i="16"/>
  <c r="AB463" i="16"/>
  <c r="M464" i="16"/>
  <c r="N464" i="16"/>
  <c r="O464" i="16"/>
  <c r="P464" i="16"/>
  <c r="Q464" i="16"/>
  <c r="R464" i="16"/>
  <c r="S464" i="16"/>
  <c r="T464" i="16"/>
  <c r="U464" i="16"/>
  <c r="Y464" i="16"/>
  <c r="Z464" i="16"/>
  <c r="AA464" i="16"/>
  <c r="AB464" i="16"/>
  <c r="M465" i="16"/>
  <c r="N465" i="16"/>
  <c r="O465" i="16"/>
  <c r="P465" i="16"/>
  <c r="Q465" i="16"/>
  <c r="R465" i="16"/>
  <c r="S465" i="16"/>
  <c r="T465" i="16"/>
  <c r="U465" i="16"/>
  <c r="Y465" i="16"/>
  <c r="Z465" i="16"/>
  <c r="AA465" i="16"/>
  <c r="AB465" i="16"/>
  <c r="M466" i="16"/>
  <c r="N466" i="16"/>
  <c r="O466" i="16"/>
  <c r="P466" i="16"/>
  <c r="Q466" i="16"/>
  <c r="R466" i="16"/>
  <c r="S466" i="16"/>
  <c r="T466" i="16"/>
  <c r="U466" i="16"/>
  <c r="Y466" i="16"/>
  <c r="Z466" i="16"/>
  <c r="AA466" i="16"/>
  <c r="AB466" i="16"/>
  <c r="M467" i="16"/>
  <c r="N467" i="16"/>
  <c r="O467" i="16"/>
  <c r="P467" i="16"/>
  <c r="Q467" i="16"/>
  <c r="R467" i="16"/>
  <c r="S467" i="16"/>
  <c r="T467" i="16"/>
  <c r="U467" i="16"/>
  <c r="Y467" i="16"/>
  <c r="Z467" i="16"/>
  <c r="AA467" i="16"/>
  <c r="AB467" i="16"/>
  <c r="M468" i="16"/>
  <c r="N468" i="16"/>
  <c r="O468" i="16"/>
  <c r="P468" i="16"/>
  <c r="Q468" i="16"/>
  <c r="R468" i="16"/>
  <c r="S468" i="16"/>
  <c r="T468" i="16"/>
  <c r="U468" i="16"/>
  <c r="Y468" i="16"/>
  <c r="Z468" i="16"/>
  <c r="AA468" i="16"/>
  <c r="AB468" i="16"/>
  <c r="M469" i="16"/>
  <c r="N469" i="16"/>
  <c r="O469" i="16"/>
  <c r="P469" i="16"/>
  <c r="Q469" i="16"/>
  <c r="R469" i="16"/>
  <c r="S469" i="16"/>
  <c r="T469" i="16"/>
  <c r="U469" i="16"/>
  <c r="Y469" i="16"/>
  <c r="Z469" i="16"/>
  <c r="AA469" i="16"/>
  <c r="AB469" i="16"/>
  <c r="M470" i="16"/>
  <c r="N470" i="16"/>
  <c r="O470" i="16"/>
  <c r="P470" i="16"/>
  <c r="Q470" i="16"/>
  <c r="R470" i="16"/>
  <c r="S470" i="16"/>
  <c r="T470" i="16"/>
  <c r="U470" i="16"/>
  <c r="Y470" i="16"/>
  <c r="Z470" i="16"/>
  <c r="AA470" i="16"/>
  <c r="AB470" i="16"/>
  <c r="M471" i="16"/>
  <c r="N471" i="16"/>
  <c r="O471" i="16"/>
  <c r="P471" i="16"/>
  <c r="Q471" i="16"/>
  <c r="R471" i="16"/>
  <c r="S471" i="16"/>
  <c r="T471" i="16"/>
  <c r="U471" i="16"/>
  <c r="Y471" i="16"/>
  <c r="Z471" i="16"/>
  <c r="AA471" i="16"/>
  <c r="AB471" i="16"/>
  <c r="M472" i="16"/>
  <c r="N472" i="16"/>
  <c r="O472" i="16"/>
  <c r="P472" i="16"/>
  <c r="Q472" i="16"/>
  <c r="R472" i="16"/>
  <c r="S472" i="16"/>
  <c r="T472" i="16"/>
  <c r="U472" i="16"/>
  <c r="Y472" i="16"/>
  <c r="Z472" i="16"/>
  <c r="AA472" i="16"/>
  <c r="AB472" i="16"/>
  <c r="M473" i="16"/>
  <c r="N473" i="16"/>
  <c r="O473" i="16"/>
  <c r="P473" i="16"/>
  <c r="Q473" i="16"/>
  <c r="R473" i="16"/>
  <c r="S473" i="16"/>
  <c r="T473" i="16"/>
  <c r="U473" i="16"/>
  <c r="Y473" i="16"/>
  <c r="Z473" i="16"/>
  <c r="AA473" i="16"/>
  <c r="AB473" i="16"/>
  <c r="M474" i="16"/>
  <c r="N474" i="16"/>
  <c r="O474" i="16"/>
  <c r="P474" i="16"/>
  <c r="Q474" i="16"/>
  <c r="R474" i="16"/>
  <c r="S474" i="16"/>
  <c r="T474" i="16"/>
  <c r="U474" i="16"/>
  <c r="Y474" i="16"/>
  <c r="Z474" i="16"/>
  <c r="AA474" i="16"/>
  <c r="AB474" i="16"/>
  <c r="M475" i="16"/>
  <c r="N475" i="16"/>
  <c r="O475" i="16"/>
  <c r="P475" i="16"/>
  <c r="Q475" i="16"/>
  <c r="R475" i="16"/>
  <c r="S475" i="16"/>
  <c r="T475" i="16"/>
  <c r="U475" i="16"/>
  <c r="Y475" i="16"/>
  <c r="Z475" i="16"/>
  <c r="AA475" i="16"/>
  <c r="AB475" i="16"/>
  <c r="M476" i="16"/>
  <c r="N476" i="16"/>
  <c r="O476" i="16"/>
  <c r="P476" i="16"/>
  <c r="Q476" i="16"/>
  <c r="R476" i="16"/>
  <c r="S476" i="16"/>
  <c r="T476" i="16"/>
  <c r="U476" i="16"/>
  <c r="Y476" i="16"/>
  <c r="Z476" i="16"/>
  <c r="AA476" i="16"/>
  <c r="AB476" i="16"/>
  <c r="M477" i="16"/>
  <c r="N477" i="16"/>
  <c r="O477" i="16"/>
  <c r="P477" i="16"/>
  <c r="Q477" i="16"/>
  <c r="R477" i="16"/>
  <c r="S477" i="16"/>
  <c r="T477" i="16"/>
  <c r="U477" i="16"/>
  <c r="Y477" i="16"/>
  <c r="Z477" i="16"/>
  <c r="AA477" i="16"/>
  <c r="AB477" i="16"/>
  <c r="M478" i="16"/>
  <c r="N478" i="16"/>
  <c r="O478" i="16"/>
  <c r="P478" i="16"/>
  <c r="Q478" i="16"/>
  <c r="R478" i="16"/>
  <c r="S478" i="16"/>
  <c r="T478" i="16"/>
  <c r="U478" i="16"/>
  <c r="Y478" i="16"/>
  <c r="Z478" i="16"/>
  <c r="AA478" i="16"/>
  <c r="AB478" i="16"/>
  <c r="M479" i="16"/>
  <c r="N479" i="16"/>
  <c r="O479" i="16"/>
  <c r="P479" i="16"/>
  <c r="Q479" i="16"/>
  <c r="R479" i="16"/>
  <c r="S479" i="16"/>
  <c r="T479" i="16"/>
  <c r="U479" i="16"/>
  <c r="Y479" i="16"/>
  <c r="Z479" i="16"/>
  <c r="AA479" i="16"/>
  <c r="AB479" i="16"/>
  <c r="M480" i="16"/>
  <c r="N480" i="16"/>
  <c r="O480" i="16"/>
  <c r="P480" i="16"/>
  <c r="Q480" i="16"/>
  <c r="R480" i="16"/>
  <c r="S480" i="16"/>
  <c r="T480" i="16"/>
  <c r="U480" i="16"/>
  <c r="Y480" i="16"/>
  <c r="Z480" i="16"/>
  <c r="AA480" i="16"/>
  <c r="AB480" i="16"/>
  <c r="M481" i="16"/>
  <c r="N481" i="16"/>
  <c r="O481" i="16"/>
  <c r="P481" i="16"/>
  <c r="Q481" i="16"/>
  <c r="R481" i="16"/>
  <c r="S481" i="16"/>
  <c r="T481" i="16"/>
  <c r="U481" i="16"/>
  <c r="Y481" i="16"/>
  <c r="Z481" i="16"/>
  <c r="AA481" i="16"/>
  <c r="AB481" i="16"/>
  <c r="M482" i="16"/>
  <c r="N482" i="16"/>
  <c r="O482" i="16"/>
  <c r="P482" i="16"/>
  <c r="Q482" i="16"/>
  <c r="R482" i="16"/>
  <c r="S482" i="16"/>
  <c r="T482" i="16"/>
  <c r="U482" i="16"/>
  <c r="Y482" i="16"/>
  <c r="Z482" i="16"/>
  <c r="AA482" i="16"/>
  <c r="AB482" i="16"/>
  <c r="M483" i="16"/>
  <c r="N483" i="16"/>
  <c r="O483" i="16"/>
  <c r="P483" i="16"/>
  <c r="Q483" i="16"/>
  <c r="R483" i="16"/>
  <c r="S483" i="16"/>
  <c r="T483" i="16"/>
  <c r="U483" i="16"/>
  <c r="Y483" i="16"/>
  <c r="Z483" i="16"/>
  <c r="AA483" i="16"/>
  <c r="AB483" i="16"/>
  <c r="M484" i="16"/>
  <c r="N484" i="16"/>
  <c r="O484" i="16"/>
  <c r="P484" i="16"/>
  <c r="Q484" i="16"/>
  <c r="R484" i="16"/>
  <c r="S484" i="16"/>
  <c r="T484" i="16"/>
  <c r="U484" i="16"/>
  <c r="Y484" i="16"/>
  <c r="Z484" i="16"/>
  <c r="AA484" i="16"/>
  <c r="AB484" i="16"/>
  <c r="M485" i="16"/>
  <c r="N485" i="16"/>
  <c r="O485" i="16"/>
  <c r="P485" i="16"/>
  <c r="Q485" i="16"/>
  <c r="R485" i="16"/>
  <c r="S485" i="16"/>
  <c r="T485" i="16"/>
  <c r="U485" i="16"/>
  <c r="Y485" i="16"/>
  <c r="Z485" i="16"/>
  <c r="AA485" i="16"/>
  <c r="AB485" i="16"/>
  <c r="M486" i="16"/>
  <c r="N486" i="16"/>
  <c r="O486" i="16"/>
  <c r="P486" i="16"/>
  <c r="Q486" i="16"/>
  <c r="R486" i="16"/>
  <c r="S486" i="16"/>
  <c r="T486" i="16"/>
  <c r="U486" i="16"/>
  <c r="Y486" i="16"/>
  <c r="Z486" i="16"/>
  <c r="AA486" i="16"/>
  <c r="AB486" i="16"/>
  <c r="M487" i="16"/>
  <c r="N487" i="16"/>
  <c r="O487" i="16"/>
  <c r="P487" i="16"/>
  <c r="Q487" i="16"/>
  <c r="R487" i="16"/>
  <c r="S487" i="16"/>
  <c r="T487" i="16"/>
  <c r="U487" i="16"/>
  <c r="Y487" i="16"/>
  <c r="Z487" i="16"/>
  <c r="AA487" i="16"/>
  <c r="AB487" i="16"/>
  <c r="M488" i="16"/>
  <c r="N488" i="16"/>
  <c r="O488" i="16"/>
  <c r="P488" i="16"/>
  <c r="Q488" i="16"/>
  <c r="R488" i="16"/>
  <c r="S488" i="16"/>
  <c r="T488" i="16"/>
  <c r="U488" i="16"/>
  <c r="Y488" i="16"/>
  <c r="Z488" i="16"/>
  <c r="AA488" i="16"/>
  <c r="AB488" i="16"/>
  <c r="M489" i="16"/>
  <c r="N489" i="16"/>
  <c r="O489" i="16"/>
  <c r="P489" i="16"/>
  <c r="Q489" i="16"/>
  <c r="R489" i="16"/>
  <c r="S489" i="16"/>
  <c r="T489" i="16"/>
  <c r="U489" i="16"/>
  <c r="Y489" i="16"/>
  <c r="Z489" i="16"/>
  <c r="AA489" i="16"/>
  <c r="AB489" i="16"/>
  <c r="M490" i="16"/>
  <c r="N490" i="16"/>
  <c r="O490" i="16"/>
  <c r="P490" i="16"/>
  <c r="Q490" i="16"/>
  <c r="R490" i="16"/>
  <c r="S490" i="16"/>
  <c r="T490" i="16"/>
  <c r="U490" i="16"/>
  <c r="Y490" i="16"/>
  <c r="Z490" i="16"/>
  <c r="AA490" i="16"/>
  <c r="AB490" i="16"/>
  <c r="M491" i="16"/>
  <c r="N491" i="16"/>
  <c r="O491" i="16"/>
  <c r="P491" i="16"/>
  <c r="Q491" i="16"/>
  <c r="R491" i="16"/>
  <c r="S491" i="16"/>
  <c r="T491" i="16"/>
  <c r="U491" i="16"/>
  <c r="Y491" i="16"/>
  <c r="Z491" i="16"/>
  <c r="AA491" i="16"/>
  <c r="AB491" i="16"/>
  <c r="M492" i="16"/>
  <c r="N492" i="16"/>
  <c r="O492" i="16"/>
  <c r="P492" i="16"/>
  <c r="Q492" i="16"/>
  <c r="R492" i="16"/>
  <c r="S492" i="16"/>
  <c r="T492" i="16"/>
  <c r="U492" i="16"/>
  <c r="Y492" i="16"/>
  <c r="Z492" i="16"/>
  <c r="AA492" i="16"/>
  <c r="AB492" i="16"/>
  <c r="M493" i="16"/>
  <c r="N493" i="16"/>
  <c r="O493" i="16"/>
  <c r="P493" i="16"/>
  <c r="Q493" i="16"/>
  <c r="R493" i="16"/>
  <c r="S493" i="16"/>
  <c r="T493" i="16"/>
  <c r="U493" i="16"/>
  <c r="Y493" i="16"/>
  <c r="Z493" i="16"/>
  <c r="AA493" i="16"/>
  <c r="AB493" i="16"/>
  <c r="M494" i="16"/>
  <c r="N494" i="16"/>
  <c r="O494" i="16"/>
  <c r="P494" i="16"/>
  <c r="Q494" i="16"/>
  <c r="R494" i="16"/>
  <c r="S494" i="16"/>
  <c r="T494" i="16"/>
  <c r="U494" i="16"/>
  <c r="Y494" i="16"/>
  <c r="Z494" i="16"/>
  <c r="AA494" i="16"/>
  <c r="AB494" i="16"/>
  <c r="M495" i="16"/>
  <c r="N495" i="16"/>
  <c r="O495" i="16"/>
  <c r="P495" i="16"/>
  <c r="Q495" i="16"/>
  <c r="R495" i="16"/>
  <c r="S495" i="16"/>
  <c r="T495" i="16"/>
  <c r="U495" i="16"/>
  <c r="Y495" i="16"/>
  <c r="Z495" i="16"/>
  <c r="AA495" i="16"/>
  <c r="AB495" i="16"/>
  <c r="M496" i="16"/>
  <c r="N496" i="16"/>
  <c r="O496" i="16"/>
  <c r="P496" i="16"/>
  <c r="Q496" i="16"/>
  <c r="R496" i="16"/>
  <c r="S496" i="16"/>
  <c r="T496" i="16"/>
  <c r="U496" i="16"/>
  <c r="Y496" i="16"/>
  <c r="Z496" i="16"/>
  <c r="AA496" i="16"/>
  <c r="AB496" i="16"/>
  <c r="M497" i="16"/>
  <c r="N497" i="16"/>
  <c r="O497" i="16"/>
  <c r="P497" i="16"/>
  <c r="Q497" i="16"/>
  <c r="R497" i="16"/>
  <c r="S497" i="16"/>
  <c r="T497" i="16"/>
  <c r="U497" i="16"/>
  <c r="Y497" i="16"/>
  <c r="Z497" i="16"/>
  <c r="AA497" i="16"/>
  <c r="AB497" i="16"/>
  <c r="M498" i="16"/>
  <c r="N498" i="16"/>
  <c r="O498" i="16"/>
  <c r="P498" i="16"/>
  <c r="Q498" i="16"/>
  <c r="R498" i="16"/>
  <c r="S498" i="16"/>
  <c r="T498" i="16"/>
  <c r="U498" i="16"/>
  <c r="Y498" i="16"/>
  <c r="Z498" i="16"/>
  <c r="AA498" i="16"/>
  <c r="AB498" i="16"/>
  <c r="M499" i="16"/>
  <c r="N499" i="16"/>
  <c r="O499" i="16"/>
  <c r="P499" i="16"/>
  <c r="Q499" i="16"/>
  <c r="R499" i="16"/>
  <c r="S499" i="16"/>
  <c r="T499" i="16"/>
  <c r="U499" i="16"/>
  <c r="Y499" i="16"/>
  <c r="Z499" i="16"/>
  <c r="AA499" i="16"/>
  <c r="AB499" i="16"/>
  <c r="M500" i="16"/>
  <c r="N500" i="16"/>
  <c r="O500" i="16"/>
  <c r="P500" i="16"/>
  <c r="Q500" i="16"/>
  <c r="R500" i="16"/>
  <c r="S500" i="16"/>
  <c r="T500" i="16"/>
  <c r="U500" i="16"/>
  <c r="Y500" i="16"/>
  <c r="Z500" i="16"/>
  <c r="AA500" i="16"/>
  <c r="AB500" i="16"/>
  <c r="M501" i="16"/>
  <c r="N501" i="16"/>
  <c r="O501" i="16"/>
  <c r="P501" i="16"/>
  <c r="Q501" i="16"/>
  <c r="R501" i="16"/>
  <c r="S501" i="16"/>
  <c r="T501" i="16"/>
  <c r="U501" i="16"/>
  <c r="Y501" i="16"/>
  <c r="Z501" i="16"/>
  <c r="AA501" i="16"/>
  <c r="AB501" i="16"/>
  <c r="M502" i="16"/>
  <c r="N502" i="16"/>
  <c r="O502" i="16"/>
  <c r="P502" i="16"/>
  <c r="Q502" i="16"/>
  <c r="R502" i="16"/>
  <c r="S502" i="16"/>
  <c r="T502" i="16"/>
  <c r="U502" i="16"/>
  <c r="Y502" i="16"/>
  <c r="Z502" i="16"/>
  <c r="AA502" i="16"/>
  <c r="AB502" i="16"/>
  <c r="M503" i="16"/>
  <c r="N503" i="16"/>
  <c r="O503" i="16"/>
  <c r="P503" i="16"/>
  <c r="Q503" i="16"/>
  <c r="R503" i="16"/>
  <c r="S503" i="16"/>
  <c r="T503" i="16"/>
  <c r="U503" i="16"/>
  <c r="Y503" i="16"/>
  <c r="Z503" i="16"/>
  <c r="AA503" i="16"/>
  <c r="AB503" i="16"/>
  <c r="M504" i="16"/>
  <c r="N504" i="16"/>
  <c r="O504" i="16"/>
  <c r="P504" i="16"/>
  <c r="Q504" i="16"/>
  <c r="R504" i="16"/>
  <c r="S504" i="16"/>
  <c r="T504" i="16"/>
  <c r="U504" i="16"/>
  <c r="Y504" i="16"/>
  <c r="Z504" i="16"/>
  <c r="AA504" i="16"/>
  <c r="AB504" i="16"/>
  <c r="M505" i="16"/>
  <c r="N505" i="16"/>
  <c r="O505" i="16"/>
  <c r="P505" i="16"/>
  <c r="Q505" i="16"/>
  <c r="R505" i="16"/>
  <c r="S505" i="16"/>
  <c r="T505" i="16"/>
  <c r="U505" i="16"/>
  <c r="Y505" i="16"/>
  <c r="Z505" i="16"/>
  <c r="AA505" i="16"/>
  <c r="AB505" i="16"/>
  <c r="M506" i="16"/>
  <c r="N506" i="16"/>
  <c r="O506" i="16"/>
  <c r="P506" i="16"/>
  <c r="Q506" i="16"/>
  <c r="R506" i="16"/>
  <c r="S506" i="16"/>
  <c r="T506" i="16"/>
  <c r="U506" i="16"/>
  <c r="Y506" i="16"/>
  <c r="Z506" i="16"/>
  <c r="AA506" i="16"/>
  <c r="AB506" i="16"/>
  <c r="M507" i="16"/>
  <c r="N507" i="16"/>
  <c r="O507" i="16"/>
  <c r="P507" i="16"/>
  <c r="Q507" i="16"/>
  <c r="R507" i="16"/>
  <c r="S507" i="16"/>
  <c r="T507" i="16"/>
  <c r="U507" i="16"/>
  <c r="Y507" i="16"/>
  <c r="Z507" i="16"/>
  <c r="AA507" i="16"/>
  <c r="AB507" i="16"/>
  <c r="M508" i="16"/>
  <c r="N508" i="16"/>
  <c r="O508" i="16"/>
  <c r="P508" i="16"/>
  <c r="Q508" i="16"/>
  <c r="R508" i="16"/>
  <c r="S508" i="16"/>
  <c r="T508" i="16"/>
  <c r="U508" i="16"/>
  <c r="Y508" i="16"/>
  <c r="Z508" i="16"/>
  <c r="AA508" i="16"/>
  <c r="AB508" i="16"/>
  <c r="M509" i="16"/>
  <c r="N509" i="16"/>
  <c r="O509" i="16"/>
  <c r="P509" i="16"/>
  <c r="Q509" i="16"/>
  <c r="R509" i="16"/>
  <c r="S509" i="16"/>
  <c r="T509" i="16"/>
  <c r="U509" i="16"/>
  <c r="Y509" i="16"/>
  <c r="Z509" i="16"/>
  <c r="AA509" i="16"/>
  <c r="AB509" i="16"/>
  <c r="M510" i="16"/>
  <c r="N510" i="16"/>
  <c r="O510" i="16"/>
  <c r="P510" i="16"/>
  <c r="Q510" i="16"/>
  <c r="R510" i="16"/>
  <c r="S510" i="16"/>
  <c r="T510" i="16"/>
  <c r="U510" i="16"/>
  <c r="Y510" i="16"/>
  <c r="Z510" i="16"/>
  <c r="AA510" i="16"/>
  <c r="AB510" i="16"/>
  <c r="M511" i="16"/>
  <c r="N511" i="16"/>
  <c r="O511" i="16"/>
  <c r="P511" i="16"/>
  <c r="Q511" i="16"/>
  <c r="R511" i="16"/>
  <c r="S511" i="16"/>
  <c r="T511" i="16"/>
  <c r="U511" i="16"/>
  <c r="Y511" i="16"/>
  <c r="Z511" i="16"/>
  <c r="AA511" i="16"/>
  <c r="AB511" i="16"/>
  <c r="M512" i="16"/>
  <c r="N512" i="16"/>
  <c r="O512" i="16"/>
  <c r="P512" i="16"/>
  <c r="Q512" i="16"/>
  <c r="R512" i="16"/>
  <c r="S512" i="16"/>
  <c r="T512" i="16"/>
  <c r="U512" i="16"/>
  <c r="Y512" i="16"/>
  <c r="Z512" i="16"/>
  <c r="AA512" i="16"/>
  <c r="AB512" i="16"/>
  <c r="M513" i="16"/>
  <c r="N513" i="16"/>
  <c r="O513" i="16"/>
  <c r="P513" i="16"/>
  <c r="Q513" i="16"/>
  <c r="R513" i="16"/>
  <c r="S513" i="16"/>
  <c r="T513" i="16"/>
  <c r="U513" i="16"/>
  <c r="Y513" i="16"/>
  <c r="Z513" i="16"/>
  <c r="AA513" i="16"/>
  <c r="AB513" i="16"/>
  <c r="M514" i="16"/>
  <c r="N514" i="16"/>
  <c r="O514" i="16"/>
  <c r="P514" i="16"/>
  <c r="Q514" i="16"/>
  <c r="R514" i="16"/>
  <c r="S514" i="16"/>
  <c r="T514" i="16"/>
  <c r="U514" i="16"/>
  <c r="Y514" i="16"/>
  <c r="Z514" i="16"/>
  <c r="AA514" i="16"/>
  <c r="AB514" i="16"/>
  <c r="M515" i="16"/>
  <c r="N515" i="16"/>
  <c r="O515" i="16"/>
  <c r="P515" i="16"/>
  <c r="Q515" i="16"/>
  <c r="R515" i="16"/>
  <c r="S515" i="16"/>
  <c r="T515" i="16"/>
  <c r="U515" i="16"/>
  <c r="Y515" i="16"/>
  <c r="Z515" i="16"/>
  <c r="AA515" i="16"/>
  <c r="AB515" i="16"/>
  <c r="M516" i="16"/>
  <c r="N516" i="16"/>
  <c r="O516" i="16"/>
  <c r="P516" i="16"/>
  <c r="Q516" i="16"/>
  <c r="R516" i="16"/>
  <c r="S516" i="16"/>
  <c r="T516" i="16"/>
  <c r="U516" i="16"/>
  <c r="Y516" i="16"/>
  <c r="Z516" i="16"/>
  <c r="AA516" i="16"/>
  <c r="AB516" i="16"/>
  <c r="M517" i="16"/>
  <c r="N517" i="16"/>
  <c r="O517" i="16"/>
  <c r="P517" i="16"/>
  <c r="Q517" i="16"/>
  <c r="R517" i="16"/>
  <c r="S517" i="16"/>
  <c r="T517" i="16"/>
  <c r="U517" i="16"/>
  <c r="Y517" i="16"/>
  <c r="Z517" i="16"/>
  <c r="AA517" i="16"/>
  <c r="AB517" i="16"/>
  <c r="M518" i="16"/>
  <c r="N518" i="16"/>
  <c r="O518" i="16"/>
  <c r="P518" i="16"/>
  <c r="Q518" i="16"/>
  <c r="R518" i="16"/>
  <c r="S518" i="16"/>
  <c r="T518" i="16"/>
  <c r="U518" i="16"/>
  <c r="Y518" i="16"/>
  <c r="Z518" i="16"/>
  <c r="AA518" i="16"/>
  <c r="AB518" i="16"/>
  <c r="M519" i="16"/>
  <c r="N519" i="16"/>
  <c r="O519" i="16"/>
  <c r="P519" i="16"/>
  <c r="Q519" i="16"/>
  <c r="R519" i="16"/>
  <c r="S519" i="16"/>
  <c r="T519" i="16"/>
  <c r="U519" i="16"/>
  <c r="Y519" i="16"/>
  <c r="Z519" i="16"/>
  <c r="AA519" i="16"/>
  <c r="AB519" i="16"/>
  <c r="M520" i="16"/>
  <c r="N520" i="16"/>
  <c r="O520" i="16"/>
  <c r="P520" i="16"/>
  <c r="Q520" i="16"/>
  <c r="R520" i="16"/>
  <c r="S520" i="16"/>
  <c r="T520" i="16"/>
  <c r="U520" i="16"/>
  <c r="Y520" i="16"/>
  <c r="Z520" i="16"/>
  <c r="AA520" i="16"/>
  <c r="AB520" i="16"/>
  <c r="M521" i="16"/>
  <c r="N521" i="16"/>
  <c r="O521" i="16"/>
  <c r="P521" i="16"/>
  <c r="Q521" i="16"/>
  <c r="R521" i="16"/>
  <c r="S521" i="16"/>
  <c r="T521" i="16"/>
  <c r="U521" i="16"/>
  <c r="Y521" i="16"/>
  <c r="Z521" i="16"/>
  <c r="AA521" i="16"/>
  <c r="AB521" i="16"/>
  <c r="M522" i="16"/>
  <c r="N522" i="16"/>
  <c r="O522" i="16"/>
  <c r="P522" i="16"/>
  <c r="Q522" i="16"/>
  <c r="R522" i="16"/>
  <c r="S522" i="16"/>
  <c r="T522" i="16"/>
  <c r="U522" i="16"/>
  <c r="Y522" i="16"/>
  <c r="Z522" i="16"/>
  <c r="AA522" i="16"/>
  <c r="AB522" i="16"/>
  <c r="M523" i="16"/>
  <c r="N523" i="16"/>
  <c r="O523" i="16"/>
  <c r="P523" i="16"/>
  <c r="Q523" i="16"/>
  <c r="R523" i="16"/>
  <c r="S523" i="16"/>
  <c r="T523" i="16"/>
  <c r="U523" i="16"/>
  <c r="Y523" i="16"/>
  <c r="Z523" i="16"/>
  <c r="AA523" i="16"/>
  <c r="AB523" i="16"/>
  <c r="M524" i="16"/>
  <c r="N524" i="16"/>
  <c r="O524" i="16"/>
  <c r="P524" i="16"/>
  <c r="Q524" i="16"/>
  <c r="R524" i="16"/>
  <c r="S524" i="16"/>
  <c r="T524" i="16"/>
  <c r="U524" i="16"/>
  <c r="Y524" i="16"/>
  <c r="Z524" i="16"/>
  <c r="AA524" i="16"/>
  <c r="AB524" i="16"/>
  <c r="M525" i="16"/>
  <c r="N525" i="16"/>
  <c r="O525" i="16"/>
  <c r="P525" i="16"/>
  <c r="Q525" i="16"/>
  <c r="R525" i="16"/>
  <c r="S525" i="16"/>
  <c r="T525" i="16"/>
  <c r="U525" i="16"/>
  <c r="Y525" i="16"/>
  <c r="Z525" i="16"/>
  <c r="AA525" i="16"/>
  <c r="AB525" i="16"/>
  <c r="M526" i="16"/>
  <c r="N526" i="16"/>
  <c r="O526" i="16"/>
  <c r="P526" i="16"/>
  <c r="Q526" i="16"/>
  <c r="R526" i="16"/>
  <c r="S526" i="16"/>
  <c r="T526" i="16"/>
  <c r="U526" i="16"/>
  <c r="Y526" i="16"/>
  <c r="Z526" i="16"/>
  <c r="AA526" i="16"/>
  <c r="AB526" i="16"/>
  <c r="M527" i="16"/>
  <c r="N527" i="16"/>
  <c r="O527" i="16"/>
  <c r="P527" i="16"/>
  <c r="Q527" i="16"/>
  <c r="R527" i="16"/>
  <c r="S527" i="16"/>
  <c r="T527" i="16"/>
  <c r="U527" i="16"/>
  <c r="Y527" i="16"/>
  <c r="Z527" i="16"/>
  <c r="AA527" i="16"/>
  <c r="AB527" i="16"/>
  <c r="M528" i="16"/>
  <c r="N528" i="16"/>
  <c r="O528" i="16"/>
  <c r="P528" i="16"/>
  <c r="Q528" i="16"/>
  <c r="R528" i="16"/>
  <c r="S528" i="16"/>
  <c r="T528" i="16"/>
  <c r="U528" i="16"/>
  <c r="Y528" i="16"/>
  <c r="Z528" i="16"/>
  <c r="AA528" i="16"/>
  <c r="AB528" i="16"/>
  <c r="M529" i="16"/>
  <c r="N529" i="16"/>
  <c r="O529" i="16"/>
  <c r="P529" i="16"/>
  <c r="Q529" i="16"/>
  <c r="R529" i="16"/>
  <c r="S529" i="16"/>
  <c r="T529" i="16"/>
  <c r="U529" i="16"/>
  <c r="Y529" i="16"/>
  <c r="Z529" i="16"/>
  <c r="AA529" i="16"/>
  <c r="AB529" i="16"/>
  <c r="M530" i="16"/>
  <c r="N530" i="16"/>
  <c r="O530" i="16"/>
  <c r="P530" i="16"/>
  <c r="Q530" i="16"/>
  <c r="R530" i="16"/>
  <c r="S530" i="16"/>
  <c r="T530" i="16"/>
  <c r="U530" i="16"/>
  <c r="Y530" i="16"/>
  <c r="Z530" i="16"/>
  <c r="AA530" i="16"/>
  <c r="AB530" i="16"/>
  <c r="M531" i="16"/>
  <c r="N531" i="16"/>
  <c r="O531" i="16"/>
  <c r="P531" i="16"/>
  <c r="Q531" i="16"/>
  <c r="R531" i="16"/>
  <c r="S531" i="16"/>
  <c r="T531" i="16"/>
  <c r="U531" i="16"/>
  <c r="Y531" i="16"/>
  <c r="Z531" i="16"/>
  <c r="AA531" i="16"/>
  <c r="AB531" i="16"/>
  <c r="M532" i="16"/>
  <c r="N532" i="16"/>
  <c r="O532" i="16"/>
  <c r="P532" i="16"/>
  <c r="Q532" i="16"/>
  <c r="R532" i="16"/>
  <c r="S532" i="16"/>
  <c r="T532" i="16"/>
  <c r="U532" i="16"/>
  <c r="Y532" i="16"/>
  <c r="Z532" i="16"/>
  <c r="AA532" i="16"/>
  <c r="AB532" i="16"/>
  <c r="M533" i="16"/>
  <c r="N533" i="16"/>
  <c r="O533" i="16"/>
  <c r="P533" i="16"/>
  <c r="Q533" i="16"/>
  <c r="R533" i="16"/>
  <c r="S533" i="16"/>
  <c r="T533" i="16"/>
  <c r="U533" i="16"/>
  <c r="Y533" i="16"/>
  <c r="Z533" i="16"/>
  <c r="AA533" i="16"/>
  <c r="AB533" i="16"/>
  <c r="M534" i="16"/>
  <c r="N534" i="16"/>
  <c r="O534" i="16"/>
  <c r="P534" i="16"/>
  <c r="Q534" i="16"/>
  <c r="R534" i="16"/>
  <c r="S534" i="16"/>
  <c r="T534" i="16"/>
  <c r="U534" i="16"/>
  <c r="Y534" i="16"/>
  <c r="Z534" i="16"/>
  <c r="AA534" i="16"/>
  <c r="AB534" i="16"/>
  <c r="M535" i="16"/>
  <c r="N535" i="16"/>
  <c r="O535" i="16"/>
  <c r="P535" i="16"/>
  <c r="Q535" i="16"/>
  <c r="R535" i="16"/>
  <c r="S535" i="16"/>
  <c r="T535" i="16"/>
  <c r="U535" i="16"/>
  <c r="Y535" i="16"/>
  <c r="Z535" i="16"/>
  <c r="AA535" i="16"/>
  <c r="AB535" i="16"/>
  <c r="M536" i="16"/>
  <c r="N536" i="16"/>
  <c r="O536" i="16"/>
  <c r="P536" i="16"/>
  <c r="Q536" i="16"/>
  <c r="R536" i="16"/>
  <c r="S536" i="16"/>
  <c r="T536" i="16"/>
  <c r="U536" i="16"/>
  <c r="Y536" i="16"/>
  <c r="Z536" i="16"/>
  <c r="AA536" i="16"/>
  <c r="AB536" i="16"/>
  <c r="M537" i="16"/>
  <c r="N537" i="16"/>
  <c r="O537" i="16"/>
  <c r="P537" i="16"/>
  <c r="Q537" i="16"/>
  <c r="R537" i="16"/>
  <c r="S537" i="16"/>
  <c r="T537" i="16"/>
  <c r="U537" i="16"/>
  <c r="Y537" i="16"/>
  <c r="Z537" i="16"/>
  <c r="AA537" i="16"/>
  <c r="AB537" i="16"/>
  <c r="M538" i="16"/>
  <c r="N538" i="16"/>
  <c r="O538" i="16"/>
  <c r="P538" i="16"/>
  <c r="Q538" i="16"/>
  <c r="R538" i="16"/>
  <c r="S538" i="16"/>
  <c r="T538" i="16"/>
  <c r="U538" i="16"/>
  <c r="Y538" i="16"/>
  <c r="Z538" i="16"/>
  <c r="AA538" i="16"/>
  <c r="AB538" i="16"/>
  <c r="M539" i="16"/>
  <c r="N539" i="16"/>
  <c r="O539" i="16"/>
  <c r="P539" i="16"/>
  <c r="Q539" i="16"/>
  <c r="R539" i="16"/>
  <c r="S539" i="16"/>
  <c r="T539" i="16"/>
  <c r="U539" i="16"/>
  <c r="Y539" i="16"/>
  <c r="Z539" i="16"/>
  <c r="AA539" i="16"/>
  <c r="AB539" i="16"/>
  <c r="M540" i="16"/>
  <c r="N540" i="16"/>
  <c r="O540" i="16"/>
  <c r="P540" i="16"/>
  <c r="Q540" i="16"/>
  <c r="R540" i="16"/>
  <c r="S540" i="16"/>
  <c r="T540" i="16"/>
  <c r="U540" i="16"/>
  <c r="Y540" i="16"/>
  <c r="Z540" i="16"/>
  <c r="AA540" i="16"/>
  <c r="AB540" i="16"/>
  <c r="M541" i="16"/>
  <c r="N541" i="16"/>
  <c r="O541" i="16"/>
  <c r="P541" i="16"/>
  <c r="Q541" i="16"/>
  <c r="R541" i="16"/>
  <c r="S541" i="16"/>
  <c r="T541" i="16"/>
  <c r="U541" i="16"/>
  <c r="Y541" i="16"/>
  <c r="Z541" i="16"/>
  <c r="AA541" i="16"/>
  <c r="AB541" i="16"/>
  <c r="M542" i="16"/>
  <c r="N542" i="16"/>
  <c r="O542" i="16"/>
  <c r="P542" i="16"/>
  <c r="Q542" i="16"/>
  <c r="R542" i="16"/>
  <c r="S542" i="16"/>
  <c r="T542" i="16"/>
  <c r="U542" i="16"/>
  <c r="Y542" i="16"/>
  <c r="Z542" i="16"/>
  <c r="AA542" i="16"/>
  <c r="AB542" i="16"/>
  <c r="M543" i="16"/>
  <c r="N543" i="16"/>
  <c r="O543" i="16"/>
  <c r="P543" i="16"/>
  <c r="Q543" i="16"/>
  <c r="R543" i="16"/>
  <c r="S543" i="16"/>
  <c r="T543" i="16"/>
  <c r="U543" i="16"/>
  <c r="Y543" i="16"/>
  <c r="Z543" i="16"/>
  <c r="AA543" i="16"/>
  <c r="AB543" i="16"/>
  <c r="M544" i="16"/>
  <c r="N544" i="16"/>
  <c r="O544" i="16"/>
  <c r="P544" i="16"/>
  <c r="Q544" i="16"/>
  <c r="R544" i="16"/>
  <c r="S544" i="16"/>
  <c r="T544" i="16"/>
  <c r="U544" i="16"/>
  <c r="Y544" i="16"/>
  <c r="Z544" i="16"/>
  <c r="AA544" i="16"/>
  <c r="AB544" i="16"/>
  <c r="M545" i="16"/>
  <c r="N545" i="16"/>
  <c r="O545" i="16"/>
  <c r="P545" i="16"/>
  <c r="Q545" i="16"/>
  <c r="R545" i="16"/>
  <c r="S545" i="16"/>
  <c r="T545" i="16"/>
  <c r="U545" i="16"/>
  <c r="Y545" i="16"/>
  <c r="Z545" i="16"/>
  <c r="AA545" i="16"/>
  <c r="AB545" i="16"/>
  <c r="M546" i="16"/>
  <c r="N546" i="16"/>
  <c r="O546" i="16"/>
  <c r="P546" i="16"/>
  <c r="Q546" i="16"/>
  <c r="R546" i="16"/>
  <c r="S546" i="16"/>
  <c r="T546" i="16"/>
  <c r="U546" i="16"/>
  <c r="Y546" i="16"/>
  <c r="Z546" i="16"/>
  <c r="AA546" i="16"/>
  <c r="AB546" i="16"/>
  <c r="M547" i="16"/>
  <c r="N547" i="16"/>
  <c r="O547" i="16"/>
  <c r="P547" i="16"/>
  <c r="Q547" i="16"/>
  <c r="R547" i="16"/>
  <c r="S547" i="16"/>
  <c r="T547" i="16"/>
  <c r="U547" i="16"/>
  <c r="Y547" i="16"/>
  <c r="Z547" i="16"/>
  <c r="AA547" i="16"/>
  <c r="AB547" i="16"/>
  <c r="M548" i="16"/>
  <c r="N548" i="16"/>
  <c r="O548" i="16"/>
  <c r="P548" i="16"/>
  <c r="Q548" i="16"/>
  <c r="R548" i="16"/>
  <c r="S548" i="16"/>
  <c r="T548" i="16"/>
  <c r="U548" i="16"/>
  <c r="Y548" i="16"/>
  <c r="Z548" i="16"/>
  <c r="AA548" i="16"/>
  <c r="AB548" i="16"/>
  <c r="M549" i="16"/>
  <c r="N549" i="16"/>
  <c r="O549" i="16"/>
  <c r="P549" i="16"/>
  <c r="Q549" i="16"/>
  <c r="R549" i="16"/>
  <c r="S549" i="16"/>
  <c r="T549" i="16"/>
  <c r="U549" i="16"/>
  <c r="Y549" i="16"/>
  <c r="Z549" i="16"/>
  <c r="AA549" i="16"/>
  <c r="AB549" i="16"/>
  <c r="M550" i="16"/>
  <c r="N550" i="16"/>
  <c r="O550" i="16"/>
  <c r="P550" i="16"/>
  <c r="Q550" i="16"/>
  <c r="R550" i="16"/>
  <c r="S550" i="16"/>
  <c r="T550" i="16"/>
  <c r="U550" i="16"/>
  <c r="Y550" i="16"/>
  <c r="Z550" i="16"/>
  <c r="AA550" i="16"/>
  <c r="AB550" i="16"/>
  <c r="M551" i="16"/>
  <c r="N551" i="16"/>
  <c r="O551" i="16"/>
  <c r="P551" i="16"/>
  <c r="Q551" i="16"/>
  <c r="R551" i="16"/>
  <c r="S551" i="16"/>
  <c r="T551" i="16"/>
  <c r="U551" i="16"/>
  <c r="Y551" i="16"/>
  <c r="Z551" i="16"/>
  <c r="AA551" i="16"/>
  <c r="AB551" i="16"/>
  <c r="M552" i="16"/>
  <c r="N552" i="16"/>
  <c r="O552" i="16"/>
  <c r="P552" i="16"/>
  <c r="Q552" i="16"/>
  <c r="R552" i="16"/>
  <c r="S552" i="16"/>
  <c r="T552" i="16"/>
  <c r="U552" i="16"/>
  <c r="Y552" i="16"/>
  <c r="Z552" i="16"/>
  <c r="AA552" i="16"/>
  <c r="AB552" i="16"/>
  <c r="M553" i="16"/>
  <c r="N553" i="16"/>
  <c r="O553" i="16"/>
  <c r="P553" i="16"/>
  <c r="Q553" i="16"/>
  <c r="R553" i="16"/>
  <c r="S553" i="16"/>
  <c r="T553" i="16"/>
  <c r="U553" i="16"/>
  <c r="Y553" i="16"/>
  <c r="Z553" i="16"/>
  <c r="AA553" i="16"/>
  <c r="AB553" i="16"/>
  <c r="M554" i="16"/>
  <c r="N554" i="16"/>
  <c r="O554" i="16"/>
  <c r="P554" i="16"/>
  <c r="Q554" i="16"/>
  <c r="R554" i="16"/>
  <c r="S554" i="16"/>
  <c r="T554" i="16"/>
  <c r="U554" i="16"/>
  <c r="Y554" i="16"/>
  <c r="Z554" i="16"/>
  <c r="AA554" i="16"/>
  <c r="AB554" i="16"/>
  <c r="M555" i="16"/>
  <c r="N555" i="16"/>
  <c r="O555" i="16"/>
  <c r="P555" i="16"/>
  <c r="Q555" i="16"/>
  <c r="R555" i="16"/>
  <c r="S555" i="16"/>
  <c r="T555" i="16"/>
  <c r="U555" i="16"/>
  <c r="Y555" i="16"/>
  <c r="Z555" i="16"/>
  <c r="AA555" i="16"/>
  <c r="AB555" i="16"/>
  <c r="M556" i="16"/>
  <c r="N556" i="16"/>
  <c r="O556" i="16"/>
  <c r="P556" i="16"/>
  <c r="Q556" i="16"/>
  <c r="R556" i="16"/>
  <c r="S556" i="16"/>
  <c r="T556" i="16"/>
  <c r="U556" i="16"/>
  <c r="Y556" i="16"/>
  <c r="Z556" i="16"/>
  <c r="AA556" i="16"/>
  <c r="AB556" i="16"/>
  <c r="M557" i="16"/>
  <c r="N557" i="16"/>
  <c r="O557" i="16"/>
  <c r="P557" i="16"/>
  <c r="Q557" i="16"/>
  <c r="R557" i="16"/>
  <c r="S557" i="16"/>
  <c r="T557" i="16"/>
  <c r="U557" i="16"/>
  <c r="Y557" i="16"/>
  <c r="Z557" i="16"/>
  <c r="AA557" i="16"/>
  <c r="AB557" i="16"/>
  <c r="M558" i="16"/>
  <c r="N558" i="16"/>
  <c r="O558" i="16"/>
  <c r="P558" i="16"/>
  <c r="Q558" i="16"/>
  <c r="R558" i="16"/>
  <c r="S558" i="16"/>
  <c r="T558" i="16"/>
  <c r="U558" i="16"/>
  <c r="Y558" i="16"/>
  <c r="Z558" i="16"/>
  <c r="AA558" i="16"/>
  <c r="AB558" i="16"/>
  <c r="M559" i="16"/>
  <c r="N559" i="16"/>
  <c r="O559" i="16"/>
  <c r="P559" i="16"/>
  <c r="Q559" i="16"/>
  <c r="R559" i="16"/>
  <c r="S559" i="16"/>
  <c r="T559" i="16"/>
  <c r="U559" i="16"/>
  <c r="Y559" i="16"/>
  <c r="Z559" i="16"/>
  <c r="AA559" i="16"/>
  <c r="AB559" i="16"/>
  <c r="M560" i="16"/>
  <c r="N560" i="16"/>
  <c r="O560" i="16"/>
  <c r="P560" i="16"/>
  <c r="Q560" i="16"/>
  <c r="R560" i="16"/>
  <c r="S560" i="16"/>
  <c r="T560" i="16"/>
  <c r="U560" i="16"/>
  <c r="Y560" i="16"/>
  <c r="Z560" i="16"/>
  <c r="AA560" i="16"/>
  <c r="AB560" i="16"/>
  <c r="M561" i="16"/>
  <c r="N561" i="16"/>
  <c r="O561" i="16"/>
  <c r="P561" i="16"/>
  <c r="Q561" i="16"/>
  <c r="R561" i="16"/>
  <c r="S561" i="16"/>
  <c r="T561" i="16"/>
  <c r="U561" i="16"/>
  <c r="Y561" i="16"/>
  <c r="Z561" i="16"/>
  <c r="AA561" i="16"/>
  <c r="AB561" i="16"/>
  <c r="M562" i="16"/>
  <c r="N562" i="16"/>
  <c r="O562" i="16"/>
  <c r="P562" i="16"/>
  <c r="Q562" i="16"/>
  <c r="R562" i="16"/>
  <c r="S562" i="16"/>
  <c r="T562" i="16"/>
  <c r="U562" i="16"/>
  <c r="Y562" i="16"/>
  <c r="Z562" i="16"/>
  <c r="AA562" i="16"/>
  <c r="AB562" i="16"/>
  <c r="M563" i="16"/>
  <c r="N563" i="16"/>
  <c r="O563" i="16"/>
  <c r="P563" i="16"/>
  <c r="Q563" i="16"/>
  <c r="R563" i="16"/>
  <c r="S563" i="16"/>
  <c r="T563" i="16"/>
  <c r="U563" i="16"/>
  <c r="Y563" i="16"/>
  <c r="Z563" i="16"/>
  <c r="AA563" i="16"/>
  <c r="AB563" i="16"/>
  <c r="M564" i="16"/>
  <c r="N564" i="16"/>
  <c r="O564" i="16"/>
  <c r="P564" i="16"/>
  <c r="Q564" i="16"/>
  <c r="R564" i="16"/>
  <c r="S564" i="16"/>
  <c r="T564" i="16"/>
  <c r="U564" i="16"/>
  <c r="Y564" i="16"/>
  <c r="Z564" i="16"/>
  <c r="AA564" i="16"/>
  <c r="AB564" i="16"/>
  <c r="M565" i="16"/>
  <c r="N565" i="16"/>
  <c r="O565" i="16"/>
  <c r="P565" i="16"/>
  <c r="Q565" i="16"/>
  <c r="R565" i="16"/>
  <c r="S565" i="16"/>
  <c r="T565" i="16"/>
  <c r="U565" i="16"/>
  <c r="Y565" i="16"/>
  <c r="Z565" i="16"/>
  <c r="AA565" i="16"/>
  <c r="AB565" i="16"/>
  <c r="M566" i="16"/>
  <c r="N566" i="16"/>
  <c r="O566" i="16"/>
  <c r="P566" i="16"/>
  <c r="Q566" i="16"/>
  <c r="R566" i="16"/>
  <c r="S566" i="16"/>
  <c r="T566" i="16"/>
  <c r="U566" i="16"/>
  <c r="Y566" i="16"/>
  <c r="Z566" i="16"/>
  <c r="AA566" i="16"/>
  <c r="AB566" i="16"/>
  <c r="M567" i="16"/>
  <c r="N567" i="16"/>
  <c r="O567" i="16"/>
  <c r="P567" i="16"/>
  <c r="Q567" i="16"/>
  <c r="R567" i="16"/>
  <c r="S567" i="16"/>
  <c r="T567" i="16"/>
  <c r="U567" i="16"/>
  <c r="Y567" i="16"/>
  <c r="Z567" i="16"/>
  <c r="AA567" i="16"/>
  <c r="AB567" i="16"/>
  <c r="M568" i="16"/>
  <c r="N568" i="16"/>
  <c r="O568" i="16"/>
  <c r="P568" i="16"/>
  <c r="Q568" i="16"/>
  <c r="R568" i="16"/>
  <c r="S568" i="16"/>
  <c r="T568" i="16"/>
  <c r="U568" i="16"/>
  <c r="Y568" i="16"/>
  <c r="Z568" i="16"/>
  <c r="AA568" i="16"/>
  <c r="AB568" i="16"/>
  <c r="M569" i="16"/>
  <c r="N569" i="16"/>
  <c r="O569" i="16"/>
  <c r="P569" i="16"/>
  <c r="Q569" i="16"/>
  <c r="R569" i="16"/>
  <c r="S569" i="16"/>
  <c r="T569" i="16"/>
  <c r="U569" i="16"/>
  <c r="Y569" i="16"/>
  <c r="Z569" i="16"/>
  <c r="AA569" i="16"/>
  <c r="AB569" i="16"/>
  <c r="M570" i="16"/>
  <c r="N570" i="16"/>
  <c r="O570" i="16"/>
  <c r="P570" i="16"/>
  <c r="Q570" i="16"/>
  <c r="R570" i="16"/>
  <c r="S570" i="16"/>
  <c r="T570" i="16"/>
  <c r="U570" i="16"/>
  <c r="Y570" i="16"/>
  <c r="Z570" i="16"/>
  <c r="AA570" i="16"/>
  <c r="AB570" i="16"/>
  <c r="M571" i="16"/>
  <c r="N571" i="16"/>
  <c r="O571" i="16"/>
  <c r="P571" i="16"/>
  <c r="Q571" i="16"/>
  <c r="R571" i="16"/>
  <c r="S571" i="16"/>
  <c r="T571" i="16"/>
  <c r="U571" i="16"/>
  <c r="Y571" i="16"/>
  <c r="Z571" i="16"/>
  <c r="AA571" i="16"/>
  <c r="AB571" i="16"/>
  <c r="M572" i="16"/>
  <c r="N572" i="16"/>
  <c r="O572" i="16"/>
  <c r="P572" i="16"/>
  <c r="Q572" i="16"/>
  <c r="R572" i="16"/>
  <c r="S572" i="16"/>
  <c r="T572" i="16"/>
  <c r="U572" i="16"/>
  <c r="Y572" i="16"/>
  <c r="Z572" i="16"/>
  <c r="AA572" i="16"/>
  <c r="AB572" i="16"/>
  <c r="M573" i="16"/>
  <c r="N573" i="16"/>
  <c r="O573" i="16"/>
  <c r="P573" i="16"/>
  <c r="Q573" i="16"/>
  <c r="R573" i="16"/>
  <c r="S573" i="16"/>
  <c r="T573" i="16"/>
  <c r="U573" i="16"/>
  <c r="Y573" i="16"/>
  <c r="Z573" i="16"/>
  <c r="AA573" i="16"/>
  <c r="AB573" i="16"/>
  <c r="M574" i="16"/>
  <c r="N574" i="16"/>
  <c r="O574" i="16"/>
  <c r="P574" i="16"/>
  <c r="Q574" i="16"/>
  <c r="R574" i="16"/>
  <c r="S574" i="16"/>
  <c r="T574" i="16"/>
  <c r="U574" i="16"/>
  <c r="Y574" i="16"/>
  <c r="Z574" i="16"/>
  <c r="AA574" i="16"/>
  <c r="AB574" i="16"/>
  <c r="M575" i="16"/>
  <c r="N575" i="16"/>
  <c r="O575" i="16"/>
  <c r="P575" i="16"/>
  <c r="Q575" i="16"/>
  <c r="R575" i="16"/>
  <c r="S575" i="16"/>
  <c r="T575" i="16"/>
  <c r="U575" i="16"/>
  <c r="Y575" i="16"/>
  <c r="Z575" i="16"/>
  <c r="AA575" i="16"/>
  <c r="AB575" i="16"/>
  <c r="M576" i="16"/>
  <c r="N576" i="16"/>
  <c r="O576" i="16"/>
  <c r="P576" i="16"/>
  <c r="Q576" i="16"/>
  <c r="R576" i="16"/>
  <c r="S576" i="16"/>
  <c r="T576" i="16"/>
  <c r="U576" i="16"/>
  <c r="Y576" i="16"/>
  <c r="Z576" i="16"/>
  <c r="AA576" i="16"/>
  <c r="AB576" i="16"/>
  <c r="M577" i="16"/>
  <c r="N577" i="16"/>
  <c r="O577" i="16"/>
  <c r="P577" i="16"/>
  <c r="Q577" i="16"/>
  <c r="R577" i="16"/>
  <c r="S577" i="16"/>
  <c r="T577" i="16"/>
  <c r="U577" i="16"/>
  <c r="Y577" i="16"/>
  <c r="Z577" i="16"/>
  <c r="AA577" i="16"/>
  <c r="AB577" i="16"/>
  <c r="M578" i="16"/>
  <c r="N578" i="16"/>
  <c r="O578" i="16"/>
  <c r="P578" i="16"/>
  <c r="Q578" i="16"/>
  <c r="R578" i="16"/>
  <c r="S578" i="16"/>
  <c r="T578" i="16"/>
  <c r="U578" i="16"/>
  <c r="Y578" i="16"/>
  <c r="Z578" i="16"/>
  <c r="AA578" i="16"/>
  <c r="AB578" i="16"/>
  <c r="M579" i="16"/>
  <c r="N579" i="16"/>
  <c r="O579" i="16"/>
  <c r="P579" i="16"/>
  <c r="Q579" i="16"/>
  <c r="R579" i="16"/>
  <c r="S579" i="16"/>
  <c r="T579" i="16"/>
  <c r="U579" i="16"/>
  <c r="Y579" i="16"/>
  <c r="Z579" i="16"/>
  <c r="AA579" i="16"/>
  <c r="AB579" i="16"/>
  <c r="M580" i="16"/>
  <c r="N580" i="16"/>
  <c r="O580" i="16"/>
  <c r="P580" i="16"/>
  <c r="Q580" i="16"/>
  <c r="R580" i="16"/>
  <c r="S580" i="16"/>
  <c r="T580" i="16"/>
  <c r="U580" i="16"/>
  <c r="Y580" i="16"/>
  <c r="Z580" i="16"/>
  <c r="AA580" i="16"/>
  <c r="AB580" i="16"/>
  <c r="M581" i="16"/>
  <c r="N581" i="16"/>
  <c r="O581" i="16"/>
  <c r="P581" i="16"/>
  <c r="Q581" i="16"/>
  <c r="R581" i="16"/>
  <c r="S581" i="16"/>
  <c r="T581" i="16"/>
  <c r="U581" i="16"/>
  <c r="Y581" i="16"/>
  <c r="Z581" i="16"/>
  <c r="AA581" i="16"/>
  <c r="AB581" i="16"/>
  <c r="M582" i="16"/>
  <c r="N582" i="16"/>
  <c r="O582" i="16"/>
  <c r="P582" i="16"/>
  <c r="Q582" i="16"/>
  <c r="R582" i="16"/>
  <c r="S582" i="16"/>
  <c r="T582" i="16"/>
  <c r="U582" i="16"/>
  <c r="Y582" i="16"/>
  <c r="Z582" i="16"/>
  <c r="AA582" i="16"/>
  <c r="AB582" i="16"/>
  <c r="M583" i="16"/>
  <c r="N583" i="16"/>
  <c r="O583" i="16"/>
  <c r="P583" i="16"/>
  <c r="Q583" i="16"/>
  <c r="R583" i="16"/>
  <c r="S583" i="16"/>
  <c r="T583" i="16"/>
  <c r="U583" i="16"/>
  <c r="Y583" i="16"/>
  <c r="Z583" i="16"/>
  <c r="AA583" i="16"/>
  <c r="AB583" i="16"/>
  <c r="M584" i="16"/>
  <c r="N584" i="16"/>
  <c r="O584" i="16"/>
  <c r="P584" i="16"/>
  <c r="Q584" i="16"/>
  <c r="R584" i="16"/>
  <c r="S584" i="16"/>
  <c r="T584" i="16"/>
  <c r="U584" i="16"/>
  <c r="Y584" i="16"/>
  <c r="Z584" i="16"/>
  <c r="AA584" i="16"/>
  <c r="AB584" i="16"/>
  <c r="M585" i="16"/>
  <c r="N585" i="16"/>
  <c r="O585" i="16"/>
  <c r="P585" i="16"/>
  <c r="Q585" i="16"/>
  <c r="R585" i="16"/>
  <c r="S585" i="16"/>
  <c r="T585" i="16"/>
  <c r="U585" i="16"/>
  <c r="Y585" i="16"/>
  <c r="Z585" i="16"/>
  <c r="AA585" i="16"/>
  <c r="AB585" i="16"/>
  <c r="M586" i="16"/>
  <c r="N586" i="16"/>
  <c r="O586" i="16"/>
  <c r="P586" i="16"/>
  <c r="Q586" i="16"/>
  <c r="R586" i="16"/>
  <c r="S586" i="16"/>
  <c r="T586" i="16"/>
  <c r="U586" i="16"/>
  <c r="Y586" i="16"/>
  <c r="Z586" i="16"/>
  <c r="AA586" i="16"/>
  <c r="AB586" i="16"/>
  <c r="M587" i="16"/>
  <c r="N587" i="16"/>
  <c r="O587" i="16"/>
  <c r="P587" i="16"/>
  <c r="Q587" i="16"/>
  <c r="R587" i="16"/>
  <c r="S587" i="16"/>
  <c r="T587" i="16"/>
  <c r="U587" i="16"/>
  <c r="Y587" i="16"/>
  <c r="Z587" i="16"/>
  <c r="AA587" i="16"/>
  <c r="AB587" i="16"/>
  <c r="M588" i="16"/>
  <c r="N588" i="16"/>
  <c r="O588" i="16"/>
  <c r="P588" i="16"/>
  <c r="Q588" i="16"/>
  <c r="R588" i="16"/>
  <c r="S588" i="16"/>
  <c r="T588" i="16"/>
  <c r="U588" i="16"/>
  <c r="Y588" i="16"/>
  <c r="Z588" i="16"/>
  <c r="AA588" i="16"/>
  <c r="AB588" i="16"/>
  <c r="M589" i="16"/>
  <c r="N589" i="16"/>
  <c r="O589" i="16"/>
  <c r="P589" i="16"/>
  <c r="Q589" i="16"/>
  <c r="R589" i="16"/>
  <c r="S589" i="16"/>
  <c r="T589" i="16"/>
  <c r="U589" i="16"/>
  <c r="Y589" i="16"/>
  <c r="Z589" i="16"/>
  <c r="AA589" i="16"/>
  <c r="AB589" i="16"/>
  <c r="M590" i="16"/>
  <c r="N590" i="16"/>
  <c r="O590" i="16"/>
  <c r="P590" i="16"/>
  <c r="Q590" i="16"/>
  <c r="R590" i="16"/>
  <c r="S590" i="16"/>
  <c r="T590" i="16"/>
  <c r="U590" i="16"/>
  <c r="Y590" i="16"/>
  <c r="Z590" i="16"/>
  <c r="AA590" i="16"/>
  <c r="AB590" i="16"/>
  <c r="M591" i="16"/>
  <c r="N591" i="16"/>
  <c r="O591" i="16"/>
  <c r="P591" i="16"/>
  <c r="Q591" i="16"/>
  <c r="R591" i="16"/>
  <c r="S591" i="16"/>
  <c r="T591" i="16"/>
  <c r="U591" i="16"/>
  <c r="Y591" i="16"/>
  <c r="Z591" i="16"/>
  <c r="AA591" i="16"/>
  <c r="AB591" i="16"/>
  <c r="M592" i="16"/>
  <c r="N592" i="16"/>
  <c r="O592" i="16"/>
  <c r="P592" i="16"/>
  <c r="Q592" i="16"/>
  <c r="R592" i="16"/>
  <c r="S592" i="16"/>
  <c r="T592" i="16"/>
  <c r="U592" i="16"/>
  <c r="Y592" i="16"/>
  <c r="Z592" i="16"/>
  <c r="AA592" i="16"/>
  <c r="AB592" i="16"/>
  <c r="M593" i="16"/>
  <c r="N593" i="16"/>
  <c r="O593" i="16"/>
  <c r="P593" i="16"/>
  <c r="Q593" i="16"/>
  <c r="R593" i="16"/>
  <c r="S593" i="16"/>
  <c r="T593" i="16"/>
  <c r="U593" i="16"/>
  <c r="Y593" i="16"/>
  <c r="Z593" i="16"/>
  <c r="AA593" i="16"/>
  <c r="AB593" i="16"/>
  <c r="M594" i="16"/>
  <c r="N594" i="16"/>
  <c r="O594" i="16"/>
  <c r="P594" i="16"/>
  <c r="Q594" i="16"/>
  <c r="R594" i="16"/>
  <c r="S594" i="16"/>
  <c r="T594" i="16"/>
  <c r="U594" i="16"/>
  <c r="Y594" i="16"/>
  <c r="Z594" i="16"/>
  <c r="AA594" i="16"/>
  <c r="AB594" i="16"/>
  <c r="M595" i="16"/>
  <c r="N595" i="16"/>
  <c r="O595" i="16"/>
  <c r="P595" i="16"/>
  <c r="Q595" i="16"/>
  <c r="R595" i="16"/>
  <c r="S595" i="16"/>
  <c r="T595" i="16"/>
  <c r="U595" i="16"/>
  <c r="Y595" i="16"/>
  <c r="Z595" i="16"/>
  <c r="AA595" i="16"/>
  <c r="AB595" i="16"/>
  <c r="M596" i="16"/>
  <c r="N596" i="16"/>
  <c r="O596" i="16"/>
  <c r="P596" i="16"/>
  <c r="Q596" i="16"/>
  <c r="R596" i="16"/>
  <c r="S596" i="16"/>
  <c r="T596" i="16"/>
  <c r="U596" i="16"/>
  <c r="Y596" i="16"/>
  <c r="Z596" i="16"/>
  <c r="AA596" i="16"/>
  <c r="AB596" i="16"/>
  <c r="M597" i="16"/>
  <c r="N597" i="16"/>
  <c r="O597" i="16"/>
  <c r="P597" i="16"/>
  <c r="Q597" i="16"/>
  <c r="R597" i="16"/>
  <c r="S597" i="16"/>
  <c r="T597" i="16"/>
  <c r="U597" i="16"/>
  <c r="Y597" i="16"/>
  <c r="Z597" i="16"/>
  <c r="AA597" i="16"/>
  <c r="AB597" i="16"/>
  <c r="M598" i="16"/>
  <c r="N598" i="16"/>
  <c r="O598" i="16"/>
  <c r="P598" i="16"/>
  <c r="Q598" i="16"/>
  <c r="R598" i="16"/>
  <c r="S598" i="16"/>
  <c r="T598" i="16"/>
  <c r="U598" i="16"/>
  <c r="Y598" i="16"/>
  <c r="Z598" i="16"/>
  <c r="AA598" i="16"/>
  <c r="AB598" i="16"/>
  <c r="M599" i="16"/>
  <c r="N599" i="16"/>
  <c r="O599" i="16"/>
  <c r="P599" i="16"/>
  <c r="Q599" i="16"/>
  <c r="R599" i="16"/>
  <c r="S599" i="16"/>
  <c r="T599" i="16"/>
  <c r="U599" i="16"/>
  <c r="Y599" i="16"/>
  <c r="Z599" i="16"/>
  <c r="AA599" i="16"/>
  <c r="AB599" i="16"/>
  <c r="M600" i="16"/>
  <c r="N600" i="16"/>
  <c r="O600" i="16"/>
  <c r="P600" i="16"/>
  <c r="Q600" i="16"/>
  <c r="R600" i="16"/>
  <c r="S600" i="16"/>
  <c r="T600" i="16"/>
  <c r="U600" i="16"/>
  <c r="Y600" i="16"/>
  <c r="Z600" i="16"/>
  <c r="AA600" i="16"/>
  <c r="AB600" i="16"/>
  <c r="M601" i="16"/>
  <c r="N601" i="16"/>
  <c r="O601" i="16"/>
  <c r="P601" i="16"/>
  <c r="Q601" i="16"/>
  <c r="R601" i="16"/>
  <c r="S601" i="16"/>
  <c r="T601" i="16"/>
  <c r="U601" i="16"/>
  <c r="Y601" i="16"/>
  <c r="Z601" i="16"/>
  <c r="AA601" i="16"/>
  <c r="AB601" i="16"/>
  <c r="M602" i="16"/>
  <c r="N602" i="16"/>
  <c r="O602" i="16"/>
  <c r="P602" i="16"/>
  <c r="Q602" i="16"/>
  <c r="R602" i="16"/>
  <c r="S602" i="16"/>
  <c r="T602" i="16"/>
  <c r="U602" i="16"/>
  <c r="Y602" i="16"/>
  <c r="Z602" i="16"/>
  <c r="AA602" i="16"/>
  <c r="AB602" i="16"/>
  <c r="M603" i="16"/>
  <c r="N603" i="16"/>
  <c r="O603" i="16"/>
  <c r="P603" i="16"/>
  <c r="Q603" i="16"/>
  <c r="R603" i="16"/>
  <c r="S603" i="16"/>
  <c r="T603" i="16"/>
  <c r="U603" i="16"/>
  <c r="Y603" i="16"/>
  <c r="Z603" i="16"/>
  <c r="AA603" i="16"/>
  <c r="AB603" i="16"/>
  <c r="M604" i="16"/>
  <c r="N604" i="16"/>
  <c r="O604" i="16"/>
  <c r="P604" i="16"/>
  <c r="Q604" i="16"/>
  <c r="R604" i="16"/>
  <c r="S604" i="16"/>
  <c r="T604" i="16"/>
  <c r="U604" i="16"/>
  <c r="Y604" i="16"/>
  <c r="Z604" i="16"/>
  <c r="AA604" i="16"/>
  <c r="AB604" i="16"/>
  <c r="M605" i="16"/>
  <c r="N605" i="16"/>
  <c r="O605" i="16"/>
  <c r="P605" i="16"/>
  <c r="Q605" i="16"/>
  <c r="R605" i="16"/>
  <c r="S605" i="16"/>
  <c r="T605" i="16"/>
  <c r="U605" i="16"/>
  <c r="Y605" i="16"/>
  <c r="Z605" i="16"/>
  <c r="AA605" i="16"/>
  <c r="AB605" i="16"/>
  <c r="M606" i="16"/>
  <c r="N606" i="16"/>
  <c r="O606" i="16"/>
  <c r="P606" i="16"/>
  <c r="Q606" i="16"/>
  <c r="R606" i="16"/>
  <c r="S606" i="16"/>
  <c r="T606" i="16"/>
  <c r="U606" i="16"/>
  <c r="Y606" i="16"/>
  <c r="Z606" i="16"/>
  <c r="AA606" i="16"/>
  <c r="AB606" i="16"/>
  <c r="M607" i="16"/>
  <c r="N607" i="16"/>
  <c r="O607" i="16"/>
  <c r="P607" i="16"/>
  <c r="Q607" i="16"/>
  <c r="R607" i="16"/>
  <c r="S607" i="16"/>
  <c r="T607" i="16"/>
  <c r="U607" i="16"/>
  <c r="Y607" i="16"/>
  <c r="Z607" i="16"/>
  <c r="AA607" i="16"/>
  <c r="AB607" i="16"/>
  <c r="M608" i="16"/>
  <c r="N608" i="16"/>
  <c r="O608" i="16"/>
  <c r="P608" i="16"/>
  <c r="Q608" i="16"/>
  <c r="R608" i="16"/>
  <c r="S608" i="16"/>
  <c r="T608" i="16"/>
  <c r="U608" i="16"/>
  <c r="Y608" i="16"/>
  <c r="Z608" i="16"/>
  <c r="AA608" i="16"/>
  <c r="AB608" i="16"/>
  <c r="M609" i="16"/>
  <c r="N609" i="16"/>
  <c r="O609" i="16"/>
  <c r="P609" i="16"/>
  <c r="Q609" i="16"/>
  <c r="R609" i="16"/>
  <c r="S609" i="16"/>
  <c r="T609" i="16"/>
  <c r="U609" i="16"/>
  <c r="Y609" i="16"/>
  <c r="Z609" i="16"/>
  <c r="AA609" i="16"/>
  <c r="AB609" i="16"/>
  <c r="M610" i="16"/>
  <c r="N610" i="16"/>
  <c r="O610" i="16"/>
  <c r="P610" i="16"/>
  <c r="Q610" i="16"/>
  <c r="R610" i="16"/>
  <c r="S610" i="16"/>
  <c r="T610" i="16"/>
  <c r="U610" i="16"/>
  <c r="Y610" i="16"/>
  <c r="Z610" i="16"/>
  <c r="AA610" i="16"/>
  <c r="AB610" i="16"/>
  <c r="M611" i="16"/>
  <c r="N611" i="16"/>
  <c r="O611" i="16"/>
  <c r="P611" i="16"/>
  <c r="Q611" i="16"/>
  <c r="R611" i="16"/>
  <c r="S611" i="16"/>
  <c r="T611" i="16"/>
  <c r="U611" i="16"/>
  <c r="Y611" i="16"/>
  <c r="Z611" i="16"/>
  <c r="AA611" i="16"/>
  <c r="AB611" i="16"/>
  <c r="M612" i="16"/>
  <c r="N612" i="16"/>
  <c r="O612" i="16"/>
  <c r="P612" i="16"/>
  <c r="Q612" i="16"/>
  <c r="R612" i="16"/>
  <c r="S612" i="16"/>
  <c r="T612" i="16"/>
  <c r="U612" i="16"/>
  <c r="Y612" i="16"/>
  <c r="Z612" i="16"/>
  <c r="AA612" i="16"/>
  <c r="AB612" i="16"/>
  <c r="M613" i="16"/>
  <c r="N613" i="16"/>
  <c r="O613" i="16"/>
  <c r="P613" i="16"/>
  <c r="Q613" i="16"/>
  <c r="R613" i="16"/>
  <c r="S613" i="16"/>
  <c r="T613" i="16"/>
  <c r="U613" i="16"/>
  <c r="Y613" i="16"/>
  <c r="Z613" i="16"/>
  <c r="AA613" i="16"/>
  <c r="AB613" i="16"/>
  <c r="M614" i="16"/>
  <c r="N614" i="16"/>
  <c r="O614" i="16"/>
  <c r="P614" i="16"/>
  <c r="Q614" i="16"/>
  <c r="R614" i="16"/>
  <c r="S614" i="16"/>
  <c r="T614" i="16"/>
  <c r="U614" i="16"/>
  <c r="Y614" i="16"/>
  <c r="Z614" i="16"/>
  <c r="AA614" i="16"/>
  <c r="AB614" i="16"/>
  <c r="M615" i="16"/>
  <c r="N615" i="16"/>
  <c r="O615" i="16"/>
  <c r="P615" i="16"/>
  <c r="Q615" i="16"/>
  <c r="R615" i="16"/>
  <c r="S615" i="16"/>
  <c r="T615" i="16"/>
  <c r="U615" i="16"/>
  <c r="Y615" i="16"/>
  <c r="Z615" i="16"/>
  <c r="AA615" i="16"/>
  <c r="AB615" i="16"/>
  <c r="M616" i="16"/>
  <c r="N616" i="16"/>
  <c r="O616" i="16"/>
  <c r="P616" i="16"/>
  <c r="Q616" i="16"/>
  <c r="R616" i="16"/>
  <c r="S616" i="16"/>
  <c r="T616" i="16"/>
  <c r="U616" i="16"/>
  <c r="Y616" i="16"/>
  <c r="Z616" i="16"/>
  <c r="AA616" i="16"/>
  <c r="AB616" i="16"/>
  <c r="M617" i="16"/>
  <c r="N617" i="16"/>
  <c r="O617" i="16"/>
  <c r="P617" i="16"/>
  <c r="Q617" i="16"/>
  <c r="R617" i="16"/>
  <c r="S617" i="16"/>
  <c r="T617" i="16"/>
  <c r="U617" i="16"/>
  <c r="Y617" i="16"/>
  <c r="Z617" i="16"/>
  <c r="AA617" i="16"/>
  <c r="AB617" i="16"/>
  <c r="M618" i="16"/>
  <c r="N618" i="16"/>
  <c r="O618" i="16"/>
  <c r="P618" i="16"/>
  <c r="Q618" i="16"/>
  <c r="R618" i="16"/>
  <c r="S618" i="16"/>
  <c r="T618" i="16"/>
  <c r="U618" i="16"/>
  <c r="Y618" i="16"/>
  <c r="Z618" i="16"/>
  <c r="AA618" i="16"/>
  <c r="AB618" i="16"/>
  <c r="M619" i="16"/>
  <c r="N619" i="16"/>
  <c r="O619" i="16"/>
  <c r="P619" i="16"/>
  <c r="Q619" i="16"/>
  <c r="R619" i="16"/>
  <c r="S619" i="16"/>
  <c r="T619" i="16"/>
  <c r="U619" i="16"/>
  <c r="Y619" i="16"/>
  <c r="Z619" i="16"/>
  <c r="AA619" i="16"/>
  <c r="AB619" i="16"/>
  <c r="M620" i="16"/>
  <c r="N620" i="16"/>
  <c r="O620" i="16"/>
  <c r="P620" i="16"/>
  <c r="Q620" i="16"/>
  <c r="R620" i="16"/>
  <c r="S620" i="16"/>
  <c r="T620" i="16"/>
  <c r="U620" i="16"/>
  <c r="Y620" i="16"/>
  <c r="Z620" i="16"/>
  <c r="AA620" i="16"/>
  <c r="AB620" i="16"/>
  <c r="M621" i="16"/>
  <c r="N621" i="16"/>
  <c r="O621" i="16"/>
  <c r="P621" i="16"/>
  <c r="Q621" i="16"/>
  <c r="R621" i="16"/>
  <c r="S621" i="16"/>
  <c r="T621" i="16"/>
  <c r="U621" i="16"/>
  <c r="Y621" i="16"/>
  <c r="Z621" i="16"/>
  <c r="AA621" i="16"/>
  <c r="AB621" i="16"/>
  <c r="M622" i="16"/>
  <c r="N622" i="16"/>
  <c r="O622" i="16"/>
  <c r="P622" i="16"/>
  <c r="Q622" i="16"/>
  <c r="R622" i="16"/>
  <c r="S622" i="16"/>
  <c r="T622" i="16"/>
  <c r="U622" i="16"/>
  <c r="Y622" i="16"/>
  <c r="Z622" i="16"/>
  <c r="AA622" i="16"/>
  <c r="AB622" i="16"/>
  <c r="M623" i="16"/>
  <c r="N623" i="16"/>
  <c r="O623" i="16"/>
  <c r="P623" i="16"/>
  <c r="Q623" i="16"/>
  <c r="R623" i="16"/>
  <c r="S623" i="16"/>
  <c r="T623" i="16"/>
  <c r="U623" i="16"/>
  <c r="Y623" i="16"/>
  <c r="Z623" i="16"/>
  <c r="AA623" i="16"/>
  <c r="AB623" i="16"/>
  <c r="M624" i="16"/>
  <c r="N624" i="16"/>
  <c r="O624" i="16"/>
  <c r="P624" i="16"/>
  <c r="Q624" i="16"/>
  <c r="R624" i="16"/>
  <c r="S624" i="16"/>
  <c r="T624" i="16"/>
  <c r="U624" i="16"/>
  <c r="Y624" i="16"/>
  <c r="Z624" i="16"/>
  <c r="AA624" i="16"/>
  <c r="AB624" i="16"/>
  <c r="M625" i="16"/>
  <c r="N625" i="16"/>
  <c r="O625" i="16"/>
  <c r="P625" i="16"/>
  <c r="Q625" i="16"/>
  <c r="R625" i="16"/>
  <c r="S625" i="16"/>
  <c r="T625" i="16"/>
  <c r="U625" i="16"/>
  <c r="Y625" i="16"/>
  <c r="Z625" i="16"/>
  <c r="AA625" i="16"/>
  <c r="AB625" i="16"/>
  <c r="M626" i="16"/>
  <c r="N626" i="16"/>
  <c r="O626" i="16"/>
  <c r="P626" i="16"/>
  <c r="Q626" i="16"/>
  <c r="R626" i="16"/>
  <c r="S626" i="16"/>
  <c r="T626" i="16"/>
  <c r="U626" i="16"/>
  <c r="Y626" i="16"/>
  <c r="Z626" i="16"/>
  <c r="AA626" i="16"/>
  <c r="AB626" i="16"/>
  <c r="M627" i="16"/>
  <c r="N627" i="16"/>
  <c r="O627" i="16"/>
  <c r="P627" i="16"/>
  <c r="Q627" i="16"/>
  <c r="R627" i="16"/>
  <c r="S627" i="16"/>
  <c r="T627" i="16"/>
  <c r="U627" i="16"/>
  <c r="Y627" i="16"/>
  <c r="Z627" i="16"/>
  <c r="AA627" i="16"/>
  <c r="AB627" i="16"/>
  <c r="M628" i="16"/>
  <c r="N628" i="16"/>
  <c r="O628" i="16"/>
  <c r="P628" i="16"/>
  <c r="Q628" i="16"/>
  <c r="R628" i="16"/>
  <c r="S628" i="16"/>
  <c r="T628" i="16"/>
  <c r="U628" i="16"/>
  <c r="Y628" i="16"/>
  <c r="Z628" i="16"/>
  <c r="AA628" i="16"/>
  <c r="AB628" i="16"/>
  <c r="M629" i="16"/>
  <c r="N629" i="16"/>
  <c r="O629" i="16"/>
  <c r="P629" i="16"/>
  <c r="Q629" i="16"/>
  <c r="R629" i="16"/>
  <c r="S629" i="16"/>
  <c r="T629" i="16"/>
  <c r="U629" i="16"/>
  <c r="Y629" i="16"/>
  <c r="Z629" i="16"/>
  <c r="AA629" i="16"/>
  <c r="AB629" i="16"/>
  <c r="M630" i="16"/>
  <c r="N630" i="16"/>
  <c r="O630" i="16"/>
  <c r="P630" i="16"/>
  <c r="Q630" i="16"/>
  <c r="R630" i="16"/>
  <c r="S630" i="16"/>
  <c r="T630" i="16"/>
  <c r="U630" i="16"/>
  <c r="Y630" i="16"/>
  <c r="Z630" i="16"/>
  <c r="AA630" i="16"/>
  <c r="AB630" i="16"/>
  <c r="M631" i="16"/>
  <c r="N631" i="16"/>
  <c r="O631" i="16"/>
  <c r="P631" i="16"/>
  <c r="Q631" i="16"/>
  <c r="R631" i="16"/>
  <c r="S631" i="16"/>
  <c r="T631" i="16"/>
  <c r="U631" i="16"/>
  <c r="Y631" i="16"/>
  <c r="Z631" i="16"/>
  <c r="AA631" i="16"/>
  <c r="AB631" i="16"/>
  <c r="M632" i="16"/>
  <c r="N632" i="16"/>
  <c r="O632" i="16"/>
  <c r="P632" i="16"/>
  <c r="Q632" i="16"/>
  <c r="R632" i="16"/>
  <c r="S632" i="16"/>
  <c r="T632" i="16"/>
  <c r="U632" i="16"/>
  <c r="Y632" i="16"/>
  <c r="Z632" i="16"/>
  <c r="AA632" i="16"/>
  <c r="AB632" i="16"/>
  <c r="M633" i="16"/>
  <c r="N633" i="16"/>
  <c r="O633" i="16"/>
  <c r="P633" i="16"/>
  <c r="Q633" i="16"/>
  <c r="R633" i="16"/>
  <c r="S633" i="16"/>
  <c r="T633" i="16"/>
  <c r="U633" i="16"/>
  <c r="Y633" i="16"/>
  <c r="Z633" i="16"/>
  <c r="AA633" i="16"/>
  <c r="AB633" i="16"/>
  <c r="M634" i="16"/>
  <c r="N634" i="16"/>
  <c r="O634" i="16"/>
  <c r="P634" i="16"/>
  <c r="Q634" i="16"/>
  <c r="R634" i="16"/>
  <c r="S634" i="16"/>
  <c r="T634" i="16"/>
  <c r="U634" i="16"/>
  <c r="Y634" i="16"/>
  <c r="Z634" i="16"/>
  <c r="AA634" i="16"/>
  <c r="AB634" i="16"/>
  <c r="M635" i="16"/>
  <c r="N635" i="16"/>
  <c r="O635" i="16"/>
  <c r="P635" i="16"/>
  <c r="Q635" i="16"/>
  <c r="R635" i="16"/>
  <c r="S635" i="16"/>
  <c r="T635" i="16"/>
  <c r="U635" i="16"/>
  <c r="Y635" i="16"/>
  <c r="Z635" i="16"/>
  <c r="AA635" i="16"/>
  <c r="AB635" i="16"/>
  <c r="M636" i="16"/>
  <c r="N636" i="16"/>
  <c r="O636" i="16"/>
  <c r="P636" i="16"/>
  <c r="Q636" i="16"/>
  <c r="R636" i="16"/>
  <c r="S636" i="16"/>
  <c r="T636" i="16"/>
  <c r="U636" i="16"/>
  <c r="Y636" i="16"/>
  <c r="Z636" i="16"/>
  <c r="AA636" i="16"/>
  <c r="AB636" i="16"/>
  <c r="M637" i="16"/>
  <c r="N637" i="16"/>
  <c r="O637" i="16"/>
  <c r="P637" i="16"/>
  <c r="Q637" i="16"/>
  <c r="R637" i="16"/>
  <c r="S637" i="16"/>
  <c r="T637" i="16"/>
  <c r="U637" i="16"/>
  <c r="Y637" i="16"/>
  <c r="Z637" i="16"/>
  <c r="AA637" i="16"/>
  <c r="AB637" i="16"/>
  <c r="M638" i="16"/>
  <c r="N638" i="16"/>
  <c r="O638" i="16"/>
  <c r="P638" i="16"/>
  <c r="Q638" i="16"/>
  <c r="R638" i="16"/>
  <c r="S638" i="16"/>
  <c r="T638" i="16"/>
  <c r="U638" i="16"/>
  <c r="Y638" i="16"/>
  <c r="Z638" i="16"/>
  <c r="AA638" i="16"/>
  <c r="AB638" i="16"/>
  <c r="M639" i="16"/>
  <c r="N639" i="16"/>
  <c r="O639" i="16"/>
  <c r="P639" i="16"/>
  <c r="Q639" i="16"/>
  <c r="R639" i="16"/>
  <c r="S639" i="16"/>
  <c r="T639" i="16"/>
  <c r="U639" i="16"/>
  <c r="Y639" i="16"/>
  <c r="Z639" i="16"/>
  <c r="AA639" i="16"/>
  <c r="AB639" i="16"/>
  <c r="M640" i="16"/>
  <c r="N640" i="16"/>
  <c r="O640" i="16"/>
  <c r="P640" i="16"/>
  <c r="Q640" i="16"/>
  <c r="R640" i="16"/>
  <c r="S640" i="16"/>
  <c r="T640" i="16"/>
  <c r="U640" i="16"/>
  <c r="Y640" i="16"/>
  <c r="Z640" i="16"/>
  <c r="AA640" i="16"/>
  <c r="AB640" i="16"/>
  <c r="M641" i="16"/>
  <c r="N641" i="16"/>
  <c r="O641" i="16"/>
  <c r="P641" i="16"/>
  <c r="Q641" i="16"/>
  <c r="R641" i="16"/>
  <c r="S641" i="16"/>
  <c r="T641" i="16"/>
  <c r="U641" i="16"/>
  <c r="Y641" i="16"/>
  <c r="Z641" i="16"/>
  <c r="AA641" i="16"/>
  <c r="AB641" i="16"/>
  <c r="M642" i="16"/>
  <c r="N642" i="16"/>
  <c r="O642" i="16"/>
  <c r="P642" i="16"/>
  <c r="Q642" i="16"/>
  <c r="R642" i="16"/>
  <c r="S642" i="16"/>
  <c r="T642" i="16"/>
  <c r="U642" i="16"/>
  <c r="Y642" i="16"/>
  <c r="Z642" i="16"/>
  <c r="AA642" i="16"/>
  <c r="AB642" i="16"/>
  <c r="M643" i="16"/>
  <c r="N643" i="16"/>
  <c r="O643" i="16"/>
  <c r="P643" i="16"/>
  <c r="Q643" i="16"/>
  <c r="R643" i="16"/>
  <c r="S643" i="16"/>
  <c r="T643" i="16"/>
  <c r="U643" i="16"/>
  <c r="Y643" i="16"/>
  <c r="Z643" i="16"/>
  <c r="AA643" i="16"/>
  <c r="AB643" i="16"/>
  <c r="M644" i="16"/>
  <c r="N644" i="16"/>
  <c r="O644" i="16"/>
  <c r="P644" i="16"/>
  <c r="Q644" i="16"/>
  <c r="R644" i="16"/>
  <c r="S644" i="16"/>
  <c r="T644" i="16"/>
  <c r="U644" i="16"/>
  <c r="Y644" i="16"/>
  <c r="Z644" i="16"/>
  <c r="AA644" i="16"/>
  <c r="AB644" i="16"/>
  <c r="M645" i="16"/>
  <c r="N645" i="16"/>
  <c r="O645" i="16"/>
  <c r="P645" i="16"/>
  <c r="Q645" i="16"/>
  <c r="R645" i="16"/>
  <c r="S645" i="16"/>
  <c r="T645" i="16"/>
  <c r="U645" i="16"/>
  <c r="Y645" i="16"/>
  <c r="Z645" i="16"/>
  <c r="AA645" i="16"/>
  <c r="AB645" i="16"/>
  <c r="M646" i="16"/>
  <c r="N646" i="16"/>
  <c r="O646" i="16"/>
  <c r="P646" i="16"/>
  <c r="Q646" i="16"/>
  <c r="R646" i="16"/>
  <c r="S646" i="16"/>
  <c r="T646" i="16"/>
  <c r="U646" i="16"/>
  <c r="Y646" i="16"/>
  <c r="Z646" i="16"/>
  <c r="AA646" i="16"/>
  <c r="AB646" i="16"/>
  <c r="M647" i="16"/>
  <c r="N647" i="16"/>
  <c r="O647" i="16"/>
  <c r="P647" i="16"/>
  <c r="Q647" i="16"/>
  <c r="R647" i="16"/>
  <c r="S647" i="16"/>
  <c r="T647" i="16"/>
  <c r="U647" i="16"/>
  <c r="Y647" i="16"/>
  <c r="Z647" i="16"/>
  <c r="AA647" i="16"/>
  <c r="AB647" i="16"/>
  <c r="M648" i="16"/>
  <c r="N648" i="16"/>
  <c r="O648" i="16"/>
  <c r="P648" i="16"/>
  <c r="Q648" i="16"/>
  <c r="R648" i="16"/>
  <c r="S648" i="16"/>
  <c r="T648" i="16"/>
  <c r="U648" i="16"/>
  <c r="Y648" i="16"/>
  <c r="Z648" i="16"/>
  <c r="AA648" i="16"/>
  <c r="AB648" i="16"/>
  <c r="M649" i="16"/>
  <c r="N649" i="16"/>
  <c r="O649" i="16"/>
  <c r="P649" i="16"/>
  <c r="Q649" i="16"/>
  <c r="R649" i="16"/>
  <c r="S649" i="16"/>
  <c r="T649" i="16"/>
  <c r="U649" i="16"/>
  <c r="Y649" i="16"/>
  <c r="Z649" i="16"/>
  <c r="AA649" i="16"/>
  <c r="AB649" i="16"/>
  <c r="M650" i="16"/>
  <c r="N650" i="16"/>
  <c r="O650" i="16"/>
  <c r="P650" i="16"/>
  <c r="Q650" i="16"/>
  <c r="R650" i="16"/>
  <c r="S650" i="16"/>
  <c r="T650" i="16"/>
  <c r="U650" i="16"/>
  <c r="Y650" i="16"/>
  <c r="Z650" i="16"/>
  <c r="AA650" i="16"/>
  <c r="AB650" i="16"/>
  <c r="M651" i="16"/>
  <c r="N651" i="16"/>
  <c r="O651" i="16"/>
  <c r="P651" i="16"/>
  <c r="Q651" i="16"/>
  <c r="R651" i="16"/>
  <c r="S651" i="16"/>
  <c r="T651" i="16"/>
  <c r="U651" i="16"/>
  <c r="Y651" i="16"/>
  <c r="Z651" i="16"/>
  <c r="AA651" i="16"/>
  <c r="AB651" i="16"/>
  <c r="M652" i="16"/>
  <c r="N652" i="16"/>
  <c r="O652" i="16"/>
  <c r="P652" i="16"/>
  <c r="Q652" i="16"/>
  <c r="R652" i="16"/>
  <c r="S652" i="16"/>
  <c r="T652" i="16"/>
  <c r="U652" i="16"/>
  <c r="Y652" i="16"/>
  <c r="Z652" i="16"/>
  <c r="AA652" i="16"/>
  <c r="AB652" i="16"/>
  <c r="M653" i="16"/>
  <c r="N653" i="16"/>
  <c r="O653" i="16"/>
  <c r="P653" i="16"/>
  <c r="Q653" i="16"/>
  <c r="R653" i="16"/>
  <c r="S653" i="16"/>
  <c r="T653" i="16"/>
  <c r="U653" i="16"/>
  <c r="Y653" i="16"/>
  <c r="Z653" i="16"/>
  <c r="AA653" i="16"/>
  <c r="AB653" i="16"/>
  <c r="M654" i="16"/>
  <c r="N654" i="16"/>
  <c r="O654" i="16"/>
  <c r="P654" i="16"/>
  <c r="Q654" i="16"/>
  <c r="R654" i="16"/>
  <c r="S654" i="16"/>
  <c r="T654" i="16"/>
  <c r="U654" i="16"/>
  <c r="Y654" i="16"/>
  <c r="Z654" i="16"/>
  <c r="AA654" i="16"/>
  <c r="AB654" i="16"/>
  <c r="M655" i="16"/>
  <c r="N655" i="16"/>
  <c r="O655" i="16"/>
  <c r="P655" i="16"/>
  <c r="Q655" i="16"/>
  <c r="R655" i="16"/>
  <c r="S655" i="16"/>
  <c r="T655" i="16"/>
  <c r="U655" i="16"/>
  <c r="Y655" i="16"/>
  <c r="Z655" i="16"/>
  <c r="AA655" i="16"/>
  <c r="AB655" i="16"/>
  <c r="M656" i="16"/>
  <c r="N656" i="16"/>
  <c r="O656" i="16"/>
  <c r="P656" i="16"/>
  <c r="Q656" i="16"/>
  <c r="R656" i="16"/>
  <c r="S656" i="16"/>
  <c r="T656" i="16"/>
  <c r="U656" i="16"/>
  <c r="Y656" i="16"/>
  <c r="Z656" i="16"/>
  <c r="AA656" i="16"/>
  <c r="AB656" i="16"/>
  <c r="M657" i="16"/>
  <c r="N657" i="16"/>
  <c r="O657" i="16"/>
  <c r="P657" i="16"/>
  <c r="Q657" i="16"/>
  <c r="R657" i="16"/>
  <c r="S657" i="16"/>
  <c r="T657" i="16"/>
  <c r="U657" i="16"/>
  <c r="Y657" i="16"/>
  <c r="Z657" i="16"/>
  <c r="AA657" i="16"/>
  <c r="AB657" i="16"/>
  <c r="M658" i="16"/>
  <c r="N658" i="16"/>
  <c r="O658" i="16"/>
  <c r="P658" i="16"/>
  <c r="Q658" i="16"/>
  <c r="R658" i="16"/>
  <c r="S658" i="16"/>
  <c r="T658" i="16"/>
  <c r="U658" i="16"/>
  <c r="Y658" i="16"/>
  <c r="Z658" i="16"/>
  <c r="AA658" i="16"/>
  <c r="AB658" i="16"/>
  <c r="M659" i="16"/>
  <c r="N659" i="16"/>
  <c r="O659" i="16"/>
  <c r="P659" i="16"/>
  <c r="Q659" i="16"/>
  <c r="R659" i="16"/>
  <c r="S659" i="16"/>
  <c r="T659" i="16"/>
  <c r="U659" i="16"/>
  <c r="Y659" i="16"/>
  <c r="Z659" i="16"/>
  <c r="AA659" i="16"/>
  <c r="AB659" i="16"/>
  <c r="M660" i="16"/>
  <c r="N660" i="16"/>
  <c r="O660" i="16"/>
  <c r="P660" i="16"/>
  <c r="Q660" i="16"/>
  <c r="R660" i="16"/>
  <c r="S660" i="16"/>
  <c r="T660" i="16"/>
  <c r="U660" i="16"/>
  <c r="Y660" i="16"/>
  <c r="Z660" i="16"/>
  <c r="AA660" i="16"/>
  <c r="AB660" i="16"/>
  <c r="M661" i="16"/>
  <c r="N661" i="16"/>
  <c r="O661" i="16"/>
  <c r="P661" i="16"/>
  <c r="Q661" i="16"/>
  <c r="R661" i="16"/>
  <c r="S661" i="16"/>
  <c r="T661" i="16"/>
  <c r="U661" i="16"/>
  <c r="Y661" i="16"/>
  <c r="Z661" i="16"/>
  <c r="AA661" i="16"/>
  <c r="AB661" i="16"/>
  <c r="M662" i="16"/>
  <c r="N662" i="16"/>
  <c r="O662" i="16"/>
  <c r="P662" i="16"/>
  <c r="Q662" i="16"/>
  <c r="R662" i="16"/>
  <c r="S662" i="16"/>
  <c r="T662" i="16"/>
  <c r="U662" i="16"/>
  <c r="Y662" i="16"/>
  <c r="Z662" i="16"/>
  <c r="AA662" i="16"/>
  <c r="AB662" i="16"/>
  <c r="M663" i="16"/>
  <c r="N663" i="16"/>
  <c r="O663" i="16"/>
  <c r="P663" i="16"/>
  <c r="Q663" i="16"/>
  <c r="R663" i="16"/>
  <c r="S663" i="16"/>
  <c r="T663" i="16"/>
  <c r="U663" i="16"/>
  <c r="Y663" i="16"/>
  <c r="Z663" i="16"/>
  <c r="AA663" i="16"/>
  <c r="AB663" i="16"/>
  <c r="M664" i="16"/>
  <c r="N664" i="16"/>
  <c r="O664" i="16"/>
  <c r="P664" i="16"/>
  <c r="Q664" i="16"/>
  <c r="R664" i="16"/>
  <c r="S664" i="16"/>
  <c r="T664" i="16"/>
  <c r="U664" i="16"/>
  <c r="Y664" i="16"/>
  <c r="Z664" i="16"/>
  <c r="AA664" i="16"/>
  <c r="AB664" i="16"/>
  <c r="M665" i="16"/>
  <c r="N665" i="16"/>
  <c r="O665" i="16"/>
  <c r="P665" i="16"/>
  <c r="Q665" i="16"/>
  <c r="R665" i="16"/>
  <c r="S665" i="16"/>
  <c r="T665" i="16"/>
  <c r="U665" i="16"/>
  <c r="Y665" i="16"/>
  <c r="Z665" i="16"/>
  <c r="AA665" i="16"/>
  <c r="AB665" i="16"/>
  <c r="M666" i="16"/>
  <c r="N666" i="16"/>
  <c r="O666" i="16"/>
  <c r="P666" i="16"/>
  <c r="Q666" i="16"/>
  <c r="R666" i="16"/>
  <c r="S666" i="16"/>
  <c r="T666" i="16"/>
  <c r="U666" i="16"/>
  <c r="Y666" i="16"/>
  <c r="Z666" i="16"/>
  <c r="AA666" i="16"/>
  <c r="AB666" i="16"/>
  <c r="M667" i="16"/>
  <c r="N667" i="16"/>
  <c r="O667" i="16"/>
  <c r="P667" i="16"/>
  <c r="Q667" i="16"/>
  <c r="R667" i="16"/>
  <c r="S667" i="16"/>
  <c r="T667" i="16"/>
  <c r="U667" i="16"/>
  <c r="Y667" i="16"/>
  <c r="Z667" i="16"/>
  <c r="AA667" i="16"/>
  <c r="AB667" i="16"/>
  <c r="M668" i="16"/>
  <c r="N668" i="16"/>
  <c r="O668" i="16"/>
  <c r="P668" i="16"/>
  <c r="Q668" i="16"/>
  <c r="R668" i="16"/>
  <c r="S668" i="16"/>
  <c r="T668" i="16"/>
  <c r="U668" i="16"/>
  <c r="Y668" i="16"/>
  <c r="Z668" i="16"/>
  <c r="AA668" i="16"/>
  <c r="AB668" i="16"/>
  <c r="M669" i="16"/>
  <c r="N669" i="16"/>
  <c r="O669" i="16"/>
  <c r="P669" i="16"/>
  <c r="Q669" i="16"/>
  <c r="R669" i="16"/>
  <c r="S669" i="16"/>
  <c r="T669" i="16"/>
  <c r="U669" i="16"/>
  <c r="Y669" i="16"/>
  <c r="Z669" i="16"/>
  <c r="AA669" i="16"/>
  <c r="AB669" i="16"/>
  <c r="M670" i="16"/>
  <c r="N670" i="16"/>
  <c r="O670" i="16"/>
  <c r="P670" i="16"/>
  <c r="Q670" i="16"/>
  <c r="R670" i="16"/>
  <c r="S670" i="16"/>
  <c r="T670" i="16"/>
  <c r="U670" i="16"/>
  <c r="Y670" i="16"/>
  <c r="Z670" i="16"/>
  <c r="AA670" i="16"/>
  <c r="AB670" i="16"/>
  <c r="M671" i="16"/>
  <c r="N671" i="16"/>
  <c r="O671" i="16"/>
  <c r="P671" i="16"/>
  <c r="Q671" i="16"/>
  <c r="R671" i="16"/>
  <c r="S671" i="16"/>
  <c r="T671" i="16"/>
  <c r="U671" i="16"/>
  <c r="Y671" i="16"/>
  <c r="Z671" i="16"/>
  <c r="AA671" i="16"/>
  <c r="AB671" i="16"/>
  <c r="M672" i="16"/>
  <c r="N672" i="16"/>
  <c r="O672" i="16"/>
  <c r="P672" i="16"/>
  <c r="Q672" i="16"/>
  <c r="R672" i="16"/>
  <c r="S672" i="16"/>
  <c r="T672" i="16"/>
  <c r="U672" i="16"/>
  <c r="Y672" i="16"/>
  <c r="Z672" i="16"/>
  <c r="AA672" i="16"/>
  <c r="AB672" i="16"/>
  <c r="M673" i="16"/>
  <c r="N673" i="16"/>
  <c r="O673" i="16"/>
  <c r="P673" i="16"/>
  <c r="Q673" i="16"/>
  <c r="R673" i="16"/>
  <c r="S673" i="16"/>
  <c r="T673" i="16"/>
  <c r="U673" i="16"/>
  <c r="Y673" i="16"/>
  <c r="Z673" i="16"/>
  <c r="AA673" i="16"/>
  <c r="AB673" i="16"/>
  <c r="M674" i="16"/>
  <c r="N674" i="16"/>
  <c r="O674" i="16"/>
  <c r="P674" i="16"/>
  <c r="Q674" i="16"/>
  <c r="R674" i="16"/>
  <c r="S674" i="16"/>
  <c r="T674" i="16"/>
  <c r="U674" i="16"/>
  <c r="Y674" i="16"/>
  <c r="Z674" i="16"/>
  <c r="AA674" i="16"/>
  <c r="AB674" i="16"/>
  <c r="M675" i="16"/>
  <c r="N675" i="16"/>
  <c r="O675" i="16"/>
  <c r="P675" i="16"/>
  <c r="Q675" i="16"/>
  <c r="R675" i="16"/>
  <c r="S675" i="16"/>
  <c r="T675" i="16"/>
  <c r="U675" i="16"/>
  <c r="Y675" i="16"/>
  <c r="Z675" i="16"/>
  <c r="AA675" i="16"/>
  <c r="AB675" i="16"/>
  <c r="M676" i="16"/>
  <c r="N676" i="16"/>
  <c r="O676" i="16"/>
  <c r="P676" i="16"/>
  <c r="Q676" i="16"/>
  <c r="R676" i="16"/>
  <c r="S676" i="16"/>
  <c r="T676" i="16"/>
  <c r="U676" i="16"/>
  <c r="Y676" i="16"/>
  <c r="Z676" i="16"/>
  <c r="AA676" i="16"/>
  <c r="AB676" i="16"/>
  <c r="M677" i="16"/>
  <c r="N677" i="16"/>
  <c r="O677" i="16"/>
  <c r="P677" i="16"/>
  <c r="Q677" i="16"/>
  <c r="R677" i="16"/>
  <c r="S677" i="16"/>
  <c r="T677" i="16"/>
  <c r="U677" i="16"/>
  <c r="Y677" i="16"/>
  <c r="Z677" i="16"/>
  <c r="AA677" i="16"/>
  <c r="AB677" i="16"/>
  <c r="M678" i="16"/>
  <c r="N678" i="16"/>
  <c r="O678" i="16"/>
  <c r="P678" i="16"/>
  <c r="Q678" i="16"/>
  <c r="R678" i="16"/>
  <c r="S678" i="16"/>
  <c r="T678" i="16"/>
  <c r="U678" i="16"/>
  <c r="Y678" i="16"/>
  <c r="Z678" i="16"/>
  <c r="AA678" i="16"/>
  <c r="AB678" i="16"/>
  <c r="M679" i="16"/>
  <c r="N679" i="16"/>
  <c r="O679" i="16"/>
  <c r="P679" i="16"/>
  <c r="Q679" i="16"/>
  <c r="R679" i="16"/>
  <c r="S679" i="16"/>
  <c r="T679" i="16"/>
  <c r="U679" i="16"/>
  <c r="Y679" i="16"/>
  <c r="Z679" i="16"/>
  <c r="AA679" i="16"/>
  <c r="AB679" i="16"/>
  <c r="M680" i="16"/>
  <c r="N680" i="16"/>
  <c r="O680" i="16"/>
  <c r="P680" i="16"/>
  <c r="Q680" i="16"/>
  <c r="R680" i="16"/>
  <c r="S680" i="16"/>
  <c r="T680" i="16"/>
  <c r="U680" i="16"/>
  <c r="Y680" i="16"/>
  <c r="Z680" i="16"/>
  <c r="AA680" i="16"/>
  <c r="AB680" i="16"/>
  <c r="M681" i="16"/>
  <c r="N681" i="16"/>
  <c r="O681" i="16"/>
  <c r="P681" i="16"/>
  <c r="Q681" i="16"/>
  <c r="R681" i="16"/>
  <c r="S681" i="16"/>
  <c r="T681" i="16"/>
  <c r="U681" i="16"/>
  <c r="Y681" i="16"/>
  <c r="Z681" i="16"/>
  <c r="AA681" i="16"/>
  <c r="AB681" i="16"/>
  <c r="M682" i="16"/>
  <c r="N682" i="16"/>
  <c r="O682" i="16"/>
  <c r="P682" i="16"/>
  <c r="Q682" i="16"/>
  <c r="R682" i="16"/>
  <c r="S682" i="16"/>
  <c r="T682" i="16"/>
  <c r="U682" i="16"/>
  <c r="Y682" i="16"/>
  <c r="Z682" i="16"/>
  <c r="AA682" i="16"/>
  <c r="AB682" i="16"/>
  <c r="M683" i="16"/>
  <c r="N683" i="16"/>
  <c r="O683" i="16"/>
  <c r="P683" i="16"/>
  <c r="Q683" i="16"/>
  <c r="R683" i="16"/>
  <c r="S683" i="16"/>
  <c r="T683" i="16"/>
  <c r="U683" i="16"/>
  <c r="Y683" i="16"/>
  <c r="Z683" i="16"/>
  <c r="AA683" i="16"/>
  <c r="AB683" i="16"/>
  <c r="M684" i="16"/>
  <c r="N684" i="16"/>
  <c r="O684" i="16"/>
  <c r="P684" i="16"/>
  <c r="Q684" i="16"/>
  <c r="R684" i="16"/>
  <c r="S684" i="16"/>
  <c r="T684" i="16"/>
  <c r="U684" i="16"/>
  <c r="Y684" i="16"/>
  <c r="Z684" i="16"/>
  <c r="AA684" i="16"/>
  <c r="AB684" i="16"/>
  <c r="M685" i="16"/>
  <c r="N685" i="16"/>
  <c r="O685" i="16"/>
  <c r="P685" i="16"/>
  <c r="Q685" i="16"/>
  <c r="R685" i="16"/>
  <c r="S685" i="16"/>
  <c r="T685" i="16"/>
  <c r="U685" i="16"/>
  <c r="Y685" i="16"/>
  <c r="Z685" i="16"/>
  <c r="AA685" i="16"/>
  <c r="AB685" i="16"/>
  <c r="M686" i="16"/>
  <c r="N686" i="16"/>
  <c r="O686" i="16"/>
  <c r="P686" i="16"/>
  <c r="Q686" i="16"/>
  <c r="R686" i="16"/>
  <c r="S686" i="16"/>
  <c r="T686" i="16"/>
  <c r="U686" i="16"/>
  <c r="Y686" i="16"/>
  <c r="Z686" i="16"/>
  <c r="AA686" i="16"/>
  <c r="AB686" i="16"/>
  <c r="M687" i="16"/>
  <c r="N687" i="16"/>
  <c r="O687" i="16"/>
  <c r="P687" i="16"/>
  <c r="Q687" i="16"/>
  <c r="R687" i="16"/>
  <c r="S687" i="16"/>
  <c r="T687" i="16"/>
  <c r="U687" i="16"/>
  <c r="Y687" i="16"/>
  <c r="Z687" i="16"/>
  <c r="AA687" i="16"/>
  <c r="AB687" i="16"/>
  <c r="M688" i="16"/>
  <c r="N688" i="16"/>
  <c r="O688" i="16"/>
  <c r="P688" i="16"/>
  <c r="Q688" i="16"/>
  <c r="R688" i="16"/>
  <c r="S688" i="16"/>
  <c r="T688" i="16"/>
  <c r="U688" i="16"/>
  <c r="Y688" i="16"/>
  <c r="Z688" i="16"/>
  <c r="AA688" i="16"/>
  <c r="AB688" i="16"/>
  <c r="M689" i="16"/>
  <c r="N689" i="16"/>
  <c r="O689" i="16"/>
  <c r="P689" i="16"/>
  <c r="Q689" i="16"/>
  <c r="R689" i="16"/>
  <c r="S689" i="16"/>
  <c r="T689" i="16"/>
  <c r="U689" i="16"/>
  <c r="Y689" i="16"/>
  <c r="Z689" i="16"/>
  <c r="AA689" i="16"/>
  <c r="AB689" i="16"/>
  <c r="M690" i="16"/>
  <c r="N690" i="16"/>
  <c r="O690" i="16"/>
  <c r="P690" i="16"/>
  <c r="Q690" i="16"/>
  <c r="R690" i="16"/>
  <c r="S690" i="16"/>
  <c r="T690" i="16"/>
  <c r="U690" i="16"/>
  <c r="Y690" i="16"/>
  <c r="Z690" i="16"/>
  <c r="AA690" i="16"/>
  <c r="AB690" i="16"/>
  <c r="M691" i="16"/>
  <c r="N691" i="16"/>
  <c r="O691" i="16"/>
  <c r="P691" i="16"/>
  <c r="Q691" i="16"/>
  <c r="R691" i="16"/>
  <c r="S691" i="16"/>
  <c r="T691" i="16"/>
  <c r="U691" i="16"/>
  <c r="Y691" i="16"/>
  <c r="Z691" i="16"/>
  <c r="AA691" i="16"/>
  <c r="AB691" i="16"/>
  <c r="M692" i="16"/>
  <c r="N692" i="16"/>
  <c r="O692" i="16"/>
  <c r="P692" i="16"/>
  <c r="Q692" i="16"/>
  <c r="R692" i="16"/>
  <c r="S692" i="16"/>
  <c r="T692" i="16"/>
  <c r="U692" i="16"/>
  <c r="Y692" i="16"/>
  <c r="Z692" i="16"/>
  <c r="AA692" i="16"/>
  <c r="AB692" i="16"/>
  <c r="M693" i="16"/>
  <c r="N693" i="16"/>
  <c r="O693" i="16"/>
  <c r="P693" i="16"/>
  <c r="Q693" i="16"/>
  <c r="R693" i="16"/>
  <c r="S693" i="16"/>
  <c r="T693" i="16"/>
  <c r="U693" i="16"/>
  <c r="Y693" i="16"/>
  <c r="Z693" i="16"/>
  <c r="AA693" i="16"/>
  <c r="AB693" i="16"/>
  <c r="M694" i="16"/>
  <c r="N694" i="16"/>
  <c r="O694" i="16"/>
  <c r="P694" i="16"/>
  <c r="Q694" i="16"/>
  <c r="R694" i="16"/>
  <c r="S694" i="16"/>
  <c r="T694" i="16"/>
  <c r="U694" i="16"/>
  <c r="Y694" i="16"/>
  <c r="Z694" i="16"/>
  <c r="AA694" i="16"/>
  <c r="AB694" i="16"/>
  <c r="M695" i="16"/>
  <c r="N695" i="16"/>
  <c r="O695" i="16"/>
  <c r="P695" i="16"/>
  <c r="Q695" i="16"/>
  <c r="R695" i="16"/>
  <c r="S695" i="16"/>
  <c r="T695" i="16"/>
  <c r="U695" i="16"/>
  <c r="Y695" i="16"/>
  <c r="Z695" i="16"/>
  <c r="AA695" i="16"/>
  <c r="AB695" i="16"/>
  <c r="M696" i="16"/>
  <c r="N696" i="16"/>
  <c r="O696" i="16"/>
  <c r="P696" i="16"/>
  <c r="Q696" i="16"/>
  <c r="R696" i="16"/>
  <c r="S696" i="16"/>
  <c r="T696" i="16"/>
  <c r="U696" i="16"/>
  <c r="Y696" i="16"/>
  <c r="Z696" i="16"/>
  <c r="AA696" i="16"/>
  <c r="AB696" i="16"/>
  <c r="M697" i="16"/>
  <c r="N697" i="16"/>
  <c r="O697" i="16"/>
  <c r="P697" i="16"/>
  <c r="Q697" i="16"/>
  <c r="R697" i="16"/>
  <c r="S697" i="16"/>
  <c r="T697" i="16"/>
  <c r="U697" i="16"/>
  <c r="Y697" i="16"/>
  <c r="Z697" i="16"/>
  <c r="AA697" i="16"/>
  <c r="AB697" i="16"/>
  <c r="M698" i="16"/>
  <c r="N698" i="16"/>
  <c r="O698" i="16"/>
  <c r="P698" i="16"/>
  <c r="Q698" i="16"/>
  <c r="R698" i="16"/>
  <c r="S698" i="16"/>
  <c r="T698" i="16"/>
  <c r="U698" i="16"/>
  <c r="Y698" i="16"/>
  <c r="Z698" i="16"/>
  <c r="AA698" i="16"/>
  <c r="AB698" i="16"/>
  <c r="M699" i="16"/>
  <c r="N699" i="16"/>
  <c r="O699" i="16"/>
  <c r="P699" i="16"/>
  <c r="Q699" i="16"/>
  <c r="R699" i="16"/>
  <c r="S699" i="16"/>
  <c r="T699" i="16"/>
  <c r="U699" i="16"/>
  <c r="Y699" i="16"/>
  <c r="Z699" i="16"/>
  <c r="AA699" i="16"/>
  <c r="AB699" i="16"/>
  <c r="M700" i="16"/>
  <c r="N700" i="16"/>
  <c r="O700" i="16"/>
  <c r="P700" i="16"/>
  <c r="Q700" i="16"/>
  <c r="R700" i="16"/>
  <c r="S700" i="16"/>
  <c r="T700" i="16"/>
  <c r="U700" i="16"/>
  <c r="Y700" i="16"/>
  <c r="Z700" i="16"/>
  <c r="AA700" i="16"/>
  <c r="AB700" i="16"/>
  <c r="M701" i="16"/>
  <c r="N701" i="16"/>
  <c r="O701" i="16"/>
  <c r="P701" i="16"/>
  <c r="Q701" i="16"/>
  <c r="R701" i="16"/>
  <c r="S701" i="16"/>
  <c r="T701" i="16"/>
  <c r="U701" i="16"/>
  <c r="Y701" i="16"/>
  <c r="Z701" i="16"/>
  <c r="AA701" i="16"/>
  <c r="AB701" i="16"/>
  <c r="M702" i="16"/>
  <c r="N702" i="16"/>
  <c r="O702" i="16"/>
  <c r="P702" i="16"/>
  <c r="Q702" i="16"/>
  <c r="R702" i="16"/>
  <c r="S702" i="16"/>
  <c r="T702" i="16"/>
  <c r="U702" i="16"/>
  <c r="Y702" i="16"/>
  <c r="Z702" i="16"/>
  <c r="AA702" i="16"/>
  <c r="AB702" i="16"/>
  <c r="M703" i="16"/>
  <c r="N703" i="16"/>
  <c r="O703" i="16"/>
  <c r="P703" i="16"/>
  <c r="Q703" i="16"/>
  <c r="R703" i="16"/>
  <c r="S703" i="16"/>
  <c r="T703" i="16"/>
  <c r="U703" i="16"/>
  <c r="Y703" i="16"/>
  <c r="Z703" i="16"/>
  <c r="AA703" i="16"/>
  <c r="AB703" i="16"/>
  <c r="M704" i="16"/>
  <c r="N704" i="16"/>
  <c r="O704" i="16"/>
  <c r="P704" i="16"/>
  <c r="Q704" i="16"/>
  <c r="R704" i="16"/>
  <c r="S704" i="16"/>
  <c r="T704" i="16"/>
  <c r="U704" i="16"/>
  <c r="Y704" i="16"/>
  <c r="Z704" i="16"/>
  <c r="AA704" i="16"/>
  <c r="AB704" i="16"/>
  <c r="M705" i="16"/>
  <c r="N705" i="16"/>
  <c r="O705" i="16"/>
  <c r="P705" i="16"/>
  <c r="Q705" i="16"/>
  <c r="R705" i="16"/>
  <c r="S705" i="16"/>
  <c r="T705" i="16"/>
  <c r="U705" i="16"/>
  <c r="Y705" i="16"/>
  <c r="Z705" i="16"/>
  <c r="AA705" i="16"/>
  <c r="AB705" i="16"/>
  <c r="M706" i="16"/>
  <c r="N706" i="16"/>
  <c r="O706" i="16"/>
  <c r="P706" i="16"/>
  <c r="Q706" i="16"/>
  <c r="R706" i="16"/>
  <c r="S706" i="16"/>
  <c r="T706" i="16"/>
  <c r="U706" i="16"/>
  <c r="Y706" i="16"/>
  <c r="Z706" i="16"/>
  <c r="AA706" i="16"/>
  <c r="AB706" i="16"/>
  <c r="M707" i="16"/>
  <c r="N707" i="16"/>
  <c r="O707" i="16"/>
  <c r="P707" i="16"/>
  <c r="Q707" i="16"/>
  <c r="R707" i="16"/>
  <c r="S707" i="16"/>
  <c r="T707" i="16"/>
  <c r="U707" i="16"/>
  <c r="Y707" i="16"/>
  <c r="Z707" i="16"/>
  <c r="AA707" i="16"/>
  <c r="AB707" i="16"/>
  <c r="M708" i="16"/>
  <c r="N708" i="16"/>
  <c r="O708" i="16"/>
  <c r="P708" i="16"/>
  <c r="Q708" i="16"/>
  <c r="R708" i="16"/>
  <c r="S708" i="16"/>
  <c r="T708" i="16"/>
  <c r="U708" i="16"/>
  <c r="Y708" i="16"/>
  <c r="Z708" i="16"/>
  <c r="AA708" i="16"/>
  <c r="AB708" i="16"/>
  <c r="M709" i="16"/>
  <c r="N709" i="16"/>
  <c r="O709" i="16"/>
  <c r="P709" i="16"/>
  <c r="Q709" i="16"/>
  <c r="R709" i="16"/>
  <c r="S709" i="16"/>
  <c r="T709" i="16"/>
  <c r="U709" i="16"/>
  <c r="Y709" i="16"/>
  <c r="Z709" i="16"/>
  <c r="AA709" i="16"/>
  <c r="AB709" i="16"/>
  <c r="M710" i="16"/>
  <c r="N710" i="16"/>
  <c r="O710" i="16"/>
  <c r="P710" i="16"/>
  <c r="Q710" i="16"/>
  <c r="R710" i="16"/>
  <c r="S710" i="16"/>
  <c r="T710" i="16"/>
  <c r="U710" i="16"/>
  <c r="Y710" i="16"/>
  <c r="Z710" i="16"/>
  <c r="AA710" i="16"/>
  <c r="AB710" i="16"/>
  <c r="M711" i="16"/>
  <c r="N711" i="16"/>
  <c r="O711" i="16"/>
  <c r="P711" i="16"/>
  <c r="Q711" i="16"/>
  <c r="R711" i="16"/>
  <c r="S711" i="16"/>
  <c r="T711" i="16"/>
  <c r="U711" i="16"/>
  <c r="Y711" i="16"/>
  <c r="Z711" i="16"/>
  <c r="AA711" i="16"/>
  <c r="AB711" i="16"/>
  <c r="M712" i="16"/>
  <c r="N712" i="16"/>
  <c r="O712" i="16"/>
  <c r="P712" i="16"/>
  <c r="Q712" i="16"/>
  <c r="R712" i="16"/>
  <c r="S712" i="16"/>
  <c r="T712" i="16"/>
  <c r="U712" i="16"/>
  <c r="Y712" i="16"/>
  <c r="Z712" i="16"/>
  <c r="AA712" i="16"/>
  <c r="AB712" i="16"/>
  <c r="M713" i="16"/>
  <c r="N713" i="16"/>
  <c r="O713" i="16"/>
  <c r="P713" i="16"/>
  <c r="Q713" i="16"/>
  <c r="R713" i="16"/>
  <c r="S713" i="16"/>
  <c r="T713" i="16"/>
  <c r="U713" i="16"/>
  <c r="Y713" i="16"/>
  <c r="Z713" i="16"/>
  <c r="AA713" i="16"/>
  <c r="AB713" i="16"/>
  <c r="M714" i="16"/>
  <c r="N714" i="16"/>
  <c r="O714" i="16"/>
  <c r="P714" i="16"/>
  <c r="Q714" i="16"/>
  <c r="R714" i="16"/>
  <c r="S714" i="16"/>
  <c r="T714" i="16"/>
  <c r="U714" i="16"/>
  <c r="Y714" i="16"/>
  <c r="Z714" i="16"/>
  <c r="AA714" i="16"/>
  <c r="AB714" i="16"/>
  <c r="M715" i="16"/>
  <c r="N715" i="16"/>
  <c r="O715" i="16"/>
  <c r="P715" i="16"/>
  <c r="Q715" i="16"/>
  <c r="R715" i="16"/>
  <c r="S715" i="16"/>
  <c r="T715" i="16"/>
  <c r="U715" i="16"/>
  <c r="Y715" i="16"/>
  <c r="Z715" i="16"/>
  <c r="AA715" i="16"/>
  <c r="AB715" i="16"/>
  <c r="M716" i="16"/>
  <c r="N716" i="16"/>
  <c r="O716" i="16"/>
  <c r="P716" i="16"/>
  <c r="Q716" i="16"/>
  <c r="R716" i="16"/>
  <c r="S716" i="16"/>
  <c r="T716" i="16"/>
  <c r="U716" i="16"/>
  <c r="Y716" i="16"/>
  <c r="Z716" i="16"/>
  <c r="AA716" i="16"/>
  <c r="AB716" i="16"/>
  <c r="M717" i="16"/>
  <c r="N717" i="16"/>
  <c r="O717" i="16"/>
  <c r="P717" i="16"/>
  <c r="Q717" i="16"/>
  <c r="R717" i="16"/>
  <c r="S717" i="16"/>
  <c r="T717" i="16"/>
  <c r="U717" i="16"/>
  <c r="Y717" i="16"/>
  <c r="Z717" i="16"/>
  <c r="AA717" i="16"/>
  <c r="AB717" i="16"/>
  <c r="M718" i="16"/>
  <c r="N718" i="16"/>
  <c r="O718" i="16"/>
  <c r="P718" i="16"/>
  <c r="Q718" i="16"/>
  <c r="R718" i="16"/>
  <c r="S718" i="16"/>
  <c r="T718" i="16"/>
  <c r="U718" i="16"/>
  <c r="Y718" i="16"/>
  <c r="Z718" i="16"/>
  <c r="AA718" i="16"/>
  <c r="AB718" i="16"/>
  <c r="M719" i="16"/>
  <c r="N719" i="16"/>
  <c r="O719" i="16"/>
  <c r="P719" i="16"/>
  <c r="Q719" i="16"/>
  <c r="R719" i="16"/>
  <c r="S719" i="16"/>
  <c r="T719" i="16"/>
  <c r="U719" i="16"/>
  <c r="Y719" i="16"/>
  <c r="Z719" i="16"/>
  <c r="AA719" i="16"/>
  <c r="AB719" i="16"/>
  <c r="M720" i="16"/>
  <c r="N720" i="16"/>
  <c r="O720" i="16"/>
  <c r="P720" i="16"/>
  <c r="Q720" i="16"/>
  <c r="R720" i="16"/>
  <c r="S720" i="16"/>
  <c r="T720" i="16"/>
  <c r="U720" i="16"/>
  <c r="Y720" i="16"/>
  <c r="Z720" i="16"/>
  <c r="AA720" i="16"/>
  <c r="AB720" i="16"/>
  <c r="M721" i="16"/>
  <c r="N721" i="16"/>
  <c r="O721" i="16"/>
  <c r="P721" i="16"/>
  <c r="Q721" i="16"/>
  <c r="R721" i="16"/>
  <c r="S721" i="16"/>
  <c r="T721" i="16"/>
  <c r="U721" i="16"/>
  <c r="Y721" i="16"/>
  <c r="Z721" i="16"/>
  <c r="AA721" i="16"/>
  <c r="AB721" i="16"/>
  <c r="M722" i="16"/>
  <c r="N722" i="16"/>
  <c r="O722" i="16"/>
  <c r="P722" i="16"/>
  <c r="Q722" i="16"/>
  <c r="R722" i="16"/>
  <c r="S722" i="16"/>
  <c r="T722" i="16"/>
  <c r="U722" i="16"/>
  <c r="Y722" i="16"/>
  <c r="Z722" i="16"/>
  <c r="AA722" i="16"/>
  <c r="AB722" i="16"/>
  <c r="M723" i="16"/>
  <c r="N723" i="16"/>
  <c r="O723" i="16"/>
  <c r="P723" i="16"/>
  <c r="Q723" i="16"/>
  <c r="R723" i="16"/>
  <c r="S723" i="16"/>
  <c r="T723" i="16"/>
  <c r="U723" i="16"/>
  <c r="Y723" i="16"/>
  <c r="Z723" i="16"/>
  <c r="AA723" i="16"/>
  <c r="AB723" i="16"/>
  <c r="M724" i="16"/>
  <c r="N724" i="16"/>
  <c r="O724" i="16"/>
  <c r="P724" i="16"/>
  <c r="Q724" i="16"/>
  <c r="R724" i="16"/>
  <c r="S724" i="16"/>
  <c r="T724" i="16"/>
  <c r="U724" i="16"/>
  <c r="Y724" i="16"/>
  <c r="Z724" i="16"/>
  <c r="AA724" i="16"/>
  <c r="AB724" i="16"/>
  <c r="M725" i="16"/>
  <c r="N725" i="16"/>
  <c r="O725" i="16"/>
  <c r="P725" i="16"/>
  <c r="Q725" i="16"/>
  <c r="R725" i="16"/>
  <c r="S725" i="16"/>
  <c r="T725" i="16"/>
  <c r="U725" i="16"/>
  <c r="Y725" i="16"/>
  <c r="Z725" i="16"/>
  <c r="AA725" i="16"/>
  <c r="AB725" i="16"/>
  <c r="M726" i="16"/>
  <c r="N726" i="16"/>
  <c r="O726" i="16"/>
  <c r="P726" i="16"/>
  <c r="Q726" i="16"/>
  <c r="R726" i="16"/>
  <c r="S726" i="16"/>
  <c r="T726" i="16"/>
  <c r="U726" i="16"/>
  <c r="Y726" i="16"/>
  <c r="Z726" i="16"/>
  <c r="AA726" i="16"/>
  <c r="AB726" i="16"/>
  <c r="M727" i="16"/>
  <c r="N727" i="16"/>
  <c r="O727" i="16"/>
  <c r="P727" i="16"/>
  <c r="Q727" i="16"/>
  <c r="R727" i="16"/>
  <c r="S727" i="16"/>
  <c r="T727" i="16"/>
  <c r="U727" i="16"/>
  <c r="Y727" i="16"/>
  <c r="Z727" i="16"/>
  <c r="AA727" i="16"/>
  <c r="AB727" i="16"/>
  <c r="M728" i="16"/>
  <c r="N728" i="16"/>
  <c r="O728" i="16"/>
  <c r="P728" i="16"/>
  <c r="Q728" i="16"/>
  <c r="R728" i="16"/>
  <c r="S728" i="16"/>
  <c r="T728" i="16"/>
  <c r="U728" i="16"/>
  <c r="Y728" i="16"/>
  <c r="Z728" i="16"/>
  <c r="AA728" i="16"/>
  <c r="AB728" i="16"/>
  <c r="M729" i="16"/>
  <c r="N729" i="16"/>
  <c r="O729" i="16"/>
  <c r="P729" i="16"/>
  <c r="Q729" i="16"/>
  <c r="R729" i="16"/>
  <c r="S729" i="16"/>
  <c r="T729" i="16"/>
  <c r="U729" i="16"/>
  <c r="Y729" i="16"/>
  <c r="Z729" i="16"/>
  <c r="AA729" i="16"/>
  <c r="AB729" i="16"/>
  <c r="M730" i="16"/>
  <c r="N730" i="16"/>
  <c r="O730" i="16"/>
  <c r="P730" i="16"/>
  <c r="Q730" i="16"/>
  <c r="R730" i="16"/>
  <c r="S730" i="16"/>
  <c r="T730" i="16"/>
  <c r="U730" i="16"/>
  <c r="Y730" i="16"/>
  <c r="Z730" i="16"/>
  <c r="AA730" i="16"/>
  <c r="AB730" i="16"/>
  <c r="M731" i="16"/>
  <c r="N731" i="16"/>
  <c r="O731" i="16"/>
  <c r="P731" i="16"/>
  <c r="Q731" i="16"/>
  <c r="R731" i="16"/>
  <c r="S731" i="16"/>
  <c r="T731" i="16"/>
  <c r="U731" i="16"/>
  <c r="Y731" i="16"/>
  <c r="Z731" i="16"/>
  <c r="AA731" i="16"/>
  <c r="AB731" i="16"/>
  <c r="M732" i="16"/>
  <c r="N732" i="16"/>
  <c r="O732" i="16"/>
  <c r="P732" i="16"/>
  <c r="Q732" i="16"/>
  <c r="R732" i="16"/>
  <c r="S732" i="16"/>
  <c r="T732" i="16"/>
  <c r="U732" i="16"/>
  <c r="Y732" i="16"/>
  <c r="Z732" i="16"/>
  <c r="AA732" i="16"/>
  <c r="AB732" i="16"/>
  <c r="M733" i="16"/>
  <c r="N733" i="16"/>
  <c r="O733" i="16"/>
  <c r="P733" i="16"/>
  <c r="Q733" i="16"/>
  <c r="R733" i="16"/>
  <c r="S733" i="16"/>
  <c r="T733" i="16"/>
  <c r="U733" i="16"/>
  <c r="Y733" i="16"/>
  <c r="Z733" i="16"/>
  <c r="AA733" i="16"/>
  <c r="AB733" i="16"/>
  <c r="M734" i="16"/>
  <c r="N734" i="16"/>
  <c r="O734" i="16"/>
  <c r="P734" i="16"/>
  <c r="Q734" i="16"/>
  <c r="R734" i="16"/>
  <c r="S734" i="16"/>
  <c r="T734" i="16"/>
  <c r="U734" i="16"/>
  <c r="Y734" i="16"/>
  <c r="Z734" i="16"/>
  <c r="AA734" i="16"/>
  <c r="AB734" i="16"/>
  <c r="M735" i="16"/>
  <c r="N735" i="16"/>
  <c r="O735" i="16"/>
  <c r="P735" i="16"/>
  <c r="Q735" i="16"/>
  <c r="R735" i="16"/>
  <c r="S735" i="16"/>
  <c r="T735" i="16"/>
  <c r="U735" i="16"/>
  <c r="Y735" i="16"/>
  <c r="Z735" i="16"/>
  <c r="AA735" i="16"/>
  <c r="AB735" i="16"/>
  <c r="M736" i="16"/>
  <c r="N736" i="16"/>
  <c r="O736" i="16"/>
  <c r="P736" i="16"/>
  <c r="Q736" i="16"/>
  <c r="R736" i="16"/>
  <c r="S736" i="16"/>
  <c r="T736" i="16"/>
  <c r="U736" i="16"/>
  <c r="Y736" i="16"/>
  <c r="Z736" i="16"/>
  <c r="AA736" i="16"/>
  <c r="AB736" i="16"/>
  <c r="M737" i="16"/>
  <c r="N737" i="16"/>
  <c r="O737" i="16"/>
  <c r="P737" i="16"/>
  <c r="Q737" i="16"/>
  <c r="R737" i="16"/>
  <c r="S737" i="16"/>
  <c r="T737" i="16"/>
  <c r="U737" i="16"/>
  <c r="Y737" i="16"/>
  <c r="Z737" i="16"/>
  <c r="AA737" i="16"/>
  <c r="AB737" i="16"/>
  <c r="M738" i="16"/>
  <c r="N738" i="16"/>
  <c r="O738" i="16"/>
  <c r="P738" i="16"/>
  <c r="Q738" i="16"/>
  <c r="R738" i="16"/>
  <c r="S738" i="16"/>
  <c r="T738" i="16"/>
  <c r="U738" i="16"/>
  <c r="Y738" i="16"/>
  <c r="Z738" i="16"/>
  <c r="AA738" i="16"/>
  <c r="AB738" i="16"/>
  <c r="M739" i="16"/>
  <c r="N739" i="16"/>
  <c r="O739" i="16"/>
  <c r="P739" i="16"/>
  <c r="Q739" i="16"/>
  <c r="R739" i="16"/>
  <c r="S739" i="16"/>
  <c r="T739" i="16"/>
  <c r="U739" i="16"/>
  <c r="Y739" i="16"/>
  <c r="Z739" i="16"/>
  <c r="AA739" i="16"/>
  <c r="AB739" i="16"/>
  <c r="M740" i="16"/>
  <c r="N740" i="16"/>
  <c r="O740" i="16"/>
  <c r="P740" i="16"/>
  <c r="Q740" i="16"/>
  <c r="R740" i="16"/>
  <c r="S740" i="16"/>
  <c r="T740" i="16"/>
  <c r="U740" i="16"/>
  <c r="Y740" i="16"/>
  <c r="Z740" i="16"/>
  <c r="AA740" i="16"/>
  <c r="AB740" i="16"/>
  <c r="M741" i="16"/>
  <c r="N741" i="16"/>
  <c r="O741" i="16"/>
  <c r="P741" i="16"/>
  <c r="Q741" i="16"/>
  <c r="R741" i="16"/>
  <c r="S741" i="16"/>
  <c r="T741" i="16"/>
  <c r="U741" i="16"/>
  <c r="Y741" i="16"/>
  <c r="Z741" i="16"/>
  <c r="AA741" i="16"/>
  <c r="AB741" i="16"/>
  <c r="M742" i="16"/>
  <c r="N742" i="16"/>
  <c r="O742" i="16"/>
  <c r="P742" i="16"/>
  <c r="Q742" i="16"/>
  <c r="R742" i="16"/>
  <c r="S742" i="16"/>
  <c r="T742" i="16"/>
  <c r="U742" i="16"/>
  <c r="Y742" i="16"/>
  <c r="Z742" i="16"/>
  <c r="AA742" i="16"/>
  <c r="AB742" i="16"/>
  <c r="M743" i="16"/>
  <c r="N743" i="16"/>
  <c r="O743" i="16"/>
  <c r="P743" i="16"/>
  <c r="Q743" i="16"/>
  <c r="R743" i="16"/>
  <c r="S743" i="16"/>
  <c r="T743" i="16"/>
  <c r="U743" i="16"/>
  <c r="Y743" i="16"/>
  <c r="Z743" i="16"/>
  <c r="AA743" i="16"/>
  <c r="AB743" i="16"/>
  <c r="M744" i="16"/>
  <c r="N744" i="16"/>
  <c r="O744" i="16"/>
  <c r="P744" i="16"/>
  <c r="Q744" i="16"/>
  <c r="R744" i="16"/>
  <c r="S744" i="16"/>
  <c r="T744" i="16"/>
  <c r="U744" i="16"/>
  <c r="Y744" i="16"/>
  <c r="Z744" i="16"/>
  <c r="AA744" i="16"/>
  <c r="AB744" i="16"/>
  <c r="M745" i="16"/>
  <c r="N745" i="16"/>
  <c r="O745" i="16"/>
  <c r="P745" i="16"/>
  <c r="Q745" i="16"/>
  <c r="R745" i="16"/>
  <c r="S745" i="16"/>
  <c r="T745" i="16"/>
  <c r="U745" i="16"/>
  <c r="Y745" i="16"/>
  <c r="Z745" i="16"/>
  <c r="AA745" i="16"/>
  <c r="AB745" i="16"/>
  <c r="M746" i="16"/>
  <c r="N746" i="16"/>
  <c r="O746" i="16"/>
  <c r="P746" i="16"/>
  <c r="Q746" i="16"/>
  <c r="R746" i="16"/>
  <c r="S746" i="16"/>
  <c r="T746" i="16"/>
  <c r="U746" i="16"/>
  <c r="Y746" i="16"/>
  <c r="Z746" i="16"/>
  <c r="AA746" i="16"/>
  <c r="AB746" i="16"/>
  <c r="M747" i="16"/>
  <c r="N747" i="16"/>
  <c r="O747" i="16"/>
  <c r="P747" i="16"/>
  <c r="Q747" i="16"/>
  <c r="R747" i="16"/>
  <c r="S747" i="16"/>
  <c r="T747" i="16"/>
  <c r="U747" i="16"/>
  <c r="Y747" i="16"/>
  <c r="Z747" i="16"/>
  <c r="AA747" i="16"/>
  <c r="AB747" i="16"/>
  <c r="M748" i="16"/>
  <c r="N748" i="16"/>
  <c r="O748" i="16"/>
  <c r="P748" i="16"/>
  <c r="Q748" i="16"/>
  <c r="R748" i="16"/>
  <c r="S748" i="16"/>
  <c r="T748" i="16"/>
  <c r="U748" i="16"/>
  <c r="Y748" i="16"/>
  <c r="Z748" i="16"/>
  <c r="AA748" i="16"/>
  <c r="AB748" i="16"/>
  <c r="M749" i="16"/>
  <c r="N749" i="16"/>
  <c r="O749" i="16"/>
  <c r="P749" i="16"/>
  <c r="Q749" i="16"/>
  <c r="R749" i="16"/>
  <c r="S749" i="16"/>
  <c r="T749" i="16"/>
  <c r="U749" i="16"/>
  <c r="Y749" i="16"/>
  <c r="Z749" i="16"/>
  <c r="AA749" i="16"/>
  <c r="AB749" i="16"/>
  <c r="M750" i="16"/>
  <c r="N750" i="16"/>
  <c r="O750" i="16"/>
  <c r="P750" i="16"/>
  <c r="Q750" i="16"/>
  <c r="R750" i="16"/>
  <c r="S750" i="16"/>
  <c r="T750" i="16"/>
  <c r="U750" i="16"/>
  <c r="Y750" i="16"/>
  <c r="Z750" i="16"/>
  <c r="AA750" i="16"/>
  <c r="AB750" i="16"/>
  <c r="M751" i="16"/>
  <c r="N751" i="16"/>
  <c r="O751" i="16"/>
  <c r="P751" i="16"/>
  <c r="Q751" i="16"/>
  <c r="R751" i="16"/>
  <c r="S751" i="16"/>
  <c r="T751" i="16"/>
  <c r="U751" i="16"/>
  <c r="Y751" i="16"/>
  <c r="Z751" i="16"/>
  <c r="AA751" i="16"/>
  <c r="AB751" i="16"/>
  <c r="M752" i="16"/>
  <c r="N752" i="16"/>
  <c r="O752" i="16"/>
  <c r="P752" i="16"/>
  <c r="Q752" i="16"/>
  <c r="R752" i="16"/>
  <c r="S752" i="16"/>
  <c r="T752" i="16"/>
  <c r="U752" i="16"/>
  <c r="Y752" i="16"/>
  <c r="Z752" i="16"/>
  <c r="AA752" i="16"/>
  <c r="AB752" i="16"/>
  <c r="M753" i="16"/>
  <c r="N753" i="16"/>
  <c r="O753" i="16"/>
  <c r="P753" i="16"/>
  <c r="Q753" i="16"/>
  <c r="R753" i="16"/>
  <c r="S753" i="16"/>
  <c r="T753" i="16"/>
  <c r="U753" i="16"/>
  <c r="Y753" i="16"/>
  <c r="Z753" i="16"/>
  <c r="AA753" i="16"/>
  <c r="AB753" i="16"/>
  <c r="M754" i="16"/>
  <c r="N754" i="16"/>
  <c r="O754" i="16"/>
  <c r="P754" i="16"/>
  <c r="Q754" i="16"/>
  <c r="R754" i="16"/>
  <c r="S754" i="16"/>
  <c r="T754" i="16"/>
  <c r="U754" i="16"/>
  <c r="Y754" i="16"/>
  <c r="Z754" i="16"/>
  <c r="AA754" i="16"/>
  <c r="AB754" i="16"/>
  <c r="M755" i="16"/>
  <c r="N755" i="16"/>
  <c r="O755" i="16"/>
  <c r="P755" i="16"/>
  <c r="Q755" i="16"/>
  <c r="R755" i="16"/>
  <c r="S755" i="16"/>
  <c r="T755" i="16"/>
  <c r="U755" i="16"/>
  <c r="Y755" i="16"/>
  <c r="Z755" i="16"/>
  <c r="AA755" i="16"/>
  <c r="AB755" i="16"/>
  <c r="M756" i="16"/>
  <c r="N756" i="16"/>
  <c r="O756" i="16"/>
  <c r="P756" i="16"/>
  <c r="Q756" i="16"/>
  <c r="R756" i="16"/>
  <c r="S756" i="16"/>
  <c r="T756" i="16"/>
  <c r="U756" i="16"/>
  <c r="Y756" i="16"/>
  <c r="Z756" i="16"/>
  <c r="AA756" i="16"/>
  <c r="AB756" i="16"/>
  <c r="M757" i="16"/>
  <c r="N757" i="16"/>
  <c r="O757" i="16"/>
  <c r="P757" i="16"/>
  <c r="Q757" i="16"/>
  <c r="R757" i="16"/>
  <c r="S757" i="16"/>
  <c r="T757" i="16"/>
  <c r="U757" i="16"/>
  <c r="Y757" i="16"/>
  <c r="Z757" i="16"/>
  <c r="AA757" i="16"/>
  <c r="AB757" i="16"/>
  <c r="M758" i="16"/>
  <c r="N758" i="16"/>
  <c r="O758" i="16"/>
  <c r="P758" i="16"/>
  <c r="Q758" i="16"/>
  <c r="R758" i="16"/>
  <c r="S758" i="16"/>
  <c r="T758" i="16"/>
  <c r="U758" i="16"/>
  <c r="Y758" i="16"/>
  <c r="Z758" i="16"/>
  <c r="AA758" i="16"/>
  <c r="AB758" i="16"/>
  <c r="M759" i="16"/>
  <c r="N759" i="16"/>
  <c r="O759" i="16"/>
  <c r="P759" i="16"/>
  <c r="Q759" i="16"/>
  <c r="R759" i="16"/>
  <c r="S759" i="16"/>
  <c r="T759" i="16"/>
  <c r="U759" i="16"/>
  <c r="Y759" i="16"/>
  <c r="Z759" i="16"/>
  <c r="AA759" i="16"/>
  <c r="AB759" i="16"/>
  <c r="M760" i="16"/>
  <c r="N760" i="16"/>
  <c r="O760" i="16"/>
  <c r="P760" i="16"/>
  <c r="Q760" i="16"/>
  <c r="R760" i="16"/>
  <c r="S760" i="16"/>
  <c r="T760" i="16"/>
  <c r="U760" i="16"/>
  <c r="Y760" i="16"/>
  <c r="Z760" i="16"/>
  <c r="AA760" i="16"/>
  <c r="AB760" i="16"/>
  <c r="M761" i="16"/>
  <c r="N761" i="16"/>
  <c r="O761" i="16"/>
  <c r="P761" i="16"/>
  <c r="Q761" i="16"/>
  <c r="R761" i="16"/>
  <c r="S761" i="16"/>
  <c r="T761" i="16"/>
  <c r="U761" i="16"/>
  <c r="Y761" i="16"/>
  <c r="Z761" i="16"/>
  <c r="AA761" i="16"/>
  <c r="AB761" i="16"/>
  <c r="M762" i="16"/>
  <c r="N762" i="16"/>
  <c r="O762" i="16"/>
  <c r="P762" i="16"/>
  <c r="Q762" i="16"/>
  <c r="R762" i="16"/>
  <c r="S762" i="16"/>
  <c r="T762" i="16"/>
  <c r="U762" i="16"/>
  <c r="Y762" i="16"/>
  <c r="Z762" i="16"/>
  <c r="AA762" i="16"/>
  <c r="AB762" i="16"/>
  <c r="M763" i="16"/>
  <c r="N763" i="16"/>
  <c r="O763" i="16"/>
  <c r="P763" i="16"/>
  <c r="Q763" i="16"/>
  <c r="R763" i="16"/>
  <c r="S763" i="16"/>
  <c r="T763" i="16"/>
  <c r="U763" i="16"/>
  <c r="Y763" i="16"/>
  <c r="Z763" i="16"/>
  <c r="AA763" i="16"/>
  <c r="AB763" i="16"/>
  <c r="M764" i="16"/>
  <c r="N764" i="16"/>
  <c r="O764" i="16"/>
  <c r="P764" i="16"/>
  <c r="Q764" i="16"/>
  <c r="R764" i="16"/>
  <c r="S764" i="16"/>
  <c r="T764" i="16"/>
  <c r="U764" i="16"/>
  <c r="Y764" i="16"/>
  <c r="Z764" i="16"/>
  <c r="AA764" i="16"/>
  <c r="AB764" i="16"/>
  <c r="M765" i="16"/>
  <c r="N765" i="16"/>
  <c r="O765" i="16"/>
  <c r="P765" i="16"/>
  <c r="Q765" i="16"/>
  <c r="R765" i="16"/>
  <c r="S765" i="16"/>
  <c r="T765" i="16"/>
  <c r="U765" i="16"/>
  <c r="Y765" i="16"/>
  <c r="Z765" i="16"/>
  <c r="AA765" i="16"/>
  <c r="AB765" i="16"/>
  <c r="M766" i="16"/>
  <c r="N766" i="16"/>
  <c r="O766" i="16"/>
  <c r="P766" i="16"/>
  <c r="Q766" i="16"/>
  <c r="R766" i="16"/>
  <c r="S766" i="16"/>
  <c r="T766" i="16"/>
  <c r="U766" i="16"/>
  <c r="Y766" i="16"/>
  <c r="Z766" i="16"/>
  <c r="AA766" i="16"/>
  <c r="AB766" i="16"/>
  <c r="M767" i="16"/>
  <c r="N767" i="16"/>
  <c r="O767" i="16"/>
  <c r="P767" i="16"/>
  <c r="Q767" i="16"/>
  <c r="R767" i="16"/>
  <c r="S767" i="16"/>
  <c r="T767" i="16"/>
  <c r="U767" i="16"/>
  <c r="Y767" i="16"/>
  <c r="Z767" i="16"/>
  <c r="AA767" i="16"/>
  <c r="AB767" i="16"/>
  <c r="M768" i="16"/>
  <c r="N768" i="16"/>
  <c r="O768" i="16"/>
  <c r="P768" i="16"/>
  <c r="Q768" i="16"/>
  <c r="R768" i="16"/>
  <c r="S768" i="16"/>
  <c r="T768" i="16"/>
  <c r="U768" i="16"/>
  <c r="Y768" i="16"/>
  <c r="Z768" i="16"/>
  <c r="AA768" i="16"/>
  <c r="AB768" i="16"/>
  <c r="M769" i="16"/>
  <c r="N769" i="16"/>
  <c r="O769" i="16"/>
  <c r="P769" i="16"/>
  <c r="Q769" i="16"/>
  <c r="R769" i="16"/>
  <c r="S769" i="16"/>
  <c r="T769" i="16"/>
  <c r="U769" i="16"/>
  <c r="Y769" i="16"/>
  <c r="Z769" i="16"/>
  <c r="AA769" i="16"/>
  <c r="AB769" i="16"/>
  <c r="M770" i="16"/>
  <c r="N770" i="16"/>
  <c r="O770" i="16"/>
  <c r="P770" i="16"/>
  <c r="Q770" i="16"/>
  <c r="R770" i="16"/>
  <c r="S770" i="16"/>
  <c r="T770" i="16"/>
  <c r="U770" i="16"/>
  <c r="Y770" i="16"/>
  <c r="Z770" i="16"/>
  <c r="AA770" i="16"/>
  <c r="AB770" i="16"/>
  <c r="M771" i="16"/>
  <c r="N771" i="16"/>
  <c r="O771" i="16"/>
  <c r="P771" i="16"/>
  <c r="Q771" i="16"/>
  <c r="R771" i="16"/>
  <c r="S771" i="16"/>
  <c r="T771" i="16"/>
  <c r="U771" i="16"/>
  <c r="Y771" i="16"/>
  <c r="Z771" i="16"/>
  <c r="AA771" i="16"/>
  <c r="AB771" i="16"/>
  <c r="M772" i="16"/>
  <c r="N772" i="16"/>
  <c r="O772" i="16"/>
  <c r="P772" i="16"/>
  <c r="Q772" i="16"/>
  <c r="R772" i="16"/>
  <c r="S772" i="16"/>
  <c r="T772" i="16"/>
  <c r="U772" i="16"/>
  <c r="Y772" i="16"/>
  <c r="Z772" i="16"/>
  <c r="AA772" i="16"/>
  <c r="AB772" i="16"/>
  <c r="M773" i="16"/>
  <c r="N773" i="16"/>
  <c r="O773" i="16"/>
  <c r="P773" i="16"/>
  <c r="Q773" i="16"/>
  <c r="R773" i="16"/>
  <c r="S773" i="16"/>
  <c r="T773" i="16"/>
  <c r="U773" i="16"/>
  <c r="Y773" i="16"/>
  <c r="Z773" i="16"/>
  <c r="AA773" i="16"/>
  <c r="AB773" i="16"/>
  <c r="M774" i="16"/>
  <c r="N774" i="16"/>
  <c r="O774" i="16"/>
  <c r="P774" i="16"/>
  <c r="Q774" i="16"/>
  <c r="R774" i="16"/>
  <c r="S774" i="16"/>
  <c r="T774" i="16"/>
  <c r="U774" i="16"/>
  <c r="Y774" i="16"/>
  <c r="Z774" i="16"/>
  <c r="AA774" i="16"/>
  <c r="AB774" i="16"/>
  <c r="M775" i="16"/>
  <c r="N775" i="16"/>
  <c r="O775" i="16"/>
  <c r="P775" i="16"/>
  <c r="Q775" i="16"/>
  <c r="R775" i="16"/>
  <c r="S775" i="16"/>
  <c r="T775" i="16"/>
  <c r="U775" i="16"/>
  <c r="Y775" i="16"/>
  <c r="Z775" i="16"/>
  <c r="AA775" i="16"/>
  <c r="AB775" i="16"/>
  <c r="M776" i="16"/>
  <c r="N776" i="16"/>
  <c r="O776" i="16"/>
  <c r="P776" i="16"/>
  <c r="Q776" i="16"/>
  <c r="R776" i="16"/>
  <c r="S776" i="16"/>
  <c r="T776" i="16"/>
  <c r="U776" i="16"/>
  <c r="Y776" i="16"/>
  <c r="Z776" i="16"/>
  <c r="AA776" i="16"/>
  <c r="AB776" i="16"/>
  <c r="M777" i="16"/>
  <c r="N777" i="16"/>
  <c r="O777" i="16"/>
  <c r="P777" i="16"/>
  <c r="Q777" i="16"/>
  <c r="R777" i="16"/>
  <c r="S777" i="16"/>
  <c r="T777" i="16"/>
  <c r="U777" i="16"/>
  <c r="Y777" i="16"/>
  <c r="Z777" i="16"/>
  <c r="AA777" i="16"/>
  <c r="AB777" i="16"/>
  <c r="M778" i="16"/>
  <c r="N778" i="16"/>
  <c r="O778" i="16"/>
  <c r="P778" i="16"/>
  <c r="Q778" i="16"/>
  <c r="R778" i="16"/>
  <c r="S778" i="16"/>
  <c r="T778" i="16"/>
  <c r="U778" i="16"/>
  <c r="Y778" i="16"/>
  <c r="Z778" i="16"/>
  <c r="AA778" i="16"/>
  <c r="AB778" i="16"/>
  <c r="M779" i="16"/>
  <c r="N779" i="16"/>
  <c r="O779" i="16"/>
  <c r="P779" i="16"/>
  <c r="Q779" i="16"/>
  <c r="R779" i="16"/>
  <c r="S779" i="16"/>
  <c r="T779" i="16"/>
  <c r="U779" i="16"/>
  <c r="Y779" i="16"/>
  <c r="Z779" i="16"/>
  <c r="AA779" i="16"/>
  <c r="AB779" i="16"/>
  <c r="M780" i="16"/>
  <c r="N780" i="16"/>
  <c r="O780" i="16"/>
  <c r="P780" i="16"/>
  <c r="Q780" i="16"/>
  <c r="R780" i="16"/>
  <c r="S780" i="16"/>
  <c r="T780" i="16"/>
  <c r="U780" i="16"/>
  <c r="Y780" i="16"/>
  <c r="Z780" i="16"/>
  <c r="AA780" i="16"/>
  <c r="AB780" i="16"/>
  <c r="M781" i="16"/>
  <c r="N781" i="16"/>
  <c r="O781" i="16"/>
  <c r="P781" i="16"/>
  <c r="Q781" i="16"/>
  <c r="R781" i="16"/>
  <c r="S781" i="16"/>
  <c r="T781" i="16"/>
  <c r="U781" i="16"/>
  <c r="Y781" i="16"/>
  <c r="Z781" i="16"/>
  <c r="AA781" i="16"/>
  <c r="AB781" i="16"/>
  <c r="M782" i="16"/>
  <c r="N782" i="16"/>
  <c r="O782" i="16"/>
  <c r="P782" i="16"/>
  <c r="Q782" i="16"/>
  <c r="R782" i="16"/>
  <c r="S782" i="16"/>
  <c r="T782" i="16"/>
  <c r="U782" i="16"/>
  <c r="Y782" i="16"/>
  <c r="Z782" i="16"/>
  <c r="AA782" i="16"/>
  <c r="AB782" i="16"/>
  <c r="M783" i="16"/>
  <c r="N783" i="16"/>
  <c r="O783" i="16"/>
  <c r="P783" i="16"/>
  <c r="Q783" i="16"/>
  <c r="R783" i="16"/>
  <c r="S783" i="16"/>
  <c r="T783" i="16"/>
  <c r="U783" i="16"/>
  <c r="Y783" i="16"/>
  <c r="Z783" i="16"/>
  <c r="AA783" i="16"/>
  <c r="AB783" i="16"/>
  <c r="M784" i="16"/>
  <c r="N784" i="16"/>
  <c r="O784" i="16"/>
  <c r="P784" i="16"/>
  <c r="Q784" i="16"/>
  <c r="R784" i="16"/>
  <c r="S784" i="16"/>
  <c r="T784" i="16"/>
  <c r="U784" i="16"/>
  <c r="Y784" i="16"/>
  <c r="Z784" i="16"/>
  <c r="AA784" i="16"/>
  <c r="AB784" i="16"/>
  <c r="M785" i="16"/>
  <c r="N785" i="16"/>
  <c r="O785" i="16"/>
  <c r="P785" i="16"/>
  <c r="Q785" i="16"/>
  <c r="R785" i="16"/>
  <c r="S785" i="16"/>
  <c r="T785" i="16"/>
  <c r="U785" i="16"/>
  <c r="Y785" i="16"/>
  <c r="Z785" i="16"/>
  <c r="AA785" i="16"/>
  <c r="AB785" i="16"/>
  <c r="M786" i="16"/>
  <c r="N786" i="16"/>
  <c r="O786" i="16"/>
  <c r="P786" i="16"/>
  <c r="Q786" i="16"/>
  <c r="R786" i="16"/>
  <c r="S786" i="16"/>
  <c r="T786" i="16"/>
  <c r="U786" i="16"/>
  <c r="Y786" i="16"/>
  <c r="Z786" i="16"/>
  <c r="AA786" i="16"/>
  <c r="AB786" i="16"/>
  <c r="M787" i="16"/>
  <c r="N787" i="16"/>
  <c r="O787" i="16"/>
  <c r="P787" i="16"/>
  <c r="Q787" i="16"/>
  <c r="R787" i="16"/>
  <c r="S787" i="16"/>
  <c r="T787" i="16"/>
  <c r="U787" i="16"/>
  <c r="Y787" i="16"/>
  <c r="Z787" i="16"/>
  <c r="AA787" i="16"/>
  <c r="AB787" i="16"/>
  <c r="M788" i="16"/>
  <c r="N788" i="16"/>
  <c r="O788" i="16"/>
  <c r="P788" i="16"/>
  <c r="Q788" i="16"/>
  <c r="R788" i="16"/>
  <c r="S788" i="16"/>
  <c r="T788" i="16"/>
  <c r="U788" i="16"/>
  <c r="Y788" i="16"/>
  <c r="Z788" i="16"/>
  <c r="AA788" i="16"/>
  <c r="AB788" i="16"/>
  <c r="M789" i="16"/>
  <c r="N789" i="16"/>
  <c r="O789" i="16"/>
  <c r="P789" i="16"/>
  <c r="Q789" i="16"/>
  <c r="R789" i="16"/>
  <c r="S789" i="16"/>
  <c r="T789" i="16"/>
  <c r="U789" i="16"/>
  <c r="Y789" i="16"/>
  <c r="Z789" i="16"/>
  <c r="AA789" i="16"/>
  <c r="AB789" i="16"/>
  <c r="M790" i="16"/>
  <c r="N790" i="16"/>
  <c r="O790" i="16"/>
  <c r="P790" i="16"/>
  <c r="Q790" i="16"/>
  <c r="R790" i="16"/>
  <c r="S790" i="16"/>
  <c r="T790" i="16"/>
  <c r="U790" i="16"/>
  <c r="Y790" i="16"/>
  <c r="Z790" i="16"/>
  <c r="AA790" i="16"/>
  <c r="AB790" i="16"/>
  <c r="M791" i="16"/>
  <c r="N791" i="16"/>
  <c r="O791" i="16"/>
  <c r="P791" i="16"/>
  <c r="Q791" i="16"/>
  <c r="R791" i="16"/>
  <c r="S791" i="16"/>
  <c r="T791" i="16"/>
  <c r="U791" i="16"/>
  <c r="Y791" i="16"/>
  <c r="Z791" i="16"/>
  <c r="AA791" i="16"/>
  <c r="AB791" i="16"/>
  <c r="M792" i="16"/>
  <c r="N792" i="16"/>
  <c r="O792" i="16"/>
  <c r="P792" i="16"/>
  <c r="Q792" i="16"/>
  <c r="R792" i="16"/>
  <c r="S792" i="16"/>
  <c r="T792" i="16"/>
  <c r="U792" i="16"/>
  <c r="Y792" i="16"/>
  <c r="Z792" i="16"/>
  <c r="AA792" i="16"/>
  <c r="AB792" i="16"/>
  <c r="M793" i="16"/>
  <c r="N793" i="16"/>
  <c r="O793" i="16"/>
  <c r="P793" i="16"/>
  <c r="Q793" i="16"/>
  <c r="R793" i="16"/>
  <c r="S793" i="16"/>
  <c r="T793" i="16"/>
  <c r="U793" i="16"/>
  <c r="Y793" i="16"/>
  <c r="Z793" i="16"/>
  <c r="AA793" i="16"/>
  <c r="AB793" i="16"/>
  <c r="M794" i="16"/>
  <c r="N794" i="16"/>
  <c r="O794" i="16"/>
  <c r="P794" i="16"/>
  <c r="Q794" i="16"/>
  <c r="R794" i="16"/>
  <c r="S794" i="16"/>
  <c r="T794" i="16"/>
  <c r="U794" i="16"/>
  <c r="Y794" i="16"/>
  <c r="Z794" i="16"/>
  <c r="AA794" i="16"/>
  <c r="AB794" i="16"/>
  <c r="M795" i="16"/>
  <c r="N795" i="16"/>
  <c r="O795" i="16"/>
  <c r="P795" i="16"/>
  <c r="Q795" i="16"/>
  <c r="R795" i="16"/>
  <c r="S795" i="16"/>
  <c r="T795" i="16"/>
  <c r="U795" i="16"/>
  <c r="Y795" i="16"/>
  <c r="Z795" i="16"/>
  <c r="AA795" i="16"/>
  <c r="AB795" i="16"/>
  <c r="M796" i="16"/>
  <c r="N796" i="16"/>
  <c r="O796" i="16"/>
  <c r="P796" i="16"/>
  <c r="Q796" i="16"/>
  <c r="R796" i="16"/>
  <c r="S796" i="16"/>
  <c r="T796" i="16"/>
  <c r="U796" i="16"/>
  <c r="Y796" i="16"/>
  <c r="Z796" i="16"/>
  <c r="AA796" i="16"/>
  <c r="AB796" i="16"/>
  <c r="M797" i="16"/>
  <c r="N797" i="16"/>
  <c r="O797" i="16"/>
  <c r="P797" i="16"/>
  <c r="Q797" i="16"/>
  <c r="R797" i="16"/>
  <c r="S797" i="16"/>
  <c r="T797" i="16"/>
  <c r="U797" i="16"/>
  <c r="Y797" i="16"/>
  <c r="Z797" i="16"/>
  <c r="AA797" i="16"/>
  <c r="AB797" i="16"/>
  <c r="M798" i="16"/>
  <c r="N798" i="16"/>
  <c r="O798" i="16"/>
  <c r="P798" i="16"/>
  <c r="Q798" i="16"/>
  <c r="R798" i="16"/>
  <c r="S798" i="16"/>
  <c r="T798" i="16"/>
  <c r="U798" i="16"/>
  <c r="Y798" i="16"/>
  <c r="Z798" i="16"/>
  <c r="AA798" i="16"/>
  <c r="AB798" i="16"/>
  <c r="M799" i="16"/>
  <c r="N799" i="16"/>
  <c r="O799" i="16"/>
  <c r="P799" i="16"/>
  <c r="Q799" i="16"/>
  <c r="R799" i="16"/>
  <c r="S799" i="16"/>
  <c r="T799" i="16"/>
  <c r="U799" i="16"/>
  <c r="Y799" i="16"/>
  <c r="Z799" i="16"/>
  <c r="AA799" i="16"/>
  <c r="AB799" i="16"/>
  <c r="M800" i="16"/>
  <c r="N800" i="16"/>
  <c r="O800" i="16"/>
  <c r="P800" i="16"/>
  <c r="Q800" i="16"/>
  <c r="R800" i="16"/>
  <c r="S800" i="16"/>
  <c r="T800" i="16"/>
  <c r="U800" i="16"/>
  <c r="Y800" i="16"/>
  <c r="Z800" i="16"/>
  <c r="AA800" i="16"/>
  <c r="AB800" i="16"/>
  <c r="M801" i="16"/>
  <c r="N801" i="16"/>
  <c r="O801" i="16"/>
  <c r="P801" i="16"/>
  <c r="Q801" i="16"/>
  <c r="R801" i="16"/>
  <c r="S801" i="16"/>
  <c r="T801" i="16"/>
  <c r="U801" i="16"/>
  <c r="Y801" i="16"/>
  <c r="Z801" i="16"/>
  <c r="AA801" i="16"/>
  <c r="AB801" i="16"/>
  <c r="M802" i="16"/>
  <c r="N802" i="16"/>
  <c r="O802" i="16"/>
  <c r="P802" i="16"/>
  <c r="Q802" i="16"/>
  <c r="R802" i="16"/>
  <c r="S802" i="16"/>
  <c r="T802" i="16"/>
  <c r="U802" i="16"/>
  <c r="Y802" i="16"/>
  <c r="Z802" i="16"/>
  <c r="AA802" i="16"/>
  <c r="AB802" i="16"/>
  <c r="M803" i="16"/>
  <c r="N803" i="16"/>
  <c r="O803" i="16"/>
  <c r="P803" i="16"/>
  <c r="Q803" i="16"/>
  <c r="R803" i="16"/>
  <c r="S803" i="16"/>
  <c r="T803" i="16"/>
  <c r="U803" i="16"/>
  <c r="Y803" i="16"/>
  <c r="Z803" i="16"/>
  <c r="AA803" i="16"/>
  <c r="AB803" i="16"/>
  <c r="M804" i="16"/>
  <c r="N804" i="16"/>
  <c r="O804" i="16"/>
  <c r="P804" i="16"/>
  <c r="Q804" i="16"/>
  <c r="R804" i="16"/>
  <c r="S804" i="16"/>
  <c r="T804" i="16"/>
  <c r="U804" i="16"/>
  <c r="Y804" i="16"/>
  <c r="Z804" i="16"/>
  <c r="AA804" i="16"/>
  <c r="AB804" i="16"/>
  <c r="M805" i="16"/>
  <c r="N805" i="16"/>
  <c r="O805" i="16"/>
  <c r="P805" i="16"/>
  <c r="Q805" i="16"/>
  <c r="R805" i="16"/>
  <c r="S805" i="16"/>
  <c r="T805" i="16"/>
  <c r="U805" i="16"/>
  <c r="Y805" i="16"/>
  <c r="Z805" i="16"/>
  <c r="AA805" i="16"/>
  <c r="AB805" i="16"/>
  <c r="M806" i="16"/>
  <c r="N806" i="16"/>
  <c r="O806" i="16"/>
  <c r="P806" i="16"/>
  <c r="Q806" i="16"/>
  <c r="R806" i="16"/>
  <c r="S806" i="16"/>
  <c r="T806" i="16"/>
  <c r="U806" i="16"/>
  <c r="Y806" i="16"/>
  <c r="Z806" i="16"/>
  <c r="AA806" i="16"/>
  <c r="AB806" i="16"/>
  <c r="M807" i="16"/>
  <c r="N807" i="16"/>
  <c r="O807" i="16"/>
  <c r="P807" i="16"/>
  <c r="Q807" i="16"/>
  <c r="R807" i="16"/>
  <c r="S807" i="16"/>
  <c r="T807" i="16"/>
  <c r="U807" i="16"/>
  <c r="Y807" i="16"/>
  <c r="Z807" i="16"/>
  <c r="AA807" i="16"/>
  <c r="AB807" i="16"/>
  <c r="M808" i="16"/>
  <c r="N808" i="16"/>
  <c r="O808" i="16"/>
  <c r="P808" i="16"/>
  <c r="Q808" i="16"/>
  <c r="R808" i="16"/>
  <c r="S808" i="16"/>
  <c r="T808" i="16"/>
  <c r="U808" i="16"/>
  <c r="Y808" i="16"/>
  <c r="Z808" i="16"/>
  <c r="AA808" i="16"/>
  <c r="AB808" i="16"/>
  <c r="M809" i="16"/>
  <c r="N809" i="16"/>
  <c r="O809" i="16"/>
  <c r="P809" i="16"/>
  <c r="Q809" i="16"/>
  <c r="R809" i="16"/>
  <c r="S809" i="16"/>
  <c r="T809" i="16"/>
  <c r="U809" i="16"/>
  <c r="Y809" i="16"/>
  <c r="Z809" i="16"/>
  <c r="AA809" i="16"/>
  <c r="AB809" i="16"/>
  <c r="M810" i="16"/>
  <c r="N810" i="16"/>
  <c r="O810" i="16"/>
  <c r="P810" i="16"/>
  <c r="Q810" i="16"/>
  <c r="R810" i="16"/>
  <c r="S810" i="16"/>
  <c r="T810" i="16"/>
  <c r="U810" i="16"/>
  <c r="Y810" i="16"/>
  <c r="Z810" i="16"/>
  <c r="AA810" i="16"/>
  <c r="AB810" i="16"/>
  <c r="M811" i="16"/>
  <c r="N811" i="16"/>
  <c r="O811" i="16"/>
  <c r="P811" i="16"/>
  <c r="Q811" i="16"/>
  <c r="R811" i="16"/>
  <c r="S811" i="16"/>
  <c r="T811" i="16"/>
  <c r="U811" i="16"/>
  <c r="Y811" i="16"/>
  <c r="Z811" i="16"/>
  <c r="AA811" i="16"/>
  <c r="AB811" i="16"/>
  <c r="M812" i="16"/>
  <c r="N812" i="16"/>
  <c r="O812" i="16"/>
  <c r="P812" i="16"/>
  <c r="Q812" i="16"/>
  <c r="R812" i="16"/>
  <c r="S812" i="16"/>
  <c r="T812" i="16"/>
  <c r="U812" i="16"/>
  <c r="Y812" i="16"/>
  <c r="Z812" i="16"/>
  <c r="AA812" i="16"/>
  <c r="AB812" i="16"/>
  <c r="M813" i="16"/>
  <c r="N813" i="16"/>
  <c r="O813" i="16"/>
  <c r="P813" i="16"/>
  <c r="Q813" i="16"/>
  <c r="R813" i="16"/>
  <c r="S813" i="16"/>
  <c r="T813" i="16"/>
  <c r="U813" i="16"/>
  <c r="Y813" i="16"/>
  <c r="Z813" i="16"/>
  <c r="AA813" i="16"/>
  <c r="AB813" i="16"/>
  <c r="M814" i="16"/>
  <c r="N814" i="16"/>
  <c r="O814" i="16"/>
  <c r="P814" i="16"/>
  <c r="Q814" i="16"/>
  <c r="R814" i="16"/>
  <c r="S814" i="16"/>
  <c r="T814" i="16"/>
  <c r="U814" i="16"/>
  <c r="Y814" i="16"/>
  <c r="Z814" i="16"/>
  <c r="AA814" i="16"/>
  <c r="AB814" i="16"/>
  <c r="M815" i="16"/>
  <c r="N815" i="16"/>
  <c r="O815" i="16"/>
  <c r="P815" i="16"/>
  <c r="Q815" i="16"/>
  <c r="R815" i="16"/>
  <c r="S815" i="16"/>
  <c r="T815" i="16"/>
  <c r="U815" i="16"/>
  <c r="Y815" i="16"/>
  <c r="Z815" i="16"/>
  <c r="AA815" i="16"/>
  <c r="AB815" i="16"/>
  <c r="M816" i="16"/>
  <c r="N816" i="16"/>
  <c r="O816" i="16"/>
  <c r="P816" i="16"/>
  <c r="Q816" i="16"/>
  <c r="R816" i="16"/>
  <c r="S816" i="16"/>
  <c r="T816" i="16"/>
  <c r="U816" i="16"/>
  <c r="Y816" i="16"/>
  <c r="Z816" i="16"/>
  <c r="AA816" i="16"/>
  <c r="AB816" i="16"/>
  <c r="M817" i="16"/>
  <c r="N817" i="16"/>
  <c r="O817" i="16"/>
  <c r="P817" i="16"/>
  <c r="Q817" i="16"/>
  <c r="R817" i="16"/>
  <c r="S817" i="16"/>
  <c r="T817" i="16"/>
  <c r="U817" i="16"/>
  <c r="Y817" i="16"/>
  <c r="Z817" i="16"/>
  <c r="AA817" i="16"/>
  <c r="AB817" i="16"/>
  <c r="M818" i="16"/>
  <c r="N818" i="16"/>
  <c r="O818" i="16"/>
  <c r="P818" i="16"/>
  <c r="Q818" i="16"/>
  <c r="R818" i="16"/>
  <c r="S818" i="16"/>
  <c r="T818" i="16"/>
  <c r="U818" i="16"/>
  <c r="Y818" i="16"/>
  <c r="Z818" i="16"/>
  <c r="AA818" i="16"/>
  <c r="AB818" i="16"/>
  <c r="M819" i="16"/>
  <c r="N819" i="16"/>
  <c r="O819" i="16"/>
  <c r="P819" i="16"/>
  <c r="Q819" i="16"/>
  <c r="R819" i="16"/>
  <c r="S819" i="16"/>
  <c r="T819" i="16"/>
  <c r="U819" i="16"/>
  <c r="Y819" i="16"/>
  <c r="Z819" i="16"/>
  <c r="AA819" i="16"/>
  <c r="AB819" i="16"/>
  <c r="M820" i="16"/>
  <c r="N820" i="16"/>
  <c r="O820" i="16"/>
  <c r="P820" i="16"/>
  <c r="Q820" i="16"/>
  <c r="R820" i="16"/>
  <c r="S820" i="16"/>
  <c r="T820" i="16"/>
  <c r="U820" i="16"/>
  <c r="Y820" i="16"/>
  <c r="Z820" i="16"/>
  <c r="AA820" i="16"/>
  <c r="AB820" i="16"/>
  <c r="M821" i="16"/>
  <c r="N821" i="16"/>
  <c r="O821" i="16"/>
  <c r="P821" i="16"/>
  <c r="Q821" i="16"/>
  <c r="R821" i="16"/>
  <c r="S821" i="16"/>
  <c r="T821" i="16"/>
  <c r="U821" i="16"/>
  <c r="Y821" i="16"/>
  <c r="Z821" i="16"/>
  <c r="AA821" i="16"/>
  <c r="AB821" i="16"/>
  <c r="M822" i="16"/>
  <c r="N822" i="16"/>
  <c r="O822" i="16"/>
  <c r="P822" i="16"/>
  <c r="Q822" i="16"/>
  <c r="R822" i="16"/>
  <c r="S822" i="16"/>
  <c r="T822" i="16"/>
  <c r="U822" i="16"/>
  <c r="Y822" i="16"/>
  <c r="Z822" i="16"/>
  <c r="AA822" i="16"/>
  <c r="AB822" i="16"/>
  <c r="M823" i="16"/>
  <c r="N823" i="16"/>
  <c r="O823" i="16"/>
  <c r="P823" i="16"/>
  <c r="Q823" i="16"/>
  <c r="R823" i="16"/>
  <c r="S823" i="16"/>
  <c r="T823" i="16"/>
  <c r="U823" i="16"/>
  <c r="Y823" i="16"/>
  <c r="Z823" i="16"/>
  <c r="AA823" i="16"/>
  <c r="AB823" i="16"/>
  <c r="M824" i="16"/>
  <c r="N824" i="16"/>
  <c r="O824" i="16"/>
  <c r="P824" i="16"/>
  <c r="Q824" i="16"/>
  <c r="R824" i="16"/>
  <c r="S824" i="16"/>
  <c r="T824" i="16"/>
  <c r="U824" i="16"/>
  <c r="Y824" i="16"/>
  <c r="Z824" i="16"/>
  <c r="AA824" i="16"/>
  <c r="AB824" i="16"/>
  <c r="M825" i="16"/>
  <c r="N825" i="16"/>
  <c r="O825" i="16"/>
  <c r="P825" i="16"/>
  <c r="Q825" i="16"/>
  <c r="R825" i="16"/>
  <c r="S825" i="16"/>
  <c r="T825" i="16"/>
  <c r="U825" i="16"/>
  <c r="Y825" i="16"/>
  <c r="Z825" i="16"/>
  <c r="AA825" i="16"/>
  <c r="AB825" i="16"/>
  <c r="M826" i="16"/>
  <c r="N826" i="16"/>
  <c r="O826" i="16"/>
  <c r="P826" i="16"/>
  <c r="Q826" i="16"/>
  <c r="R826" i="16"/>
  <c r="S826" i="16"/>
  <c r="T826" i="16"/>
  <c r="U826" i="16"/>
  <c r="Y826" i="16"/>
  <c r="Z826" i="16"/>
  <c r="AA826" i="16"/>
  <c r="AB826" i="16"/>
  <c r="M827" i="16"/>
  <c r="N827" i="16"/>
  <c r="O827" i="16"/>
  <c r="P827" i="16"/>
  <c r="Q827" i="16"/>
  <c r="R827" i="16"/>
  <c r="S827" i="16"/>
  <c r="T827" i="16"/>
  <c r="U827" i="16"/>
  <c r="Y827" i="16"/>
  <c r="Z827" i="16"/>
  <c r="AA827" i="16"/>
  <c r="AB827" i="16"/>
  <c r="M828" i="16"/>
  <c r="N828" i="16"/>
  <c r="O828" i="16"/>
  <c r="P828" i="16"/>
  <c r="Q828" i="16"/>
  <c r="R828" i="16"/>
  <c r="S828" i="16"/>
  <c r="T828" i="16"/>
  <c r="U828" i="16"/>
  <c r="Y828" i="16"/>
  <c r="Z828" i="16"/>
  <c r="AA828" i="16"/>
  <c r="AB828" i="16"/>
  <c r="M829" i="16"/>
  <c r="N829" i="16"/>
  <c r="O829" i="16"/>
  <c r="P829" i="16"/>
  <c r="Q829" i="16"/>
  <c r="R829" i="16"/>
  <c r="S829" i="16"/>
  <c r="T829" i="16"/>
  <c r="U829" i="16"/>
  <c r="Y829" i="16"/>
  <c r="Z829" i="16"/>
  <c r="AA829" i="16"/>
  <c r="AB829" i="16"/>
  <c r="M830" i="16"/>
  <c r="N830" i="16"/>
  <c r="O830" i="16"/>
  <c r="P830" i="16"/>
  <c r="Q830" i="16"/>
  <c r="R830" i="16"/>
  <c r="S830" i="16"/>
  <c r="T830" i="16"/>
  <c r="U830" i="16"/>
  <c r="Y830" i="16"/>
  <c r="Z830" i="16"/>
  <c r="AA830" i="16"/>
  <c r="AB830" i="16"/>
  <c r="M831" i="16"/>
  <c r="N831" i="16"/>
  <c r="O831" i="16"/>
  <c r="P831" i="16"/>
  <c r="Q831" i="16"/>
  <c r="R831" i="16"/>
  <c r="S831" i="16"/>
  <c r="T831" i="16"/>
  <c r="U831" i="16"/>
  <c r="Y831" i="16"/>
  <c r="Z831" i="16"/>
  <c r="AA831" i="16"/>
  <c r="AB831" i="16"/>
  <c r="M832" i="16"/>
  <c r="N832" i="16"/>
  <c r="O832" i="16"/>
  <c r="P832" i="16"/>
  <c r="Q832" i="16"/>
  <c r="R832" i="16"/>
  <c r="S832" i="16"/>
  <c r="T832" i="16"/>
  <c r="U832" i="16"/>
  <c r="Y832" i="16"/>
  <c r="Z832" i="16"/>
  <c r="AA832" i="16"/>
  <c r="AB832" i="16"/>
  <c r="M833" i="16"/>
  <c r="N833" i="16"/>
  <c r="O833" i="16"/>
  <c r="P833" i="16"/>
  <c r="Q833" i="16"/>
  <c r="R833" i="16"/>
  <c r="S833" i="16"/>
  <c r="T833" i="16"/>
  <c r="U833" i="16"/>
  <c r="Y833" i="16"/>
  <c r="Z833" i="16"/>
  <c r="AA833" i="16"/>
  <c r="AB833" i="16"/>
  <c r="M834" i="16"/>
  <c r="N834" i="16"/>
  <c r="O834" i="16"/>
  <c r="P834" i="16"/>
  <c r="Q834" i="16"/>
  <c r="R834" i="16"/>
  <c r="S834" i="16"/>
  <c r="T834" i="16"/>
  <c r="U834" i="16"/>
  <c r="Y834" i="16"/>
  <c r="Z834" i="16"/>
  <c r="AA834" i="16"/>
  <c r="AB834" i="16"/>
  <c r="M835" i="16"/>
  <c r="N835" i="16"/>
  <c r="O835" i="16"/>
  <c r="P835" i="16"/>
  <c r="Q835" i="16"/>
  <c r="R835" i="16"/>
  <c r="S835" i="16"/>
  <c r="T835" i="16"/>
  <c r="U835" i="16"/>
  <c r="Y835" i="16"/>
  <c r="Z835" i="16"/>
  <c r="AA835" i="16"/>
  <c r="AB835" i="16"/>
  <c r="M836" i="16"/>
  <c r="N836" i="16"/>
  <c r="O836" i="16"/>
  <c r="P836" i="16"/>
  <c r="Q836" i="16"/>
  <c r="R836" i="16"/>
  <c r="S836" i="16"/>
  <c r="T836" i="16"/>
  <c r="U836" i="16"/>
  <c r="Y836" i="16"/>
  <c r="Z836" i="16"/>
  <c r="AA836" i="16"/>
  <c r="AB836" i="16"/>
  <c r="M837" i="16"/>
  <c r="N837" i="16"/>
  <c r="O837" i="16"/>
  <c r="P837" i="16"/>
  <c r="Q837" i="16"/>
  <c r="R837" i="16"/>
  <c r="S837" i="16"/>
  <c r="T837" i="16"/>
  <c r="U837" i="16"/>
  <c r="Y837" i="16"/>
  <c r="Z837" i="16"/>
  <c r="AA837" i="16"/>
  <c r="AB837" i="16"/>
  <c r="M838" i="16"/>
  <c r="N838" i="16"/>
  <c r="O838" i="16"/>
  <c r="P838" i="16"/>
  <c r="Q838" i="16"/>
  <c r="R838" i="16"/>
  <c r="S838" i="16"/>
  <c r="T838" i="16"/>
  <c r="U838" i="16"/>
  <c r="Y838" i="16"/>
  <c r="Z838" i="16"/>
  <c r="AA838" i="16"/>
  <c r="AB838" i="16"/>
  <c r="M839" i="16"/>
  <c r="N839" i="16"/>
  <c r="O839" i="16"/>
  <c r="P839" i="16"/>
  <c r="Q839" i="16"/>
  <c r="R839" i="16"/>
  <c r="S839" i="16"/>
  <c r="T839" i="16"/>
  <c r="U839" i="16"/>
  <c r="Y839" i="16"/>
  <c r="Z839" i="16"/>
  <c r="AA839" i="16"/>
  <c r="AB839" i="16"/>
  <c r="M840" i="16"/>
  <c r="N840" i="16"/>
  <c r="O840" i="16"/>
  <c r="P840" i="16"/>
  <c r="Q840" i="16"/>
  <c r="R840" i="16"/>
  <c r="S840" i="16"/>
  <c r="T840" i="16"/>
  <c r="U840" i="16"/>
  <c r="Y840" i="16"/>
  <c r="Z840" i="16"/>
  <c r="AA840" i="16"/>
  <c r="AB840" i="16"/>
  <c r="M841" i="16"/>
  <c r="N841" i="16"/>
  <c r="O841" i="16"/>
  <c r="P841" i="16"/>
  <c r="Q841" i="16"/>
  <c r="R841" i="16"/>
  <c r="S841" i="16"/>
  <c r="T841" i="16"/>
  <c r="U841" i="16"/>
  <c r="Y841" i="16"/>
  <c r="Z841" i="16"/>
  <c r="AA841" i="16"/>
  <c r="AB841" i="16"/>
  <c r="M842" i="16"/>
  <c r="N842" i="16"/>
  <c r="O842" i="16"/>
  <c r="P842" i="16"/>
  <c r="Q842" i="16"/>
  <c r="R842" i="16"/>
  <c r="S842" i="16"/>
  <c r="T842" i="16"/>
  <c r="U842" i="16"/>
  <c r="Y842" i="16"/>
  <c r="Z842" i="16"/>
  <c r="AA842" i="16"/>
  <c r="AB842" i="16"/>
  <c r="M843" i="16"/>
  <c r="N843" i="16"/>
  <c r="O843" i="16"/>
  <c r="P843" i="16"/>
  <c r="Q843" i="16"/>
  <c r="R843" i="16"/>
  <c r="S843" i="16"/>
  <c r="T843" i="16"/>
  <c r="U843" i="16"/>
  <c r="Y843" i="16"/>
  <c r="Z843" i="16"/>
  <c r="AA843" i="16"/>
  <c r="AB843" i="16"/>
  <c r="M844" i="16"/>
  <c r="N844" i="16"/>
  <c r="O844" i="16"/>
  <c r="P844" i="16"/>
  <c r="Q844" i="16"/>
  <c r="R844" i="16"/>
  <c r="S844" i="16"/>
  <c r="T844" i="16"/>
  <c r="U844" i="16"/>
  <c r="Y844" i="16"/>
  <c r="Z844" i="16"/>
  <c r="AA844" i="16"/>
  <c r="AB844" i="16"/>
  <c r="M845" i="16"/>
  <c r="N845" i="16"/>
  <c r="O845" i="16"/>
  <c r="P845" i="16"/>
  <c r="Q845" i="16"/>
  <c r="R845" i="16"/>
  <c r="S845" i="16"/>
  <c r="T845" i="16"/>
  <c r="U845" i="16"/>
  <c r="Y845" i="16"/>
  <c r="Z845" i="16"/>
  <c r="AA845" i="16"/>
  <c r="AB845" i="16"/>
  <c r="M846" i="16"/>
  <c r="N846" i="16"/>
  <c r="O846" i="16"/>
  <c r="P846" i="16"/>
  <c r="Q846" i="16"/>
  <c r="R846" i="16"/>
  <c r="S846" i="16"/>
  <c r="T846" i="16"/>
  <c r="U846" i="16"/>
  <c r="Y846" i="16"/>
  <c r="Z846" i="16"/>
  <c r="AA846" i="16"/>
  <c r="AB846" i="16"/>
  <c r="M847" i="16"/>
  <c r="N847" i="16"/>
  <c r="O847" i="16"/>
  <c r="P847" i="16"/>
  <c r="Q847" i="16"/>
  <c r="R847" i="16"/>
  <c r="S847" i="16"/>
  <c r="T847" i="16"/>
  <c r="U847" i="16"/>
  <c r="Y847" i="16"/>
  <c r="Z847" i="16"/>
  <c r="AA847" i="16"/>
  <c r="AB847" i="16"/>
  <c r="M848" i="16"/>
  <c r="N848" i="16"/>
  <c r="O848" i="16"/>
  <c r="P848" i="16"/>
  <c r="Q848" i="16"/>
  <c r="R848" i="16"/>
  <c r="S848" i="16"/>
  <c r="T848" i="16"/>
  <c r="U848" i="16"/>
  <c r="Y848" i="16"/>
  <c r="Z848" i="16"/>
  <c r="AA848" i="16"/>
  <c r="AB848" i="16"/>
  <c r="M849" i="16"/>
  <c r="N849" i="16"/>
  <c r="O849" i="16"/>
  <c r="P849" i="16"/>
  <c r="Q849" i="16"/>
  <c r="R849" i="16"/>
  <c r="S849" i="16"/>
  <c r="T849" i="16"/>
  <c r="U849" i="16"/>
  <c r="Y849" i="16"/>
  <c r="Z849" i="16"/>
  <c r="AA849" i="16"/>
  <c r="AB849" i="16"/>
  <c r="M850" i="16"/>
  <c r="N850" i="16"/>
  <c r="O850" i="16"/>
  <c r="P850" i="16"/>
  <c r="Q850" i="16"/>
  <c r="R850" i="16"/>
  <c r="S850" i="16"/>
  <c r="T850" i="16"/>
  <c r="U850" i="16"/>
  <c r="Y850" i="16"/>
  <c r="Z850" i="16"/>
  <c r="AA850" i="16"/>
  <c r="AB850" i="16"/>
  <c r="M851" i="16"/>
  <c r="N851" i="16"/>
  <c r="O851" i="16"/>
  <c r="P851" i="16"/>
  <c r="Q851" i="16"/>
  <c r="R851" i="16"/>
  <c r="S851" i="16"/>
  <c r="T851" i="16"/>
  <c r="U851" i="16"/>
  <c r="Y851" i="16"/>
  <c r="Z851" i="16"/>
  <c r="AA851" i="16"/>
  <c r="AB851" i="16"/>
  <c r="M852" i="16"/>
  <c r="N852" i="16"/>
  <c r="O852" i="16"/>
  <c r="P852" i="16"/>
  <c r="Q852" i="16"/>
  <c r="R852" i="16"/>
  <c r="S852" i="16"/>
  <c r="T852" i="16"/>
  <c r="U852" i="16"/>
  <c r="Y852" i="16"/>
  <c r="Z852" i="16"/>
  <c r="AA852" i="16"/>
  <c r="AB852" i="16"/>
  <c r="M853" i="16"/>
  <c r="N853" i="16"/>
  <c r="O853" i="16"/>
  <c r="P853" i="16"/>
  <c r="Q853" i="16"/>
  <c r="R853" i="16"/>
  <c r="S853" i="16"/>
  <c r="T853" i="16"/>
  <c r="U853" i="16"/>
  <c r="Y853" i="16"/>
  <c r="Z853" i="16"/>
  <c r="AA853" i="16"/>
  <c r="AB853" i="16"/>
  <c r="M854" i="16"/>
  <c r="N854" i="16"/>
  <c r="O854" i="16"/>
  <c r="P854" i="16"/>
  <c r="Q854" i="16"/>
  <c r="R854" i="16"/>
  <c r="S854" i="16"/>
  <c r="T854" i="16"/>
  <c r="U854" i="16"/>
  <c r="Y854" i="16"/>
  <c r="Z854" i="16"/>
  <c r="AA854" i="16"/>
  <c r="AB854" i="16"/>
  <c r="M855" i="16"/>
  <c r="N855" i="16"/>
  <c r="O855" i="16"/>
  <c r="P855" i="16"/>
  <c r="Q855" i="16"/>
  <c r="R855" i="16"/>
  <c r="S855" i="16"/>
  <c r="T855" i="16"/>
  <c r="U855" i="16"/>
  <c r="Y855" i="16"/>
  <c r="Z855" i="16"/>
  <c r="AA855" i="16"/>
  <c r="AB855" i="16"/>
  <c r="M856" i="16"/>
  <c r="N856" i="16"/>
  <c r="O856" i="16"/>
  <c r="P856" i="16"/>
  <c r="Q856" i="16"/>
  <c r="R856" i="16"/>
  <c r="S856" i="16"/>
  <c r="T856" i="16"/>
  <c r="U856" i="16"/>
  <c r="Y856" i="16"/>
  <c r="Z856" i="16"/>
  <c r="AA856" i="16"/>
  <c r="AB856" i="16"/>
  <c r="M857" i="16"/>
  <c r="N857" i="16"/>
  <c r="O857" i="16"/>
  <c r="P857" i="16"/>
  <c r="Q857" i="16"/>
  <c r="R857" i="16"/>
  <c r="S857" i="16"/>
  <c r="T857" i="16"/>
  <c r="U857" i="16"/>
  <c r="Y857" i="16"/>
  <c r="Z857" i="16"/>
  <c r="AA857" i="16"/>
  <c r="AB857" i="16"/>
  <c r="M858" i="16"/>
  <c r="N858" i="16"/>
  <c r="O858" i="16"/>
  <c r="P858" i="16"/>
  <c r="Q858" i="16"/>
  <c r="R858" i="16"/>
  <c r="S858" i="16"/>
  <c r="T858" i="16"/>
  <c r="U858" i="16"/>
  <c r="Y858" i="16"/>
  <c r="Z858" i="16"/>
  <c r="AA858" i="16"/>
  <c r="AB858" i="16"/>
  <c r="M859" i="16"/>
  <c r="N859" i="16"/>
  <c r="O859" i="16"/>
  <c r="P859" i="16"/>
  <c r="Q859" i="16"/>
  <c r="R859" i="16"/>
  <c r="S859" i="16"/>
  <c r="T859" i="16"/>
  <c r="U859" i="16"/>
  <c r="Y859" i="16"/>
  <c r="Z859" i="16"/>
  <c r="AA859" i="16"/>
  <c r="AB859" i="16"/>
  <c r="M860" i="16"/>
  <c r="N860" i="16"/>
  <c r="O860" i="16"/>
  <c r="P860" i="16"/>
  <c r="Q860" i="16"/>
  <c r="R860" i="16"/>
  <c r="S860" i="16"/>
  <c r="T860" i="16"/>
  <c r="U860" i="16"/>
  <c r="Y860" i="16"/>
  <c r="Z860" i="16"/>
  <c r="AA860" i="16"/>
  <c r="AB860" i="16"/>
  <c r="M861" i="16"/>
  <c r="N861" i="16"/>
  <c r="O861" i="16"/>
  <c r="P861" i="16"/>
  <c r="Q861" i="16"/>
  <c r="R861" i="16"/>
  <c r="S861" i="16"/>
  <c r="T861" i="16"/>
  <c r="U861" i="16"/>
  <c r="Y861" i="16"/>
  <c r="Z861" i="16"/>
  <c r="AA861" i="16"/>
  <c r="AB861" i="16"/>
  <c r="M862" i="16"/>
  <c r="N862" i="16"/>
  <c r="O862" i="16"/>
  <c r="P862" i="16"/>
  <c r="Q862" i="16"/>
  <c r="R862" i="16"/>
  <c r="S862" i="16"/>
  <c r="T862" i="16"/>
  <c r="U862" i="16"/>
  <c r="Y862" i="16"/>
  <c r="Z862" i="16"/>
  <c r="AA862" i="16"/>
  <c r="AB862" i="16"/>
  <c r="M863" i="16"/>
  <c r="N863" i="16"/>
  <c r="O863" i="16"/>
  <c r="P863" i="16"/>
  <c r="Q863" i="16"/>
  <c r="R863" i="16"/>
  <c r="S863" i="16"/>
  <c r="T863" i="16"/>
  <c r="U863" i="16"/>
  <c r="Y863" i="16"/>
  <c r="Z863" i="16"/>
  <c r="AA863" i="16"/>
  <c r="AB863" i="16"/>
  <c r="M864" i="16"/>
  <c r="N864" i="16"/>
  <c r="O864" i="16"/>
  <c r="P864" i="16"/>
  <c r="Q864" i="16"/>
  <c r="R864" i="16"/>
  <c r="S864" i="16"/>
  <c r="T864" i="16"/>
  <c r="U864" i="16"/>
  <c r="Y864" i="16"/>
  <c r="Z864" i="16"/>
  <c r="AA864" i="16"/>
  <c r="AB864" i="16"/>
  <c r="M865" i="16"/>
  <c r="N865" i="16"/>
  <c r="O865" i="16"/>
  <c r="P865" i="16"/>
  <c r="Q865" i="16"/>
  <c r="R865" i="16"/>
  <c r="S865" i="16"/>
  <c r="T865" i="16"/>
  <c r="U865" i="16"/>
  <c r="Y865" i="16"/>
  <c r="Z865" i="16"/>
  <c r="AA865" i="16"/>
  <c r="AB865" i="16"/>
  <c r="M866" i="16"/>
  <c r="N866" i="16"/>
  <c r="O866" i="16"/>
  <c r="P866" i="16"/>
  <c r="Q866" i="16"/>
  <c r="R866" i="16"/>
  <c r="S866" i="16"/>
  <c r="T866" i="16"/>
  <c r="U866" i="16"/>
  <c r="Y866" i="16"/>
  <c r="Z866" i="16"/>
  <c r="AA866" i="16"/>
  <c r="AB866" i="16"/>
  <c r="M867" i="16"/>
  <c r="N867" i="16"/>
  <c r="O867" i="16"/>
  <c r="P867" i="16"/>
  <c r="Q867" i="16"/>
  <c r="R867" i="16"/>
  <c r="S867" i="16"/>
  <c r="T867" i="16"/>
  <c r="U867" i="16"/>
  <c r="Y867" i="16"/>
  <c r="Z867" i="16"/>
  <c r="AA867" i="16"/>
  <c r="AB867" i="16"/>
  <c r="M868" i="16"/>
  <c r="N868" i="16"/>
  <c r="O868" i="16"/>
  <c r="P868" i="16"/>
  <c r="Q868" i="16"/>
  <c r="R868" i="16"/>
  <c r="S868" i="16"/>
  <c r="T868" i="16"/>
  <c r="U868" i="16"/>
  <c r="Y868" i="16"/>
  <c r="Z868" i="16"/>
  <c r="AA868" i="16"/>
  <c r="AB868" i="16"/>
  <c r="M869" i="16"/>
  <c r="N869" i="16"/>
  <c r="O869" i="16"/>
  <c r="P869" i="16"/>
  <c r="Q869" i="16"/>
  <c r="R869" i="16"/>
  <c r="S869" i="16"/>
  <c r="T869" i="16"/>
  <c r="U869" i="16"/>
  <c r="Y869" i="16"/>
  <c r="Z869" i="16"/>
  <c r="AA869" i="16"/>
  <c r="AB869" i="16"/>
  <c r="M870" i="16"/>
  <c r="N870" i="16"/>
  <c r="O870" i="16"/>
  <c r="P870" i="16"/>
  <c r="Q870" i="16"/>
  <c r="R870" i="16"/>
  <c r="S870" i="16"/>
  <c r="T870" i="16"/>
  <c r="U870" i="16"/>
  <c r="Y870" i="16"/>
  <c r="Z870" i="16"/>
  <c r="AA870" i="16"/>
  <c r="AB870" i="16"/>
  <c r="M871" i="16"/>
  <c r="N871" i="16"/>
  <c r="O871" i="16"/>
  <c r="P871" i="16"/>
  <c r="Q871" i="16"/>
  <c r="R871" i="16"/>
  <c r="S871" i="16"/>
  <c r="T871" i="16"/>
  <c r="U871" i="16"/>
  <c r="Y871" i="16"/>
  <c r="Z871" i="16"/>
  <c r="AA871" i="16"/>
  <c r="AB871" i="16"/>
  <c r="M872" i="16"/>
  <c r="N872" i="16"/>
  <c r="O872" i="16"/>
  <c r="P872" i="16"/>
  <c r="Q872" i="16"/>
  <c r="R872" i="16"/>
  <c r="S872" i="16"/>
  <c r="T872" i="16"/>
  <c r="U872" i="16"/>
  <c r="Y872" i="16"/>
  <c r="Z872" i="16"/>
  <c r="AA872" i="16"/>
  <c r="AB872" i="16"/>
  <c r="M873" i="16"/>
  <c r="N873" i="16"/>
  <c r="O873" i="16"/>
  <c r="P873" i="16"/>
  <c r="Q873" i="16"/>
  <c r="R873" i="16"/>
  <c r="S873" i="16"/>
  <c r="T873" i="16"/>
  <c r="U873" i="16"/>
  <c r="Y873" i="16"/>
  <c r="Z873" i="16"/>
  <c r="AA873" i="16"/>
  <c r="AB873" i="16"/>
  <c r="M874" i="16"/>
  <c r="N874" i="16"/>
  <c r="O874" i="16"/>
  <c r="P874" i="16"/>
  <c r="Q874" i="16"/>
  <c r="R874" i="16"/>
  <c r="S874" i="16"/>
  <c r="T874" i="16"/>
  <c r="U874" i="16"/>
  <c r="Y874" i="16"/>
  <c r="Z874" i="16"/>
  <c r="AA874" i="16"/>
  <c r="AB874" i="16"/>
  <c r="M875" i="16"/>
  <c r="N875" i="16"/>
  <c r="O875" i="16"/>
  <c r="P875" i="16"/>
  <c r="Q875" i="16"/>
  <c r="R875" i="16"/>
  <c r="S875" i="16"/>
  <c r="T875" i="16"/>
  <c r="U875" i="16"/>
  <c r="Y875" i="16"/>
  <c r="Z875" i="16"/>
  <c r="AA875" i="16"/>
  <c r="AB875" i="16"/>
  <c r="M876" i="16"/>
  <c r="N876" i="16"/>
  <c r="O876" i="16"/>
  <c r="P876" i="16"/>
  <c r="Q876" i="16"/>
  <c r="R876" i="16"/>
  <c r="S876" i="16"/>
  <c r="T876" i="16"/>
  <c r="U876" i="16"/>
  <c r="Y876" i="16"/>
  <c r="Z876" i="16"/>
  <c r="AA876" i="16"/>
  <c r="AB876" i="16"/>
  <c r="M877" i="16"/>
  <c r="N877" i="16"/>
  <c r="O877" i="16"/>
  <c r="P877" i="16"/>
  <c r="Q877" i="16"/>
  <c r="R877" i="16"/>
  <c r="S877" i="16"/>
  <c r="T877" i="16"/>
  <c r="U877" i="16"/>
  <c r="Y877" i="16"/>
  <c r="Z877" i="16"/>
  <c r="AA877" i="16"/>
  <c r="AB877" i="16"/>
  <c r="M878" i="16"/>
  <c r="N878" i="16"/>
  <c r="O878" i="16"/>
  <c r="P878" i="16"/>
  <c r="Q878" i="16"/>
  <c r="R878" i="16"/>
  <c r="S878" i="16"/>
  <c r="T878" i="16"/>
  <c r="U878" i="16"/>
  <c r="Y878" i="16"/>
  <c r="Z878" i="16"/>
  <c r="AA878" i="16"/>
  <c r="AB878" i="16"/>
  <c r="M879" i="16"/>
  <c r="N879" i="16"/>
  <c r="O879" i="16"/>
  <c r="P879" i="16"/>
  <c r="Q879" i="16"/>
  <c r="R879" i="16"/>
  <c r="S879" i="16"/>
  <c r="T879" i="16"/>
  <c r="U879" i="16"/>
  <c r="Y879" i="16"/>
  <c r="Z879" i="16"/>
  <c r="AA879" i="16"/>
  <c r="AB879" i="16"/>
  <c r="M880" i="16"/>
  <c r="N880" i="16"/>
  <c r="O880" i="16"/>
  <c r="P880" i="16"/>
  <c r="Q880" i="16"/>
  <c r="R880" i="16"/>
  <c r="S880" i="16"/>
  <c r="T880" i="16"/>
  <c r="U880" i="16"/>
  <c r="Y880" i="16"/>
  <c r="Z880" i="16"/>
  <c r="AA880" i="16"/>
  <c r="AB880" i="16"/>
  <c r="M881" i="16"/>
  <c r="N881" i="16"/>
  <c r="O881" i="16"/>
  <c r="P881" i="16"/>
  <c r="Q881" i="16"/>
  <c r="R881" i="16"/>
  <c r="S881" i="16"/>
  <c r="T881" i="16"/>
  <c r="U881" i="16"/>
  <c r="Y881" i="16"/>
  <c r="Z881" i="16"/>
  <c r="AA881" i="16"/>
  <c r="AB881" i="16"/>
  <c r="M882" i="16"/>
  <c r="N882" i="16"/>
  <c r="O882" i="16"/>
  <c r="P882" i="16"/>
  <c r="Q882" i="16"/>
  <c r="R882" i="16"/>
  <c r="S882" i="16"/>
  <c r="T882" i="16"/>
  <c r="U882" i="16"/>
  <c r="Y882" i="16"/>
  <c r="Z882" i="16"/>
  <c r="AA882" i="16"/>
  <c r="AB882" i="16"/>
  <c r="M883" i="16"/>
  <c r="N883" i="16"/>
  <c r="O883" i="16"/>
  <c r="P883" i="16"/>
  <c r="Q883" i="16"/>
  <c r="R883" i="16"/>
  <c r="S883" i="16"/>
  <c r="T883" i="16"/>
  <c r="U883" i="16"/>
  <c r="Y883" i="16"/>
  <c r="Z883" i="16"/>
  <c r="AA883" i="16"/>
  <c r="AB883" i="16"/>
  <c r="M884" i="16"/>
  <c r="N884" i="16"/>
  <c r="O884" i="16"/>
  <c r="P884" i="16"/>
  <c r="Q884" i="16"/>
  <c r="R884" i="16"/>
  <c r="S884" i="16"/>
  <c r="T884" i="16"/>
  <c r="U884" i="16"/>
  <c r="Y884" i="16"/>
  <c r="Z884" i="16"/>
  <c r="AA884" i="16"/>
  <c r="AB884" i="16"/>
  <c r="M885" i="16"/>
  <c r="N885" i="16"/>
  <c r="O885" i="16"/>
  <c r="P885" i="16"/>
  <c r="Q885" i="16"/>
  <c r="R885" i="16"/>
  <c r="S885" i="16"/>
  <c r="T885" i="16"/>
  <c r="U885" i="16"/>
  <c r="Y885" i="16"/>
  <c r="Z885" i="16"/>
  <c r="AA885" i="16"/>
  <c r="AB885" i="16"/>
  <c r="M886" i="16"/>
  <c r="N886" i="16"/>
  <c r="O886" i="16"/>
  <c r="P886" i="16"/>
  <c r="Q886" i="16"/>
  <c r="R886" i="16"/>
  <c r="S886" i="16"/>
  <c r="T886" i="16"/>
  <c r="U886" i="16"/>
  <c r="Y886" i="16"/>
  <c r="Z886" i="16"/>
  <c r="AA886" i="16"/>
  <c r="AB886" i="16"/>
  <c r="M887" i="16"/>
  <c r="N887" i="16"/>
  <c r="O887" i="16"/>
  <c r="P887" i="16"/>
  <c r="Q887" i="16"/>
  <c r="R887" i="16"/>
  <c r="S887" i="16"/>
  <c r="T887" i="16"/>
  <c r="U887" i="16"/>
  <c r="Y887" i="16"/>
  <c r="Z887" i="16"/>
  <c r="AA887" i="16"/>
  <c r="AB887" i="16"/>
  <c r="M888" i="16"/>
  <c r="N888" i="16"/>
  <c r="O888" i="16"/>
  <c r="P888" i="16"/>
  <c r="Q888" i="16"/>
  <c r="R888" i="16"/>
  <c r="S888" i="16"/>
  <c r="T888" i="16"/>
  <c r="U888" i="16"/>
  <c r="Y888" i="16"/>
  <c r="Z888" i="16"/>
  <c r="AA888" i="16"/>
  <c r="AB888" i="16"/>
  <c r="M889" i="16"/>
  <c r="N889" i="16"/>
  <c r="O889" i="16"/>
  <c r="P889" i="16"/>
  <c r="Q889" i="16"/>
  <c r="R889" i="16"/>
  <c r="S889" i="16"/>
  <c r="T889" i="16"/>
  <c r="U889" i="16"/>
  <c r="Y889" i="16"/>
  <c r="Z889" i="16"/>
  <c r="AA889" i="16"/>
  <c r="AB889" i="16"/>
  <c r="M890" i="16"/>
  <c r="N890" i="16"/>
  <c r="O890" i="16"/>
  <c r="P890" i="16"/>
  <c r="Q890" i="16"/>
  <c r="R890" i="16"/>
  <c r="S890" i="16"/>
  <c r="T890" i="16"/>
  <c r="U890" i="16"/>
  <c r="Y890" i="16"/>
  <c r="Z890" i="16"/>
  <c r="AA890" i="16"/>
  <c r="AB890" i="16"/>
  <c r="M891" i="16"/>
  <c r="N891" i="16"/>
  <c r="O891" i="16"/>
  <c r="P891" i="16"/>
  <c r="Q891" i="16"/>
  <c r="R891" i="16"/>
  <c r="S891" i="16"/>
  <c r="T891" i="16"/>
  <c r="U891" i="16"/>
  <c r="Y891" i="16"/>
  <c r="Z891" i="16"/>
  <c r="AA891" i="16"/>
  <c r="AB891" i="16"/>
  <c r="M892" i="16"/>
  <c r="N892" i="16"/>
  <c r="O892" i="16"/>
  <c r="P892" i="16"/>
  <c r="Q892" i="16"/>
  <c r="R892" i="16"/>
  <c r="S892" i="16"/>
  <c r="T892" i="16"/>
  <c r="U892" i="16"/>
  <c r="Y892" i="16"/>
  <c r="Z892" i="16"/>
  <c r="AA892" i="16"/>
  <c r="AB892" i="16"/>
  <c r="M893" i="16"/>
  <c r="N893" i="16"/>
  <c r="O893" i="16"/>
  <c r="P893" i="16"/>
  <c r="Q893" i="16"/>
  <c r="R893" i="16"/>
  <c r="S893" i="16"/>
  <c r="T893" i="16"/>
  <c r="U893" i="16"/>
  <c r="Y893" i="16"/>
  <c r="Z893" i="16"/>
  <c r="AA893" i="16"/>
  <c r="AB893" i="16"/>
  <c r="M894" i="16"/>
  <c r="N894" i="16"/>
  <c r="O894" i="16"/>
  <c r="P894" i="16"/>
  <c r="Q894" i="16"/>
  <c r="R894" i="16"/>
  <c r="S894" i="16"/>
  <c r="T894" i="16"/>
  <c r="U894" i="16"/>
  <c r="Y894" i="16"/>
  <c r="Z894" i="16"/>
  <c r="AA894" i="16"/>
  <c r="AB894" i="16"/>
  <c r="M895" i="16"/>
  <c r="N895" i="16"/>
  <c r="O895" i="16"/>
  <c r="P895" i="16"/>
  <c r="Q895" i="16"/>
  <c r="R895" i="16"/>
  <c r="S895" i="16"/>
  <c r="T895" i="16"/>
  <c r="U895" i="16"/>
  <c r="Y895" i="16"/>
  <c r="Z895" i="16"/>
  <c r="AA895" i="16"/>
  <c r="AB895" i="16"/>
  <c r="M896" i="16"/>
  <c r="N896" i="16"/>
  <c r="O896" i="16"/>
  <c r="P896" i="16"/>
  <c r="Q896" i="16"/>
  <c r="R896" i="16"/>
  <c r="S896" i="16"/>
  <c r="T896" i="16"/>
  <c r="U896" i="16"/>
  <c r="Y896" i="16"/>
  <c r="Z896" i="16"/>
  <c r="AA896" i="16"/>
  <c r="AB896" i="16"/>
  <c r="M897" i="16"/>
  <c r="N897" i="16"/>
  <c r="O897" i="16"/>
  <c r="P897" i="16"/>
  <c r="Q897" i="16"/>
  <c r="R897" i="16"/>
  <c r="S897" i="16"/>
  <c r="T897" i="16"/>
  <c r="U897" i="16"/>
  <c r="Y897" i="16"/>
  <c r="Z897" i="16"/>
  <c r="AA897" i="16"/>
  <c r="AB897" i="16"/>
  <c r="M898" i="16"/>
  <c r="N898" i="16"/>
  <c r="O898" i="16"/>
  <c r="P898" i="16"/>
  <c r="Q898" i="16"/>
  <c r="R898" i="16"/>
  <c r="S898" i="16"/>
  <c r="T898" i="16"/>
  <c r="U898" i="16"/>
  <c r="Y898" i="16"/>
  <c r="Z898" i="16"/>
  <c r="AA898" i="16"/>
  <c r="AB898" i="16"/>
  <c r="M899" i="16"/>
  <c r="N899" i="16"/>
  <c r="O899" i="16"/>
  <c r="P899" i="16"/>
  <c r="Q899" i="16"/>
  <c r="R899" i="16"/>
  <c r="S899" i="16"/>
  <c r="T899" i="16"/>
  <c r="U899" i="16"/>
  <c r="Y899" i="16"/>
  <c r="Z899" i="16"/>
  <c r="AA899" i="16"/>
  <c r="AB899" i="16"/>
  <c r="M900" i="16"/>
  <c r="N900" i="16"/>
  <c r="O900" i="16"/>
  <c r="P900" i="16"/>
  <c r="Q900" i="16"/>
  <c r="R900" i="16"/>
  <c r="S900" i="16"/>
  <c r="T900" i="16"/>
  <c r="U900" i="16"/>
  <c r="Y900" i="16"/>
  <c r="Z900" i="16"/>
  <c r="AA900" i="16"/>
  <c r="AB900" i="16"/>
  <c r="M901" i="16"/>
  <c r="N901" i="16"/>
  <c r="O901" i="16"/>
  <c r="P901" i="16"/>
  <c r="Q901" i="16"/>
  <c r="R901" i="16"/>
  <c r="S901" i="16"/>
  <c r="T901" i="16"/>
  <c r="U901" i="16"/>
  <c r="Y901" i="16"/>
  <c r="Z901" i="16"/>
  <c r="AA901" i="16"/>
  <c r="AB901" i="16"/>
  <c r="M902" i="16"/>
  <c r="N902" i="16"/>
  <c r="O902" i="16"/>
  <c r="P902" i="16"/>
  <c r="Q902" i="16"/>
  <c r="R902" i="16"/>
  <c r="S902" i="16"/>
  <c r="T902" i="16"/>
  <c r="U902" i="16"/>
  <c r="Y902" i="16"/>
  <c r="Z902" i="16"/>
  <c r="AA902" i="16"/>
  <c r="AB902" i="16"/>
  <c r="M903" i="16"/>
  <c r="N903" i="16"/>
  <c r="O903" i="16"/>
  <c r="P903" i="16"/>
  <c r="Q903" i="16"/>
  <c r="R903" i="16"/>
  <c r="S903" i="16"/>
  <c r="T903" i="16"/>
  <c r="U903" i="16"/>
  <c r="Y903" i="16"/>
  <c r="Z903" i="16"/>
  <c r="AA903" i="16"/>
  <c r="AB903" i="16"/>
  <c r="M904" i="16"/>
  <c r="N904" i="16"/>
  <c r="O904" i="16"/>
  <c r="P904" i="16"/>
  <c r="Q904" i="16"/>
  <c r="R904" i="16"/>
  <c r="S904" i="16"/>
  <c r="T904" i="16"/>
  <c r="U904" i="16"/>
  <c r="Y904" i="16"/>
  <c r="Z904" i="16"/>
  <c r="AA904" i="16"/>
  <c r="AB904" i="16"/>
  <c r="M905" i="16"/>
  <c r="N905" i="16"/>
  <c r="O905" i="16"/>
  <c r="P905" i="16"/>
  <c r="Q905" i="16"/>
  <c r="R905" i="16"/>
  <c r="S905" i="16"/>
  <c r="T905" i="16"/>
  <c r="U905" i="16"/>
  <c r="Y905" i="16"/>
  <c r="Z905" i="16"/>
  <c r="AA905" i="16"/>
  <c r="AB905" i="16"/>
  <c r="M906" i="16"/>
  <c r="N906" i="16"/>
  <c r="O906" i="16"/>
  <c r="P906" i="16"/>
  <c r="Q906" i="16"/>
  <c r="R906" i="16"/>
  <c r="S906" i="16"/>
  <c r="T906" i="16"/>
  <c r="U906" i="16"/>
  <c r="Y906" i="16"/>
  <c r="Z906" i="16"/>
  <c r="AA906" i="16"/>
  <c r="AB906" i="16"/>
  <c r="M907" i="16"/>
  <c r="N907" i="16"/>
  <c r="O907" i="16"/>
  <c r="P907" i="16"/>
  <c r="Q907" i="16"/>
  <c r="R907" i="16"/>
  <c r="S907" i="16"/>
  <c r="T907" i="16"/>
  <c r="U907" i="16"/>
  <c r="Y907" i="16"/>
  <c r="Z907" i="16"/>
  <c r="AA907" i="16"/>
  <c r="AB907" i="16"/>
  <c r="M908" i="16"/>
  <c r="N908" i="16"/>
  <c r="O908" i="16"/>
  <c r="P908" i="16"/>
  <c r="Q908" i="16"/>
  <c r="R908" i="16"/>
  <c r="S908" i="16"/>
  <c r="T908" i="16"/>
  <c r="U908" i="16"/>
  <c r="Y908" i="16"/>
  <c r="Z908" i="16"/>
  <c r="AA908" i="16"/>
  <c r="AB908" i="16"/>
  <c r="M909" i="16"/>
  <c r="N909" i="16"/>
  <c r="O909" i="16"/>
  <c r="P909" i="16"/>
  <c r="Q909" i="16"/>
  <c r="R909" i="16"/>
  <c r="S909" i="16"/>
  <c r="T909" i="16"/>
  <c r="U909" i="16"/>
  <c r="Y909" i="16"/>
  <c r="Z909" i="16"/>
  <c r="AA909" i="16"/>
  <c r="AB909" i="16"/>
  <c r="M910" i="16"/>
  <c r="N910" i="16"/>
  <c r="O910" i="16"/>
  <c r="P910" i="16"/>
  <c r="Q910" i="16"/>
  <c r="R910" i="16"/>
  <c r="S910" i="16"/>
  <c r="T910" i="16"/>
  <c r="U910" i="16"/>
  <c r="Y910" i="16"/>
  <c r="Z910" i="16"/>
  <c r="AA910" i="16"/>
  <c r="AB910" i="16"/>
  <c r="M911" i="16"/>
  <c r="N911" i="16"/>
  <c r="O911" i="16"/>
  <c r="P911" i="16"/>
  <c r="Q911" i="16"/>
  <c r="R911" i="16"/>
  <c r="S911" i="16"/>
  <c r="T911" i="16"/>
  <c r="U911" i="16"/>
  <c r="Y911" i="16"/>
  <c r="Z911" i="16"/>
  <c r="AA911" i="16"/>
  <c r="AB911" i="16"/>
  <c r="M912" i="16"/>
  <c r="N912" i="16"/>
  <c r="O912" i="16"/>
  <c r="P912" i="16"/>
  <c r="Q912" i="16"/>
  <c r="R912" i="16"/>
  <c r="S912" i="16"/>
  <c r="T912" i="16"/>
  <c r="U912" i="16"/>
  <c r="Y912" i="16"/>
  <c r="Z912" i="16"/>
  <c r="AA912" i="16"/>
  <c r="AB912" i="16"/>
  <c r="M913" i="16"/>
  <c r="N913" i="16"/>
  <c r="O913" i="16"/>
  <c r="P913" i="16"/>
  <c r="Q913" i="16"/>
  <c r="R913" i="16"/>
  <c r="S913" i="16"/>
  <c r="T913" i="16"/>
  <c r="U913" i="16"/>
  <c r="Y913" i="16"/>
  <c r="Z913" i="16"/>
  <c r="AA913" i="16"/>
  <c r="AB913" i="16"/>
  <c r="M914" i="16"/>
  <c r="N914" i="16"/>
  <c r="O914" i="16"/>
  <c r="P914" i="16"/>
  <c r="Q914" i="16"/>
  <c r="R914" i="16"/>
  <c r="S914" i="16"/>
  <c r="T914" i="16"/>
  <c r="U914" i="16"/>
  <c r="Y914" i="16"/>
  <c r="Z914" i="16"/>
  <c r="AA914" i="16"/>
  <c r="AB914" i="16"/>
  <c r="M915" i="16"/>
  <c r="N915" i="16"/>
  <c r="O915" i="16"/>
  <c r="P915" i="16"/>
  <c r="Q915" i="16"/>
  <c r="R915" i="16"/>
  <c r="S915" i="16"/>
  <c r="T915" i="16"/>
  <c r="U915" i="16"/>
  <c r="Y915" i="16"/>
  <c r="Z915" i="16"/>
  <c r="AA915" i="16"/>
  <c r="AB915" i="16"/>
  <c r="M916" i="16"/>
  <c r="N916" i="16"/>
  <c r="O916" i="16"/>
  <c r="P916" i="16"/>
  <c r="Q916" i="16"/>
  <c r="R916" i="16"/>
  <c r="S916" i="16"/>
  <c r="T916" i="16"/>
  <c r="U916" i="16"/>
  <c r="Y916" i="16"/>
  <c r="Z916" i="16"/>
  <c r="AA916" i="16"/>
  <c r="AB916" i="16"/>
  <c r="M917" i="16"/>
  <c r="N917" i="16"/>
  <c r="O917" i="16"/>
  <c r="P917" i="16"/>
  <c r="Q917" i="16"/>
  <c r="R917" i="16"/>
  <c r="S917" i="16"/>
  <c r="T917" i="16"/>
  <c r="U917" i="16"/>
  <c r="Y917" i="16"/>
  <c r="Z917" i="16"/>
  <c r="AA917" i="16"/>
  <c r="AB917" i="16"/>
  <c r="M918" i="16"/>
  <c r="N918" i="16"/>
  <c r="O918" i="16"/>
  <c r="P918" i="16"/>
  <c r="Q918" i="16"/>
  <c r="R918" i="16"/>
  <c r="S918" i="16"/>
  <c r="T918" i="16"/>
  <c r="U918" i="16"/>
  <c r="Y918" i="16"/>
  <c r="Z918" i="16"/>
  <c r="AA918" i="16"/>
  <c r="AB918" i="16"/>
  <c r="M919" i="16"/>
  <c r="N919" i="16"/>
  <c r="O919" i="16"/>
  <c r="P919" i="16"/>
  <c r="Q919" i="16"/>
  <c r="R919" i="16"/>
  <c r="S919" i="16"/>
  <c r="T919" i="16"/>
  <c r="U919" i="16"/>
  <c r="Y919" i="16"/>
  <c r="Z919" i="16"/>
  <c r="AA919" i="16"/>
  <c r="AB919" i="16"/>
  <c r="M920" i="16"/>
  <c r="N920" i="16"/>
  <c r="O920" i="16"/>
  <c r="P920" i="16"/>
  <c r="Q920" i="16"/>
  <c r="R920" i="16"/>
  <c r="S920" i="16"/>
  <c r="T920" i="16"/>
  <c r="U920" i="16"/>
  <c r="Y920" i="16"/>
  <c r="Z920" i="16"/>
  <c r="AA920" i="16"/>
  <c r="AB920" i="16"/>
  <c r="M921" i="16"/>
  <c r="N921" i="16"/>
  <c r="O921" i="16"/>
  <c r="P921" i="16"/>
  <c r="Q921" i="16"/>
  <c r="R921" i="16"/>
  <c r="S921" i="16"/>
  <c r="T921" i="16"/>
  <c r="U921" i="16"/>
  <c r="Y921" i="16"/>
  <c r="Z921" i="16"/>
  <c r="AA921" i="16"/>
  <c r="AB921" i="16"/>
  <c r="M922" i="16"/>
  <c r="N922" i="16"/>
  <c r="O922" i="16"/>
  <c r="P922" i="16"/>
  <c r="Q922" i="16"/>
  <c r="R922" i="16"/>
  <c r="S922" i="16"/>
  <c r="T922" i="16"/>
  <c r="U922" i="16"/>
  <c r="Y922" i="16"/>
  <c r="Z922" i="16"/>
  <c r="AA922" i="16"/>
  <c r="AB922" i="16"/>
  <c r="M923" i="16"/>
  <c r="N923" i="16"/>
  <c r="O923" i="16"/>
  <c r="P923" i="16"/>
  <c r="Q923" i="16"/>
  <c r="R923" i="16"/>
  <c r="S923" i="16"/>
  <c r="T923" i="16"/>
  <c r="U923" i="16"/>
  <c r="Y923" i="16"/>
  <c r="Z923" i="16"/>
  <c r="AA923" i="16"/>
  <c r="AB923" i="16"/>
  <c r="M924" i="16"/>
  <c r="N924" i="16"/>
  <c r="O924" i="16"/>
  <c r="P924" i="16"/>
  <c r="Q924" i="16"/>
  <c r="R924" i="16"/>
  <c r="S924" i="16"/>
  <c r="T924" i="16"/>
  <c r="U924" i="16"/>
  <c r="Y924" i="16"/>
  <c r="Z924" i="16"/>
  <c r="AA924" i="16"/>
  <c r="AB924" i="16"/>
  <c r="M925" i="16"/>
  <c r="N925" i="16"/>
  <c r="O925" i="16"/>
  <c r="P925" i="16"/>
  <c r="Q925" i="16"/>
  <c r="R925" i="16"/>
  <c r="S925" i="16"/>
  <c r="T925" i="16"/>
  <c r="U925" i="16"/>
  <c r="Y925" i="16"/>
  <c r="Z925" i="16"/>
  <c r="AA925" i="16"/>
  <c r="AB925" i="16"/>
  <c r="M926" i="16"/>
  <c r="N926" i="16"/>
  <c r="O926" i="16"/>
  <c r="P926" i="16"/>
  <c r="Q926" i="16"/>
  <c r="R926" i="16"/>
  <c r="S926" i="16"/>
  <c r="T926" i="16"/>
  <c r="U926" i="16"/>
  <c r="Y926" i="16"/>
  <c r="Z926" i="16"/>
  <c r="AA926" i="16"/>
  <c r="AB926" i="16"/>
  <c r="M927" i="16"/>
  <c r="N927" i="16"/>
  <c r="O927" i="16"/>
  <c r="P927" i="16"/>
  <c r="Q927" i="16"/>
  <c r="R927" i="16"/>
  <c r="S927" i="16"/>
  <c r="T927" i="16"/>
  <c r="U927" i="16"/>
  <c r="Y927" i="16"/>
  <c r="Z927" i="16"/>
  <c r="AA927" i="16"/>
  <c r="AB927" i="16"/>
  <c r="M928" i="16"/>
  <c r="N928" i="16"/>
  <c r="O928" i="16"/>
  <c r="P928" i="16"/>
  <c r="Q928" i="16"/>
  <c r="R928" i="16"/>
  <c r="S928" i="16"/>
  <c r="T928" i="16"/>
  <c r="U928" i="16"/>
  <c r="Y928" i="16"/>
  <c r="Z928" i="16"/>
  <c r="AA928" i="16"/>
  <c r="AB928" i="16"/>
  <c r="M929" i="16"/>
  <c r="N929" i="16"/>
  <c r="O929" i="16"/>
  <c r="P929" i="16"/>
  <c r="Q929" i="16"/>
  <c r="R929" i="16"/>
  <c r="S929" i="16"/>
  <c r="T929" i="16"/>
  <c r="U929" i="16"/>
  <c r="Y929" i="16"/>
  <c r="Z929" i="16"/>
  <c r="AA929" i="16"/>
  <c r="AB929" i="16"/>
  <c r="M930" i="16"/>
  <c r="N930" i="16"/>
  <c r="O930" i="16"/>
  <c r="P930" i="16"/>
  <c r="Q930" i="16"/>
  <c r="R930" i="16"/>
  <c r="S930" i="16"/>
  <c r="T930" i="16"/>
  <c r="U930" i="16"/>
  <c r="Y930" i="16"/>
  <c r="Z930" i="16"/>
  <c r="AA930" i="16"/>
  <c r="AB930" i="16"/>
  <c r="M931" i="16"/>
  <c r="N931" i="16"/>
  <c r="O931" i="16"/>
  <c r="P931" i="16"/>
  <c r="Q931" i="16"/>
  <c r="R931" i="16"/>
  <c r="S931" i="16"/>
  <c r="T931" i="16"/>
  <c r="U931" i="16"/>
  <c r="Y931" i="16"/>
  <c r="Z931" i="16"/>
  <c r="AA931" i="16"/>
  <c r="AB931" i="16"/>
  <c r="M932" i="16"/>
  <c r="N932" i="16"/>
  <c r="O932" i="16"/>
  <c r="P932" i="16"/>
  <c r="Q932" i="16"/>
  <c r="R932" i="16"/>
  <c r="S932" i="16"/>
  <c r="T932" i="16"/>
  <c r="U932" i="16"/>
  <c r="Y932" i="16"/>
  <c r="Z932" i="16"/>
  <c r="AA932" i="16"/>
  <c r="AB932" i="16"/>
  <c r="M933" i="16"/>
  <c r="N933" i="16"/>
  <c r="O933" i="16"/>
  <c r="P933" i="16"/>
  <c r="Q933" i="16"/>
  <c r="R933" i="16"/>
  <c r="S933" i="16"/>
  <c r="T933" i="16"/>
  <c r="U933" i="16"/>
  <c r="Y933" i="16"/>
  <c r="Z933" i="16"/>
  <c r="AA933" i="16"/>
  <c r="AB933" i="16"/>
  <c r="M934" i="16"/>
  <c r="N934" i="16"/>
  <c r="O934" i="16"/>
  <c r="P934" i="16"/>
  <c r="Q934" i="16"/>
  <c r="R934" i="16"/>
  <c r="S934" i="16"/>
  <c r="T934" i="16"/>
  <c r="U934" i="16"/>
  <c r="Y934" i="16"/>
  <c r="Z934" i="16"/>
  <c r="AA934" i="16"/>
  <c r="AB934" i="16"/>
  <c r="M935" i="16"/>
  <c r="N935" i="16"/>
  <c r="O935" i="16"/>
  <c r="P935" i="16"/>
  <c r="Q935" i="16"/>
  <c r="R935" i="16"/>
  <c r="S935" i="16"/>
  <c r="T935" i="16"/>
  <c r="U935" i="16"/>
  <c r="Y935" i="16"/>
  <c r="Z935" i="16"/>
  <c r="AA935" i="16"/>
  <c r="AB935" i="16"/>
  <c r="M936" i="16"/>
  <c r="N936" i="16"/>
  <c r="O936" i="16"/>
  <c r="P936" i="16"/>
  <c r="Q936" i="16"/>
  <c r="R936" i="16"/>
  <c r="S936" i="16"/>
  <c r="T936" i="16"/>
  <c r="U936" i="16"/>
  <c r="Y936" i="16"/>
  <c r="Z936" i="16"/>
  <c r="AA936" i="16"/>
  <c r="AB936" i="16"/>
  <c r="M937" i="16"/>
  <c r="N937" i="16"/>
  <c r="O937" i="16"/>
  <c r="P937" i="16"/>
  <c r="Q937" i="16"/>
  <c r="R937" i="16"/>
  <c r="S937" i="16"/>
  <c r="T937" i="16"/>
  <c r="U937" i="16"/>
  <c r="Y937" i="16"/>
  <c r="Z937" i="16"/>
  <c r="AA937" i="16"/>
  <c r="AB937" i="16"/>
  <c r="M938" i="16"/>
  <c r="N938" i="16"/>
  <c r="O938" i="16"/>
  <c r="P938" i="16"/>
  <c r="Q938" i="16"/>
  <c r="R938" i="16"/>
  <c r="S938" i="16"/>
  <c r="T938" i="16"/>
  <c r="U938" i="16"/>
  <c r="Y938" i="16"/>
  <c r="Z938" i="16"/>
  <c r="AA938" i="16"/>
  <c r="AB938" i="16"/>
  <c r="M939" i="16"/>
  <c r="N939" i="16"/>
  <c r="O939" i="16"/>
  <c r="P939" i="16"/>
  <c r="Q939" i="16"/>
  <c r="R939" i="16"/>
  <c r="S939" i="16"/>
  <c r="T939" i="16"/>
  <c r="U939" i="16"/>
  <c r="Y939" i="16"/>
  <c r="Z939" i="16"/>
  <c r="AA939" i="16"/>
  <c r="AB939" i="16"/>
  <c r="M940" i="16"/>
  <c r="N940" i="16"/>
  <c r="O940" i="16"/>
  <c r="P940" i="16"/>
  <c r="Q940" i="16"/>
  <c r="R940" i="16"/>
  <c r="S940" i="16"/>
  <c r="T940" i="16"/>
  <c r="U940" i="16"/>
  <c r="Y940" i="16"/>
  <c r="Z940" i="16"/>
  <c r="AA940" i="16"/>
  <c r="AB940" i="16"/>
  <c r="M941" i="16"/>
  <c r="N941" i="16"/>
  <c r="O941" i="16"/>
  <c r="P941" i="16"/>
  <c r="Q941" i="16"/>
  <c r="R941" i="16"/>
  <c r="S941" i="16"/>
  <c r="T941" i="16"/>
  <c r="U941" i="16"/>
  <c r="Y941" i="16"/>
  <c r="Z941" i="16"/>
  <c r="AA941" i="16"/>
  <c r="AB941" i="16"/>
  <c r="M942" i="16"/>
  <c r="N942" i="16"/>
  <c r="O942" i="16"/>
  <c r="P942" i="16"/>
  <c r="Q942" i="16"/>
  <c r="R942" i="16"/>
  <c r="S942" i="16"/>
  <c r="T942" i="16"/>
  <c r="U942" i="16"/>
  <c r="Y942" i="16"/>
  <c r="Z942" i="16"/>
  <c r="AA942" i="16"/>
  <c r="AB942" i="16"/>
  <c r="M943" i="16"/>
  <c r="N943" i="16"/>
  <c r="O943" i="16"/>
  <c r="P943" i="16"/>
  <c r="Q943" i="16"/>
  <c r="R943" i="16"/>
  <c r="S943" i="16"/>
  <c r="T943" i="16"/>
  <c r="U943" i="16"/>
  <c r="Y943" i="16"/>
  <c r="Z943" i="16"/>
  <c r="AA943" i="16"/>
  <c r="AB943" i="16"/>
  <c r="M944" i="16"/>
  <c r="N944" i="16"/>
  <c r="O944" i="16"/>
  <c r="P944" i="16"/>
  <c r="Q944" i="16"/>
  <c r="R944" i="16"/>
  <c r="S944" i="16"/>
  <c r="T944" i="16"/>
  <c r="U944" i="16"/>
  <c r="Y944" i="16"/>
  <c r="Z944" i="16"/>
  <c r="AA944" i="16"/>
  <c r="AB944" i="16"/>
  <c r="M945" i="16"/>
  <c r="N945" i="16"/>
  <c r="O945" i="16"/>
  <c r="P945" i="16"/>
  <c r="Q945" i="16"/>
  <c r="R945" i="16"/>
  <c r="S945" i="16"/>
  <c r="T945" i="16"/>
  <c r="U945" i="16"/>
  <c r="Y945" i="16"/>
  <c r="Z945" i="16"/>
  <c r="AA945" i="16"/>
  <c r="AB945" i="16"/>
  <c r="M946" i="16"/>
  <c r="N946" i="16"/>
  <c r="O946" i="16"/>
  <c r="P946" i="16"/>
  <c r="Q946" i="16"/>
  <c r="R946" i="16"/>
  <c r="S946" i="16"/>
  <c r="T946" i="16"/>
  <c r="U946" i="16"/>
  <c r="Y946" i="16"/>
  <c r="Z946" i="16"/>
  <c r="AA946" i="16"/>
  <c r="AB946" i="16"/>
  <c r="M947" i="16"/>
  <c r="N947" i="16"/>
  <c r="O947" i="16"/>
  <c r="P947" i="16"/>
  <c r="Q947" i="16"/>
  <c r="R947" i="16"/>
  <c r="S947" i="16"/>
  <c r="T947" i="16"/>
  <c r="U947" i="16"/>
  <c r="Y947" i="16"/>
  <c r="Z947" i="16"/>
  <c r="AA947" i="16"/>
  <c r="AB947" i="16"/>
  <c r="M948" i="16"/>
  <c r="N948" i="16"/>
  <c r="O948" i="16"/>
  <c r="P948" i="16"/>
  <c r="Q948" i="16"/>
  <c r="R948" i="16"/>
  <c r="S948" i="16"/>
  <c r="T948" i="16"/>
  <c r="U948" i="16"/>
  <c r="Y948" i="16"/>
  <c r="Z948" i="16"/>
  <c r="AA948" i="16"/>
  <c r="AB948" i="16"/>
  <c r="M949" i="16"/>
  <c r="N949" i="16"/>
  <c r="O949" i="16"/>
  <c r="P949" i="16"/>
  <c r="Q949" i="16"/>
  <c r="R949" i="16"/>
  <c r="S949" i="16"/>
  <c r="T949" i="16"/>
  <c r="U949" i="16"/>
  <c r="Y949" i="16"/>
  <c r="Z949" i="16"/>
  <c r="AA949" i="16"/>
  <c r="AB949" i="16"/>
  <c r="M950" i="16"/>
  <c r="N950" i="16"/>
  <c r="O950" i="16"/>
  <c r="P950" i="16"/>
  <c r="Q950" i="16"/>
  <c r="R950" i="16"/>
  <c r="S950" i="16"/>
  <c r="T950" i="16"/>
  <c r="U950" i="16"/>
  <c r="Y950" i="16"/>
  <c r="Z950" i="16"/>
  <c r="AA950" i="16"/>
  <c r="AB950" i="16"/>
  <c r="M951" i="16"/>
  <c r="N951" i="16"/>
  <c r="O951" i="16"/>
  <c r="P951" i="16"/>
  <c r="Q951" i="16"/>
  <c r="R951" i="16"/>
  <c r="S951" i="16"/>
  <c r="T951" i="16"/>
  <c r="U951" i="16"/>
  <c r="Y951" i="16"/>
  <c r="Z951" i="16"/>
  <c r="AA951" i="16"/>
  <c r="AB951" i="16"/>
  <c r="M952" i="16"/>
  <c r="N952" i="16"/>
  <c r="O952" i="16"/>
  <c r="P952" i="16"/>
  <c r="Q952" i="16"/>
  <c r="R952" i="16"/>
  <c r="S952" i="16"/>
  <c r="T952" i="16"/>
  <c r="U952" i="16"/>
  <c r="Y952" i="16"/>
  <c r="Z952" i="16"/>
  <c r="AA952" i="16"/>
  <c r="AB952" i="16"/>
  <c r="M953" i="16"/>
  <c r="N953" i="16"/>
  <c r="O953" i="16"/>
  <c r="P953" i="16"/>
  <c r="Q953" i="16"/>
  <c r="R953" i="16"/>
  <c r="S953" i="16"/>
  <c r="T953" i="16"/>
  <c r="U953" i="16"/>
  <c r="Y953" i="16"/>
  <c r="Z953" i="16"/>
  <c r="AA953" i="16"/>
  <c r="AB953" i="16"/>
  <c r="M954" i="16"/>
  <c r="N954" i="16"/>
  <c r="O954" i="16"/>
  <c r="P954" i="16"/>
  <c r="Q954" i="16"/>
  <c r="R954" i="16"/>
  <c r="S954" i="16"/>
  <c r="T954" i="16"/>
  <c r="U954" i="16"/>
  <c r="Y954" i="16"/>
  <c r="Z954" i="16"/>
  <c r="AA954" i="16"/>
  <c r="AB954" i="16"/>
  <c r="M955" i="16"/>
  <c r="N955" i="16"/>
  <c r="O955" i="16"/>
  <c r="P955" i="16"/>
  <c r="Q955" i="16"/>
  <c r="R955" i="16"/>
  <c r="S955" i="16"/>
  <c r="T955" i="16"/>
  <c r="U955" i="16"/>
  <c r="Y955" i="16"/>
  <c r="Z955" i="16"/>
  <c r="AA955" i="16"/>
  <c r="AB955" i="16"/>
  <c r="M956" i="16"/>
  <c r="N956" i="16"/>
  <c r="O956" i="16"/>
  <c r="P956" i="16"/>
  <c r="Q956" i="16"/>
  <c r="R956" i="16"/>
  <c r="S956" i="16"/>
  <c r="T956" i="16"/>
  <c r="U956" i="16"/>
  <c r="Y956" i="16"/>
  <c r="Z956" i="16"/>
  <c r="AA956" i="16"/>
  <c r="AB956" i="16"/>
  <c r="M957" i="16"/>
  <c r="N957" i="16"/>
  <c r="O957" i="16"/>
  <c r="P957" i="16"/>
  <c r="Q957" i="16"/>
  <c r="R957" i="16"/>
  <c r="S957" i="16"/>
  <c r="T957" i="16"/>
  <c r="U957" i="16"/>
  <c r="Y957" i="16"/>
  <c r="Z957" i="16"/>
  <c r="AA957" i="16"/>
  <c r="AB957" i="16"/>
  <c r="M958" i="16"/>
  <c r="N958" i="16"/>
  <c r="O958" i="16"/>
  <c r="P958" i="16"/>
  <c r="Q958" i="16"/>
  <c r="R958" i="16"/>
  <c r="S958" i="16"/>
  <c r="T958" i="16"/>
  <c r="U958" i="16"/>
  <c r="Y958" i="16"/>
  <c r="Z958" i="16"/>
  <c r="AA958" i="16"/>
  <c r="AB958" i="16"/>
  <c r="M959" i="16"/>
  <c r="N959" i="16"/>
  <c r="O959" i="16"/>
  <c r="P959" i="16"/>
  <c r="Q959" i="16"/>
  <c r="R959" i="16"/>
  <c r="S959" i="16"/>
  <c r="T959" i="16"/>
  <c r="U959" i="16"/>
  <c r="Y959" i="16"/>
  <c r="Z959" i="16"/>
  <c r="AA959" i="16"/>
  <c r="AB959" i="16"/>
  <c r="M960" i="16"/>
  <c r="N960" i="16"/>
  <c r="O960" i="16"/>
  <c r="P960" i="16"/>
  <c r="Q960" i="16"/>
  <c r="R960" i="16"/>
  <c r="S960" i="16"/>
  <c r="T960" i="16"/>
  <c r="U960" i="16"/>
  <c r="Y960" i="16"/>
  <c r="Z960" i="16"/>
  <c r="AA960" i="16"/>
  <c r="AB960" i="16"/>
  <c r="M961" i="16"/>
  <c r="N961" i="16"/>
  <c r="O961" i="16"/>
  <c r="P961" i="16"/>
  <c r="Q961" i="16"/>
  <c r="R961" i="16"/>
  <c r="S961" i="16"/>
  <c r="T961" i="16"/>
  <c r="U961" i="16"/>
  <c r="Y961" i="16"/>
  <c r="Z961" i="16"/>
  <c r="AA961" i="16"/>
  <c r="AB961" i="16"/>
  <c r="M962" i="16"/>
  <c r="N962" i="16"/>
  <c r="O962" i="16"/>
  <c r="P962" i="16"/>
  <c r="Q962" i="16"/>
  <c r="R962" i="16"/>
  <c r="S962" i="16"/>
  <c r="T962" i="16"/>
  <c r="U962" i="16"/>
  <c r="Y962" i="16"/>
  <c r="Z962" i="16"/>
  <c r="AA962" i="16"/>
  <c r="AB962" i="16"/>
  <c r="M963" i="16"/>
  <c r="N963" i="16"/>
  <c r="O963" i="16"/>
  <c r="P963" i="16"/>
  <c r="Q963" i="16"/>
  <c r="R963" i="16"/>
  <c r="S963" i="16"/>
  <c r="T963" i="16"/>
  <c r="U963" i="16"/>
  <c r="Y963" i="16"/>
  <c r="Z963" i="16"/>
  <c r="AA963" i="16"/>
  <c r="AB963" i="16"/>
  <c r="M964" i="16"/>
  <c r="N964" i="16"/>
  <c r="O964" i="16"/>
  <c r="P964" i="16"/>
  <c r="Q964" i="16"/>
  <c r="R964" i="16"/>
  <c r="S964" i="16"/>
  <c r="T964" i="16"/>
  <c r="U964" i="16"/>
  <c r="Y964" i="16"/>
  <c r="Z964" i="16"/>
  <c r="AA964" i="16"/>
  <c r="AB964" i="16"/>
  <c r="M965" i="16"/>
  <c r="N965" i="16"/>
  <c r="O965" i="16"/>
  <c r="P965" i="16"/>
  <c r="Q965" i="16"/>
  <c r="R965" i="16"/>
  <c r="S965" i="16"/>
  <c r="T965" i="16"/>
  <c r="U965" i="16"/>
  <c r="Y965" i="16"/>
  <c r="Z965" i="16"/>
  <c r="AA965" i="16"/>
  <c r="AB965" i="16"/>
  <c r="M966" i="16"/>
  <c r="N966" i="16"/>
  <c r="O966" i="16"/>
  <c r="P966" i="16"/>
  <c r="Q966" i="16"/>
  <c r="R966" i="16"/>
  <c r="S966" i="16"/>
  <c r="T966" i="16"/>
  <c r="U966" i="16"/>
  <c r="Y966" i="16"/>
  <c r="Z966" i="16"/>
  <c r="AA966" i="16"/>
  <c r="AB966" i="16"/>
  <c r="M967" i="16"/>
  <c r="N967" i="16"/>
  <c r="O967" i="16"/>
  <c r="P967" i="16"/>
  <c r="Q967" i="16"/>
  <c r="R967" i="16"/>
  <c r="S967" i="16"/>
  <c r="T967" i="16"/>
  <c r="U967" i="16"/>
  <c r="Y967" i="16"/>
  <c r="Z967" i="16"/>
  <c r="AA967" i="16"/>
  <c r="AB967" i="16"/>
  <c r="M968" i="16"/>
  <c r="N968" i="16"/>
  <c r="O968" i="16"/>
  <c r="P968" i="16"/>
  <c r="Q968" i="16"/>
  <c r="R968" i="16"/>
  <c r="S968" i="16"/>
  <c r="T968" i="16"/>
  <c r="U968" i="16"/>
  <c r="Y968" i="16"/>
  <c r="Z968" i="16"/>
  <c r="AA968" i="16"/>
  <c r="AB968" i="16"/>
  <c r="M969" i="16"/>
  <c r="N969" i="16"/>
  <c r="O969" i="16"/>
  <c r="P969" i="16"/>
  <c r="Q969" i="16"/>
  <c r="R969" i="16"/>
  <c r="S969" i="16"/>
  <c r="T969" i="16"/>
  <c r="U969" i="16"/>
  <c r="Y969" i="16"/>
  <c r="Z969" i="16"/>
  <c r="AA969" i="16"/>
  <c r="AB969" i="16"/>
  <c r="M970" i="16"/>
  <c r="N970" i="16"/>
  <c r="O970" i="16"/>
  <c r="P970" i="16"/>
  <c r="Q970" i="16"/>
  <c r="R970" i="16"/>
  <c r="S970" i="16"/>
  <c r="T970" i="16"/>
  <c r="U970" i="16"/>
  <c r="Y970" i="16"/>
  <c r="Z970" i="16"/>
  <c r="AA970" i="16"/>
  <c r="AB970" i="16"/>
  <c r="M971" i="16"/>
  <c r="N971" i="16"/>
  <c r="O971" i="16"/>
  <c r="P971" i="16"/>
  <c r="Q971" i="16"/>
  <c r="R971" i="16"/>
  <c r="S971" i="16"/>
  <c r="T971" i="16"/>
  <c r="U971" i="16"/>
  <c r="Y971" i="16"/>
  <c r="Z971" i="16"/>
  <c r="AA971" i="16"/>
  <c r="AB971" i="16"/>
  <c r="M972" i="16"/>
  <c r="N972" i="16"/>
  <c r="O972" i="16"/>
  <c r="P972" i="16"/>
  <c r="Q972" i="16"/>
  <c r="R972" i="16"/>
  <c r="S972" i="16"/>
  <c r="T972" i="16"/>
  <c r="U972" i="16"/>
  <c r="Y972" i="16"/>
  <c r="Z972" i="16"/>
  <c r="AA972" i="16"/>
  <c r="AB972" i="16"/>
  <c r="M973" i="16"/>
  <c r="N973" i="16"/>
  <c r="O973" i="16"/>
  <c r="P973" i="16"/>
  <c r="Q973" i="16"/>
  <c r="R973" i="16"/>
  <c r="S973" i="16"/>
  <c r="T973" i="16"/>
  <c r="U973" i="16"/>
  <c r="Y973" i="16"/>
  <c r="Z973" i="16"/>
  <c r="AA973" i="16"/>
  <c r="AB973" i="16"/>
  <c r="M974" i="16"/>
  <c r="N974" i="16"/>
  <c r="O974" i="16"/>
  <c r="P974" i="16"/>
  <c r="Q974" i="16"/>
  <c r="R974" i="16"/>
  <c r="S974" i="16"/>
  <c r="T974" i="16"/>
  <c r="U974" i="16"/>
  <c r="Y974" i="16"/>
  <c r="Z974" i="16"/>
  <c r="AA974" i="16"/>
  <c r="AB974" i="16"/>
  <c r="M975" i="16"/>
  <c r="N975" i="16"/>
  <c r="O975" i="16"/>
  <c r="P975" i="16"/>
  <c r="Q975" i="16"/>
  <c r="R975" i="16"/>
  <c r="S975" i="16"/>
  <c r="T975" i="16"/>
  <c r="U975" i="16"/>
  <c r="Y975" i="16"/>
  <c r="Z975" i="16"/>
  <c r="AA975" i="16"/>
  <c r="AB975" i="16"/>
  <c r="M976" i="16"/>
  <c r="N976" i="16"/>
  <c r="O976" i="16"/>
  <c r="P976" i="16"/>
  <c r="Q976" i="16"/>
  <c r="R976" i="16"/>
  <c r="S976" i="16"/>
  <c r="T976" i="16"/>
  <c r="U976" i="16"/>
  <c r="Y976" i="16"/>
  <c r="Z976" i="16"/>
  <c r="AA976" i="16"/>
  <c r="AB976" i="16"/>
  <c r="M977" i="16"/>
  <c r="N977" i="16"/>
  <c r="O977" i="16"/>
  <c r="P977" i="16"/>
  <c r="Q977" i="16"/>
  <c r="R977" i="16"/>
  <c r="S977" i="16"/>
  <c r="T977" i="16"/>
  <c r="U977" i="16"/>
  <c r="Y977" i="16"/>
  <c r="Z977" i="16"/>
  <c r="AA977" i="16"/>
  <c r="AB977" i="16"/>
  <c r="M978" i="16"/>
  <c r="N978" i="16"/>
  <c r="O978" i="16"/>
  <c r="P978" i="16"/>
  <c r="Q978" i="16"/>
  <c r="R978" i="16"/>
  <c r="S978" i="16"/>
  <c r="T978" i="16"/>
  <c r="U978" i="16"/>
  <c r="Y978" i="16"/>
  <c r="Z978" i="16"/>
  <c r="AA978" i="16"/>
  <c r="AB978" i="16"/>
  <c r="M979" i="16"/>
  <c r="N979" i="16"/>
  <c r="O979" i="16"/>
  <c r="P979" i="16"/>
  <c r="Q979" i="16"/>
  <c r="R979" i="16"/>
  <c r="S979" i="16"/>
  <c r="T979" i="16"/>
  <c r="U979" i="16"/>
  <c r="Y979" i="16"/>
  <c r="Z979" i="16"/>
  <c r="AA979" i="16"/>
  <c r="AB979" i="16"/>
  <c r="M980" i="16"/>
  <c r="N980" i="16"/>
  <c r="O980" i="16"/>
  <c r="P980" i="16"/>
  <c r="Q980" i="16"/>
  <c r="R980" i="16"/>
  <c r="S980" i="16"/>
  <c r="T980" i="16"/>
  <c r="U980" i="16"/>
  <c r="Y980" i="16"/>
  <c r="Z980" i="16"/>
  <c r="AA980" i="16"/>
  <c r="AB980" i="16"/>
  <c r="M981" i="16"/>
  <c r="N981" i="16"/>
  <c r="O981" i="16"/>
  <c r="P981" i="16"/>
  <c r="Q981" i="16"/>
  <c r="R981" i="16"/>
  <c r="S981" i="16"/>
  <c r="T981" i="16"/>
  <c r="U981" i="16"/>
  <c r="Y981" i="16"/>
  <c r="Z981" i="16"/>
  <c r="AA981" i="16"/>
  <c r="AB981" i="16"/>
  <c r="M982" i="16"/>
  <c r="N982" i="16"/>
  <c r="O982" i="16"/>
  <c r="P982" i="16"/>
  <c r="Q982" i="16"/>
  <c r="R982" i="16"/>
  <c r="S982" i="16"/>
  <c r="T982" i="16"/>
  <c r="U982" i="16"/>
  <c r="Y982" i="16"/>
  <c r="Z982" i="16"/>
  <c r="AA982" i="16"/>
  <c r="AB982" i="16"/>
  <c r="M983" i="16"/>
  <c r="N983" i="16"/>
  <c r="O983" i="16"/>
  <c r="P983" i="16"/>
  <c r="Q983" i="16"/>
  <c r="R983" i="16"/>
  <c r="S983" i="16"/>
  <c r="T983" i="16"/>
  <c r="U983" i="16"/>
  <c r="Y983" i="16"/>
  <c r="Z983" i="16"/>
  <c r="AA983" i="16"/>
  <c r="AB983" i="16"/>
  <c r="M984" i="16"/>
  <c r="N984" i="16"/>
  <c r="O984" i="16"/>
  <c r="P984" i="16"/>
  <c r="Q984" i="16"/>
  <c r="R984" i="16"/>
  <c r="S984" i="16"/>
  <c r="T984" i="16"/>
  <c r="U984" i="16"/>
  <c r="Y984" i="16"/>
  <c r="Z984" i="16"/>
  <c r="AA984" i="16"/>
  <c r="AB984" i="16"/>
  <c r="M985" i="16"/>
  <c r="N985" i="16"/>
  <c r="O985" i="16"/>
  <c r="P985" i="16"/>
  <c r="Q985" i="16"/>
  <c r="R985" i="16"/>
  <c r="S985" i="16"/>
  <c r="T985" i="16"/>
  <c r="U985" i="16"/>
  <c r="Y985" i="16"/>
  <c r="Z985" i="16"/>
  <c r="AA985" i="16"/>
  <c r="AB985" i="16"/>
  <c r="M986" i="16"/>
  <c r="N986" i="16"/>
  <c r="O986" i="16"/>
  <c r="P986" i="16"/>
  <c r="Q986" i="16"/>
  <c r="R986" i="16"/>
  <c r="S986" i="16"/>
  <c r="T986" i="16"/>
  <c r="U986" i="16"/>
  <c r="Y986" i="16"/>
  <c r="Z986" i="16"/>
  <c r="AA986" i="16"/>
  <c r="AB986" i="16"/>
  <c r="M987" i="16"/>
  <c r="N987" i="16"/>
  <c r="O987" i="16"/>
  <c r="P987" i="16"/>
  <c r="Q987" i="16"/>
  <c r="R987" i="16"/>
  <c r="S987" i="16"/>
  <c r="T987" i="16"/>
  <c r="U987" i="16"/>
  <c r="Y987" i="16"/>
  <c r="Z987" i="16"/>
  <c r="AA987" i="16"/>
  <c r="AB987" i="16"/>
  <c r="M988" i="16"/>
  <c r="N988" i="16"/>
  <c r="O988" i="16"/>
  <c r="P988" i="16"/>
  <c r="Q988" i="16"/>
  <c r="R988" i="16"/>
  <c r="S988" i="16"/>
  <c r="T988" i="16"/>
  <c r="U988" i="16"/>
  <c r="Y988" i="16"/>
  <c r="Z988" i="16"/>
  <c r="AA988" i="16"/>
  <c r="AB988" i="16"/>
  <c r="M989" i="16"/>
  <c r="N989" i="16"/>
  <c r="O989" i="16"/>
  <c r="P989" i="16"/>
  <c r="Q989" i="16"/>
  <c r="R989" i="16"/>
  <c r="S989" i="16"/>
  <c r="T989" i="16"/>
  <c r="U989" i="16"/>
  <c r="Y989" i="16"/>
  <c r="Z989" i="16"/>
  <c r="AA989" i="16"/>
  <c r="AB989" i="16"/>
  <c r="M990" i="16"/>
  <c r="N990" i="16"/>
  <c r="O990" i="16"/>
  <c r="P990" i="16"/>
  <c r="Q990" i="16"/>
  <c r="R990" i="16"/>
  <c r="S990" i="16"/>
  <c r="T990" i="16"/>
  <c r="U990" i="16"/>
  <c r="Y990" i="16"/>
  <c r="Z990" i="16"/>
  <c r="AA990" i="16"/>
  <c r="AB990" i="16"/>
  <c r="M991" i="16"/>
  <c r="N991" i="16"/>
  <c r="O991" i="16"/>
  <c r="P991" i="16"/>
  <c r="Q991" i="16"/>
  <c r="R991" i="16"/>
  <c r="S991" i="16"/>
  <c r="T991" i="16"/>
  <c r="U991" i="16"/>
  <c r="Y991" i="16"/>
  <c r="Z991" i="16"/>
  <c r="AA991" i="16"/>
  <c r="AB991" i="16"/>
  <c r="M992" i="16"/>
  <c r="N992" i="16"/>
  <c r="O992" i="16"/>
  <c r="P992" i="16"/>
  <c r="Q992" i="16"/>
  <c r="R992" i="16"/>
  <c r="S992" i="16"/>
  <c r="T992" i="16"/>
  <c r="U992" i="16"/>
  <c r="Y992" i="16"/>
  <c r="Z992" i="16"/>
  <c r="AA992" i="16"/>
  <c r="AB992" i="16"/>
  <c r="M993" i="16"/>
  <c r="N993" i="16"/>
  <c r="O993" i="16"/>
  <c r="P993" i="16"/>
  <c r="Q993" i="16"/>
  <c r="R993" i="16"/>
  <c r="S993" i="16"/>
  <c r="T993" i="16"/>
  <c r="U993" i="16"/>
  <c r="Y993" i="16"/>
  <c r="Z993" i="16"/>
  <c r="AA993" i="16"/>
  <c r="AB993" i="16"/>
  <c r="M994" i="16"/>
  <c r="N994" i="16"/>
  <c r="O994" i="16"/>
  <c r="P994" i="16"/>
  <c r="Q994" i="16"/>
  <c r="R994" i="16"/>
  <c r="S994" i="16"/>
  <c r="T994" i="16"/>
  <c r="U994" i="16"/>
  <c r="Y994" i="16"/>
  <c r="Z994" i="16"/>
  <c r="AA994" i="16"/>
  <c r="AB994" i="16"/>
  <c r="M995" i="16"/>
  <c r="N995" i="16"/>
  <c r="O995" i="16"/>
  <c r="P995" i="16"/>
  <c r="Q995" i="16"/>
  <c r="R995" i="16"/>
  <c r="S995" i="16"/>
  <c r="T995" i="16"/>
  <c r="U995" i="16"/>
  <c r="Y995" i="16"/>
  <c r="Z995" i="16"/>
  <c r="AA995" i="16"/>
  <c r="AB995" i="16"/>
  <c r="M996" i="16"/>
  <c r="N996" i="16"/>
  <c r="O996" i="16"/>
  <c r="P996" i="16"/>
  <c r="Q996" i="16"/>
  <c r="R996" i="16"/>
  <c r="S996" i="16"/>
  <c r="T996" i="16"/>
  <c r="U996" i="16"/>
  <c r="Y996" i="16"/>
  <c r="Z996" i="16"/>
  <c r="AA996" i="16"/>
  <c r="AB996" i="16"/>
  <c r="M997" i="16"/>
  <c r="N997" i="16"/>
  <c r="O997" i="16"/>
  <c r="P997" i="16"/>
  <c r="Q997" i="16"/>
  <c r="R997" i="16"/>
  <c r="S997" i="16"/>
  <c r="T997" i="16"/>
  <c r="U997" i="16"/>
  <c r="Y997" i="16"/>
  <c r="Z997" i="16"/>
  <c r="AA997" i="16"/>
  <c r="AB997" i="16"/>
  <c r="M998" i="16"/>
  <c r="N998" i="16"/>
  <c r="O998" i="16"/>
  <c r="P998" i="16"/>
  <c r="Q998" i="16"/>
  <c r="R998" i="16"/>
  <c r="S998" i="16"/>
  <c r="T998" i="16"/>
  <c r="U998" i="16"/>
  <c r="Y998" i="16"/>
  <c r="Z998" i="16"/>
  <c r="AA998" i="16"/>
  <c r="AB998" i="16"/>
  <c r="M999" i="16"/>
  <c r="N999" i="16"/>
  <c r="O999" i="16"/>
  <c r="P999" i="16"/>
  <c r="Q999" i="16"/>
  <c r="R999" i="16"/>
  <c r="S999" i="16"/>
  <c r="T999" i="16"/>
  <c r="U999" i="16"/>
  <c r="Y999" i="16"/>
  <c r="Z999" i="16"/>
  <c r="AA999" i="16"/>
  <c r="AB999" i="16"/>
  <c r="M1000" i="16"/>
  <c r="N1000" i="16"/>
  <c r="O1000" i="16"/>
  <c r="P1000" i="16"/>
  <c r="Q1000" i="16"/>
  <c r="R1000" i="16"/>
  <c r="S1000" i="16"/>
  <c r="T1000" i="16"/>
  <c r="U1000" i="16"/>
  <c r="Y1000" i="16"/>
  <c r="Z1000" i="16"/>
  <c r="AA1000" i="16"/>
  <c r="AB1000" i="16"/>
  <c r="M1001" i="16"/>
  <c r="N1001" i="16"/>
  <c r="O1001" i="16"/>
  <c r="P1001" i="16"/>
  <c r="Q1001" i="16"/>
  <c r="R1001" i="16"/>
  <c r="S1001" i="16"/>
  <c r="T1001" i="16"/>
  <c r="U1001" i="16"/>
  <c r="Y1001" i="16"/>
  <c r="Z1001" i="16"/>
  <c r="AA1001" i="16"/>
  <c r="AB1001" i="16"/>
  <c r="M1002" i="16"/>
  <c r="N1002" i="16"/>
  <c r="O1002" i="16"/>
  <c r="P1002" i="16"/>
  <c r="Q1002" i="16"/>
  <c r="R1002" i="16"/>
  <c r="S1002" i="16"/>
  <c r="T1002" i="16"/>
  <c r="U1002" i="16"/>
  <c r="Y1002" i="16"/>
  <c r="Z1002" i="16"/>
  <c r="AA1002" i="16"/>
  <c r="AB1002" i="16"/>
  <c r="M1003" i="16"/>
  <c r="N1003" i="16"/>
  <c r="O1003" i="16"/>
  <c r="P1003" i="16"/>
  <c r="Q1003" i="16"/>
  <c r="R1003" i="16"/>
  <c r="S1003" i="16"/>
  <c r="T1003" i="16"/>
  <c r="U1003" i="16"/>
  <c r="Y1003" i="16"/>
  <c r="Z1003" i="16"/>
  <c r="AA1003" i="16"/>
  <c r="AB1003" i="16"/>
  <c r="M1004" i="16"/>
  <c r="N1004" i="16"/>
  <c r="O1004" i="16"/>
  <c r="P1004" i="16"/>
  <c r="Q1004" i="16"/>
  <c r="R1004" i="16"/>
  <c r="S1004" i="16"/>
  <c r="T1004" i="16"/>
  <c r="U1004" i="16"/>
  <c r="Y1004" i="16"/>
  <c r="Z1004" i="16"/>
  <c r="AA1004" i="16"/>
  <c r="AB1004" i="16"/>
  <c r="M1005" i="16"/>
  <c r="N1005" i="16"/>
  <c r="O1005" i="16"/>
  <c r="P1005" i="16"/>
  <c r="Q1005" i="16"/>
  <c r="R1005" i="16"/>
  <c r="S1005" i="16"/>
  <c r="T1005" i="16"/>
  <c r="U1005" i="16"/>
  <c r="Y1005" i="16"/>
  <c r="Z1005" i="16"/>
  <c r="AA1005" i="16"/>
  <c r="AB1005" i="16"/>
  <c r="M1006" i="16"/>
  <c r="N1006" i="16"/>
  <c r="O1006" i="16"/>
  <c r="P1006" i="16"/>
  <c r="Q1006" i="16"/>
  <c r="R1006" i="16"/>
  <c r="S1006" i="16"/>
  <c r="T1006" i="16"/>
  <c r="U1006" i="16"/>
  <c r="Y1006" i="16"/>
  <c r="Z1006" i="16"/>
  <c r="AA1006" i="16"/>
  <c r="AB1006" i="16"/>
  <c r="M1007" i="16"/>
  <c r="N1007" i="16"/>
  <c r="O1007" i="16"/>
  <c r="P1007" i="16"/>
  <c r="Q1007" i="16"/>
  <c r="R1007" i="16"/>
  <c r="S1007" i="16"/>
  <c r="T1007" i="16"/>
  <c r="U1007" i="16"/>
  <c r="Y1007" i="16"/>
  <c r="Z1007" i="16"/>
  <c r="AA1007" i="16"/>
  <c r="AB1007" i="16"/>
  <c r="M1008" i="16"/>
  <c r="N1008" i="16"/>
  <c r="O1008" i="16"/>
  <c r="P1008" i="16"/>
  <c r="Q1008" i="16"/>
  <c r="R1008" i="16"/>
  <c r="S1008" i="16"/>
  <c r="T1008" i="16"/>
  <c r="U1008" i="16"/>
  <c r="Y1008" i="16"/>
  <c r="Z1008" i="16"/>
  <c r="AA1008" i="16"/>
  <c r="AB1008" i="16"/>
  <c r="M1009" i="16"/>
  <c r="N1009" i="16"/>
  <c r="O1009" i="16"/>
  <c r="P1009" i="16"/>
  <c r="Q1009" i="16"/>
  <c r="R1009" i="16"/>
  <c r="S1009" i="16"/>
  <c r="T1009" i="16"/>
  <c r="U1009" i="16"/>
  <c r="Y1009" i="16"/>
  <c r="Z1009" i="16"/>
  <c r="AA1009" i="16"/>
  <c r="AB1009" i="16"/>
  <c r="M1010" i="16"/>
  <c r="N1010" i="16"/>
  <c r="O1010" i="16"/>
  <c r="P1010" i="16"/>
  <c r="Q1010" i="16"/>
  <c r="R1010" i="16"/>
  <c r="S1010" i="16"/>
  <c r="T1010" i="16"/>
  <c r="U1010" i="16"/>
  <c r="Y1010" i="16"/>
  <c r="Z1010" i="16"/>
  <c r="AA1010" i="16"/>
  <c r="AB1010" i="16"/>
  <c r="M1011" i="16"/>
  <c r="N1011" i="16"/>
  <c r="O1011" i="16"/>
  <c r="P1011" i="16"/>
  <c r="Q1011" i="16"/>
  <c r="R1011" i="16"/>
  <c r="S1011" i="16"/>
  <c r="T1011" i="16"/>
  <c r="U1011" i="16"/>
  <c r="Y1011" i="16"/>
  <c r="Z1011" i="16"/>
  <c r="AA1011" i="16"/>
  <c r="AB1011" i="16"/>
  <c r="M1012" i="16"/>
  <c r="N1012" i="16"/>
  <c r="O1012" i="16"/>
  <c r="P1012" i="16"/>
  <c r="Q1012" i="16"/>
  <c r="R1012" i="16"/>
  <c r="S1012" i="16"/>
  <c r="T1012" i="16"/>
  <c r="U1012" i="16"/>
  <c r="Y1012" i="16"/>
  <c r="Z1012" i="16"/>
  <c r="AA1012" i="16"/>
  <c r="AB1012" i="16"/>
  <c r="M1013" i="16"/>
  <c r="N1013" i="16"/>
  <c r="O1013" i="16"/>
  <c r="P1013" i="16"/>
  <c r="Q1013" i="16"/>
  <c r="R1013" i="16"/>
  <c r="S1013" i="16"/>
  <c r="T1013" i="16"/>
  <c r="U1013" i="16"/>
  <c r="Y1013" i="16"/>
  <c r="Z1013" i="16"/>
  <c r="AA1013" i="16"/>
  <c r="AB1013" i="16"/>
  <c r="M1014" i="16"/>
  <c r="N1014" i="16"/>
  <c r="O1014" i="16"/>
  <c r="P1014" i="16"/>
  <c r="Q1014" i="16"/>
  <c r="R1014" i="16"/>
  <c r="S1014" i="16"/>
  <c r="T1014" i="16"/>
  <c r="U1014" i="16"/>
  <c r="Y1014" i="16"/>
  <c r="Z1014" i="16"/>
  <c r="AA1014" i="16"/>
  <c r="AB1014" i="16"/>
  <c r="M1015" i="16"/>
  <c r="N1015" i="16"/>
  <c r="O1015" i="16"/>
  <c r="P1015" i="16"/>
  <c r="Q1015" i="16"/>
  <c r="R1015" i="16"/>
  <c r="S1015" i="16"/>
  <c r="T1015" i="16"/>
  <c r="U1015" i="16"/>
  <c r="Y1015" i="16"/>
  <c r="Z1015" i="16"/>
  <c r="AA1015" i="16"/>
  <c r="AB1015" i="16"/>
  <c r="M1016" i="16"/>
  <c r="N1016" i="16"/>
  <c r="O1016" i="16"/>
  <c r="P1016" i="16"/>
  <c r="Q1016" i="16"/>
  <c r="R1016" i="16"/>
  <c r="S1016" i="16"/>
  <c r="T1016" i="16"/>
  <c r="U1016" i="16"/>
  <c r="Y1016" i="16"/>
  <c r="Z1016" i="16"/>
  <c r="AA1016" i="16"/>
  <c r="AB1016" i="16"/>
  <c r="M1017" i="16"/>
  <c r="N1017" i="16"/>
  <c r="O1017" i="16"/>
  <c r="P1017" i="16"/>
  <c r="Q1017" i="16"/>
  <c r="R1017" i="16"/>
  <c r="S1017" i="16"/>
  <c r="T1017" i="16"/>
  <c r="U1017" i="16"/>
  <c r="Y1017" i="16"/>
  <c r="Z1017" i="16"/>
  <c r="AA1017" i="16"/>
  <c r="AB1017" i="16"/>
  <c r="M1018" i="16"/>
  <c r="N1018" i="16"/>
  <c r="O1018" i="16"/>
  <c r="P1018" i="16"/>
  <c r="Q1018" i="16"/>
  <c r="R1018" i="16"/>
  <c r="S1018" i="16"/>
  <c r="T1018" i="16"/>
  <c r="U1018" i="16"/>
  <c r="Y1018" i="16"/>
  <c r="Z1018" i="16"/>
  <c r="AA1018" i="16"/>
  <c r="AB1018" i="16"/>
  <c r="M1019" i="16"/>
  <c r="N1019" i="16"/>
  <c r="O1019" i="16"/>
  <c r="P1019" i="16"/>
  <c r="Q1019" i="16"/>
  <c r="R1019" i="16"/>
  <c r="S1019" i="16"/>
  <c r="T1019" i="16"/>
  <c r="U1019" i="16"/>
  <c r="Y1019" i="16"/>
  <c r="Z1019" i="16"/>
  <c r="AA1019" i="16"/>
  <c r="AB1019" i="16"/>
  <c r="M1020" i="16"/>
  <c r="N1020" i="16"/>
  <c r="O1020" i="16"/>
  <c r="P1020" i="16"/>
  <c r="Q1020" i="16"/>
  <c r="R1020" i="16"/>
  <c r="S1020" i="16"/>
  <c r="T1020" i="16"/>
  <c r="U1020" i="16"/>
  <c r="Y1020" i="16"/>
  <c r="Z1020" i="16"/>
  <c r="AA1020" i="16"/>
  <c r="AB1020" i="16"/>
  <c r="M1021" i="16"/>
  <c r="N1021" i="16"/>
  <c r="O1021" i="16"/>
  <c r="P1021" i="16"/>
  <c r="Q1021" i="16"/>
  <c r="R1021" i="16"/>
  <c r="S1021" i="16"/>
  <c r="T1021" i="16"/>
  <c r="U1021" i="16"/>
  <c r="Y1021" i="16"/>
  <c r="Z1021" i="16"/>
  <c r="AA1021" i="16"/>
  <c r="AB1021" i="16"/>
  <c r="M1022" i="16"/>
  <c r="N1022" i="16"/>
  <c r="O1022" i="16"/>
  <c r="P1022" i="16"/>
  <c r="Q1022" i="16"/>
  <c r="R1022" i="16"/>
  <c r="S1022" i="16"/>
  <c r="T1022" i="16"/>
  <c r="U1022" i="16"/>
  <c r="Y1022" i="16"/>
  <c r="Z1022" i="16"/>
  <c r="AA1022" i="16"/>
  <c r="AB1022" i="16"/>
  <c r="M1023" i="16"/>
  <c r="N1023" i="16"/>
  <c r="O1023" i="16"/>
  <c r="P1023" i="16"/>
  <c r="Q1023" i="16"/>
  <c r="R1023" i="16"/>
  <c r="S1023" i="16"/>
  <c r="T1023" i="16"/>
  <c r="U1023" i="16"/>
  <c r="Y1023" i="16"/>
  <c r="Z1023" i="16"/>
  <c r="AA1023" i="16"/>
  <c r="AB1023" i="16"/>
  <c r="M1024" i="16"/>
  <c r="N1024" i="16"/>
  <c r="O1024" i="16"/>
  <c r="P1024" i="16"/>
  <c r="Q1024" i="16"/>
  <c r="R1024" i="16"/>
  <c r="S1024" i="16"/>
  <c r="T1024" i="16"/>
  <c r="U1024" i="16"/>
  <c r="Y1024" i="16"/>
  <c r="Z1024" i="16"/>
  <c r="AA1024" i="16"/>
  <c r="AB1024" i="16"/>
  <c r="M1025" i="16"/>
  <c r="N1025" i="16"/>
  <c r="O1025" i="16"/>
  <c r="P1025" i="16"/>
  <c r="Q1025" i="16"/>
  <c r="R1025" i="16"/>
  <c r="S1025" i="16"/>
  <c r="T1025" i="16"/>
  <c r="U1025" i="16"/>
  <c r="Y1025" i="16"/>
  <c r="Z1025" i="16"/>
  <c r="AA1025" i="16"/>
  <c r="AB1025" i="16"/>
  <c r="M1026" i="16"/>
  <c r="N1026" i="16"/>
  <c r="O1026" i="16"/>
  <c r="P1026" i="16"/>
  <c r="Q1026" i="16"/>
  <c r="R1026" i="16"/>
  <c r="S1026" i="16"/>
  <c r="T1026" i="16"/>
  <c r="U1026" i="16"/>
  <c r="Y1026" i="16"/>
  <c r="Z1026" i="16"/>
  <c r="AA1026" i="16"/>
  <c r="AB1026" i="16"/>
  <c r="M1027" i="16"/>
  <c r="N1027" i="16"/>
  <c r="O1027" i="16"/>
  <c r="P1027" i="16"/>
  <c r="Q1027" i="16"/>
  <c r="R1027" i="16"/>
  <c r="S1027" i="16"/>
  <c r="T1027" i="16"/>
  <c r="U1027" i="16"/>
  <c r="Y1027" i="16"/>
  <c r="Z1027" i="16"/>
  <c r="AA1027" i="16"/>
  <c r="AB1027" i="16"/>
  <c r="M1028" i="16"/>
  <c r="N1028" i="16"/>
  <c r="O1028" i="16"/>
  <c r="P1028" i="16"/>
  <c r="Q1028" i="16"/>
  <c r="R1028" i="16"/>
  <c r="S1028" i="16"/>
  <c r="T1028" i="16"/>
  <c r="U1028" i="16"/>
  <c r="Y1028" i="16"/>
  <c r="Z1028" i="16"/>
  <c r="AA1028" i="16"/>
  <c r="AB1028" i="16"/>
  <c r="M1029" i="16"/>
  <c r="N1029" i="16"/>
  <c r="O1029" i="16"/>
  <c r="P1029" i="16"/>
  <c r="Q1029" i="16"/>
  <c r="R1029" i="16"/>
  <c r="S1029" i="16"/>
  <c r="T1029" i="16"/>
  <c r="U1029" i="16"/>
  <c r="Y1029" i="16"/>
  <c r="Z1029" i="16"/>
  <c r="AA1029" i="16"/>
  <c r="AB1029" i="16"/>
  <c r="M1030" i="16"/>
  <c r="N1030" i="16"/>
  <c r="O1030" i="16"/>
  <c r="P1030" i="16"/>
  <c r="Q1030" i="16"/>
  <c r="R1030" i="16"/>
  <c r="S1030" i="16"/>
  <c r="T1030" i="16"/>
  <c r="U1030" i="16"/>
  <c r="Y1030" i="16"/>
  <c r="Z1030" i="16"/>
  <c r="AA1030" i="16"/>
  <c r="AB1030" i="16"/>
  <c r="M1031" i="16"/>
  <c r="N1031" i="16"/>
  <c r="O1031" i="16"/>
  <c r="P1031" i="16"/>
  <c r="Q1031" i="16"/>
  <c r="R1031" i="16"/>
  <c r="S1031" i="16"/>
  <c r="T1031" i="16"/>
  <c r="U1031" i="16"/>
  <c r="Y1031" i="16"/>
  <c r="Z1031" i="16"/>
  <c r="AA1031" i="16"/>
  <c r="AB1031" i="16"/>
  <c r="M1032" i="16"/>
  <c r="N1032" i="16"/>
  <c r="O1032" i="16"/>
  <c r="P1032" i="16"/>
  <c r="Q1032" i="16"/>
  <c r="R1032" i="16"/>
  <c r="S1032" i="16"/>
  <c r="T1032" i="16"/>
  <c r="U1032" i="16"/>
  <c r="Y1032" i="16"/>
  <c r="Z1032" i="16"/>
  <c r="AA1032" i="16"/>
  <c r="AB1032" i="16"/>
  <c r="M1033" i="16"/>
  <c r="N1033" i="16"/>
  <c r="O1033" i="16"/>
  <c r="P1033" i="16"/>
  <c r="Q1033" i="16"/>
  <c r="R1033" i="16"/>
  <c r="S1033" i="16"/>
  <c r="T1033" i="16"/>
  <c r="U1033" i="16"/>
  <c r="Y1033" i="16"/>
  <c r="Z1033" i="16"/>
  <c r="AA1033" i="16"/>
  <c r="AB1033" i="16"/>
  <c r="M1034" i="16"/>
  <c r="N1034" i="16"/>
  <c r="O1034" i="16"/>
  <c r="P1034" i="16"/>
  <c r="Q1034" i="16"/>
  <c r="R1034" i="16"/>
  <c r="S1034" i="16"/>
  <c r="T1034" i="16"/>
  <c r="U1034" i="16"/>
  <c r="Y1034" i="16"/>
  <c r="Z1034" i="16"/>
  <c r="AA1034" i="16"/>
  <c r="AB1034" i="16"/>
  <c r="M1035" i="16"/>
  <c r="N1035" i="16"/>
  <c r="O1035" i="16"/>
  <c r="P1035" i="16"/>
  <c r="Q1035" i="16"/>
  <c r="R1035" i="16"/>
  <c r="S1035" i="16"/>
  <c r="T1035" i="16"/>
  <c r="U1035" i="16"/>
  <c r="Y1035" i="16"/>
  <c r="Z1035" i="16"/>
  <c r="AA1035" i="16"/>
  <c r="AB1035" i="16"/>
  <c r="M1036" i="16"/>
  <c r="N1036" i="16"/>
  <c r="O1036" i="16"/>
  <c r="P1036" i="16"/>
  <c r="Q1036" i="16"/>
  <c r="R1036" i="16"/>
  <c r="S1036" i="16"/>
  <c r="T1036" i="16"/>
  <c r="U1036" i="16"/>
  <c r="Y1036" i="16"/>
  <c r="Z1036" i="16"/>
  <c r="AA1036" i="16"/>
  <c r="AB1036" i="16"/>
  <c r="M1037" i="16"/>
  <c r="N1037" i="16"/>
  <c r="O1037" i="16"/>
  <c r="P1037" i="16"/>
  <c r="Q1037" i="16"/>
  <c r="R1037" i="16"/>
  <c r="S1037" i="16"/>
  <c r="T1037" i="16"/>
  <c r="U1037" i="16"/>
  <c r="Y1037" i="16"/>
  <c r="Z1037" i="16"/>
  <c r="AA1037" i="16"/>
  <c r="AB1037" i="16"/>
  <c r="M1038" i="16"/>
  <c r="N1038" i="16"/>
  <c r="O1038" i="16"/>
  <c r="P1038" i="16"/>
  <c r="Q1038" i="16"/>
  <c r="R1038" i="16"/>
  <c r="S1038" i="16"/>
  <c r="T1038" i="16"/>
  <c r="U1038" i="16"/>
  <c r="Y1038" i="16"/>
  <c r="Z1038" i="16"/>
  <c r="AA1038" i="16"/>
  <c r="AB1038" i="16"/>
  <c r="M1039" i="16"/>
  <c r="N1039" i="16"/>
  <c r="O1039" i="16"/>
  <c r="P1039" i="16"/>
  <c r="Q1039" i="16"/>
  <c r="R1039" i="16"/>
  <c r="S1039" i="16"/>
  <c r="T1039" i="16"/>
  <c r="U1039" i="16"/>
  <c r="Y1039" i="16"/>
  <c r="Z1039" i="16"/>
  <c r="AA1039" i="16"/>
  <c r="AB1039" i="16"/>
  <c r="M1040" i="16"/>
  <c r="N1040" i="16"/>
  <c r="O1040" i="16"/>
  <c r="P1040" i="16"/>
  <c r="Q1040" i="16"/>
  <c r="R1040" i="16"/>
  <c r="S1040" i="16"/>
  <c r="T1040" i="16"/>
  <c r="U1040" i="16"/>
  <c r="Y1040" i="16"/>
  <c r="Z1040" i="16"/>
  <c r="AA1040" i="16"/>
  <c r="AB1040" i="16"/>
  <c r="M1041" i="16"/>
  <c r="N1041" i="16"/>
  <c r="O1041" i="16"/>
  <c r="P1041" i="16"/>
  <c r="Q1041" i="16"/>
  <c r="R1041" i="16"/>
  <c r="S1041" i="16"/>
  <c r="T1041" i="16"/>
  <c r="U1041" i="16"/>
  <c r="Y1041" i="16"/>
  <c r="Z1041" i="16"/>
  <c r="AA1041" i="16"/>
  <c r="AB1041" i="16"/>
  <c r="M1042" i="16"/>
  <c r="N1042" i="16"/>
  <c r="O1042" i="16"/>
  <c r="P1042" i="16"/>
  <c r="Q1042" i="16"/>
  <c r="R1042" i="16"/>
  <c r="S1042" i="16"/>
  <c r="T1042" i="16"/>
  <c r="U1042" i="16"/>
  <c r="Y1042" i="16"/>
  <c r="Z1042" i="16"/>
  <c r="AA1042" i="16"/>
  <c r="AB1042" i="16"/>
  <c r="M1043" i="16"/>
  <c r="N1043" i="16"/>
  <c r="O1043" i="16"/>
  <c r="P1043" i="16"/>
  <c r="Q1043" i="16"/>
  <c r="R1043" i="16"/>
  <c r="S1043" i="16"/>
  <c r="T1043" i="16"/>
  <c r="U1043" i="16"/>
  <c r="Y1043" i="16"/>
  <c r="Z1043" i="16"/>
  <c r="AA1043" i="16"/>
  <c r="AB1043" i="16"/>
  <c r="M1044" i="16"/>
  <c r="N1044" i="16"/>
  <c r="O1044" i="16"/>
  <c r="P1044" i="16"/>
  <c r="Q1044" i="16"/>
  <c r="R1044" i="16"/>
  <c r="S1044" i="16"/>
  <c r="T1044" i="16"/>
  <c r="U1044" i="16"/>
  <c r="Y1044" i="16"/>
  <c r="Z1044" i="16"/>
  <c r="AA1044" i="16"/>
  <c r="AB1044" i="16"/>
  <c r="M1045" i="16"/>
  <c r="N1045" i="16"/>
  <c r="O1045" i="16"/>
  <c r="P1045" i="16"/>
  <c r="Q1045" i="16"/>
  <c r="R1045" i="16"/>
  <c r="S1045" i="16"/>
  <c r="T1045" i="16"/>
  <c r="U1045" i="16"/>
  <c r="Y1045" i="16"/>
  <c r="Z1045" i="16"/>
  <c r="AA1045" i="16"/>
  <c r="AB1045" i="16"/>
  <c r="M1046" i="16"/>
  <c r="N1046" i="16"/>
  <c r="O1046" i="16"/>
  <c r="P1046" i="16"/>
  <c r="Q1046" i="16"/>
  <c r="R1046" i="16"/>
  <c r="S1046" i="16"/>
  <c r="T1046" i="16"/>
  <c r="U1046" i="16"/>
  <c r="Y1046" i="16"/>
  <c r="Z1046" i="16"/>
  <c r="AA1046" i="16"/>
  <c r="AB1046" i="16"/>
  <c r="M1047" i="16"/>
  <c r="N1047" i="16"/>
  <c r="O1047" i="16"/>
  <c r="P1047" i="16"/>
  <c r="Q1047" i="16"/>
  <c r="R1047" i="16"/>
  <c r="S1047" i="16"/>
  <c r="T1047" i="16"/>
  <c r="U1047" i="16"/>
  <c r="Y1047" i="16"/>
  <c r="Z1047" i="16"/>
  <c r="AA1047" i="16"/>
  <c r="AB1047" i="16"/>
  <c r="M1048" i="16"/>
  <c r="N1048" i="16"/>
  <c r="O1048" i="16"/>
  <c r="P1048" i="16"/>
  <c r="Q1048" i="16"/>
  <c r="R1048" i="16"/>
  <c r="S1048" i="16"/>
  <c r="T1048" i="16"/>
  <c r="U1048" i="16"/>
  <c r="Y1048" i="16"/>
  <c r="Z1048" i="16"/>
  <c r="AA1048" i="16"/>
  <c r="AB1048" i="16"/>
  <c r="M1049" i="16"/>
  <c r="N1049" i="16"/>
  <c r="O1049" i="16"/>
  <c r="P1049" i="16"/>
  <c r="Q1049" i="16"/>
  <c r="R1049" i="16"/>
  <c r="S1049" i="16"/>
  <c r="T1049" i="16"/>
  <c r="U1049" i="16"/>
  <c r="Y1049" i="16"/>
  <c r="Z1049" i="16"/>
  <c r="AA1049" i="16"/>
  <c r="AB1049" i="16"/>
  <c r="M1050" i="16"/>
  <c r="N1050" i="16"/>
  <c r="O1050" i="16"/>
  <c r="P1050" i="16"/>
  <c r="Q1050" i="16"/>
  <c r="R1050" i="16"/>
  <c r="S1050" i="16"/>
  <c r="T1050" i="16"/>
  <c r="U1050" i="16"/>
  <c r="Y1050" i="16"/>
  <c r="Z1050" i="16"/>
  <c r="AA1050" i="16"/>
  <c r="AB1050" i="16"/>
  <c r="M1051" i="16"/>
  <c r="N1051" i="16"/>
  <c r="O1051" i="16"/>
  <c r="P1051" i="16"/>
  <c r="Q1051" i="16"/>
  <c r="R1051" i="16"/>
  <c r="S1051" i="16"/>
  <c r="T1051" i="16"/>
  <c r="U1051" i="16"/>
  <c r="Y1051" i="16"/>
  <c r="Z1051" i="16"/>
  <c r="AA1051" i="16"/>
  <c r="AB1051" i="16"/>
  <c r="M1052" i="16"/>
  <c r="N1052" i="16"/>
  <c r="O1052" i="16"/>
  <c r="P1052" i="16"/>
  <c r="Q1052" i="16"/>
  <c r="R1052" i="16"/>
  <c r="S1052" i="16"/>
  <c r="T1052" i="16"/>
  <c r="U1052" i="16"/>
  <c r="Y1052" i="16"/>
  <c r="Z1052" i="16"/>
  <c r="AA1052" i="16"/>
  <c r="AB1052" i="16"/>
  <c r="M1053" i="16"/>
  <c r="N1053" i="16"/>
  <c r="O1053" i="16"/>
  <c r="P1053" i="16"/>
  <c r="Q1053" i="16"/>
  <c r="R1053" i="16"/>
  <c r="S1053" i="16"/>
  <c r="T1053" i="16"/>
  <c r="U1053" i="16"/>
  <c r="Y1053" i="16"/>
  <c r="Z1053" i="16"/>
  <c r="AA1053" i="16"/>
  <c r="AB1053" i="16"/>
  <c r="M1054" i="16"/>
  <c r="N1054" i="16"/>
  <c r="O1054" i="16"/>
  <c r="P1054" i="16"/>
  <c r="Q1054" i="16"/>
  <c r="R1054" i="16"/>
  <c r="S1054" i="16"/>
  <c r="T1054" i="16"/>
  <c r="U1054" i="16"/>
  <c r="Y1054" i="16"/>
  <c r="Z1054" i="16"/>
  <c r="AA1054" i="16"/>
  <c r="AB1054" i="16"/>
  <c r="M1055" i="16"/>
  <c r="N1055" i="16"/>
  <c r="O1055" i="16"/>
  <c r="P1055" i="16"/>
  <c r="Q1055" i="16"/>
  <c r="R1055" i="16"/>
  <c r="S1055" i="16"/>
  <c r="T1055" i="16"/>
  <c r="U1055" i="16"/>
  <c r="Y1055" i="16"/>
  <c r="Z1055" i="16"/>
  <c r="AA1055" i="16"/>
  <c r="AB1055" i="16"/>
  <c r="M1056" i="16"/>
  <c r="N1056" i="16"/>
  <c r="O1056" i="16"/>
  <c r="P1056" i="16"/>
  <c r="Q1056" i="16"/>
  <c r="R1056" i="16"/>
  <c r="S1056" i="16"/>
  <c r="T1056" i="16"/>
  <c r="U1056" i="16"/>
  <c r="Y1056" i="16"/>
  <c r="Z1056" i="16"/>
  <c r="AA1056" i="16"/>
  <c r="AB1056" i="16"/>
  <c r="M1057" i="16"/>
  <c r="N1057" i="16"/>
  <c r="O1057" i="16"/>
  <c r="P1057" i="16"/>
  <c r="Q1057" i="16"/>
  <c r="R1057" i="16"/>
  <c r="S1057" i="16"/>
  <c r="T1057" i="16"/>
  <c r="U1057" i="16"/>
  <c r="Y1057" i="16"/>
  <c r="Z1057" i="16"/>
  <c r="AA1057" i="16"/>
  <c r="AB1057" i="16"/>
  <c r="M1058" i="16"/>
  <c r="N1058" i="16"/>
  <c r="O1058" i="16"/>
  <c r="P1058" i="16"/>
  <c r="Q1058" i="16"/>
  <c r="R1058" i="16"/>
  <c r="S1058" i="16"/>
  <c r="T1058" i="16"/>
  <c r="U1058" i="16"/>
  <c r="Y1058" i="16"/>
  <c r="Z1058" i="16"/>
  <c r="AA1058" i="16"/>
  <c r="AB1058" i="16"/>
  <c r="M1059" i="16"/>
  <c r="N1059" i="16"/>
  <c r="O1059" i="16"/>
  <c r="P1059" i="16"/>
  <c r="Q1059" i="16"/>
  <c r="R1059" i="16"/>
  <c r="S1059" i="16"/>
  <c r="T1059" i="16"/>
  <c r="U1059" i="16"/>
  <c r="Y1059" i="16"/>
  <c r="Z1059" i="16"/>
  <c r="AA1059" i="16"/>
  <c r="AB1059" i="16"/>
  <c r="M1060" i="16"/>
  <c r="N1060" i="16"/>
  <c r="O1060" i="16"/>
  <c r="P1060" i="16"/>
  <c r="Q1060" i="16"/>
  <c r="R1060" i="16"/>
  <c r="S1060" i="16"/>
  <c r="T1060" i="16"/>
  <c r="U1060" i="16"/>
  <c r="Y1060" i="16"/>
  <c r="Z1060" i="16"/>
  <c r="AA1060" i="16"/>
  <c r="AB1060" i="16"/>
  <c r="M1061" i="16"/>
  <c r="N1061" i="16"/>
  <c r="O1061" i="16"/>
  <c r="P1061" i="16"/>
  <c r="Q1061" i="16"/>
  <c r="R1061" i="16"/>
  <c r="S1061" i="16"/>
  <c r="T1061" i="16"/>
  <c r="U1061" i="16"/>
  <c r="Y1061" i="16"/>
  <c r="Z1061" i="16"/>
  <c r="AA1061" i="16"/>
  <c r="AB1061" i="16"/>
  <c r="M1062" i="16"/>
  <c r="N1062" i="16"/>
  <c r="O1062" i="16"/>
  <c r="P1062" i="16"/>
  <c r="Q1062" i="16"/>
  <c r="R1062" i="16"/>
  <c r="S1062" i="16"/>
  <c r="T1062" i="16"/>
  <c r="U1062" i="16"/>
  <c r="Y1062" i="16"/>
  <c r="Z1062" i="16"/>
  <c r="AA1062" i="16"/>
  <c r="AB1062" i="16"/>
  <c r="M1063" i="16"/>
  <c r="N1063" i="16"/>
  <c r="O1063" i="16"/>
  <c r="P1063" i="16"/>
  <c r="Q1063" i="16"/>
  <c r="R1063" i="16"/>
  <c r="S1063" i="16"/>
  <c r="T1063" i="16"/>
  <c r="U1063" i="16"/>
  <c r="Y1063" i="16"/>
  <c r="Z1063" i="16"/>
  <c r="AA1063" i="16"/>
  <c r="AB1063" i="16"/>
  <c r="M1064" i="16"/>
  <c r="N1064" i="16"/>
  <c r="O1064" i="16"/>
  <c r="P1064" i="16"/>
  <c r="Q1064" i="16"/>
  <c r="R1064" i="16"/>
  <c r="S1064" i="16"/>
  <c r="T1064" i="16"/>
  <c r="U1064" i="16"/>
  <c r="Y1064" i="16"/>
  <c r="Z1064" i="16"/>
  <c r="AA1064" i="16"/>
  <c r="AB1064" i="16"/>
  <c r="M1065" i="16"/>
  <c r="N1065" i="16"/>
  <c r="O1065" i="16"/>
  <c r="P1065" i="16"/>
  <c r="Q1065" i="16"/>
  <c r="R1065" i="16"/>
  <c r="S1065" i="16"/>
  <c r="T1065" i="16"/>
  <c r="U1065" i="16"/>
  <c r="Y1065" i="16"/>
  <c r="Z1065" i="16"/>
  <c r="AA1065" i="16"/>
  <c r="AB1065" i="16"/>
  <c r="M1066" i="16"/>
  <c r="N1066" i="16"/>
  <c r="O1066" i="16"/>
  <c r="P1066" i="16"/>
  <c r="Q1066" i="16"/>
  <c r="R1066" i="16"/>
  <c r="S1066" i="16"/>
  <c r="T1066" i="16"/>
  <c r="U1066" i="16"/>
  <c r="Y1066" i="16"/>
  <c r="Z1066" i="16"/>
  <c r="AA1066" i="16"/>
  <c r="AB1066" i="16"/>
  <c r="M1067" i="16"/>
  <c r="N1067" i="16"/>
  <c r="O1067" i="16"/>
  <c r="P1067" i="16"/>
  <c r="Q1067" i="16"/>
  <c r="R1067" i="16"/>
  <c r="S1067" i="16"/>
  <c r="T1067" i="16"/>
  <c r="U1067" i="16"/>
  <c r="Y1067" i="16"/>
  <c r="Z1067" i="16"/>
  <c r="AA1067" i="16"/>
  <c r="AB1067" i="16"/>
  <c r="M1068" i="16"/>
  <c r="N1068" i="16"/>
  <c r="O1068" i="16"/>
  <c r="P1068" i="16"/>
  <c r="Q1068" i="16"/>
  <c r="R1068" i="16"/>
  <c r="S1068" i="16"/>
  <c r="T1068" i="16"/>
  <c r="U1068" i="16"/>
  <c r="Y1068" i="16"/>
  <c r="Z1068" i="16"/>
  <c r="AA1068" i="16"/>
  <c r="AB1068" i="16"/>
  <c r="M1069" i="16"/>
  <c r="N1069" i="16"/>
  <c r="O1069" i="16"/>
  <c r="P1069" i="16"/>
  <c r="Q1069" i="16"/>
  <c r="R1069" i="16"/>
  <c r="S1069" i="16"/>
  <c r="T1069" i="16"/>
  <c r="U1069" i="16"/>
  <c r="Y1069" i="16"/>
  <c r="Z1069" i="16"/>
  <c r="AA1069" i="16"/>
  <c r="AB1069" i="16"/>
  <c r="M1070" i="16"/>
  <c r="N1070" i="16"/>
  <c r="O1070" i="16"/>
  <c r="P1070" i="16"/>
  <c r="Q1070" i="16"/>
  <c r="R1070" i="16"/>
  <c r="S1070" i="16"/>
  <c r="T1070" i="16"/>
  <c r="U1070" i="16"/>
  <c r="Y1070" i="16"/>
  <c r="Z1070" i="16"/>
  <c r="AA1070" i="16"/>
  <c r="AB1070" i="16"/>
  <c r="M1071" i="16"/>
  <c r="N1071" i="16"/>
  <c r="O1071" i="16"/>
  <c r="P1071" i="16"/>
  <c r="Q1071" i="16"/>
  <c r="R1071" i="16"/>
  <c r="S1071" i="16"/>
  <c r="T1071" i="16"/>
  <c r="U1071" i="16"/>
  <c r="Y1071" i="16"/>
  <c r="Z1071" i="16"/>
  <c r="AA1071" i="16"/>
  <c r="AB1071" i="16"/>
  <c r="M1072" i="16"/>
  <c r="N1072" i="16"/>
  <c r="O1072" i="16"/>
  <c r="P1072" i="16"/>
  <c r="Q1072" i="16"/>
  <c r="R1072" i="16"/>
  <c r="S1072" i="16"/>
  <c r="T1072" i="16"/>
  <c r="U1072" i="16"/>
  <c r="Y1072" i="16"/>
  <c r="Z1072" i="16"/>
  <c r="AA1072" i="16"/>
  <c r="AB1072" i="16"/>
  <c r="M1073" i="16"/>
  <c r="N1073" i="16"/>
  <c r="O1073" i="16"/>
  <c r="P1073" i="16"/>
  <c r="Q1073" i="16"/>
  <c r="R1073" i="16"/>
  <c r="S1073" i="16"/>
  <c r="T1073" i="16"/>
  <c r="U1073" i="16"/>
  <c r="Y1073" i="16"/>
  <c r="Z1073" i="16"/>
  <c r="AA1073" i="16"/>
  <c r="AB1073" i="16"/>
  <c r="M1074" i="16"/>
  <c r="N1074" i="16"/>
  <c r="O1074" i="16"/>
  <c r="P1074" i="16"/>
  <c r="Q1074" i="16"/>
  <c r="R1074" i="16"/>
  <c r="S1074" i="16"/>
  <c r="T1074" i="16"/>
  <c r="U1074" i="16"/>
  <c r="Y1074" i="16"/>
  <c r="Z1074" i="16"/>
  <c r="AA1074" i="16"/>
  <c r="AB1074" i="16"/>
  <c r="M1075" i="16"/>
  <c r="N1075" i="16"/>
  <c r="O1075" i="16"/>
  <c r="P1075" i="16"/>
  <c r="Q1075" i="16"/>
  <c r="R1075" i="16"/>
  <c r="S1075" i="16"/>
  <c r="T1075" i="16"/>
  <c r="U1075" i="16"/>
  <c r="Y1075" i="16"/>
  <c r="Z1075" i="16"/>
  <c r="AA1075" i="16"/>
  <c r="AB1075" i="16"/>
  <c r="M1076" i="16"/>
  <c r="N1076" i="16"/>
  <c r="O1076" i="16"/>
  <c r="P1076" i="16"/>
  <c r="Q1076" i="16"/>
  <c r="R1076" i="16"/>
  <c r="S1076" i="16"/>
  <c r="T1076" i="16"/>
  <c r="U1076" i="16"/>
  <c r="Y1076" i="16"/>
  <c r="Z1076" i="16"/>
  <c r="AA1076" i="16"/>
  <c r="AB1076" i="16"/>
  <c r="M1077" i="16"/>
  <c r="N1077" i="16"/>
  <c r="O1077" i="16"/>
  <c r="P1077" i="16"/>
  <c r="Q1077" i="16"/>
  <c r="R1077" i="16"/>
  <c r="S1077" i="16"/>
  <c r="T1077" i="16"/>
  <c r="U1077" i="16"/>
  <c r="Y1077" i="16"/>
  <c r="Z1077" i="16"/>
  <c r="AA1077" i="16"/>
  <c r="AB1077" i="16"/>
  <c r="M1078" i="16"/>
  <c r="N1078" i="16"/>
  <c r="O1078" i="16"/>
  <c r="P1078" i="16"/>
  <c r="Q1078" i="16"/>
  <c r="R1078" i="16"/>
  <c r="S1078" i="16"/>
  <c r="T1078" i="16"/>
  <c r="U1078" i="16"/>
  <c r="Y1078" i="16"/>
  <c r="Z1078" i="16"/>
  <c r="AA1078" i="16"/>
  <c r="AB1078" i="16"/>
  <c r="M1079" i="16"/>
  <c r="N1079" i="16"/>
  <c r="O1079" i="16"/>
  <c r="P1079" i="16"/>
  <c r="Q1079" i="16"/>
  <c r="R1079" i="16"/>
  <c r="S1079" i="16"/>
  <c r="T1079" i="16"/>
  <c r="U1079" i="16"/>
  <c r="Y1079" i="16"/>
  <c r="Z1079" i="16"/>
  <c r="AA1079" i="16"/>
  <c r="AB1079" i="16"/>
  <c r="M1080" i="16"/>
  <c r="N1080" i="16"/>
  <c r="O1080" i="16"/>
  <c r="P1080" i="16"/>
  <c r="Q1080" i="16"/>
  <c r="R1080" i="16"/>
  <c r="S1080" i="16"/>
  <c r="T1080" i="16"/>
  <c r="U1080" i="16"/>
  <c r="Y1080" i="16"/>
  <c r="Z1080" i="16"/>
  <c r="AA1080" i="16"/>
  <c r="AB1080" i="16"/>
  <c r="M1081" i="16"/>
  <c r="N1081" i="16"/>
  <c r="O1081" i="16"/>
  <c r="P1081" i="16"/>
  <c r="Q1081" i="16"/>
  <c r="R1081" i="16"/>
  <c r="S1081" i="16"/>
  <c r="T1081" i="16"/>
  <c r="U1081" i="16"/>
  <c r="Y1081" i="16"/>
  <c r="Z1081" i="16"/>
  <c r="AA1081" i="16"/>
  <c r="AB1081" i="16"/>
  <c r="M1082" i="16"/>
  <c r="N1082" i="16"/>
  <c r="O1082" i="16"/>
  <c r="P1082" i="16"/>
  <c r="Q1082" i="16"/>
  <c r="R1082" i="16"/>
  <c r="S1082" i="16"/>
  <c r="T1082" i="16"/>
  <c r="U1082" i="16"/>
  <c r="Y1082" i="16"/>
  <c r="Z1082" i="16"/>
  <c r="AA1082" i="16"/>
  <c r="AB1082" i="16"/>
  <c r="M1083" i="16"/>
  <c r="N1083" i="16"/>
  <c r="O1083" i="16"/>
  <c r="P1083" i="16"/>
  <c r="Q1083" i="16"/>
  <c r="R1083" i="16"/>
  <c r="S1083" i="16"/>
  <c r="T1083" i="16"/>
  <c r="U1083" i="16"/>
  <c r="Y1083" i="16"/>
  <c r="Z1083" i="16"/>
  <c r="AA1083" i="16"/>
  <c r="AB1083" i="16"/>
  <c r="M1084" i="16"/>
  <c r="N1084" i="16"/>
  <c r="O1084" i="16"/>
  <c r="P1084" i="16"/>
  <c r="Q1084" i="16"/>
  <c r="R1084" i="16"/>
  <c r="S1084" i="16"/>
  <c r="T1084" i="16"/>
  <c r="U1084" i="16"/>
  <c r="Y1084" i="16"/>
  <c r="Z1084" i="16"/>
  <c r="AA1084" i="16"/>
  <c r="AB1084" i="16"/>
  <c r="M1085" i="16"/>
  <c r="N1085" i="16"/>
  <c r="O1085" i="16"/>
  <c r="P1085" i="16"/>
  <c r="Q1085" i="16"/>
  <c r="R1085" i="16"/>
  <c r="S1085" i="16"/>
  <c r="T1085" i="16"/>
  <c r="U1085" i="16"/>
  <c r="Y1085" i="16"/>
  <c r="Z1085" i="16"/>
  <c r="AA1085" i="16"/>
  <c r="AB1085" i="16"/>
  <c r="M1086" i="16"/>
  <c r="N1086" i="16"/>
  <c r="O1086" i="16"/>
  <c r="P1086" i="16"/>
  <c r="Q1086" i="16"/>
  <c r="R1086" i="16"/>
  <c r="S1086" i="16"/>
  <c r="T1086" i="16"/>
  <c r="U1086" i="16"/>
  <c r="Y1086" i="16"/>
  <c r="Z1086" i="16"/>
  <c r="AA1086" i="16"/>
  <c r="AB1086" i="16"/>
  <c r="M1087" i="16"/>
  <c r="N1087" i="16"/>
  <c r="O1087" i="16"/>
  <c r="P1087" i="16"/>
  <c r="Q1087" i="16"/>
  <c r="R1087" i="16"/>
  <c r="S1087" i="16"/>
  <c r="T1087" i="16"/>
  <c r="U1087" i="16"/>
  <c r="Y1087" i="16"/>
  <c r="Z1087" i="16"/>
  <c r="AA1087" i="16"/>
  <c r="AB1087" i="16"/>
  <c r="M1088" i="16"/>
  <c r="N1088" i="16"/>
  <c r="O1088" i="16"/>
  <c r="P1088" i="16"/>
  <c r="Q1088" i="16"/>
  <c r="R1088" i="16"/>
  <c r="S1088" i="16"/>
  <c r="T1088" i="16"/>
  <c r="U1088" i="16"/>
  <c r="Y1088" i="16"/>
  <c r="Z1088" i="16"/>
  <c r="AA1088" i="16"/>
  <c r="AB1088" i="16"/>
  <c r="M1089" i="16"/>
  <c r="N1089" i="16"/>
  <c r="O1089" i="16"/>
  <c r="P1089" i="16"/>
  <c r="Q1089" i="16"/>
  <c r="R1089" i="16"/>
  <c r="S1089" i="16"/>
  <c r="T1089" i="16"/>
  <c r="U1089" i="16"/>
  <c r="Y1089" i="16"/>
  <c r="Z1089" i="16"/>
  <c r="AA1089" i="16"/>
  <c r="AB1089" i="16"/>
  <c r="M1090" i="16"/>
  <c r="N1090" i="16"/>
  <c r="O1090" i="16"/>
  <c r="P1090" i="16"/>
  <c r="Q1090" i="16"/>
  <c r="R1090" i="16"/>
  <c r="S1090" i="16"/>
  <c r="T1090" i="16"/>
  <c r="U1090" i="16"/>
  <c r="Y1090" i="16"/>
  <c r="Z1090" i="16"/>
  <c r="AA1090" i="16"/>
  <c r="AB1090" i="16"/>
  <c r="M1091" i="16"/>
  <c r="N1091" i="16"/>
  <c r="O1091" i="16"/>
  <c r="P1091" i="16"/>
  <c r="Q1091" i="16"/>
  <c r="R1091" i="16"/>
  <c r="S1091" i="16"/>
  <c r="T1091" i="16"/>
  <c r="U1091" i="16"/>
  <c r="Y1091" i="16"/>
  <c r="Z1091" i="16"/>
  <c r="AA1091" i="16"/>
  <c r="AB1091" i="16"/>
  <c r="M1092" i="16"/>
  <c r="N1092" i="16"/>
  <c r="O1092" i="16"/>
  <c r="P1092" i="16"/>
  <c r="Q1092" i="16"/>
  <c r="R1092" i="16"/>
  <c r="S1092" i="16"/>
  <c r="T1092" i="16"/>
  <c r="U1092" i="16"/>
  <c r="Y1092" i="16"/>
  <c r="Z1092" i="16"/>
  <c r="AA1092" i="16"/>
  <c r="AB1092" i="16"/>
  <c r="M1093" i="16"/>
  <c r="N1093" i="16"/>
  <c r="O1093" i="16"/>
  <c r="P1093" i="16"/>
  <c r="Q1093" i="16"/>
  <c r="R1093" i="16"/>
  <c r="S1093" i="16"/>
  <c r="T1093" i="16"/>
  <c r="U1093" i="16"/>
  <c r="Y1093" i="16"/>
  <c r="Z1093" i="16"/>
  <c r="AA1093" i="16"/>
  <c r="AB1093" i="16"/>
  <c r="M1094" i="16"/>
  <c r="N1094" i="16"/>
  <c r="O1094" i="16"/>
  <c r="P1094" i="16"/>
  <c r="Q1094" i="16"/>
  <c r="R1094" i="16"/>
  <c r="S1094" i="16"/>
  <c r="T1094" i="16"/>
  <c r="U1094" i="16"/>
  <c r="Y1094" i="16"/>
  <c r="Z1094" i="16"/>
  <c r="AA1094" i="16"/>
  <c r="AB1094" i="16"/>
  <c r="M1095" i="16"/>
  <c r="N1095" i="16"/>
  <c r="O1095" i="16"/>
  <c r="P1095" i="16"/>
  <c r="Q1095" i="16"/>
  <c r="R1095" i="16"/>
  <c r="S1095" i="16"/>
  <c r="T1095" i="16"/>
  <c r="U1095" i="16"/>
  <c r="Y1095" i="16"/>
  <c r="Z1095" i="16"/>
  <c r="AA1095" i="16"/>
  <c r="AB1095" i="16"/>
  <c r="M1096" i="16"/>
  <c r="N1096" i="16"/>
  <c r="O1096" i="16"/>
  <c r="P1096" i="16"/>
  <c r="Q1096" i="16"/>
  <c r="R1096" i="16"/>
  <c r="S1096" i="16"/>
  <c r="T1096" i="16"/>
  <c r="U1096" i="16"/>
  <c r="Y1096" i="16"/>
  <c r="Z1096" i="16"/>
  <c r="AA1096" i="16"/>
  <c r="AB1096" i="16"/>
  <c r="M1097" i="16"/>
  <c r="N1097" i="16"/>
  <c r="O1097" i="16"/>
  <c r="P1097" i="16"/>
  <c r="Q1097" i="16"/>
  <c r="R1097" i="16"/>
  <c r="S1097" i="16"/>
  <c r="T1097" i="16"/>
  <c r="U1097" i="16"/>
  <c r="Y1097" i="16"/>
  <c r="Z1097" i="16"/>
  <c r="AA1097" i="16"/>
  <c r="AB1097" i="16"/>
  <c r="M1098" i="16"/>
  <c r="N1098" i="16"/>
  <c r="O1098" i="16"/>
  <c r="P1098" i="16"/>
  <c r="Q1098" i="16"/>
  <c r="R1098" i="16"/>
  <c r="S1098" i="16"/>
  <c r="T1098" i="16"/>
  <c r="U1098" i="16"/>
  <c r="Y1098" i="16"/>
  <c r="Z1098" i="16"/>
  <c r="AA1098" i="16"/>
  <c r="AB1098" i="16"/>
  <c r="M1099" i="16"/>
  <c r="N1099" i="16"/>
  <c r="O1099" i="16"/>
  <c r="P1099" i="16"/>
  <c r="Q1099" i="16"/>
  <c r="R1099" i="16"/>
  <c r="S1099" i="16"/>
  <c r="T1099" i="16"/>
  <c r="U1099" i="16"/>
  <c r="Y1099" i="16"/>
  <c r="Z1099" i="16"/>
  <c r="AA1099" i="16"/>
  <c r="AB1099" i="16"/>
  <c r="M1100" i="16"/>
  <c r="N1100" i="16"/>
  <c r="O1100" i="16"/>
  <c r="P1100" i="16"/>
  <c r="Q1100" i="16"/>
  <c r="R1100" i="16"/>
  <c r="S1100" i="16"/>
  <c r="T1100" i="16"/>
  <c r="U1100" i="16"/>
  <c r="Y1100" i="16"/>
  <c r="Z1100" i="16"/>
  <c r="AA1100" i="16"/>
  <c r="AB1100" i="16"/>
  <c r="M1101" i="16"/>
  <c r="N1101" i="16"/>
  <c r="O1101" i="16"/>
  <c r="P1101" i="16"/>
  <c r="Q1101" i="16"/>
  <c r="R1101" i="16"/>
  <c r="S1101" i="16"/>
  <c r="T1101" i="16"/>
  <c r="U1101" i="16"/>
  <c r="Y1101" i="16"/>
  <c r="Z1101" i="16"/>
  <c r="AA1101" i="16"/>
  <c r="AB1101" i="16"/>
  <c r="M1102" i="16"/>
  <c r="N1102" i="16"/>
  <c r="O1102" i="16"/>
  <c r="P1102" i="16"/>
  <c r="Q1102" i="16"/>
  <c r="R1102" i="16"/>
  <c r="S1102" i="16"/>
  <c r="T1102" i="16"/>
  <c r="U1102" i="16"/>
  <c r="Y1102" i="16"/>
  <c r="Z1102" i="16"/>
  <c r="AA1102" i="16"/>
  <c r="AB1102" i="16"/>
  <c r="M1103" i="16"/>
  <c r="N1103" i="16"/>
  <c r="O1103" i="16"/>
  <c r="P1103" i="16"/>
  <c r="Q1103" i="16"/>
  <c r="R1103" i="16"/>
  <c r="S1103" i="16"/>
  <c r="T1103" i="16"/>
  <c r="U1103" i="16"/>
  <c r="Y1103" i="16"/>
  <c r="Z1103" i="16"/>
  <c r="AA1103" i="16"/>
  <c r="AB1103" i="16"/>
  <c r="M1104" i="16"/>
  <c r="N1104" i="16"/>
  <c r="O1104" i="16"/>
  <c r="P1104" i="16"/>
  <c r="Q1104" i="16"/>
  <c r="R1104" i="16"/>
  <c r="S1104" i="16"/>
  <c r="T1104" i="16"/>
  <c r="U1104" i="16"/>
  <c r="Y1104" i="16"/>
  <c r="Z1104" i="16"/>
  <c r="AA1104" i="16"/>
  <c r="AB1104" i="16"/>
  <c r="M1105" i="16"/>
  <c r="N1105" i="16"/>
  <c r="O1105" i="16"/>
  <c r="P1105" i="16"/>
  <c r="Q1105" i="16"/>
  <c r="R1105" i="16"/>
  <c r="S1105" i="16"/>
  <c r="T1105" i="16"/>
  <c r="U1105" i="16"/>
  <c r="Y1105" i="16"/>
  <c r="Z1105" i="16"/>
  <c r="AA1105" i="16"/>
  <c r="AB1105" i="16"/>
  <c r="M1106" i="16"/>
  <c r="N1106" i="16"/>
  <c r="O1106" i="16"/>
  <c r="P1106" i="16"/>
  <c r="Q1106" i="16"/>
  <c r="R1106" i="16"/>
  <c r="S1106" i="16"/>
  <c r="T1106" i="16"/>
  <c r="U1106" i="16"/>
  <c r="Y1106" i="16"/>
  <c r="Z1106" i="16"/>
  <c r="AA1106" i="16"/>
  <c r="AB1106" i="16"/>
  <c r="M1107" i="16"/>
  <c r="N1107" i="16"/>
  <c r="O1107" i="16"/>
  <c r="P1107" i="16"/>
  <c r="Q1107" i="16"/>
  <c r="R1107" i="16"/>
  <c r="S1107" i="16"/>
  <c r="T1107" i="16"/>
  <c r="U1107" i="16"/>
  <c r="Y1107" i="16"/>
  <c r="Z1107" i="16"/>
  <c r="AA1107" i="16"/>
  <c r="AB1107" i="16"/>
  <c r="M1108" i="16"/>
  <c r="N1108" i="16"/>
  <c r="O1108" i="16"/>
  <c r="P1108" i="16"/>
  <c r="Q1108" i="16"/>
  <c r="R1108" i="16"/>
  <c r="S1108" i="16"/>
  <c r="T1108" i="16"/>
  <c r="U1108" i="16"/>
  <c r="Y1108" i="16"/>
  <c r="Z1108" i="16"/>
  <c r="AA1108" i="16"/>
  <c r="AB1108" i="16"/>
  <c r="M1109" i="16"/>
  <c r="N1109" i="16"/>
  <c r="O1109" i="16"/>
  <c r="P1109" i="16"/>
  <c r="Q1109" i="16"/>
  <c r="R1109" i="16"/>
  <c r="S1109" i="16"/>
  <c r="T1109" i="16"/>
  <c r="U1109" i="16"/>
  <c r="Y1109" i="16"/>
  <c r="Z1109" i="16"/>
  <c r="AA1109" i="16"/>
  <c r="AB1109" i="16"/>
  <c r="M1110" i="16"/>
  <c r="N1110" i="16"/>
  <c r="O1110" i="16"/>
  <c r="P1110" i="16"/>
  <c r="Q1110" i="16"/>
  <c r="R1110" i="16"/>
  <c r="S1110" i="16"/>
  <c r="T1110" i="16"/>
  <c r="U1110" i="16"/>
  <c r="Y1110" i="16"/>
  <c r="Z1110" i="16"/>
  <c r="AA1110" i="16"/>
  <c r="AB1110" i="16"/>
  <c r="M1111" i="16"/>
  <c r="N1111" i="16"/>
  <c r="O1111" i="16"/>
  <c r="P1111" i="16"/>
  <c r="Q1111" i="16"/>
  <c r="R1111" i="16"/>
  <c r="S1111" i="16"/>
  <c r="T1111" i="16"/>
  <c r="U1111" i="16"/>
  <c r="Y1111" i="16"/>
  <c r="Z1111" i="16"/>
  <c r="AA1111" i="16"/>
  <c r="AB1111" i="16"/>
  <c r="M1112" i="16"/>
  <c r="N1112" i="16"/>
  <c r="O1112" i="16"/>
  <c r="P1112" i="16"/>
  <c r="Q1112" i="16"/>
  <c r="R1112" i="16"/>
  <c r="S1112" i="16"/>
  <c r="T1112" i="16"/>
  <c r="U1112" i="16"/>
  <c r="Y1112" i="16"/>
  <c r="Z1112" i="16"/>
  <c r="AA1112" i="16"/>
  <c r="AB1112" i="16"/>
  <c r="M1113" i="16"/>
  <c r="N1113" i="16"/>
  <c r="O1113" i="16"/>
  <c r="P1113" i="16"/>
  <c r="Q1113" i="16"/>
  <c r="R1113" i="16"/>
  <c r="S1113" i="16"/>
  <c r="T1113" i="16"/>
  <c r="U1113" i="16"/>
  <c r="Y1113" i="16"/>
  <c r="Z1113" i="16"/>
  <c r="AA1113" i="16"/>
  <c r="AB1113" i="16"/>
  <c r="M1114" i="16"/>
  <c r="N1114" i="16"/>
  <c r="O1114" i="16"/>
  <c r="P1114" i="16"/>
  <c r="Q1114" i="16"/>
  <c r="R1114" i="16"/>
  <c r="S1114" i="16"/>
  <c r="T1114" i="16"/>
  <c r="U1114" i="16"/>
  <c r="Y1114" i="16"/>
  <c r="Z1114" i="16"/>
  <c r="AA1114" i="16"/>
  <c r="AB1114" i="16"/>
  <c r="M1115" i="16"/>
  <c r="N1115" i="16"/>
  <c r="O1115" i="16"/>
  <c r="P1115" i="16"/>
  <c r="Q1115" i="16"/>
  <c r="R1115" i="16"/>
  <c r="S1115" i="16"/>
  <c r="T1115" i="16"/>
  <c r="U1115" i="16"/>
  <c r="Y1115" i="16"/>
  <c r="Z1115" i="16"/>
  <c r="AA1115" i="16"/>
  <c r="AB1115" i="16"/>
  <c r="M1116" i="16"/>
  <c r="N1116" i="16"/>
  <c r="O1116" i="16"/>
  <c r="P1116" i="16"/>
  <c r="Q1116" i="16"/>
  <c r="R1116" i="16"/>
  <c r="S1116" i="16"/>
  <c r="T1116" i="16"/>
  <c r="U1116" i="16"/>
  <c r="Y1116" i="16"/>
  <c r="Z1116" i="16"/>
  <c r="AA1116" i="16"/>
  <c r="AB1116" i="16"/>
  <c r="M1117" i="16"/>
  <c r="N1117" i="16"/>
  <c r="O1117" i="16"/>
  <c r="P1117" i="16"/>
  <c r="Q1117" i="16"/>
  <c r="R1117" i="16"/>
  <c r="S1117" i="16"/>
  <c r="T1117" i="16"/>
  <c r="U1117" i="16"/>
  <c r="Y1117" i="16"/>
  <c r="Z1117" i="16"/>
  <c r="AA1117" i="16"/>
  <c r="AB1117" i="16"/>
  <c r="M1118" i="16"/>
  <c r="N1118" i="16"/>
  <c r="O1118" i="16"/>
  <c r="P1118" i="16"/>
  <c r="Q1118" i="16"/>
  <c r="R1118" i="16"/>
  <c r="S1118" i="16"/>
  <c r="T1118" i="16"/>
  <c r="U1118" i="16"/>
  <c r="Y1118" i="16"/>
  <c r="Z1118" i="16"/>
  <c r="AA1118" i="16"/>
  <c r="AB1118" i="16"/>
  <c r="M1119" i="16"/>
  <c r="N1119" i="16"/>
  <c r="O1119" i="16"/>
  <c r="P1119" i="16"/>
  <c r="Q1119" i="16"/>
  <c r="R1119" i="16"/>
  <c r="S1119" i="16"/>
  <c r="T1119" i="16"/>
  <c r="U1119" i="16"/>
  <c r="Y1119" i="16"/>
  <c r="Z1119" i="16"/>
  <c r="AA1119" i="16"/>
  <c r="AB1119" i="16"/>
  <c r="M1120" i="16"/>
  <c r="N1120" i="16"/>
  <c r="O1120" i="16"/>
  <c r="P1120" i="16"/>
  <c r="Q1120" i="16"/>
  <c r="R1120" i="16"/>
  <c r="S1120" i="16"/>
  <c r="T1120" i="16"/>
  <c r="U1120" i="16"/>
  <c r="Y1120" i="16"/>
  <c r="Z1120" i="16"/>
  <c r="AA1120" i="16"/>
  <c r="AB1120" i="16"/>
  <c r="M1121" i="16"/>
  <c r="N1121" i="16"/>
  <c r="O1121" i="16"/>
  <c r="P1121" i="16"/>
  <c r="Q1121" i="16"/>
  <c r="R1121" i="16"/>
  <c r="S1121" i="16"/>
  <c r="T1121" i="16"/>
  <c r="U1121" i="16"/>
  <c r="Y1121" i="16"/>
  <c r="Z1121" i="16"/>
  <c r="AA1121" i="16"/>
  <c r="AB1121" i="16"/>
  <c r="M1122" i="16"/>
  <c r="N1122" i="16"/>
  <c r="O1122" i="16"/>
  <c r="P1122" i="16"/>
  <c r="Q1122" i="16"/>
  <c r="R1122" i="16"/>
  <c r="S1122" i="16"/>
  <c r="T1122" i="16"/>
  <c r="U1122" i="16"/>
  <c r="Y1122" i="16"/>
  <c r="Z1122" i="16"/>
  <c r="AA1122" i="16"/>
  <c r="AB1122" i="16"/>
  <c r="M1123" i="16"/>
  <c r="N1123" i="16"/>
  <c r="O1123" i="16"/>
  <c r="P1123" i="16"/>
  <c r="Q1123" i="16"/>
  <c r="R1123" i="16"/>
  <c r="S1123" i="16"/>
  <c r="T1123" i="16"/>
  <c r="U1123" i="16"/>
  <c r="Y1123" i="16"/>
  <c r="Z1123" i="16"/>
  <c r="AA1123" i="16"/>
  <c r="AB1123" i="16"/>
  <c r="M1124" i="16"/>
  <c r="N1124" i="16"/>
  <c r="O1124" i="16"/>
  <c r="P1124" i="16"/>
  <c r="Q1124" i="16"/>
  <c r="R1124" i="16"/>
  <c r="S1124" i="16"/>
  <c r="T1124" i="16"/>
  <c r="U1124" i="16"/>
  <c r="Y1124" i="16"/>
  <c r="Z1124" i="16"/>
  <c r="AA1124" i="16"/>
  <c r="AB1124" i="16"/>
  <c r="M1125" i="16"/>
  <c r="N1125" i="16"/>
  <c r="O1125" i="16"/>
  <c r="P1125" i="16"/>
  <c r="Q1125" i="16"/>
  <c r="R1125" i="16"/>
  <c r="S1125" i="16"/>
  <c r="T1125" i="16"/>
  <c r="U1125" i="16"/>
  <c r="Y1125" i="16"/>
  <c r="Z1125" i="16"/>
  <c r="AA1125" i="16"/>
  <c r="AB1125" i="16"/>
  <c r="M1126" i="16"/>
  <c r="N1126" i="16"/>
  <c r="O1126" i="16"/>
  <c r="P1126" i="16"/>
  <c r="Q1126" i="16"/>
  <c r="R1126" i="16"/>
  <c r="S1126" i="16"/>
  <c r="T1126" i="16"/>
  <c r="U1126" i="16"/>
  <c r="Y1126" i="16"/>
  <c r="Z1126" i="16"/>
  <c r="AA1126" i="16"/>
  <c r="AB1126" i="16"/>
  <c r="M1127" i="16"/>
  <c r="N1127" i="16"/>
  <c r="O1127" i="16"/>
  <c r="P1127" i="16"/>
  <c r="Q1127" i="16"/>
  <c r="R1127" i="16"/>
  <c r="S1127" i="16"/>
  <c r="T1127" i="16"/>
  <c r="U1127" i="16"/>
  <c r="Y1127" i="16"/>
  <c r="Z1127" i="16"/>
  <c r="AA1127" i="16"/>
  <c r="AB1127" i="16"/>
  <c r="M1128" i="16"/>
  <c r="N1128" i="16"/>
  <c r="O1128" i="16"/>
  <c r="P1128" i="16"/>
  <c r="Q1128" i="16"/>
  <c r="R1128" i="16"/>
  <c r="S1128" i="16"/>
  <c r="T1128" i="16"/>
  <c r="U1128" i="16"/>
  <c r="Y1128" i="16"/>
  <c r="Z1128" i="16"/>
  <c r="AA1128" i="16"/>
  <c r="AB1128" i="16"/>
  <c r="M1129" i="16"/>
  <c r="N1129" i="16"/>
  <c r="O1129" i="16"/>
  <c r="P1129" i="16"/>
  <c r="Q1129" i="16"/>
  <c r="R1129" i="16"/>
  <c r="S1129" i="16"/>
  <c r="T1129" i="16"/>
  <c r="U1129" i="16"/>
  <c r="Y1129" i="16"/>
  <c r="Z1129" i="16"/>
  <c r="AA1129" i="16"/>
  <c r="AB1129" i="16"/>
  <c r="M1130" i="16"/>
  <c r="N1130" i="16"/>
  <c r="O1130" i="16"/>
  <c r="P1130" i="16"/>
  <c r="Q1130" i="16"/>
  <c r="R1130" i="16"/>
  <c r="S1130" i="16"/>
  <c r="T1130" i="16"/>
  <c r="U1130" i="16"/>
  <c r="Y1130" i="16"/>
  <c r="Z1130" i="16"/>
  <c r="AA1130" i="16"/>
  <c r="AB1130" i="16"/>
  <c r="M1131" i="16"/>
  <c r="N1131" i="16"/>
  <c r="O1131" i="16"/>
  <c r="P1131" i="16"/>
  <c r="Q1131" i="16"/>
  <c r="R1131" i="16"/>
  <c r="S1131" i="16"/>
  <c r="T1131" i="16"/>
  <c r="U1131" i="16"/>
  <c r="Y1131" i="16"/>
  <c r="Z1131" i="16"/>
  <c r="AA1131" i="16"/>
  <c r="AB1131" i="16"/>
  <c r="M1132" i="16"/>
  <c r="N1132" i="16"/>
  <c r="O1132" i="16"/>
  <c r="P1132" i="16"/>
  <c r="Q1132" i="16"/>
  <c r="R1132" i="16"/>
  <c r="S1132" i="16"/>
  <c r="T1132" i="16"/>
  <c r="U1132" i="16"/>
  <c r="Y1132" i="16"/>
  <c r="Z1132" i="16"/>
  <c r="AA1132" i="16"/>
  <c r="AB1132" i="16"/>
  <c r="M1133" i="16"/>
  <c r="N1133" i="16"/>
  <c r="O1133" i="16"/>
  <c r="P1133" i="16"/>
  <c r="Q1133" i="16"/>
  <c r="R1133" i="16"/>
  <c r="S1133" i="16"/>
  <c r="T1133" i="16"/>
  <c r="U1133" i="16"/>
  <c r="Y1133" i="16"/>
  <c r="Z1133" i="16"/>
  <c r="AA1133" i="16"/>
  <c r="AB1133" i="16"/>
  <c r="M1134" i="16"/>
  <c r="N1134" i="16"/>
  <c r="O1134" i="16"/>
  <c r="P1134" i="16"/>
  <c r="Q1134" i="16"/>
  <c r="R1134" i="16"/>
  <c r="S1134" i="16"/>
  <c r="T1134" i="16"/>
  <c r="U1134" i="16"/>
  <c r="Y1134" i="16"/>
  <c r="Z1134" i="16"/>
  <c r="AA1134" i="16"/>
  <c r="AB1134" i="16"/>
  <c r="M1135" i="16"/>
  <c r="N1135" i="16"/>
  <c r="O1135" i="16"/>
  <c r="P1135" i="16"/>
  <c r="Q1135" i="16"/>
  <c r="R1135" i="16"/>
  <c r="S1135" i="16"/>
  <c r="T1135" i="16"/>
  <c r="U1135" i="16"/>
  <c r="Y1135" i="16"/>
  <c r="Z1135" i="16"/>
  <c r="AA1135" i="16"/>
  <c r="AB1135" i="16"/>
  <c r="M1136" i="16"/>
  <c r="N1136" i="16"/>
  <c r="O1136" i="16"/>
  <c r="P1136" i="16"/>
  <c r="Q1136" i="16"/>
  <c r="R1136" i="16"/>
  <c r="S1136" i="16"/>
  <c r="T1136" i="16"/>
  <c r="U1136" i="16"/>
  <c r="Y1136" i="16"/>
  <c r="Z1136" i="16"/>
  <c r="AA1136" i="16"/>
  <c r="AB1136" i="16"/>
  <c r="M1137" i="16"/>
  <c r="N1137" i="16"/>
  <c r="O1137" i="16"/>
  <c r="P1137" i="16"/>
  <c r="Q1137" i="16"/>
  <c r="R1137" i="16"/>
  <c r="S1137" i="16"/>
  <c r="T1137" i="16"/>
  <c r="U1137" i="16"/>
  <c r="Y1137" i="16"/>
  <c r="Z1137" i="16"/>
  <c r="AA1137" i="16"/>
  <c r="AB1137" i="16"/>
  <c r="M1138" i="16"/>
  <c r="N1138" i="16"/>
  <c r="O1138" i="16"/>
  <c r="P1138" i="16"/>
  <c r="Q1138" i="16"/>
  <c r="R1138" i="16"/>
  <c r="S1138" i="16"/>
  <c r="T1138" i="16"/>
  <c r="U1138" i="16"/>
  <c r="Y1138" i="16"/>
  <c r="Z1138" i="16"/>
  <c r="AA1138" i="16"/>
  <c r="AB1138" i="16"/>
  <c r="M1139" i="16"/>
  <c r="N1139" i="16"/>
  <c r="O1139" i="16"/>
  <c r="P1139" i="16"/>
  <c r="Q1139" i="16"/>
  <c r="R1139" i="16"/>
  <c r="S1139" i="16"/>
  <c r="T1139" i="16"/>
  <c r="U1139" i="16"/>
  <c r="Y1139" i="16"/>
  <c r="Z1139" i="16"/>
  <c r="AA1139" i="16"/>
  <c r="AB1139" i="16"/>
  <c r="M1140" i="16"/>
  <c r="N1140" i="16"/>
  <c r="O1140" i="16"/>
  <c r="P1140" i="16"/>
  <c r="Q1140" i="16"/>
  <c r="R1140" i="16"/>
  <c r="S1140" i="16"/>
  <c r="T1140" i="16"/>
  <c r="U1140" i="16"/>
  <c r="Y1140" i="16"/>
  <c r="Z1140" i="16"/>
  <c r="AA1140" i="16"/>
  <c r="AB1140" i="16"/>
  <c r="M1141" i="16"/>
  <c r="N1141" i="16"/>
  <c r="O1141" i="16"/>
  <c r="P1141" i="16"/>
  <c r="Q1141" i="16"/>
  <c r="R1141" i="16"/>
  <c r="S1141" i="16"/>
  <c r="T1141" i="16"/>
  <c r="U1141" i="16"/>
  <c r="Y1141" i="16"/>
  <c r="Z1141" i="16"/>
  <c r="AA1141" i="16"/>
  <c r="AB1141" i="16"/>
  <c r="M1142" i="16"/>
  <c r="N1142" i="16"/>
  <c r="O1142" i="16"/>
  <c r="P1142" i="16"/>
  <c r="Q1142" i="16"/>
  <c r="R1142" i="16"/>
  <c r="S1142" i="16"/>
  <c r="T1142" i="16"/>
  <c r="U1142" i="16"/>
  <c r="Y1142" i="16"/>
  <c r="Z1142" i="16"/>
  <c r="AA1142" i="16"/>
  <c r="AB1142" i="16"/>
  <c r="M1143" i="16"/>
  <c r="N1143" i="16"/>
  <c r="O1143" i="16"/>
  <c r="P1143" i="16"/>
  <c r="Q1143" i="16"/>
  <c r="R1143" i="16"/>
  <c r="S1143" i="16"/>
  <c r="T1143" i="16"/>
  <c r="U1143" i="16"/>
  <c r="Y1143" i="16"/>
  <c r="Z1143" i="16"/>
  <c r="AA1143" i="16"/>
  <c r="AB1143" i="16"/>
  <c r="M1144" i="16"/>
  <c r="N1144" i="16"/>
  <c r="O1144" i="16"/>
  <c r="P1144" i="16"/>
  <c r="Q1144" i="16"/>
  <c r="R1144" i="16"/>
  <c r="S1144" i="16"/>
  <c r="T1144" i="16"/>
  <c r="U1144" i="16"/>
  <c r="Y1144" i="16"/>
  <c r="Z1144" i="16"/>
  <c r="AA1144" i="16"/>
  <c r="AB1144" i="16"/>
  <c r="M1145" i="16"/>
  <c r="N1145" i="16"/>
  <c r="O1145" i="16"/>
  <c r="P1145" i="16"/>
  <c r="Q1145" i="16"/>
  <c r="R1145" i="16"/>
  <c r="S1145" i="16"/>
  <c r="T1145" i="16"/>
  <c r="U1145" i="16"/>
  <c r="Y1145" i="16"/>
  <c r="Z1145" i="16"/>
  <c r="AA1145" i="16"/>
  <c r="AB1145" i="16"/>
  <c r="M1146" i="16"/>
  <c r="N1146" i="16"/>
  <c r="O1146" i="16"/>
  <c r="P1146" i="16"/>
  <c r="Q1146" i="16"/>
  <c r="R1146" i="16"/>
  <c r="S1146" i="16"/>
  <c r="T1146" i="16"/>
  <c r="U1146" i="16"/>
  <c r="Y1146" i="16"/>
  <c r="Z1146" i="16"/>
  <c r="AA1146" i="16"/>
  <c r="AB1146" i="16"/>
  <c r="M1147" i="16"/>
  <c r="N1147" i="16"/>
  <c r="O1147" i="16"/>
  <c r="P1147" i="16"/>
  <c r="Q1147" i="16"/>
  <c r="R1147" i="16"/>
  <c r="S1147" i="16"/>
  <c r="T1147" i="16"/>
  <c r="U1147" i="16"/>
  <c r="Y1147" i="16"/>
  <c r="Z1147" i="16"/>
  <c r="AA1147" i="16"/>
  <c r="AB1147" i="16"/>
  <c r="M1148" i="16"/>
  <c r="N1148" i="16"/>
  <c r="O1148" i="16"/>
  <c r="P1148" i="16"/>
  <c r="Q1148" i="16"/>
  <c r="R1148" i="16"/>
  <c r="S1148" i="16"/>
  <c r="T1148" i="16"/>
  <c r="U1148" i="16"/>
  <c r="Y1148" i="16"/>
  <c r="Z1148" i="16"/>
  <c r="AA1148" i="16"/>
  <c r="AB1148" i="16"/>
  <c r="M1149" i="16"/>
  <c r="N1149" i="16"/>
  <c r="O1149" i="16"/>
  <c r="P1149" i="16"/>
  <c r="Q1149" i="16"/>
  <c r="R1149" i="16"/>
  <c r="S1149" i="16"/>
  <c r="T1149" i="16"/>
  <c r="U1149" i="16"/>
  <c r="Y1149" i="16"/>
  <c r="Z1149" i="16"/>
  <c r="AA1149" i="16"/>
  <c r="AB1149" i="16"/>
  <c r="M1150" i="16"/>
  <c r="N1150" i="16"/>
  <c r="O1150" i="16"/>
  <c r="P1150" i="16"/>
  <c r="Q1150" i="16"/>
  <c r="R1150" i="16"/>
  <c r="S1150" i="16"/>
  <c r="T1150" i="16"/>
  <c r="U1150" i="16"/>
  <c r="Y1150" i="16"/>
  <c r="Z1150" i="16"/>
  <c r="AA1150" i="16"/>
  <c r="AB1150" i="16"/>
  <c r="M1151" i="16"/>
  <c r="N1151" i="16"/>
  <c r="O1151" i="16"/>
  <c r="P1151" i="16"/>
  <c r="Q1151" i="16"/>
  <c r="R1151" i="16"/>
  <c r="S1151" i="16"/>
  <c r="T1151" i="16"/>
  <c r="U1151" i="16"/>
  <c r="Y1151" i="16"/>
  <c r="Z1151" i="16"/>
  <c r="AA1151" i="16"/>
  <c r="AB1151" i="16"/>
  <c r="M1152" i="16"/>
  <c r="N1152" i="16"/>
  <c r="O1152" i="16"/>
  <c r="P1152" i="16"/>
  <c r="Q1152" i="16"/>
  <c r="R1152" i="16"/>
  <c r="S1152" i="16"/>
  <c r="T1152" i="16"/>
  <c r="U1152" i="16"/>
  <c r="Y1152" i="16"/>
  <c r="Z1152" i="16"/>
  <c r="AA1152" i="16"/>
  <c r="AB1152" i="16"/>
  <c r="M1153" i="16"/>
  <c r="N1153" i="16"/>
  <c r="O1153" i="16"/>
  <c r="P1153" i="16"/>
  <c r="Q1153" i="16"/>
  <c r="R1153" i="16"/>
  <c r="S1153" i="16"/>
  <c r="T1153" i="16"/>
  <c r="U1153" i="16"/>
  <c r="Y1153" i="16"/>
  <c r="Z1153" i="16"/>
  <c r="AA1153" i="16"/>
  <c r="AB1153" i="16"/>
  <c r="M1154" i="16"/>
  <c r="N1154" i="16"/>
  <c r="O1154" i="16"/>
  <c r="P1154" i="16"/>
  <c r="Q1154" i="16"/>
  <c r="R1154" i="16"/>
  <c r="S1154" i="16"/>
  <c r="T1154" i="16"/>
  <c r="U1154" i="16"/>
  <c r="Y1154" i="16"/>
  <c r="Z1154" i="16"/>
  <c r="AA1154" i="16"/>
  <c r="AB1154" i="16"/>
  <c r="M1155" i="16"/>
  <c r="N1155" i="16"/>
  <c r="O1155" i="16"/>
  <c r="P1155" i="16"/>
  <c r="Q1155" i="16"/>
  <c r="R1155" i="16"/>
  <c r="S1155" i="16"/>
  <c r="T1155" i="16"/>
  <c r="U1155" i="16"/>
  <c r="Y1155" i="16"/>
  <c r="Z1155" i="16"/>
  <c r="AA1155" i="16"/>
  <c r="AB1155" i="16"/>
  <c r="M1156" i="16"/>
  <c r="N1156" i="16"/>
  <c r="O1156" i="16"/>
  <c r="P1156" i="16"/>
  <c r="Q1156" i="16"/>
  <c r="R1156" i="16"/>
  <c r="S1156" i="16"/>
  <c r="T1156" i="16"/>
  <c r="U1156" i="16"/>
  <c r="Y1156" i="16"/>
  <c r="Z1156" i="16"/>
  <c r="AA1156" i="16"/>
  <c r="AB1156" i="16"/>
  <c r="M1157" i="16"/>
  <c r="N1157" i="16"/>
  <c r="O1157" i="16"/>
  <c r="P1157" i="16"/>
  <c r="Q1157" i="16"/>
  <c r="R1157" i="16"/>
  <c r="S1157" i="16"/>
  <c r="T1157" i="16"/>
  <c r="U1157" i="16"/>
  <c r="Y1157" i="16"/>
  <c r="Z1157" i="16"/>
  <c r="AA1157" i="16"/>
  <c r="AB1157" i="16"/>
  <c r="M1158" i="16"/>
  <c r="N1158" i="16"/>
  <c r="O1158" i="16"/>
  <c r="P1158" i="16"/>
  <c r="Q1158" i="16"/>
  <c r="R1158" i="16"/>
  <c r="S1158" i="16"/>
  <c r="T1158" i="16"/>
  <c r="U1158" i="16"/>
  <c r="Y1158" i="16"/>
  <c r="Z1158" i="16"/>
  <c r="AA1158" i="16"/>
  <c r="AB1158" i="16"/>
  <c r="M1159" i="16"/>
  <c r="N1159" i="16"/>
  <c r="O1159" i="16"/>
  <c r="P1159" i="16"/>
  <c r="Q1159" i="16"/>
  <c r="R1159" i="16"/>
  <c r="S1159" i="16"/>
  <c r="T1159" i="16"/>
  <c r="U1159" i="16"/>
  <c r="Y1159" i="16"/>
  <c r="Z1159" i="16"/>
  <c r="AA1159" i="16"/>
  <c r="AB1159" i="16"/>
  <c r="M1160" i="16"/>
  <c r="N1160" i="16"/>
  <c r="O1160" i="16"/>
  <c r="P1160" i="16"/>
  <c r="Q1160" i="16"/>
  <c r="R1160" i="16"/>
  <c r="S1160" i="16"/>
  <c r="T1160" i="16"/>
  <c r="U1160" i="16"/>
  <c r="Y1160" i="16"/>
  <c r="Z1160" i="16"/>
  <c r="AA1160" i="16"/>
  <c r="AB1160" i="16"/>
  <c r="M1161" i="16"/>
  <c r="N1161" i="16"/>
  <c r="O1161" i="16"/>
  <c r="P1161" i="16"/>
  <c r="Q1161" i="16"/>
  <c r="R1161" i="16"/>
  <c r="S1161" i="16"/>
  <c r="T1161" i="16"/>
  <c r="U1161" i="16"/>
  <c r="Y1161" i="16"/>
  <c r="Z1161" i="16"/>
  <c r="AA1161" i="16"/>
  <c r="AB1161" i="16"/>
  <c r="M1162" i="16"/>
  <c r="N1162" i="16"/>
  <c r="O1162" i="16"/>
  <c r="P1162" i="16"/>
  <c r="Q1162" i="16"/>
  <c r="R1162" i="16"/>
  <c r="S1162" i="16"/>
  <c r="T1162" i="16"/>
  <c r="U1162" i="16"/>
  <c r="Y1162" i="16"/>
  <c r="Z1162" i="16"/>
  <c r="AA1162" i="16"/>
  <c r="AB1162" i="16"/>
  <c r="M1163" i="16"/>
  <c r="N1163" i="16"/>
  <c r="O1163" i="16"/>
  <c r="P1163" i="16"/>
  <c r="Q1163" i="16"/>
  <c r="R1163" i="16"/>
  <c r="S1163" i="16"/>
  <c r="T1163" i="16"/>
  <c r="U1163" i="16"/>
  <c r="Y1163" i="16"/>
  <c r="Z1163" i="16"/>
  <c r="AA1163" i="16"/>
  <c r="AB1163" i="16"/>
  <c r="M1164" i="16"/>
  <c r="N1164" i="16"/>
  <c r="O1164" i="16"/>
  <c r="P1164" i="16"/>
  <c r="Q1164" i="16"/>
  <c r="R1164" i="16"/>
  <c r="S1164" i="16"/>
  <c r="T1164" i="16"/>
  <c r="U1164" i="16"/>
  <c r="Y1164" i="16"/>
  <c r="Z1164" i="16"/>
  <c r="AA1164" i="16"/>
  <c r="AB1164" i="16"/>
  <c r="M1165" i="16"/>
  <c r="N1165" i="16"/>
  <c r="O1165" i="16"/>
  <c r="P1165" i="16"/>
  <c r="Q1165" i="16"/>
  <c r="R1165" i="16"/>
  <c r="S1165" i="16"/>
  <c r="T1165" i="16"/>
  <c r="U1165" i="16"/>
  <c r="Y1165" i="16"/>
  <c r="Z1165" i="16"/>
  <c r="AA1165" i="16"/>
  <c r="AB1165" i="16"/>
  <c r="M1166" i="16"/>
  <c r="N1166" i="16"/>
  <c r="O1166" i="16"/>
  <c r="P1166" i="16"/>
  <c r="Q1166" i="16"/>
  <c r="R1166" i="16"/>
  <c r="S1166" i="16"/>
  <c r="T1166" i="16"/>
  <c r="U1166" i="16"/>
  <c r="Y1166" i="16"/>
  <c r="Z1166" i="16"/>
  <c r="AA1166" i="16"/>
  <c r="AB1166" i="16"/>
  <c r="M1167" i="16"/>
  <c r="N1167" i="16"/>
  <c r="O1167" i="16"/>
  <c r="P1167" i="16"/>
  <c r="Q1167" i="16"/>
  <c r="R1167" i="16"/>
  <c r="S1167" i="16"/>
  <c r="T1167" i="16"/>
  <c r="U1167" i="16"/>
  <c r="Y1167" i="16"/>
  <c r="Z1167" i="16"/>
  <c r="AA1167" i="16"/>
  <c r="AB1167" i="16"/>
  <c r="M1168" i="16"/>
  <c r="N1168" i="16"/>
  <c r="O1168" i="16"/>
  <c r="P1168" i="16"/>
  <c r="Q1168" i="16"/>
  <c r="R1168" i="16"/>
  <c r="S1168" i="16"/>
  <c r="T1168" i="16"/>
  <c r="U1168" i="16"/>
  <c r="Y1168" i="16"/>
  <c r="Z1168" i="16"/>
  <c r="AA1168" i="16"/>
  <c r="AB1168" i="16"/>
  <c r="M1169" i="16"/>
  <c r="N1169" i="16"/>
  <c r="O1169" i="16"/>
  <c r="P1169" i="16"/>
  <c r="Q1169" i="16"/>
  <c r="R1169" i="16"/>
  <c r="S1169" i="16"/>
  <c r="T1169" i="16"/>
  <c r="U1169" i="16"/>
  <c r="Y1169" i="16"/>
  <c r="Z1169" i="16"/>
  <c r="AA1169" i="16"/>
  <c r="AB1169" i="16"/>
  <c r="M1170" i="16"/>
  <c r="N1170" i="16"/>
  <c r="O1170" i="16"/>
  <c r="P1170" i="16"/>
  <c r="Q1170" i="16"/>
  <c r="R1170" i="16"/>
  <c r="S1170" i="16"/>
  <c r="T1170" i="16"/>
  <c r="U1170" i="16"/>
  <c r="Y1170" i="16"/>
  <c r="Z1170" i="16"/>
  <c r="AA1170" i="16"/>
  <c r="AB1170" i="16"/>
  <c r="M1171" i="16"/>
  <c r="N1171" i="16"/>
  <c r="O1171" i="16"/>
  <c r="P1171" i="16"/>
  <c r="Q1171" i="16"/>
  <c r="R1171" i="16"/>
  <c r="S1171" i="16"/>
  <c r="T1171" i="16"/>
  <c r="U1171" i="16"/>
  <c r="Y1171" i="16"/>
  <c r="Z1171" i="16"/>
  <c r="AA1171" i="16"/>
  <c r="AB1171" i="16"/>
  <c r="M1172" i="16"/>
  <c r="N1172" i="16"/>
  <c r="O1172" i="16"/>
  <c r="P1172" i="16"/>
  <c r="Q1172" i="16"/>
  <c r="R1172" i="16"/>
  <c r="S1172" i="16"/>
  <c r="T1172" i="16"/>
  <c r="U1172" i="16"/>
  <c r="Y1172" i="16"/>
  <c r="Z1172" i="16"/>
  <c r="AA1172" i="16"/>
  <c r="AB1172" i="16"/>
  <c r="M1173" i="16"/>
  <c r="N1173" i="16"/>
  <c r="O1173" i="16"/>
  <c r="P1173" i="16"/>
  <c r="Q1173" i="16"/>
  <c r="R1173" i="16"/>
  <c r="S1173" i="16"/>
  <c r="T1173" i="16"/>
  <c r="U1173" i="16"/>
  <c r="Y1173" i="16"/>
  <c r="Z1173" i="16"/>
  <c r="AA1173" i="16"/>
  <c r="AB1173" i="16"/>
  <c r="M1174" i="16"/>
  <c r="N1174" i="16"/>
  <c r="O1174" i="16"/>
  <c r="P1174" i="16"/>
  <c r="Q1174" i="16"/>
  <c r="R1174" i="16"/>
  <c r="S1174" i="16"/>
  <c r="T1174" i="16"/>
  <c r="U1174" i="16"/>
  <c r="Y1174" i="16"/>
  <c r="Z1174" i="16"/>
  <c r="AA1174" i="16"/>
  <c r="AB1174" i="16"/>
  <c r="M1175" i="16"/>
  <c r="N1175" i="16"/>
  <c r="O1175" i="16"/>
  <c r="P1175" i="16"/>
  <c r="Q1175" i="16"/>
  <c r="R1175" i="16"/>
  <c r="S1175" i="16"/>
  <c r="T1175" i="16"/>
  <c r="U1175" i="16"/>
  <c r="Y1175" i="16"/>
  <c r="Z1175" i="16"/>
  <c r="AA1175" i="16"/>
  <c r="AB1175" i="16"/>
  <c r="M1176" i="16"/>
  <c r="N1176" i="16"/>
  <c r="O1176" i="16"/>
  <c r="P1176" i="16"/>
  <c r="Q1176" i="16"/>
  <c r="R1176" i="16"/>
  <c r="S1176" i="16"/>
  <c r="T1176" i="16"/>
  <c r="U1176" i="16"/>
  <c r="Y1176" i="16"/>
  <c r="Z1176" i="16"/>
  <c r="AA1176" i="16"/>
  <c r="AB1176" i="16"/>
  <c r="M1177" i="16"/>
  <c r="N1177" i="16"/>
  <c r="O1177" i="16"/>
  <c r="P1177" i="16"/>
  <c r="Q1177" i="16"/>
  <c r="R1177" i="16"/>
  <c r="S1177" i="16"/>
  <c r="T1177" i="16"/>
  <c r="U1177" i="16"/>
  <c r="Y1177" i="16"/>
  <c r="Z1177" i="16"/>
  <c r="AA1177" i="16"/>
  <c r="AB1177" i="16"/>
  <c r="M1178" i="16"/>
  <c r="N1178" i="16"/>
  <c r="O1178" i="16"/>
  <c r="P1178" i="16"/>
  <c r="Q1178" i="16"/>
  <c r="R1178" i="16"/>
  <c r="S1178" i="16"/>
  <c r="T1178" i="16"/>
  <c r="U1178" i="16"/>
  <c r="Y1178" i="16"/>
  <c r="Z1178" i="16"/>
  <c r="AA1178" i="16"/>
  <c r="AB1178" i="16"/>
  <c r="M1179" i="16"/>
  <c r="N1179" i="16"/>
  <c r="O1179" i="16"/>
  <c r="P1179" i="16"/>
  <c r="Q1179" i="16"/>
  <c r="R1179" i="16"/>
  <c r="S1179" i="16"/>
  <c r="T1179" i="16"/>
  <c r="U1179" i="16"/>
  <c r="Y1179" i="16"/>
  <c r="Z1179" i="16"/>
  <c r="AA1179" i="16"/>
  <c r="AB1179" i="16"/>
  <c r="M1180" i="16"/>
  <c r="N1180" i="16"/>
  <c r="O1180" i="16"/>
  <c r="P1180" i="16"/>
  <c r="Q1180" i="16"/>
  <c r="R1180" i="16"/>
  <c r="S1180" i="16"/>
  <c r="T1180" i="16"/>
  <c r="U1180" i="16"/>
  <c r="Y1180" i="16"/>
  <c r="Z1180" i="16"/>
  <c r="AA1180" i="16"/>
  <c r="AB1180" i="16"/>
  <c r="M1181" i="16"/>
  <c r="N1181" i="16"/>
  <c r="O1181" i="16"/>
  <c r="P1181" i="16"/>
  <c r="Q1181" i="16"/>
  <c r="R1181" i="16"/>
  <c r="S1181" i="16"/>
  <c r="T1181" i="16"/>
  <c r="U1181" i="16"/>
  <c r="Y1181" i="16"/>
  <c r="Z1181" i="16"/>
  <c r="AA1181" i="16"/>
  <c r="AB1181" i="16"/>
  <c r="M1182" i="16"/>
  <c r="N1182" i="16"/>
  <c r="O1182" i="16"/>
  <c r="P1182" i="16"/>
  <c r="Q1182" i="16"/>
  <c r="R1182" i="16"/>
  <c r="S1182" i="16"/>
  <c r="T1182" i="16"/>
  <c r="U1182" i="16"/>
  <c r="Y1182" i="16"/>
  <c r="Z1182" i="16"/>
  <c r="AA1182" i="16"/>
  <c r="AB1182" i="16"/>
  <c r="M1183" i="16"/>
  <c r="N1183" i="16"/>
  <c r="O1183" i="16"/>
  <c r="P1183" i="16"/>
  <c r="Q1183" i="16"/>
  <c r="R1183" i="16"/>
  <c r="S1183" i="16"/>
  <c r="T1183" i="16"/>
  <c r="U1183" i="16"/>
  <c r="Y1183" i="16"/>
  <c r="Z1183" i="16"/>
  <c r="AA1183" i="16"/>
  <c r="AB1183" i="16"/>
  <c r="M1184" i="16"/>
  <c r="N1184" i="16"/>
  <c r="O1184" i="16"/>
  <c r="P1184" i="16"/>
  <c r="Q1184" i="16"/>
  <c r="R1184" i="16"/>
  <c r="S1184" i="16"/>
  <c r="T1184" i="16"/>
  <c r="U1184" i="16"/>
  <c r="Y1184" i="16"/>
  <c r="Z1184" i="16"/>
  <c r="AA1184" i="16"/>
  <c r="AB1184" i="16"/>
  <c r="M1185" i="16"/>
  <c r="N1185" i="16"/>
  <c r="O1185" i="16"/>
  <c r="P1185" i="16"/>
  <c r="Q1185" i="16"/>
  <c r="R1185" i="16"/>
  <c r="S1185" i="16"/>
  <c r="T1185" i="16"/>
  <c r="U1185" i="16"/>
  <c r="Y1185" i="16"/>
  <c r="Z1185" i="16"/>
  <c r="AA1185" i="16"/>
  <c r="AB1185" i="16"/>
  <c r="M1186" i="16"/>
  <c r="N1186" i="16"/>
  <c r="O1186" i="16"/>
  <c r="P1186" i="16"/>
  <c r="Q1186" i="16"/>
  <c r="R1186" i="16"/>
  <c r="S1186" i="16"/>
  <c r="T1186" i="16"/>
  <c r="U1186" i="16"/>
  <c r="Y1186" i="16"/>
  <c r="Z1186" i="16"/>
  <c r="AA1186" i="16"/>
  <c r="AB1186" i="16"/>
  <c r="M1187" i="16"/>
  <c r="N1187" i="16"/>
  <c r="O1187" i="16"/>
  <c r="P1187" i="16"/>
  <c r="Q1187" i="16"/>
  <c r="R1187" i="16"/>
  <c r="S1187" i="16"/>
  <c r="T1187" i="16"/>
  <c r="U1187" i="16"/>
  <c r="Y1187" i="16"/>
  <c r="Z1187" i="16"/>
  <c r="AA1187" i="16"/>
  <c r="AB1187" i="16"/>
  <c r="M1188" i="16"/>
  <c r="N1188" i="16"/>
  <c r="O1188" i="16"/>
  <c r="P1188" i="16"/>
  <c r="Q1188" i="16"/>
  <c r="R1188" i="16"/>
  <c r="S1188" i="16"/>
  <c r="T1188" i="16"/>
  <c r="U1188" i="16"/>
  <c r="Y1188" i="16"/>
  <c r="Z1188" i="16"/>
  <c r="AA1188" i="16"/>
  <c r="AB1188" i="16"/>
  <c r="M1189" i="16"/>
  <c r="N1189" i="16"/>
  <c r="O1189" i="16"/>
  <c r="P1189" i="16"/>
  <c r="Q1189" i="16"/>
  <c r="R1189" i="16"/>
  <c r="S1189" i="16"/>
  <c r="T1189" i="16"/>
  <c r="U1189" i="16"/>
  <c r="Y1189" i="16"/>
  <c r="Z1189" i="16"/>
  <c r="AA1189" i="16"/>
  <c r="AB1189" i="16"/>
  <c r="M1190" i="16"/>
  <c r="N1190" i="16"/>
  <c r="O1190" i="16"/>
  <c r="P1190" i="16"/>
  <c r="Q1190" i="16"/>
  <c r="R1190" i="16"/>
  <c r="S1190" i="16"/>
  <c r="T1190" i="16"/>
  <c r="U1190" i="16"/>
  <c r="Y1190" i="16"/>
  <c r="Z1190" i="16"/>
  <c r="AA1190" i="16"/>
  <c r="AB1190" i="16"/>
  <c r="M1191" i="16"/>
  <c r="N1191" i="16"/>
  <c r="O1191" i="16"/>
  <c r="P1191" i="16"/>
  <c r="Q1191" i="16"/>
  <c r="R1191" i="16"/>
  <c r="S1191" i="16"/>
  <c r="T1191" i="16"/>
  <c r="U1191" i="16"/>
  <c r="Y1191" i="16"/>
  <c r="Z1191" i="16"/>
  <c r="AA1191" i="16"/>
  <c r="AB1191" i="16"/>
  <c r="M1192" i="16"/>
  <c r="N1192" i="16"/>
  <c r="O1192" i="16"/>
  <c r="P1192" i="16"/>
  <c r="Q1192" i="16"/>
  <c r="R1192" i="16"/>
  <c r="S1192" i="16"/>
  <c r="T1192" i="16"/>
  <c r="U1192" i="16"/>
  <c r="Y1192" i="16"/>
  <c r="Z1192" i="16"/>
  <c r="AA1192" i="16"/>
  <c r="AB1192" i="16"/>
  <c r="M1193" i="16"/>
  <c r="N1193" i="16"/>
  <c r="O1193" i="16"/>
  <c r="P1193" i="16"/>
  <c r="Q1193" i="16"/>
  <c r="R1193" i="16"/>
  <c r="S1193" i="16"/>
  <c r="T1193" i="16"/>
  <c r="U1193" i="16"/>
  <c r="Y1193" i="16"/>
  <c r="Z1193" i="16"/>
  <c r="AA1193" i="16"/>
  <c r="AB1193" i="16"/>
  <c r="M1194" i="16"/>
  <c r="N1194" i="16"/>
  <c r="O1194" i="16"/>
  <c r="P1194" i="16"/>
  <c r="Q1194" i="16"/>
  <c r="R1194" i="16"/>
  <c r="S1194" i="16"/>
  <c r="T1194" i="16"/>
  <c r="U1194" i="16"/>
  <c r="Y1194" i="16"/>
  <c r="Z1194" i="16"/>
  <c r="AA1194" i="16"/>
  <c r="AB1194" i="16"/>
  <c r="M1195" i="16"/>
  <c r="N1195" i="16"/>
  <c r="O1195" i="16"/>
  <c r="P1195" i="16"/>
  <c r="Q1195" i="16"/>
  <c r="R1195" i="16"/>
  <c r="S1195" i="16"/>
  <c r="T1195" i="16"/>
  <c r="U1195" i="16"/>
  <c r="Y1195" i="16"/>
  <c r="Z1195" i="16"/>
  <c r="AA1195" i="16"/>
  <c r="AB1195" i="16"/>
  <c r="M1196" i="16"/>
  <c r="N1196" i="16"/>
  <c r="O1196" i="16"/>
  <c r="P1196" i="16"/>
  <c r="Q1196" i="16"/>
  <c r="R1196" i="16"/>
  <c r="S1196" i="16"/>
  <c r="T1196" i="16"/>
  <c r="U1196" i="16"/>
  <c r="Y1196" i="16"/>
  <c r="Z1196" i="16"/>
  <c r="AA1196" i="16"/>
  <c r="AB1196" i="16"/>
  <c r="M1197" i="16"/>
  <c r="N1197" i="16"/>
  <c r="O1197" i="16"/>
  <c r="P1197" i="16"/>
  <c r="Q1197" i="16"/>
  <c r="R1197" i="16"/>
  <c r="S1197" i="16"/>
  <c r="T1197" i="16"/>
  <c r="U1197" i="16"/>
  <c r="Y1197" i="16"/>
  <c r="Z1197" i="16"/>
  <c r="AA1197" i="16"/>
  <c r="AB1197" i="16"/>
  <c r="M1198" i="16"/>
  <c r="N1198" i="16"/>
  <c r="O1198" i="16"/>
  <c r="P1198" i="16"/>
  <c r="Q1198" i="16"/>
  <c r="R1198" i="16"/>
  <c r="S1198" i="16"/>
  <c r="T1198" i="16"/>
  <c r="U1198" i="16"/>
  <c r="Y1198" i="16"/>
  <c r="Z1198" i="16"/>
  <c r="AA1198" i="16"/>
  <c r="AB1198" i="16"/>
  <c r="M1199" i="16"/>
  <c r="N1199" i="16"/>
  <c r="O1199" i="16"/>
  <c r="P1199" i="16"/>
  <c r="Q1199" i="16"/>
  <c r="R1199" i="16"/>
  <c r="S1199" i="16"/>
  <c r="T1199" i="16"/>
  <c r="U1199" i="16"/>
  <c r="Y1199" i="16"/>
  <c r="Z1199" i="16"/>
  <c r="AA1199" i="16"/>
  <c r="AB1199" i="16"/>
  <c r="M1200" i="16"/>
  <c r="N1200" i="16"/>
  <c r="O1200" i="16"/>
  <c r="P1200" i="16"/>
  <c r="Q1200" i="16"/>
  <c r="R1200" i="16"/>
  <c r="S1200" i="16"/>
  <c r="T1200" i="16"/>
  <c r="U1200" i="16"/>
  <c r="Y1200" i="16"/>
  <c r="Z1200" i="16"/>
  <c r="AA1200" i="16"/>
  <c r="AB1200" i="16"/>
  <c r="M1201" i="16"/>
  <c r="N1201" i="16"/>
  <c r="O1201" i="16"/>
  <c r="P1201" i="16"/>
  <c r="Q1201" i="16"/>
  <c r="R1201" i="16"/>
  <c r="S1201" i="16"/>
  <c r="T1201" i="16"/>
  <c r="U1201" i="16"/>
  <c r="Y1201" i="16"/>
  <c r="Z1201" i="16"/>
  <c r="AA1201" i="16"/>
  <c r="AB1201" i="16"/>
  <c r="M1202" i="16"/>
  <c r="N1202" i="16"/>
  <c r="O1202" i="16"/>
  <c r="P1202" i="16"/>
  <c r="Q1202" i="16"/>
  <c r="R1202" i="16"/>
  <c r="S1202" i="16"/>
  <c r="T1202" i="16"/>
  <c r="U1202" i="16"/>
  <c r="Y1202" i="16"/>
  <c r="Z1202" i="16"/>
  <c r="AA1202" i="16"/>
  <c r="AB1202" i="16"/>
  <c r="M1203" i="16"/>
  <c r="N1203" i="16"/>
  <c r="O1203" i="16"/>
  <c r="P1203" i="16"/>
  <c r="Q1203" i="16"/>
  <c r="R1203" i="16"/>
  <c r="S1203" i="16"/>
  <c r="T1203" i="16"/>
  <c r="U1203" i="16"/>
  <c r="Y1203" i="16"/>
  <c r="Z1203" i="16"/>
  <c r="AA1203" i="16"/>
  <c r="AB1203" i="16"/>
  <c r="M1204" i="16"/>
  <c r="N1204" i="16"/>
  <c r="O1204" i="16"/>
  <c r="P1204" i="16"/>
  <c r="Q1204" i="16"/>
  <c r="R1204" i="16"/>
  <c r="S1204" i="16"/>
  <c r="T1204" i="16"/>
  <c r="U1204" i="16"/>
  <c r="Y1204" i="16"/>
  <c r="Z1204" i="16"/>
  <c r="AA1204" i="16"/>
  <c r="AB1204" i="16"/>
  <c r="M1205" i="16"/>
  <c r="N1205" i="16"/>
  <c r="O1205" i="16"/>
  <c r="P1205" i="16"/>
  <c r="Q1205" i="16"/>
  <c r="R1205" i="16"/>
  <c r="S1205" i="16"/>
  <c r="T1205" i="16"/>
  <c r="U1205" i="16"/>
  <c r="Y1205" i="16"/>
  <c r="Z1205" i="16"/>
  <c r="AA1205" i="16"/>
  <c r="AB1205" i="16"/>
  <c r="M1206" i="16"/>
  <c r="N1206" i="16"/>
  <c r="O1206" i="16"/>
  <c r="P1206" i="16"/>
  <c r="Q1206" i="16"/>
  <c r="R1206" i="16"/>
  <c r="S1206" i="16"/>
  <c r="T1206" i="16"/>
  <c r="U1206" i="16"/>
  <c r="Y1206" i="16"/>
  <c r="Z1206" i="16"/>
  <c r="AA1206" i="16"/>
  <c r="AB1206" i="16"/>
  <c r="M1207" i="16"/>
  <c r="N1207" i="16"/>
  <c r="O1207" i="16"/>
  <c r="P1207" i="16"/>
  <c r="Q1207" i="16"/>
  <c r="R1207" i="16"/>
  <c r="S1207" i="16"/>
  <c r="T1207" i="16"/>
  <c r="U1207" i="16"/>
  <c r="Y1207" i="16"/>
  <c r="Z1207" i="16"/>
  <c r="AA1207" i="16"/>
  <c r="AB1207" i="16"/>
  <c r="M1208" i="16"/>
  <c r="N1208" i="16"/>
  <c r="O1208" i="16"/>
  <c r="P1208" i="16"/>
  <c r="Q1208" i="16"/>
  <c r="R1208" i="16"/>
  <c r="S1208" i="16"/>
  <c r="T1208" i="16"/>
  <c r="U1208" i="16"/>
  <c r="Y1208" i="16"/>
  <c r="Z1208" i="16"/>
  <c r="AA1208" i="16"/>
  <c r="AB1208" i="16"/>
  <c r="M1209" i="16"/>
  <c r="N1209" i="16"/>
  <c r="O1209" i="16"/>
  <c r="P1209" i="16"/>
  <c r="Q1209" i="16"/>
  <c r="R1209" i="16"/>
  <c r="S1209" i="16"/>
  <c r="T1209" i="16"/>
  <c r="U1209" i="16"/>
  <c r="Y1209" i="16"/>
  <c r="Z1209" i="16"/>
  <c r="AA1209" i="16"/>
  <c r="AB1209" i="16"/>
  <c r="M1210" i="16"/>
  <c r="N1210" i="16"/>
  <c r="O1210" i="16"/>
  <c r="P1210" i="16"/>
  <c r="Q1210" i="16"/>
  <c r="R1210" i="16"/>
  <c r="S1210" i="16"/>
  <c r="T1210" i="16"/>
  <c r="U1210" i="16"/>
  <c r="Y1210" i="16"/>
  <c r="Z1210" i="16"/>
  <c r="AA1210" i="16"/>
  <c r="AB1210" i="16"/>
  <c r="M1211" i="16"/>
  <c r="N1211" i="16"/>
  <c r="O1211" i="16"/>
  <c r="P1211" i="16"/>
  <c r="Q1211" i="16"/>
  <c r="R1211" i="16"/>
  <c r="S1211" i="16"/>
  <c r="T1211" i="16"/>
  <c r="U1211" i="16"/>
  <c r="Y1211" i="16"/>
  <c r="Z1211" i="16"/>
  <c r="AA1211" i="16"/>
  <c r="AB1211" i="16"/>
  <c r="M1212" i="16"/>
  <c r="N1212" i="16"/>
  <c r="O1212" i="16"/>
  <c r="P1212" i="16"/>
  <c r="Q1212" i="16"/>
  <c r="R1212" i="16"/>
  <c r="S1212" i="16"/>
  <c r="T1212" i="16"/>
  <c r="U1212" i="16"/>
  <c r="Y1212" i="16"/>
  <c r="Z1212" i="16"/>
  <c r="AA1212" i="16"/>
  <c r="AB1212" i="16"/>
  <c r="M1213" i="16"/>
  <c r="N1213" i="16"/>
  <c r="O1213" i="16"/>
  <c r="P1213" i="16"/>
  <c r="Q1213" i="16"/>
  <c r="R1213" i="16"/>
  <c r="S1213" i="16"/>
  <c r="T1213" i="16"/>
  <c r="U1213" i="16"/>
  <c r="Y1213" i="16"/>
  <c r="Z1213" i="16"/>
  <c r="AA1213" i="16"/>
  <c r="AB1213" i="16"/>
  <c r="M1214" i="16"/>
  <c r="N1214" i="16"/>
  <c r="O1214" i="16"/>
  <c r="P1214" i="16"/>
  <c r="Q1214" i="16"/>
  <c r="R1214" i="16"/>
  <c r="S1214" i="16"/>
  <c r="T1214" i="16"/>
  <c r="U1214" i="16"/>
  <c r="Y1214" i="16"/>
  <c r="Z1214" i="16"/>
  <c r="AA1214" i="16"/>
  <c r="AB1214" i="16"/>
  <c r="M1215" i="16"/>
  <c r="N1215" i="16"/>
  <c r="O1215" i="16"/>
  <c r="P1215" i="16"/>
  <c r="Q1215" i="16"/>
  <c r="R1215" i="16"/>
  <c r="S1215" i="16"/>
  <c r="T1215" i="16"/>
  <c r="U1215" i="16"/>
  <c r="Y1215" i="16"/>
  <c r="Z1215" i="16"/>
  <c r="AA1215" i="16"/>
  <c r="AB1215" i="16"/>
  <c r="M1216" i="16"/>
  <c r="N1216" i="16"/>
  <c r="O1216" i="16"/>
  <c r="P1216" i="16"/>
  <c r="Q1216" i="16"/>
  <c r="R1216" i="16"/>
  <c r="S1216" i="16"/>
  <c r="T1216" i="16"/>
  <c r="U1216" i="16"/>
  <c r="Y1216" i="16"/>
  <c r="Z1216" i="16"/>
  <c r="AA1216" i="16"/>
  <c r="AB1216" i="16"/>
  <c r="M1217" i="16"/>
  <c r="N1217" i="16"/>
  <c r="O1217" i="16"/>
  <c r="P1217" i="16"/>
  <c r="Q1217" i="16"/>
  <c r="R1217" i="16"/>
  <c r="S1217" i="16"/>
  <c r="T1217" i="16"/>
  <c r="U1217" i="16"/>
  <c r="Y1217" i="16"/>
  <c r="Z1217" i="16"/>
  <c r="AA1217" i="16"/>
  <c r="AB1217" i="16"/>
  <c r="M1218" i="16"/>
  <c r="N1218" i="16"/>
  <c r="O1218" i="16"/>
  <c r="P1218" i="16"/>
  <c r="Q1218" i="16"/>
  <c r="R1218" i="16"/>
  <c r="S1218" i="16"/>
  <c r="T1218" i="16"/>
  <c r="U1218" i="16"/>
  <c r="Y1218" i="16"/>
  <c r="Z1218" i="16"/>
  <c r="AA1218" i="16"/>
  <c r="AB1218" i="16"/>
  <c r="M1219" i="16"/>
  <c r="N1219" i="16"/>
  <c r="O1219" i="16"/>
  <c r="P1219" i="16"/>
  <c r="Q1219" i="16"/>
  <c r="R1219" i="16"/>
  <c r="S1219" i="16"/>
  <c r="T1219" i="16"/>
  <c r="U1219" i="16"/>
  <c r="Y1219" i="16"/>
  <c r="Z1219" i="16"/>
  <c r="AA1219" i="16"/>
  <c r="AB1219" i="16"/>
  <c r="M1220" i="16"/>
  <c r="N1220" i="16"/>
  <c r="O1220" i="16"/>
  <c r="P1220" i="16"/>
  <c r="Q1220" i="16"/>
  <c r="R1220" i="16"/>
  <c r="S1220" i="16"/>
  <c r="T1220" i="16"/>
  <c r="U1220" i="16"/>
  <c r="Y1220" i="16"/>
  <c r="Z1220" i="16"/>
  <c r="AA1220" i="16"/>
  <c r="AB1220" i="16"/>
  <c r="M1221" i="16"/>
  <c r="N1221" i="16"/>
  <c r="O1221" i="16"/>
  <c r="P1221" i="16"/>
  <c r="Q1221" i="16"/>
  <c r="R1221" i="16"/>
  <c r="S1221" i="16"/>
  <c r="T1221" i="16"/>
  <c r="U1221" i="16"/>
  <c r="Y1221" i="16"/>
  <c r="Z1221" i="16"/>
  <c r="AA1221" i="16"/>
  <c r="AB1221" i="16"/>
  <c r="M1222" i="16"/>
  <c r="N1222" i="16"/>
  <c r="O1222" i="16"/>
  <c r="P1222" i="16"/>
  <c r="Q1222" i="16"/>
  <c r="R1222" i="16"/>
  <c r="S1222" i="16"/>
  <c r="T1222" i="16"/>
  <c r="U1222" i="16"/>
  <c r="Y1222" i="16"/>
  <c r="Z1222" i="16"/>
  <c r="AA1222" i="16"/>
  <c r="AB1222" i="16"/>
  <c r="M1223" i="16"/>
  <c r="N1223" i="16"/>
  <c r="O1223" i="16"/>
  <c r="P1223" i="16"/>
  <c r="Q1223" i="16"/>
  <c r="R1223" i="16"/>
  <c r="S1223" i="16"/>
  <c r="T1223" i="16"/>
  <c r="U1223" i="16"/>
  <c r="Y1223" i="16"/>
  <c r="Z1223" i="16"/>
  <c r="AA1223" i="16"/>
  <c r="AB1223" i="16"/>
  <c r="M1224" i="16"/>
  <c r="N1224" i="16"/>
  <c r="O1224" i="16"/>
  <c r="P1224" i="16"/>
  <c r="Q1224" i="16"/>
  <c r="R1224" i="16"/>
  <c r="S1224" i="16"/>
  <c r="T1224" i="16"/>
  <c r="U1224" i="16"/>
  <c r="Y1224" i="16"/>
  <c r="Z1224" i="16"/>
  <c r="AA1224" i="16"/>
  <c r="AB1224" i="16"/>
  <c r="M1225" i="16"/>
  <c r="N1225" i="16"/>
  <c r="O1225" i="16"/>
  <c r="P1225" i="16"/>
  <c r="Q1225" i="16"/>
  <c r="R1225" i="16"/>
  <c r="S1225" i="16"/>
  <c r="T1225" i="16"/>
  <c r="U1225" i="16"/>
  <c r="Y1225" i="16"/>
  <c r="Z1225" i="16"/>
  <c r="AA1225" i="16"/>
  <c r="AB1225" i="16"/>
  <c r="M1226" i="16"/>
  <c r="N1226" i="16"/>
  <c r="O1226" i="16"/>
  <c r="P1226" i="16"/>
  <c r="Q1226" i="16"/>
  <c r="R1226" i="16"/>
  <c r="S1226" i="16"/>
  <c r="T1226" i="16"/>
  <c r="U1226" i="16"/>
  <c r="Y1226" i="16"/>
  <c r="Z1226" i="16"/>
  <c r="AA1226" i="16"/>
  <c r="AB1226" i="16"/>
  <c r="M1227" i="16"/>
  <c r="N1227" i="16"/>
  <c r="O1227" i="16"/>
  <c r="P1227" i="16"/>
  <c r="Q1227" i="16"/>
  <c r="R1227" i="16"/>
  <c r="S1227" i="16"/>
  <c r="T1227" i="16"/>
  <c r="U1227" i="16"/>
  <c r="Y1227" i="16"/>
  <c r="Z1227" i="16"/>
  <c r="AA1227" i="16"/>
  <c r="AB1227" i="16"/>
  <c r="M1228" i="16"/>
  <c r="N1228" i="16"/>
  <c r="O1228" i="16"/>
  <c r="P1228" i="16"/>
  <c r="Q1228" i="16"/>
  <c r="R1228" i="16"/>
  <c r="S1228" i="16"/>
  <c r="T1228" i="16"/>
  <c r="U1228" i="16"/>
  <c r="Y1228" i="16"/>
  <c r="Z1228" i="16"/>
  <c r="AA1228" i="16"/>
  <c r="AB1228" i="16"/>
  <c r="M1229" i="16"/>
  <c r="N1229" i="16"/>
  <c r="O1229" i="16"/>
  <c r="P1229" i="16"/>
  <c r="Q1229" i="16"/>
  <c r="R1229" i="16"/>
  <c r="S1229" i="16"/>
  <c r="T1229" i="16"/>
  <c r="U1229" i="16"/>
  <c r="Y1229" i="16"/>
  <c r="Z1229" i="16"/>
  <c r="AA1229" i="16"/>
  <c r="AB1229" i="16"/>
  <c r="M1230" i="16"/>
  <c r="N1230" i="16"/>
  <c r="O1230" i="16"/>
  <c r="P1230" i="16"/>
  <c r="Q1230" i="16"/>
  <c r="R1230" i="16"/>
  <c r="S1230" i="16"/>
  <c r="T1230" i="16"/>
  <c r="U1230" i="16"/>
  <c r="Y1230" i="16"/>
  <c r="Z1230" i="16"/>
  <c r="AA1230" i="16"/>
  <c r="AB1230" i="16"/>
  <c r="M1231" i="16"/>
  <c r="N1231" i="16"/>
  <c r="O1231" i="16"/>
  <c r="P1231" i="16"/>
  <c r="Q1231" i="16"/>
  <c r="R1231" i="16"/>
  <c r="S1231" i="16"/>
  <c r="T1231" i="16"/>
  <c r="U1231" i="16"/>
  <c r="Y1231" i="16"/>
  <c r="Z1231" i="16"/>
  <c r="AA1231" i="16"/>
  <c r="AB1231" i="16"/>
  <c r="M1232" i="16"/>
  <c r="N1232" i="16"/>
  <c r="O1232" i="16"/>
  <c r="P1232" i="16"/>
  <c r="Q1232" i="16"/>
  <c r="R1232" i="16"/>
  <c r="S1232" i="16"/>
  <c r="T1232" i="16"/>
  <c r="U1232" i="16"/>
  <c r="Y1232" i="16"/>
  <c r="Z1232" i="16"/>
  <c r="AA1232" i="16"/>
  <c r="AB1232" i="16"/>
  <c r="M1233" i="16"/>
  <c r="N1233" i="16"/>
  <c r="O1233" i="16"/>
  <c r="P1233" i="16"/>
  <c r="Q1233" i="16"/>
  <c r="R1233" i="16"/>
  <c r="S1233" i="16"/>
  <c r="T1233" i="16"/>
  <c r="U1233" i="16"/>
  <c r="Y1233" i="16"/>
  <c r="Z1233" i="16"/>
  <c r="AA1233" i="16"/>
  <c r="AB1233" i="16"/>
  <c r="M1234" i="16"/>
  <c r="N1234" i="16"/>
  <c r="O1234" i="16"/>
  <c r="P1234" i="16"/>
  <c r="Q1234" i="16"/>
  <c r="R1234" i="16"/>
  <c r="S1234" i="16"/>
  <c r="T1234" i="16"/>
  <c r="U1234" i="16"/>
  <c r="Y1234" i="16"/>
  <c r="Z1234" i="16"/>
  <c r="AA1234" i="16"/>
  <c r="AB1234" i="16"/>
  <c r="M1235" i="16"/>
  <c r="N1235" i="16"/>
  <c r="O1235" i="16"/>
  <c r="P1235" i="16"/>
  <c r="Q1235" i="16"/>
  <c r="R1235" i="16"/>
  <c r="S1235" i="16"/>
  <c r="T1235" i="16"/>
  <c r="U1235" i="16"/>
  <c r="Y1235" i="16"/>
  <c r="Z1235" i="16"/>
  <c r="AA1235" i="16"/>
  <c r="AB1235" i="16"/>
  <c r="M1236" i="16"/>
  <c r="N1236" i="16"/>
  <c r="O1236" i="16"/>
  <c r="P1236" i="16"/>
  <c r="Q1236" i="16"/>
  <c r="R1236" i="16"/>
  <c r="S1236" i="16"/>
  <c r="T1236" i="16"/>
  <c r="U1236" i="16"/>
  <c r="Y1236" i="16"/>
  <c r="Z1236" i="16"/>
  <c r="AA1236" i="16"/>
  <c r="AB1236" i="16"/>
  <c r="M1237" i="16"/>
  <c r="N1237" i="16"/>
  <c r="O1237" i="16"/>
  <c r="P1237" i="16"/>
  <c r="Q1237" i="16"/>
  <c r="R1237" i="16"/>
  <c r="S1237" i="16"/>
  <c r="T1237" i="16"/>
  <c r="U1237" i="16"/>
  <c r="Y1237" i="16"/>
  <c r="Z1237" i="16"/>
  <c r="AA1237" i="16"/>
  <c r="AB1237" i="16"/>
  <c r="M1238" i="16"/>
  <c r="N1238" i="16"/>
  <c r="O1238" i="16"/>
  <c r="P1238" i="16"/>
  <c r="Q1238" i="16"/>
  <c r="R1238" i="16"/>
  <c r="S1238" i="16"/>
  <c r="T1238" i="16"/>
  <c r="U1238" i="16"/>
  <c r="Y1238" i="16"/>
  <c r="Z1238" i="16"/>
  <c r="AA1238" i="16"/>
  <c r="AB1238" i="16"/>
  <c r="M1239" i="16"/>
  <c r="N1239" i="16"/>
  <c r="O1239" i="16"/>
  <c r="P1239" i="16"/>
  <c r="Q1239" i="16"/>
  <c r="R1239" i="16"/>
  <c r="S1239" i="16"/>
  <c r="T1239" i="16"/>
  <c r="U1239" i="16"/>
  <c r="Y1239" i="16"/>
  <c r="Z1239" i="16"/>
  <c r="AA1239" i="16"/>
  <c r="AB1239" i="16"/>
  <c r="M1240" i="16"/>
  <c r="N1240" i="16"/>
  <c r="O1240" i="16"/>
  <c r="P1240" i="16"/>
  <c r="Q1240" i="16"/>
  <c r="R1240" i="16"/>
  <c r="S1240" i="16"/>
  <c r="T1240" i="16"/>
  <c r="U1240" i="16"/>
  <c r="Y1240" i="16"/>
  <c r="Z1240" i="16"/>
  <c r="AA1240" i="16"/>
  <c r="AB1240" i="16"/>
  <c r="M1241" i="16"/>
  <c r="N1241" i="16"/>
  <c r="O1241" i="16"/>
  <c r="P1241" i="16"/>
  <c r="Q1241" i="16"/>
  <c r="R1241" i="16"/>
  <c r="S1241" i="16"/>
  <c r="T1241" i="16"/>
  <c r="U1241" i="16"/>
  <c r="Y1241" i="16"/>
  <c r="Z1241" i="16"/>
  <c r="AA1241" i="16"/>
  <c r="AB1241" i="16"/>
  <c r="M1242" i="16"/>
  <c r="N1242" i="16"/>
  <c r="O1242" i="16"/>
  <c r="P1242" i="16"/>
  <c r="Q1242" i="16"/>
  <c r="R1242" i="16"/>
  <c r="S1242" i="16"/>
  <c r="T1242" i="16"/>
  <c r="U1242" i="16"/>
  <c r="Y1242" i="16"/>
  <c r="Z1242" i="16"/>
  <c r="AA1242" i="16"/>
  <c r="AB1242" i="16"/>
  <c r="M1243" i="16"/>
  <c r="N1243" i="16"/>
  <c r="O1243" i="16"/>
  <c r="P1243" i="16"/>
  <c r="Q1243" i="16"/>
  <c r="R1243" i="16"/>
  <c r="S1243" i="16"/>
  <c r="T1243" i="16"/>
  <c r="U1243" i="16"/>
  <c r="Y1243" i="16"/>
  <c r="Z1243" i="16"/>
  <c r="AA1243" i="16"/>
  <c r="AB1243" i="16"/>
  <c r="M1244" i="16"/>
  <c r="N1244" i="16"/>
  <c r="O1244" i="16"/>
  <c r="P1244" i="16"/>
  <c r="Q1244" i="16"/>
  <c r="R1244" i="16"/>
  <c r="S1244" i="16"/>
  <c r="T1244" i="16"/>
  <c r="U1244" i="16"/>
  <c r="Y1244" i="16"/>
  <c r="Z1244" i="16"/>
  <c r="AA1244" i="16"/>
  <c r="AB1244" i="16"/>
  <c r="M1245" i="16"/>
  <c r="N1245" i="16"/>
  <c r="O1245" i="16"/>
  <c r="P1245" i="16"/>
  <c r="Q1245" i="16"/>
  <c r="R1245" i="16"/>
  <c r="S1245" i="16"/>
  <c r="T1245" i="16"/>
  <c r="U1245" i="16"/>
  <c r="Y1245" i="16"/>
  <c r="Z1245" i="16"/>
  <c r="AA1245" i="16"/>
  <c r="AB1245" i="16"/>
  <c r="M1246" i="16"/>
  <c r="N1246" i="16"/>
  <c r="O1246" i="16"/>
  <c r="P1246" i="16"/>
  <c r="Q1246" i="16"/>
  <c r="R1246" i="16"/>
  <c r="S1246" i="16"/>
  <c r="T1246" i="16"/>
  <c r="U1246" i="16"/>
  <c r="Y1246" i="16"/>
  <c r="Z1246" i="16"/>
  <c r="AA1246" i="16"/>
  <c r="AB1246" i="16"/>
  <c r="M1247" i="16"/>
  <c r="N1247" i="16"/>
  <c r="O1247" i="16"/>
  <c r="P1247" i="16"/>
  <c r="Q1247" i="16"/>
  <c r="R1247" i="16"/>
  <c r="S1247" i="16"/>
  <c r="T1247" i="16"/>
  <c r="U1247" i="16"/>
  <c r="Y1247" i="16"/>
  <c r="Z1247" i="16"/>
  <c r="AA1247" i="16"/>
  <c r="AB1247" i="16"/>
  <c r="M1248" i="16"/>
  <c r="N1248" i="16"/>
  <c r="O1248" i="16"/>
  <c r="P1248" i="16"/>
  <c r="Q1248" i="16"/>
  <c r="R1248" i="16"/>
  <c r="S1248" i="16"/>
  <c r="T1248" i="16"/>
  <c r="U1248" i="16"/>
  <c r="Y1248" i="16"/>
  <c r="Z1248" i="16"/>
  <c r="AA1248" i="16"/>
  <c r="AB1248" i="16"/>
  <c r="M1249" i="16"/>
  <c r="N1249" i="16"/>
  <c r="O1249" i="16"/>
  <c r="P1249" i="16"/>
  <c r="Q1249" i="16"/>
  <c r="R1249" i="16"/>
  <c r="S1249" i="16"/>
  <c r="T1249" i="16"/>
  <c r="U1249" i="16"/>
  <c r="Y1249" i="16"/>
  <c r="Z1249" i="16"/>
  <c r="AA1249" i="16"/>
  <c r="AB1249" i="16"/>
  <c r="M1250" i="16"/>
  <c r="N1250" i="16"/>
  <c r="O1250" i="16"/>
  <c r="P1250" i="16"/>
  <c r="Q1250" i="16"/>
  <c r="R1250" i="16"/>
  <c r="S1250" i="16"/>
  <c r="T1250" i="16"/>
  <c r="U1250" i="16"/>
  <c r="Y1250" i="16"/>
  <c r="Z1250" i="16"/>
  <c r="AA1250" i="16"/>
  <c r="AB1250" i="16"/>
  <c r="M1251" i="16"/>
  <c r="N1251" i="16"/>
  <c r="O1251" i="16"/>
  <c r="P1251" i="16"/>
  <c r="Q1251" i="16"/>
  <c r="R1251" i="16"/>
  <c r="S1251" i="16"/>
  <c r="T1251" i="16"/>
  <c r="U1251" i="16"/>
  <c r="Y1251" i="16"/>
  <c r="Z1251" i="16"/>
  <c r="AA1251" i="16"/>
  <c r="AB1251" i="16"/>
  <c r="M1252" i="16"/>
  <c r="N1252" i="16"/>
  <c r="O1252" i="16"/>
  <c r="P1252" i="16"/>
  <c r="Q1252" i="16"/>
  <c r="R1252" i="16"/>
  <c r="S1252" i="16"/>
  <c r="T1252" i="16"/>
  <c r="U1252" i="16"/>
  <c r="Y1252" i="16"/>
  <c r="Z1252" i="16"/>
  <c r="AA1252" i="16"/>
  <c r="AB1252" i="16"/>
  <c r="M1253" i="16"/>
  <c r="N1253" i="16"/>
  <c r="O1253" i="16"/>
  <c r="P1253" i="16"/>
  <c r="Q1253" i="16"/>
  <c r="R1253" i="16"/>
  <c r="S1253" i="16"/>
  <c r="T1253" i="16"/>
  <c r="U1253" i="16"/>
  <c r="Y1253" i="16"/>
  <c r="Z1253" i="16"/>
  <c r="AA1253" i="16"/>
  <c r="AB1253" i="16"/>
  <c r="M1254" i="16"/>
  <c r="N1254" i="16"/>
  <c r="O1254" i="16"/>
  <c r="P1254" i="16"/>
  <c r="Q1254" i="16"/>
  <c r="R1254" i="16"/>
  <c r="S1254" i="16"/>
  <c r="T1254" i="16"/>
  <c r="U1254" i="16"/>
  <c r="Y1254" i="16"/>
  <c r="Z1254" i="16"/>
  <c r="AA1254" i="16"/>
  <c r="AB1254" i="16"/>
  <c r="M1255" i="16"/>
  <c r="N1255" i="16"/>
  <c r="O1255" i="16"/>
  <c r="P1255" i="16"/>
  <c r="Q1255" i="16"/>
  <c r="R1255" i="16"/>
  <c r="S1255" i="16"/>
  <c r="T1255" i="16"/>
  <c r="U1255" i="16"/>
  <c r="Y1255" i="16"/>
  <c r="Z1255" i="16"/>
  <c r="AA1255" i="16"/>
  <c r="AB1255" i="16"/>
  <c r="M1256" i="16"/>
  <c r="N1256" i="16"/>
  <c r="O1256" i="16"/>
  <c r="P1256" i="16"/>
  <c r="Q1256" i="16"/>
  <c r="R1256" i="16"/>
  <c r="S1256" i="16"/>
  <c r="T1256" i="16"/>
  <c r="U1256" i="16"/>
  <c r="Y1256" i="16"/>
  <c r="Z1256" i="16"/>
  <c r="AA1256" i="16"/>
  <c r="AB1256" i="16"/>
  <c r="M1257" i="16"/>
  <c r="N1257" i="16"/>
  <c r="O1257" i="16"/>
  <c r="P1257" i="16"/>
  <c r="Q1257" i="16"/>
  <c r="R1257" i="16"/>
  <c r="S1257" i="16"/>
  <c r="T1257" i="16"/>
  <c r="U1257" i="16"/>
  <c r="Y1257" i="16"/>
  <c r="Z1257" i="16"/>
  <c r="AA1257" i="16"/>
  <c r="AB1257" i="16"/>
  <c r="M1258" i="16"/>
  <c r="N1258" i="16"/>
  <c r="O1258" i="16"/>
  <c r="P1258" i="16"/>
  <c r="Q1258" i="16"/>
  <c r="R1258" i="16"/>
  <c r="S1258" i="16"/>
  <c r="T1258" i="16"/>
  <c r="U1258" i="16"/>
  <c r="Y1258" i="16"/>
  <c r="Z1258" i="16"/>
  <c r="AA1258" i="16"/>
  <c r="AB1258" i="16"/>
  <c r="M1259" i="16"/>
  <c r="N1259" i="16"/>
  <c r="O1259" i="16"/>
  <c r="P1259" i="16"/>
  <c r="Q1259" i="16"/>
  <c r="R1259" i="16"/>
  <c r="S1259" i="16"/>
  <c r="T1259" i="16"/>
  <c r="U1259" i="16"/>
  <c r="Y1259" i="16"/>
  <c r="Z1259" i="16"/>
  <c r="AA1259" i="16"/>
  <c r="AB1259" i="16"/>
  <c r="M1260" i="16"/>
  <c r="N1260" i="16"/>
  <c r="O1260" i="16"/>
  <c r="P1260" i="16"/>
  <c r="Q1260" i="16"/>
  <c r="R1260" i="16"/>
  <c r="S1260" i="16"/>
  <c r="T1260" i="16"/>
  <c r="U1260" i="16"/>
  <c r="Y1260" i="16"/>
  <c r="Z1260" i="16"/>
  <c r="AA1260" i="16"/>
  <c r="AB1260" i="16"/>
  <c r="M1261" i="16"/>
  <c r="N1261" i="16"/>
  <c r="O1261" i="16"/>
  <c r="P1261" i="16"/>
  <c r="Q1261" i="16"/>
  <c r="R1261" i="16"/>
  <c r="S1261" i="16"/>
  <c r="T1261" i="16"/>
  <c r="U1261" i="16"/>
  <c r="Y1261" i="16"/>
  <c r="Z1261" i="16"/>
  <c r="AA1261" i="16"/>
  <c r="AB1261" i="16"/>
  <c r="M1262" i="16"/>
  <c r="N1262" i="16"/>
  <c r="O1262" i="16"/>
  <c r="P1262" i="16"/>
  <c r="Q1262" i="16"/>
  <c r="R1262" i="16"/>
  <c r="S1262" i="16"/>
  <c r="T1262" i="16"/>
  <c r="U1262" i="16"/>
  <c r="Y1262" i="16"/>
  <c r="Z1262" i="16"/>
  <c r="AA1262" i="16"/>
  <c r="AB1262" i="16"/>
  <c r="M1263" i="16"/>
  <c r="N1263" i="16"/>
  <c r="O1263" i="16"/>
  <c r="P1263" i="16"/>
  <c r="Q1263" i="16"/>
  <c r="R1263" i="16"/>
  <c r="S1263" i="16"/>
  <c r="T1263" i="16"/>
  <c r="U1263" i="16"/>
  <c r="Y1263" i="16"/>
  <c r="Z1263" i="16"/>
  <c r="AA1263" i="16"/>
  <c r="AB1263" i="16"/>
  <c r="M1264" i="16"/>
  <c r="N1264" i="16"/>
  <c r="O1264" i="16"/>
  <c r="P1264" i="16"/>
  <c r="Q1264" i="16"/>
  <c r="R1264" i="16"/>
  <c r="S1264" i="16"/>
  <c r="T1264" i="16"/>
  <c r="U1264" i="16"/>
  <c r="Y1264" i="16"/>
  <c r="Z1264" i="16"/>
  <c r="AA1264" i="16"/>
  <c r="AB1264" i="16"/>
  <c r="M1265" i="16"/>
  <c r="N1265" i="16"/>
  <c r="O1265" i="16"/>
  <c r="P1265" i="16"/>
  <c r="Q1265" i="16"/>
  <c r="R1265" i="16"/>
  <c r="S1265" i="16"/>
  <c r="T1265" i="16"/>
  <c r="U1265" i="16"/>
  <c r="Y1265" i="16"/>
  <c r="Z1265" i="16"/>
  <c r="AA1265" i="16"/>
  <c r="AB1265" i="16"/>
  <c r="M1266" i="16"/>
  <c r="N1266" i="16"/>
  <c r="O1266" i="16"/>
  <c r="P1266" i="16"/>
  <c r="Q1266" i="16"/>
  <c r="R1266" i="16"/>
  <c r="S1266" i="16"/>
  <c r="T1266" i="16"/>
  <c r="U1266" i="16"/>
  <c r="Y1266" i="16"/>
  <c r="Z1266" i="16"/>
  <c r="AA1266" i="16"/>
  <c r="AB1266" i="16"/>
  <c r="M1267" i="16"/>
  <c r="N1267" i="16"/>
  <c r="O1267" i="16"/>
  <c r="P1267" i="16"/>
  <c r="Q1267" i="16"/>
  <c r="R1267" i="16"/>
  <c r="S1267" i="16"/>
  <c r="T1267" i="16"/>
  <c r="U1267" i="16"/>
  <c r="Y1267" i="16"/>
  <c r="Z1267" i="16"/>
  <c r="AA1267" i="16"/>
  <c r="AB1267" i="16"/>
  <c r="M1268" i="16"/>
  <c r="N1268" i="16"/>
  <c r="O1268" i="16"/>
  <c r="P1268" i="16"/>
  <c r="Q1268" i="16"/>
  <c r="R1268" i="16"/>
  <c r="S1268" i="16"/>
  <c r="T1268" i="16"/>
  <c r="U1268" i="16"/>
  <c r="Y1268" i="16"/>
  <c r="Z1268" i="16"/>
  <c r="AA1268" i="16"/>
  <c r="AB1268" i="16"/>
  <c r="M1269" i="16"/>
  <c r="N1269" i="16"/>
  <c r="O1269" i="16"/>
  <c r="P1269" i="16"/>
  <c r="Q1269" i="16"/>
  <c r="R1269" i="16"/>
  <c r="S1269" i="16"/>
  <c r="T1269" i="16"/>
  <c r="U1269" i="16"/>
  <c r="Y1269" i="16"/>
  <c r="Z1269" i="16"/>
  <c r="AA1269" i="16"/>
  <c r="AB1269" i="16"/>
  <c r="M1270" i="16"/>
  <c r="N1270" i="16"/>
  <c r="O1270" i="16"/>
  <c r="P1270" i="16"/>
  <c r="Q1270" i="16"/>
  <c r="R1270" i="16"/>
  <c r="S1270" i="16"/>
  <c r="T1270" i="16"/>
  <c r="U1270" i="16"/>
  <c r="Y1270" i="16"/>
  <c r="Z1270" i="16"/>
  <c r="AA1270" i="16"/>
  <c r="AB1270" i="16"/>
  <c r="M1271" i="16"/>
  <c r="N1271" i="16"/>
  <c r="O1271" i="16"/>
  <c r="P1271" i="16"/>
  <c r="Q1271" i="16"/>
  <c r="R1271" i="16"/>
  <c r="S1271" i="16"/>
  <c r="T1271" i="16"/>
  <c r="U1271" i="16"/>
  <c r="Y1271" i="16"/>
  <c r="Z1271" i="16"/>
  <c r="AA1271" i="16"/>
  <c r="AB1271" i="16"/>
  <c r="M1272" i="16"/>
  <c r="N1272" i="16"/>
  <c r="O1272" i="16"/>
  <c r="P1272" i="16"/>
  <c r="Q1272" i="16"/>
  <c r="R1272" i="16"/>
  <c r="S1272" i="16"/>
  <c r="T1272" i="16"/>
  <c r="U1272" i="16"/>
  <c r="Y1272" i="16"/>
  <c r="Z1272" i="16"/>
  <c r="AA1272" i="16"/>
  <c r="AB1272" i="16"/>
  <c r="M1273" i="16"/>
  <c r="N1273" i="16"/>
  <c r="O1273" i="16"/>
  <c r="P1273" i="16"/>
  <c r="Q1273" i="16"/>
  <c r="R1273" i="16"/>
  <c r="S1273" i="16"/>
  <c r="T1273" i="16"/>
  <c r="U1273" i="16"/>
  <c r="Y1273" i="16"/>
  <c r="Z1273" i="16"/>
  <c r="AA1273" i="16"/>
  <c r="AB1273" i="16"/>
  <c r="M1274" i="16"/>
  <c r="N1274" i="16"/>
  <c r="O1274" i="16"/>
  <c r="P1274" i="16"/>
  <c r="Q1274" i="16"/>
  <c r="R1274" i="16"/>
  <c r="S1274" i="16"/>
  <c r="T1274" i="16"/>
  <c r="U1274" i="16"/>
  <c r="Y1274" i="16"/>
  <c r="Z1274" i="16"/>
  <c r="AA1274" i="16"/>
  <c r="AB1274" i="16"/>
  <c r="M1275" i="16"/>
  <c r="N1275" i="16"/>
  <c r="O1275" i="16"/>
  <c r="P1275" i="16"/>
  <c r="Q1275" i="16"/>
  <c r="R1275" i="16"/>
  <c r="S1275" i="16"/>
  <c r="T1275" i="16"/>
  <c r="U1275" i="16"/>
  <c r="Y1275" i="16"/>
  <c r="Z1275" i="16"/>
  <c r="AA1275" i="16"/>
  <c r="AB1275" i="16"/>
  <c r="M1276" i="16"/>
  <c r="N1276" i="16"/>
  <c r="O1276" i="16"/>
  <c r="P1276" i="16"/>
  <c r="Q1276" i="16"/>
  <c r="R1276" i="16"/>
  <c r="S1276" i="16"/>
  <c r="T1276" i="16"/>
  <c r="U1276" i="16"/>
  <c r="Y1276" i="16"/>
  <c r="Z1276" i="16"/>
  <c r="AA1276" i="16"/>
  <c r="AB1276" i="16"/>
  <c r="M1277" i="16"/>
  <c r="N1277" i="16"/>
  <c r="O1277" i="16"/>
  <c r="P1277" i="16"/>
  <c r="Q1277" i="16"/>
  <c r="R1277" i="16"/>
  <c r="S1277" i="16"/>
  <c r="T1277" i="16"/>
  <c r="U1277" i="16"/>
  <c r="Y1277" i="16"/>
  <c r="Z1277" i="16"/>
  <c r="AA1277" i="16"/>
  <c r="AB1277" i="16"/>
  <c r="M1278" i="16"/>
  <c r="N1278" i="16"/>
  <c r="O1278" i="16"/>
  <c r="P1278" i="16"/>
  <c r="Q1278" i="16"/>
  <c r="R1278" i="16"/>
  <c r="S1278" i="16"/>
  <c r="T1278" i="16"/>
  <c r="U1278" i="16"/>
  <c r="Y1278" i="16"/>
  <c r="Z1278" i="16"/>
  <c r="AA1278" i="16"/>
  <c r="AB1278" i="16"/>
  <c r="M1279" i="16"/>
  <c r="N1279" i="16"/>
  <c r="O1279" i="16"/>
  <c r="P1279" i="16"/>
  <c r="Q1279" i="16"/>
  <c r="R1279" i="16"/>
  <c r="S1279" i="16"/>
  <c r="T1279" i="16"/>
  <c r="U1279" i="16"/>
  <c r="Y1279" i="16"/>
  <c r="Z1279" i="16"/>
  <c r="AA1279" i="16"/>
  <c r="AB1279" i="16"/>
  <c r="M1280" i="16"/>
  <c r="N1280" i="16"/>
  <c r="O1280" i="16"/>
  <c r="P1280" i="16"/>
  <c r="Q1280" i="16"/>
  <c r="R1280" i="16"/>
  <c r="S1280" i="16"/>
  <c r="T1280" i="16"/>
  <c r="U1280" i="16"/>
  <c r="Y1280" i="16"/>
  <c r="Z1280" i="16"/>
  <c r="AA1280" i="16"/>
  <c r="AB1280" i="16"/>
  <c r="M1281" i="16"/>
  <c r="N1281" i="16"/>
  <c r="O1281" i="16"/>
  <c r="P1281" i="16"/>
  <c r="Q1281" i="16"/>
  <c r="R1281" i="16"/>
  <c r="S1281" i="16"/>
  <c r="T1281" i="16"/>
  <c r="U1281" i="16"/>
  <c r="Y1281" i="16"/>
  <c r="Z1281" i="16"/>
  <c r="AA1281" i="16"/>
  <c r="AB1281" i="16"/>
  <c r="M1282" i="16"/>
  <c r="N1282" i="16"/>
  <c r="O1282" i="16"/>
  <c r="P1282" i="16"/>
  <c r="Q1282" i="16"/>
  <c r="R1282" i="16"/>
  <c r="S1282" i="16"/>
  <c r="T1282" i="16"/>
  <c r="U1282" i="16"/>
  <c r="Y1282" i="16"/>
  <c r="Z1282" i="16"/>
  <c r="AA1282" i="16"/>
  <c r="AB1282" i="16"/>
  <c r="M1283" i="16"/>
  <c r="N1283" i="16"/>
  <c r="O1283" i="16"/>
  <c r="P1283" i="16"/>
  <c r="Q1283" i="16"/>
  <c r="R1283" i="16"/>
  <c r="S1283" i="16"/>
  <c r="T1283" i="16"/>
  <c r="U1283" i="16"/>
  <c r="Y1283" i="16"/>
  <c r="Z1283" i="16"/>
  <c r="AA1283" i="16"/>
  <c r="AB1283" i="16"/>
  <c r="M1284" i="16"/>
  <c r="N1284" i="16"/>
  <c r="O1284" i="16"/>
  <c r="P1284" i="16"/>
  <c r="Q1284" i="16"/>
  <c r="R1284" i="16"/>
  <c r="S1284" i="16"/>
  <c r="T1284" i="16"/>
  <c r="U1284" i="16"/>
  <c r="Y1284" i="16"/>
  <c r="Z1284" i="16"/>
  <c r="AA1284" i="16"/>
  <c r="AB1284" i="16"/>
  <c r="M1285" i="16"/>
  <c r="N1285" i="16"/>
  <c r="O1285" i="16"/>
  <c r="P1285" i="16"/>
  <c r="Q1285" i="16"/>
  <c r="R1285" i="16"/>
  <c r="S1285" i="16"/>
  <c r="T1285" i="16"/>
  <c r="U1285" i="16"/>
  <c r="Y1285" i="16"/>
  <c r="Z1285" i="16"/>
  <c r="AA1285" i="16"/>
  <c r="AB1285" i="16"/>
  <c r="M1286" i="16"/>
  <c r="N1286" i="16"/>
  <c r="O1286" i="16"/>
  <c r="P1286" i="16"/>
  <c r="Q1286" i="16"/>
  <c r="R1286" i="16"/>
  <c r="S1286" i="16"/>
  <c r="T1286" i="16"/>
  <c r="U1286" i="16"/>
  <c r="Y1286" i="16"/>
  <c r="Z1286" i="16"/>
  <c r="AA1286" i="16"/>
  <c r="AB1286" i="16"/>
  <c r="M1287" i="16"/>
  <c r="N1287" i="16"/>
  <c r="O1287" i="16"/>
  <c r="P1287" i="16"/>
  <c r="Q1287" i="16"/>
  <c r="R1287" i="16"/>
  <c r="S1287" i="16"/>
  <c r="T1287" i="16"/>
  <c r="U1287" i="16"/>
  <c r="Y1287" i="16"/>
  <c r="Z1287" i="16"/>
  <c r="AA1287" i="16"/>
  <c r="AB1287" i="16"/>
  <c r="M1288" i="16"/>
  <c r="N1288" i="16"/>
  <c r="O1288" i="16"/>
  <c r="P1288" i="16"/>
  <c r="Q1288" i="16"/>
  <c r="R1288" i="16"/>
  <c r="S1288" i="16"/>
  <c r="T1288" i="16"/>
  <c r="U1288" i="16"/>
  <c r="Y1288" i="16"/>
  <c r="Z1288" i="16"/>
  <c r="AA1288" i="16"/>
  <c r="AB1288" i="16"/>
  <c r="M1289" i="16"/>
  <c r="N1289" i="16"/>
  <c r="O1289" i="16"/>
  <c r="P1289" i="16"/>
  <c r="Q1289" i="16"/>
  <c r="R1289" i="16"/>
  <c r="S1289" i="16"/>
  <c r="T1289" i="16"/>
  <c r="U1289" i="16"/>
  <c r="Y1289" i="16"/>
  <c r="Z1289" i="16"/>
  <c r="AA1289" i="16"/>
  <c r="AB1289" i="16"/>
  <c r="M1290" i="16"/>
  <c r="N1290" i="16"/>
  <c r="O1290" i="16"/>
  <c r="P1290" i="16"/>
  <c r="Q1290" i="16"/>
  <c r="R1290" i="16"/>
  <c r="S1290" i="16"/>
  <c r="T1290" i="16"/>
  <c r="U1290" i="16"/>
  <c r="Y1290" i="16"/>
  <c r="Z1290" i="16"/>
  <c r="AA1290" i="16"/>
  <c r="AB1290" i="16"/>
  <c r="M1291" i="16"/>
  <c r="N1291" i="16"/>
  <c r="O1291" i="16"/>
  <c r="P1291" i="16"/>
  <c r="Q1291" i="16"/>
  <c r="R1291" i="16"/>
  <c r="S1291" i="16"/>
  <c r="T1291" i="16"/>
  <c r="U1291" i="16"/>
  <c r="Y1291" i="16"/>
  <c r="Z1291" i="16"/>
  <c r="AA1291" i="16"/>
  <c r="AB1291" i="16"/>
  <c r="M1292" i="16"/>
  <c r="N1292" i="16"/>
  <c r="O1292" i="16"/>
  <c r="P1292" i="16"/>
  <c r="Q1292" i="16"/>
  <c r="R1292" i="16"/>
  <c r="S1292" i="16"/>
  <c r="T1292" i="16"/>
  <c r="U1292" i="16"/>
  <c r="Y1292" i="16"/>
  <c r="Z1292" i="16"/>
  <c r="AA1292" i="16"/>
  <c r="AB1292" i="16"/>
  <c r="M1293" i="16"/>
  <c r="N1293" i="16"/>
  <c r="O1293" i="16"/>
  <c r="P1293" i="16"/>
  <c r="Q1293" i="16"/>
  <c r="R1293" i="16"/>
  <c r="S1293" i="16"/>
  <c r="T1293" i="16"/>
  <c r="U1293" i="16"/>
  <c r="Y1293" i="16"/>
  <c r="Z1293" i="16"/>
  <c r="AA1293" i="16"/>
  <c r="AB1293" i="16"/>
  <c r="M1294" i="16"/>
  <c r="N1294" i="16"/>
  <c r="O1294" i="16"/>
  <c r="P1294" i="16"/>
  <c r="Q1294" i="16"/>
  <c r="R1294" i="16"/>
  <c r="S1294" i="16"/>
  <c r="T1294" i="16"/>
  <c r="U1294" i="16"/>
  <c r="Y1294" i="16"/>
  <c r="Z1294" i="16"/>
  <c r="AA1294" i="16"/>
  <c r="AB1294" i="16"/>
  <c r="M1295" i="16"/>
  <c r="N1295" i="16"/>
  <c r="O1295" i="16"/>
  <c r="P1295" i="16"/>
  <c r="Q1295" i="16"/>
  <c r="R1295" i="16"/>
  <c r="S1295" i="16"/>
  <c r="T1295" i="16"/>
  <c r="U1295" i="16"/>
  <c r="Y1295" i="16"/>
  <c r="Z1295" i="16"/>
  <c r="AA1295" i="16"/>
  <c r="AB1295" i="16"/>
  <c r="M1296" i="16"/>
  <c r="N1296" i="16"/>
  <c r="O1296" i="16"/>
  <c r="P1296" i="16"/>
  <c r="Q1296" i="16"/>
  <c r="R1296" i="16"/>
  <c r="S1296" i="16"/>
  <c r="T1296" i="16"/>
  <c r="U1296" i="16"/>
  <c r="Y1296" i="16"/>
  <c r="Z1296" i="16"/>
  <c r="AA1296" i="16"/>
  <c r="AB1296" i="16"/>
  <c r="M1297" i="16"/>
  <c r="N1297" i="16"/>
  <c r="O1297" i="16"/>
  <c r="P1297" i="16"/>
  <c r="Q1297" i="16"/>
  <c r="R1297" i="16"/>
  <c r="S1297" i="16"/>
  <c r="T1297" i="16"/>
  <c r="U1297" i="16"/>
  <c r="Y1297" i="16"/>
  <c r="Z1297" i="16"/>
  <c r="AA1297" i="16"/>
  <c r="AB1297" i="16"/>
  <c r="M1298" i="16"/>
  <c r="N1298" i="16"/>
  <c r="O1298" i="16"/>
  <c r="P1298" i="16"/>
  <c r="Q1298" i="16"/>
  <c r="R1298" i="16"/>
  <c r="S1298" i="16"/>
  <c r="T1298" i="16"/>
  <c r="U1298" i="16"/>
  <c r="Y1298" i="16"/>
  <c r="Z1298" i="16"/>
  <c r="AA1298" i="16"/>
  <c r="AB1298" i="16"/>
  <c r="M1299" i="16"/>
  <c r="N1299" i="16"/>
  <c r="O1299" i="16"/>
  <c r="P1299" i="16"/>
  <c r="Q1299" i="16"/>
  <c r="R1299" i="16"/>
  <c r="S1299" i="16"/>
  <c r="T1299" i="16"/>
  <c r="U1299" i="16"/>
  <c r="Y1299" i="16"/>
  <c r="Z1299" i="16"/>
  <c r="AA1299" i="16"/>
  <c r="AB1299" i="16"/>
  <c r="M1300" i="16"/>
  <c r="N1300" i="16"/>
  <c r="O1300" i="16"/>
  <c r="P1300" i="16"/>
  <c r="Q1300" i="16"/>
  <c r="R1300" i="16"/>
  <c r="S1300" i="16"/>
  <c r="T1300" i="16"/>
  <c r="U1300" i="16"/>
  <c r="Y1300" i="16"/>
  <c r="Z1300" i="16"/>
  <c r="AA1300" i="16"/>
  <c r="AB1300" i="16"/>
  <c r="M1301" i="16"/>
  <c r="N1301" i="16"/>
  <c r="O1301" i="16"/>
  <c r="P1301" i="16"/>
  <c r="Q1301" i="16"/>
  <c r="R1301" i="16"/>
  <c r="S1301" i="16"/>
  <c r="T1301" i="16"/>
  <c r="U1301" i="16"/>
  <c r="Y1301" i="16"/>
  <c r="Z1301" i="16"/>
  <c r="AA1301" i="16"/>
  <c r="AB1301" i="16"/>
  <c r="M1302" i="16"/>
  <c r="N1302" i="16"/>
  <c r="O1302" i="16"/>
  <c r="P1302" i="16"/>
  <c r="Q1302" i="16"/>
  <c r="R1302" i="16"/>
  <c r="S1302" i="16"/>
  <c r="T1302" i="16"/>
  <c r="U1302" i="16"/>
  <c r="Y1302" i="16"/>
  <c r="Z1302" i="16"/>
  <c r="AA1302" i="16"/>
  <c r="AB1302" i="16"/>
  <c r="M1303" i="16"/>
  <c r="N1303" i="16"/>
  <c r="O1303" i="16"/>
  <c r="P1303" i="16"/>
  <c r="Q1303" i="16"/>
  <c r="R1303" i="16"/>
  <c r="S1303" i="16"/>
  <c r="T1303" i="16"/>
  <c r="U1303" i="16"/>
  <c r="Y1303" i="16"/>
  <c r="Z1303" i="16"/>
  <c r="AA1303" i="16"/>
  <c r="AB1303" i="16"/>
  <c r="M1304" i="16"/>
  <c r="N1304" i="16"/>
  <c r="O1304" i="16"/>
  <c r="P1304" i="16"/>
  <c r="Q1304" i="16"/>
  <c r="R1304" i="16"/>
  <c r="S1304" i="16"/>
  <c r="T1304" i="16"/>
  <c r="U1304" i="16"/>
  <c r="Y1304" i="16"/>
  <c r="Z1304" i="16"/>
  <c r="AA1304" i="16"/>
  <c r="AB1304" i="16"/>
  <c r="M1305" i="16"/>
  <c r="N1305" i="16"/>
  <c r="O1305" i="16"/>
  <c r="P1305" i="16"/>
  <c r="Q1305" i="16"/>
  <c r="R1305" i="16"/>
  <c r="S1305" i="16"/>
  <c r="T1305" i="16"/>
  <c r="U1305" i="16"/>
  <c r="Y1305" i="16"/>
  <c r="Z1305" i="16"/>
  <c r="AA1305" i="16"/>
  <c r="AB1305" i="16"/>
  <c r="M1306" i="16"/>
  <c r="N1306" i="16"/>
  <c r="O1306" i="16"/>
  <c r="P1306" i="16"/>
  <c r="Q1306" i="16"/>
  <c r="R1306" i="16"/>
  <c r="S1306" i="16"/>
  <c r="T1306" i="16"/>
  <c r="U1306" i="16"/>
  <c r="Y1306" i="16"/>
  <c r="Z1306" i="16"/>
  <c r="AA1306" i="16"/>
  <c r="AB1306" i="16"/>
  <c r="M1307" i="16"/>
  <c r="N1307" i="16"/>
  <c r="O1307" i="16"/>
  <c r="P1307" i="16"/>
  <c r="Q1307" i="16"/>
  <c r="R1307" i="16"/>
  <c r="S1307" i="16"/>
  <c r="T1307" i="16"/>
  <c r="U1307" i="16"/>
  <c r="Y1307" i="16"/>
  <c r="Z1307" i="16"/>
  <c r="AA1307" i="16"/>
  <c r="AB1307" i="16"/>
  <c r="M1308" i="16"/>
  <c r="N1308" i="16"/>
  <c r="O1308" i="16"/>
  <c r="P1308" i="16"/>
  <c r="Q1308" i="16"/>
  <c r="R1308" i="16"/>
  <c r="S1308" i="16"/>
  <c r="T1308" i="16"/>
  <c r="U1308" i="16"/>
  <c r="Y1308" i="16"/>
  <c r="Z1308" i="16"/>
  <c r="AA1308" i="16"/>
  <c r="AB1308" i="16"/>
  <c r="M1309" i="16"/>
  <c r="N1309" i="16"/>
  <c r="O1309" i="16"/>
  <c r="P1309" i="16"/>
  <c r="Q1309" i="16"/>
  <c r="R1309" i="16"/>
  <c r="S1309" i="16"/>
  <c r="T1309" i="16"/>
  <c r="U1309" i="16"/>
  <c r="Y1309" i="16"/>
  <c r="Z1309" i="16"/>
  <c r="AA1309" i="16"/>
  <c r="AB1309" i="16"/>
  <c r="M1310" i="16"/>
  <c r="N1310" i="16"/>
  <c r="O1310" i="16"/>
  <c r="P1310" i="16"/>
  <c r="Q1310" i="16"/>
  <c r="R1310" i="16"/>
  <c r="S1310" i="16"/>
  <c r="T1310" i="16"/>
  <c r="U1310" i="16"/>
  <c r="Y1310" i="16"/>
  <c r="Z1310" i="16"/>
  <c r="AA1310" i="16"/>
  <c r="AB1310" i="16"/>
  <c r="M1311" i="16"/>
  <c r="N1311" i="16"/>
  <c r="O1311" i="16"/>
  <c r="P1311" i="16"/>
  <c r="Q1311" i="16"/>
  <c r="R1311" i="16"/>
  <c r="S1311" i="16"/>
  <c r="T1311" i="16"/>
  <c r="U1311" i="16"/>
  <c r="Y1311" i="16"/>
  <c r="Z1311" i="16"/>
  <c r="AA1311" i="16"/>
  <c r="AB1311" i="16"/>
  <c r="M1312" i="16"/>
  <c r="N1312" i="16"/>
  <c r="O1312" i="16"/>
  <c r="P1312" i="16"/>
  <c r="Q1312" i="16"/>
  <c r="R1312" i="16"/>
  <c r="S1312" i="16"/>
  <c r="T1312" i="16"/>
  <c r="U1312" i="16"/>
  <c r="Y1312" i="16"/>
  <c r="Z1312" i="16"/>
  <c r="AA1312" i="16"/>
  <c r="AB1312" i="16"/>
  <c r="M1313" i="16"/>
  <c r="N1313" i="16"/>
  <c r="O1313" i="16"/>
  <c r="P1313" i="16"/>
  <c r="Q1313" i="16"/>
  <c r="R1313" i="16"/>
  <c r="S1313" i="16"/>
  <c r="T1313" i="16"/>
  <c r="U1313" i="16"/>
  <c r="Y1313" i="16"/>
  <c r="Z1313" i="16"/>
  <c r="AA1313" i="16"/>
  <c r="AB1313" i="16"/>
  <c r="M1314" i="16"/>
  <c r="N1314" i="16"/>
  <c r="O1314" i="16"/>
  <c r="P1314" i="16"/>
  <c r="Q1314" i="16"/>
  <c r="R1314" i="16"/>
  <c r="S1314" i="16"/>
  <c r="T1314" i="16"/>
  <c r="U1314" i="16"/>
  <c r="Y1314" i="16"/>
  <c r="Z1314" i="16"/>
  <c r="AA1314" i="16"/>
  <c r="AB1314" i="16"/>
  <c r="M1315" i="16"/>
  <c r="N1315" i="16"/>
  <c r="O1315" i="16"/>
  <c r="P1315" i="16"/>
  <c r="Q1315" i="16"/>
  <c r="R1315" i="16"/>
  <c r="S1315" i="16"/>
  <c r="T1315" i="16"/>
  <c r="U1315" i="16"/>
  <c r="Y1315" i="16"/>
  <c r="Z1315" i="16"/>
  <c r="AA1315" i="16"/>
  <c r="AB1315" i="16"/>
  <c r="M1316" i="16"/>
  <c r="N1316" i="16"/>
  <c r="O1316" i="16"/>
  <c r="P1316" i="16"/>
  <c r="Q1316" i="16"/>
  <c r="R1316" i="16"/>
  <c r="S1316" i="16"/>
  <c r="T1316" i="16"/>
  <c r="U1316" i="16"/>
  <c r="Y1316" i="16"/>
  <c r="Z1316" i="16"/>
  <c r="AA1316" i="16"/>
  <c r="AB1316" i="16"/>
  <c r="M1317" i="16"/>
  <c r="N1317" i="16"/>
  <c r="O1317" i="16"/>
  <c r="P1317" i="16"/>
  <c r="Q1317" i="16"/>
  <c r="R1317" i="16"/>
  <c r="S1317" i="16"/>
  <c r="T1317" i="16"/>
  <c r="U1317" i="16"/>
  <c r="Y1317" i="16"/>
  <c r="Z1317" i="16"/>
  <c r="AA1317" i="16"/>
  <c r="AB1317" i="16"/>
  <c r="M1318" i="16"/>
  <c r="N1318" i="16"/>
  <c r="O1318" i="16"/>
  <c r="P1318" i="16"/>
  <c r="Q1318" i="16"/>
  <c r="R1318" i="16"/>
  <c r="S1318" i="16"/>
  <c r="T1318" i="16"/>
  <c r="U1318" i="16"/>
  <c r="Y1318" i="16"/>
  <c r="Z1318" i="16"/>
  <c r="AA1318" i="16"/>
  <c r="AB1318" i="16"/>
  <c r="M1319" i="16"/>
  <c r="N1319" i="16"/>
  <c r="O1319" i="16"/>
  <c r="P1319" i="16"/>
  <c r="Q1319" i="16"/>
  <c r="R1319" i="16"/>
  <c r="S1319" i="16"/>
  <c r="T1319" i="16"/>
  <c r="U1319" i="16"/>
  <c r="Y1319" i="16"/>
  <c r="Z1319" i="16"/>
  <c r="AA1319" i="16"/>
  <c r="AB1319" i="16"/>
  <c r="M1320" i="16"/>
  <c r="N1320" i="16"/>
  <c r="O1320" i="16"/>
  <c r="P1320" i="16"/>
  <c r="Q1320" i="16"/>
  <c r="R1320" i="16"/>
  <c r="S1320" i="16"/>
  <c r="T1320" i="16"/>
  <c r="U1320" i="16"/>
  <c r="Y1320" i="16"/>
  <c r="Z1320" i="16"/>
  <c r="AA1320" i="16"/>
  <c r="AB1320" i="16"/>
  <c r="M1321" i="16"/>
  <c r="N1321" i="16"/>
  <c r="O1321" i="16"/>
  <c r="P1321" i="16"/>
  <c r="Q1321" i="16"/>
  <c r="R1321" i="16"/>
  <c r="S1321" i="16"/>
  <c r="T1321" i="16"/>
  <c r="U1321" i="16"/>
  <c r="Y1321" i="16"/>
  <c r="Z1321" i="16"/>
  <c r="AA1321" i="16"/>
  <c r="AB1321" i="16"/>
  <c r="M1322" i="16"/>
  <c r="N1322" i="16"/>
  <c r="O1322" i="16"/>
  <c r="P1322" i="16"/>
  <c r="Q1322" i="16"/>
  <c r="R1322" i="16"/>
  <c r="S1322" i="16"/>
  <c r="T1322" i="16"/>
  <c r="U1322" i="16"/>
  <c r="Y1322" i="16"/>
  <c r="Z1322" i="16"/>
  <c r="AA1322" i="16"/>
  <c r="AB1322" i="16"/>
  <c r="M1323" i="16"/>
  <c r="N1323" i="16"/>
  <c r="O1323" i="16"/>
  <c r="P1323" i="16"/>
  <c r="Q1323" i="16"/>
  <c r="R1323" i="16"/>
  <c r="S1323" i="16"/>
  <c r="T1323" i="16"/>
  <c r="U1323" i="16"/>
  <c r="Y1323" i="16"/>
  <c r="Z1323" i="16"/>
  <c r="AA1323" i="16"/>
  <c r="AB1323" i="16"/>
  <c r="M1324" i="16"/>
  <c r="N1324" i="16"/>
  <c r="O1324" i="16"/>
  <c r="P1324" i="16"/>
  <c r="Q1324" i="16"/>
  <c r="R1324" i="16"/>
  <c r="S1324" i="16"/>
  <c r="T1324" i="16"/>
  <c r="U1324" i="16"/>
  <c r="Y1324" i="16"/>
  <c r="Z1324" i="16"/>
  <c r="AA1324" i="16"/>
  <c r="AB1324" i="16"/>
  <c r="M1325" i="16"/>
  <c r="N1325" i="16"/>
  <c r="O1325" i="16"/>
  <c r="P1325" i="16"/>
  <c r="Q1325" i="16"/>
  <c r="R1325" i="16"/>
  <c r="S1325" i="16"/>
  <c r="T1325" i="16"/>
  <c r="U1325" i="16"/>
  <c r="Y1325" i="16"/>
  <c r="Z1325" i="16"/>
  <c r="AA1325" i="16"/>
  <c r="AB1325" i="16"/>
  <c r="M1326" i="16"/>
  <c r="N1326" i="16"/>
  <c r="O1326" i="16"/>
  <c r="P1326" i="16"/>
  <c r="Q1326" i="16"/>
  <c r="R1326" i="16"/>
  <c r="S1326" i="16"/>
  <c r="T1326" i="16"/>
  <c r="U1326" i="16"/>
  <c r="Y1326" i="16"/>
  <c r="Z1326" i="16"/>
  <c r="AA1326" i="16"/>
  <c r="AB1326" i="16"/>
  <c r="M1327" i="16"/>
  <c r="N1327" i="16"/>
  <c r="O1327" i="16"/>
  <c r="P1327" i="16"/>
  <c r="Q1327" i="16"/>
  <c r="R1327" i="16"/>
  <c r="S1327" i="16"/>
  <c r="T1327" i="16"/>
  <c r="U1327" i="16"/>
  <c r="Y1327" i="16"/>
  <c r="Z1327" i="16"/>
  <c r="AA1327" i="16"/>
  <c r="AB1327" i="16"/>
  <c r="M1328" i="16"/>
  <c r="N1328" i="16"/>
  <c r="O1328" i="16"/>
  <c r="P1328" i="16"/>
  <c r="Q1328" i="16"/>
  <c r="R1328" i="16"/>
  <c r="S1328" i="16"/>
  <c r="T1328" i="16"/>
  <c r="U1328" i="16"/>
  <c r="Y1328" i="16"/>
  <c r="Z1328" i="16"/>
  <c r="AA1328" i="16"/>
  <c r="AB1328" i="16"/>
  <c r="M1329" i="16"/>
  <c r="N1329" i="16"/>
  <c r="O1329" i="16"/>
  <c r="P1329" i="16"/>
  <c r="Q1329" i="16"/>
  <c r="R1329" i="16"/>
  <c r="S1329" i="16"/>
  <c r="T1329" i="16"/>
  <c r="U1329" i="16"/>
  <c r="Y1329" i="16"/>
  <c r="Z1329" i="16"/>
  <c r="AA1329" i="16"/>
  <c r="AB1329" i="16"/>
  <c r="M1330" i="16"/>
  <c r="N1330" i="16"/>
  <c r="O1330" i="16"/>
  <c r="P1330" i="16"/>
  <c r="Q1330" i="16"/>
  <c r="R1330" i="16"/>
  <c r="S1330" i="16"/>
  <c r="T1330" i="16"/>
  <c r="U1330" i="16"/>
  <c r="Y1330" i="16"/>
  <c r="Z1330" i="16"/>
  <c r="AA1330" i="16"/>
  <c r="AB1330" i="16"/>
  <c r="M1331" i="16"/>
  <c r="N1331" i="16"/>
  <c r="O1331" i="16"/>
  <c r="P1331" i="16"/>
  <c r="Q1331" i="16"/>
  <c r="R1331" i="16"/>
  <c r="S1331" i="16"/>
  <c r="T1331" i="16"/>
  <c r="U1331" i="16"/>
  <c r="Y1331" i="16"/>
  <c r="Z1331" i="16"/>
  <c r="AA1331" i="16"/>
  <c r="AB1331" i="16"/>
  <c r="M1332" i="16"/>
  <c r="N1332" i="16"/>
  <c r="O1332" i="16"/>
  <c r="P1332" i="16"/>
  <c r="Q1332" i="16"/>
  <c r="R1332" i="16"/>
  <c r="S1332" i="16"/>
  <c r="T1332" i="16"/>
  <c r="U1332" i="16"/>
  <c r="Y1332" i="16"/>
  <c r="Z1332" i="16"/>
  <c r="AA1332" i="16"/>
  <c r="AB1332" i="16"/>
  <c r="M1333" i="16"/>
  <c r="N1333" i="16"/>
  <c r="O1333" i="16"/>
  <c r="P1333" i="16"/>
  <c r="Q1333" i="16"/>
  <c r="R1333" i="16"/>
  <c r="S1333" i="16"/>
  <c r="T1333" i="16"/>
  <c r="U1333" i="16"/>
  <c r="Y1333" i="16"/>
  <c r="Z1333" i="16"/>
  <c r="AA1333" i="16"/>
  <c r="AB1333" i="16"/>
  <c r="M1334" i="16"/>
  <c r="N1334" i="16"/>
  <c r="O1334" i="16"/>
  <c r="P1334" i="16"/>
  <c r="Q1334" i="16"/>
  <c r="R1334" i="16"/>
  <c r="S1334" i="16"/>
  <c r="T1334" i="16"/>
  <c r="U1334" i="16"/>
  <c r="Y1334" i="16"/>
  <c r="Z1334" i="16"/>
  <c r="AA1334" i="16"/>
  <c r="AB1334" i="16"/>
  <c r="M1335" i="16"/>
  <c r="N1335" i="16"/>
  <c r="O1335" i="16"/>
  <c r="P1335" i="16"/>
  <c r="Q1335" i="16"/>
  <c r="R1335" i="16"/>
  <c r="S1335" i="16"/>
  <c r="T1335" i="16"/>
  <c r="U1335" i="16"/>
  <c r="Y1335" i="16"/>
  <c r="Z1335" i="16"/>
  <c r="AA1335" i="16"/>
  <c r="AB1335" i="16"/>
  <c r="M1336" i="16"/>
  <c r="N1336" i="16"/>
  <c r="O1336" i="16"/>
  <c r="P1336" i="16"/>
  <c r="Q1336" i="16"/>
  <c r="R1336" i="16"/>
  <c r="S1336" i="16"/>
  <c r="T1336" i="16"/>
  <c r="U1336" i="16"/>
  <c r="Y1336" i="16"/>
  <c r="Z1336" i="16"/>
  <c r="AA1336" i="16"/>
  <c r="AB1336" i="16"/>
  <c r="M1337" i="16"/>
  <c r="N1337" i="16"/>
  <c r="O1337" i="16"/>
  <c r="P1337" i="16"/>
  <c r="Q1337" i="16"/>
  <c r="R1337" i="16"/>
  <c r="S1337" i="16"/>
  <c r="T1337" i="16"/>
  <c r="U1337" i="16"/>
  <c r="Y1337" i="16"/>
  <c r="Z1337" i="16"/>
  <c r="AA1337" i="16"/>
  <c r="AB1337" i="16"/>
  <c r="M1338" i="16"/>
  <c r="N1338" i="16"/>
  <c r="O1338" i="16"/>
  <c r="P1338" i="16"/>
  <c r="Q1338" i="16"/>
  <c r="R1338" i="16"/>
  <c r="S1338" i="16"/>
  <c r="T1338" i="16"/>
  <c r="U1338" i="16"/>
  <c r="Y1338" i="16"/>
  <c r="Z1338" i="16"/>
  <c r="AA1338" i="16"/>
  <c r="AB1338" i="16"/>
  <c r="M1339" i="16"/>
  <c r="N1339" i="16"/>
  <c r="O1339" i="16"/>
  <c r="P1339" i="16"/>
  <c r="Q1339" i="16"/>
  <c r="R1339" i="16"/>
  <c r="S1339" i="16"/>
  <c r="T1339" i="16"/>
  <c r="U1339" i="16"/>
  <c r="Y1339" i="16"/>
  <c r="Z1339" i="16"/>
  <c r="AA1339" i="16"/>
  <c r="AB1339" i="16"/>
  <c r="M1340" i="16"/>
  <c r="N1340" i="16"/>
  <c r="O1340" i="16"/>
  <c r="P1340" i="16"/>
  <c r="Q1340" i="16"/>
  <c r="R1340" i="16"/>
  <c r="S1340" i="16"/>
  <c r="T1340" i="16"/>
  <c r="U1340" i="16"/>
  <c r="Y1340" i="16"/>
  <c r="Z1340" i="16"/>
  <c r="AA1340" i="16"/>
  <c r="AB1340" i="16"/>
  <c r="M1341" i="16"/>
  <c r="N1341" i="16"/>
  <c r="O1341" i="16"/>
  <c r="P1341" i="16"/>
  <c r="Q1341" i="16"/>
  <c r="R1341" i="16"/>
  <c r="S1341" i="16"/>
  <c r="T1341" i="16"/>
  <c r="U1341" i="16"/>
  <c r="Y1341" i="16"/>
  <c r="Z1341" i="16"/>
  <c r="AA1341" i="16"/>
  <c r="AB1341" i="16"/>
  <c r="M1342" i="16"/>
  <c r="N1342" i="16"/>
  <c r="O1342" i="16"/>
  <c r="P1342" i="16"/>
  <c r="Q1342" i="16"/>
  <c r="R1342" i="16"/>
  <c r="S1342" i="16"/>
  <c r="T1342" i="16"/>
  <c r="U1342" i="16"/>
  <c r="Y1342" i="16"/>
  <c r="Z1342" i="16"/>
  <c r="AA1342" i="16"/>
  <c r="AB1342" i="16"/>
  <c r="M1343" i="16"/>
  <c r="N1343" i="16"/>
  <c r="O1343" i="16"/>
  <c r="P1343" i="16"/>
  <c r="Q1343" i="16"/>
  <c r="R1343" i="16"/>
  <c r="S1343" i="16"/>
  <c r="T1343" i="16"/>
  <c r="U1343" i="16"/>
  <c r="Y1343" i="16"/>
  <c r="Z1343" i="16"/>
  <c r="AA1343" i="16"/>
  <c r="AB1343" i="16"/>
  <c r="M1344" i="16"/>
  <c r="N1344" i="16"/>
  <c r="O1344" i="16"/>
  <c r="P1344" i="16"/>
  <c r="Q1344" i="16"/>
  <c r="R1344" i="16"/>
  <c r="S1344" i="16"/>
  <c r="T1344" i="16"/>
  <c r="U1344" i="16"/>
  <c r="Y1344" i="16"/>
  <c r="Z1344" i="16"/>
  <c r="AA1344" i="16"/>
  <c r="AB1344" i="16"/>
  <c r="M1345" i="16"/>
  <c r="N1345" i="16"/>
  <c r="O1345" i="16"/>
  <c r="P1345" i="16"/>
  <c r="Q1345" i="16"/>
  <c r="R1345" i="16"/>
  <c r="S1345" i="16"/>
  <c r="T1345" i="16"/>
  <c r="U1345" i="16"/>
  <c r="Y1345" i="16"/>
  <c r="Z1345" i="16"/>
  <c r="AA1345" i="16"/>
  <c r="AB1345" i="16"/>
  <c r="M1346" i="16"/>
  <c r="N1346" i="16"/>
  <c r="O1346" i="16"/>
  <c r="P1346" i="16"/>
  <c r="Q1346" i="16"/>
  <c r="R1346" i="16"/>
  <c r="S1346" i="16"/>
  <c r="T1346" i="16"/>
  <c r="U1346" i="16"/>
  <c r="Y1346" i="16"/>
  <c r="Z1346" i="16"/>
  <c r="AA1346" i="16"/>
  <c r="AB1346" i="16"/>
  <c r="M1347" i="16"/>
  <c r="N1347" i="16"/>
  <c r="O1347" i="16"/>
  <c r="P1347" i="16"/>
  <c r="Q1347" i="16"/>
  <c r="R1347" i="16"/>
  <c r="S1347" i="16"/>
  <c r="T1347" i="16"/>
  <c r="U1347" i="16"/>
  <c r="Y1347" i="16"/>
  <c r="Z1347" i="16"/>
  <c r="AA1347" i="16"/>
  <c r="AB1347" i="16"/>
  <c r="M1348" i="16"/>
  <c r="N1348" i="16"/>
  <c r="O1348" i="16"/>
  <c r="P1348" i="16"/>
  <c r="Q1348" i="16"/>
  <c r="R1348" i="16"/>
  <c r="S1348" i="16"/>
  <c r="T1348" i="16"/>
  <c r="U1348" i="16"/>
  <c r="Y1348" i="16"/>
  <c r="Z1348" i="16"/>
  <c r="AA1348" i="16"/>
  <c r="AB1348" i="16"/>
  <c r="M1349" i="16"/>
  <c r="N1349" i="16"/>
  <c r="O1349" i="16"/>
  <c r="P1349" i="16"/>
  <c r="Q1349" i="16"/>
  <c r="R1349" i="16"/>
  <c r="S1349" i="16"/>
  <c r="T1349" i="16"/>
  <c r="U1349" i="16"/>
  <c r="Y1349" i="16"/>
  <c r="Z1349" i="16"/>
  <c r="AA1349" i="16"/>
  <c r="AB1349" i="16"/>
  <c r="M1350" i="16"/>
  <c r="N1350" i="16"/>
  <c r="O1350" i="16"/>
  <c r="P1350" i="16"/>
  <c r="Q1350" i="16"/>
  <c r="R1350" i="16"/>
  <c r="S1350" i="16"/>
  <c r="T1350" i="16"/>
  <c r="U1350" i="16"/>
  <c r="Y1350" i="16"/>
  <c r="Z1350" i="16"/>
  <c r="AA1350" i="16"/>
  <c r="AB1350" i="16"/>
  <c r="M1351" i="16"/>
  <c r="N1351" i="16"/>
  <c r="O1351" i="16"/>
  <c r="P1351" i="16"/>
  <c r="Q1351" i="16"/>
  <c r="R1351" i="16"/>
  <c r="S1351" i="16"/>
  <c r="T1351" i="16"/>
  <c r="U1351" i="16"/>
  <c r="Y1351" i="16"/>
  <c r="Z1351" i="16"/>
  <c r="AA1351" i="16"/>
  <c r="AB1351" i="16"/>
  <c r="M1352" i="16"/>
  <c r="N1352" i="16"/>
  <c r="O1352" i="16"/>
  <c r="P1352" i="16"/>
  <c r="Q1352" i="16"/>
  <c r="R1352" i="16"/>
  <c r="S1352" i="16"/>
  <c r="T1352" i="16"/>
  <c r="U1352" i="16"/>
  <c r="Y1352" i="16"/>
  <c r="Z1352" i="16"/>
  <c r="AA1352" i="16"/>
  <c r="AB1352" i="16"/>
  <c r="M1353" i="16"/>
  <c r="N1353" i="16"/>
  <c r="O1353" i="16"/>
  <c r="P1353" i="16"/>
  <c r="Q1353" i="16"/>
  <c r="R1353" i="16"/>
  <c r="S1353" i="16"/>
  <c r="T1353" i="16"/>
  <c r="U1353" i="16"/>
  <c r="Y1353" i="16"/>
  <c r="Z1353" i="16"/>
  <c r="AA1353" i="16"/>
  <c r="AB1353" i="16"/>
  <c r="M1354" i="16"/>
  <c r="N1354" i="16"/>
  <c r="O1354" i="16"/>
  <c r="P1354" i="16"/>
  <c r="Q1354" i="16"/>
  <c r="R1354" i="16"/>
  <c r="S1354" i="16"/>
  <c r="T1354" i="16"/>
  <c r="U1354" i="16"/>
  <c r="Y1354" i="16"/>
  <c r="Z1354" i="16"/>
  <c r="AA1354" i="16"/>
  <c r="AB1354" i="16"/>
  <c r="M1355" i="16"/>
  <c r="N1355" i="16"/>
  <c r="O1355" i="16"/>
  <c r="P1355" i="16"/>
  <c r="Q1355" i="16"/>
  <c r="R1355" i="16"/>
  <c r="S1355" i="16"/>
  <c r="T1355" i="16"/>
  <c r="U1355" i="16"/>
  <c r="Y1355" i="16"/>
  <c r="Z1355" i="16"/>
  <c r="AA1355" i="16"/>
  <c r="AB1355" i="16"/>
  <c r="M1356" i="16"/>
  <c r="N1356" i="16"/>
  <c r="O1356" i="16"/>
  <c r="P1356" i="16"/>
  <c r="Q1356" i="16"/>
  <c r="R1356" i="16"/>
  <c r="S1356" i="16"/>
  <c r="T1356" i="16"/>
  <c r="U1356" i="16"/>
  <c r="Y1356" i="16"/>
  <c r="Z1356" i="16"/>
  <c r="AA1356" i="16"/>
  <c r="AB1356" i="16"/>
  <c r="M1357" i="16"/>
  <c r="N1357" i="16"/>
  <c r="O1357" i="16"/>
  <c r="P1357" i="16"/>
  <c r="Q1357" i="16"/>
  <c r="R1357" i="16"/>
  <c r="S1357" i="16"/>
  <c r="T1357" i="16"/>
  <c r="U1357" i="16"/>
  <c r="Y1357" i="16"/>
  <c r="Z1357" i="16"/>
  <c r="AA1357" i="16"/>
  <c r="AB1357" i="16"/>
  <c r="M1358" i="16"/>
  <c r="N1358" i="16"/>
  <c r="O1358" i="16"/>
  <c r="P1358" i="16"/>
  <c r="Q1358" i="16"/>
  <c r="R1358" i="16"/>
  <c r="S1358" i="16"/>
  <c r="T1358" i="16"/>
  <c r="U1358" i="16"/>
  <c r="Y1358" i="16"/>
  <c r="Z1358" i="16"/>
  <c r="AA1358" i="16"/>
  <c r="AB1358" i="16"/>
  <c r="M1359" i="16"/>
  <c r="N1359" i="16"/>
  <c r="O1359" i="16"/>
  <c r="P1359" i="16"/>
  <c r="Q1359" i="16"/>
  <c r="R1359" i="16"/>
  <c r="S1359" i="16"/>
  <c r="T1359" i="16"/>
  <c r="U1359" i="16"/>
  <c r="Y1359" i="16"/>
  <c r="Z1359" i="16"/>
  <c r="AA1359" i="16"/>
  <c r="AB1359" i="16"/>
  <c r="M1360" i="16"/>
  <c r="N1360" i="16"/>
  <c r="O1360" i="16"/>
  <c r="P1360" i="16"/>
  <c r="Q1360" i="16"/>
  <c r="R1360" i="16"/>
  <c r="S1360" i="16"/>
  <c r="T1360" i="16"/>
  <c r="U1360" i="16"/>
  <c r="Y1360" i="16"/>
  <c r="Z1360" i="16"/>
  <c r="AA1360" i="16"/>
  <c r="AB1360" i="16"/>
  <c r="M1361" i="16"/>
  <c r="N1361" i="16"/>
  <c r="O1361" i="16"/>
  <c r="P1361" i="16"/>
  <c r="Q1361" i="16"/>
  <c r="R1361" i="16"/>
  <c r="S1361" i="16"/>
  <c r="T1361" i="16"/>
  <c r="U1361" i="16"/>
  <c r="Y1361" i="16"/>
  <c r="Z1361" i="16"/>
  <c r="AA1361" i="16"/>
  <c r="AB1361" i="16"/>
  <c r="M1362" i="16"/>
  <c r="N1362" i="16"/>
  <c r="O1362" i="16"/>
  <c r="P1362" i="16"/>
  <c r="Q1362" i="16"/>
  <c r="R1362" i="16"/>
  <c r="S1362" i="16"/>
  <c r="T1362" i="16"/>
  <c r="U1362" i="16"/>
  <c r="Y1362" i="16"/>
  <c r="Z1362" i="16"/>
  <c r="AA1362" i="16"/>
  <c r="AB1362" i="16"/>
  <c r="M1363" i="16"/>
  <c r="N1363" i="16"/>
  <c r="O1363" i="16"/>
  <c r="P1363" i="16"/>
  <c r="Q1363" i="16"/>
  <c r="R1363" i="16"/>
  <c r="S1363" i="16"/>
  <c r="T1363" i="16"/>
  <c r="U1363" i="16"/>
  <c r="Y1363" i="16"/>
  <c r="Z1363" i="16"/>
  <c r="AA1363" i="16"/>
  <c r="AB1363" i="16"/>
  <c r="M1364" i="16"/>
  <c r="N1364" i="16"/>
  <c r="O1364" i="16"/>
  <c r="P1364" i="16"/>
  <c r="Q1364" i="16"/>
  <c r="R1364" i="16"/>
  <c r="S1364" i="16"/>
  <c r="T1364" i="16"/>
  <c r="U1364" i="16"/>
  <c r="Y1364" i="16"/>
  <c r="Z1364" i="16"/>
  <c r="AA1364" i="16"/>
  <c r="AB1364" i="16"/>
  <c r="M1365" i="16"/>
  <c r="N1365" i="16"/>
  <c r="O1365" i="16"/>
  <c r="P1365" i="16"/>
  <c r="Q1365" i="16"/>
  <c r="R1365" i="16"/>
  <c r="S1365" i="16"/>
  <c r="T1365" i="16"/>
  <c r="U1365" i="16"/>
  <c r="Y1365" i="16"/>
  <c r="Z1365" i="16"/>
  <c r="AA1365" i="16"/>
  <c r="AB1365" i="16"/>
  <c r="M1366" i="16"/>
  <c r="N1366" i="16"/>
  <c r="O1366" i="16"/>
  <c r="P1366" i="16"/>
  <c r="Q1366" i="16"/>
  <c r="R1366" i="16"/>
  <c r="S1366" i="16"/>
  <c r="T1366" i="16"/>
  <c r="U1366" i="16"/>
  <c r="Y1366" i="16"/>
  <c r="Z1366" i="16"/>
  <c r="AA1366" i="16"/>
  <c r="AB1366" i="16"/>
  <c r="M1367" i="16"/>
  <c r="N1367" i="16"/>
  <c r="O1367" i="16"/>
  <c r="P1367" i="16"/>
  <c r="Q1367" i="16"/>
  <c r="R1367" i="16"/>
  <c r="S1367" i="16"/>
  <c r="T1367" i="16"/>
  <c r="U1367" i="16"/>
  <c r="Y1367" i="16"/>
  <c r="Z1367" i="16"/>
  <c r="AA1367" i="16"/>
  <c r="AB1367" i="16"/>
  <c r="M1368" i="16"/>
  <c r="N1368" i="16"/>
  <c r="O1368" i="16"/>
  <c r="P1368" i="16"/>
  <c r="Q1368" i="16"/>
  <c r="R1368" i="16"/>
  <c r="S1368" i="16"/>
  <c r="T1368" i="16"/>
  <c r="U1368" i="16"/>
  <c r="Y1368" i="16"/>
  <c r="Z1368" i="16"/>
  <c r="AA1368" i="16"/>
  <c r="AB1368" i="16"/>
  <c r="M1369" i="16"/>
  <c r="N1369" i="16"/>
  <c r="O1369" i="16"/>
  <c r="P1369" i="16"/>
  <c r="Q1369" i="16"/>
  <c r="R1369" i="16"/>
  <c r="S1369" i="16"/>
  <c r="T1369" i="16"/>
  <c r="U1369" i="16"/>
  <c r="Y1369" i="16"/>
  <c r="Z1369" i="16"/>
  <c r="AA1369" i="16"/>
  <c r="AB1369" i="16"/>
  <c r="M1370" i="16"/>
  <c r="N1370" i="16"/>
  <c r="O1370" i="16"/>
  <c r="P1370" i="16"/>
  <c r="Q1370" i="16"/>
  <c r="R1370" i="16"/>
  <c r="S1370" i="16"/>
  <c r="T1370" i="16"/>
  <c r="U1370" i="16"/>
  <c r="Y1370" i="16"/>
  <c r="Z1370" i="16"/>
  <c r="AA1370" i="16"/>
  <c r="AB1370" i="16"/>
  <c r="M1371" i="16"/>
  <c r="N1371" i="16"/>
  <c r="O1371" i="16"/>
  <c r="P1371" i="16"/>
  <c r="Q1371" i="16"/>
  <c r="R1371" i="16"/>
  <c r="S1371" i="16"/>
  <c r="T1371" i="16"/>
  <c r="U1371" i="16"/>
  <c r="Y1371" i="16"/>
  <c r="Z1371" i="16"/>
  <c r="AA1371" i="16"/>
  <c r="AB1371" i="16"/>
  <c r="M1372" i="16"/>
  <c r="N1372" i="16"/>
  <c r="O1372" i="16"/>
  <c r="P1372" i="16"/>
  <c r="Q1372" i="16"/>
  <c r="R1372" i="16"/>
  <c r="S1372" i="16"/>
  <c r="T1372" i="16"/>
  <c r="U1372" i="16"/>
  <c r="Y1372" i="16"/>
  <c r="Z1372" i="16"/>
  <c r="AA1372" i="16"/>
  <c r="AB1372" i="16"/>
  <c r="M1373" i="16"/>
  <c r="N1373" i="16"/>
  <c r="O1373" i="16"/>
  <c r="P1373" i="16"/>
  <c r="Q1373" i="16"/>
  <c r="R1373" i="16"/>
  <c r="S1373" i="16"/>
  <c r="T1373" i="16"/>
  <c r="U1373" i="16"/>
  <c r="Y1373" i="16"/>
  <c r="Z1373" i="16"/>
  <c r="AA1373" i="16"/>
  <c r="AB1373" i="16"/>
  <c r="M1374" i="16"/>
  <c r="N1374" i="16"/>
  <c r="O1374" i="16"/>
  <c r="P1374" i="16"/>
  <c r="Q1374" i="16"/>
  <c r="R1374" i="16"/>
  <c r="S1374" i="16"/>
  <c r="T1374" i="16"/>
  <c r="U1374" i="16"/>
  <c r="Y1374" i="16"/>
  <c r="Z1374" i="16"/>
  <c r="AA1374" i="16"/>
  <c r="AB1374" i="16"/>
  <c r="M1375" i="16"/>
  <c r="N1375" i="16"/>
  <c r="O1375" i="16"/>
  <c r="P1375" i="16"/>
  <c r="Q1375" i="16"/>
  <c r="R1375" i="16"/>
  <c r="S1375" i="16"/>
  <c r="T1375" i="16"/>
  <c r="U1375" i="16"/>
  <c r="Y1375" i="16"/>
  <c r="Z1375" i="16"/>
  <c r="AA1375" i="16"/>
  <c r="AB1375" i="16"/>
  <c r="M1376" i="16"/>
  <c r="N1376" i="16"/>
  <c r="O1376" i="16"/>
  <c r="P1376" i="16"/>
  <c r="Q1376" i="16"/>
  <c r="R1376" i="16"/>
  <c r="S1376" i="16"/>
  <c r="T1376" i="16"/>
  <c r="U1376" i="16"/>
  <c r="Y1376" i="16"/>
  <c r="Z1376" i="16"/>
  <c r="AA1376" i="16"/>
  <c r="AB1376" i="16"/>
  <c r="M1377" i="16"/>
  <c r="N1377" i="16"/>
  <c r="O1377" i="16"/>
  <c r="P1377" i="16"/>
  <c r="Q1377" i="16"/>
  <c r="R1377" i="16"/>
  <c r="S1377" i="16"/>
  <c r="T1377" i="16"/>
  <c r="U1377" i="16"/>
  <c r="Y1377" i="16"/>
  <c r="Z1377" i="16"/>
  <c r="AA1377" i="16"/>
  <c r="AB1377" i="16"/>
  <c r="M1378" i="16"/>
  <c r="N1378" i="16"/>
  <c r="O1378" i="16"/>
  <c r="P1378" i="16"/>
  <c r="Q1378" i="16"/>
  <c r="R1378" i="16"/>
  <c r="S1378" i="16"/>
  <c r="T1378" i="16"/>
  <c r="U1378" i="16"/>
  <c r="Y1378" i="16"/>
  <c r="Z1378" i="16"/>
  <c r="AA1378" i="16"/>
  <c r="AB1378" i="16"/>
  <c r="M1379" i="16"/>
  <c r="N1379" i="16"/>
  <c r="O1379" i="16"/>
  <c r="P1379" i="16"/>
  <c r="Q1379" i="16"/>
  <c r="R1379" i="16"/>
  <c r="S1379" i="16"/>
  <c r="T1379" i="16"/>
  <c r="U1379" i="16"/>
  <c r="Y1379" i="16"/>
  <c r="Z1379" i="16"/>
  <c r="AA1379" i="16"/>
  <c r="AB1379" i="16"/>
  <c r="M1380" i="16"/>
  <c r="N1380" i="16"/>
  <c r="O1380" i="16"/>
  <c r="P1380" i="16"/>
  <c r="Q1380" i="16"/>
  <c r="R1380" i="16"/>
  <c r="S1380" i="16"/>
  <c r="T1380" i="16"/>
  <c r="U1380" i="16"/>
  <c r="Y1380" i="16"/>
  <c r="Z1380" i="16"/>
  <c r="AA1380" i="16"/>
  <c r="AB1380" i="16"/>
  <c r="M1381" i="16"/>
  <c r="N1381" i="16"/>
  <c r="O1381" i="16"/>
  <c r="P1381" i="16"/>
  <c r="Q1381" i="16"/>
  <c r="R1381" i="16"/>
  <c r="S1381" i="16"/>
  <c r="T1381" i="16"/>
  <c r="U1381" i="16"/>
  <c r="Y1381" i="16"/>
  <c r="Z1381" i="16"/>
  <c r="AA1381" i="16"/>
  <c r="AB1381" i="16"/>
  <c r="M1382" i="16"/>
  <c r="N1382" i="16"/>
  <c r="O1382" i="16"/>
  <c r="P1382" i="16"/>
  <c r="Q1382" i="16"/>
  <c r="R1382" i="16"/>
  <c r="S1382" i="16"/>
  <c r="T1382" i="16"/>
  <c r="U1382" i="16"/>
  <c r="Y1382" i="16"/>
  <c r="Z1382" i="16"/>
  <c r="AA1382" i="16"/>
  <c r="AB1382" i="16"/>
  <c r="M1383" i="16"/>
  <c r="N1383" i="16"/>
  <c r="O1383" i="16"/>
  <c r="P1383" i="16"/>
  <c r="Q1383" i="16"/>
  <c r="R1383" i="16"/>
  <c r="S1383" i="16"/>
  <c r="T1383" i="16"/>
  <c r="U1383" i="16"/>
  <c r="Y1383" i="16"/>
  <c r="Z1383" i="16"/>
  <c r="AA1383" i="16"/>
  <c r="AB1383" i="16"/>
  <c r="M1384" i="16"/>
  <c r="N1384" i="16"/>
  <c r="O1384" i="16"/>
  <c r="P1384" i="16"/>
  <c r="Q1384" i="16"/>
  <c r="R1384" i="16"/>
  <c r="S1384" i="16"/>
  <c r="T1384" i="16"/>
  <c r="U1384" i="16"/>
  <c r="Y1384" i="16"/>
  <c r="Z1384" i="16"/>
  <c r="AA1384" i="16"/>
  <c r="AB1384" i="16"/>
  <c r="M1385" i="16"/>
  <c r="N1385" i="16"/>
  <c r="O1385" i="16"/>
  <c r="P1385" i="16"/>
  <c r="Q1385" i="16"/>
  <c r="R1385" i="16"/>
  <c r="S1385" i="16"/>
  <c r="T1385" i="16"/>
  <c r="U1385" i="16"/>
  <c r="Y1385" i="16"/>
  <c r="Z1385" i="16"/>
  <c r="AA1385" i="16"/>
  <c r="AB1385" i="16"/>
  <c r="M1386" i="16"/>
  <c r="N1386" i="16"/>
  <c r="O1386" i="16"/>
  <c r="P1386" i="16"/>
  <c r="Q1386" i="16"/>
  <c r="R1386" i="16"/>
  <c r="S1386" i="16"/>
  <c r="T1386" i="16"/>
  <c r="U1386" i="16"/>
  <c r="Y1386" i="16"/>
  <c r="Z1386" i="16"/>
  <c r="AA1386" i="16"/>
  <c r="AB1386" i="16"/>
  <c r="M1387" i="16"/>
  <c r="N1387" i="16"/>
  <c r="O1387" i="16"/>
  <c r="P1387" i="16"/>
  <c r="Q1387" i="16"/>
  <c r="R1387" i="16"/>
  <c r="S1387" i="16"/>
  <c r="T1387" i="16"/>
  <c r="U1387" i="16"/>
  <c r="Y1387" i="16"/>
  <c r="Z1387" i="16"/>
  <c r="AA1387" i="16"/>
  <c r="AB1387" i="16"/>
  <c r="M1388" i="16"/>
  <c r="N1388" i="16"/>
  <c r="O1388" i="16"/>
  <c r="P1388" i="16"/>
  <c r="Q1388" i="16"/>
  <c r="R1388" i="16"/>
  <c r="S1388" i="16"/>
  <c r="T1388" i="16"/>
  <c r="U1388" i="16"/>
  <c r="Y1388" i="16"/>
  <c r="Z1388" i="16"/>
  <c r="AA1388" i="16"/>
  <c r="AB1388" i="16"/>
  <c r="M1389" i="16"/>
  <c r="N1389" i="16"/>
  <c r="O1389" i="16"/>
  <c r="P1389" i="16"/>
  <c r="Q1389" i="16"/>
  <c r="R1389" i="16"/>
  <c r="S1389" i="16"/>
  <c r="T1389" i="16"/>
  <c r="U1389" i="16"/>
  <c r="Y1389" i="16"/>
  <c r="Z1389" i="16"/>
  <c r="AA1389" i="16"/>
  <c r="AB1389" i="16"/>
  <c r="M1390" i="16"/>
  <c r="N1390" i="16"/>
  <c r="O1390" i="16"/>
  <c r="P1390" i="16"/>
  <c r="Q1390" i="16"/>
  <c r="R1390" i="16"/>
  <c r="S1390" i="16"/>
  <c r="T1390" i="16"/>
  <c r="U1390" i="16"/>
  <c r="Y1390" i="16"/>
  <c r="Z1390" i="16"/>
  <c r="AA1390" i="16"/>
  <c r="AB1390" i="16"/>
  <c r="M1391" i="16"/>
  <c r="N1391" i="16"/>
  <c r="O1391" i="16"/>
  <c r="P1391" i="16"/>
  <c r="Q1391" i="16"/>
  <c r="R1391" i="16"/>
  <c r="S1391" i="16"/>
  <c r="T1391" i="16"/>
  <c r="U1391" i="16"/>
  <c r="Y1391" i="16"/>
  <c r="Z1391" i="16"/>
  <c r="AA1391" i="16"/>
  <c r="AB1391" i="16"/>
  <c r="M1392" i="16"/>
  <c r="N1392" i="16"/>
  <c r="O1392" i="16"/>
  <c r="P1392" i="16"/>
  <c r="Q1392" i="16"/>
  <c r="R1392" i="16"/>
  <c r="S1392" i="16"/>
  <c r="T1392" i="16"/>
  <c r="U1392" i="16"/>
  <c r="Y1392" i="16"/>
  <c r="Z1392" i="16"/>
  <c r="AA1392" i="16"/>
  <c r="AB1392" i="16"/>
  <c r="M1393" i="16"/>
  <c r="N1393" i="16"/>
  <c r="O1393" i="16"/>
  <c r="P1393" i="16"/>
  <c r="Q1393" i="16"/>
  <c r="R1393" i="16"/>
  <c r="S1393" i="16"/>
  <c r="T1393" i="16"/>
  <c r="U1393" i="16"/>
  <c r="Y1393" i="16"/>
  <c r="Z1393" i="16"/>
  <c r="AA1393" i="16"/>
  <c r="AB1393" i="16"/>
  <c r="M1394" i="16"/>
  <c r="N1394" i="16"/>
  <c r="O1394" i="16"/>
  <c r="P1394" i="16"/>
  <c r="Q1394" i="16"/>
  <c r="R1394" i="16"/>
  <c r="S1394" i="16"/>
  <c r="T1394" i="16"/>
  <c r="U1394" i="16"/>
  <c r="Y1394" i="16"/>
  <c r="Z1394" i="16"/>
  <c r="AA1394" i="16"/>
  <c r="AB1394" i="16"/>
  <c r="M1395" i="16"/>
  <c r="N1395" i="16"/>
  <c r="O1395" i="16"/>
  <c r="P1395" i="16"/>
  <c r="Q1395" i="16"/>
  <c r="R1395" i="16"/>
  <c r="S1395" i="16"/>
  <c r="T1395" i="16"/>
  <c r="U1395" i="16"/>
  <c r="Y1395" i="16"/>
  <c r="Z1395" i="16"/>
  <c r="AA1395" i="16"/>
  <c r="AB1395" i="16"/>
  <c r="M1396" i="16"/>
  <c r="N1396" i="16"/>
  <c r="O1396" i="16"/>
  <c r="P1396" i="16"/>
  <c r="Q1396" i="16"/>
  <c r="R1396" i="16"/>
  <c r="S1396" i="16"/>
  <c r="T1396" i="16"/>
  <c r="U1396" i="16"/>
  <c r="Y1396" i="16"/>
  <c r="Z1396" i="16"/>
  <c r="AA1396" i="16"/>
  <c r="AB1396" i="16"/>
  <c r="M1397" i="16"/>
  <c r="N1397" i="16"/>
  <c r="O1397" i="16"/>
  <c r="P1397" i="16"/>
  <c r="Q1397" i="16"/>
  <c r="R1397" i="16"/>
  <c r="S1397" i="16"/>
  <c r="T1397" i="16"/>
  <c r="U1397" i="16"/>
  <c r="Y1397" i="16"/>
  <c r="Z1397" i="16"/>
  <c r="AA1397" i="16"/>
  <c r="AB1397" i="16"/>
  <c r="M1398" i="16"/>
  <c r="N1398" i="16"/>
  <c r="O1398" i="16"/>
  <c r="P1398" i="16"/>
  <c r="Q1398" i="16"/>
  <c r="R1398" i="16"/>
  <c r="S1398" i="16"/>
  <c r="T1398" i="16"/>
  <c r="U1398" i="16"/>
  <c r="Y1398" i="16"/>
  <c r="Z1398" i="16"/>
  <c r="AA1398" i="16"/>
  <c r="AB1398" i="16"/>
  <c r="M1399" i="16"/>
  <c r="N1399" i="16"/>
  <c r="O1399" i="16"/>
  <c r="P1399" i="16"/>
  <c r="Q1399" i="16"/>
  <c r="R1399" i="16"/>
  <c r="S1399" i="16"/>
  <c r="T1399" i="16"/>
  <c r="U1399" i="16"/>
  <c r="Y1399" i="16"/>
  <c r="Z1399" i="16"/>
  <c r="AA1399" i="16"/>
  <c r="AB1399" i="16"/>
  <c r="M1400" i="16"/>
  <c r="N1400" i="16"/>
  <c r="O1400" i="16"/>
  <c r="P1400" i="16"/>
  <c r="Q1400" i="16"/>
  <c r="R1400" i="16"/>
  <c r="S1400" i="16"/>
  <c r="T1400" i="16"/>
  <c r="U1400" i="16"/>
  <c r="Y1400" i="16"/>
  <c r="Z1400" i="16"/>
  <c r="AA1400" i="16"/>
  <c r="AB1400" i="16"/>
  <c r="M1401" i="16"/>
  <c r="N1401" i="16"/>
  <c r="O1401" i="16"/>
  <c r="P1401" i="16"/>
  <c r="Q1401" i="16"/>
  <c r="R1401" i="16"/>
  <c r="S1401" i="16"/>
  <c r="T1401" i="16"/>
  <c r="U1401" i="16"/>
  <c r="Y1401" i="16"/>
  <c r="Z1401" i="16"/>
  <c r="AA1401" i="16"/>
  <c r="AB1401" i="16"/>
  <c r="M1402" i="16"/>
  <c r="N1402" i="16"/>
  <c r="O1402" i="16"/>
  <c r="P1402" i="16"/>
  <c r="Q1402" i="16"/>
  <c r="R1402" i="16"/>
  <c r="S1402" i="16"/>
  <c r="T1402" i="16"/>
  <c r="U1402" i="16"/>
  <c r="Y1402" i="16"/>
  <c r="Z1402" i="16"/>
  <c r="AA1402" i="16"/>
  <c r="AB1402" i="16"/>
  <c r="M1403" i="16"/>
  <c r="N1403" i="16"/>
  <c r="O1403" i="16"/>
  <c r="P1403" i="16"/>
  <c r="Q1403" i="16"/>
  <c r="R1403" i="16"/>
  <c r="S1403" i="16"/>
  <c r="T1403" i="16"/>
  <c r="U1403" i="16"/>
  <c r="Y1403" i="16"/>
  <c r="Z1403" i="16"/>
  <c r="AA1403" i="16"/>
  <c r="AB1403" i="16"/>
  <c r="M1404" i="16"/>
  <c r="N1404" i="16"/>
  <c r="O1404" i="16"/>
  <c r="P1404" i="16"/>
  <c r="Q1404" i="16"/>
  <c r="R1404" i="16"/>
  <c r="S1404" i="16"/>
  <c r="T1404" i="16"/>
  <c r="U1404" i="16"/>
  <c r="Y1404" i="16"/>
  <c r="Z1404" i="16"/>
  <c r="AA1404" i="16"/>
  <c r="AB1404" i="16"/>
  <c r="M1405" i="16"/>
  <c r="N1405" i="16"/>
  <c r="O1405" i="16"/>
  <c r="P1405" i="16"/>
  <c r="Q1405" i="16"/>
  <c r="R1405" i="16"/>
  <c r="S1405" i="16"/>
  <c r="T1405" i="16"/>
  <c r="U1405" i="16"/>
  <c r="Y1405" i="16"/>
  <c r="Z1405" i="16"/>
  <c r="AA1405" i="16"/>
  <c r="AB1405" i="16"/>
  <c r="M1406" i="16"/>
  <c r="N1406" i="16"/>
  <c r="O1406" i="16"/>
  <c r="P1406" i="16"/>
  <c r="Q1406" i="16"/>
  <c r="R1406" i="16"/>
  <c r="S1406" i="16"/>
  <c r="T1406" i="16"/>
  <c r="U1406" i="16"/>
  <c r="Y1406" i="16"/>
  <c r="Z1406" i="16"/>
  <c r="AA1406" i="16"/>
  <c r="AB1406" i="16"/>
  <c r="M1407" i="16"/>
  <c r="N1407" i="16"/>
  <c r="O1407" i="16"/>
  <c r="P1407" i="16"/>
  <c r="Q1407" i="16"/>
  <c r="R1407" i="16"/>
  <c r="S1407" i="16"/>
  <c r="T1407" i="16"/>
  <c r="U1407" i="16"/>
  <c r="Y1407" i="16"/>
  <c r="Z1407" i="16"/>
  <c r="AA1407" i="16"/>
  <c r="AB1407" i="16"/>
  <c r="M1408" i="16"/>
  <c r="N1408" i="16"/>
  <c r="O1408" i="16"/>
  <c r="P1408" i="16"/>
  <c r="Q1408" i="16"/>
  <c r="R1408" i="16"/>
  <c r="S1408" i="16"/>
  <c r="T1408" i="16"/>
  <c r="U1408" i="16"/>
  <c r="Y1408" i="16"/>
  <c r="Z1408" i="16"/>
  <c r="AA1408" i="16"/>
  <c r="AB1408" i="16"/>
  <c r="M1409" i="16"/>
  <c r="N1409" i="16"/>
  <c r="O1409" i="16"/>
  <c r="P1409" i="16"/>
  <c r="Q1409" i="16"/>
  <c r="R1409" i="16"/>
  <c r="S1409" i="16"/>
  <c r="T1409" i="16"/>
  <c r="U1409" i="16"/>
  <c r="Y1409" i="16"/>
  <c r="Z1409" i="16"/>
  <c r="AA1409" i="16"/>
  <c r="AB1409" i="16"/>
  <c r="M1410" i="16"/>
  <c r="N1410" i="16"/>
  <c r="O1410" i="16"/>
  <c r="P1410" i="16"/>
  <c r="Q1410" i="16"/>
  <c r="R1410" i="16"/>
  <c r="S1410" i="16"/>
  <c r="T1410" i="16"/>
  <c r="U1410" i="16"/>
  <c r="Y1410" i="16"/>
  <c r="Z1410" i="16"/>
  <c r="AA1410" i="16"/>
  <c r="AB1410" i="16"/>
  <c r="M1411" i="16"/>
  <c r="N1411" i="16"/>
  <c r="O1411" i="16"/>
  <c r="P1411" i="16"/>
  <c r="Q1411" i="16"/>
  <c r="R1411" i="16"/>
  <c r="S1411" i="16"/>
  <c r="T1411" i="16"/>
  <c r="U1411" i="16"/>
  <c r="Y1411" i="16"/>
  <c r="Z1411" i="16"/>
  <c r="AA1411" i="16"/>
  <c r="AB1411" i="16"/>
  <c r="M1412" i="16"/>
  <c r="N1412" i="16"/>
  <c r="O1412" i="16"/>
  <c r="P1412" i="16"/>
  <c r="Q1412" i="16"/>
  <c r="R1412" i="16"/>
  <c r="S1412" i="16"/>
  <c r="T1412" i="16"/>
  <c r="U1412" i="16"/>
  <c r="Y1412" i="16"/>
  <c r="Z1412" i="16"/>
  <c r="AA1412" i="16"/>
  <c r="AB1412" i="16"/>
  <c r="M1413" i="16"/>
  <c r="N1413" i="16"/>
  <c r="O1413" i="16"/>
  <c r="P1413" i="16"/>
  <c r="Q1413" i="16"/>
  <c r="R1413" i="16"/>
  <c r="S1413" i="16"/>
  <c r="T1413" i="16"/>
  <c r="U1413" i="16"/>
  <c r="Y1413" i="16"/>
  <c r="Z1413" i="16"/>
  <c r="AA1413" i="16"/>
  <c r="AB1413" i="16"/>
  <c r="M1414" i="16"/>
  <c r="N1414" i="16"/>
  <c r="O1414" i="16"/>
  <c r="P1414" i="16"/>
  <c r="Q1414" i="16"/>
  <c r="R1414" i="16"/>
  <c r="S1414" i="16"/>
  <c r="T1414" i="16"/>
  <c r="U1414" i="16"/>
  <c r="Y1414" i="16"/>
  <c r="Z1414" i="16"/>
  <c r="AA1414" i="16"/>
  <c r="AB1414" i="16"/>
  <c r="M1415" i="16"/>
  <c r="N1415" i="16"/>
  <c r="O1415" i="16"/>
  <c r="P1415" i="16"/>
  <c r="Q1415" i="16"/>
  <c r="R1415" i="16"/>
  <c r="S1415" i="16"/>
  <c r="T1415" i="16"/>
  <c r="U1415" i="16"/>
  <c r="Y1415" i="16"/>
  <c r="Z1415" i="16"/>
  <c r="AA1415" i="16"/>
  <c r="AB1415" i="16"/>
  <c r="M1416" i="16"/>
  <c r="N1416" i="16"/>
  <c r="O1416" i="16"/>
  <c r="P1416" i="16"/>
  <c r="Q1416" i="16"/>
  <c r="R1416" i="16"/>
  <c r="S1416" i="16"/>
  <c r="T1416" i="16"/>
  <c r="U1416" i="16"/>
  <c r="Y1416" i="16"/>
  <c r="Z1416" i="16"/>
  <c r="AA1416" i="16"/>
  <c r="AB1416" i="16"/>
  <c r="M1417" i="16"/>
  <c r="N1417" i="16"/>
  <c r="O1417" i="16"/>
  <c r="P1417" i="16"/>
  <c r="Q1417" i="16"/>
  <c r="R1417" i="16"/>
  <c r="S1417" i="16"/>
  <c r="T1417" i="16"/>
  <c r="U1417" i="16"/>
  <c r="Y1417" i="16"/>
  <c r="Z1417" i="16"/>
  <c r="AA1417" i="16"/>
  <c r="AB1417" i="16"/>
  <c r="M1418" i="16"/>
  <c r="N1418" i="16"/>
  <c r="O1418" i="16"/>
  <c r="P1418" i="16"/>
  <c r="Q1418" i="16"/>
  <c r="R1418" i="16"/>
  <c r="S1418" i="16"/>
  <c r="T1418" i="16"/>
  <c r="U1418" i="16"/>
  <c r="Y1418" i="16"/>
  <c r="Z1418" i="16"/>
  <c r="AA1418" i="16"/>
  <c r="AB1418" i="16"/>
  <c r="M1419" i="16"/>
  <c r="N1419" i="16"/>
  <c r="O1419" i="16"/>
  <c r="P1419" i="16"/>
  <c r="Q1419" i="16"/>
  <c r="R1419" i="16"/>
  <c r="S1419" i="16"/>
  <c r="T1419" i="16"/>
  <c r="U1419" i="16"/>
  <c r="Y1419" i="16"/>
  <c r="Z1419" i="16"/>
  <c r="AA1419" i="16"/>
  <c r="AB1419" i="16"/>
  <c r="M1420" i="16"/>
  <c r="N1420" i="16"/>
  <c r="O1420" i="16"/>
  <c r="P1420" i="16"/>
  <c r="Q1420" i="16"/>
  <c r="R1420" i="16"/>
  <c r="S1420" i="16"/>
  <c r="T1420" i="16"/>
  <c r="U1420" i="16"/>
  <c r="Y1420" i="16"/>
  <c r="Z1420" i="16"/>
  <c r="AA1420" i="16"/>
  <c r="AB1420" i="16"/>
  <c r="M1421" i="16"/>
  <c r="N1421" i="16"/>
  <c r="O1421" i="16"/>
  <c r="P1421" i="16"/>
  <c r="Q1421" i="16"/>
  <c r="R1421" i="16"/>
  <c r="S1421" i="16"/>
  <c r="T1421" i="16"/>
  <c r="U1421" i="16"/>
  <c r="Y1421" i="16"/>
  <c r="Z1421" i="16"/>
  <c r="AA1421" i="16"/>
  <c r="AB1421" i="16"/>
  <c r="M1422" i="16"/>
  <c r="N1422" i="16"/>
  <c r="O1422" i="16"/>
  <c r="P1422" i="16"/>
  <c r="Q1422" i="16"/>
  <c r="R1422" i="16"/>
  <c r="S1422" i="16"/>
  <c r="T1422" i="16"/>
  <c r="U1422" i="16"/>
  <c r="Y1422" i="16"/>
  <c r="Z1422" i="16"/>
  <c r="AA1422" i="16"/>
  <c r="AB1422" i="16"/>
  <c r="M1423" i="16"/>
  <c r="N1423" i="16"/>
  <c r="O1423" i="16"/>
  <c r="P1423" i="16"/>
  <c r="Q1423" i="16"/>
  <c r="R1423" i="16"/>
  <c r="S1423" i="16"/>
  <c r="T1423" i="16"/>
  <c r="U1423" i="16"/>
  <c r="Y1423" i="16"/>
  <c r="Z1423" i="16"/>
  <c r="AA1423" i="16"/>
  <c r="AB1423" i="16"/>
  <c r="M1424" i="16"/>
  <c r="N1424" i="16"/>
  <c r="O1424" i="16"/>
  <c r="P1424" i="16"/>
  <c r="Q1424" i="16"/>
  <c r="R1424" i="16"/>
  <c r="S1424" i="16"/>
  <c r="T1424" i="16"/>
  <c r="U1424" i="16"/>
  <c r="Y1424" i="16"/>
  <c r="Z1424" i="16"/>
  <c r="AA1424" i="16"/>
  <c r="AB1424" i="16"/>
  <c r="M1425" i="16"/>
  <c r="N1425" i="16"/>
  <c r="O1425" i="16"/>
  <c r="P1425" i="16"/>
  <c r="Q1425" i="16"/>
  <c r="R1425" i="16"/>
  <c r="S1425" i="16"/>
  <c r="T1425" i="16"/>
  <c r="U1425" i="16"/>
  <c r="Y1425" i="16"/>
  <c r="Z1425" i="16"/>
  <c r="AA1425" i="16"/>
  <c r="AB1425" i="16"/>
  <c r="M1426" i="16"/>
  <c r="N1426" i="16"/>
  <c r="O1426" i="16"/>
  <c r="P1426" i="16"/>
  <c r="Q1426" i="16"/>
  <c r="R1426" i="16"/>
  <c r="S1426" i="16"/>
  <c r="T1426" i="16"/>
  <c r="U1426" i="16"/>
  <c r="Y1426" i="16"/>
  <c r="Z1426" i="16"/>
  <c r="AA1426" i="16"/>
  <c r="AB1426" i="16"/>
  <c r="M1427" i="16"/>
  <c r="N1427" i="16"/>
  <c r="O1427" i="16"/>
  <c r="P1427" i="16"/>
  <c r="Q1427" i="16"/>
  <c r="R1427" i="16"/>
  <c r="S1427" i="16"/>
  <c r="T1427" i="16"/>
  <c r="U1427" i="16"/>
  <c r="Y1427" i="16"/>
  <c r="Z1427" i="16"/>
  <c r="AA1427" i="16"/>
  <c r="AB1427" i="16"/>
  <c r="M1428" i="16"/>
  <c r="N1428" i="16"/>
  <c r="O1428" i="16"/>
  <c r="P1428" i="16"/>
  <c r="Q1428" i="16"/>
  <c r="R1428" i="16"/>
  <c r="S1428" i="16"/>
  <c r="T1428" i="16"/>
  <c r="U1428" i="16"/>
  <c r="Y1428" i="16"/>
  <c r="Z1428" i="16"/>
  <c r="AA1428" i="16"/>
  <c r="AB1428" i="16"/>
  <c r="M1429" i="16"/>
  <c r="N1429" i="16"/>
  <c r="O1429" i="16"/>
  <c r="P1429" i="16"/>
  <c r="Q1429" i="16"/>
  <c r="R1429" i="16"/>
  <c r="S1429" i="16"/>
  <c r="T1429" i="16"/>
  <c r="U1429" i="16"/>
  <c r="Y1429" i="16"/>
  <c r="Z1429" i="16"/>
  <c r="AA1429" i="16"/>
  <c r="AB1429" i="16"/>
  <c r="M1430" i="16"/>
  <c r="N1430" i="16"/>
  <c r="O1430" i="16"/>
  <c r="P1430" i="16"/>
  <c r="Q1430" i="16"/>
  <c r="R1430" i="16"/>
  <c r="S1430" i="16"/>
  <c r="T1430" i="16"/>
  <c r="U1430" i="16"/>
  <c r="Y1430" i="16"/>
  <c r="Z1430" i="16"/>
  <c r="AA1430" i="16"/>
  <c r="AB1430" i="16"/>
  <c r="M1431" i="16"/>
  <c r="N1431" i="16"/>
  <c r="O1431" i="16"/>
  <c r="P1431" i="16"/>
  <c r="Q1431" i="16"/>
  <c r="R1431" i="16"/>
  <c r="S1431" i="16"/>
  <c r="T1431" i="16"/>
  <c r="U1431" i="16"/>
  <c r="Y1431" i="16"/>
  <c r="Z1431" i="16"/>
  <c r="AA1431" i="16"/>
  <c r="AB1431" i="16"/>
  <c r="M1432" i="16"/>
  <c r="N1432" i="16"/>
  <c r="O1432" i="16"/>
  <c r="P1432" i="16"/>
  <c r="Q1432" i="16"/>
  <c r="R1432" i="16"/>
  <c r="S1432" i="16"/>
  <c r="T1432" i="16"/>
  <c r="U1432" i="16"/>
  <c r="Y1432" i="16"/>
  <c r="Z1432" i="16"/>
  <c r="AA1432" i="16"/>
  <c r="AB1432" i="16"/>
  <c r="M1433" i="16"/>
  <c r="N1433" i="16"/>
  <c r="O1433" i="16"/>
  <c r="P1433" i="16"/>
  <c r="Q1433" i="16"/>
  <c r="R1433" i="16"/>
  <c r="S1433" i="16"/>
  <c r="T1433" i="16"/>
  <c r="U1433" i="16"/>
  <c r="Y1433" i="16"/>
  <c r="Z1433" i="16"/>
  <c r="AA1433" i="16"/>
  <c r="AB1433" i="16"/>
  <c r="M1434" i="16"/>
  <c r="N1434" i="16"/>
  <c r="O1434" i="16"/>
  <c r="P1434" i="16"/>
  <c r="Q1434" i="16"/>
  <c r="R1434" i="16"/>
  <c r="S1434" i="16"/>
  <c r="T1434" i="16"/>
  <c r="U1434" i="16"/>
  <c r="Y1434" i="16"/>
  <c r="Z1434" i="16"/>
  <c r="AA1434" i="16"/>
  <c r="AB1434" i="16"/>
  <c r="M1435" i="16"/>
  <c r="N1435" i="16"/>
  <c r="O1435" i="16"/>
  <c r="P1435" i="16"/>
  <c r="Q1435" i="16"/>
  <c r="R1435" i="16"/>
  <c r="S1435" i="16"/>
  <c r="T1435" i="16"/>
  <c r="U1435" i="16"/>
  <c r="Y1435" i="16"/>
  <c r="Z1435" i="16"/>
  <c r="AA1435" i="16"/>
  <c r="AB1435" i="16"/>
  <c r="M1436" i="16"/>
  <c r="N1436" i="16"/>
  <c r="O1436" i="16"/>
  <c r="P1436" i="16"/>
  <c r="Q1436" i="16"/>
  <c r="R1436" i="16"/>
  <c r="S1436" i="16"/>
  <c r="T1436" i="16"/>
  <c r="U1436" i="16"/>
  <c r="Y1436" i="16"/>
  <c r="Z1436" i="16"/>
  <c r="AA1436" i="16"/>
  <c r="AB1436" i="16"/>
  <c r="M1437" i="16"/>
  <c r="N1437" i="16"/>
  <c r="O1437" i="16"/>
  <c r="P1437" i="16"/>
  <c r="Q1437" i="16"/>
  <c r="R1437" i="16"/>
  <c r="S1437" i="16"/>
  <c r="T1437" i="16"/>
  <c r="U1437" i="16"/>
  <c r="Y1437" i="16"/>
  <c r="Z1437" i="16"/>
  <c r="AA1437" i="16"/>
  <c r="AB1437" i="16"/>
  <c r="M1438" i="16"/>
  <c r="N1438" i="16"/>
  <c r="O1438" i="16"/>
  <c r="P1438" i="16"/>
  <c r="Q1438" i="16"/>
  <c r="R1438" i="16"/>
  <c r="S1438" i="16"/>
  <c r="T1438" i="16"/>
  <c r="U1438" i="16"/>
  <c r="Y1438" i="16"/>
  <c r="Z1438" i="16"/>
  <c r="AA1438" i="16"/>
  <c r="AB1438" i="16"/>
  <c r="M1439" i="16"/>
  <c r="N1439" i="16"/>
  <c r="O1439" i="16"/>
  <c r="P1439" i="16"/>
  <c r="Q1439" i="16"/>
  <c r="R1439" i="16"/>
  <c r="S1439" i="16"/>
  <c r="T1439" i="16"/>
  <c r="U1439" i="16"/>
  <c r="Y1439" i="16"/>
  <c r="Z1439" i="16"/>
  <c r="AA1439" i="16"/>
  <c r="AB1439" i="16"/>
  <c r="M1440" i="16"/>
  <c r="N1440" i="16"/>
  <c r="O1440" i="16"/>
  <c r="P1440" i="16"/>
  <c r="Q1440" i="16"/>
  <c r="R1440" i="16"/>
  <c r="S1440" i="16"/>
  <c r="T1440" i="16"/>
  <c r="U1440" i="16"/>
  <c r="Y1440" i="16"/>
  <c r="Z1440" i="16"/>
  <c r="AA1440" i="16"/>
  <c r="AB1440" i="16"/>
  <c r="M1441" i="16"/>
  <c r="N1441" i="16"/>
  <c r="O1441" i="16"/>
  <c r="P1441" i="16"/>
  <c r="Q1441" i="16"/>
  <c r="R1441" i="16"/>
  <c r="S1441" i="16"/>
  <c r="T1441" i="16"/>
  <c r="U1441" i="16"/>
  <c r="Y1441" i="16"/>
  <c r="Z1441" i="16"/>
  <c r="AA1441" i="16"/>
  <c r="AB1441" i="16"/>
  <c r="M1442" i="16"/>
  <c r="N1442" i="16"/>
  <c r="O1442" i="16"/>
  <c r="P1442" i="16"/>
  <c r="Q1442" i="16"/>
  <c r="R1442" i="16"/>
  <c r="S1442" i="16"/>
  <c r="T1442" i="16"/>
  <c r="U1442" i="16"/>
  <c r="Y1442" i="16"/>
  <c r="Z1442" i="16"/>
  <c r="AA1442" i="16"/>
  <c r="AB1442" i="16"/>
  <c r="M1443" i="16"/>
  <c r="N1443" i="16"/>
  <c r="O1443" i="16"/>
  <c r="P1443" i="16"/>
  <c r="Q1443" i="16"/>
  <c r="R1443" i="16"/>
  <c r="S1443" i="16"/>
  <c r="T1443" i="16"/>
  <c r="U1443" i="16"/>
  <c r="Y1443" i="16"/>
  <c r="Z1443" i="16"/>
  <c r="AA1443" i="16"/>
  <c r="AB1443" i="16"/>
  <c r="M1444" i="16"/>
  <c r="N1444" i="16"/>
  <c r="O1444" i="16"/>
  <c r="P1444" i="16"/>
  <c r="Q1444" i="16"/>
  <c r="R1444" i="16"/>
  <c r="S1444" i="16"/>
  <c r="T1444" i="16"/>
  <c r="U1444" i="16"/>
  <c r="Y1444" i="16"/>
  <c r="Z1444" i="16"/>
  <c r="AA1444" i="16"/>
  <c r="AB1444" i="16"/>
  <c r="M1445" i="16"/>
  <c r="N1445" i="16"/>
  <c r="O1445" i="16"/>
  <c r="P1445" i="16"/>
  <c r="Q1445" i="16"/>
  <c r="R1445" i="16"/>
  <c r="S1445" i="16"/>
  <c r="T1445" i="16"/>
  <c r="U1445" i="16"/>
  <c r="Y1445" i="16"/>
  <c r="Z1445" i="16"/>
  <c r="AA1445" i="16"/>
  <c r="AB1445" i="16"/>
  <c r="M1446" i="16"/>
  <c r="N1446" i="16"/>
  <c r="O1446" i="16"/>
  <c r="P1446" i="16"/>
  <c r="Q1446" i="16"/>
  <c r="R1446" i="16"/>
  <c r="S1446" i="16"/>
  <c r="T1446" i="16"/>
  <c r="U1446" i="16"/>
  <c r="Y1446" i="16"/>
  <c r="Z1446" i="16"/>
  <c r="AA1446" i="16"/>
  <c r="AB1446" i="16"/>
  <c r="M1447" i="16"/>
  <c r="N1447" i="16"/>
  <c r="O1447" i="16"/>
  <c r="P1447" i="16"/>
  <c r="Q1447" i="16"/>
  <c r="R1447" i="16"/>
  <c r="S1447" i="16"/>
  <c r="T1447" i="16"/>
  <c r="U1447" i="16"/>
  <c r="Y1447" i="16"/>
  <c r="Z1447" i="16"/>
  <c r="AA1447" i="16"/>
  <c r="AB1447" i="16"/>
  <c r="M1448" i="16"/>
  <c r="N1448" i="16"/>
  <c r="O1448" i="16"/>
  <c r="P1448" i="16"/>
  <c r="Q1448" i="16"/>
  <c r="R1448" i="16"/>
  <c r="S1448" i="16"/>
  <c r="T1448" i="16"/>
  <c r="U1448" i="16"/>
  <c r="Y1448" i="16"/>
  <c r="Z1448" i="16"/>
  <c r="AA1448" i="16"/>
  <c r="AB1448" i="16"/>
  <c r="M1449" i="16"/>
  <c r="N1449" i="16"/>
  <c r="O1449" i="16"/>
  <c r="P1449" i="16"/>
  <c r="Q1449" i="16"/>
  <c r="R1449" i="16"/>
  <c r="S1449" i="16"/>
  <c r="T1449" i="16"/>
  <c r="U1449" i="16"/>
  <c r="Y1449" i="16"/>
  <c r="Z1449" i="16"/>
  <c r="AA1449" i="16"/>
  <c r="AB1449" i="16"/>
  <c r="M1450" i="16"/>
  <c r="N1450" i="16"/>
  <c r="O1450" i="16"/>
  <c r="P1450" i="16"/>
  <c r="Q1450" i="16"/>
  <c r="R1450" i="16"/>
  <c r="S1450" i="16"/>
  <c r="T1450" i="16"/>
  <c r="U1450" i="16"/>
  <c r="Y1450" i="16"/>
  <c r="Z1450" i="16"/>
  <c r="AA1450" i="16"/>
  <c r="AB1450" i="16"/>
  <c r="M1451" i="16"/>
  <c r="N1451" i="16"/>
  <c r="O1451" i="16"/>
  <c r="P1451" i="16"/>
  <c r="Q1451" i="16"/>
  <c r="R1451" i="16"/>
  <c r="S1451" i="16"/>
  <c r="T1451" i="16"/>
  <c r="U1451" i="16"/>
  <c r="Y1451" i="16"/>
  <c r="Z1451" i="16"/>
  <c r="AA1451" i="16"/>
  <c r="AB1451" i="16"/>
  <c r="M1452" i="16"/>
  <c r="N1452" i="16"/>
  <c r="O1452" i="16"/>
  <c r="P1452" i="16"/>
  <c r="Q1452" i="16"/>
  <c r="R1452" i="16"/>
  <c r="S1452" i="16"/>
  <c r="T1452" i="16"/>
  <c r="U1452" i="16"/>
  <c r="Y1452" i="16"/>
  <c r="Z1452" i="16"/>
  <c r="AA1452" i="16"/>
  <c r="AB1452" i="16"/>
  <c r="M1453" i="16"/>
  <c r="N1453" i="16"/>
  <c r="O1453" i="16"/>
  <c r="P1453" i="16"/>
  <c r="Q1453" i="16"/>
  <c r="R1453" i="16"/>
  <c r="S1453" i="16"/>
  <c r="T1453" i="16"/>
  <c r="U1453" i="16"/>
  <c r="Y1453" i="16"/>
  <c r="Z1453" i="16"/>
  <c r="AA1453" i="16"/>
  <c r="AB1453" i="16"/>
  <c r="M1454" i="16"/>
  <c r="N1454" i="16"/>
  <c r="O1454" i="16"/>
  <c r="P1454" i="16"/>
  <c r="Q1454" i="16"/>
  <c r="R1454" i="16"/>
  <c r="S1454" i="16"/>
  <c r="T1454" i="16"/>
  <c r="U1454" i="16"/>
  <c r="Y1454" i="16"/>
  <c r="Z1454" i="16"/>
  <c r="AA1454" i="16"/>
  <c r="AB1454" i="16"/>
  <c r="M1455" i="16"/>
  <c r="N1455" i="16"/>
  <c r="O1455" i="16"/>
  <c r="P1455" i="16"/>
  <c r="Q1455" i="16"/>
  <c r="R1455" i="16"/>
  <c r="S1455" i="16"/>
  <c r="T1455" i="16"/>
  <c r="U1455" i="16"/>
  <c r="Y1455" i="16"/>
  <c r="Z1455" i="16"/>
  <c r="AA1455" i="16"/>
  <c r="AB1455" i="16"/>
  <c r="M1456" i="16"/>
  <c r="N1456" i="16"/>
  <c r="O1456" i="16"/>
  <c r="P1456" i="16"/>
  <c r="Q1456" i="16"/>
  <c r="R1456" i="16"/>
  <c r="S1456" i="16"/>
  <c r="T1456" i="16"/>
  <c r="U1456" i="16"/>
  <c r="Y1456" i="16"/>
  <c r="Z1456" i="16"/>
  <c r="AA1456" i="16"/>
  <c r="AB1456" i="16"/>
  <c r="M1457" i="16"/>
  <c r="N1457" i="16"/>
  <c r="O1457" i="16"/>
  <c r="P1457" i="16"/>
  <c r="Q1457" i="16"/>
  <c r="R1457" i="16"/>
  <c r="S1457" i="16"/>
  <c r="T1457" i="16"/>
  <c r="U1457" i="16"/>
  <c r="Y1457" i="16"/>
  <c r="Z1457" i="16"/>
  <c r="AA1457" i="16"/>
  <c r="AB1457" i="16"/>
  <c r="M1458" i="16"/>
  <c r="N1458" i="16"/>
  <c r="O1458" i="16"/>
  <c r="P1458" i="16"/>
  <c r="Q1458" i="16"/>
  <c r="R1458" i="16"/>
  <c r="S1458" i="16"/>
  <c r="T1458" i="16"/>
  <c r="U1458" i="16"/>
  <c r="Y1458" i="16"/>
  <c r="Z1458" i="16"/>
  <c r="AA1458" i="16"/>
  <c r="AB1458" i="16"/>
  <c r="M1459" i="16"/>
  <c r="N1459" i="16"/>
  <c r="O1459" i="16"/>
  <c r="P1459" i="16"/>
  <c r="Q1459" i="16"/>
  <c r="R1459" i="16"/>
  <c r="S1459" i="16"/>
  <c r="T1459" i="16"/>
  <c r="U1459" i="16"/>
  <c r="Y1459" i="16"/>
  <c r="Z1459" i="16"/>
  <c r="AA1459" i="16"/>
  <c r="AB1459" i="16"/>
  <c r="M1460" i="16"/>
  <c r="N1460" i="16"/>
  <c r="O1460" i="16"/>
  <c r="P1460" i="16"/>
  <c r="Q1460" i="16"/>
  <c r="R1460" i="16"/>
  <c r="S1460" i="16"/>
  <c r="T1460" i="16"/>
  <c r="U1460" i="16"/>
  <c r="Y1460" i="16"/>
  <c r="Z1460" i="16"/>
  <c r="AA1460" i="16"/>
  <c r="AB1460" i="16"/>
  <c r="M1461" i="16"/>
  <c r="N1461" i="16"/>
  <c r="O1461" i="16"/>
  <c r="P1461" i="16"/>
  <c r="Q1461" i="16"/>
  <c r="R1461" i="16"/>
  <c r="S1461" i="16"/>
  <c r="T1461" i="16"/>
  <c r="U1461" i="16"/>
  <c r="Y1461" i="16"/>
  <c r="Z1461" i="16"/>
  <c r="AA1461" i="16"/>
  <c r="AB1461" i="16"/>
  <c r="M1462" i="16"/>
  <c r="N1462" i="16"/>
  <c r="O1462" i="16"/>
  <c r="P1462" i="16"/>
  <c r="Q1462" i="16"/>
  <c r="R1462" i="16"/>
  <c r="S1462" i="16"/>
  <c r="T1462" i="16"/>
  <c r="U1462" i="16"/>
  <c r="Y1462" i="16"/>
  <c r="Z1462" i="16"/>
  <c r="AA1462" i="16"/>
  <c r="AB1462" i="16"/>
  <c r="M1463" i="16"/>
  <c r="N1463" i="16"/>
  <c r="O1463" i="16"/>
  <c r="P1463" i="16"/>
  <c r="Q1463" i="16"/>
  <c r="R1463" i="16"/>
  <c r="S1463" i="16"/>
  <c r="T1463" i="16"/>
  <c r="U1463" i="16"/>
  <c r="Y1463" i="16"/>
  <c r="Z1463" i="16"/>
  <c r="AA1463" i="16"/>
  <c r="AB1463" i="16"/>
  <c r="M1464" i="16"/>
  <c r="N1464" i="16"/>
  <c r="O1464" i="16"/>
  <c r="P1464" i="16"/>
  <c r="Q1464" i="16"/>
  <c r="R1464" i="16"/>
  <c r="S1464" i="16"/>
  <c r="T1464" i="16"/>
  <c r="U1464" i="16"/>
  <c r="Y1464" i="16"/>
  <c r="Z1464" i="16"/>
  <c r="AA1464" i="16"/>
  <c r="AB1464" i="16"/>
  <c r="M1465" i="16"/>
  <c r="N1465" i="16"/>
  <c r="O1465" i="16"/>
  <c r="P1465" i="16"/>
  <c r="Q1465" i="16"/>
  <c r="R1465" i="16"/>
  <c r="S1465" i="16"/>
  <c r="T1465" i="16"/>
  <c r="U1465" i="16"/>
  <c r="Y1465" i="16"/>
  <c r="Z1465" i="16"/>
  <c r="AA1465" i="16"/>
  <c r="AB1465" i="16"/>
  <c r="M1466" i="16"/>
  <c r="N1466" i="16"/>
  <c r="O1466" i="16"/>
  <c r="P1466" i="16"/>
  <c r="Q1466" i="16"/>
  <c r="R1466" i="16"/>
  <c r="S1466" i="16"/>
  <c r="T1466" i="16"/>
  <c r="U1466" i="16"/>
  <c r="Y1466" i="16"/>
  <c r="Z1466" i="16"/>
  <c r="AA1466" i="16"/>
  <c r="AB1466" i="16"/>
  <c r="M1467" i="16"/>
  <c r="N1467" i="16"/>
  <c r="O1467" i="16"/>
  <c r="P1467" i="16"/>
  <c r="Q1467" i="16"/>
  <c r="R1467" i="16"/>
  <c r="S1467" i="16"/>
  <c r="T1467" i="16"/>
  <c r="U1467" i="16"/>
  <c r="Y1467" i="16"/>
  <c r="Z1467" i="16"/>
  <c r="AA1467" i="16"/>
  <c r="AB1467" i="16"/>
  <c r="M1468" i="16"/>
  <c r="N1468" i="16"/>
  <c r="O1468" i="16"/>
  <c r="P1468" i="16"/>
  <c r="Q1468" i="16"/>
  <c r="R1468" i="16"/>
  <c r="S1468" i="16"/>
  <c r="T1468" i="16"/>
  <c r="U1468" i="16"/>
  <c r="Y1468" i="16"/>
  <c r="Z1468" i="16"/>
  <c r="AA1468" i="16"/>
  <c r="AB1468" i="16"/>
  <c r="M1469" i="16"/>
  <c r="N1469" i="16"/>
  <c r="O1469" i="16"/>
  <c r="P1469" i="16"/>
  <c r="Q1469" i="16"/>
  <c r="R1469" i="16"/>
  <c r="S1469" i="16"/>
  <c r="T1469" i="16"/>
  <c r="U1469" i="16"/>
  <c r="Y1469" i="16"/>
  <c r="Z1469" i="16"/>
  <c r="AA1469" i="16"/>
  <c r="AB1469" i="16"/>
  <c r="M1470" i="16"/>
  <c r="N1470" i="16"/>
  <c r="O1470" i="16"/>
  <c r="P1470" i="16"/>
  <c r="Q1470" i="16"/>
  <c r="R1470" i="16"/>
  <c r="S1470" i="16"/>
  <c r="T1470" i="16"/>
  <c r="U1470" i="16"/>
  <c r="Y1470" i="16"/>
  <c r="Z1470" i="16"/>
  <c r="AA1470" i="16"/>
  <c r="AB1470" i="16"/>
  <c r="M1471" i="16"/>
  <c r="N1471" i="16"/>
  <c r="O1471" i="16"/>
  <c r="P1471" i="16"/>
  <c r="Q1471" i="16"/>
  <c r="R1471" i="16"/>
  <c r="S1471" i="16"/>
  <c r="T1471" i="16"/>
  <c r="U1471" i="16"/>
  <c r="Y1471" i="16"/>
  <c r="Z1471" i="16"/>
  <c r="AA1471" i="16"/>
  <c r="AB1471" i="16"/>
  <c r="M1472" i="16"/>
  <c r="N1472" i="16"/>
  <c r="O1472" i="16"/>
  <c r="P1472" i="16"/>
  <c r="Q1472" i="16"/>
  <c r="R1472" i="16"/>
  <c r="S1472" i="16"/>
  <c r="T1472" i="16"/>
  <c r="U1472" i="16"/>
  <c r="Y1472" i="16"/>
  <c r="Z1472" i="16"/>
  <c r="AA1472" i="16"/>
  <c r="AB1472" i="16"/>
  <c r="M1473" i="16"/>
  <c r="N1473" i="16"/>
  <c r="O1473" i="16"/>
  <c r="P1473" i="16"/>
  <c r="Q1473" i="16"/>
  <c r="R1473" i="16"/>
  <c r="S1473" i="16"/>
  <c r="T1473" i="16"/>
  <c r="U1473" i="16"/>
  <c r="Y1473" i="16"/>
  <c r="Z1473" i="16"/>
  <c r="AA1473" i="16"/>
  <c r="AB1473" i="16"/>
  <c r="M1474" i="16"/>
  <c r="N1474" i="16"/>
  <c r="O1474" i="16"/>
  <c r="P1474" i="16"/>
  <c r="Q1474" i="16"/>
  <c r="R1474" i="16"/>
  <c r="S1474" i="16"/>
  <c r="T1474" i="16"/>
  <c r="U1474" i="16"/>
  <c r="Y1474" i="16"/>
  <c r="Z1474" i="16"/>
  <c r="AA1474" i="16"/>
  <c r="AB1474" i="16"/>
  <c r="M1475" i="16"/>
  <c r="N1475" i="16"/>
  <c r="O1475" i="16"/>
  <c r="P1475" i="16"/>
  <c r="Q1475" i="16"/>
  <c r="R1475" i="16"/>
  <c r="S1475" i="16"/>
  <c r="T1475" i="16"/>
  <c r="U1475" i="16"/>
  <c r="Y1475" i="16"/>
  <c r="Z1475" i="16"/>
  <c r="AA1475" i="16"/>
  <c r="AB1475" i="16"/>
  <c r="M1476" i="16"/>
  <c r="N1476" i="16"/>
  <c r="O1476" i="16"/>
  <c r="P1476" i="16"/>
  <c r="Q1476" i="16"/>
  <c r="R1476" i="16"/>
  <c r="S1476" i="16"/>
  <c r="T1476" i="16"/>
  <c r="U1476" i="16"/>
  <c r="Y1476" i="16"/>
  <c r="Z1476" i="16"/>
  <c r="AA1476" i="16"/>
  <c r="AB1476" i="16"/>
  <c r="M1477" i="16"/>
  <c r="N1477" i="16"/>
  <c r="O1477" i="16"/>
  <c r="P1477" i="16"/>
  <c r="Q1477" i="16"/>
  <c r="R1477" i="16"/>
  <c r="S1477" i="16"/>
  <c r="T1477" i="16"/>
  <c r="U1477" i="16"/>
  <c r="Y1477" i="16"/>
  <c r="Z1477" i="16"/>
  <c r="AA1477" i="16"/>
  <c r="AB1477" i="16"/>
  <c r="M1478" i="16"/>
  <c r="N1478" i="16"/>
  <c r="O1478" i="16"/>
  <c r="P1478" i="16"/>
  <c r="Q1478" i="16"/>
  <c r="R1478" i="16"/>
  <c r="S1478" i="16"/>
  <c r="T1478" i="16"/>
  <c r="U1478" i="16"/>
  <c r="Y1478" i="16"/>
  <c r="Z1478" i="16"/>
  <c r="AA1478" i="16"/>
  <c r="AB1478" i="16"/>
  <c r="M1479" i="16"/>
  <c r="N1479" i="16"/>
  <c r="O1479" i="16"/>
  <c r="P1479" i="16"/>
  <c r="Q1479" i="16"/>
  <c r="R1479" i="16"/>
  <c r="S1479" i="16"/>
  <c r="T1479" i="16"/>
  <c r="U1479" i="16"/>
  <c r="Y1479" i="16"/>
  <c r="Z1479" i="16"/>
  <c r="AA1479" i="16"/>
  <c r="AB1479" i="16"/>
  <c r="M1480" i="16"/>
  <c r="N1480" i="16"/>
  <c r="O1480" i="16"/>
  <c r="P1480" i="16"/>
  <c r="Q1480" i="16"/>
  <c r="R1480" i="16"/>
  <c r="S1480" i="16"/>
  <c r="T1480" i="16"/>
  <c r="U1480" i="16"/>
  <c r="Y1480" i="16"/>
  <c r="Z1480" i="16"/>
  <c r="AA1480" i="16"/>
  <c r="AB1480" i="16"/>
  <c r="M1481" i="16"/>
  <c r="N1481" i="16"/>
  <c r="O1481" i="16"/>
  <c r="P1481" i="16"/>
  <c r="Q1481" i="16"/>
  <c r="R1481" i="16"/>
  <c r="S1481" i="16"/>
  <c r="T1481" i="16"/>
  <c r="U1481" i="16"/>
  <c r="Y1481" i="16"/>
  <c r="Z1481" i="16"/>
  <c r="AA1481" i="16"/>
  <c r="AB1481" i="16"/>
  <c r="M1482" i="16"/>
  <c r="N1482" i="16"/>
  <c r="O1482" i="16"/>
  <c r="P1482" i="16"/>
  <c r="Q1482" i="16"/>
  <c r="R1482" i="16"/>
  <c r="S1482" i="16"/>
  <c r="T1482" i="16"/>
  <c r="U1482" i="16"/>
  <c r="Y1482" i="16"/>
  <c r="Z1482" i="16"/>
  <c r="AA1482" i="16"/>
  <c r="AB1482" i="16"/>
  <c r="M1483" i="16"/>
  <c r="N1483" i="16"/>
  <c r="O1483" i="16"/>
  <c r="P1483" i="16"/>
  <c r="Q1483" i="16"/>
  <c r="R1483" i="16"/>
  <c r="S1483" i="16"/>
  <c r="T1483" i="16"/>
  <c r="U1483" i="16"/>
  <c r="Y1483" i="16"/>
  <c r="Z1483" i="16"/>
  <c r="AA1483" i="16"/>
  <c r="AB1483" i="16"/>
  <c r="M1484" i="16"/>
  <c r="N1484" i="16"/>
  <c r="O1484" i="16"/>
  <c r="P1484" i="16"/>
  <c r="Q1484" i="16"/>
  <c r="R1484" i="16"/>
  <c r="S1484" i="16"/>
  <c r="T1484" i="16"/>
  <c r="U1484" i="16"/>
  <c r="Y1484" i="16"/>
  <c r="Z1484" i="16"/>
  <c r="AA1484" i="16"/>
  <c r="AB1484" i="16"/>
  <c r="M1485" i="16"/>
  <c r="N1485" i="16"/>
  <c r="O1485" i="16"/>
  <c r="P1485" i="16"/>
  <c r="Q1485" i="16"/>
  <c r="R1485" i="16"/>
  <c r="S1485" i="16"/>
  <c r="T1485" i="16"/>
  <c r="U1485" i="16"/>
  <c r="Y1485" i="16"/>
  <c r="Z1485" i="16"/>
  <c r="AA1485" i="16"/>
  <c r="AB1485" i="16"/>
  <c r="M1486" i="16"/>
  <c r="N1486" i="16"/>
  <c r="O1486" i="16"/>
  <c r="P1486" i="16"/>
  <c r="Q1486" i="16"/>
  <c r="R1486" i="16"/>
  <c r="S1486" i="16"/>
  <c r="T1486" i="16"/>
  <c r="U1486" i="16"/>
  <c r="Y1486" i="16"/>
  <c r="Z1486" i="16"/>
  <c r="AA1486" i="16"/>
  <c r="AB1486" i="16"/>
  <c r="M1487" i="16"/>
  <c r="N1487" i="16"/>
  <c r="O1487" i="16"/>
  <c r="P1487" i="16"/>
  <c r="Q1487" i="16"/>
  <c r="R1487" i="16"/>
  <c r="S1487" i="16"/>
  <c r="T1487" i="16"/>
  <c r="U1487" i="16"/>
  <c r="Y1487" i="16"/>
  <c r="Z1487" i="16"/>
  <c r="AA1487" i="16"/>
  <c r="AB1487" i="16"/>
  <c r="M1488" i="16"/>
  <c r="N1488" i="16"/>
  <c r="O1488" i="16"/>
  <c r="P1488" i="16"/>
  <c r="Q1488" i="16"/>
  <c r="R1488" i="16"/>
  <c r="S1488" i="16"/>
  <c r="T1488" i="16"/>
  <c r="U1488" i="16"/>
  <c r="Y1488" i="16"/>
  <c r="Z1488" i="16"/>
  <c r="AA1488" i="16"/>
  <c r="AB1488" i="16"/>
  <c r="M1489" i="16"/>
  <c r="N1489" i="16"/>
  <c r="O1489" i="16"/>
  <c r="P1489" i="16"/>
  <c r="Q1489" i="16"/>
  <c r="R1489" i="16"/>
  <c r="S1489" i="16"/>
  <c r="T1489" i="16"/>
  <c r="U1489" i="16"/>
  <c r="Y1489" i="16"/>
  <c r="Z1489" i="16"/>
  <c r="AA1489" i="16"/>
  <c r="AB1489" i="16"/>
  <c r="M1490" i="16"/>
  <c r="N1490" i="16"/>
  <c r="O1490" i="16"/>
  <c r="P1490" i="16"/>
  <c r="Q1490" i="16"/>
  <c r="R1490" i="16"/>
  <c r="S1490" i="16"/>
  <c r="T1490" i="16"/>
  <c r="U1490" i="16"/>
  <c r="Y1490" i="16"/>
  <c r="Z1490" i="16"/>
  <c r="AA1490" i="16"/>
  <c r="AB1490" i="16"/>
  <c r="M1491" i="16"/>
  <c r="N1491" i="16"/>
  <c r="O1491" i="16"/>
  <c r="P1491" i="16"/>
  <c r="Q1491" i="16"/>
  <c r="R1491" i="16"/>
  <c r="S1491" i="16"/>
  <c r="T1491" i="16"/>
  <c r="U1491" i="16"/>
  <c r="Y1491" i="16"/>
  <c r="Z1491" i="16"/>
  <c r="AA1491" i="16"/>
  <c r="AB1491" i="16"/>
  <c r="M1492" i="16"/>
  <c r="N1492" i="16"/>
  <c r="O1492" i="16"/>
  <c r="P1492" i="16"/>
  <c r="Q1492" i="16"/>
  <c r="R1492" i="16"/>
  <c r="S1492" i="16"/>
  <c r="T1492" i="16"/>
  <c r="U1492" i="16"/>
  <c r="Y1492" i="16"/>
  <c r="Z1492" i="16"/>
  <c r="AA1492" i="16"/>
  <c r="AB1492" i="16"/>
  <c r="M1493" i="16"/>
  <c r="N1493" i="16"/>
  <c r="O1493" i="16"/>
  <c r="P1493" i="16"/>
  <c r="Q1493" i="16"/>
  <c r="R1493" i="16"/>
  <c r="S1493" i="16"/>
  <c r="T1493" i="16"/>
  <c r="U1493" i="16"/>
  <c r="Y1493" i="16"/>
  <c r="Z1493" i="16"/>
  <c r="AA1493" i="16"/>
  <c r="AB1493" i="16"/>
  <c r="M1494" i="16"/>
  <c r="N1494" i="16"/>
  <c r="O1494" i="16"/>
  <c r="P1494" i="16"/>
  <c r="Q1494" i="16"/>
  <c r="R1494" i="16"/>
  <c r="S1494" i="16"/>
  <c r="T1494" i="16"/>
  <c r="U1494" i="16"/>
  <c r="Y1494" i="16"/>
  <c r="Z1494" i="16"/>
  <c r="AA1494" i="16"/>
  <c r="AB1494" i="16"/>
  <c r="M1495" i="16"/>
  <c r="N1495" i="16"/>
  <c r="O1495" i="16"/>
  <c r="P1495" i="16"/>
  <c r="Q1495" i="16"/>
  <c r="R1495" i="16"/>
  <c r="S1495" i="16"/>
  <c r="T1495" i="16"/>
  <c r="U1495" i="16"/>
  <c r="Y1495" i="16"/>
  <c r="Z1495" i="16"/>
  <c r="AA1495" i="16"/>
  <c r="AB1495" i="16"/>
  <c r="M1496" i="16"/>
  <c r="N1496" i="16"/>
  <c r="O1496" i="16"/>
  <c r="P1496" i="16"/>
  <c r="Q1496" i="16"/>
  <c r="R1496" i="16"/>
  <c r="S1496" i="16"/>
  <c r="T1496" i="16"/>
  <c r="U1496" i="16"/>
  <c r="Y1496" i="16"/>
  <c r="Z1496" i="16"/>
  <c r="AA1496" i="16"/>
  <c r="AB1496" i="16"/>
  <c r="M1497" i="16"/>
  <c r="N1497" i="16"/>
  <c r="O1497" i="16"/>
  <c r="P1497" i="16"/>
  <c r="Q1497" i="16"/>
  <c r="R1497" i="16"/>
  <c r="S1497" i="16"/>
  <c r="T1497" i="16"/>
  <c r="U1497" i="16"/>
  <c r="Y1497" i="16"/>
  <c r="Z1497" i="16"/>
  <c r="AA1497" i="16"/>
  <c r="AB1497" i="16"/>
  <c r="M1498" i="16"/>
  <c r="N1498" i="16"/>
  <c r="O1498" i="16"/>
  <c r="P1498" i="16"/>
  <c r="Q1498" i="16"/>
  <c r="R1498" i="16"/>
  <c r="S1498" i="16"/>
  <c r="T1498" i="16"/>
  <c r="U1498" i="16"/>
  <c r="Y1498" i="16"/>
  <c r="Z1498" i="16"/>
  <c r="AA1498" i="16"/>
  <c r="AB1498" i="16"/>
  <c r="M1499" i="16"/>
  <c r="N1499" i="16"/>
  <c r="O1499" i="16"/>
  <c r="P1499" i="16"/>
  <c r="Q1499" i="16"/>
  <c r="R1499" i="16"/>
  <c r="S1499" i="16"/>
  <c r="T1499" i="16"/>
  <c r="U1499" i="16"/>
  <c r="Y1499" i="16"/>
  <c r="Z1499" i="16"/>
  <c r="AA1499" i="16"/>
  <c r="AB1499" i="16"/>
  <c r="M1500" i="16"/>
  <c r="N1500" i="16"/>
  <c r="O1500" i="16"/>
  <c r="P1500" i="16"/>
  <c r="Q1500" i="16"/>
  <c r="R1500" i="16"/>
  <c r="S1500" i="16"/>
  <c r="T1500" i="16"/>
  <c r="U1500" i="16"/>
  <c r="Y1500" i="16"/>
  <c r="Z1500" i="16"/>
  <c r="AA1500" i="16"/>
  <c r="AB1500" i="16"/>
  <c r="M1501" i="16"/>
  <c r="N1501" i="16"/>
  <c r="O1501" i="16"/>
  <c r="P1501" i="16"/>
  <c r="Q1501" i="16"/>
  <c r="R1501" i="16"/>
  <c r="S1501" i="16"/>
  <c r="T1501" i="16"/>
  <c r="U1501" i="16"/>
  <c r="Y1501" i="16"/>
  <c r="Z1501" i="16"/>
  <c r="AA1501" i="16"/>
  <c r="AB1501" i="16"/>
  <c r="M1502" i="16"/>
  <c r="N1502" i="16"/>
  <c r="O1502" i="16"/>
  <c r="P1502" i="16"/>
  <c r="Q1502" i="16"/>
  <c r="R1502" i="16"/>
  <c r="S1502" i="16"/>
  <c r="T1502" i="16"/>
  <c r="U1502" i="16"/>
  <c r="Y1502" i="16"/>
  <c r="Z1502" i="16"/>
  <c r="AA1502" i="16"/>
  <c r="AB1502" i="16"/>
  <c r="M1503" i="16"/>
  <c r="N1503" i="16"/>
  <c r="O1503" i="16"/>
  <c r="P1503" i="16"/>
  <c r="Q1503" i="16"/>
  <c r="R1503" i="16"/>
  <c r="S1503" i="16"/>
  <c r="T1503" i="16"/>
  <c r="U1503" i="16"/>
  <c r="Y1503" i="16"/>
  <c r="Z1503" i="16"/>
  <c r="AA1503" i="16"/>
  <c r="AB1503" i="16"/>
  <c r="M1504" i="16"/>
  <c r="N1504" i="16"/>
  <c r="O1504" i="16"/>
  <c r="P1504" i="16"/>
  <c r="Q1504" i="16"/>
  <c r="R1504" i="16"/>
  <c r="S1504" i="16"/>
  <c r="T1504" i="16"/>
  <c r="U1504" i="16"/>
  <c r="Y1504" i="16"/>
  <c r="Z1504" i="16"/>
  <c r="AA1504" i="16"/>
  <c r="AB1504" i="16"/>
  <c r="M1505" i="16"/>
  <c r="N1505" i="16"/>
  <c r="O1505" i="16"/>
  <c r="P1505" i="16"/>
  <c r="Q1505" i="16"/>
  <c r="R1505" i="16"/>
  <c r="S1505" i="16"/>
  <c r="T1505" i="16"/>
  <c r="U1505" i="16"/>
  <c r="Y1505" i="16"/>
  <c r="Z1505" i="16"/>
  <c r="AA1505" i="16"/>
  <c r="AB1505" i="16"/>
  <c r="M1506" i="16"/>
  <c r="N1506" i="16"/>
  <c r="O1506" i="16"/>
  <c r="P1506" i="16"/>
  <c r="Q1506" i="16"/>
  <c r="R1506" i="16"/>
  <c r="S1506" i="16"/>
  <c r="T1506" i="16"/>
  <c r="U1506" i="16"/>
  <c r="Y1506" i="16"/>
  <c r="Z1506" i="16"/>
  <c r="AA1506" i="16"/>
  <c r="AB1506" i="16"/>
  <c r="M1507" i="16"/>
  <c r="N1507" i="16"/>
  <c r="O1507" i="16"/>
  <c r="P1507" i="16"/>
  <c r="Q1507" i="16"/>
  <c r="R1507" i="16"/>
  <c r="S1507" i="16"/>
  <c r="T1507" i="16"/>
  <c r="U1507" i="16"/>
  <c r="Y1507" i="16"/>
  <c r="Z1507" i="16"/>
  <c r="AA1507" i="16"/>
  <c r="AB1507" i="16"/>
  <c r="M1508" i="16"/>
  <c r="N1508" i="16"/>
  <c r="O1508" i="16"/>
  <c r="P1508" i="16"/>
  <c r="Q1508" i="16"/>
  <c r="R1508" i="16"/>
  <c r="S1508" i="16"/>
  <c r="T1508" i="16"/>
  <c r="U1508" i="16"/>
  <c r="Y1508" i="16"/>
  <c r="Z1508" i="16"/>
  <c r="AA1508" i="16"/>
  <c r="AB1508" i="16"/>
  <c r="M1509" i="16"/>
  <c r="N1509" i="16"/>
  <c r="O1509" i="16"/>
  <c r="P1509" i="16"/>
  <c r="Q1509" i="16"/>
  <c r="R1509" i="16"/>
  <c r="S1509" i="16"/>
  <c r="T1509" i="16"/>
  <c r="U1509" i="16"/>
  <c r="Y1509" i="16"/>
  <c r="Z1509" i="16"/>
  <c r="AA1509" i="16"/>
  <c r="AB1509" i="16"/>
  <c r="M1510" i="16"/>
  <c r="N1510" i="16"/>
  <c r="O1510" i="16"/>
  <c r="P1510" i="16"/>
  <c r="Q1510" i="16"/>
  <c r="R1510" i="16"/>
  <c r="S1510" i="16"/>
  <c r="T1510" i="16"/>
  <c r="U1510" i="16"/>
  <c r="Y1510" i="16"/>
  <c r="Z1510" i="16"/>
  <c r="AA1510" i="16"/>
  <c r="AB1510" i="16"/>
  <c r="M1511" i="16"/>
  <c r="N1511" i="16"/>
  <c r="O1511" i="16"/>
  <c r="P1511" i="16"/>
  <c r="Q1511" i="16"/>
  <c r="R1511" i="16"/>
  <c r="S1511" i="16"/>
  <c r="T1511" i="16"/>
  <c r="U1511" i="16"/>
  <c r="Y1511" i="16"/>
  <c r="Z1511" i="16"/>
  <c r="AA1511" i="16"/>
  <c r="AB1511" i="16"/>
  <c r="M1512" i="16"/>
  <c r="N1512" i="16"/>
  <c r="O1512" i="16"/>
  <c r="P1512" i="16"/>
  <c r="Q1512" i="16"/>
  <c r="R1512" i="16"/>
  <c r="S1512" i="16"/>
  <c r="T1512" i="16"/>
  <c r="U1512" i="16"/>
  <c r="Y1512" i="16"/>
  <c r="Z1512" i="16"/>
  <c r="AA1512" i="16"/>
  <c r="AB1512" i="16"/>
  <c r="M1513" i="16"/>
  <c r="N1513" i="16"/>
  <c r="O1513" i="16"/>
  <c r="P1513" i="16"/>
  <c r="Q1513" i="16"/>
  <c r="R1513" i="16"/>
  <c r="S1513" i="16"/>
  <c r="T1513" i="16"/>
  <c r="U1513" i="16"/>
  <c r="Y1513" i="16"/>
  <c r="Z1513" i="16"/>
  <c r="AA1513" i="16"/>
  <c r="AB1513" i="16"/>
  <c r="M1514" i="16"/>
  <c r="N1514" i="16"/>
  <c r="O1514" i="16"/>
  <c r="P1514" i="16"/>
  <c r="Q1514" i="16"/>
  <c r="R1514" i="16"/>
  <c r="S1514" i="16"/>
  <c r="T1514" i="16"/>
  <c r="U1514" i="16"/>
  <c r="Y1514" i="16"/>
  <c r="Z1514" i="16"/>
  <c r="AA1514" i="16"/>
  <c r="AB1514" i="16"/>
  <c r="M1515" i="16"/>
  <c r="N1515" i="16"/>
  <c r="O1515" i="16"/>
  <c r="P1515" i="16"/>
  <c r="Q1515" i="16"/>
  <c r="R1515" i="16"/>
  <c r="S1515" i="16"/>
  <c r="T1515" i="16"/>
  <c r="U1515" i="16"/>
  <c r="Y1515" i="16"/>
  <c r="Z1515" i="16"/>
  <c r="AA1515" i="16"/>
  <c r="AB1515" i="16"/>
  <c r="M1516" i="16"/>
  <c r="N1516" i="16"/>
  <c r="O1516" i="16"/>
  <c r="P1516" i="16"/>
  <c r="Q1516" i="16"/>
  <c r="R1516" i="16"/>
  <c r="S1516" i="16"/>
  <c r="T1516" i="16"/>
  <c r="U1516" i="16"/>
  <c r="Y1516" i="16"/>
  <c r="Z1516" i="16"/>
  <c r="AA1516" i="16"/>
  <c r="AB1516" i="16"/>
  <c r="M1517" i="16"/>
  <c r="N1517" i="16"/>
  <c r="O1517" i="16"/>
  <c r="P1517" i="16"/>
  <c r="Q1517" i="16"/>
  <c r="R1517" i="16"/>
  <c r="S1517" i="16"/>
  <c r="T1517" i="16"/>
  <c r="U1517" i="16"/>
  <c r="Y1517" i="16"/>
  <c r="Z1517" i="16"/>
  <c r="AA1517" i="16"/>
  <c r="AB1517" i="16"/>
  <c r="M1518" i="16"/>
  <c r="N1518" i="16"/>
  <c r="O1518" i="16"/>
  <c r="P1518" i="16"/>
  <c r="Q1518" i="16"/>
  <c r="R1518" i="16"/>
  <c r="S1518" i="16"/>
  <c r="T1518" i="16"/>
  <c r="U1518" i="16"/>
  <c r="Y1518" i="16"/>
  <c r="Z1518" i="16"/>
  <c r="AA1518" i="16"/>
  <c r="AB1518" i="16"/>
  <c r="M1519" i="16"/>
  <c r="N1519" i="16"/>
  <c r="O1519" i="16"/>
  <c r="P1519" i="16"/>
  <c r="Q1519" i="16"/>
  <c r="R1519" i="16"/>
  <c r="S1519" i="16"/>
  <c r="T1519" i="16"/>
  <c r="U1519" i="16"/>
  <c r="Y1519" i="16"/>
  <c r="Z1519" i="16"/>
  <c r="AA1519" i="16"/>
  <c r="AB1519" i="16"/>
  <c r="M1520" i="16"/>
  <c r="N1520" i="16"/>
  <c r="O1520" i="16"/>
  <c r="P1520" i="16"/>
  <c r="Q1520" i="16"/>
  <c r="R1520" i="16"/>
  <c r="S1520" i="16"/>
  <c r="T1520" i="16"/>
  <c r="U1520" i="16"/>
  <c r="Y1520" i="16"/>
  <c r="Z1520" i="16"/>
  <c r="AA1520" i="16"/>
  <c r="AB1520" i="16"/>
  <c r="M1521" i="16"/>
  <c r="N1521" i="16"/>
  <c r="O1521" i="16"/>
  <c r="P1521" i="16"/>
  <c r="Q1521" i="16"/>
  <c r="R1521" i="16"/>
  <c r="S1521" i="16"/>
  <c r="T1521" i="16"/>
  <c r="U1521" i="16"/>
  <c r="Y1521" i="16"/>
  <c r="Z1521" i="16"/>
  <c r="AA1521" i="16"/>
  <c r="AB1521" i="16"/>
  <c r="M1522" i="16"/>
  <c r="N1522" i="16"/>
  <c r="O1522" i="16"/>
  <c r="P1522" i="16"/>
  <c r="Q1522" i="16"/>
  <c r="R1522" i="16"/>
  <c r="S1522" i="16"/>
  <c r="T1522" i="16"/>
  <c r="U1522" i="16"/>
  <c r="Y1522" i="16"/>
  <c r="Z1522" i="16"/>
  <c r="AA1522" i="16"/>
  <c r="AB1522" i="16"/>
  <c r="M1523" i="16"/>
  <c r="N1523" i="16"/>
  <c r="O1523" i="16"/>
  <c r="P1523" i="16"/>
  <c r="Q1523" i="16"/>
  <c r="R1523" i="16"/>
  <c r="S1523" i="16"/>
  <c r="T1523" i="16"/>
  <c r="U1523" i="16"/>
  <c r="Y1523" i="16"/>
  <c r="Z1523" i="16"/>
  <c r="AA1523" i="16"/>
  <c r="AB1523" i="16"/>
  <c r="M1524" i="16"/>
  <c r="N1524" i="16"/>
  <c r="O1524" i="16"/>
  <c r="P1524" i="16"/>
  <c r="Q1524" i="16"/>
  <c r="R1524" i="16"/>
  <c r="S1524" i="16"/>
  <c r="T1524" i="16"/>
  <c r="U1524" i="16"/>
  <c r="Y1524" i="16"/>
  <c r="Z1524" i="16"/>
  <c r="AA1524" i="16"/>
  <c r="AB1524" i="16"/>
  <c r="M1525" i="16"/>
  <c r="N1525" i="16"/>
  <c r="O1525" i="16"/>
  <c r="P1525" i="16"/>
  <c r="Q1525" i="16"/>
  <c r="R1525" i="16"/>
  <c r="S1525" i="16"/>
  <c r="T1525" i="16"/>
  <c r="U1525" i="16"/>
  <c r="Y1525" i="16"/>
  <c r="Z1525" i="16"/>
  <c r="AA1525" i="16"/>
  <c r="AB1525" i="16"/>
  <c r="M1526" i="16"/>
  <c r="N1526" i="16"/>
  <c r="O1526" i="16"/>
  <c r="P1526" i="16"/>
  <c r="Q1526" i="16"/>
  <c r="R1526" i="16"/>
  <c r="S1526" i="16"/>
  <c r="T1526" i="16"/>
  <c r="U1526" i="16"/>
  <c r="Y1526" i="16"/>
  <c r="Z1526" i="16"/>
  <c r="AA1526" i="16"/>
  <c r="AB1526" i="16"/>
  <c r="M1527" i="16"/>
  <c r="N1527" i="16"/>
  <c r="O1527" i="16"/>
  <c r="P1527" i="16"/>
  <c r="Q1527" i="16"/>
  <c r="R1527" i="16"/>
  <c r="S1527" i="16"/>
  <c r="T1527" i="16"/>
  <c r="U1527" i="16"/>
  <c r="Y1527" i="16"/>
  <c r="Z1527" i="16"/>
  <c r="AA1527" i="16"/>
  <c r="AB1527" i="16"/>
  <c r="M1528" i="16"/>
  <c r="N1528" i="16"/>
  <c r="O1528" i="16"/>
  <c r="P1528" i="16"/>
  <c r="Q1528" i="16"/>
  <c r="R1528" i="16"/>
  <c r="S1528" i="16"/>
  <c r="T1528" i="16"/>
  <c r="U1528" i="16"/>
  <c r="Y1528" i="16"/>
  <c r="Z1528" i="16"/>
  <c r="AA1528" i="16"/>
  <c r="AB1528" i="16"/>
  <c r="M1529" i="16"/>
  <c r="N1529" i="16"/>
  <c r="O1529" i="16"/>
  <c r="P1529" i="16"/>
  <c r="Q1529" i="16"/>
  <c r="R1529" i="16"/>
  <c r="S1529" i="16"/>
  <c r="T1529" i="16"/>
  <c r="U1529" i="16"/>
  <c r="Y1529" i="16"/>
  <c r="Z1529" i="16"/>
  <c r="AA1529" i="16"/>
  <c r="AB1529" i="16"/>
  <c r="M1530" i="16"/>
  <c r="N1530" i="16"/>
  <c r="O1530" i="16"/>
  <c r="P1530" i="16"/>
  <c r="Q1530" i="16"/>
  <c r="R1530" i="16"/>
  <c r="S1530" i="16"/>
  <c r="T1530" i="16"/>
  <c r="U1530" i="16"/>
  <c r="Y1530" i="16"/>
  <c r="Z1530" i="16"/>
  <c r="AA1530" i="16"/>
  <c r="AB1530" i="16"/>
  <c r="M1531" i="16"/>
  <c r="N1531" i="16"/>
  <c r="O1531" i="16"/>
  <c r="P1531" i="16"/>
  <c r="Q1531" i="16"/>
  <c r="R1531" i="16"/>
  <c r="S1531" i="16"/>
  <c r="T1531" i="16"/>
  <c r="U1531" i="16"/>
  <c r="Y1531" i="16"/>
  <c r="Z1531" i="16"/>
  <c r="AA1531" i="16"/>
  <c r="AB1531" i="16"/>
  <c r="M1532" i="16"/>
  <c r="N1532" i="16"/>
  <c r="O1532" i="16"/>
  <c r="P1532" i="16"/>
  <c r="Q1532" i="16"/>
  <c r="R1532" i="16"/>
  <c r="S1532" i="16"/>
  <c r="T1532" i="16"/>
  <c r="U1532" i="16"/>
  <c r="Y1532" i="16"/>
  <c r="Z1532" i="16"/>
  <c r="AA1532" i="16"/>
  <c r="AB1532" i="16"/>
  <c r="M1533" i="16"/>
  <c r="N1533" i="16"/>
  <c r="O1533" i="16"/>
  <c r="P1533" i="16"/>
  <c r="Q1533" i="16"/>
  <c r="R1533" i="16"/>
  <c r="S1533" i="16"/>
  <c r="T1533" i="16"/>
  <c r="U1533" i="16"/>
  <c r="Y1533" i="16"/>
  <c r="Z1533" i="16"/>
  <c r="AA1533" i="16"/>
  <c r="AB1533" i="16"/>
  <c r="M1534" i="16"/>
  <c r="N1534" i="16"/>
  <c r="O1534" i="16"/>
  <c r="P1534" i="16"/>
  <c r="Q1534" i="16"/>
  <c r="R1534" i="16"/>
  <c r="S1534" i="16"/>
  <c r="T1534" i="16"/>
  <c r="U1534" i="16"/>
  <c r="Y1534" i="16"/>
  <c r="Z1534" i="16"/>
  <c r="AA1534" i="16"/>
  <c r="AB1534" i="16"/>
  <c r="M1535" i="16"/>
  <c r="N1535" i="16"/>
  <c r="O1535" i="16"/>
  <c r="P1535" i="16"/>
  <c r="Q1535" i="16"/>
  <c r="R1535" i="16"/>
  <c r="S1535" i="16"/>
  <c r="T1535" i="16"/>
  <c r="U1535" i="16"/>
  <c r="Y1535" i="16"/>
  <c r="Z1535" i="16"/>
  <c r="AA1535" i="16"/>
  <c r="AB1535" i="16"/>
  <c r="M1536" i="16"/>
  <c r="N1536" i="16"/>
  <c r="O1536" i="16"/>
  <c r="P1536" i="16"/>
  <c r="Q1536" i="16"/>
  <c r="R1536" i="16"/>
  <c r="S1536" i="16"/>
  <c r="T1536" i="16"/>
  <c r="U1536" i="16"/>
  <c r="Y1536" i="16"/>
  <c r="Z1536" i="16"/>
  <c r="AA1536" i="16"/>
  <c r="AB1536" i="16"/>
  <c r="M1537" i="16"/>
  <c r="N1537" i="16"/>
  <c r="O1537" i="16"/>
  <c r="P1537" i="16"/>
  <c r="Q1537" i="16"/>
  <c r="R1537" i="16"/>
  <c r="S1537" i="16"/>
  <c r="T1537" i="16"/>
  <c r="U1537" i="16"/>
  <c r="Y1537" i="16"/>
  <c r="Z1537" i="16"/>
  <c r="AA1537" i="16"/>
  <c r="AB1537" i="16"/>
  <c r="M1538" i="16"/>
  <c r="N1538" i="16"/>
  <c r="O1538" i="16"/>
  <c r="P1538" i="16"/>
  <c r="Q1538" i="16"/>
  <c r="R1538" i="16"/>
  <c r="S1538" i="16"/>
  <c r="T1538" i="16"/>
  <c r="U1538" i="16"/>
  <c r="Y1538" i="16"/>
  <c r="Z1538" i="16"/>
  <c r="AA1538" i="16"/>
  <c r="AB1538" i="16"/>
  <c r="M1539" i="16"/>
  <c r="N1539" i="16"/>
  <c r="O1539" i="16"/>
  <c r="P1539" i="16"/>
  <c r="Q1539" i="16"/>
  <c r="R1539" i="16"/>
  <c r="S1539" i="16"/>
  <c r="T1539" i="16"/>
  <c r="U1539" i="16"/>
  <c r="Y1539" i="16"/>
  <c r="Z1539" i="16"/>
  <c r="AA1539" i="16"/>
  <c r="AB1539" i="16"/>
  <c r="M1540" i="16"/>
  <c r="N1540" i="16"/>
  <c r="O1540" i="16"/>
  <c r="P1540" i="16"/>
  <c r="Q1540" i="16"/>
  <c r="R1540" i="16"/>
  <c r="S1540" i="16"/>
  <c r="T1540" i="16"/>
  <c r="U1540" i="16"/>
  <c r="Y1540" i="16"/>
  <c r="Z1540" i="16"/>
  <c r="AA1540" i="16"/>
  <c r="AB1540" i="16"/>
  <c r="M1541" i="16"/>
  <c r="N1541" i="16"/>
  <c r="O1541" i="16"/>
  <c r="P1541" i="16"/>
  <c r="Q1541" i="16"/>
  <c r="R1541" i="16"/>
  <c r="S1541" i="16"/>
  <c r="T1541" i="16"/>
  <c r="U1541" i="16"/>
  <c r="Y1541" i="16"/>
  <c r="Z1541" i="16"/>
  <c r="AA1541" i="16"/>
  <c r="AB1541" i="16"/>
  <c r="M1542" i="16"/>
  <c r="N1542" i="16"/>
  <c r="O1542" i="16"/>
  <c r="P1542" i="16"/>
  <c r="Q1542" i="16"/>
  <c r="R1542" i="16"/>
  <c r="S1542" i="16"/>
  <c r="T1542" i="16"/>
  <c r="U1542" i="16"/>
  <c r="Y1542" i="16"/>
  <c r="Z1542" i="16"/>
  <c r="AA1542" i="16"/>
  <c r="AB1542" i="16"/>
  <c r="M1543" i="16"/>
  <c r="N1543" i="16"/>
  <c r="O1543" i="16"/>
  <c r="P1543" i="16"/>
  <c r="Q1543" i="16"/>
  <c r="R1543" i="16"/>
  <c r="S1543" i="16"/>
  <c r="T1543" i="16"/>
  <c r="U1543" i="16"/>
  <c r="Y1543" i="16"/>
  <c r="Z1543" i="16"/>
  <c r="AA1543" i="16"/>
  <c r="AB1543" i="16"/>
  <c r="M1544" i="16"/>
  <c r="N1544" i="16"/>
  <c r="O1544" i="16"/>
  <c r="P1544" i="16"/>
  <c r="Q1544" i="16"/>
  <c r="R1544" i="16"/>
  <c r="S1544" i="16"/>
  <c r="T1544" i="16"/>
  <c r="U1544" i="16"/>
  <c r="Y1544" i="16"/>
  <c r="Z1544" i="16"/>
  <c r="AA1544" i="16"/>
  <c r="AB1544" i="16"/>
  <c r="M1545" i="16"/>
  <c r="N1545" i="16"/>
  <c r="O1545" i="16"/>
  <c r="P1545" i="16"/>
  <c r="Q1545" i="16"/>
  <c r="R1545" i="16"/>
  <c r="S1545" i="16"/>
  <c r="T1545" i="16"/>
  <c r="U1545" i="16"/>
  <c r="Y1545" i="16"/>
  <c r="Z1545" i="16"/>
  <c r="AA1545" i="16"/>
  <c r="AB1545" i="16"/>
  <c r="M1546" i="16"/>
  <c r="N1546" i="16"/>
  <c r="O1546" i="16"/>
  <c r="P1546" i="16"/>
  <c r="Q1546" i="16"/>
  <c r="R1546" i="16"/>
  <c r="S1546" i="16"/>
  <c r="T1546" i="16"/>
  <c r="U1546" i="16"/>
  <c r="Y1546" i="16"/>
  <c r="Z1546" i="16"/>
  <c r="AA1546" i="16"/>
  <c r="AB1546" i="16"/>
  <c r="M1547" i="16"/>
  <c r="N1547" i="16"/>
  <c r="O1547" i="16"/>
  <c r="P1547" i="16"/>
  <c r="Q1547" i="16"/>
  <c r="R1547" i="16"/>
  <c r="S1547" i="16"/>
  <c r="T1547" i="16"/>
  <c r="U1547" i="16"/>
  <c r="Y1547" i="16"/>
  <c r="Z1547" i="16"/>
  <c r="AA1547" i="16"/>
  <c r="AB1547" i="16"/>
  <c r="M1548" i="16"/>
  <c r="N1548" i="16"/>
  <c r="O1548" i="16"/>
  <c r="P1548" i="16"/>
  <c r="Q1548" i="16"/>
  <c r="R1548" i="16"/>
  <c r="S1548" i="16"/>
  <c r="T1548" i="16"/>
  <c r="U1548" i="16"/>
  <c r="Y1548" i="16"/>
  <c r="Z1548" i="16"/>
  <c r="AA1548" i="16"/>
  <c r="AB1548" i="16"/>
  <c r="M1549" i="16"/>
  <c r="N1549" i="16"/>
  <c r="O1549" i="16"/>
  <c r="P1549" i="16"/>
  <c r="Q1549" i="16"/>
  <c r="R1549" i="16"/>
  <c r="S1549" i="16"/>
  <c r="T1549" i="16"/>
  <c r="U1549" i="16"/>
  <c r="Y1549" i="16"/>
  <c r="Z1549" i="16"/>
  <c r="AA1549" i="16"/>
  <c r="AB1549" i="16"/>
  <c r="M1550" i="16"/>
  <c r="N1550" i="16"/>
  <c r="O1550" i="16"/>
  <c r="P1550" i="16"/>
  <c r="Q1550" i="16"/>
  <c r="R1550" i="16"/>
  <c r="S1550" i="16"/>
  <c r="T1550" i="16"/>
  <c r="U1550" i="16"/>
  <c r="Y1550" i="16"/>
  <c r="Z1550" i="16"/>
  <c r="AA1550" i="16"/>
  <c r="AB1550" i="16"/>
  <c r="M1551" i="16"/>
  <c r="N1551" i="16"/>
  <c r="O1551" i="16"/>
  <c r="P1551" i="16"/>
  <c r="Q1551" i="16"/>
  <c r="R1551" i="16"/>
  <c r="S1551" i="16"/>
  <c r="T1551" i="16"/>
  <c r="U1551" i="16"/>
  <c r="Y1551" i="16"/>
  <c r="Z1551" i="16"/>
  <c r="AA1551" i="16"/>
  <c r="AB1551" i="16"/>
  <c r="M1552" i="16"/>
  <c r="N1552" i="16"/>
  <c r="O1552" i="16"/>
  <c r="P1552" i="16"/>
  <c r="Q1552" i="16"/>
  <c r="R1552" i="16"/>
  <c r="S1552" i="16"/>
  <c r="T1552" i="16"/>
  <c r="U1552" i="16"/>
  <c r="Y1552" i="16"/>
  <c r="Z1552" i="16"/>
  <c r="AA1552" i="16"/>
  <c r="AB1552" i="16"/>
  <c r="M1553" i="16"/>
  <c r="N1553" i="16"/>
  <c r="O1553" i="16"/>
  <c r="P1553" i="16"/>
  <c r="Q1553" i="16"/>
  <c r="R1553" i="16"/>
  <c r="S1553" i="16"/>
  <c r="T1553" i="16"/>
  <c r="U1553" i="16"/>
  <c r="Y1553" i="16"/>
  <c r="Z1553" i="16"/>
  <c r="AA1553" i="16"/>
  <c r="AB1553" i="16"/>
  <c r="M1554" i="16"/>
  <c r="N1554" i="16"/>
  <c r="O1554" i="16"/>
  <c r="P1554" i="16"/>
  <c r="Q1554" i="16"/>
  <c r="R1554" i="16"/>
  <c r="S1554" i="16"/>
  <c r="T1554" i="16"/>
  <c r="U1554" i="16"/>
  <c r="Y1554" i="16"/>
  <c r="Z1554" i="16"/>
  <c r="AA1554" i="16"/>
  <c r="AB1554" i="16"/>
  <c r="M1555" i="16"/>
  <c r="N1555" i="16"/>
  <c r="O1555" i="16"/>
  <c r="P1555" i="16"/>
  <c r="Q1555" i="16"/>
  <c r="R1555" i="16"/>
  <c r="S1555" i="16"/>
  <c r="T1555" i="16"/>
  <c r="U1555" i="16"/>
  <c r="Y1555" i="16"/>
  <c r="Z1555" i="16"/>
  <c r="AA1555" i="16"/>
  <c r="AB1555" i="16"/>
  <c r="M1556" i="16"/>
  <c r="N1556" i="16"/>
  <c r="O1556" i="16"/>
  <c r="P1556" i="16"/>
  <c r="Q1556" i="16"/>
  <c r="R1556" i="16"/>
  <c r="S1556" i="16"/>
  <c r="T1556" i="16"/>
  <c r="U1556" i="16"/>
  <c r="Y1556" i="16"/>
  <c r="Z1556" i="16"/>
  <c r="AA1556" i="16"/>
  <c r="AB1556" i="16"/>
  <c r="M1557" i="16"/>
  <c r="N1557" i="16"/>
  <c r="O1557" i="16"/>
  <c r="P1557" i="16"/>
  <c r="Q1557" i="16"/>
  <c r="R1557" i="16"/>
  <c r="S1557" i="16"/>
  <c r="T1557" i="16"/>
  <c r="U1557" i="16"/>
  <c r="Y1557" i="16"/>
  <c r="Z1557" i="16"/>
  <c r="AA1557" i="16"/>
  <c r="AB1557" i="16"/>
  <c r="M1558" i="16"/>
  <c r="N1558" i="16"/>
  <c r="O1558" i="16"/>
  <c r="P1558" i="16"/>
  <c r="Q1558" i="16"/>
  <c r="R1558" i="16"/>
  <c r="S1558" i="16"/>
  <c r="T1558" i="16"/>
  <c r="U1558" i="16"/>
  <c r="Y1558" i="16"/>
  <c r="Z1558" i="16"/>
  <c r="AA1558" i="16"/>
  <c r="AB1558" i="16"/>
  <c r="M1559" i="16"/>
  <c r="N1559" i="16"/>
  <c r="O1559" i="16"/>
  <c r="P1559" i="16"/>
  <c r="Q1559" i="16"/>
  <c r="R1559" i="16"/>
  <c r="S1559" i="16"/>
  <c r="T1559" i="16"/>
  <c r="U1559" i="16"/>
  <c r="Y1559" i="16"/>
  <c r="Z1559" i="16"/>
  <c r="AA1559" i="16"/>
  <c r="AB1559" i="16"/>
  <c r="M1560" i="16"/>
  <c r="N1560" i="16"/>
  <c r="O1560" i="16"/>
  <c r="P1560" i="16"/>
  <c r="Q1560" i="16"/>
  <c r="R1560" i="16"/>
  <c r="S1560" i="16"/>
  <c r="T1560" i="16"/>
  <c r="U1560" i="16"/>
  <c r="Y1560" i="16"/>
  <c r="Z1560" i="16"/>
  <c r="AA1560" i="16"/>
  <c r="AB1560" i="16"/>
  <c r="M1561" i="16"/>
  <c r="N1561" i="16"/>
  <c r="O1561" i="16"/>
  <c r="P1561" i="16"/>
  <c r="Q1561" i="16"/>
  <c r="R1561" i="16"/>
  <c r="S1561" i="16"/>
  <c r="T1561" i="16"/>
  <c r="U1561" i="16"/>
  <c r="Y1561" i="16"/>
  <c r="Z1561" i="16"/>
  <c r="AA1561" i="16"/>
  <c r="AB1561" i="16"/>
  <c r="M1562" i="16"/>
  <c r="N1562" i="16"/>
  <c r="O1562" i="16"/>
  <c r="P1562" i="16"/>
  <c r="Q1562" i="16"/>
  <c r="R1562" i="16"/>
  <c r="S1562" i="16"/>
  <c r="T1562" i="16"/>
  <c r="U1562" i="16"/>
  <c r="Y1562" i="16"/>
  <c r="Z1562" i="16"/>
  <c r="AA1562" i="16"/>
  <c r="AB1562" i="16"/>
  <c r="M1563" i="16"/>
  <c r="N1563" i="16"/>
  <c r="O1563" i="16"/>
  <c r="P1563" i="16"/>
  <c r="Q1563" i="16"/>
  <c r="R1563" i="16"/>
  <c r="S1563" i="16"/>
  <c r="T1563" i="16"/>
  <c r="U1563" i="16"/>
  <c r="Y1563" i="16"/>
  <c r="Z1563" i="16"/>
  <c r="AA1563" i="16"/>
  <c r="AB1563" i="16"/>
  <c r="M1564" i="16"/>
  <c r="N1564" i="16"/>
  <c r="O1564" i="16"/>
  <c r="P1564" i="16"/>
  <c r="Q1564" i="16"/>
  <c r="R1564" i="16"/>
  <c r="S1564" i="16"/>
  <c r="T1564" i="16"/>
  <c r="U1564" i="16"/>
  <c r="Y1564" i="16"/>
  <c r="Z1564" i="16"/>
  <c r="AA1564" i="16"/>
  <c r="AB1564" i="16"/>
  <c r="M1565" i="16"/>
  <c r="N1565" i="16"/>
  <c r="O1565" i="16"/>
  <c r="P1565" i="16"/>
  <c r="Q1565" i="16"/>
  <c r="R1565" i="16"/>
  <c r="S1565" i="16"/>
  <c r="T1565" i="16"/>
  <c r="U1565" i="16"/>
  <c r="Y1565" i="16"/>
  <c r="Z1565" i="16"/>
  <c r="AA1565" i="16"/>
  <c r="AB1565" i="16"/>
  <c r="M1566" i="16"/>
  <c r="N1566" i="16"/>
  <c r="O1566" i="16"/>
  <c r="P1566" i="16"/>
  <c r="Q1566" i="16"/>
  <c r="R1566" i="16"/>
  <c r="S1566" i="16"/>
  <c r="T1566" i="16"/>
  <c r="U1566" i="16"/>
  <c r="Y1566" i="16"/>
  <c r="Z1566" i="16"/>
  <c r="AA1566" i="16"/>
  <c r="AB1566" i="16"/>
  <c r="M1567" i="16"/>
  <c r="N1567" i="16"/>
  <c r="O1567" i="16"/>
  <c r="P1567" i="16"/>
  <c r="Q1567" i="16"/>
  <c r="R1567" i="16"/>
  <c r="S1567" i="16"/>
  <c r="T1567" i="16"/>
  <c r="U1567" i="16"/>
  <c r="Y1567" i="16"/>
  <c r="Z1567" i="16"/>
  <c r="AA1567" i="16"/>
  <c r="AB1567" i="16"/>
  <c r="M1568" i="16"/>
  <c r="N1568" i="16"/>
  <c r="O1568" i="16"/>
  <c r="P1568" i="16"/>
  <c r="Q1568" i="16"/>
  <c r="R1568" i="16"/>
  <c r="S1568" i="16"/>
  <c r="T1568" i="16"/>
  <c r="U1568" i="16"/>
  <c r="Y1568" i="16"/>
  <c r="Z1568" i="16"/>
  <c r="AA1568" i="16"/>
  <c r="AB1568" i="16"/>
  <c r="M1569" i="16"/>
  <c r="N1569" i="16"/>
  <c r="O1569" i="16"/>
  <c r="P1569" i="16"/>
  <c r="Q1569" i="16"/>
  <c r="R1569" i="16"/>
  <c r="S1569" i="16"/>
  <c r="T1569" i="16"/>
  <c r="U1569" i="16"/>
  <c r="Y1569" i="16"/>
  <c r="Z1569" i="16"/>
  <c r="AA1569" i="16"/>
  <c r="AB1569" i="16"/>
  <c r="M1570" i="16"/>
  <c r="N1570" i="16"/>
  <c r="O1570" i="16"/>
  <c r="P1570" i="16"/>
  <c r="Q1570" i="16"/>
  <c r="R1570" i="16"/>
  <c r="S1570" i="16"/>
  <c r="T1570" i="16"/>
  <c r="U1570" i="16"/>
  <c r="Y1570" i="16"/>
  <c r="Z1570" i="16"/>
  <c r="AA1570" i="16"/>
  <c r="AB1570" i="16"/>
  <c r="M1571" i="16"/>
  <c r="N1571" i="16"/>
  <c r="O1571" i="16"/>
  <c r="P1571" i="16"/>
  <c r="Q1571" i="16"/>
  <c r="R1571" i="16"/>
  <c r="S1571" i="16"/>
  <c r="T1571" i="16"/>
  <c r="U1571" i="16"/>
  <c r="Y1571" i="16"/>
  <c r="Z1571" i="16"/>
  <c r="AA1571" i="16"/>
  <c r="AB1571" i="16"/>
  <c r="M1572" i="16"/>
  <c r="N1572" i="16"/>
  <c r="O1572" i="16"/>
  <c r="P1572" i="16"/>
  <c r="Q1572" i="16"/>
  <c r="R1572" i="16"/>
  <c r="S1572" i="16"/>
  <c r="T1572" i="16"/>
  <c r="U1572" i="16"/>
  <c r="Y1572" i="16"/>
  <c r="Z1572" i="16"/>
  <c r="AA1572" i="16"/>
  <c r="AB1572" i="16"/>
  <c r="M1573" i="16"/>
  <c r="N1573" i="16"/>
  <c r="O1573" i="16"/>
  <c r="P1573" i="16"/>
  <c r="Q1573" i="16"/>
  <c r="R1573" i="16"/>
  <c r="S1573" i="16"/>
  <c r="T1573" i="16"/>
  <c r="U1573" i="16"/>
  <c r="Y1573" i="16"/>
  <c r="Z1573" i="16"/>
  <c r="AA1573" i="16"/>
  <c r="AB1573" i="16"/>
  <c r="M1574" i="16"/>
  <c r="N1574" i="16"/>
  <c r="O1574" i="16"/>
  <c r="P1574" i="16"/>
  <c r="Q1574" i="16"/>
  <c r="R1574" i="16"/>
  <c r="S1574" i="16"/>
  <c r="T1574" i="16"/>
  <c r="U1574" i="16"/>
  <c r="Y1574" i="16"/>
  <c r="Z1574" i="16"/>
  <c r="AA1574" i="16"/>
  <c r="AB1574" i="16"/>
  <c r="M1575" i="16"/>
  <c r="N1575" i="16"/>
  <c r="O1575" i="16"/>
  <c r="P1575" i="16"/>
  <c r="Q1575" i="16"/>
  <c r="R1575" i="16"/>
  <c r="S1575" i="16"/>
  <c r="T1575" i="16"/>
  <c r="U1575" i="16"/>
  <c r="Y1575" i="16"/>
  <c r="Z1575" i="16"/>
  <c r="AA1575" i="16"/>
  <c r="AB1575" i="16"/>
  <c r="M1576" i="16"/>
  <c r="N1576" i="16"/>
  <c r="O1576" i="16"/>
  <c r="P1576" i="16"/>
  <c r="Q1576" i="16"/>
  <c r="R1576" i="16"/>
  <c r="S1576" i="16"/>
  <c r="T1576" i="16"/>
  <c r="U1576" i="16"/>
  <c r="Y1576" i="16"/>
  <c r="Z1576" i="16"/>
  <c r="AA1576" i="16"/>
  <c r="AB1576" i="16"/>
  <c r="M1577" i="16"/>
  <c r="N1577" i="16"/>
  <c r="O1577" i="16"/>
  <c r="P1577" i="16"/>
  <c r="Q1577" i="16"/>
  <c r="R1577" i="16"/>
  <c r="S1577" i="16"/>
  <c r="T1577" i="16"/>
  <c r="U1577" i="16"/>
  <c r="Y1577" i="16"/>
  <c r="Z1577" i="16"/>
  <c r="AA1577" i="16"/>
  <c r="AB1577" i="16"/>
  <c r="M1578" i="16"/>
  <c r="N1578" i="16"/>
  <c r="O1578" i="16"/>
  <c r="P1578" i="16"/>
  <c r="Q1578" i="16"/>
  <c r="R1578" i="16"/>
  <c r="S1578" i="16"/>
  <c r="T1578" i="16"/>
  <c r="U1578" i="16"/>
  <c r="Y1578" i="16"/>
  <c r="Z1578" i="16"/>
  <c r="AA1578" i="16"/>
  <c r="AB1578" i="16"/>
  <c r="M1579" i="16"/>
  <c r="N1579" i="16"/>
  <c r="O1579" i="16"/>
  <c r="P1579" i="16"/>
  <c r="Q1579" i="16"/>
  <c r="R1579" i="16"/>
  <c r="S1579" i="16"/>
  <c r="T1579" i="16"/>
  <c r="U1579" i="16"/>
  <c r="Y1579" i="16"/>
  <c r="Z1579" i="16"/>
  <c r="AA1579" i="16"/>
  <c r="AB1579" i="16"/>
  <c r="M1580" i="16"/>
  <c r="N1580" i="16"/>
  <c r="O1580" i="16"/>
  <c r="P1580" i="16"/>
  <c r="Q1580" i="16"/>
  <c r="R1580" i="16"/>
  <c r="S1580" i="16"/>
  <c r="T1580" i="16"/>
  <c r="U1580" i="16"/>
  <c r="Y1580" i="16"/>
  <c r="Z1580" i="16"/>
  <c r="AA1580" i="16"/>
  <c r="AB1580" i="16"/>
  <c r="M1581" i="16"/>
  <c r="N1581" i="16"/>
  <c r="O1581" i="16"/>
  <c r="P1581" i="16"/>
  <c r="Q1581" i="16"/>
  <c r="R1581" i="16"/>
  <c r="S1581" i="16"/>
  <c r="T1581" i="16"/>
  <c r="U1581" i="16"/>
  <c r="Y1581" i="16"/>
  <c r="Z1581" i="16"/>
  <c r="AA1581" i="16"/>
  <c r="AB1581" i="16"/>
  <c r="M1582" i="16"/>
  <c r="N1582" i="16"/>
  <c r="O1582" i="16"/>
  <c r="P1582" i="16"/>
  <c r="Q1582" i="16"/>
  <c r="R1582" i="16"/>
  <c r="S1582" i="16"/>
  <c r="T1582" i="16"/>
  <c r="U1582" i="16"/>
  <c r="Y1582" i="16"/>
  <c r="Z1582" i="16"/>
  <c r="AA1582" i="16"/>
  <c r="AB1582" i="16"/>
  <c r="M1583" i="16"/>
  <c r="N1583" i="16"/>
  <c r="O1583" i="16"/>
  <c r="P1583" i="16"/>
  <c r="Q1583" i="16"/>
  <c r="R1583" i="16"/>
  <c r="S1583" i="16"/>
  <c r="T1583" i="16"/>
  <c r="U1583" i="16"/>
  <c r="Y1583" i="16"/>
  <c r="Z1583" i="16"/>
  <c r="AA1583" i="16"/>
  <c r="AB1583" i="16"/>
  <c r="M1584" i="16"/>
  <c r="N1584" i="16"/>
  <c r="O1584" i="16"/>
  <c r="P1584" i="16"/>
  <c r="Q1584" i="16"/>
  <c r="R1584" i="16"/>
  <c r="S1584" i="16"/>
  <c r="T1584" i="16"/>
  <c r="U1584" i="16"/>
  <c r="Y1584" i="16"/>
  <c r="Z1584" i="16"/>
  <c r="AA1584" i="16"/>
  <c r="AB1584" i="16"/>
  <c r="M1585" i="16"/>
  <c r="N1585" i="16"/>
  <c r="O1585" i="16"/>
  <c r="P1585" i="16"/>
  <c r="Q1585" i="16"/>
  <c r="R1585" i="16"/>
  <c r="S1585" i="16"/>
  <c r="T1585" i="16"/>
  <c r="U1585" i="16"/>
  <c r="Y1585" i="16"/>
  <c r="Z1585" i="16"/>
  <c r="AA1585" i="16"/>
  <c r="AB1585" i="16"/>
  <c r="M1586" i="16"/>
  <c r="N1586" i="16"/>
  <c r="O1586" i="16"/>
  <c r="P1586" i="16"/>
  <c r="Q1586" i="16"/>
  <c r="R1586" i="16"/>
  <c r="S1586" i="16"/>
  <c r="T1586" i="16"/>
  <c r="U1586" i="16"/>
  <c r="Y1586" i="16"/>
  <c r="Z1586" i="16"/>
  <c r="AA1586" i="16"/>
  <c r="AB1586" i="16"/>
  <c r="M1587" i="16"/>
  <c r="N1587" i="16"/>
  <c r="O1587" i="16"/>
  <c r="P1587" i="16"/>
  <c r="Q1587" i="16"/>
  <c r="R1587" i="16"/>
  <c r="S1587" i="16"/>
  <c r="T1587" i="16"/>
  <c r="U1587" i="16"/>
  <c r="Y1587" i="16"/>
  <c r="Z1587" i="16"/>
  <c r="AA1587" i="16"/>
  <c r="AB1587" i="16"/>
  <c r="M1588" i="16"/>
  <c r="N1588" i="16"/>
  <c r="O1588" i="16"/>
  <c r="P1588" i="16"/>
  <c r="Q1588" i="16"/>
  <c r="R1588" i="16"/>
  <c r="S1588" i="16"/>
  <c r="T1588" i="16"/>
  <c r="U1588" i="16"/>
  <c r="Y1588" i="16"/>
  <c r="Z1588" i="16"/>
  <c r="AA1588" i="16"/>
  <c r="AB1588" i="16"/>
  <c r="M1589" i="16"/>
  <c r="N1589" i="16"/>
  <c r="O1589" i="16"/>
  <c r="P1589" i="16"/>
  <c r="Q1589" i="16"/>
  <c r="R1589" i="16"/>
  <c r="S1589" i="16"/>
  <c r="T1589" i="16"/>
  <c r="U1589" i="16"/>
  <c r="Y1589" i="16"/>
  <c r="Z1589" i="16"/>
  <c r="AA1589" i="16"/>
  <c r="AB1589" i="16"/>
  <c r="M1590" i="16"/>
  <c r="N1590" i="16"/>
  <c r="O1590" i="16"/>
  <c r="P1590" i="16"/>
  <c r="Q1590" i="16"/>
  <c r="R1590" i="16"/>
  <c r="S1590" i="16"/>
  <c r="T1590" i="16"/>
  <c r="U1590" i="16"/>
  <c r="Y1590" i="16"/>
  <c r="Z1590" i="16"/>
  <c r="AA1590" i="16"/>
  <c r="AB1590" i="16"/>
  <c r="M1591" i="16"/>
  <c r="N1591" i="16"/>
  <c r="O1591" i="16"/>
  <c r="P1591" i="16"/>
  <c r="Q1591" i="16"/>
  <c r="R1591" i="16"/>
  <c r="S1591" i="16"/>
  <c r="T1591" i="16"/>
  <c r="U1591" i="16"/>
  <c r="Y1591" i="16"/>
  <c r="Z1591" i="16"/>
  <c r="AA1591" i="16"/>
  <c r="AB1591" i="16"/>
  <c r="M1592" i="16"/>
  <c r="N1592" i="16"/>
  <c r="O1592" i="16"/>
  <c r="P1592" i="16"/>
  <c r="Q1592" i="16"/>
  <c r="R1592" i="16"/>
  <c r="S1592" i="16"/>
  <c r="T1592" i="16"/>
  <c r="U1592" i="16"/>
  <c r="Y1592" i="16"/>
  <c r="Z1592" i="16"/>
  <c r="AA1592" i="16"/>
  <c r="AB1592" i="16"/>
  <c r="M1593" i="16"/>
  <c r="N1593" i="16"/>
  <c r="O1593" i="16"/>
  <c r="P1593" i="16"/>
  <c r="Q1593" i="16"/>
  <c r="R1593" i="16"/>
  <c r="S1593" i="16"/>
  <c r="T1593" i="16"/>
  <c r="U1593" i="16"/>
  <c r="Y1593" i="16"/>
  <c r="Z1593" i="16"/>
  <c r="AA1593" i="16"/>
  <c r="AB1593" i="16"/>
  <c r="M1594" i="16"/>
  <c r="N1594" i="16"/>
  <c r="O1594" i="16"/>
  <c r="P1594" i="16"/>
  <c r="Q1594" i="16"/>
  <c r="R1594" i="16"/>
  <c r="S1594" i="16"/>
  <c r="T1594" i="16"/>
  <c r="U1594" i="16"/>
  <c r="Y1594" i="16"/>
  <c r="Z1594" i="16"/>
  <c r="AA1594" i="16"/>
  <c r="AB1594" i="16"/>
  <c r="M1595" i="16"/>
  <c r="N1595" i="16"/>
  <c r="O1595" i="16"/>
  <c r="P1595" i="16"/>
  <c r="Q1595" i="16"/>
  <c r="R1595" i="16"/>
  <c r="S1595" i="16"/>
  <c r="T1595" i="16"/>
  <c r="U1595" i="16"/>
  <c r="Y1595" i="16"/>
  <c r="Z1595" i="16"/>
  <c r="AA1595" i="16"/>
  <c r="AB1595" i="16"/>
  <c r="M1596" i="16"/>
  <c r="N1596" i="16"/>
  <c r="O1596" i="16"/>
  <c r="P1596" i="16"/>
  <c r="Q1596" i="16"/>
  <c r="R1596" i="16"/>
  <c r="S1596" i="16"/>
  <c r="T1596" i="16"/>
  <c r="U1596" i="16"/>
  <c r="Y1596" i="16"/>
  <c r="Z1596" i="16"/>
  <c r="AA1596" i="16"/>
  <c r="AB1596" i="16"/>
  <c r="M1597" i="16"/>
  <c r="N1597" i="16"/>
  <c r="O1597" i="16"/>
  <c r="P1597" i="16"/>
  <c r="Q1597" i="16"/>
  <c r="R1597" i="16"/>
  <c r="S1597" i="16"/>
  <c r="T1597" i="16"/>
  <c r="U1597" i="16"/>
  <c r="Y1597" i="16"/>
  <c r="Z1597" i="16"/>
  <c r="AA1597" i="16"/>
  <c r="AB1597" i="16"/>
  <c r="M1598" i="16"/>
  <c r="N1598" i="16"/>
  <c r="O1598" i="16"/>
  <c r="P1598" i="16"/>
  <c r="Q1598" i="16"/>
  <c r="R1598" i="16"/>
  <c r="S1598" i="16"/>
  <c r="T1598" i="16"/>
  <c r="U1598" i="16"/>
  <c r="Y1598" i="16"/>
  <c r="Z1598" i="16"/>
  <c r="AA1598" i="16"/>
  <c r="AB1598" i="16"/>
  <c r="M1599" i="16"/>
  <c r="N1599" i="16"/>
  <c r="O1599" i="16"/>
  <c r="P1599" i="16"/>
  <c r="Q1599" i="16"/>
  <c r="R1599" i="16"/>
  <c r="S1599" i="16"/>
  <c r="T1599" i="16"/>
  <c r="U1599" i="16"/>
  <c r="Y1599" i="16"/>
  <c r="Z1599" i="16"/>
  <c r="AA1599" i="16"/>
  <c r="AB1599" i="16"/>
  <c r="M1600" i="16"/>
  <c r="N1600" i="16"/>
  <c r="O1600" i="16"/>
  <c r="P1600" i="16"/>
  <c r="Q1600" i="16"/>
  <c r="R1600" i="16"/>
  <c r="S1600" i="16"/>
  <c r="T1600" i="16"/>
  <c r="U1600" i="16"/>
  <c r="Y1600" i="16"/>
  <c r="Z1600" i="16"/>
  <c r="AA1600" i="16"/>
  <c r="AB1600" i="16"/>
  <c r="M1601" i="16"/>
  <c r="N1601" i="16"/>
  <c r="O1601" i="16"/>
  <c r="P1601" i="16"/>
  <c r="Q1601" i="16"/>
  <c r="R1601" i="16"/>
  <c r="S1601" i="16"/>
  <c r="T1601" i="16"/>
  <c r="U1601" i="16"/>
  <c r="Y1601" i="16"/>
  <c r="Z1601" i="16"/>
  <c r="AA1601" i="16"/>
  <c r="AB1601" i="16"/>
  <c r="M1602" i="16"/>
  <c r="N1602" i="16"/>
  <c r="O1602" i="16"/>
  <c r="P1602" i="16"/>
  <c r="Q1602" i="16"/>
  <c r="R1602" i="16"/>
  <c r="S1602" i="16"/>
  <c r="T1602" i="16"/>
  <c r="U1602" i="16"/>
  <c r="Y1602" i="16"/>
  <c r="Z1602" i="16"/>
  <c r="AA1602" i="16"/>
  <c r="AB1602" i="16"/>
  <c r="M1603" i="16"/>
  <c r="N1603" i="16"/>
  <c r="O1603" i="16"/>
  <c r="P1603" i="16"/>
  <c r="Q1603" i="16"/>
  <c r="R1603" i="16"/>
  <c r="S1603" i="16"/>
  <c r="T1603" i="16"/>
  <c r="U1603" i="16"/>
  <c r="Y1603" i="16"/>
  <c r="Z1603" i="16"/>
  <c r="AA1603" i="16"/>
  <c r="AB1603" i="16"/>
  <c r="M1604" i="16"/>
  <c r="N1604" i="16"/>
  <c r="O1604" i="16"/>
  <c r="P1604" i="16"/>
  <c r="Q1604" i="16"/>
  <c r="R1604" i="16"/>
  <c r="S1604" i="16"/>
  <c r="T1604" i="16"/>
  <c r="U1604" i="16"/>
  <c r="Y1604" i="16"/>
  <c r="Z1604" i="16"/>
  <c r="AA1604" i="16"/>
  <c r="AB1604" i="16"/>
  <c r="M1605" i="16"/>
  <c r="N1605" i="16"/>
  <c r="O1605" i="16"/>
  <c r="P1605" i="16"/>
  <c r="Q1605" i="16"/>
  <c r="R1605" i="16"/>
  <c r="S1605" i="16"/>
  <c r="T1605" i="16"/>
  <c r="U1605" i="16"/>
  <c r="Y1605" i="16"/>
  <c r="Z1605" i="16"/>
  <c r="AA1605" i="16"/>
  <c r="AB1605" i="16"/>
  <c r="M1606" i="16"/>
  <c r="N1606" i="16"/>
  <c r="O1606" i="16"/>
  <c r="P1606" i="16"/>
  <c r="Q1606" i="16"/>
  <c r="R1606" i="16"/>
  <c r="S1606" i="16"/>
  <c r="T1606" i="16"/>
  <c r="U1606" i="16"/>
  <c r="Y1606" i="16"/>
  <c r="Z1606" i="16"/>
  <c r="AA1606" i="16"/>
  <c r="AB1606" i="16"/>
  <c r="M1607" i="16"/>
  <c r="N1607" i="16"/>
  <c r="O1607" i="16"/>
  <c r="P1607" i="16"/>
  <c r="Q1607" i="16"/>
  <c r="R1607" i="16"/>
  <c r="S1607" i="16"/>
  <c r="T1607" i="16"/>
  <c r="U1607" i="16"/>
  <c r="Y1607" i="16"/>
  <c r="Z1607" i="16"/>
  <c r="AA1607" i="16"/>
  <c r="AB1607" i="16"/>
  <c r="M1608" i="16"/>
  <c r="N1608" i="16"/>
  <c r="O1608" i="16"/>
  <c r="P1608" i="16"/>
  <c r="Q1608" i="16"/>
  <c r="R1608" i="16"/>
  <c r="S1608" i="16"/>
  <c r="T1608" i="16"/>
  <c r="U1608" i="16"/>
  <c r="Y1608" i="16"/>
  <c r="Z1608" i="16"/>
  <c r="AA1608" i="16"/>
  <c r="AB1608" i="16"/>
  <c r="M1609" i="16"/>
  <c r="N1609" i="16"/>
  <c r="O1609" i="16"/>
  <c r="P1609" i="16"/>
  <c r="Q1609" i="16"/>
  <c r="R1609" i="16"/>
  <c r="S1609" i="16"/>
  <c r="T1609" i="16"/>
  <c r="U1609" i="16"/>
  <c r="Y1609" i="16"/>
  <c r="Z1609" i="16"/>
  <c r="AA1609" i="16"/>
  <c r="AB1609" i="16"/>
  <c r="M1610" i="16"/>
  <c r="N1610" i="16"/>
  <c r="O1610" i="16"/>
  <c r="P1610" i="16"/>
  <c r="Q1610" i="16"/>
  <c r="R1610" i="16"/>
  <c r="S1610" i="16"/>
  <c r="T1610" i="16"/>
  <c r="U1610" i="16"/>
  <c r="Y1610" i="16"/>
  <c r="Z1610" i="16"/>
  <c r="AA1610" i="16"/>
  <c r="AB1610" i="16"/>
  <c r="M1611" i="16"/>
  <c r="N1611" i="16"/>
  <c r="O1611" i="16"/>
  <c r="P1611" i="16"/>
  <c r="Q1611" i="16"/>
  <c r="R1611" i="16"/>
  <c r="S1611" i="16"/>
  <c r="T1611" i="16"/>
  <c r="U1611" i="16"/>
  <c r="Y1611" i="16"/>
  <c r="Z1611" i="16"/>
  <c r="AA1611" i="16"/>
  <c r="AB1611" i="16"/>
  <c r="M1612" i="16"/>
  <c r="N1612" i="16"/>
  <c r="O1612" i="16"/>
  <c r="P1612" i="16"/>
  <c r="Q1612" i="16"/>
  <c r="R1612" i="16"/>
  <c r="S1612" i="16"/>
  <c r="T1612" i="16"/>
  <c r="U1612" i="16"/>
  <c r="Y1612" i="16"/>
  <c r="Z1612" i="16"/>
  <c r="AA1612" i="16"/>
  <c r="AB1612" i="16"/>
  <c r="M1613" i="16"/>
  <c r="N1613" i="16"/>
  <c r="O1613" i="16"/>
  <c r="P1613" i="16"/>
  <c r="Q1613" i="16"/>
  <c r="R1613" i="16"/>
  <c r="S1613" i="16"/>
  <c r="T1613" i="16"/>
  <c r="U1613" i="16"/>
  <c r="Y1613" i="16"/>
  <c r="Z1613" i="16"/>
  <c r="AA1613" i="16"/>
  <c r="AB1613" i="16"/>
  <c r="M1614" i="16"/>
  <c r="N1614" i="16"/>
  <c r="O1614" i="16"/>
  <c r="P1614" i="16"/>
  <c r="Q1614" i="16"/>
  <c r="R1614" i="16"/>
  <c r="S1614" i="16"/>
  <c r="T1614" i="16"/>
  <c r="U1614" i="16"/>
  <c r="Y1614" i="16"/>
  <c r="Z1614" i="16"/>
  <c r="AA1614" i="16"/>
  <c r="AB1614" i="16"/>
  <c r="M1615" i="16"/>
  <c r="N1615" i="16"/>
  <c r="O1615" i="16"/>
  <c r="P1615" i="16"/>
  <c r="Q1615" i="16"/>
  <c r="R1615" i="16"/>
  <c r="S1615" i="16"/>
  <c r="T1615" i="16"/>
  <c r="U1615" i="16"/>
  <c r="Y1615" i="16"/>
  <c r="Z1615" i="16"/>
  <c r="AA1615" i="16"/>
  <c r="AB1615" i="16"/>
  <c r="M1616" i="16"/>
  <c r="N1616" i="16"/>
  <c r="O1616" i="16"/>
  <c r="P1616" i="16"/>
  <c r="Q1616" i="16"/>
  <c r="R1616" i="16"/>
  <c r="S1616" i="16"/>
  <c r="T1616" i="16"/>
  <c r="U1616" i="16"/>
  <c r="Y1616" i="16"/>
  <c r="Z1616" i="16"/>
  <c r="AA1616" i="16"/>
  <c r="AB1616" i="16"/>
  <c r="M1617" i="16"/>
  <c r="N1617" i="16"/>
  <c r="O1617" i="16"/>
  <c r="P1617" i="16"/>
  <c r="Q1617" i="16"/>
  <c r="R1617" i="16"/>
  <c r="S1617" i="16"/>
  <c r="T1617" i="16"/>
  <c r="U1617" i="16"/>
  <c r="Y1617" i="16"/>
  <c r="Z1617" i="16"/>
  <c r="AA1617" i="16"/>
  <c r="AB1617" i="16"/>
  <c r="M1618" i="16"/>
  <c r="N1618" i="16"/>
  <c r="O1618" i="16"/>
  <c r="P1618" i="16"/>
  <c r="Q1618" i="16"/>
  <c r="R1618" i="16"/>
  <c r="S1618" i="16"/>
  <c r="T1618" i="16"/>
  <c r="U1618" i="16"/>
  <c r="Y1618" i="16"/>
  <c r="Z1618" i="16"/>
  <c r="AA1618" i="16"/>
  <c r="AB1618" i="16"/>
  <c r="M1619" i="16"/>
  <c r="N1619" i="16"/>
  <c r="O1619" i="16"/>
  <c r="P1619" i="16"/>
  <c r="Q1619" i="16"/>
  <c r="R1619" i="16"/>
  <c r="S1619" i="16"/>
  <c r="T1619" i="16"/>
  <c r="U1619" i="16"/>
  <c r="Y1619" i="16"/>
  <c r="Z1619" i="16"/>
  <c r="AA1619" i="16"/>
  <c r="AB1619" i="16"/>
  <c r="M1620" i="16"/>
  <c r="N1620" i="16"/>
  <c r="O1620" i="16"/>
  <c r="P1620" i="16"/>
  <c r="Q1620" i="16"/>
  <c r="R1620" i="16"/>
  <c r="S1620" i="16"/>
  <c r="T1620" i="16"/>
  <c r="U1620" i="16"/>
  <c r="Y1620" i="16"/>
  <c r="Z1620" i="16"/>
  <c r="AA1620" i="16"/>
  <c r="AB1620" i="16"/>
  <c r="M1621" i="16"/>
  <c r="N1621" i="16"/>
  <c r="O1621" i="16"/>
  <c r="P1621" i="16"/>
  <c r="Q1621" i="16"/>
  <c r="R1621" i="16"/>
  <c r="S1621" i="16"/>
  <c r="T1621" i="16"/>
  <c r="U1621" i="16"/>
  <c r="Y1621" i="16"/>
  <c r="Z1621" i="16"/>
  <c r="AA1621" i="16"/>
  <c r="AB1621" i="16"/>
  <c r="M1622" i="16"/>
  <c r="N1622" i="16"/>
  <c r="O1622" i="16"/>
  <c r="P1622" i="16"/>
  <c r="Q1622" i="16"/>
  <c r="R1622" i="16"/>
  <c r="S1622" i="16"/>
  <c r="T1622" i="16"/>
  <c r="U1622" i="16"/>
  <c r="Y1622" i="16"/>
  <c r="Z1622" i="16"/>
  <c r="AA1622" i="16"/>
  <c r="AB1622" i="16"/>
  <c r="M1623" i="16"/>
  <c r="N1623" i="16"/>
  <c r="O1623" i="16"/>
  <c r="P1623" i="16"/>
  <c r="Q1623" i="16"/>
  <c r="R1623" i="16"/>
  <c r="S1623" i="16"/>
  <c r="T1623" i="16"/>
  <c r="U1623" i="16"/>
  <c r="Y1623" i="16"/>
  <c r="Z1623" i="16"/>
  <c r="AA1623" i="16"/>
  <c r="AB1623" i="16"/>
  <c r="M1624" i="16"/>
  <c r="N1624" i="16"/>
  <c r="O1624" i="16"/>
  <c r="P1624" i="16"/>
  <c r="Q1624" i="16"/>
  <c r="R1624" i="16"/>
  <c r="S1624" i="16"/>
  <c r="T1624" i="16"/>
  <c r="U1624" i="16"/>
  <c r="Y1624" i="16"/>
  <c r="Z1624" i="16"/>
  <c r="AA1624" i="16"/>
  <c r="AB1624" i="16"/>
  <c r="M1625" i="16"/>
  <c r="N1625" i="16"/>
  <c r="O1625" i="16"/>
  <c r="P1625" i="16"/>
  <c r="Q1625" i="16"/>
  <c r="R1625" i="16"/>
  <c r="S1625" i="16"/>
  <c r="T1625" i="16"/>
  <c r="U1625" i="16"/>
  <c r="Y1625" i="16"/>
  <c r="Z1625" i="16"/>
  <c r="AA1625" i="16"/>
  <c r="AB1625" i="16"/>
  <c r="M1626" i="16"/>
  <c r="N1626" i="16"/>
  <c r="O1626" i="16"/>
  <c r="P1626" i="16"/>
  <c r="Q1626" i="16"/>
  <c r="R1626" i="16"/>
  <c r="S1626" i="16"/>
  <c r="T1626" i="16"/>
  <c r="U1626" i="16"/>
  <c r="Y1626" i="16"/>
  <c r="Z1626" i="16"/>
  <c r="AA1626" i="16"/>
  <c r="AB1626" i="16"/>
  <c r="M1627" i="16"/>
  <c r="N1627" i="16"/>
  <c r="O1627" i="16"/>
  <c r="P1627" i="16"/>
  <c r="Q1627" i="16"/>
  <c r="R1627" i="16"/>
  <c r="S1627" i="16"/>
  <c r="T1627" i="16"/>
  <c r="U1627" i="16"/>
  <c r="Y1627" i="16"/>
  <c r="Z1627" i="16"/>
  <c r="AA1627" i="16"/>
  <c r="AB1627" i="16"/>
  <c r="M1628" i="16"/>
  <c r="N1628" i="16"/>
  <c r="O1628" i="16"/>
  <c r="P1628" i="16"/>
  <c r="Q1628" i="16"/>
  <c r="R1628" i="16"/>
  <c r="S1628" i="16"/>
  <c r="T1628" i="16"/>
  <c r="U1628" i="16"/>
  <c r="Y1628" i="16"/>
  <c r="Z1628" i="16"/>
  <c r="AA1628" i="16"/>
  <c r="AB1628" i="16"/>
  <c r="M1629" i="16"/>
  <c r="N1629" i="16"/>
  <c r="O1629" i="16"/>
  <c r="P1629" i="16"/>
  <c r="Q1629" i="16"/>
  <c r="R1629" i="16"/>
  <c r="S1629" i="16"/>
  <c r="T1629" i="16"/>
  <c r="U1629" i="16"/>
  <c r="Y1629" i="16"/>
  <c r="Z1629" i="16"/>
  <c r="AA1629" i="16"/>
  <c r="AB1629" i="16"/>
  <c r="M1630" i="16"/>
  <c r="N1630" i="16"/>
  <c r="O1630" i="16"/>
  <c r="P1630" i="16"/>
  <c r="Q1630" i="16"/>
  <c r="R1630" i="16"/>
  <c r="S1630" i="16"/>
  <c r="T1630" i="16"/>
  <c r="U1630" i="16"/>
  <c r="Y1630" i="16"/>
  <c r="Z1630" i="16"/>
  <c r="AA1630" i="16"/>
  <c r="AB1630" i="16"/>
  <c r="M1631" i="16"/>
  <c r="N1631" i="16"/>
  <c r="O1631" i="16"/>
  <c r="P1631" i="16"/>
  <c r="Q1631" i="16"/>
  <c r="R1631" i="16"/>
  <c r="S1631" i="16"/>
  <c r="T1631" i="16"/>
  <c r="U1631" i="16"/>
  <c r="Y1631" i="16"/>
  <c r="Z1631" i="16"/>
  <c r="AA1631" i="16"/>
  <c r="AB1631" i="16"/>
  <c r="M1632" i="16"/>
  <c r="N1632" i="16"/>
  <c r="O1632" i="16"/>
  <c r="P1632" i="16"/>
  <c r="Q1632" i="16"/>
  <c r="R1632" i="16"/>
  <c r="S1632" i="16"/>
  <c r="T1632" i="16"/>
  <c r="U1632" i="16"/>
  <c r="Y1632" i="16"/>
  <c r="Z1632" i="16"/>
  <c r="AA1632" i="16"/>
  <c r="AB1632" i="16"/>
  <c r="M1633" i="16"/>
  <c r="N1633" i="16"/>
  <c r="O1633" i="16"/>
  <c r="P1633" i="16"/>
  <c r="Q1633" i="16"/>
  <c r="R1633" i="16"/>
  <c r="S1633" i="16"/>
  <c r="T1633" i="16"/>
  <c r="U1633" i="16"/>
  <c r="Y1633" i="16"/>
  <c r="Z1633" i="16"/>
  <c r="AA1633" i="16"/>
  <c r="AB1633" i="16"/>
  <c r="M1634" i="16"/>
  <c r="N1634" i="16"/>
  <c r="O1634" i="16"/>
  <c r="P1634" i="16"/>
  <c r="Q1634" i="16"/>
  <c r="R1634" i="16"/>
  <c r="S1634" i="16"/>
  <c r="T1634" i="16"/>
  <c r="U1634" i="16"/>
  <c r="Y1634" i="16"/>
  <c r="Z1634" i="16"/>
  <c r="AA1634" i="16"/>
  <c r="AB1634" i="16"/>
  <c r="M1635" i="16"/>
  <c r="N1635" i="16"/>
  <c r="O1635" i="16"/>
  <c r="P1635" i="16"/>
  <c r="Q1635" i="16"/>
  <c r="R1635" i="16"/>
  <c r="S1635" i="16"/>
  <c r="T1635" i="16"/>
  <c r="U1635" i="16"/>
  <c r="Y1635" i="16"/>
  <c r="Z1635" i="16"/>
  <c r="AA1635" i="16"/>
  <c r="AB1635" i="16"/>
  <c r="M1636" i="16"/>
  <c r="N1636" i="16"/>
  <c r="O1636" i="16"/>
  <c r="P1636" i="16"/>
  <c r="Q1636" i="16"/>
  <c r="R1636" i="16"/>
  <c r="S1636" i="16"/>
  <c r="T1636" i="16"/>
  <c r="U1636" i="16"/>
  <c r="Y1636" i="16"/>
  <c r="Z1636" i="16"/>
  <c r="AA1636" i="16"/>
  <c r="AB1636" i="16"/>
  <c r="M1637" i="16"/>
  <c r="N1637" i="16"/>
  <c r="O1637" i="16"/>
  <c r="P1637" i="16"/>
  <c r="Q1637" i="16"/>
  <c r="R1637" i="16"/>
  <c r="S1637" i="16"/>
  <c r="T1637" i="16"/>
  <c r="U1637" i="16"/>
  <c r="Y1637" i="16"/>
  <c r="Z1637" i="16"/>
  <c r="AA1637" i="16"/>
  <c r="AB1637" i="16"/>
  <c r="M1638" i="16"/>
  <c r="N1638" i="16"/>
  <c r="O1638" i="16"/>
  <c r="P1638" i="16"/>
  <c r="Q1638" i="16"/>
  <c r="R1638" i="16"/>
  <c r="S1638" i="16"/>
  <c r="T1638" i="16"/>
  <c r="U1638" i="16"/>
  <c r="Y1638" i="16"/>
  <c r="Z1638" i="16"/>
  <c r="AA1638" i="16"/>
  <c r="AB1638" i="16"/>
  <c r="M1639" i="16"/>
  <c r="N1639" i="16"/>
  <c r="O1639" i="16"/>
  <c r="P1639" i="16"/>
  <c r="Q1639" i="16"/>
  <c r="R1639" i="16"/>
  <c r="S1639" i="16"/>
  <c r="T1639" i="16"/>
  <c r="U1639" i="16"/>
  <c r="Y1639" i="16"/>
  <c r="Z1639" i="16"/>
  <c r="AA1639" i="16"/>
  <c r="AB1639" i="16"/>
  <c r="M1640" i="16"/>
  <c r="N1640" i="16"/>
  <c r="O1640" i="16"/>
  <c r="P1640" i="16"/>
  <c r="Q1640" i="16"/>
  <c r="R1640" i="16"/>
  <c r="S1640" i="16"/>
  <c r="T1640" i="16"/>
  <c r="U1640" i="16"/>
  <c r="Y1640" i="16"/>
  <c r="Z1640" i="16"/>
  <c r="AA1640" i="16"/>
  <c r="AB1640" i="16"/>
  <c r="M1641" i="16"/>
  <c r="N1641" i="16"/>
  <c r="O1641" i="16"/>
  <c r="P1641" i="16"/>
  <c r="Q1641" i="16"/>
  <c r="R1641" i="16"/>
  <c r="S1641" i="16"/>
  <c r="T1641" i="16"/>
  <c r="U1641" i="16"/>
  <c r="Y1641" i="16"/>
  <c r="Z1641" i="16"/>
  <c r="AA1641" i="16"/>
  <c r="AB1641" i="16"/>
  <c r="M1642" i="16"/>
  <c r="N1642" i="16"/>
  <c r="O1642" i="16"/>
  <c r="P1642" i="16"/>
  <c r="Q1642" i="16"/>
  <c r="R1642" i="16"/>
  <c r="S1642" i="16"/>
  <c r="T1642" i="16"/>
  <c r="U1642" i="16"/>
  <c r="Y1642" i="16"/>
  <c r="Z1642" i="16"/>
  <c r="AA1642" i="16"/>
  <c r="AB1642" i="16"/>
  <c r="M1643" i="16"/>
  <c r="N1643" i="16"/>
  <c r="O1643" i="16"/>
  <c r="P1643" i="16"/>
  <c r="Q1643" i="16"/>
  <c r="R1643" i="16"/>
  <c r="S1643" i="16"/>
  <c r="T1643" i="16"/>
  <c r="U1643" i="16"/>
  <c r="Y1643" i="16"/>
  <c r="Z1643" i="16"/>
  <c r="AA1643" i="16"/>
  <c r="AB1643" i="16"/>
  <c r="M1644" i="16"/>
  <c r="N1644" i="16"/>
  <c r="O1644" i="16"/>
  <c r="P1644" i="16"/>
  <c r="Q1644" i="16"/>
  <c r="R1644" i="16"/>
  <c r="S1644" i="16"/>
  <c r="T1644" i="16"/>
  <c r="U1644" i="16"/>
  <c r="Y1644" i="16"/>
  <c r="Z1644" i="16"/>
  <c r="AA1644" i="16"/>
  <c r="AB1644" i="16"/>
  <c r="M1645" i="16"/>
  <c r="N1645" i="16"/>
  <c r="O1645" i="16"/>
  <c r="P1645" i="16"/>
  <c r="Q1645" i="16"/>
  <c r="R1645" i="16"/>
  <c r="S1645" i="16"/>
  <c r="T1645" i="16"/>
  <c r="U1645" i="16"/>
  <c r="Y1645" i="16"/>
  <c r="Z1645" i="16"/>
  <c r="AA1645" i="16"/>
  <c r="AB1645" i="16"/>
  <c r="M1646" i="16"/>
  <c r="N1646" i="16"/>
  <c r="O1646" i="16"/>
  <c r="P1646" i="16"/>
  <c r="Q1646" i="16"/>
  <c r="R1646" i="16"/>
  <c r="S1646" i="16"/>
  <c r="T1646" i="16"/>
  <c r="U1646" i="16"/>
  <c r="Y1646" i="16"/>
  <c r="Z1646" i="16"/>
  <c r="AA1646" i="16"/>
  <c r="AB1646" i="16"/>
  <c r="M1647" i="16"/>
  <c r="N1647" i="16"/>
  <c r="O1647" i="16"/>
  <c r="P1647" i="16"/>
  <c r="Q1647" i="16"/>
  <c r="R1647" i="16"/>
  <c r="S1647" i="16"/>
  <c r="T1647" i="16"/>
  <c r="U1647" i="16"/>
  <c r="Y1647" i="16"/>
  <c r="Z1647" i="16"/>
  <c r="AA1647" i="16"/>
  <c r="AB1647" i="16"/>
  <c r="M1648" i="16"/>
  <c r="N1648" i="16"/>
  <c r="O1648" i="16"/>
  <c r="P1648" i="16"/>
  <c r="Q1648" i="16"/>
  <c r="R1648" i="16"/>
  <c r="S1648" i="16"/>
  <c r="T1648" i="16"/>
  <c r="U1648" i="16"/>
  <c r="Y1648" i="16"/>
  <c r="Z1648" i="16"/>
  <c r="AA1648" i="16"/>
  <c r="AB1648" i="16"/>
  <c r="M1649" i="16"/>
  <c r="N1649" i="16"/>
  <c r="O1649" i="16"/>
  <c r="P1649" i="16"/>
  <c r="Q1649" i="16"/>
  <c r="R1649" i="16"/>
  <c r="S1649" i="16"/>
  <c r="T1649" i="16"/>
  <c r="U1649" i="16"/>
  <c r="Y1649" i="16"/>
  <c r="Z1649" i="16"/>
  <c r="AA1649" i="16"/>
  <c r="AB1649" i="16"/>
  <c r="M1650" i="16"/>
  <c r="N1650" i="16"/>
  <c r="O1650" i="16"/>
  <c r="P1650" i="16"/>
  <c r="Q1650" i="16"/>
  <c r="R1650" i="16"/>
  <c r="S1650" i="16"/>
  <c r="T1650" i="16"/>
  <c r="U1650" i="16"/>
  <c r="Y1650" i="16"/>
  <c r="Z1650" i="16"/>
  <c r="AA1650" i="16"/>
  <c r="AB1650" i="16"/>
  <c r="M1651" i="16"/>
  <c r="N1651" i="16"/>
  <c r="O1651" i="16"/>
  <c r="P1651" i="16"/>
  <c r="Q1651" i="16"/>
  <c r="R1651" i="16"/>
  <c r="S1651" i="16"/>
  <c r="T1651" i="16"/>
  <c r="U1651" i="16"/>
  <c r="Y1651" i="16"/>
  <c r="Z1651" i="16"/>
  <c r="AA1651" i="16"/>
  <c r="AB1651" i="16"/>
  <c r="M1652" i="16"/>
  <c r="N1652" i="16"/>
  <c r="O1652" i="16"/>
  <c r="P1652" i="16"/>
  <c r="Q1652" i="16"/>
  <c r="R1652" i="16"/>
  <c r="S1652" i="16"/>
  <c r="T1652" i="16"/>
  <c r="U1652" i="16"/>
  <c r="Y1652" i="16"/>
  <c r="Z1652" i="16"/>
  <c r="AA1652" i="16"/>
  <c r="AB1652" i="16"/>
  <c r="M1653" i="16"/>
  <c r="N1653" i="16"/>
  <c r="O1653" i="16"/>
  <c r="P1653" i="16"/>
  <c r="Q1653" i="16"/>
  <c r="R1653" i="16"/>
  <c r="S1653" i="16"/>
  <c r="T1653" i="16"/>
  <c r="U1653" i="16"/>
  <c r="Y1653" i="16"/>
  <c r="Z1653" i="16"/>
  <c r="AA1653" i="16"/>
  <c r="AB1653" i="16"/>
  <c r="M1654" i="16"/>
  <c r="N1654" i="16"/>
  <c r="O1654" i="16"/>
  <c r="P1654" i="16"/>
  <c r="Q1654" i="16"/>
  <c r="R1654" i="16"/>
  <c r="S1654" i="16"/>
  <c r="T1654" i="16"/>
  <c r="U1654" i="16"/>
  <c r="Y1654" i="16"/>
  <c r="Z1654" i="16"/>
  <c r="AA1654" i="16"/>
  <c r="AB1654" i="16"/>
  <c r="M1655" i="16"/>
  <c r="N1655" i="16"/>
  <c r="O1655" i="16"/>
  <c r="P1655" i="16"/>
  <c r="Q1655" i="16"/>
  <c r="R1655" i="16"/>
  <c r="S1655" i="16"/>
  <c r="T1655" i="16"/>
  <c r="U1655" i="16"/>
  <c r="Y1655" i="16"/>
  <c r="Z1655" i="16"/>
  <c r="AA1655" i="16"/>
  <c r="AB1655" i="16"/>
  <c r="M1656" i="16"/>
  <c r="N1656" i="16"/>
  <c r="O1656" i="16"/>
  <c r="P1656" i="16"/>
  <c r="Q1656" i="16"/>
  <c r="R1656" i="16"/>
  <c r="S1656" i="16"/>
  <c r="T1656" i="16"/>
  <c r="U1656" i="16"/>
  <c r="Y1656" i="16"/>
  <c r="Z1656" i="16"/>
  <c r="AA1656" i="16"/>
  <c r="AB1656" i="16"/>
  <c r="M1657" i="16"/>
  <c r="N1657" i="16"/>
  <c r="O1657" i="16"/>
  <c r="P1657" i="16"/>
  <c r="Q1657" i="16"/>
  <c r="R1657" i="16"/>
  <c r="S1657" i="16"/>
  <c r="T1657" i="16"/>
  <c r="U1657" i="16"/>
  <c r="Y1657" i="16"/>
  <c r="Z1657" i="16"/>
  <c r="AA1657" i="16"/>
  <c r="AB1657" i="16"/>
  <c r="M1658" i="16"/>
  <c r="N1658" i="16"/>
  <c r="O1658" i="16"/>
  <c r="P1658" i="16"/>
  <c r="Q1658" i="16"/>
  <c r="R1658" i="16"/>
  <c r="S1658" i="16"/>
  <c r="T1658" i="16"/>
  <c r="U1658" i="16"/>
  <c r="Y1658" i="16"/>
  <c r="Z1658" i="16"/>
  <c r="AA1658" i="16"/>
  <c r="AB1658" i="16"/>
  <c r="M1659" i="16"/>
  <c r="N1659" i="16"/>
  <c r="O1659" i="16"/>
  <c r="P1659" i="16"/>
  <c r="Q1659" i="16"/>
  <c r="R1659" i="16"/>
  <c r="S1659" i="16"/>
  <c r="T1659" i="16"/>
  <c r="U1659" i="16"/>
  <c r="Y1659" i="16"/>
  <c r="Z1659" i="16"/>
  <c r="AA1659" i="16"/>
  <c r="AB1659" i="16"/>
  <c r="M1660" i="16"/>
  <c r="N1660" i="16"/>
  <c r="O1660" i="16"/>
  <c r="P1660" i="16"/>
  <c r="Q1660" i="16"/>
  <c r="R1660" i="16"/>
  <c r="S1660" i="16"/>
  <c r="T1660" i="16"/>
  <c r="U1660" i="16"/>
  <c r="Y1660" i="16"/>
  <c r="Z1660" i="16"/>
  <c r="AA1660" i="16"/>
  <c r="AB1660" i="16"/>
  <c r="M1661" i="16"/>
  <c r="N1661" i="16"/>
  <c r="O1661" i="16"/>
  <c r="P1661" i="16"/>
  <c r="Q1661" i="16"/>
  <c r="R1661" i="16"/>
  <c r="S1661" i="16"/>
  <c r="T1661" i="16"/>
  <c r="U1661" i="16"/>
  <c r="Y1661" i="16"/>
  <c r="Z1661" i="16"/>
  <c r="AA1661" i="16"/>
  <c r="AB1661" i="16"/>
  <c r="M1662" i="16"/>
  <c r="N1662" i="16"/>
  <c r="O1662" i="16"/>
  <c r="P1662" i="16"/>
  <c r="Q1662" i="16"/>
  <c r="R1662" i="16"/>
  <c r="S1662" i="16"/>
  <c r="T1662" i="16"/>
  <c r="U1662" i="16"/>
  <c r="Y1662" i="16"/>
  <c r="Z1662" i="16"/>
  <c r="AA1662" i="16"/>
  <c r="AB1662" i="16"/>
  <c r="M1663" i="16"/>
  <c r="N1663" i="16"/>
  <c r="O1663" i="16"/>
  <c r="P1663" i="16"/>
  <c r="Q1663" i="16"/>
  <c r="R1663" i="16"/>
  <c r="S1663" i="16"/>
  <c r="T1663" i="16"/>
  <c r="U1663" i="16"/>
  <c r="Y1663" i="16"/>
  <c r="Z1663" i="16"/>
  <c r="AA1663" i="16"/>
  <c r="AB1663" i="16"/>
  <c r="M1664" i="16"/>
  <c r="N1664" i="16"/>
  <c r="O1664" i="16"/>
  <c r="P1664" i="16"/>
  <c r="Q1664" i="16"/>
  <c r="R1664" i="16"/>
  <c r="S1664" i="16"/>
  <c r="T1664" i="16"/>
  <c r="U1664" i="16"/>
  <c r="Y1664" i="16"/>
  <c r="Z1664" i="16"/>
  <c r="AA1664" i="16"/>
  <c r="AB1664" i="16"/>
  <c r="M1665" i="16"/>
  <c r="N1665" i="16"/>
  <c r="O1665" i="16"/>
  <c r="P1665" i="16"/>
  <c r="Q1665" i="16"/>
  <c r="R1665" i="16"/>
  <c r="S1665" i="16"/>
  <c r="T1665" i="16"/>
  <c r="U1665" i="16"/>
  <c r="Y1665" i="16"/>
  <c r="Z1665" i="16"/>
  <c r="AA1665" i="16"/>
  <c r="AB1665" i="16"/>
  <c r="M1666" i="16"/>
  <c r="N1666" i="16"/>
  <c r="O1666" i="16"/>
  <c r="P1666" i="16"/>
  <c r="Q1666" i="16"/>
  <c r="R1666" i="16"/>
  <c r="S1666" i="16"/>
  <c r="T1666" i="16"/>
  <c r="U1666" i="16"/>
  <c r="Y1666" i="16"/>
  <c r="Z1666" i="16"/>
  <c r="AA1666" i="16"/>
  <c r="AB1666" i="16"/>
  <c r="M1667" i="16"/>
  <c r="N1667" i="16"/>
  <c r="O1667" i="16"/>
  <c r="P1667" i="16"/>
  <c r="Q1667" i="16"/>
  <c r="R1667" i="16"/>
  <c r="S1667" i="16"/>
  <c r="T1667" i="16"/>
  <c r="U1667" i="16"/>
  <c r="Y1667" i="16"/>
  <c r="Z1667" i="16"/>
  <c r="AA1667" i="16"/>
  <c r="AB1667" i="16"/>
  <c r="M1668" i="16"/>
  <c r="N1668" i="16"/>
  <c r="O1668" i="16"/>
  <c r="P1668" i="16"/>
  <c r="Q1668" i="16"/>
  <c r="R1668" i="16"/>
  <c r="S1668" i="16"/>
  <c r="T1668" i="16"/>
  <c r="U1668" i="16"/>
  <c r="Y1668" i="16"/>
  <c r="Z1668" i="16"/>
  <c r="AA1668" i="16"/>
  <c r="AB1668" i="16"/>
  <c r="M1669" i="16"/>
  <c r="N1669" i="16"/>
  <c r="O1669" i="16"/>
  <c r="P1669" i="16"/>
  <c r="Q1669" i="16"/>
  <c r="R1669" i="16"/>
  <c r="S1669" i="16"/>
  <c r="T1669" i="16"/>
  <c r="U1669" i="16"/>
  <c r="Y1669" i="16"/>
  <c r="Z1669" i="16"/>
  <c r="AA1669" i="16"/>
  <c r="AB1669" i="16"/>
  <c r="M1670" i="16"/>
  <c r="N1670" i="16"/>
  <c r="O1670" i="16"/>
  <c r="P1670" i="16"/>
  <c r="Q1670" i="16"/>
  <c r="R1670" i="16"/>
  <c r="S1670" i="16"/>
  <c r="T1670" i="16"/>
  <c r="U1670" i="16"/>
  <c r="Y1670" i="16"/>
  <c r="Z1670" i="16"/>
  <c r="AA1670" i="16"/>
  <c r="AB1670" i="16"/>
  <c r="M1671" i="16"/>
  <c r="N1671" i="16"/>
  <c r="O1671" i="16"/>
  <c r="P1671" i="16"/>
  <c r="Q1671" i="16"/>
  <c r="R1671" i="16"/>
  <c r="S1671" i="16"/>
  <c r="T1671" i="16"/>
  <c r="U1671" i="16"/>
  <c r="Y1671" i="16"/>
  <c r="Z1671" i="16"/>
  <c r="AA1671" i="16"/>
  <c r="AB1671" i="16"/>
  <c r="M1672" i="16"/>
  <c r="N1672" i="16"/>
  <c r="O1672" i="16"/>
  <c r="P1672" i="16"/>
  <c r="Q1672" i="16"/>
  <c r="R1672" i="16"/>
  <c r="S1672" i="16"/>
  <c r="T1672" i="16"/>
  <c r="U1672" i="16"/>
  <c r="Y1672" i="16"/>
  <c r="Z1672" i="16"/>
  <c r="AA1672" i="16"/>
  <c r="AB1672" i="16"/>
  <c r="M1673" i="16"/>
  <c r="N1673" i="16"/>
  <c r="O1673" i="16"/>
  <c r="P1673" i="16"/>
  <c r="Q1673" i="16"/>
  <c r="R1673" i="16"/>
  <c r="S1673" i="16"/>
  <c r="T1673" i="16"/>
  <c r="U1673" i="16"/>
  <c r="Y1673" i="16"/>
  <c r="Z1673" i="16"/>
  <c r="AA1673" i="16"/>
  <c r="AB1673" i="16"/>
  <c r="M1674" i="16"/>
  <c r="N1674" i="16"/>
  <c r="O1674" i="16"/>
  <c r="P1674" i="16"/>
  <c r="Q1674" i="16"/>
  <c r="R1674" i="16"/>
  <c r="S1674" i="16"/>
  <c r="T1674" i="16"/>
  <c r="U1674" i="16"/>
  <c r="Y1674" i="16"/>
  <c r="Z1674" i="16"/>
  <c r="AA1674" i="16"/>
  <c r="AB1674" i="16"/>
  <c r="M1675" i="16"/>
  <c r="N1675" i="16"/>
  <c r="O1675" i="16"/>
  <c r="P1675" i="16"/>
  <c r="Q1675" i="16"/>
  <c r="R1675" i="16"/>
  <c r="S1675" i="16"/>
  <c r="T1675" i="16"/>
  <c r="U1675" i="16"/>
  <c r="Y1675" i="16"/>
  <c r="Z1675" i="16"/>
  <c r="AA1675" i="16"/>
  <c r="AB1675" i="16"/>
  <c r="M1676" i="16"/>
  <c r="N1676" i="16"/>
  <c r="O1676" i="16"/>
  <c r="P1676" i="16"/>
  <c r="Q1676" i="16"/>
  <c r="R1676" i="16"/>
  <c r="S1676" i="16"/>
  <c r="T1676" i="16"/>
  <c r="U1676" i="16"/>
  <c r="Y1676" i="16"/>
  <c r="Z1676" i="16"/>
  <c r="AA1676" i="16"/>
  <c r="AB1676" i="16"/>
  <c r="M1677" i="16"/>
  <c r="N1677" i="16"/>
  <c r="O1677" i="16"/>
  <c r="P1677" i="16"/>
  <c r="Q1677" i="16"/>
  <c r="R1677" i="16"/>
  <c r="S1677" i="16"/>
  <c r="T1677" i="16"/>
  <c r="U1677" i="16"/>
  <c r="Y1677" i="16"/>
  <c r="Z1677" i="16"/>
  <c r="AA1677" i="16"/>
  <c r="AB1677" i="16"/>
  <c r="M1678" i="16"/>
  <c r="N1678" i="16"/>
  <c r="O1678" i="16"/>
  <c r="P1678" i="16"/>
  <c r="Q1678" i="16"/>
  <c r="R1678" i="16"/>
  <c r="S1678" i="16"/>
  <c r="T1678" i="16"/>
  <c r="U1678" i="16"/>
  <c r="Y1678" i="16"/>
  <c r="Z1678" i="16"/>
  <c r="AA1678" i="16"/>
  <c r="AB1678" i="16"/>
  <c r="M1679" i="16"/>
  <c r="N1679" i="16"/>
  <c r="O1679" i="16"/>
  <c r="P1679" i="16"/>
  <c r="Q1679" i="16"/>
  <c r="R1679" i="16"/>
  <c r="S1679" i="16"/>
  <c r="T1679" i="16"/>
  <c r="U1679" i="16"/>
  <c r="Y1679" i="16"/>
  <c r="Z1679" i="16"/>
  <c r="AA1679" i="16"/>
  <c r="AB1679" i="16"/>
  <c r="M1680" i="16"/>
  <c r="N1680" i="16"/>
  <c r="O1680" i="16"/>
  <c r="P1680" i="16"/>
  <c r="Q1680" i="16"/>
  <c r="R1680" i="16"/>
  <c r="S1680" i="16"/>
  <c r="T1680" i="16"/>
  <c r="U1680" i="16"/>
  <c r="Y1680" i="16"/>
  <c r="Z1680" i="16"/>
  <c r="AA1680" i="16"/>
  <c r="AB1680" i="16"/>
  <c r="M1681" i="16"/>
  <c r="N1681" i="16"/>
  <c r="O1681" i="16"/>
  <c r="P1681" i="16"/>
  <c r="Q1681" i="16"/>
  <c r="R1681" i="16"/>
  <c r="S1681" i="16"/>
  <c r="T1681" i="16"/>
  <c r="U1681" i="16"/>
  <c r="Y1681" i="16"/>
  <c r="Z1681" i="16"/>
  <c r="AA1681" i="16"/>
  <c r="AB1681" i="16"/>
  <c r="M1682" i="16"/>
  <c r="N1682" i="16"/>
  <c r="O1682" i="16"/>
  <c r="P1682" i="16"/>
  <c r="Q1682" i="16"/>
  <c r="R1682" i="16"/>
  <c r="S1682" i="16"/>
  <c r="T1682" i="16"/>
  <c r="U1682" i="16"/>
  <c r="Y1682" i="16"/>
  <c r="Z1682" i="16"/>
  <c r="AA1682" i="16"/>
  <c r="AB1682" i="16"/>
  <c r="M1683" i="16"/>
  <c r="N1683" i="16"/>
  <c r="O1683" i="16"/>
  <c r="P1683" i="16"/>
  <c r="Q1683" i="16"/>
  <c r="R1683" i="16"/>
  <c r="S1683" i="16"/>
  <c r="T1683" i="16"/>
  <c r="U1683" i="16"/>
  <c r="Y1683" i="16"/>
  <c r="Z1683" i="16"/>
  <c r="AA1683" i="16"/>
  <c r="AB1683" i="16"/>
  <c r="M1684" i="16"/>
  <c r="N1684" i="16"/>
  <c r="O1684" i="16"/>
  <c r="P1684" i="16"/>
  <c r="Q1684" i="16"/>
  <c r="R1684" i="16"/>
  <c r="S1684" i="16"/>
  <c r="T1684" i="16"/>
  <c r="U1684" i="16"/>
  <c r="Y1684" i="16"/>
  <c r="Z1684" i="16"/>
  <c r="AA1684" i="16"/>
  <c r="AB1684" i="16"/>
  <c r="M1685" i="16"/>
  <c r="N1685" i="16"/>
  <c r="O1685" i="16"/>
  <c r="P1685" i="16"/>
  <c r="Q1685" i="16"/>
  <c r="R1685" i="16"/>
  <c r="S1685" i="16"/>
  <c r="T1685" i="16"/>
  <c r="U1685" i="16"/>
  <c r="Y1685" i="16"/>
  <c r="Z1685" i="16"/>
  <c r="AA1685" i="16"/>
  <c r="AB1685" i="16"/>
  <c r="M1686" i="16"/>
  <c r="N1686" i="16"/>
  <c r="O1686" i="16"/>
  <c r="P1686" i="16"/>
  <c r="Q1686" i="16"/>
  <c r="R1686" i="16"/>
  <c r="S1686" i="16"/>
  <c r="T1686" i="16"/>
  <c r="U1686" i="16"/>
  <c r="Y1686" i="16"/>
  <c r="Z1686" i="16"/>
  <c r="AA1686" i="16"/>
  <c r="AB1686" i="16"/>
  <c r="M1687" i="16"/>
  <c r="N1687" i="16"/>
  <c r="O1687" i="16"/>
  <c r="P1687" i="16"/>
  <c r="Q1687" i="16"/>
  <c r="R1687" i="16"/>
  <c r="S1687" i="16"/>
  <c r="T1687" i="16"/>
  <c r="U1687" i="16"/>
  <c r="Y1687" i="16"/>
  <c r="Z1687" i="16"/>
  <c r="AA1687" i="16"/>
  <c r="AB1687" i="16"/>
  <c r="M1688" i="16"/>
  <c r="N1688" i="16"/>
  <c r="O1688" i="16"/>
  <c r="P1688" i="16"/>
  <c r="Q1688" i="16"/>
  <c r="R1688" i="16"/>
  <c r="S1688" i="16"/>
  <c r="T1688" i="16"/>
  <c r="U1688" i="16"/>
  <c r="Y1688" i="16"/>
  <c r="Z1688" i="16"/>
  <c r="AA1688" i="16"/>
  <c r="AB1688" i="16"/>
  <c r="M1689" i="16"/>
  <c r="N1689" i="16"/>
  <c r="O1689" i="16"/>
  <c r="P1689" i="16"/>
  <c r="Q1689" i="16"/>
  <c r="R1689" i="16"/>
  <c r="S1689" i="16"/>
  <c r="T1689" i="16"/>
  <c r="U1689" i="16"/>
  <c r="Y1689" i="16"/>
  <c r="Z1689" i="16"/>
  <c r="AA1689" i="16"/>
  <c r="AB1689" i="16"/>
  <c r="M1690" i="16"/>
  <c r="N1690" i="16"/>
  <c r="O1690" i="16"/>
  <c r="P1690" i="16"/>
  <c r="Q1690" i="16"/>
  <c r="R1690" i="16"/>
  <c r="S1690" i="16"/>
  <c r="T1690" i="16"/>
  <c r="U1690" i="16"/>
  <c r="Y1690" i="16"/>
  <c r="Z1690" i="16"/>
  <c r="AA1690" i="16"/>
  <c r="AB1690" i="16"/>
  <c r="M1691" i="16"/>
  <c r="N1691" i="16"/>
  <c r="O1691" i="16"/>
  <c r="P1691" i="16"/>
  <c r="Q1691" i="16"/>
  <c r="R1691" i="16"/>
  <c r="S1691" i="16"/>
  <c r="T1691" i="16"/>
  <c r="U1691" i="16"/>
  <c r="Y1691" i="16"/>
  <c r="Z1691" i="16"/>
  <c r="AA1691" i="16"/>
  <c r="AB1691" i="16"/>
  <c r="M1692" i="16"/>
  <c r="N1692" i="16"/>
  <c r="O1692" i="16"/>
  <c r="P1692" i="16"/>
  <c r="Q1692" i="16"/>
  <c r="R1692" i="16"/>
  <c r="S1692" i="16"/>
  <c r="T1692" i="16"/>
  <c r="U1692" i="16"/>
  <c r="Y1692" i="16"/>
  <c r="Z1692" i="16"/>
  <c r="AA1692" i="16"/>
  <c r="AB1692" i="16"/>
  <c r="M1693" i="16"/>
  <c r="N1693" i="16"/>
  <c r="O1693" i="16"/>
  <c r="P1693" i="16"/>
  <c r="Q1693" i="16"/>
  <c r="R1693" i="16"/>
  <c r="S1693" i="16"/>
  <c r="T1693" i="16"/>
  <c r="U1693" i="16"/>
  <c r="Y1693" i="16"/>
  <c r="Z1693" i="16"/>
  <c r="AA1693" i="16"/>
  <c r="AB1693" i="16"/>
  <c r="M1694" i="16"/>
  <c r="N1694" i="16"/>
  <c r="O1694" i="16"/>
  <c r="P1694" i="16"/>
  <c r="Q1694" i="16"/>
  <c r="R1694" i="16"/>
  <c r="S1694" i="16"/>
  <c r="T1694" i="16"/>
  <c r="U1694" i="16"/>
  <c r="Y1694" i="16"/>
  <c r="Z1694" i="16"/>
  <c r="AA1694" i="16"/>
  <c r="AB1694" i="16"/>
  <c r="M1695" i="16"/>
  <c r="N1695" i="16"/>
  <c r="O1695" i="16"/>
  <c r="P1695" i="16"/>
  <c r="Q1695" i="16"/>
  <c r="R1695" i="16"/>
  <c r="S1695" i="16"/>
  <c r="T1695" i="16"/>
  <c r="U1695" i="16"/>
  <c r="Y1695" i="16"/>
  <c r="Z1695" i="16"/>
  <c r="AA1695" i="16"/>
  <c r="AB1695" i="16"/>
  <c r="M1696" i="16"/>
  <c r="N1696" i="16"/>
  <c r="O1696" i="16"/>
  <c r="P1696" i="16"/>
  <c r="Q1696" i="16"/>
  <c r="R1696" i="16"/>
  <c r="S1696" i="16"/>
  <c r="T1696" i="16"/>
  <c r="U1696" i="16"/>
  <c r="Y1696" i="16"/>
  <c r="Z1696" i="16"/>
  <c r="AA1696" i="16"/>
  <c r="AB1696" i="16"/>
  <c r="M1697" i="16"/>
  <c r="N1697" i="16"/>
  <c r="O1697" i="16"/>
  <c r="P1697" i="16"/>
  <c r="Q1697" i="16"/>
  <c r="R1697" i="16"/>
  <c r="S1697" i="16"/>
  <c r="T1697" i="16"/>
  <c r="U1697" i="16"/>
  <c r="Y1697" i="16"/>
  <c r="Z1697" i="16"/>
  <c r="AA1697" i="16"/>
  <c r="AB1697" i="16"/>
  <c r="M1698" i="16"/>
  <c r="N1698" i="16"/>
  <c r="O1698" i="16"/>
  <c r="P1698" i="16"/>
  <c r="Q1698" i="16"/>
  <c r="R1698" i="16"/>
  <c r="S1698" i="16"/>
  <c r="T1698" i="16"/>
  <c r="U1698" i="16"/>
  <c r="Y1698" i="16"/>
  <c r="Z1698" i="16"/>
  <c r="AA1698" i="16"/>
  <c r="AB1698" i="16"/>
  <c r="M1699" i="16"/>
  <c r="N1699" i="16"/>
  <c r="O1699" i="16"/>
  <c r="P1699" i="16"/>
  <c r="Q1699" i="16"/>
  <c r="R1699" i="16"/>
  <c r="S1699" i="16"/>
  <c r="T1699" i="16"/>
  <c r="U1699" i="16"/>
  <c r="Y1699" i="16"/>
  <c r="Z1699" i="16"/>
  <c r="AA1699" i="16"/>
  <c r="AB1699" i="16"/>
  <c r="M1700" i="16"/>
  <c r="N1700" i="16"/>
  <c r="O1700" i="16"/>
  <c r="P1700" i="16"/>
  <c r="Q1700" i="16"/>
  <c r="R1700" i="16"/>
  <c r="S1700" i="16"/>
  <c r="T1700" i="16"/>
  <c r="U1700" i="16"/>
  <c r="Y1700" i="16"/>
  <c r="Z1700" i="16"/>
  <c r="AA1700" i="16"/>
  <c r="AB1700" i="16"/>
  <c r="M1701" i="16"/>
  <c r="N1701" i="16"/>
  <c r="O1701" i="16"/>
  <c r="P1701" i="16"/>
  <c r="Q1701" i="16"/>
  <c r="R1701" i="16"/>
  <c r="S1701" i="16"/>
  <c r="T1701" i="16"/>
  <c r="U1701" i="16"/>
  <c r="Y1701" i="16"/>
  <c r="Z1701" i="16"/>
  <c r="AA1701" i="16"/>
  <c r="AB1701" i="16"/>
  <c r="M1702" i="16"/>
  <c r="N1702" i="16"/>
  <c r="O1702" i="16"/>
  <c r="P1702" i="16"/>
  <c r="Q1702" i="16"/>
  <c r="R1702" i="16"/>
  <c r="S1702" i="16"/>
  <c r="T1702" i="16"/>
  <c r="U1702" i="16"/>
  <c r="Y1702" i="16"/>
  <c r="Z1702" i="16"/>
  <c r="AA1702" i="16"/>
  <c r="AB1702" i="16"/>
  <c r="M1703" i="16"/>
  <c r="N1703" i="16"/>
  <c r="O1703" i="16"/>
  <c r="P1703" i="16"/>
  <c r="Q1703" i="16"/>
  <c r="R1703" i="16"/>
  <c r="S1703" i="16"/>
  <c r="T1703" i="16"/>
  <c r="U1703" i="16"/>
  <c r="Y1703" i="16"/>
  <c r="Z1703" i="16"/>
  <c r="AA1703" i="16"/>
  <c r="AB1703" i="16"/>
  <c r="M1704" i="16"/>
  <c r="N1704" i="16"/>
  <c r="O1704" i="16"/>
  <c r="P1704" i="16"/>
  <c r="Q1704" i="16"/>
  <c r="R1704" i="16"/>
  <c r="S1704" i="16"/>
  <c r="T1704" i="16"/>
  <c r="U1704" i="16"/>
  <c r="Y1704" i="16"/>
  <c r="Z1704" i="16"/>
  <c r="AA1704" i="16"/>
  <c r="AB1704" i="16"/>
  <c r="M1705" i="16"/>
  <c r="N1705" i="16"/>
  <c r="O1705" i="16"/>
  <c r="P1705" i="16"/>
  <c r="Q1705" i="16"/>
  <c r="R1705" i="16"/>
  <c r="S1705" i="16"/>
  <c r="T1705" i="16"/>
  <c r="U1705" i="16"/>
  <c r="Y1705" i="16"/>
  <c r="Z1705" i="16"/>
  <c r="AA1705" i="16"/>
  <c r="AB1705" i="16"/>
  <c r="M1706" i="16"/>
  <c r="N1706" i="16"/>
  <c r="O1706" i="16"/>
  <c r="P1706" i="16"/>
  <c r="Q1706" i="16"/>
  <c r="R1706" i="16"/>
  <c r="S1706" i="16"/>
  <c r="T1706" i="16"/>
  <c r="U1706" i="16"/>
  <c r="Y1706" i="16"/>
  <c r="Z1706" i="16"/>
  <c r="AA1706" i="16"/>
  <c r="AB1706" i="16"/>
  <c r="M1707" i="16"/>
  <c r="N1707" i="16"/>
  <c r="O1707" i="16"/>
  <c r="P1707" i="16"/>
  <c r="Q1707" i="16"/>
  <c r="R1707" i="16"/>
  <c r="S1707" i="16"/>
  <c r="T1707" i="16"/>
  <c r="U1707" i="16"/>
  <c r="Y1707" i="16"/>
  <c r="Z1707" i="16"/>
  <c r="AA1707" i="16"/>
  <c r="AB1707" i="16"/>
  <c r="M1708" i="16"/>
  <c r="N1708" i="16"/>
  <c r="O1708" i="16"/>
  <c r="P1708" i="16"/>
  <c r="Q1708" i="16"/>
  <c r="R1708" i="16"/>
  <c r="S1708" i="16"/>
  <c r="T1708" i="16"/>
  <c r="U1708" i="16"/>
  <c r="Y1708" i="16"/>
  <c r="Z1708" i="16"/>
  <c r="AA1708" i="16"/>
  <c r="AB1708" i="16"/>
  <c r="M1709" i="16"/>
  <c r="N1709" i="16"/>
  <c r="O1709" i="16"/>
  <c r="P1709" i="16"/>
  <c r="Q1709" i="16"/>
  <c r="R1709" i="16"/>
  <c r="S1709" i="16"/>
  <c r="T1709" i="16"/>
  <c r="U1709" i="16"/>
  <c r="Y1709" i="16"/>
  <c r="Z1709" i="16"/>
  <c r="AA1709" i="16"/>
  <c r="AB1709" i="16"/>
  <c r="M1710" i="16"/>
  <c r="N1710" i="16"/>
  <c r="O1710" i="16"/>
  <c r="P1710" i="16"/>
  <c r="Q1710" i="16"/>
  <c r="R1710" i="16"/>
  <c r="S1710" i="16"/>
  <c r="T1710" i="16"/>
  <c r="U1710" i="16"/>
  <c r="Y1710" i="16"/>
  <c r="Z1710" i="16"/>
  <c r="AA1710" i="16"/>
  <c r="AB1710" i="16"/>
  <c r="M1711" i="16"/>
  <c r="N1711" i="16"/>
  <c r="O1711" i="16"/>
  <c r="P1711" i="16"/>
  <c r="Q1711" i="16"/>
  <c r="R1711" i="16"/>
  <c r="S1711" i="16"/>
  <c r="T1711" i="16"/>
  <c r="U1711" i="16"/>
  <c r="Y1711" i="16"/>
  <c r="Z1711" i="16"/>
  <c r="AA1711" i="16"/>
  <c r="AB1711" i="16"/>
  <c r="M1712" i="16"/>
  <c r="N1712" i="16"/>
  <c r="O1712" i="16"/>
  <c r="P1712" i="16"/>
  <c r="Q1712" i="16"/>
  <c r="R1712" i="16"/>
  <c r="S1712" i="16"/>
  <c r="T1712" i="16"/>
  <c r="U1712" i="16"/>
  <c r="Y1712" i="16"/>
  <c r="Z1712" i="16"/>
  <c r="AA1712" i="16"/>
  <c r="AB1712" i="16"/>
  <c r="M1713" i="16"/>
  <c r="N1713" i="16"/>
  <c r="O1713" i="16"/>
  <c r="P1713" i="16"/>
  <c r="Q1713" i="16"/>
  <c r="R1713" i="16"/>
  <c r="S1713" i="16"/>
  <c r="T1713" i="16"/>
  <c r="U1713" i="16"/>
  <c r="Y1713" i="16"/>
  <c r="Z1713" i="16"/>
  <c r="AA1713" i="16"/>
  <c r="AB1713" i="16"/>
  <c r="M1714" i="16"/>
  <c r="N1714" i="16"/>
  <c r="O1714" i="16"/>
  <c r="P1714" i="16"/>
  <c r="Q1714" i="16"/>
  <c r="R1714" i="16"/>
  <c r="S1714" i="16"/>
  <c r="T1714" i="16"/>
  <c r="U1714" i="16"/>
  <c r="Y1714" i="16"/>
  <c r="Z1714" i="16"/>
  <c r="AA1714" i="16"/>
  <c r="AB1714" i="16"/>
  <c r="M1715" i="16"/>
  <c r="N1715" i="16"/>
  <c r="O1715" i="16"/>
  <c r="P1715" i="16"/>
  <c r="Q1715" i="16"/>
  <c r="R1715" i="16"/>
  <c r="S1715" i="16"/>
  <c r="T1715" i="16"/>
  <c r="U1715" i="16"/>
  <c r="Y1715" i="16"/>
  <c r="Z1715" i="16"/>
  <c r="AA1715" i="16"/>
  <c r="AB1715" i="16"/>
  <c r="M1716" i="16"/>
  <c r="N1716" i="16"/>
  <c r="O1716" i="16"/>
  <c r="P1716" i="16"/>
  <c r="Q1716" i="16"/>
  <c r="R1716" i="16"/>
  <c r="S1716" i="16"/>
  <c r="T1716" i="16"/>
  <c r="U1716" i="16"/>
  <c r="Y1716" i="16"/>
  <c r="Z1716" i="16"/>
  <c r="AA1716" i="16"/>
  <c r="AB1716" i="16"/>
  <c r="M1717" i="16"/>
  <c r="N1717" i="16"/>
  <c r="O1717" i="16"/>
  <c r="P1717" i="16"/>
  <c r="Q1717" i="16"/>
  <c r="R1717" i="16"/>
  <c r="S1717" i="16"/>
  <c r="T1717" i="16"/>
  <c r="U1717" i="16"/>
  <c r="Y1717" i="16"/>
  <c r="Z1717" i="16"/>
  <c r="AA1717" i="16"/>
  <c r="AB1717" i="16"/>
  <c r="M1718" i="16"/>
  <c r="N1718" i="16"/>
  <c r="O1718" i="16"/>
  <c r="P1718" i="16"/>
  <c r="Q1718" i="16"/>
  <c r="R1718" i="16"/>
  <c r="S1718" i="16"/>
  <c r="T1718" i="16"/>
  <c r="U1718" i="16"/>
  <c r="Y1718" i="16"/>
  <c r="Z1718" i="16"/>
  <c r="AA1718" i="16"/>
  <c r="AB1718" i="16"/>
  <c r="M1719" i="16"/>
  <c r="N1719" i="16"/>
  <c r="O1719" i="16"/>
  <c r="P1719" i="16"/>
  <c r="Q1719" i="16"/>
  <c r="R1719" i="16"/>
  <c r="S1719" i="16"/>
  <c r="T1719" i="16"/>
  <c r="U1719" i="16"/>
  <c r="Y1719" i="16"/>
  <c r="Z1719" i="16"/>
  <c r="AA1719" i="16"/>
  <c r="AB1719" i="16"/>
  <c r="M1720" i="16"/>
  <c r="N1720" i="16"/>
  <c r="O1720" i="16"/>
  <c r="P1720" i="16"/>
  <c r="Q1720" i="16"/>
  <c r="R1720" i="16"/>
  <c r="S1720" i="16"/>
  <c r="T1720" i="16"/>
  <c r="U1720" i="16"/>
  <c r="Y1720" i="16"/>
  <c r="Z1720" i="16"/>
  <c r="AA1720" i="16"/>
  <c r="AB1720" i="16"/>
  <c r="M1721" i="16"/>
  <c r="N1721" i="16"/>
  <c r="O1721" i="16"/>
  <c r="P1721" i="16"/>
  <c r="Q1721" i="16"/>
  <c r="R1721" i="16"/>
  <c r="S1721" i="16"/>
  <c r="T1721" i="16"/>
  <c r="U1721" i="16"/>
  <c r="Y1721" i="16"/>
  <c r="Z1721" i="16"/>
  <c r="AA1721" i="16"/>
  <c r="AB1721" i="16"/>
  <c r="M1722" i="16"/>
  <c r="N1722" i="16"/>
  <c r="O1722" i="16"/>
  <c r="P1722" i="16"/>
  <c r="Q1722" i="16"/>
  <c r="R1722" i="16"/>
  <c r="S1722" i="16"/>
  <c r="T1722" i="16"/>
  <c r="U1722" i="16"/>
  <c r="Y1722" i="16"/>
  <c r="Z1722" i="16"/>
  <c r="AA1722" i="16"/>
  <c r="AB1722" i="16"/>
  <c r="M1723" i="16"/>
  <c r="N1723" i="16"/>
  <c r="O1723" i="16"/>
  <c r="P1723" i="16"/>
  <c r="Q1723" i="16"/>
  <c r="R1723" i="16"/>
  <c r="S1723" i="16"/>
  <c r="T1723" i="16"/>
  <c r="U1723" i="16"/>
  <c r="Y1723" i="16"/>
  <c r="Z1723" i="16"/>
  <c r="AA1723" i="16"/>
  <c r="AB1723" i="16"/>
  <c r="M1724" i="16"/>
  <c r="N1724" i="16"/>
  <c r="O1724" i="16"/>
  <c r="P1724" i="16"/>
  <c r="Q1724" i="16"/>
  <c r="R1724" i="16"/>
  <c r="S1724" i="16"/>
  <c r="T1724" i="16"/>
  <c r="U1724" i="16"/>
  <c r="Y1724" i="16"/>
  <c r="Z1724" i="16"/>
  <c r="AA1724" i="16"/>
  <c r="AB1724" i="16"/>
  <c r="M1725" i="16"/>
  <c r="N1725" i="16"/>
  <c r="O1725" i="16"/>
  <c r="P1725" i="16"/>
  <c r="Q1725" i="16"/>
  <c r="R1725" i="16"/>
  <c r="S1725" i="16"/>
  <c r="T1725" i="16"/>
  <c r="U1725" i="16"/>
  <c r="Y1725" i="16"/>
  <c r="Z1725" i="16"/>
  <c r="AA1725" i="16"/>
  <c r="AB1725" i="16"/>
  <c r="M1726" i="16"/>
  <c r="N1726" i="16"/>
  <c r="O1726" i="16"/>
  <c r="P1726" i="16"/>
  <c r="Q1726" i="16"/>
  <c r="R1726" i="16"/>
  <c r="S1726" i="16"/>
  <c r="T1726" i="16"/>
  <c r="U1726" i="16"/>
  <c r="Y1726" i="16"/>
  <c r="Z1726" i="16"/>
  <c r="AA1726" i="16"/>
  <c r="AB1726" i="16"/>
  <c r="M1727" i="16"/>
  <c r="N1727" i="16"/>
  <c r="O1727" i="16"/>
  <c r="P1727" i="16"/>
  <c r="Q1727" i="16"/>
  <c r="R1727" i="16"/>
  <c r="S1727" i="16"/>
  <c r="T1727" i="16"/>
  <c r="U1727" i="16"/>
  <c r="Y1727" i="16"/>
  <c r="Z1727" i="16"/>
  <c r="AA1727" i="16"/>
  <c r="AB1727" i="16"/>
  <c r="M1728" i="16"/>
  <c r="N1728" i="16"/>
  <c r="O1728" i="16"/>
  <c r="P1728" i="16"/>
  <c r="Q1728" i="16"/>
  <c r="R1728" i="16"/>
  <c r="S1728" i="16"/>
  <c r="T1728" i="16"/>
  <c r="U1728" i="16"/>
  <c r="Y1728" i="16"/>
  <c r="Z1728" i="16"/>
  <c r="AA1728" i="16"/>
  <c r="AB1728" i="16"/>
  <c r="M1729" i="16"/>
  <c r="N1729" i="16"/>
  <c r="O1729" i="16"/>
  <c r="P1729" i="16"/>
  <c r="Q1729" i="16"/>
  <c r="R1729" i="16"/>
  <c r="S1729" i="16"/>
  <c r="T1729" i="16"/>
  <c r="U1729" i="16"/>
  <c r="Y1729" i="16"/>
  <c r="Z1729" i="16"/>
  <c r="AA1729" i="16"/>
  <c r="AB1729" i="16"/>
  <c r="M1730" i="16"/>
  <c r="N1730" i="16"/>
  <c r="O1730" i="16"/>
  <c r="P1730" i="16"/>
  <c r="Q1730" i="16"/>
  <c r="R1730" i="16"/>
  <c r="S1730" i="16"/>
  <c r="T1730" i="16"/>
  <c r="U1730" i="16"/>
  <c r="Y1730" i="16"/>
  <c r="Z1730" i="16"/>
  <c r="AA1730" i="16"/>
  <c r="AB1730" i="16"/>
  <c r="M1731" i="16"/>
  <c r="N1731" i="16"/>
  <c r="O1731" i="16"/>
  <c r="P1731" i="16"/>
  <c r="Q1731" i="16"/>
  <c r="R1731" i="16"/>
  <c r="S1731" i="16"/>
  <c r="T1731" i="16"/>
  <c r="U1731" i="16"/>
  <c r="Y1731" i="16"/>
  <c r="Z1731" i="16"/>
  <c r="AA1731" i="16"/>
  <c r="AB1731" i="16"/>
  <c r="M1732" i="16"/>
  <c r="N1732" i="16"/>
  <c r="O1732" i="16"/>
  <c r="P1732" i="16"/>
  <c r="Q1732" i="16"/>
  <c r="R1732" i="16"/>
  <c r="S1732" i="16"/>
  <c r="T1732" i="16"/>
  <c r="U1732" i="16"/>
  <c r="Y1732" i="16"/>
  <c r="Z1732" i="16"/>
  <c r="AA1732" i="16"/>
  <c r="AB1732" i="16"/>
  <c r="M1733" i="16"/>
  <c r="N1733" i="16"/>
  <c r="O1733" i="16"/>
  <c r="P1733" i="16"/>
  <c r="Q1733" i="16"/>
  <c r="R1733" i="16"/>
  <c r="S1733" i="16"/>
  <c r="T1733" i="16"/>
  <c r="U1733" i="16"/>
  <c r="Y1733" i="16"/>
  <c r="Z1733" i="16"/>
  <c r="AA1733" i="16"/>
  <c r="AB1733" i="16"/>
  <c r="M1734" i="16"/>
  <c r="N1734" i="16"/>
  <c r="O1734" i="16"/>
  <c r="P1734" i="16"/>
  <c r="Q1734" i="16"/>
  <c r="R1734" i="16"/>
  <c r="S1734" i="16"/>
  <c r="T1734" i="16"/>
  <c r="U1734" i="16"/>
  <c r="Y1734" i="16"/>
  <c r="Z1734" i="16"/>
  <c r="AA1734" i="16"/>
  <c r="AB1734" i="16"/>
  <c r="M1735" i="16"/>
  <c r="N1735" i="16"/>
  <c r="O1735" i="16"/>
  <c r="P1735" i="16"/>
  <c r="Q1735" i="16"/>
  <c r="R1735" i="16"/>
  <c r="S1735" i="16"/>
  <c r="T1735" i="16"/>
  <c r="U1735" i="16"/>
  <c r="Y1735" i="16"/>
  <c r="Z1735" i="16"/>
  <c r="AA1735" i="16"/>
  <c r="AB1735" i="16"/>
  <c r="M1736" i="16"/>
  <c r="N1736" i="16"/>
  <c r="O1736" i="16"/>
  <c r="P1736" i="16"/>
  <c r="Q1736" i="16"/>
  <c r="R1736" i="16"/>
  <c r="S1736" i="16"/>
  <c r="T1736" i="16"/>
  <c r="U1736" i="16"/>
  <c r="Y1736" i="16"/>
  <c r="Z1736" i="16"/>
  <c r="AA1736" i="16"/>
  <c r="AB1736" i="16"/>
  <c r="M1737" i="16"/>
  <c r="N1737" i="16"/>
  <c r="O1737" i="16"/>
  <c r="P1737" i="16"/>
  <c r="Q1737" i="16"/>
  <c r="R1737" i="16"/>
  <c r="S1737" i="16"/>
  <c r="T1737" i="16"/>
  <c r="U1737" i="16"/>
  <c r="Y1737" i="16"/>
  <c r="Z1737" i="16"/>
  <c r="AA1737" i="16"/>
  <c r="AB1737" i="16"/>
  <c r="M1738" i="16"/>
  <c r="N1738" i="16"/>
  <c r="O1738" i="16"/>
  <c r="P1738" i="16"/>
  <c r="Q1738" i="16"/>
  <c r="R1738" i="16"/>
  <c r="S1738" i="16"/>
  <c r="T1738" i="16"/>
  <c r="U1738" i="16"/>
  <c r="Y1738" i="16"/>
  <c r="Z1738" i="16"/>
  <c r="AA1738" i="16"/>
  <c r="AB1738" i="16"/>
  <c r="M1739" i="16"/>
  <c r="N1739" i="16"/>
  <c r="O1739" i="16"/>
  <c r="P1739" i="16"/>
  <c r="Q1739" i="16"/>
  <c r="R1739" i="16"/>
  <c r="S1739" i="16"/>
  <c r="T1739" i="16"/>
  <c r="U1739" i="16"/>
  <c r="Y1739" i="16"/>
  <c r="Z1739" i="16"/>
  <c r="AA1739" i="16"/>
  <c r="AB1739" i="16"/>
  <c r="M1740" i="16"/>
  <c r="N1740" i="16"/>
  <c r="O1740" i="16"/>
  <c r="P1740" i="16"/>
  <c r="Q1740" i="16"/>
  <c r="R1740" i="16"/>
  <c r="S1740" i="16"/>
  <c r="T1740" i="16"/>
  <c r="U1740" i="16"/>
  <c r="Y1740" i="16"/>
  <c r="Z1740" i="16"/>
  <c r="AA1740" i="16"/>
  <c r="AB1740" i="16"/>
  <c r="M1741" i="16"/>
  <c r="N1741" i="16"/>
  <c r="O1741" i="16"/>
  <c r="P1741" i="16"/>
  <c r="Q1741" i="16"/>
  <c r="R1741" i="16"/>
  <c r="S1741" i="16"/>
  <c r="T1741" i="16"/>
  <c r="U1741" i="16"/>
  <c r="Y1741" i="16"/>
  <c r="Z1741" i="16"/>
  <c r="AA1741" i="16"/>
  <c r="AB1741" i="16"/>
  <c r="M1742" i="16"/>
  <c r="N1742" i="16"/>
  <c r="O1742" i="16"/>
  <c r="P1742" i="16"/>
  <c r="Q1742" i="16"/>
  <c r="R1742" i="16"/>
  <c r="S1742" i="16"/>
  <c r="T1742" i="16"/>
  <c r="U1742" i="16"/>
  <c r="Y1742" i="16"/>
  <c r="Z1742" i="16"/>
  <c r="AA1742" i="16"/>
  <c r="AB1742" i="16"/>
  <c r="M1743" i="16"/>
  <c r="N1743" i="16"/>
  <c r="O1743" i="16"/>
  <c r="P1743" i="16"/>
  <c r="Q1743" i="16"/>
  <c r="R1743" i="16"/>
  <c r="S1743" i="16"/>
  <c r="T1743" i="16"/>
  <c r="U1743" i="16"/>
  <c r="Y1743" i="16"/>
  <c r="Z1743" i="16"/>
  <c r="AA1743" i="16"/>
  <c r="AB1743" i="16"/>
  <c r="M1744" i="16"/>
  <c r="N1744" i="16"/>
  <c r="O1744" i="16"/>
  <c r="P1744" i="16"/>
  <c r="Q1744" i="16"/>
  <c r="R1744" i="16"/>
  <c r="S1744" i="16"/>
  <c r="T1744" i="16"/>
  <c r="U1744" i="16"/>
  <c r="Y1744" i="16"/>
  <c r="Z1744" i="16"/>
  <c r="AA1744" i="16"/>
  <c r="AB1744" i="16"/>
  <c r="M1745" i="16"/>
  <c r="N1745" i="16"/>
  <c r="O1745" i="16"/>
  <c r="P1745" i="16"/>
  <c r="Q1745" i="16"/>
  <c r="R1745" i="16"/>
  <c r="S1745" i="16"/>
  <c r="T1745" i="16"/>
  <c r="U1745" i="16"/>
  <c r="Y1745" i="16"/>
  <c r="Z1745" i="16"/>
  <c r="AA1745" i="16"/>
  <c r="AB1745" i="16"/>
  <c r="M1746" i="16"/>
  <c r="N1746" i="16"/>
  <c r="O1746" i="16"/>
  <c r="P1746" i="16"/>
  <c r="Q1746" i="16"/>
  <c r="R1746" i="16"/>
  <c r="S1746" i="16"/>
  <c r="T1746" i="16"/>
  <c r="U1746" i="16"/>
  <c r="Y1746" i="16"/>
  <c r="Z1746" i="16"/>
  <c r="AA1746" i="16"/>
  <c r="AB1746" i="16"/>
  <c r="M1747" i="16"/>
  <c r="N1747" i="16"/>
  <c r="O1747" i="16"/>
  <c r="P1747" i="16"/>
  <c r="Q1747" i="16"/>
  <c r="R1747" i="16"/>
  <c r="S1747" i="16"/>
  <c r="T1747" i="16"/>
  <c r="U1747" i="16"/>
  <c r="Y1747" i="16"/>
  <c r="Z1747" i="16"/>
  <c r="AA1747" i="16"/>
  <c r="AB1747" i="16"/>
  <c r="M1748" i="16"/>
  <c r="N1748" i="16"/>
  <c r="O1748" i="16"/>
  <c r="P1748" i="16"/>
  <c r="Q1748" i="16"/>
  <c r="R1748" i="16"/>
  <c r="S1748" i="16"/>
  <c r="T1748" i="16"/>
  <c r="U1748" i="16"/>
  <c r="Y1748" i="16"/>
  <c r="Z1748" i="16"/>
  <c r="AA1748" i="16"/>
  <c r="AB1748" i="16"/>
  <c r="M1749" i="16"/>
  <c r="N1749" i="16"/>
  <c r="O1749" i="16"/>
  <c r="P1749" i="16"/>
  <c r="Q1749" i="16"/>
  <c r="R1749" i="16"/>
  <c r="S1749" i="16"/>
  <c r="T1749" i="16"/>
  <c r="U1749" i="16"/>
  <c r="Y1749" i="16"/>
  <c r="Z1749" i="16"/>
  <c r="AA1749" i="16"/>
  <c r="AB1749" i="16"/>
  <c r="M1750" i="16"/>
  <c r="N1750" i="16"/>
  <c r="O1750" i="16"/>
  <c r="P1750" i="16"/>
  <c r="Q1750" i="16"/>
  <c r="R1750" i="16"/>
  <c r="S1750" i="16"/>
  <c r="T1750" i="16"/>
  <c r="U1750" i="16"/>
  <c r="Y1750" i="16"/>
  <c r="Z1750" i="16"/>
  <c r="AA1750" i="16"/>
  <c r="AB1750" i="16"/>
  <c r="M1751" i="16"/>
  <c r="N1751" i="16"/>
  <c r="O1751" i="16"/>
  <c r="P1751" i="16"/>
  <c r="Q1751" i="16"/>
  <c r="R1751" i="16"/>
  <c r="S1751" i="16"/>
  <c r="T1751" i="16"/>
  <c r="U1751" i="16"/>
  <c r="Y1751" i="16"/>
  <c r="Z1751" i="16"/>
  <c r="AA1751" i="16"/>
  <c r="AB1751" i="16"/>
  <c r="M1752" i="16"/>
  <c r="N1752" i="16"/>
  <c r="O1752" i="16"/>
  <c r="P1752" i="16"/>
  <c r="Q1752" i="16"/>
  <c r="R1752" i="16"/>
  <c r="S1752" i="16"/>
  <c r="T1752" i="16"/>
  <c r="U1752" i="16"/>
  <c r="Y1752" i="16"/>
  <c r="Z1752" i="16"/>
  <c r="AA1752" i="16"/>
  <c r="AB1752" i="16"/>
  <c r="M1753" i="16"/>
  <c r="N1753" i="16"/>
  <c r="O1753" i="16"/>
  <c r="P1753" i="16"/>
  <c r="Q1753" i="16"/>
  <c r="R1753" i="16"/>
  <c r="S1753" i="16"/>
  <c r="T1753" i="16"/>
  <c r="U1753" i="16"/>
  <c r="Y1753" i="16"/>
  <c r="Z1753" i="16"/>
  <c r="AA1753" i="16"/>
  <c r="AB1753" i="16"/>
  <c r="M1754" i="16"/>
  <c r="N1754" i="16"/>
  <c r="O1754" i="16"/>
  <c r="P1754" i="16"/>
  <c r="Q1754" i="16"/>
  <c r="R1754" i="16"/>
  <c r="S1754" i="16"/>
  <c r="T1754" i="16"/>
  <c r="U1754" i="16"/>
  <c r="Y1754" i="16"/>
  <c r="Z1754" i="16"/>
  <c r="AA1754" i="16"/>
  <c r="AB1754" i="16"/>
  <c r="M1755" i="16"/>
  <c r="N1755" i="16"/>
  <c r="O1755" i="16"/>
  <c r="P1755" i="16"/>
  <c r="Q1755" i="16"/>
  <c r="R1755" i="16"/>
  <c r="S1755" i="16"/>
  <c r="T1755" i="16"/>
  <c r="U1755" i="16"/>
  <c r="Y1755" i="16"/>
  <c r="Z1755" i="16"/>
  <c r="AA1755" i="16"/>
  <c r="AB1755" i="16"/>
  <c r="M1756" i="16"/>
  <c r="N1756" i="16"/>
  <c r="O1756" i="16"/>
  <c r="P1756" i="16"/>
  <c r="Q1756" i="16"/>
  <c r="R1756" i="16"/>
  <c r="S1756" i="16"/>
  <c r="T1756" i="16"/>
  <c r="U1756" i="16"/>
  <c r="Y1756" i="16"/>
  <c r="Z1756" i="16"/>
  <c r="AA1756" i="16"/>
  <c r="AB1756" i="16"/>
  <c r="M1757" i="16"/>
  <c r="N1757" i="16"/>
  <c r="O1757" i="16"/>
  <c r="P1757" i="16"/>
  <c r="Q1757" i="16"/>
  <c r="R1757" i="16"/>
  <c r="S1757" i="16"/>
  <c r="T1757" i="16"/>
  <c r="U1757" i="16"/>
  <c r="Y1757" i="16"/>
  <c r="Z1757" i="16"/>
  <c r="AA1757" i="16"/>
  <c r="AB1757" i="16"/>
  <c r="M1758" i="16"/>
  <c r="N1758" i="16"/>
  <c r="O1758" i="16"/>
  <c r="P1758" i="16"/>
  <c r="Q1758" i="16"/>
  <c r="R1758" i="16"/>
  <c r="S1758" i="16"/>
  <c r="T1758" i="16"/>
  <c r="U1758" i="16"/>
  <c r="Y1758" i="16"/>
  <c r="Z1758" i="16"/>
  <c r="AA1758" i="16"/>
  <c r="AB1758" i="16"/>
  <c r="M1759" i="16"/>
  <c r="N1759" i="16"/>
  <c r="O1759" i="16"/>
  <c r="P1759" i="16"/>
  <c r="Q1759" i="16"/>
  <c r="R1759" i="16"/>
  <c r="S1759" i="16"/>
  <c r="T1759" i="16"/>
  <c r="U1759" i="16"/>
  <c r="Y1759" i="16"/>
  <c r="Z1759" i="16"/>
  <c r="AA1759" i="16"/>
  <c r="AB1759" i="16"/>
  <c r="M1760" i="16"/>
  <c r="N1760" i="16"/>
  <c r="O1760" i="16"/>
  <c r="P1760" i="16"/>
  <c r="Q1760" i="16"/>
  <c r="R1760" i="16"/>
  <c r="S1760" i="16"/>
  <c r="T1760" i="16"/>
  <c r="U1760" i="16"/>
  <c r="Y1760" i="16"/>
  <c r="Z1760" i="16"/>
  <c r="AA1760" i="16"/>
  <c r="AB1760" i="16"/>
  <c r="M1761" i="16"/>
  <c r="N1761" i="16"/>
  <c r="O1761" i="16"/>
  <c r="P1761" i="16"/>
  <c r="Q1761" i="16"/>
  <c r="R1761" i="16"/>
  <c r="S1761" i="16"/>
  <c r="T1761" i="16"/>
  <c r="U1761" i="16"/>
  <c r="Y1761" i="16"/>
  <c r="Z1761" i="16"/>
  <c r="AA1761" i="16"/>
  <c r="AB1761" i="16"/>
  <c r="M1762" i="16"/>
  <c r="N1762" i="16"/>
  <c r="O1762" i="16"/>
  <c r="P1762" i="16"/>
  <c r="Q1762" i="16"/>
  <c r="R1762" i="16"/>
  <c r="S1762" i="16"/>
  <c r="T1762" i="16"/>
  <c r="U1762" i="16"/>
  <c r="Y1762" i="16"/>
  <c r="Z1762" i="16"/>
  <c r="AA1762" i="16"/>
  <c r="AB1762" i="16"/>
  <c r="M1763" i="16"/>
  <c r="N1763" i="16"/>
  <c r="O1763" i="16"/>
  <c r="P1763" i="16"/>
  <c r="Q1763" i="16"/>
  <c r="R1763" i="16"/>
  <c r="S1763" i="16"/>
  <c r="T1763" i="16"/>
  <c r="U1763" i="16"/>
  <c r="Y1763" i="16"/>
  <c r="Z1763" i="16"/>
  <c r="AA1763" i="16"/>
  <c r="AB1763" i="16"/>
  <c r="M1764" i="16"/>
  <c r="N1764" i="16"/>
  <c r="O1764" i="16"/>
  <c r="P1764" i="16"/>
  <c r="Q1764" i="16"/>
  <c r="R1764" i="16"/>
  <c r="S1764" i="16"/>
  <c r="T1764" i="16"/>
  <c r="U1764" i="16"/>
  <c r="Y1764" i="16"/>
  <c r="Z1764" i="16"/>
  <c r="AA1764" i="16"/>
  <c r="AB1764" i="16"/>
  <c r="M1765" i="16"/>
  <c r="N1765" i="16"/>
  <c r="O1765" i="16"/>
  <c r="P1765" i="16"/>
  <c r="Q1765" i="16"/>
  <c r="R1765" i="16"/>
  <c r="S1765" i="16"/>
  <c r="T1765" i="16"/>
  <c r="U1765" i="16"/>
  <c r="Y1765" i="16"/>
  <c r="Z1765" i="16"/>
  <c r="AA1765" i="16"/>
  <c r="AB1765" i="16"/>
  <c r="M1766" i="16"/>
  <c r="N1766" i="16"/>
  <c r="O1766" i="16"/>
  <c r="P1766" i="16"/>
  <c r="Q1766" i="16"/>
  <c r="R1766" i="16"/>
  <c r="S1766" i="16"/>
  <c r="T1766" i="16"/>
  <c r="U1766" i="16"/>
  <c r="Y1766" i="16"/>
  <c r="Z1766" i="16"/>
  <c r="AA1766" i="16"/>
  <c r="AB1766" i="16"/>
  <c r="M1767" i="16"/>
  <c r="N1767" i="16"/>
  <c r="O1767" i="16"/>
  <c r="P1767" i="16"/>
  <c r="Q1767" i="16"/>
  <c r="R1767" i="16"/>
  <c r="S1767" i="16"/>
  <c r="T1767" i="16"/>
  <c r="U1767" i="16"/>
  <c r="Y1767" i="16"/>
  <c r="Z1767" i="16"/>
  <c r="AA1767" i="16"/>
  <c r="AB1767" i="16"/>
  <c r="M1768" i="16"/>
  <c r="N1768" i="16"/>
  <c r="O1768" i="16"/>
  <c r="P1768" i="16"/>
  <c r="Q1768" i="16"/>
  <c r="R1768" i="16"/>
  <c r="S1768" i="16"/>
  <c r="T1768" i="16"/>
  <c r="U1768" i="16"/>
  <c r="Y1768" i="16"/>
  <c r="Z1768" i="16"/>
  <c r="AA1768" i="16"/>
  <c r="AB1768" i="16"/>
  <c r="M1769" i="16"/>
  <c r="N1769" i="16"/>
  <c r="O1769" i="16"/>
  <c r="P1769" i="16"/>
  <c r="Q1769" i="16"/>
  <c r="R1769" i="16"/>
  <c r="S1769" i="16"/>
  <c r="T1769" i="16"/>
  <c r="U1769" i="16"/>
  <c r="Y1769" i="16"/>
  <c r="Z1769" i="16"/>
  <c r="AA1769" i="16"/>
  <c r="AB1769" i="16"/>
  <c r="M1770" i="16"/>
  <c r="N1770" i="16"/>
  <c r="O1770" i="16"/>
  <c r="P1770" i="16"/>
  <c r="Q1770" i="16"/>
  <c r="R1770" i="16"/>
  <c r="S1770" i="16"/>
  <c r="T1770" i="16"/>
  <c r="U1770" i="16"/>
  <c r="Y1770" i="16"/>
  <c r="Z1770" i="16"/>
  <c r="AA1770" i="16"/>
  <c r="AB1770" i="16"/>
  <c r="M1771" i="16"/>
  <c r="N1771" i="16"/>
  <c r="O1771" i="16"/>
  <c r="P1771" i="16"/>
  <c r="Q1771" i="16"/>
  <c r="R1771" i="16"/>
  <c r="S1771" i="16"/>
  <c r="T1771" i="16"/>
  <c r="U1771" i="16"/>
  <c r="Y1771" i="16"/>
  <c r="Z1771" i="16"/>
  <c r="AA1771" i="16"/>
  <c r="AB1771" i="16"/>
  <c r="M1772" i="16"/>
  <c r="N1772" i="16"/>
  <c r="O1772" i="16"/>
  <c r="P1772" i="16"/>
  <c r="Q1772" i="16"/>
  <c r="R1772" i="16"/>
  <c r="S1772" i="16"/>
  <c r="T1772" i="16"/>
  <c r="U1772" i="16"/>
  <c r="Y1772" i="16"/>
  <c r="Z1772" i="16"/>
  <c r="AA1772" i="16"/>
  <c r="AB1772" i="16"/>
  <c r="M1773" i="16"/>
  <c r="N1773" i="16"/>
  <c r="O1773" i="16"/>
  <c r="P1773" i="16"/>
  <c r="Q1773" i="16"/>
  <c r="R1773" i="16"/>
  <c r="S1773" i="16"/>
  <c r="T1773" i="16"/>
  <c r="U1773" i="16"/>
  <c r="Y1773" i="16"/>
  <c r="Z1773" i="16"/>
  <c r="AA1773" i="16"/>
  <c r="AB1773" i="16"/>
  <c r="M1774" i="16"/>
  <c r="N1774" i="16"/>
  <c r="O1774" i="16"/>
  <c r="P1774" i="16"/>
  <c r="Q1774" i="16"/>
  <c r="R1774" i="16"/>
  <c r="S1774" i="16"/>
  <c r="T1774" i="16"/>
  <c r="U1774" i="16"/>
  <c r="Y1774" i="16"/>
  <c r="Z1774" i="16"/>
  <c r="AA1774" i="16"/>
  <c r="AB1774" i="16"/>
  <c r="M1775" i="16"/>
  <c r="N1775" i="16"/>
  <c r="O1775" i="16"/>
  <c r="P1775" i="16"/>
  <c r="Q1775" i="16"/>
  <c r="R1775" i="16"/>
  <c r="S1775" i="16"/>
  <c r="T1775" i="16"/>
  <c r="U1775" i="16"/>
  <c r="Y1775" i="16"/>
  <c r="Z1775" i="16"/>
  <c r="AA1775" i="16"/>
  <c r="AB1775" i="16"/>
  <c r="M1776" i="16"/>
  <c r="N1776" i="16"/>
  <c r="O1776" i="16"/>
  <c r="P1776" i="16"/>
  <c r="Q1776" i="16"/>
  <c r="R1776" i="16"/>
  <c r="S1776" i="16"/>
  <c r="T1776" i="16"/>
  <c r="U1776" i="16"/>
  <c r="Y1776" i="16"/>
  <c r="Z1776" i="16"/>
  <c r="AA1776" i="16"/>
  <c r="AB1776" i="16"/>
  <c r="M1777" i="16"/>
  <c r="N1777" i="16"/>
  <c r="O1777" i="16"/>
  <c r="P1777" i="16"/>
  <c r="Q1777" i="16"/>
  <c r="R1777" i="16"/>
  <c r="S1777" i="16"/>
  <c r="T1777" i="16"/>
  <c r="U1777" i="16"/>
  <c r="Y1777" i="16"/>
  <c r="Z1777" i="16"/>
  <c r="AA1777" i="16"/>
  <c r="AB1777" i="16"/>
  <c r="M1778" i="16"/>
  <c r="N1778" i="16"/>
  <c r="O1778" i="16"/>
  <c r="P1778" i="16"/>
  <c r="Q1778" i="16"/>
  <c r="R1778" i="16"/>
  <c r="S1778" i="16"/>
  <c r="T1778" i="16"/>
  <c r="U1778" i="16"/>
  <c r="Y1778" i="16"/>
  <c r="Z1778" i="16"/>
  <c r="AA1778" i="16"/>
  <c r="AB1778" i="16"/>
  <c r="M1779" i="16"/>
  <c r="N1779" i="16"/>
  <c r="O1779" i="16"/>
  <c r="P1779" i="16"/>
  <c r="Q1779" i="16"/>
  <c r="R1779" i="16"/>
  <c r="S1779" i="16"/>
  <c r="T1779" i="16"/>
  <c r="U1779" i="16"/>
  <c r="Y1779" i="16"/>
  <c r="Z1779" i="16"/>
  <c r="AA1779" i="16"/>
  <c r="AB1779" i="16"/>
  <c r="M1780" i="16"/>
  <c r="N1780" i="16"/>
  <c r="O1780" i="16"/>
  <c r="P1780" i="16"/>
  <c r="Q1780" i="16"/>
  <c r="R1780" i="16"/>
  <c r="S1780" i="16"/>
  <c r="T1780" i="16"/>
  <c r="U1780" i="16"/>
  <c r="Y1780" i="16"/>
  <c r="Z1780" i="16"/>
  <c r="AA1780" i="16"/>
  <c r="AB1780" i="16"/>
  <c r="M1781" i="16"/>
  <c r="N1781" i="16"/>
  <c r="O1781" i="16"/>
  <c r="P1781" i="16"/>
  <c r="Q1781" i="16"/>
  <c r="R1781" i="16"/>
  <c r="S1781" i="16"/>
  <c r="T1781" i="16"/>
  <c r="U1781" i="16"/>
  <c r="Y1781" i="16"/>
  <c r="Z1781" i="16"/>
  <c r="AA1781" i="16"/>
  <c r="AB1781" i="16"/>
  <c r="M1782" i="16"/>
  <c r="N1782" i="16"/>
  <c r="O1782" i="16"/>
  <c r="P1782" i="16"/>
  <c r="Q1782" i="16"/>
  <c r="R1782" i="16"/>
  <c r="S1782" i="16"/>
  <c r="T1782" i="16"/>
  <c r="U1782" i="16"/>
  <c r="Y1782" i="16"/>
  <c r="Z1782" i="16"/>
  <c r="AA1782" i="16"/>
  <c r="AB1782" i="16"/>
  <c r="M1783" i="16"/>
  <c r="N1783" i="16"/>
  <c r="O1783" i="16"/>
  <c r="P1783" i="16"/>
  <c r="Q1783" i="16"/>
  <c r="R1783" i="16"/>
  <c r="S1783" i="16"/>
  <c r="T1783" i="16"/>
  <c r="U1783" i="16"/>
  <c r="Y1783" i="16"/>
  <c r="Z1783" i="16"/>
  <c r="AA1783" i="16"/>
  <c r="AB1783" i="16"/>
  <c r="M1784" i="16"/>
  <c r="N1784" i="16"/>
  <c r="O1784" i="16"/>
  <c r="P1784" i="16"/>
  <c r="Q1784" i="16"/>
  <c r="R1784" i="16"/>
  <c r="S1784" i="16"/>
  <c r="T1784" i="16"/>
  <c r="U1784" i="16"/>
  <c r="Y1784" i="16"/>
  <c r="Z1784" i="16"/>
  <c r="AA1784" i="16"/>
  <c r="AB1784" i="16"/>
  <c r="M1785" i="16"/>
  <c r="N1785" i="16"/>
  <c r="O1785" i="16"/>
  <c r="P1785" i="16"/>
  <c r="Q1785" i="16"/>
  <c r="R1785" i="16"/>
  <c r="S1785" i="16"/>
  <c r="T1785" i="16"/>
  <c r="U1785" i="16"/>
  <c r="Y1785" i="16"/>
  <c r="Z1785" i="16"/>
  <c r="AA1785" i="16"/>
  <c r="AB1785" i="16"/>
  <c r="M1786" i="16"/>
  <c r="N1786" i="16"/>
  <c r="O1786" i="16"/>
  <c r="P1786" i="16"/>
  <c r="Q1786" i="16"/>
  <c r="R1786" i="16"/>
  <c r="S1786" i="16"/>
  <c r="T1786" i="16"/>
  <c r="U1786" i="16"/>
  <c r="Y1786" i="16"/>
  <c r="Z1786" i="16"/>
  <c r="AA1786" i="16"/>
  <c r="AB1786" i="16"/>
  <c r="M1787" i="16"/>
  <c r="N1787" i="16"/>
  <c r="O1787" i="16"/>
  <c r="P1787" i="16"/>
  <c r="Q1787" i="16"/>
  <c r="R1787" i="16"/>
  <c r="S1787" i="16"/>
  <c r="T1787" i="16"/>
  <c r="U1787" i="16"/>
  <c r="Y1787" i="16"/>
  <c r="Z1787" i="16"/>
  <c r="AA1787" i="16"/>
  <c r="AB1787" i="16"/>
  <c r="M1788" i="16"/>
  <c r="N1788" i="16"/>
  <c r="O1788" i="16"/>
  <c r="P1788" i="16"/>
  <c r="Q1788" i="16"/>
  <c r="R1788" i="16"/>
  <c r="S1788" i="16"/>
  <c r="T1788" i="16"/>
  <c r="U1788" i="16"/>
  <c r="Y1788" i="16"/>
  <c r="Z1788" i="16"/>
  <c r="AA1788" i="16"/>
  <c r="AB1788" i="16"/>
  <c r="M1789" i="16"/>
  <c r="N1789" i="16"/>
  <c r="O1789" i="16"/>
  <c r="P1789" i="16"/>
  <c r="Q1789" i="16"/>
  <c r="R1789" i="16"/>
  <c r="S1789" i="16"/>
  <c r="T1789" i="16"/>
  <c r="U1789" i="16"/>
  <c r="Y1789" i="16"/>
  <c r="Z1789" i="16"/>
  <c r="AA1789" i="16"/>
  <c r="AB1789" i="16"/>
  <c r="M1790" i="16"/>
  <c r="N1790" i="16"/>
  <c r="O1790" i="16"/>
  <c r="P1790" i="16"/>
  <c r="Q1790" i="16"/>
  <c r="R1790" i="16"/>
  <c r="S1790" i="16"/>
  <c r="T1790" i="16"/>
  <c r="U1790" i="16"/>
  <c r="Y1790" i="16"/>
  <c r="Z1790" i="16"/>
  <c r="AA1790" i="16"/>
  <c r="AB1790" i="16"/>
  <c r="M1791" i="16"/>
  <c r="N1791" i="16"/>
  <c r="O1791" i="16"/>
  <c r="P1791" i="16"/>
  <c r="Q1791" i="16"/>
  <c r="R1791" i="16"/>
  <c r="S1791" i="16"/>
  <c r="T1791" i="16"/>
  <c r="U1791" i="16"/>
  <c r="Y1791" i="16"/>
  <c r="Z1791" i="16"/>
  <c r="AA1791" i="16"/>
  <c r="AB1791" i="16"/>
  <c r="M1792" i="16"/>
  <c r="N1792" i="16"/>
  <c r="O1792" i="16"/>
  <c r="P1792" i="16"/>
  <c r="Q1792" i="16"/>
  <c r="R1792" i="16"/>
  <c r="S1792" i="16"/>
  <c r="T1792" i="16"/>
  <c r="U1792" i="16"/>
  <c r="Y1792" i="16"/>
  <c r="Z1792" i="16"/>
  <c r="AA1792" i="16"/>
  <c r="AB1792" i="16"/>
  <c r="M1793" i="16"/>
  <c r="N1793" i="16"/>
  <c r="O1793" i="16"/>
  <c r="P1793" i="16"/>
  <c r="Q1793" i="16"/>
  <c r="R1793" i="16"/>
  <c r="S1793" i="16"/>
  <c r="T1793" i="16"/>
  <c r="U1793" i="16"/>
  <c r="Y1793" i="16"/>
  <c r="Z1793" i="16"/>
  <c r="AA1793" i="16"/>
  <c r="AB1793" i="16"/>
  <c r="M1794" i="16"/>
  <c r="N1794" i="16"/>
  <c r="O1794" i="16"/>
  <c r="P1794" i="16"/>
  <c r="Q1794" i="16"/>
  <c r="R1794" i="16"/>
  <c r="S1794" i="16"/>
  <c r="T1794" i="16"/>
  <c r="U1794" i="16"/>
  <c r="Y1794" i="16"/>
  <c r="Z1794" i="16"/>
  <c r="AA1794" i="16"/>
  <c r="AB1794" i="16"/>
  <c r="M1795" i="16"/>
  <c r="N1795" i="16"/>
  <c r="O1795" i="16"/>
  <c r="P1795" i="16"/>
  <c r="Q1795" i="16"/>
  <c r="R1795" i="16"/>
  <c r="S1795" i="16"/>
  <c r="T1795" i="16"/>
  <c r="U1795" i="16"/>
  <c r="Y1795" i="16"/>
  <c r="Z1795" i="16"/>
  <c r="AA1795" i="16"/>
  <c r="AB1795" i="16"/>
  <c r="M1796" i="16"/>
  <c r="N1796" i="16"/>
  <c r="O1796" i="16"/>
  <c r="P1796" i="16"/>
  <c r="Q1796" i="16"/>
  <c r="R1796" i="16"/>
  <c r="S1796" i="16"/>
  <c r="T1796" i="16"/>
  <c r="U1796" i="16"/>
  <c r="Y1796" i="16"/>
  <c r="Z1796" i="16"/>
  <c r="AA1796" i="16"/>
  <c r="AB1796" i="16"/>
  <c r="M1797" i="16"/>
  <c r="N1797" i="16"/>
  <c r="O1797" i="16"/>
  <c r="P1797" i="16"/>
  <c r="Q1797" i="16"/>
  <c r="R1797" i="16"/>
  <c r="S1797" i="16"/>
  <c r="T1797" i="16"/>
  <c r="U1797" i="16"/>
  <c r="Y1797" i="16"/>
  <c r="Z1797" i="16"/>
  <c r="AA1797" i="16"/>
  <c r="AB1797" i="16"/>
  <c r="M1798" i="16"/>
  <c r="N1798" i="16"/>
  <c r="O1798" i="16"/>
  <c r="P1798" i="16"/>
  <c r="Q1798" i="16"/>
  <c r="R1798" i="16"/>
  <c r="S1798" i="16"/>
  <c r="T1798" i="16"/>
  <c r="U1798" i="16"/>
  <c r="Y1798" i="16"/>
  <c r="Z1798" i="16"/>
  <c r="AA1798" i="16"/>
  <c r="AB1798" i="16"/>
  <c r="M1799" i="16"/>
  <c r="N1799" i="16"/>
  <c r="O1799" i="16"/>
  <c r="P1799" i="16"/>
  <c r="Q1799" i="16"/>
  <c r="R1799" i="16"/>
  <c r="S1799" i="16"/>
  <c r="T1799" i="16"/>
  <c r="U1799" i="16"/>
  <c r="Y1799" i="16"/>
  <c r="Z1799" i="16"/>
  <c r="AA1799" i="16"/>
  <c r="AB1799" i="16"/>
  <c r="M1800" i="16"/>
  <c r="N1800" i="16"/>
  <c r="O1800" i="16"/>
  <c r="P1800" i="16"/>
  <c r="Q1800" i="16"/>
  <c r="R1800" i="16"/>
  <c r="S1800" i="16"/>
  <c r="T1800" i="16"/>
  <c r="U1800" i="16"/>
  <c r="Y1800" i="16"/>
  <c r="Z1800" i="16"/>
  <c r="AA1800" i="16"/>
  <c r="AB1800" i="16"/>
  <c r="M1801" i="16"/>
  <c r="N1801" i="16"/>
  <c r="O1801" i="16"/>
  <c r="P1801" i="16"/>
  <c r="Q1801" i="16"/>
  <c r="R1801" i="16"/>
  <c r="S1801" i="16"/>
  <c r="T1801" i="16"/>
  <c r="U1801" i="16"/>
  <c r="Y1801" i="16"/>
  <c r="Z1801" i="16"/>
  <c r="AA1801" i="16"/>
  <c r="AB1801" i="16"/>
  <c r="M1802" i="16"/>
  <c r="N1802" i="16"/>
  <c r="O1802" i="16"/>
  <c r="P1802" i="16"/>
  <c r="Q1802" i="16"/>
  <c r="R1802" i="16"/>
  <c r="S1802" i="16"/>
  <c r="T1802" i="16"/>
  <c r="U1802" i="16"/>
  <c r="Y1802" i="16"/>
  <c r="Z1802" i="16"/>
  <c r="AA1802" i="16"/>
  <c r="AB1802" i="16"/>
  <c r="M1803" i="16"/>
  <c r="N1803" i="16"/>
  <c r="O1803" i="16"/>
  <c r="P1803" i="16"/>
  <c r="Q1803" i="16"/>
  <c r="R1803" i="16"/>
  <c r="S1803" i="16"/>
  <c r="T1803" i="16"/>
  <c r="U1803" i="16"/>
  <c r="Y1803" i="16"/>
  <c r="Z1803" i="16"/>
  <c r="AA1803" i="16"/>
  <c r="AB1803" i="16"/>
  <c r="M1804" i="16"/>
  <c r="N1804" i="16"/>
  <c r="O1804" i="16"/>
  <c r="P1804" i="16"/>
  <c r="Q1804" i="16"/>
  <c r="R1804" i="16"/>
  <c r="S1804" i="16"/>
  <c r="T1804" i="16"/>
  <c r="U1804" i="16"/>
  <c r="Y1804" i="16"/>
  <c r="Z1804" i="16"/>
  <c r="AA1804" i="16"/>
  <c r="AB1804" i="16"/>
  <c r="M1805" i="16"/>
  <c r="N1805" i="16"/>
  <c r="O1805" i="16"/>
  <c r="P1805" i="16"/>
  <c r="Q1805" i="16"/>
  <c r="R1805" i="16"/>
  <c r="S1805" i="16"/>
  <c r="T1805" i="16"/>
  <c r="U1805" i="16"/>
  <c r="Y1805" i="16"/>
  <c r="Z1805" i="16"/>
  <c r="AA1805" i="16"/>
  <c r="AB1805" i="16"/>
  <c r="M1806" i="16"/>
  <c r="N1806" i="16"/>
  <c r="O1806" i="16"/>
  <c r="P1806" i="16"/>
  <c r="Q1806" i="16"/>
  <c r="R1806" i="16"/>
  <c r="S1806" i="16"/>
  <c r="T1806" i="16"/>
  <c r="U1806" i="16"/>
  <c r="Y1806" i="16"/>
  <c r="Z1806" i="16"/>
  <c r="AA1806" i="16"/>
  <c r="AB1806" i="16"/>
  <c r="M1807" i="16"/>
  <c r="N1807" i="16"/>
  <c r="O1807" i="16"/>
  <c r="P1807" i="16"/>
  <c r="Q1807" i="16"/>
  <c r="R1807" i="16"/>
  <c r="S1807" i="16"/>
  <c r="T1807" i="16"/>
  <c r="U1807" i="16"/>
  <c r="Y1807" i="16"/>
  <c r="Z1807" i="16"/>
  <c r="AA1807" i="16"/>
  <c r="AB1807" i="16"/>
  <c r="M1808" i="16"/>
  <c r="N1808" i="16"/>
  <c r="O1808" i="16"/>
  <c r="P1808" i="16"/>
  <c r="Q1808" i="16"/>
  <c r="R1808" i="16"/>
  <c r="S1808" i="16"/>
  <c r="T1808" i="16"/>
  <c r="U1808" i="16"/>
  <c r="Y1808" i="16"/>
  <c r="Z1808" i="16"/>
  <c r="AA1808" i="16"/>
  <c r="AB1808" i="16"/>
  <c r="M1809" i="16"/>
  <c r="N1809" i="16"/>
  <c r="O1809" i="16"/>
  <c r="P1809" i="16"/>
  <c r="Q1809" i="16"/>
  <c r="R1809" i="16"/>
  <c r="S1809" i="16"/>
  <c r="T1809" i="16"/>
  <c r="U1809" i="16"/>
  <c r="Y1809" i="16"/>
  <c r="Z1809" i="16"/>
  <c r="AA1809" i="16"/>
  <c r="AB1809" i="16"/>
  <c r="M1810" i="16"/>
  <c r="N1810" i="16"/>
  <c r="O1810" i="16"/>
  <c r="P1810" i="16"/>
  <c r="Q1810" i="16"/>
  <c r="R1810" i="16"/>
  <c r="S1810" i="16"/>
  <c r="T1810" i="16"/>
  <c r="U1810" i="16"/>
  <c r="Y1810" i="16"/>
  <c r="Z1810" i="16"/>
  <c r="AA1810" i="16"/>
  <c r="AB1810" i="16"/>
  <c r="M1811" i="16"/>
  <c r="N1811" i="16"/>
  <c r="O1811" i="16"/>
  <c r="P1811" i="16"/>
  <c r="Q1811" i="16"/>
  <c r="R1811" i="16"/>
  <c r="S1811" i="16"/>
  <c r="T1811" i="16"/>
  <c r="U1811" i="16"/>
  <c r="Y1811" i="16"/>
  <c r="Z1811" i="16"/>
  <c r="AA1811" i="16"/>
  <c r="AB1811" i="16"/>
  <c r="M1812" i="16"/>
  <c r="N1812" i="16"/>
  <c r="O1812" i="16"/>
  <c r="P1812" i="16"/>
  <c r="Q1812" i="16"/>
  <c r="R1812" i="16"/>
  <c r="S1812" i="16"/>
  <c r="T1812" i="16"/>
  <c r="U1812" i="16"/>
  <c r="Y1812" i="16"/>
  <c r="Z1812" i="16"/>
  <c r="AA1812" i="16"/>
  <c r="AB1812" i="16"/>
  <c r="M1813" i="16"/>
  <c r="N1813" i="16"/>
  <c r="O1813" i="16"/>
  <c r="P1813" i="16"/>
  <c r="Q1813" i="16"/>
  <c r="R1813" i="16"/>
  <c r="S1813" i="16"/>
  <c r="T1813" i="16"/>
  <c r="U1813" i="16"/>
  <c r="Y1813" i="16"/>
  <c r="Z1813" i="16"/>
  <c r="AA1813" i="16"/>
  <c r="AB1813" i="16"/>
  <c r="M1814" i="16"/>
  <c r="N1814" i="16"/>
  <c r="O1814" i="16"/>
  <c r="P1814" i="16"/>
  <c r="Q1814" i="16"/>
  <c r="R1814" i="16"/>
  <c r="S1814" i="16"/>
  <c r="T1814" i="16"/>
  <c r="U1814" i="16"/>
  <c r="Y1814" i="16"/>
  <c r="Z1814" i="16"/>
  <c r="AA1814" i="16"/>
  <c r="AB1814" i="16"/>
  <c r="M1815" i="16"/>
  <c r="N1815" i="16"/>
  <c r="O1815" i="16"/>
  <c r="P1815" i="16"/>
  <c r="Q1815" i="16"/>
  <c r="R1815" i="16"/>
  <c r="S1815" i="16"/>
  <c r="T1815" i="16"/>
  <c r="U1815" i="16"/>
  <c r="Y1815" i="16"/>
  <c r="Z1815" i="16"/>
  <c r="AA1815" i="16"/>
  <c r="AB1815" i="16"/>
  <c r="M1816" i="16"/>
  <c r="N1816" i="16"/>
  <c r="O1816" i="16"/>
  <c r="P1816" i="16"/>
  <c r="Q1816" i="16"/>
  <c r="R1816" i="16"/>
  <c r="S1816" i="16"/>
  <c r="T1816" i="16"/>
  <c r="U1816" i="16"/>
  <c r="Y1816" i="16"/>
  <c r="Z1816" i="16"/>
  <c r="AA1816" i="16"/>
  <c r="AB1816" i="16"/>
  <c r="M1817" i="16"/>
  <c r="N1817" i="16"/>
  <c r="O1817" i="16"/>
  <c r="P1817" i="16"/>
  <c r="Q1817" i="16"/>
  <c r="R1817" i="16"/>
  <c r="S1817" i="16"/>
  <c r="T1817" i="16"/>
  <c r="U1817" i="16"/>
  <c r="Y1817" i="16"/>
  <c r="Z1817" i="16"/>
  <c r="AA1817" i="16"/>
  <c r="AB1817" i="16"/>
  <c r="M1818" i="16"/>
  <c r="N1818" i="16"/>
  <c r="O1818" i="16"/>
  <c r="P1818" i="16"/>
  <c r="Q1818" i="16"/>
  <c r="R1818" i="16"/>
  <c r="S1818" i="16"/>
  <c r="T1818" i="16"/>
  <c r="U1818" i="16"/>
  <c r="Y1818" i="16"/>
  <c r="Z1818" i="16"/>
  <c r="AA1818" i="16"/>
  <c r="AB1818" i="16"/>
  <c r="M1819" i="16"/>
  <c r="N1819" i="16"/>
  <c r="O1819" i="16"/>
  <c r="P1819" i="16"/>
  <c r="Q1819" i="16"/>
  <c r="R1819" i="16"/>
  <c r="S1819" i="16"/>
  <c r="T1819" i="16"/>
  <c r="U1819" i="16"/>
  <c r="Y1819" i="16"/>
  <c r="Z1819" i="16"/>
  <c r="AA1819" i="16"/>
  <c r="AB1819" i="16"/>
  <c r="M1820" i="16"/>
  <c r="N1820" i="16"/>
  <c r="O1820" i="16"/>
  <c r="P1820" i="16"/>
  <c r="Q1820" i="16"/>
  <c r="R1820" i="16"/>
  <c r="S1820" i="16"/>
  <c r="T1820" i="16"/>
  <c r="U1820" i="16"/>
  <c r="Y1820" i="16"/>
  <c r="Z1820" i="16"/>
  <c r="AA1820" i="16"/>
  <c r="AB1820" i="16"/>
  <c r="M1821" i="16"/>
  <c r="N1821" i="16"/>
  <c r="O1821" i="16"/>
  <c r="P1821" i="16"/>
  <c r="Q1821" i="16"/>
  <c r="R1821" i="16"/>
  <c r="S1821" i="16"/>
  <c r="T1821" i="16"/>
  <c r="U1821" i="16"/>
  <c r="Y1821" i="16"/>
  <c r="Z1821" i="16"/>
  <c r="AA1821" i="16"/>
  <c r="AB1821" i="16"/>
  <c r="M1822" i="16"/>
  <c r="N1822" i="16"/>
  <c r="O1822" i="16"/>
  <c r="P1822" i="16"/>
  <c r="Q1822" i="16"/>
  <c r="R1822" i="16"/>
  <c r="S1822" i="16"/>
  <c r="T1822" i="16"/>
  <c r="U1822" i="16"/>
  <c r="Y1822" i="16"/>
  <c r="Z1822" i="16"/>
  <c r="AA1822" i="16"/>
  <c r="AB1822" i="16"/>
  <c r="M1823" i="16"/>
  <c r="N1823" i="16"/>
  <c r="O1823" i="16"/>
  <c r="P1823" i="16"/>
  <c r="Q1823" i="16"/>
  <c r="R1823" i="16"/>
  <c r="S1823" i="16"/>
  <c r="T1823" i="16"/>
  <c r="U1823" i="16"/>
  <c r="Y1823" i="16"/>
  <c r="Z1823" i="16"/>
  <c r="AA1823" i="16"/>
  <c r="AB1823" i="16"/>
  <c r="M1824" i="16"/>
  <c r="N1824" i="16"/>
  <c r="O1824" i="16"/>
  <c r="P1824" i="16"/>
  <c r="Q1824" i="16"/>
  <c r="R1824" i="16"/>
  <c r="S1824" i="16"/>
  <c r="T1824" i="16"/>
  <c r="U1824" i="16"/>
  <c r="Y1824" i="16"/>
  <c r="Z1824" i="16"/>
  <c r="AA1824" i="16"/>
  <c r="AB1824" i="16"/>
  <c r="M1825" i="16"/>
  <c r="N1825" i="16"/>
  <c r="O1825" i="16"/>
  <c r="P1825" i="16"/>
  <c r="Q1825" i="16"/>
  <c r="R1825" i="16"/>
  <c r="S1825" i="16"/>
  <c r="T1825" i="16"/>
  <c r="U1825" i="16"/>
  <c r="Y1825" i="16"/>
  <c r="Z1825" i="16"/>
  <c r="AA1825" i="16"/>
  <c r="AB1825" i="16"/>
  <c r="M1826" i="16"/>
  <c r="N1826" i="16"/>
  <c r="O1826" i="16"/>
  <c r="P1826" i="16"/>
  <c r="Q1826" i="16"/>
  <c r="R1826" i="16"/>
  <c r="S1826" i="16"/>
  <c r="T1826" i="16"/>
  <c r="U1826" i="16"/>
  <c r="Y1826" i="16"/>
  <c r="Z1826" i="16"/>
  <c r="AA1826" i="16"/>
  <c r="AB1826" i="16"/>
  <c r="M1827" i="16"/>
  <c r="N1827" i="16"/>
  <c r="O1827" i="16"/>
  <c r="P1827" i="16"/>
  <c r="Q1827" i="16"/>
  <c r="R1827" i="16"/>
  <c r="S1827" i="16"/>
  <c r="T1827" i="16"/>
  <c r="U1827" i="16"/>
  <c r="Y1827" i="16"/>
  <c r="Z1827" i="16"/>
  <c r="AA1827" i="16"/>
  <c r="AB1827" i="16"/>
  <c r="M1828" i="16"/>
  <c r="N1828" i="16"/>
  <c r="O1828" i="16"/>
  <c r="P1828" i="16"/>
  <c r="Q1828" i="16"/>
  <c r="R1828" i="16"/>
  <c r="S1828" i="16"/>
  <c r="T1828" i="16"/>
  <c r="U1828" i="16"/>
  <c r="Y1828" i="16"/>
  <c r="Z1828" i="16"/>
  <c r="AA1828" i="16"/>
  <c r="AB1828" i="16"/>
  <c r="M1829" i="16"/>
  <c r="N1829" i="16"/>
  <c r="O1829" i="16"/>
  <c r="P1829" i="16"/>
  <c r="Q1829" i="16"/>
  <c r="R1829" i="16"/>
  <c r="S1829" i="16"/>
  <c r="T1829" i="16"/>
  <c r="U1829" i="16"/>
  <c r="Y1829" i="16"/>
  <c r="Z1829" i="16"/>
  <c r="AA1829" i="16"/>
  <c r="AB1829" i="16"/>
  <c r="M1830" i="16"/>
  <c r="N1830" i="16"/>
  <c r="O1830" i="16"/>
  <c r="P1830" i="16"/>
  <c r="Q1830" i="16"/>
  <c r="R1830" i="16"/>
  <c r="S1830" i="16"/>
  <c r="T1830" i="16"/>
  <c r="U1830" i="16"/>
  <c r="Y1830" i="16"/>
  <c r="Z1830" i="16"/>
  <c r="AA1830" i="16"/>
  <c r="AB1830" i="16"/>
  <c r="M1831" i="16"/>
  <c r="N1831" i="16"/>
  <c r="O1831" i="16"/>
  <c r="P1831" i="16"/>
  <c r="Q1831" i="16"/>
  <c r="R1831" i="16"/>
  <c r="S1831" i="16"/>
  <c r="T1831" i="16"/>
  <c r="U1831" i="16"/>
  <c r="Y1831" i="16"/>
  <c r="Z1831" i="16"/>
  <c r="AA1831" i="16"/>
  <c r="AB1831" i="16"/>
  <c r="M1832" i="16"/>
  <c r="N1832" i="16"/>
  <c r="O1832" i="16"/>
  <c r="P1832" i="16"/>
  <c r="Q1832" i="16"/>
  <c r="R1832" i="16"/>
  <c r="S1832" i="16"/>
  <c r="T1832" i="16"/>
  <c r="U1832" i="16"/>
  <c r="Y1832" i="16"/>
  <c r="Z1832" i="16"/>
  <c r="AA1832" i="16"/>
  <c r="AB1832" i="16"/>
  <c r="M1833" i="16"/>
  <c r="N1833" i="16"/>
  <c r="O1833" i="16"/>
  <c r="P1833" i="16"/>
  <c r="Q1833" i="16"/>
  <c r="R1833" i="16"/>
  <c r="S1833" i="16"/>
  <c r="T1833" i="16"/>
  <c r="U1833" i="16"/>
  <c r="Y1833" i="16"/>
  <c r="Z1833" i="16"/>
  <c r="AA1833" i="16"/>
  <c r="AB1833" i="16"/>
  <c r="M1834" i="16"/>
  <c r="N1834" i="16"/>
  <c r="O1834" i="16"/>
  <c r="P1834" i="16"/>
  <c r="Q1834" i="16"/>
  <c r="R1834" i="16"/>
  <c r="S1834" i="16"/>
  <c r="T1834" i="16"/>
  <c r="U1834" i="16"/>
  <c r="Y1834" i="16"/>
  <c r="Z1834" i="16"/>
  <c r="AA1834" i="16"/>
  <c r="AB1834" i="16"/>
  <c r="M1835" i="16"/>
  <c r="N1835" i="16"/>
  <c r="O1835" i="16"/>
  <c r="P1835" i="16"/>
  <c r="Q1835" i="16"/>
  <c r="R1835" i="16"/>
  <c r="S1835" i="16"/>
  <c r="T1835" i="16"/>
  <c r="U1835" i="16"/>
  <c r="Y1835" i="16"/>
  <c r="Z1835" i="16"/>
  <c r="AA1835" i="16"/>
  <c r="AB1835" i="16"/>
  <c r="M1836" i="16"/>
  <c r="N1836" i="16"/>
  <c r="O1836" i="16"/>
  <c r="P1836" i="16"/>
  <c r="Q1836" i="16"/>
  <c r="R1836" i="16"/>
  <c r="S1836" i="16"/>
  <c r="T1836" i="16"/>
  <c r="U1836" i="16"/>
  <c r="Y1836" i="16"/>
  <c r="Z1836" i="16"/>
  <c r="AA1836" i="16"/>
  <c r="AB1836" i="16"/>
  <c r="M1837" i="16"/>
  <c r="N1837" i="16"/>
  <c r="O1837" i="16"/>
  <c r="P1837" i="16"/>
  <c r="Q1837" i="16"/>
  <c r="R1837" i="16"/>
  <c r="S1837" i="16"/>
  <c r="T1837" i="16"/>
  <c r="U1837" i="16"/>
  <c r="Y1837" i="16"/>
  <c r="Z1837" i="16"/>
  <c r="AA1837" i="16"/>
  <c r="AB1837" i="16"/>
  <c r="M1838" i="16"/>
  <c r="N1838" i="16"/>
  <c r="O1838" i="16"/>
  <c r="P1838" i="16"/>
  <c r="Q1838" i="16"/>
  <c r="R1838" i="16"/>
  <c r="S1838" i="16"/>
  <c r="T1838" i="16"/>
  <c r="U1838" i="16"/>
  <c r="Y1838" i="16"/>
  <c r="Z1838" i="16"/>
  <c r="AA1838" i="16"/>
  <c r="AB1838" i="16"/>
  <c r="M1839" i="16"/>
  <c r="N1839" i="16"/>
  <c r="O1839" i="16"/>
  <c r="P1839" i="16"/>
  <c r="Q1839" i="16"/>
  <c r="R1839" i="16"/>
  <c r="S1839" i="16"/>
  <c r="T1839" i="16"/>
  <c r="U1839" i="16"/>
  <c r="Y1839" i="16"/>
  <c r="Z1839" i="16"/>
  <c r="AA1839" i="16"/>
  <c r="AB1839" i="16"/>
  <c r="M1840" i="16"/>
  <c r="N1840" i="16"/>
  <c r="O1840" i="16"/>
  <c r="P1840" i="16"/>
  <c r="Q1840" i="16"/>
  <c r="R1840" i="16"/>
  <c r="S1840" i="16"/>
  <c r="T1840" i="16"/>
  <c r="U1840" i="16"/>
  <c r="Y1840" i="16"/>
  <c r="Z1840" i="16"/>
  <c r="AA1840" i="16"/>
  <c r="AB1840" i="16"/>
  <c r="M1841" i="16"/>
  <c r="N1841" i="16"/>
  <c r="O1841" i="16"/>
  <c r="P1841" i="16"/>
  <c r="Q1841" i="16"/>
  <c r="R1841" i="16"/>
  <c r="S1841" i="16"/>
  <c r="T1841" i="16"/>
  <c r="U1841" i="16"/>
  <c r="Y1841" i="16"/>
  <c r="Z1841" i="16"/>
  <c r="AA1841" i="16"/>
  <c r="AB1841" i="16"/>
  <c r="M1842" i="16"/>
  <c r="N1842" i="16"/>
  <c r="O1842" i="16"/>
  <c r="P1842" i="16"/>
  <c r="Q1842" i="16"/>
  <c r="R1842" i="16"/>
  <c r="S1842" i="16"/>
  <c r="T1842" i="16"/>
  <c r="U1842" i="16"/>
  <c r="Y1842" i="16"/>
  <c r="Z1842" i="16"/>
  <c r="AA1842" i="16"/>
  <c r="AB1842" i="16"/>
  <c r="M1843" i="16"/>
  <c r="N1843" i="16"/>
  <c r="O1843" i="16"/>
  <c r="P1843" i="16"/>
  <c r="Q1843" i="16"/>
  <c r="R1843" i="16"/>
  <c r="S1843" i="16"/>
  <c r="T1843" i="16"/>
  <c r="U1843" i="16"/>
  <c r="Y1843" i="16"/>
  <c r="Z1843" i="16"/>
  <c r="AA1843" i="16"/>
  <c r="AB1843" i="16"/>
  <c r="M1844" i="16"/>
  <c r="N1844" i="16"/>
  <c r="O1844" i="16"/>
  <c r="P1844" i="16"/>
  <c r="Q1844" i="16"/>
  <c r="R1844" i="16"/>
  <c r="S1844" i="16"/>
  <c r="T1844" i="16"/>
  <c r="U1844" i="16"/>
  <c r="Y1844" i="16"/>
  <c r="Z1844" i="16"/>
  <c r="AA1844" i="16"/>
  <c r="AB1844" i="16"/>
  <c r="M1845" i="16"/>
  <c r="N1845" i="16"/>
  <c r="O1845" i="16"/>
  <c r="P1845" i="16"/>
  <c r="Q1845" i="16"/>
  <c r="R1845" i="16"/>
  <c r="S1845" i="16"/>
  <c r="T1845" i="16"/>
  <c r="U1845" i="16"/>
  <c r="Y1845" i="16"/>
  <c r="Z1845" i="16"/>
  <c r="AA1845" i="16"/>
  <c r="AB1845" i="16"/>
  <c r="M1846" i="16"/>
  <c r="N1846" i="16"/>
  <c r="O1846" i="16"/>
  <c r="P1846" i="16"/>
  <c r="Q1846" i="16"/>
  <c r="R1846" i="16"/>
  <c r="S1846" i="16"/>
  <c r="T1846" i="16"/>
  <c r="U1846" i="16"/>
  <c r="Y1846" i="16"/>
  <c r="Z1846" i="16"/>
  <c r="AA1846" i="16"/>
  <c r="AB1846" i="16"/>
  <c r="M1847" i="16"/>
  <c r="N1847" i="16"/>
  <c r="O1847" i="16"/>
  <c r="P1847" i="16"/>
  <c r="Q1847" i="16"/>
  <c r="R1847" i="16"/>
  <c r="S1847" i="16"/>
  <c r="T1847" i="16"/>
  <c r="U1847" i="16"/>
  <c r="Y1847" i="16"/>
  <c r="Z1847" i="16"/>
  <c r="AA1847" i="16"/>
  <c r="AB1847" i="16"/>
  <c r="M1848" i="16"/>
  <c r="N1848" i="16"/>
  <c r="O1848" i="16"/>
  <c r="P1848" i="16"/>
  <c r="Q1848" i="16"/>
  <c r="R1848" i="16"/>
  <c r="S1848" i="16"/>
  <c r="T1848" i="16"/>
  <c r="U1848" i="16"/>
  <c r="Y1848" i="16"/>
  <c r="Z1848" i="16"/>
  <c r="AA1848" i="16"/>
  <c r="AB1848" i="16"/>
  <c r="M1849" i="16"/>
  <c r="N1849" i="16"/>
  <c r="O1849" i="16"/>
  <c r="P1849" i="16"/>
  <c r="Q1849" i="16"/>
  <c r="R1849" i="16"/>
  <c r="S1849" i="16"/>
  <c r="T1849" i="16"/>
  <c r="U1849" i="16"/>
  <c r="Y1849" i="16"/>
  <c r="Z1849" i="16"/>
  <c r="AA1849" i="16"/>
  <c r="AB1849" i="16"/>
  <c r="M1850" i="16"/>
  <c r="N1850" i="16"/>
  <c r="O1850" i="16"/>
  <c r="P1850" i="16"/>
  <c r="Q1850" i="16"/>
  <c r="R1850" i="16"/>
  <c r="S1850" i="16"/>
  <c r="T1850" i="16"/>
  <c r="U1850" i="16"/>
  <c r="Y1850" i="16"/>
  <c r="Z1850" i="16"/>
  <c r="AA1850" i="16"/>
  <c r="AB1850" i="16"/>
  <c r="M1851" i="16"/>
  <c r="N1851" i="16"/>
  <c r="O1851" i="16"/>
  <c r="P1851" i="16"/>
  <c r="Q1851" i="16"/>
  <c r="R1851" i="16"/>
  <c r="S1851" i="16"/>
  <c r="T1851" i="16"/>
  <c r="U1851" i="16"/>
  <c r="Y1851" i="16"/>
  <c r="Z1851" i="16"/>
  <c r="AA1851" i="16"/>
  <c r="AB1851" i="16"/>
  <c r="M1852" i="16"/>
  <c r="N1852" i="16"/>
  <c r="O1852" i="16"/>
  <c r="P1852" i="16"/>
  <c r="Q1852" i="16"/>
  <c r="R1852" i="16"/>
  <c r="S1852" i="16"/>
  <c r="T1852" i="16"/>
  <c r="U1852" i="16"/>
  <c r="Y1852" i="16"/>
  <c r="Z1852" i="16"/>
  <c r="AA1852" i="16"/>
  <c r="AB1852" i="16"/>
  <c r="M1853" i="16"/>
  <c r="N1853" i="16"/>
  <c r="O1853" i="16"/>
  <c r="P1853" i="16"/>
  <c r="Q1853" i="16"/>
  <c r="R1853" i="16"/>
  <c r="S1853" i="16"/>
  <c r="T1853" i="16"/>
  <c r="U1853" i="16"/>
  <c r="Y1853" i="16"/>
  <c r="Z1853" i="16"/>
  <c r="AA1853" i="16"/>
  <c r="AB1853" i="16"/>
  <c r="M1854" i="16"/>
  <c r="N1854" i="16"/>
  <c r="O1854" i="16"/>
  <c r="P1854" i="16"/>
  <c r="Q1854" i="16"/>
  <c r="R1854" i="16"/>
  <c r="S1854" i="16"/>
  <c r="T1854" i="16"/>
  <c r="U1854" i="16"/>
  <c r="Y1854" i="16"/>
  <c r="Z1854" i="16"/>
  <c r="AA1854" i="16"/>
  <c r="AB1854" i="16"/>
  <c r="M1855" i="16"/>
  <c r="N1855" i="16"/>
  <c r="O1855" i="16"/>
  <c r="P1855" i="16"/>
  <c r="Q1855" i="16"/>
  <c r="R1855" i="16"/>
  <c r="S1855" i="16"/>
  <c r="T1855" i="16"/>
  <c r="U1855" i="16"/>
  <c r="Y1855" i="16"/>
  <c r="Z1855" i="16"/>
  <c r="AA1855" i="16"/>
  <c r="AB1855" i="16"/>
  <c r="M1856" i="16"/>
  <c r="N1856" i="16"/>
  <c r="O1856" i="16"/>
  <c r="P1856" i="16"/>
  <c r="Q1856" i="16"/>
  <c r="R1856" i="16"/>
  <c r="S1856" i="16"/>
  <c r="T1856" i="16"/>
  <c r="U1856" i="16"/>
  <c r="Y1856" i="16"/>
  <c r="Z1856" i="16"/>
  <c r="AA1856" i="16"/>
  <c r="AB1856" i="16"/>
  <c r="M1857" i="16"/>
  <c r="N1857" i="16"/>
  <c r="O1857" i="16"/>
  <c r="P1857" i="16"/>
  <c r="Q1857" i="16"/>
  <c r="R1857" i="16"/>
  <c r="S1857" i="16"/>
  <c r="T1857" i="16"/>
  <c r="U1857" i="16"/>
  <c r="Y1857" i="16"/>
  <c r="Z1857" i="16"/>
  <c r="AA1857" i="16"/>
  <c r="AB1857" i="16"/>
  <c r="M1858" i="16"/>
  <c r="N1858" i="16"/>
  <c r="O1858" i="16"/>
  <c r="P1858" i="16"/>
  <c r="Q1858" i="16"/>
  <c r="R1858" i="16"/>
  <c r="S1858" i="16"/>
  <c r="T1858" i="16"/>
  <c r="U1858" i="16"/>
  <c r="Y1858" i="16"/>
  <c r="Z1858" i="16"/>
  <c r="AA1858" i="16"/>
  <c r="AB1858" i="16"/>
  <c r="AA1" i="16"/>
  <c r="AB1" i="16"/>
  <c r="AA2" i="16"/>
  <c r="AB2" i="16"/>
  <c r="M1" i="16"/>
  <c r="N1" i="16"/>
  <c r="O1" i="16"/>
  <c r="P1" i="16"/>
  <c r="Q1" i="16"/>
  <c r="R1" i="16"/>
  <c r="S1" i="16"/>
  <c r="T1" i="16"/>
  <c r="U1" i="16"/>
  <c r="V1" i="16"/>
  <c r="W1" i="16"/>
  <c r="X1" i="16"/>
  <c r="Y1" i="16"/>
  <c r="Z1" i="16"/>
  <c r="M2" i="16"/>
  <c r="N2" i="16"/>
  <c r="O2" i="16"/>
  <c r="P2" i="16"/>
  <c r="Q2" i="16"/>
  <c r="R2" i="16"/>
  <c r="S2" i="16"/>
  <c r="T2" i="16"/>
  <c r="U2" i="16"/>
  <c r="Y2" i="16"/>
  <c r="Z2" i="16"/>
  <c r="CC6" i="15"/>
  <c r="BU6" i="15"/>
  <c r="BM6" i="15"/>
  <c r="B66" i="13"/>
  <c r="E66" i="13"/>
  <c r="D14" i="13"/>
  <c r="B14" i="13"/>
  <c r="CC11" i="15"/>
  <c r="CE11" i="15"/>
  <c r="CC12" i="15"/>
  <c r="CE12" i="15"/>
  <c r="CC13" i="15"/>
  <c r="CE13" i="15"/>
  <c r="CC14" i="15"/>
  <c r="CE14" i="15"/>
  <c r="CC15" i="15"/>
  <c r="CE15" i="15"/>
  <c r="CC16" i="15"/>
  <c r="CE16" i="15"/>
  <c r="CC17" i="15"/>
  <c r="CE17" i="15"/>
  <c r="CC18" i="15"/>
  <c r="CE18" i="15"/>
  <c r="CC19" i="15"/>
  <c r="CE19" i="15"/>
  <c r="CC20" i="15"/>
  <c r="CE20" i="15"/>
  <c r="CC21" i="15"/>
  <c r="CE21" i="15"/>
  <c r="CC22" i="15"/>
  <c r="CE22" i="15"/>
  <c r="CC23" i="15"/>
  <c r="CE23" i="15"/>
  <c r="CC24" i="15"/>
  <c r="CE24" i="15"/>
  <c r="CC25" i="15"/>
  <c r="CE25" i="15"/>
  <c r="CC26" i="15"/>
  <c r="CE26" i="15"/>
  <c r="CC27" i="15"/>
  <c r="CE27" i="15"/>
  <c r="CC28" i="15"/>
  <c r="CE28" i="15"/>
  <c r="CC29" i="15"/>
  <c r="CE29" i="15"/>
  <c r="CC30" i="15"/>
  <c r="CE30" i="15"/>
  <c r="CC31" i="15"/>
  <c r="CE31" i="15"/>
  <c r="CC32" i="15"/>
  <c r="CE32" i="15"/>
  <c r="CC33" i="15"/>
  <c r="CE33" i="15"/>
  <c r="CC34" i="15"/>
  <c r="CE34" i="15"/>
  <c r="CC35" i="15"/>
  <c r="CE35" i="15"/>
  <c r="CC36" i="15"/>
  <c r="CE36" i="15"/>
  <c r="CC37" i="15"/>
  <c r="CE37" i="15"/>
  <c r="CC38" i="15"/>
  <c r="CE38" i="15"/>
  <c r="CC39" i="15"/>
  <c r="CE39" i="15"/>
  <c r="BU11" i="15"/>
  <c r="BW11" i="15"/>
  <c r="BU12" i="15"/>
  <c r="BW12" i="15"/>
  <c r="BU13" i="15"/>
  <c r="BW13" i="15"/>
  <c r="BU14" i="15"/>
  <c r="BW14" i="15"/>
  <c r="BU15" i="15"/>
  <c r="BW15" i="15"/>
  <c r="BU16" i="15"/>
  <c r="BW16" i="15"/>
  <c r="BU17" i="15"/>
  <c r="BW17" i="15"/>
  <c r="BU18" i="15"/>
  <c r="BW18" i="15"/>
  <c r="BU19" i="15"/>
  <c r="BW19" i="15"/>
  <c r="BU20" i="15"/>
  <c r="BW20" i="15"/>
  <c r="BU21" i="15"/>
  <c r="BW21" i="15"/>
  <c r="BU22" i="15"/>
  <c r="BW22" i="15"/>
  <c r="BU23" i="15"/>
  <c r="BW23" i="15"/>
  <c r="BU24" i="15"/>
  <c r="BW24" i="15"/>
  <c r="BU25" i="15"/>
  <c r="BW25" i="15"/>
  <c r="BU26" i="15"/>
  <c r="BW26" i="15"/>
  <c r="BU27" i="15"/>
  <c r="BW27" i="15"/>
  <c r="BU28" i="15"/>
  <c r="BW28" i="15"/>
  <c r="BU29" i="15"/>
  <c r="BW29" i="15"/>
  <c r="BU30" i="15"/>
  <c r="BW30" i="15"/>
  <c r="BU31" i="15"/>
  <c r="BW31" i="15"/>
  <c r="BU32" i="15"/>
  <c r="BW32" i="15"/>
  <c r="BU33" i="15"/>
  <c r="BW33" i="15"/>
  <c r="BU34" i="15"/>
  <c r="BW34" i="15"/>
  <c r="BU35" i="15"/>
  <c r="BW35" i="15"/>
  <c r="BU36" i="15"/>
  <c r="BW36" i="15"/>
  <c r="BU37" i="15"/>
  <c r="BW37" i="15"/>
  <c r="BU38" i="15"/>
  <c r="BW38" i="15"/>
  <c r="BU39" i="15"/>
  <c r="BW39" i="15"/>
  <c r="CE10" i="15"/>
  <c r="CC10" i="15"/>
  <c r="CE9" i="15"/>
  <c r="CC9" i="15"/>
  <c r="CE8" i="15"/>
  <c r="CC8" i="15"/>
  <c r="BW10" i="15"/>
  <c r="BU10" i="15"/>
  <c r="BW9" i="15"/>
  <c r="BU9" i="15"/>
  <c r="BW8" i="15"/>
  <c r="BU8" i="15"/>
  <c r="BM14" i="15"/>
  <c r="BO14" i="15"/>
  <c r="BM15" i="15"/>
  <c r="BO15" i="15"/>
  <c r="BM16" i="15"/>
  <c r="BO16" i="15"/>
  <c r="BM17" i="15"/>
  <c r="BO17" i="15"/>
  <c r="BM18" i="15"/>
  <c r="BO18" i="15"/>
  <c r="BM19" i="15"/>
  <c r="BO19" i="15"/>
  <c r="BM20" i="15"/>
  <c r="BO20" i="15"/>
  <c r="BM21" i="15"/>
  <c r="BO21" i="15"/>
  <c r="BM22" i="15"/>
  <c r="BO22" i="15"/>
  <c r="BM23" i="15"/>
  <c r="BO23" i="15"/>
  <c r="BM24" i="15"/>
  <c r="BO24" i="15"/>
  <c r="BM25" i="15"/>
  <c r="BO25" i="15"/>
  <c r="BM26" i="15"/>
  <c r="BO26" i="15"/>
  <c r="BM27" i="15"/>
  <c r="BO27" i="15"/>
  <c r="BM28" i="15"/>
  <c r="BO28" i="15"/>
  <c r="BM29" i="15"/>
  <c r="BO29" i="15"/>
  <c r="BM30" i="15"/>
  <c r="BO30" i="15"/>
  <c r="BM31" i="15"/>
  <c r="BO31" i="15"/>
  <c r="BM32" i="15"/>
  <c r="BO32" i="15"/>
  <c r="BM33" i="15"/>
  <c r="BO33" i="15"/>
  <c r="BM34" i="15"/>
  <c r="BO34" i="15"/>
  <c r="BM35" i="15"/>
  <c r="BO35" i="15"/>
  <c r="BM36" i="15"/>
  <c r="BO36" i="15"/>
  <c r="BM37" i="15"/>
  <c r="BO37" i="15"/>
  <c r="BM38" i="15"/>
  <c r="BO38" i="15"/>
  <c r="BM39" i="15"/>
  <c r="BO39" i="15"/>
  <c r="BO13" i="15"/>
  <c r="BM13" i="15"/>
  <c r="BO12" i="15"/>
  <c r="BM12" i="15"/>
  <c r="BO11" i="15"/>
  <c r="BM11" i="15"/>
  <c r="BO10" i="15"/>
  <c r="BM10" i="15"/>
  <c r="BO9" i="15"/>
  <c r="BM9" i="15"/>
  <c r="BO8" i="15"/>
  <c r="BM8" i="15"/>
  <c r="BK35" i="13"/>
  <c r="BK36" i="13"/>
  <c r="BK37" i="13"/>
  <c r="BK38" i="13"/>
  <c r="BK39" i="13"/>
  <c r="BI35" i="13"/>
  <c r="BI36" i="13"/>
  <c r="BI37" i="13"/>
  <c r="BI38" i="13"/>
  <c r="BI39" i="13"/>
  <c r="BK34" i="13"/>
  <c r="BI34" i="13"/>
  <c r="BI9" i="13"/>
  <c r="BK9" i="13"/>
  <c r="BI10" i="13"/>
  <c r="BK10" i="13"/>
  <c r="BI11" i="13"/>
  <c r="BK11" i="13"/>
  <c r="BI12" i="13"/>
  <c r="BK12" i="13"/>
  <c r="BI13" i="13"/>
  <c r="BK13" i="13"/>
  <c r="BK8" i="13"/>
  <c r="BI8" i="13"/>
  <c r="AL40" i="15"/>
  <c r="AO40" i="15"/>
  <c r="D16" i="14"/>
  <c r="CA40" i="15"/>
  <c r="W40" i="15"/>
  <c r="X40" i="15"/>
  <c r="D15" i="14"/>
  <c r="BF21" i="13"/>
  <c r="BS40" i="15"/>
  <c r="D14" i="14"/>
  <c r="N40" i="15"/>
  <c r="BT39" i="15"/>
  <c r="BS39" i="15"/>
  <c r="BR39" i="15"/>
  <c r="BT38" i="15"/>
  <c r="BS38" i="15"/>
  <c r="BR38" i="15"/>
  <c r="BK38" i="15"/>
  <c r="BT37" i="15"/>
  <c r="BS37" i="15"/>
  <c r="BR37" i="15"/>
  <c r="BT36" i="15"/>
  <c r="BS36" i="15"/>
  <c r="BR36" i="15"/>
  <c r="BL36" i="15"/>
  <c r="BT35" i="15"/>
  <c r="BS35" i="15"/>
  <c r="BR35" i="15"/>
  <c r="BJ35" i="15"/>
  <c r="BT34" i="15"/>
  <c r="BS34" i="15"/>
  <c r="BR34" i="15"/>
  <c r="BL34" i="15"/>
  <c r="BT33" i="15"/>
  <c r="BS33" i="15"/>
  <c r="BR33" i="15"/>
  <c r="BJ33" i="15"/>
  <c r="B33" i="15"/>
  <c r="BT32" i="15"/>
  <c r="BS32" i="15"/>
  <c r="BR32" i="15"/>
  <c r="BT31" i="15"/>
  <c r="BS31" i="15"/>
  <c r="BR31" i="15"/>
  <c r="BK31" i="15"/>
  <c r="BT30" i="15"/>
  <c r="BS30" i="15"/>
  <c r="BR30" i="15"/>
  <c r="BT29" i="15"/>
  <c r="BS29" i="15"/>
  <c r="BR29" i="15"/>
  <c r="BK29" i="15"/>
  <c r="BT28" i="15"/>
  <c r="BS28" i="15"/>
  <c r="BR28" i="15"/>
  <c r="BT27" i="15"/>
  <c r="BS27" i="15"/>
  <c r="BR27" i="15"/>
  <c r="BK27" i="15"/>
  <c r="BT26" i="15"/>
  <c r="BS26" i="15"/>
  <c r="BR26" i="15"/>
  <c r="BT25" i="15"/>
  <c r="BS25" i="15"/>
  <c r="BR25" i="15"/>
  <c r="BK25" i="15"/>
  <c r="BT24" i="15"/>
  <c r="BS24" i="15"/>
  <c r="BR24" i="15"/>
  <c r="BT23" i="15"/>
  <c r="BS23" i="15"/>
  <c r="BR23" i="15"/>
  <c r="BK23" i="15"/>
  <c r="BT22" i="15"/>
  <c r="BS22" i="15"/>
  <c r="BR22" i="15"/>
  <c r="BT21" i="15"/>
  <c r="BS21" i="15"/>
  <c r="BR21" i="15"/>
  <c r="BK21" i="15"/>
  <c r="BT20" i="15"/>
  <c r="BS20" i="15"/>
  <c r="BR20" i="15"/>
  <c r="BT19" i="15"/>
  <c r="BS19" i="15"/>
  <c r="BR19" i="15"/>
  <c r="BK19" i="15"/>
  <c r="B19" i="15"/>
  <c r="BT18" i="15"/>
  <c r="BS18" i="15"/>
  <c r="BR18" i="15"/>
  <c r="BJ18" i="15"/>
  <c r="BT17" i="15"/>
  <c r="BS17" i="15"/>
  <c r="BR17" i="15"/>
  <c r="BL17" i="15"/>
  <c r="BT16" i="15"/>
  <c r="BS16" i="15"/>
  <c r="BR16" i="15"/>
  <c r="BJ16" i="15"/>
  <c r="BT15" i="15"/>
  <c r="BS15" i="15"/>
  <c r="BR15" i="15"/>
  <c r="BL15" i="15"/>
  <c r="BT14" i="15"/>
  <c r="BS14" i="15"/>
  <c r="BR14" i="15"/>
  <c r="BJ14" i="15"/>
  <c r="BT13" i="15"/>
  <c r="BS13" i="15"/>
  <c r="BR13" i="15"/>
  <c r="BL13" i="15"/>
  <c r="BT12" i="15"/>
  <c r="BS12" i="15"/>
  <c r="BR12" i="15"/>
  <c r="BJ12" i="15"/>
  <c r="BT11" i="15"/>
  <c r="BS11" i="15"/>
  <c r="BR11" i="15"/>
  <c r="BL11" i="15"/>
  <c r="BT10" i="15"/>
  <c r="BS10" i="15"/>
  <c r="BR10" i="15"/>
  <c r="I10" i="15"/>
  <c r="BK10" i="15"/>
  <c r="BT9" i="15"/>
  <c r="BS9" i="15"/>
  <c r="BR9" i="15"/>
  <c r="BT8" i="15"/>
  <c r="BS8" i="15"/>
  <c r="BR8" i="15"/>
  <c r="BK8" i="15"/>
  <c r="BZ6" i="15"/>
  <c r="BR6" i="15"/>
  <c r="BJ6" i="15"/>
  <c r="BF6" i="13"/>
  <c r="BF32" i="13"/>
  <c r="X66" i="13"/>
  <c r="Y66" i="13"/>
  <c r="M66" i="13"/>
  <c r="C23" i="14"/>
  <c r="C24" i="14"/>
  <c r="C22" i="14"/>
  <c r="C14" i="14"/>
  <c r="C30" i="14"/>
  <c r="C31" i="14"/>
  <c r="C29" i="14"/>
  <c r="BF9" i="13"/>
  <c r="BG10" i="13"/>
  <c r="BH11" i="13"/>
  <c r="BF13" i="13"/>
  <c r="BG14" i="13"/>
  <c r="BG8" i="13"/>
  <c r="BC11" i="15"/>
  <c r="BC19" i="15"/>
  <c r="BE9" i="15"/>
  <c r="BG9" i="15"/>
  <c r="BD8" i="15"/>
  <c r="BF8" i="15"/>
  <c r="BE39" i="15"/>
  <c r="BG39" i="15"/>
  <c r="BE37" i="15"/>
  <c r="BG37" i="15"/>
  <c r="BE35" i="15"/>
  <c r="BG35" i="15"/>
  <c r="BE33" i="15"/>
  <c r="BG33" i="15"/>
  <c r="BE31" i="15"/>
  <c r="BG31" i="15"/>
  <c r="BE29" i="15"/>
  <c r="BG29" i="15"/>
  <c r="BE27" i="15"/>
  <c r="BG27" i="15"/>
  <c r="BE25" i="15"/>
  <c r="BG25" i="15"/>
  <c r="BE23" i="15"/>
  <c r="BG23" i="15"/>
  <c r="BE21" i="15"/>
  <c r="BG21" i="15"/>
  <c r="BE19" i="15"/>
  <c r="BG19" i="15"/>
  <c r="BE17" i="15"/>
  <c r="BG17" i="15"/>
  <c r="BE15" i="15"/>
  <c r="BG15" i="15"/>
  <c r="BE13" i="15"/>
  <c r="BG13" i="15"/>
  <c r="BE11" i="15"/>
  <c r="BG11" i="15"/>
  <c r="BD9" i="15"/>
  <c r="BF9" i="15"/>
  <c r="BD39" i="15"/>
  <c r="BF39" i="15"/>
  <c r="BD37" i="15"/>
  <c r="BF37" i="15"/>
  <c r="BD35" i="15"/>
  <c r="BF35" i="15"/>
  <c r="BD33" i="15"/>
  <c r="BF33" i="15"/>
  <c r="BD31" i="15"/>
  <c r="BF31" i="15"/>
  <c r="BD29" i="15"/>
  <c r="BF29" i="15"/>
  <c r="BD27" i="15"/>
  <c r="BF27" i="15"/>
  <c r="BD25" i="15"/>
  <c r="BF25" i="15"/>
  <c r="BD23" i="15"/>
  <c r="BF23" i="15"/>
  <c r="BD21" i="15"/>
  <c r="BF21" i="15"/>
  <c r="BD17" i="15"/>
  <c r="BF17" i="15"/>
  <c r="BD15" i="15"/>
  <c r="BF15" i="15"/>
  <c r="BD13" i="15"/>
  <c r="BF13" i="15"/>
  <c r="BB13" i="15"/>
  <c r="BB21" i="15"/>
  <c r="BB25" i="15"/>
  <c r="BB29" i="15"/>
  <c r="BB33" i="15"/>
  <c r="BB37" i="15"/>
  <c r="BC10" i="15"/>
  <c r="BB10" i="15"/>
  <c r="BC14" i="15"/>
  <c r="BB14" i="15"/>
  <c r="BB34" i="15"/>
  <c r="BB11" i="15"/>
  <c r="BB15" i="15"/>
  <c r="BC18" i="15"/>
  <c r="BB19" i="15"/>
  <c r="BC22" i="15"/>
  <c r="BB23" i="15"/>
  <c r="BC26" i="15"/>
  <c r="BB27" i="15"/>
  <c r="BC30" i="15"/>
  <c r="BB31" i="15"/>
  <c r="BC34" i="15"/>
  <c r="BB35" i="15"/>
  <c r="BC38" i="15"/>
  <c r="BB39" i="15"/>
  <c r="BB18" i="15"/>
  <c r="BB22" i="15"/>
  <c r="BB26" i="15"/>
  <c r="BB30" i="15"/>
  <c r="BB38" i="15"/>
  <c r="AJ60" i="13"/>
  <c r="AJ63" i="13"/>
  <c r="AJ66" i="13"/>
  <c r="AK60" i="13"/>
  <c r="AK63" i="13"/>
  <c r="AK62" i="13"/>
  <c r="AK61" i="13"/>
  <c r="AJ64" i="13"/>
  <c r="AJ61" i="13"/>
  <c r="AJ65" i="13"/>
  <c r="AK66" i="13"/>
  <c r="BH8" i="13"/>
  <c r="BF14" i="13"/>
  <c r="BH12" i="13"/>
  <c r="BG11" i="13"/>
  <c r="BF10" i="13"/>
  <c r="BL8" i="15"/>
  <c r="BJ9" i="15"/>
  <c r="BL10" i="15"/>
  <c r="BK12" i="15"/>
  <c r="BK14" i="15"/>
  <c r="BK16" i="15"/>
  <c r="BK18" i="15"/>
  <c r="BL19" i="15"/>
  <c r="BJ20" i="15"/>
  <c r="BL21" i="15"/>
  <c r="BJ22" i="15"/>
  <c r="BL23" i="15"/>
  <c r="BJ24" i="15"/>
  <c r="BL25" i="15"/>
  <c r="BJ26" i="15"/>
  <c r="BL27" i="15"/>
  <c r="BJ28" i="15"/>
  <c r="BL29" i="15"/>
  <c r="BJ30" i="15"/>
  <c r="BL31" i="15"/>
  <c r="BJ32" i="15"/>
  <c r="BK33" i="15"/>
  <c r="BK35" i="15"/>
  <c r="BJ37" i="15"/>
  <c r="BL38" i="15"/>
  <c r="BJ39" i="15"/>
  <c r="BF8" i="13"/>
  <c r="BH13" i="13"/>
  <c r="BG12" i="13"/>
  <c r="BF11" i="13"/>
  <c r="BH9" i="13"/>
  <c r="BK9" i="15"/>
  <c r="BJ11" i="15"/>
  <c r="BL12" i="15"/>
  <c r="BJ13" i="15"/>
  <c r="BL14" i="15"/>
  <c r="BJ15" i="15"/>
  <c r="BL16" i="15"/>
  <c r="BJ17" i="15"/>
  <c r="BL18" i="15"/>
  <c r="BK20" i="15"/>
  <c r="BK22" i="15"/>
  <c r="BK24" i="15"/>
  <c r="BK26" i="15"/>
  <c r="BK28" i="15"/>
  <c r="BK30" i="15"/>
  <c r="BK32" i="15"/>
  <c r="BL33" i="15"/>
  <c r="BJ34" i="15"/>
  <c r="BL35" i="15"/>
  <c r="BJ36" i="15"/>
  <c r="BK37" i="15"/>
  <c r="BK39" i="15"/>
  <c r="BH14" i="13"/>
  <c r="BG13" i="13"/>
  <c r="BF12" i="13"/>
  <c r="BH10" i="13"/>
  <c r="BG9" i="13"/>
  <c r="BJ8" i="15"/>
  <c r="BL9" i="15"/>
  <c r="BJ10" i="15"/>
  <c r="BK11" i="15"/>
  <c r="BK13" i="15"/>
  <c r="BK15" i="15"/>
  <c r="BK17" i="15"/>
  <c r="BJ19" i="15"/>
  <c r="BL20" i="15"/>
  <c r="BJ21" i="15"/>
  <c r="BL22" i="15"/>
  <c r="BJ23" i="15"/>
  <c r="BL24" i="15"/>
  <c r="BJ25" i="15"/>
  <c r="BL26" i="15"/>
  <c r="BJ27" i="15"/>
  <c r="BL28" i="15"/>
  <c r="BJ29" i="15"/>
  <c r="BL30" i="15"/>
  <c r="BJ31" i="15"/>
  <c r="BL32" i="15"/>
  <c r="BK34" i="15"/>
  <c r="BK36" i="15"/>
  <c r="BL37" i="15"/>
  <c r="BJ38" i="15"/>
  <c r="BL39" i="15"/>
  <c r="BK40" i="15"/>
  <c r="CA13" i="15"/>
  <c r="BZ22" i="15"/>
  <c r="BL40" i="15"/>
  <c r="BT40" i="15"/>
  <c r="BG39" i="13"/>
  <c r="BZ37" i="15"/>
  <c r="BJ40" i="15"/>
  <c r="BR40" i="15"/>
  <c r="BH37" i="13"/>
  <c r="BZ12" i="15"/>
  <c r="CA21" i="15"/>
  <c r="BZ25" i="15"/>
  <c r="CB35" i="15"/>
  <c r="BZ36" i="15"/>
  <c r="BZ39" i="15"/>
  <c r="BF36" i="13"/>
  <c r="BZ11" i="15"/>
  <c r="CB20" i="15"/>
  <c r="CA24" i="15"/>
  <c r="CB34" i="15"/>
  <c r="CA10" i="15"/>
  <c r="BZ14" i="15"/>
  <c r="CB19" i="15"/>
  <c r="BZ23" i="15"/>
  <c r="CA33" i="15"/>
  <c r="AC40" i="15"/>
  <c r="CA38" i="15"/>
  <c r="BF34" i="13"/>
  <c r="BH40" i="13"/>
  <c r="BF39" i="13"/>
  <c r="BG37" i="13"/>
  <c r="BG35" i="13"/>
  <c r="CB10" i="15"/>
  <c r="CA11" i="15"/>
  <c r="CB12" i="15"/>
  <c r="CB13" i="15"/>
  <c r="CA14" i="15"/>
  <c r="BZ15" i="15"/>
  <c r="BZ16" i="15"/>
  <c r="CA17" i="15"/>
  <c r="BZ18" i="15"/>
  <c r="CB21" i="15"/>
  <c r="CA22" i="15"/>
  <c r="CB23" i="15"/>
  <c r="CB24" i="15"/>
  <c r="CA25" i="15"/>
  <c r="BZ26" i="15"/>
  <c r="BZ27" i="15"/>
  <c r="CA28" i="15"/>
  <c r="BZ29" i="15"/>
  <c r="CA36" i="15"/>
  <c r="CB37" i="15"/>
  <c r="CB38" i="15"/>
  <c r="CA39" i="15"/>
  <c r="BG34" i="13"/>
  <c r="BG40" i="13"/>
  <c r="BH38" i="13"/>
  <c r="BH36" i="13"/>
  <c r="BF35" i="13"/>
  <c r="BZ8" i="15"/>
  <c r="BZ9" i="15"/>
  <c r="CB14" i="15"/>
  <c r="CA15" i="15"/>
  <c r="CB16" i="15"/>
  <c r="CB17" i="15"/>
  <c r="CA18" i="15"/>
  <c r="CB25" i="15"/>
  <c r="CA26" i="15"/>
  <c r="CB27" i="15"/>
  <c r="CB28" i="15"/>
  <c r="CA29" i="15"/>
  <c r="BZ30" i="15"/>
  <c r="BZ31" i="15"/>
  <c r="CA32" i="15"/>
  <c r="CB39" i="15"/>
  <c r="CB40" i="15"/>
  <c r="BH34" i="13"/>
  <c r="BF40" i="13"/>
  <c r="BF38" i="13"/>
  <c r="BG36" i="13"/>
  <c r="CA8" i="15"/>
  <c r="CB9" i="15"/>
  <c r="BZ10" i="15"/>
  <c r="CB18" i="15"/>
  <c r="BZ19" i="15"/>
  <c r="CA20" i="15"/>
  <c r="BZ21" i="15"/>
  <c r="CB29" i="15"/>
  <c r="CA30" i="15"/>
  <c r="CB31" i="15"/>
  <c r="CB32" i="15"/>
  <c r="BZ33" i="15"/>
  <c r="BZ34" i="15"/>
  <c r="CA35" i="15"/>
  <c r="AR40" i="15"/>
  <c r="G66" i="13"/>
  <c r="BZ40" i="15"/>
  <c r="BH39" i="13"/>
  <c r="BG38" i="13"/>
  <c r="BF37" i="13"/>
  <c r="BH35" i="13"/>
  <c r="CB8" i="15"/>
  <c r="CA9" i="15"/>
  <c r="CB11" i="15"/>
  <c r="CA12" i="15"/>
  <c r="BZ13" i="15"/>
  <c r="CB15" i="15"/>
  <c r="CA16" i="15"/>
  <c r="BZ17" i="15"/>
  <c r="CA19" i="15"/>
  <c r="BZ20" i="15"/>
  <c r="CB22" i="15"/>
  <c r="CA23" i="15"/>
  <c r="BZ24" i="15"/>
  <c r="CB26" i="15"/>
  <c r="CA27" i="15"/>
  <c r="BZ28" i="15"/>
  <c r="CB30" i="15"/>
  <c r="CA31" i="15"/>
  <c r="BZ32" i="15"/>
  <c r="CB33" i="15"/>
  <c r="CA34" i="15"/>
  <c r="BZ35" i="15"/>
  <c r="CB36" i="15"/>
  <c r="CA37" i="15"/>
  <c r="BZ38" i="15"/>
  <c r="AQ40" i="15"/>
  <c r="BF27" i="13"/>
  <c r="BG26" i="13"/>
  <c r="BG24" i="13"/>
  <c r="BG22" i="13"/>
  <c r="BF26" i="13"/>
  <c r="BH25" i="13"/>
  <c r="BF24" i="13"/>
  <c r="BH23" i="13"/>
  <c r="BF22" i="13"/>
  <c r="BH21" i="13"/>
  <c r="BH27" i="13"/>
  <c r="BG25" i="13"/>
  <c r="BG23" i="13"/>
  <c r="BG21" i="13"/>
  <c r="BG27" i="13"/>
  <c r="BH26" i="13"/>
  <c r="BF25" i="13"/>
  <c r="BH24" i="13"/>
  <c r="BF23" i="13"/>
  <c r="BH22" i="13"/>
  <c r="B23" i="15"/>
  <c r="B39" i="15"/>
  <c r="J39" i="15"/>
  <c r="J31" i="15"/>
  <c r="J27" i="15"/>
  <c r="DC12" i="15"/>
  <c r="CQ28" i="15"/>
  <c r="B20" i="15"/>
  <c r="J24" i="15"/>
  <c r="CR9" i="15"/>
  <c r="K9" i="15"/>
  <c r="M9" i="15"/>
  <c r="J8" i="15"/>
  <c r="CT9" i="15"/>
  <c r="Z9" i="15"/>
  <c r="AB9" i="15"/>
  <c r="DG10" i="15"/>
  <c r="CV10" i="15"/>
  <c r="AO10" i="15"/>
  <c r="AQ10" i="15"/>
  <c r="AY22" i="13"/>
  <c r="P62" i="13"/>
  <c r="R62" i="13"/>
  <c r="C66" i="13"/>
  <c r="B35" i="15"/>
  <c r="J15" i="15"/>
  <c r="J9" i="15"/>
  <c r="DE25" i="15"/>
  <c r="CT25" i="15"/>
  <c r="Z25" i="15"/>
  <c r="AB25" i="15"/>
  <c r="B31" i="15"/>
  <c r="DC17" i="15"/>
  <c r="CR17" i="15"/>
  <c r="K17" i="15"/>
  <c r="M17" i="15"/>
  <c r="CQ23" i="15"/>
  <c r="B15" i="15"/>
  <c r="Y26" i="15"/>
  <c r="B27" i="15"/>
  <c r="Y39" i="15"/>
  <c r="Y35" i="15"/>
  <c r="Y31" i="15"/>
  <c r="Y9" i="15"/>
  <c r="CQ15" i="15"/>
  <c r="AN9" i="15"/>
  <c r="Y19" i="15"/>
  <c r="J26" i="15"/>
  <c r="Y18" i="15"/>
  <c r="DG24" i="15"/>
  <c r="CV24" i="15"/>
  <c r="AO24" i="15"/>
  <c r="AQ24" i="15"/>
  <c r="Y11" i="15"/>
  <c r="J35" i="15"/>
  <c r="I39" i="15"/>
  <c r="CQ30" i="15"/>
  <c r="DG11" i="15"/>
  <c r="CV11" i="15"/>
  <c r="AO11" i="15"/>
  <c r="AQ11" i="15"/>
  <c r="B10" i="15"/>
  <c r="X18" i="15"/>
  <c r="B22" i="15"/>
  <c r="Y34" i="15"/>
  <c r="X35" i="15"/>
  <c r="DC32" i="15"/>
  <c r="CR32" i="15"/>
  <c r="K32" i="15"/>
  <c r="M32" i="15"/>
  <c r="J22" i="15"/>
  <c r="J18" i="15"/>
  <c r="DE20" i="15"/>
  <c r="CT20" i="15"/>
  <c r="Z20" i="15"/>
  <c r="AB20" i="15"/>
  <c r="Y14" i="15"/>
  <c r="Y10" i="15"/>
  <c r="DG12" i="15"/>
  <c r="CV12" i="15"/>
  <c r="AO12" i="15"/>
  <c r="AQ12" i="15"/>
  <c r="CT19" i="15"/>
  <c r="Z19" i="15"/>
  <c r="AB19" i="15"/>
  <c r="J10" i="15"/>
  <c r="B14" i="15"/>
  <c r="B18" i="15"/>
  <c r="B26" i="15"/>
  <c r="I26" i="15"/>
  <c r="B30" i="15"/>
  <c r="B34" i="15"/>
  <c r="B38" i="15"/>
  <c r="DC24" i="15"/>
  <c r="CR24" i="15"/>
  <c r="K24" i="15"/>
  <c r="M24" i="15"/>
  <c r="J14" i="15"/>
  <c r="DE36" i="15"/>
  <c r="CT36" i="15"/>
  <c r="Z36" i="15"/>
  <c r="AB36" i="15"/>
  <c r="DE16" i="15"/>
  <c r="CT16" i="15"/>
  <c r="Z16" i="15"/>
  <c r="AB16" i="15"/>
  <c r="CQ38" i="15"/>
  <c r="AO8" i="15"/>
  <c r="AQ8" i="15"/>
  <c r="J38" i="15"/>
  <c r="J34" i="15"/>
  <c r="DE28" i="15"/>
  <c r="CT28" i="15"/>
  <c r="Z28" i="15"/>
  <c r="AB28" i="15"/>
  <c r="CQ34" i="15"/>
  <c r="CW34" i="15"/>
  <c r="AP34" i="15"/>
  <c r="AR34" i="15"/>
  <c r="DG28" i="15"/>
  <c r="CV28" i="15"/>
  <c r="AO28" i="15"/>
  <c r="AQ28" i="15"/>
  <c r="AY21" i="13"/>
  <c r="P61" i="13"/>
  <c r="R61" i="13"/>
  <c r="BA20" i="13"/>
  <c r="AA60" i="13"/>
  <c r="AC60" i="13"/>
  <c r="AV20" i="13"/>
  <c r="BA24" i="13"/>
  <c r="AA64" i="13"/>
  <c r="AC64" i="13"/>
  <c r="AY25" i="13"/>
  <c r="P65" i="13"/>
  <c r="R65" i="13"/>
  <c r="AV25" i="13"/>
  <c r="AV21" i="13"/>
  <c r="AV10" i="13"/>
  <c r="AX10" i="13"/>
  <c r="AV24" i="13"/>
  <c r="BA23" i="13"/>
  <c r="AA63" i="13"/>
  <c r="AC63" i="13"/>
  <c r="AV23" i="13"/>
  <c r="DC27" i="15"/>
  <c r="CR27" i="15"/>
  <c r="K27" i="15"/>
  <c r="M27" i="15"/>
  <c r="J21" i="15"/>
  <c r="X10" i="15"/>
  <c r="X14" i="15"/>
  <c r="B21" i="15"/>
  <c r="I21" i="15"/>
  <c r="J37" i="15"/>
  <c r="DG27" i="15"/>
  <c r="CV27" i="15"/>
  <c r="AO27" i="15"/>
  <c r="AQ27" i="15"/>
  <c r="I38" i="15"/>
  <c r="DC8" i="15"/>
  <c r="CR8" i="15"/>
  <c r="K8" i="15"/>
  <c r="M8" i="15"/>
  <c r="B29" i="15"/>
  <c r="Y25" i="15"/>
  <c r="Y21" i="15"/>
  <c r="CQ17" i="15"/>
  <c r="J29" i="15"/>
  <c r="DC39" i="15"/>
  <c r="CR39" i="15"/>
  <c r="K39" i="15"/>
  <c r="M39" i="15"/>
  <c r="J33" i="15"/>
  <c r="DC11" i="15"/>
  <c r="CR11" i="15"/>
  <c r="K11" i="15"/>
  <c r="M11" i="15"/>
  <c r="DE35" i="15"/>
  <c r="CT35" i="15"/>
  <c r="Z35" i="15"/>
  <c r="AB35" i="15"/>
  <c r="Y29" i="15"/>
  <c r="CQ33" i="15"/>
  <c r="CQ25" i="15"/>
  <c r="AN37" i="15"/>
  <c r="AN33" i="15"/>
  <c r="AN29" i="15"/>
  <c r="AN25" i="15"/>
  <c r="AN21" i="15"/>
  <c r="AN17" i="15"/>
  <c r="AN13" i="15"/>
  <c r="CR38" i="15"/>
  <c r="K38" i="15"/>
  <c r="M38" i="15"/>
  <c r="CV34" i="15"/>
  <c r="AO34" i="15"/>
  <c r="AQ34" i="15"/>
  <c r="CR30" i="15"/>
  <c r="K30" i="15"/>
  <c r="M30" i="15"/>
  <c r="Y12" i="15"/>
  <c r="Y17" i="15"/>
  <c r="B25" i="15"/>
  <c r="B37" i="15"/>
  <c r="I37" i="15"/>
  <c r="J40" i="15"/>
  <c r="DC35" i="15"/>
  <c r="CR35" i="15"/>
  <c r="K35" i="15"/>
  <c r="M35" i="15"/>
  <c r="DC19" i="15"/>
  <c r="CR19" i="15"/>
  <c r="K19" i="15"/>
  <c r="M19" i="15"/>
  <c r="J17" i="15"/>
  <c r="DE8" i="15"/>
  <c r="CT8" i="15"/>
  <c r="Z8" i="15"/>
  <c r="AB8" i="15"/>
  <c r="DE31" i="15"/>
  <c r="CT31" i="15"/>
  <c r="Z31" i="15"/>
  <c r="AB31" i="15"/>
  <c r="CQ13" i="15"/>
  <c r="DG19" i="15"/>
  <c r="CV19" i="15"/>
  <c r="AO19" i="15"/>
  <c r="AQ19" i="15"/>
  <c r="B13" i="15"/>
  <c r="J13" i="15"/>
  <c r="Y13" i="15"/>
  <c r="B17" i="15"/>
  <c r="J25" i="15"/>
  <c r="Y30" i="15"/>
  <c r="I31" i="15"/>
  <c r="Y33" i="15"/>
  <c r="Y37" i="15"/>
  <c r="CR12" i="15"/>
  <c r="K12" i="15"/>
  <c r="M12" i="15"/>
  <c r="CQ37" i="15"/>
  <c r="CQ29" i="15"/>
  <c r="CQ21" i="15"/>
  <c r="CR14" i="15"/>
  <c r="K14" i="15"/>
  <c r="M14" i="15"/>
  <c r="I14" i="15"/>
  <c r="X9" i="15"/>
  <c r="Y38" i="15"/>
  <c r="X39" i="15"/>
  <c r="CT18" i="15"/>
  <c r="Z18" i="15"/>
  <c r="AB18" i="15"/>
  <c r="I15" i="15"/>
  <c r="X31" i="15"/>
  <c r="CQ12" i="15"/>
  <c r="B9" i="15"/>
  <c r="I9" i="15"/>
  <c r="B11" i="15"/>
  <c r="I18" i="15"/>
  <c r="J23" i="15"/>
  <c r="I24" i="15"/>
  <c r="J32" i="15"/>
  <c r="I33" i="15"/>
  <c r="Y27" i="15"/>
  <c r="CQ8" i="15"/>
  <c r="CS8" i="15"/>
  <c r="L8" i="15"/>
  <c r="N8" i="15"/>
  <c r="CQ27" i="15"/>
  <c r="CW27" i="15"/>
  <c r="AP27" i="15"/>
  <c r="AR27" i="15"/>
  <c r="CQ19" i="15"/>
  <c r="CW19" i="15"/>
  <c r="AP19" i="15"/>
  <c r="AR19" i="15"/>
  <c r="CQ9" i="15"/>
  <c r="DG25" i="15"/>
  <c r="CV25" i="15"/>
  <c r="AO25" i="15"/>
  <c r="AQ25" i="15"/>
  <c r="DG18" i="15"/>
  <c r="CV18" i="15"/>
  <c r="AO18" i="15"/>
  <c r="AQ18" i="15"/>
  <c r="J11" i="15"/>
  <c r="Y15" i="15"/>
  <c r="B16" i="15"/>
  <c r="Y23" i="15"/>
  <c r="J28" i="15"/>
  <c r="J30" i="15"/>
  <c r="DC37" i="15"/>
  <c r="CR37" i="15"/>
  <c r="K37" i="15"/>
  <c r="M37" i="15"/>
  <c r="J19" i="15"/>
  <c r="DE34" i="15"/>
  <c r="CT34" i="15"/>
  <c r="Z34" i="15"/>
  <c r="AB34" i="15"/>
  <c r="DE14" i="15"/>
  <c r="CT14" i="15"/>
  <c r="Z14" i="15"/>
  <c r="AB14" i="15"/>
  <c r="CT11" i="15"/>
  <c r="Z11" i="15"/>
  <c r="AB11" i="15"/>
  <c r="CQ11" i="15"/>
  <c r="CW11" i="15"/>
  <c r="AP11" i="15"/>
  <c r="AR11" i="15"/>
  <c r="DG30" i="15"/>
  <c r="CV30" i="15"/>
  <c r="AO30" i="15"/>
  <c r="AQ30" i="15"/>
  <c r="B8" i="15"/>
  <c r="I8" i="15"/>
  <c r="B12" i="15"/>
  <c r="J16" i="15"/>
  <c r="J20" i="15"/>
  <c r="I22" i="15"/>
  <c r="Y24" i="15"/>
  <c r="I27" i="15"/>
  <c r="Y28" i="15"/>
  <c r="Y32" i="15"/>
  <c r="B36" i="15"/>
  <c r="DC34" i="15"/>
  <c r="CR34" i="15"/>
  <c r="K34" i="15"/>
  <c r="M34" i="15"/>
  <c r="DC26" i="15"/>
  <c r="CR26" i="15"/>
  <c r="K26" i="15"/>
  <c r="M26" i="15"/>
  <c r="DC18" i="15"/>
  <c r="CR18" i="15"/>
  <c r="K18" i="15"/>
  <c r="M18" i="15"/>
  <c r="DE38" i="15"/>
  <c r="CT38" i="15"/>
  <c r="Z38" i="15"/>
  <c r="AB38" i="15"/>
  <c r="DE26" i="15"/>
  <c r="CT26" i="15"/>
  <c r="Z26" i="15"/>
  <c r="AB26" i="15"/>
  <c r="CQ32" i="15"/>
  <c r="CQ16" i="15"/>
  <c r="CS16" i="15"/>
  <c r="L16" i="15"/>
  <c r="N16" i="15"/>
  <c r="AN8" i="15"/>
  <c r="AN36" i="15"/>
  <c r="AN32" i="15"/>
  <c r="AN28" i="15"/>
  <c r="AN24" i="15"/>
  <c r="AN20" i="15"/>
  <c r="AN16" i="15"/>
  <c r="AN12" i="15"/>
  <c r="DG38" i="15"/>
  <c r="CV38" i="15"/>
  <c r="AO38" i="15"/>
  <c r="AQ38" i="15"/>
  <c r="DG14" i="15"/>
  <c r="CV14" i="15"/>
  <c r="AO14" i="15"/>
  <c r="AQ14" i="15"/>
  <c r="CV9" i="15"/>
  <c r="AO9" i="15"/>
  <c r="AQ9" i="15"/>
  <c r="CT33" i="15"/>
  <c r="Z33" i="15"/>
  <c r="AB33" i="15"/>
  <c r="CR25" i="15"/>
  <c r="K25" i="15"/>
  <c r="M25" i="15"/>
  <c r="CT21" i="15"/>
  <c r="Z21" i="15"/>
  <c r="AB21" i="15"/>
  <c r="CT17" i="15"/>
  <c r="Z17" i="15"/>
  <c r="AB17" i="15"/>
  <c r="CT13" i="15"/>
  <c r="Z13" i="15"/>
  <c r="AB13" i="15"/>
  <c r="J12" i="15"/>
  <c r="Y16" i="15"/>
  <c r="I17" i="15"/>
  <c r="I19" i="15"/>
  <c r="Y20" i="15"/>
  <c r="X25" i="15"/>
  <c r="X27" i="15"/>
  <c r="X29" i="15"/>
  <c r="J36" i="15"/>
  <c r="DC10" i="15"/>
  <c r="CR10" i="15"/>
  <c r="K10" i="15"/>
  <c r="M10" i="15"/>
  <c r="DE30" i="15"/>
  <c r="CT30" i="15"/>
  <c r="Z30" i="15"/>
  <c r="AB30" i="15"/>
  <c r="CQ36" i="15"/>
  <c r="CQ20" i="15"/>
  <c r="DG22" i="15"/>
  <c r="CV22" i="15"/>
  <c r="AO22" i="15"/>
  <c r="AQ22" i="15"/>
  <c r="CV36" i="15"/>
  <c r="AO36" i="15"/>
  <c r="AQ36" i="15"/>
  <c r="CV32" i="15"/>
  <c r="AO32" i="15"/>
  <c r="AQ32" i="15"/>
  <c r="CR28" i="15"/>
  <c r="K28" i="15"/>
  <c r="M28" i="15"/>
  <c r="CT24" i="15"/>
  <c r="Z24" i="15"/>
  <c r="AB24" i="15"/>
  <c r="CV20" i="15"/>
  <c r="AO20" i="15"/>
  <c r="AQ20" i="15"/>
  <c r="CV16" i="15"/>
  <c r="AO16" i="15"/>
  <c r="AQ16" i="15"/>
  <c r="CT12" i="15"/>
  <c r="Z12" i="15"/>
  <c r="AB12" i="15"/>
  <c r="DB12" i="15"/>
  <c r="DD12" i="15"/>
  <c r="Y8" i="15"/>
  <c r="B24" i="15"/>
  <c r="B28" i="15"/>
  <c r="B32" i="15"/>
  <c r="Y36" i="15"/>
  <c r="K40" i="15"/>
  <c r="M40" i="15"/>
  <c r="DC22" i="15"/>
  <c r="CR22" i="15"/>
  <c r="K22" i="15"/>
  <c r="M22" i="15"/>
  <c r="CQ24" i="15"/>
  <c r="CS24" i="15"/>
  <c r="L24" i="15"/>
  <c r="N24" i="15"/>
  <c r="DH36" i="15"/>
  <c r="DF36" i="15"/>
  <c r="DD36" i="15"/>
  <c r="DF32" i="15"/>
  <c r="DD32" i="15"/>
  <c r="DH32" i="15"/>
  <c r="DF28" i="15"/>
  <c r="DH28" i="15"/>
  <c r="DD28" i="15"/>
  <c r="CS28" i="15"/>
  <c r="L28" i="15"/>
  <c r="N28" i="15"/>
  <c r="DD20" i="15"/>
  <c r="DH20" i="15"/>
  <c r="DF20" i="15"/>
  <c r="DH39" i="15"/>
  <c r="DD39" i="15"/>
  <c r="DF39" i="15"/>
  <c r="DF31" i="15"/>
  <c r="DH31" i="15"/>
  <c r="DD31" i="15"/>
  <c r="DH23" i="15"/>
  <c r="DF23" i="15"/>
  <c r="DD23" i="15"/>
  <c r="DH15" i="15"/>
  <c r="DD15" i="15"/>
  <c r="DF15" i="15"/>
  <c r="DH9" i="15"/>
  <c r="DF9" i="15"/>
  <c r="DD9" i="15"/>
  <c r="DD38" i="15"/>
  <c r="DH38" i="15"/>
  <c r="DF38" i="15"/>
  <c r="DD30" i="15"/>
  <c r="DH30" i="15"/>
  <c r="DF30" i="15"/>
  <c r="DH22" i="15"/>
  <c r="DD22" i="15"/>
  <c r="DF22" i="15"/>
  <c r="DF14" i="15"/>
  <c r="DD14" i="15"/>
  <c r="DH14" i="15"/>
  <c r="DF37" i="15"/>
  <c r="DH37" i="15"/>
  <c r="DD37" i="15"/>
  <c r="DH33" i="15"/>
  <c r="DD33" i="15"/>
  <c r="DF33" i="15"/>
  <c r="DH29" i="15"/>
  <c r="DD29" i="15"/>
  <c r="DF29" i="15"/>
  <c r="DD25" i="15"/>
  <c r="DH25" i="15"/>
  <c r="DF25" i="15"/>
  <c r="DF21" i="15"/>
  <c r="DD21" i="15"/>
  <c r="DH21" i="15"/>
  <c r="DH17" i="15"/>
  <c r="DD17" i="15"/>
  <c r="DF17" i="15"/>
  <c r="DF13" i="15"/>
  <c r="DH13" i="15"/>
  <c r="DD13" i="15"/>
  <c r="DC33" i="15"/>
  <c r="CR33" i="15"/>
  <c r="K33" i="15"/>
  <c r="M33" i="15"/>
  <c r="DC20" i="15"/>
  <c r="CR20" i="15"/>
  <c r="K20" i="15"/>
  <c r="M20" i="15"/>
  <c r="DE32" i="15"/>
  <c r="CT32" i="15"/>
  <c r="Z32" i="15"/>
  <c r="AB32" i="15"/>
  <c r="CQ26" i="15"/>
  <c r="CW26" i="15"/>
  <c r="AP26" i="15"/>
  <c r="AR26" i="15"/>
  <c r="AN39" i="15"/>
  <c r="AN35" i="15"/>
  <c r="AN31" i="15"/>
  <c r="AN27" i="15"/>
  <c r="AN23" i="15"/>
  <c r="AN19" i="15"/>
  <c r="AN15" i="15"/>
  <c r="AN11" i="15"/>
  <c r="DG33" i="15"/>
  <c r="CV33" i="15"/>
  <c r="AO33" i="15"/>
  <c r="AQ33" i="15"/>
  <c r="DG17" i="15"/>
  <c r="CV17" i="15"/>
  <c r="AO17" i="15"/>
  <c r="AQ17" i="15"/>
  <c r="CV39" i="15"/>
  <c r="AO39" i="15"/>
  <c r="AQ39" i="15"/>
  <c r="CR31" i="15"/>
  <c r="K31" i="15"/>
  <c r="M31" i="15"/>
  <c r="CT23" i="15"/>
  <c r="Z23" i="15"/>
  <c r="AB23" i="15"/>
  <c r="CV15" i="15"/>
  <c r="AO15" i="15"/>
  <c r="AQ15" i="15"/>
  <c r="DB10" i="15"/>
  <c r="DC36" i="15"/>
  <c r="CR36" i="15"/>
  <c r="K36" i="15"/>
  <c r="M36" i="15"/>
  <c r="DC16" i="15"/>
  <c r="CR16" i="15"/>
  <c r="K16" i="15"/>
  <c r="M16" i="15"/>
  <c r="CT27" i="15"/>
  <c r="Z27" i="15"/>
  <c r="AB27" i="15"/>
  <c r="CT22" i="15"/>
  <c r="Z22" i="15"/>
  <c r="AB22" i="15"/>
  <c r="CT10" i="15"/>
  <c r="Z10" i="15"/>
  <c r="AB10" i="15"/>
  <c r="CQ39" i="15"/>
  <c r="CQ35" i="15"/>
  <c r="CU35" i="15"/>
  <c r="AA35" i="15"/>
  <c r="AC35" i="15"/>
  <c r="CQ31" i="15"/>
  <c r="CQ22" i="15"/>
  <c r="CQ18" i="15"/>
  <c r="CW18" i="15"/>
  <c r="AP18" i="15"/>
  <c r="AR18" i="15"/>
  <c r="CQ14" i="15"/>
  <c r="AN38" i="15"/>
  <c r="AN34" i="15"/>
  <c r="AN30" i="15"/>
  <c r="AN26" i="15"/>
  <c r="AN22" i="15"/>
  <c r="AN18" i="15"/>
  <c r="AN14" i="15"/>
  <c r="AN10" i="15"/>
  <c r="CV26" i="15"/>
  <c r="AO26" i="15"/>
  <c r="AQ26" i="15"/>
  <c r="CV35" i="15"/>
  <c r="AO35" i="15"/>
  <c r="AQ35" i="15"/>
  <c r="CV37" i="15"/>
  <c r="AO37" i="15"/>
  <c r="AQ37" i="15"/>
  <c r="CT29" i="15"/>
  <c r="Z29" i="15"/>
  <c r="AB29" i="15"/>
  <c r="H330" i="16"/>
  <c r="I330" i="16"/>
  <c r="J330" i="16"/>
  <c r="J322" i="16"/>
  <c r="H322" i="16"/>
  <c r="I322" i="16"/>
  <c r="H319" i="16"/>
  <c r="I319" i="16"/>
  <c r="J319" i="16"/>
  <c r="J328" i="16"/>
  <c r="I328" i="16"/>
  <c r="H328" i="16"/>
  <c r="DC21" i="15"/>
  <c r="CR21" i="15"/>
  <c r="K21" i="15"/>
  <c r="M21" i="15"/>
  <c r="DE37" i="15"/>
  <c r="CT37" i="15"/>
  <c r="Z37" i="15"/>
  <c r="AB37" i="15"/>
  <c r="DG13" i="15"/>
  <c r="CV13" i="15"/>
  <c r="AO13" i="15"/>
  <c r="AQ13" i="15"/>
  <c r="F330" i="16"/>
  <c r="H326" i="16"/>
  <c r="DG21" i="15"/>
  <c r="CV21" i="15"/>
  <c r="AO21" i="15"/>
  <c r="AQ21" i="15"/>
  <c r="J326" i="16"/>
  <c r="DG29" i="15"/>
  <c r="CV29" i="15"/>
  <c r="AO29" i="15"/>
  <c r="AQ29" i="15"/>
  <c r="DC29" i="15"/>
  <c r="CR29" i="15"/>
  <c r="K29" i="15"/>
  <c r="M29" i="15"/>
  <c r="DC13" i="15"/>
  <c r="CR13" i="15"/>
  <c r="K13" i="15"/>
  <c r="M13" i="15"/>
  <c r="J323" i="16"/>
  <c r="H323" i="16"/>
  <c r="I323" i="16"/>
  <c r="DH12" i="15"/>
  <c r="H321" i="16"/>
  <c r="I321" i="16"/>
  <c r="J321" i="16"/>
  <c r="H329" i="16"/>
  <c r="I329" i="16"/>
  <c r="J329" i="16"/>
  <c r="DE39" i="15"/>
  <c r="CT39" i="15"/>
  <c r="Z39" i="15"/>
  <c r="AB39" i="15"/>
  <c r="F323" i="16"/>
  <c r="DD18" i="15"/>
  <c r="H325" i="16"/>
  <c r="H317" i="16"/>
  <c r="J325" i="16"/>
  <c r="J317" i="16"/>
  <c r="DC15" i="15"/>
  <c r="CR15" i="15"/>
  <c r="K15" i="15"/>
  <c r="M15" i="15"/>
  <c r="DF18" i="15"/>
  <c r="DD26" i="15"/>
  <c r="DE15" i="15"/>
  <c r="CT15" i="15"/>
  <c r="Z15" i="15"/>
  <c r="AB15" i="15"/>
  <c r="DG31" i="15"/>
  <c r="CV31" i="15"/>
  <c r="AO31" i="15"/>
  <c r="AQ31" i="15"/>
  <c r="DG23" i="15"/>
  <c r="CV23" i="15"/>
  <c r="AO23" i="15"/>
  <c r="AQ23" i="15"/>
  <c r="DD34" i="15"/>
  <c r="DC23" i="15"/>
  <c r="CR23" i="15"/>
  <c r="K23" i="15"/>
  <c r="M23" i="15"/>
  <c r="DF26" i="15"/>
  <c r="DF34" i="15"/>
  <c r="DD35" i="15"/>
  <c r="DH35" i="15"/>
  <c r="DF16" i="15"/>
  <c r="DF24" i="15"/>
  <c r="DH16" i="15"/>
  <c r="DH24" i="15"/>
  <c r="DF27" i="15"/>
  <c r="DF19" i="15"/>
  <c r="DF11" i="15"/>
  <c r="DD27" i="15"/>
  <c r="DD19" i="15"/>
  <c r="DD11" i="15"/>
  <c r="DF8" i="15"/>
  <c r="DH8" i="15"/>
  <c r="O66" i="13"/>
  <c r="B12" i="13"/>
  <c r="Z64" i="13"/>
  <c r="D64" i="13"/>
  <c r="B10" i="13"/>
  <c r="BA9" i="13"/>
  <c r="O64" i="13"/>
  <c r="AW10" i="13"/>
  <c r="BC10" i="13"/>
  <c r="BA10" i="13"/>
  <c r="AY12" i="13"/>
  <c r="O65" i="13"/>
  <c r="B13" i="13"/>
  <c r="O63" i="13"/>
  <c r="AW8" i="13"/>
  <c r="BA13" i="13"/>
  <c r="Y65" i="13"/>
  <c r="B11" i="13"/>
  <c r="D63" i="13"/>
  <c r="Z63" i="13"/>
  <c r="O60" i="13"/>
  <c r="C65" i="13"/>
  <c r="N60" i="13"/>
  <c r="Y63" i="13"/>
  <c r="Y62" i="13"/>
  <c r="D60" i="13"/>
  <c r="Z60" i="13"/>
  <c r="B8" i="13"/>
  <c r="O62" i="13"/>
  <c r="Z65" i="13"/>
  <c r="Z61" i="13"/>
  <c r="D61" i="13"/>
  <c r="D65" i="13"/>
  <c r="AY8" i="13"/>
  <c r="AY20" i="13"/>
  <c r="Y64" i="13"/>
  <c r="B9" i="13"/>
  <c r="D62" i="13"/>
  <c r="AW12" i="13"/>
  <c r="BC12" i="13"/>
  <c r="Z62" i="13"/>
  <c r="O61" i="13"/>
  <c r="BB11" i="13"/>
  <c r="AZ11" i="13"/>
  <c r="AX11" i="13"/>
  <c r="BD11" i="13"/>
  <c r="AZ9" i="13"/>
  <c r="BB9" i="13"/>
  <c r="AX9" i="13"/>
  <c r="BD9" i="13"/>
  <c r="AW11" i="13"/>
  <c r="BC11" i="13"/>
  <c r="AY11" i="13"/>
  <c r="AW13" i="13"/>
  <c r="BC13" i="13"/>
  <c r="AW9" i="13"/>
  <c r="BC9" i="13"/>
  <c r="AZ8" i="13"/>
  <c r="AX8" i="13"/>
  <c r="BD8" i="13"/>
  <c r="BB8" i="13"/>
  <c r="AZ12" i="13"/>
  <c r="AX12" i="13"/>
  <c r="BD12" i="13"/>
  <c r="BB12" i="13"/>
  <c r="D66" i="13"/>
  <c r="I34" i="15"/>
  <c r="Y22" i="15"/>
  <c r="X21" i="15"/>
  <c r="AA66" i="13"/>
  <c r="AC66" i="13"/>
  <c r="AN40" i="15"/>
  <c r="AM40" i="15"/>
  <c r="Z66" i="13"/>
  <c r="P66" i="13"/>
  <c r="R66" i="13"/>
  <c r="N66" i="13"/>
  <c r="AM8" i="15"/>
  <c r="AM39" i="15"/>
  <c r="AM38" i="15"/>
  <c r="AM37" i="15"/>
  <c r="AM36" i="15"/>
  <c r="AM35" i="15"/>
  <c r="AM34" i="15"/>
  <c r="AM33" i="15"/>
  <c r="AM32" i="15"/>
  <c r="AM31" i="15"/>
  <c r="AM30" i="15"/>
  <c r="AM29" i="15"/>
  <c r="AM28" i="15"/>
  <c r="AM27" i="15"/>
  <c r="AM26" i="15"/>
  <c r="AM25" i="15"/>
  <c r="AM24" i="15"/>
  <c r="AM23" i="15"/>
  <c r="AM22" i="15"/>
  <c r="AM21" i="15"/>
  <c r="AM20" i="15"/>
  <c r="AM19" i="15"/>
  <c r="AM18" i="15"/>
  <c r="AM17" i="15"/>
  <c r="AM16" i="15"/>
  <c r="AM15" i="15"/>
  <c r="AM14" i="15"/>
  <c r="AM13" i="15"/>
  <c r="AM12" i="15"/>
  <c r="AM11" i="15"/>
  <c r="AM10" i="15"/>
  <c r="AM9" i="15"/>
  <c r="Y40" i="15"/>
  <c r="Z40" i="15"/>
  <c r="AB40" i="15"/>
  <c r="AW20" i="13"/>
  <c r="E60" i="13"/>
  <c r="G60" i="13"/>
  <c r="BC8" i="13"/>
  <c r="AX22" i="13"/>
  <c r="BD10" i="13"/>
  <c r="BD22" i="13"/>
  <c r="AM62" i="13"/>
  <c r="AO62" i="13"/>
  <c r="CW28" i="15"/>
  <c r="AP28" i="15"/>
  <c r="AR28" i="15"/>
  <c r="CW13" i="15"/>
  <c r="AP13" i="15"/>
  <c r="AR13" i="15"/>
  <c r="CS30" i="15"/>
  <c r="L30" i="15"/>
  <c r="N30" i="15"/>
  <c r="CS9" i="15"/>
  <c r="L9" i="15"/>
  <c r="N9" i="15"/>
  <c r="CU28" i="15"/>
  <c r="AA28" i="15"/>
  <c r="AC28" i="15"/>
  <c r="CW8" i="15"/>
  <c r="AP8" i="15"/>
  <c r="AR8" i="15"/>
  <c r="CU8" i="15"/>
  <c r="AA8" i="15"/>
  <c r="AC8" i="15"/>
  <c r="CU33" i="15"/>
  <c r="AA33" i="15"/>
  <c r="AC33" i="15"/>
  <c r="CW33" i="15"/>
  <c r="AP33" i="15"/>
  <c r="AR33" i="15"/>
  <c r="CS29" i="15"/>
  <c r="L29" i="15"/>
  <c r="N29" i="15"/>
  <c r="CU16" i="15"/>
  <c r="AA16" i="15"/>
  <c r="AC16" i="15"/>
  <c r="CW29" i="15"/>
  <c r="AP29" i="15"/>
  <c r="AR29" i="15"/>
  <c r="CU11" i="15"/>
  <c r="AA11" i="15"/>
  <c r="AC11" i="15"/>
  <c r="CS15" i="15"/>
  <c r="L15" i="15"/>
  <c r="N15" i="15"/>
  <c r="CW23" i="15"/>
  <c r="AP23" i="15"/>
  <c r="AR23" i="15"/>
  <c r="CS11" i="15"/>
  <c r="L11" i="15"/>
  <c r="N11" i="15"/>
  <c r="CU38" i="15"/>
  <c r="AA38" i="15"/>
  <c r="AC38" i="15"/>
  <c r="CW15" i="15"/>
  <c r="AP15" i="15"/>
  <c r="AR15" i="15"/>
  <c r="CS19" i="15"/>
  <c r="L19" i="15"/>
  <c r="N19" i="15"/>
  <c r="CU19" i="15"/>
  <c r="AA19" i="15"/>
  <c r="AC19" i="15"/>
  <c r="DF12" i="15"/>
  <c r="CU12" i="15"/>
  <c r="AA12" i="15"/>
  <c r="AC12" i="15"/>
  <c r="CS17" i="15"/>
  <c r="L17" i="15"/>
  <c r="N17" i="15"/>
  <c r="CU21" i="15"/>
  <c r="AA21" i="15"/>
  <c r="AC21" i="15"/>
  <c r="CW16" i="15"/>
  <c r="AP16" i="15"/>
  <c r="AR16" i="15"/>
  <c r="CS26" i="15"/>
  <c r="L26" i="15"/>
  <c r="N26" i="15"/>
  <c r="CW25" i="15"/>
  <c r="AP25" i="15"/>
  <c r="AR25" i="15"/>
  <c r="CU17" i="15"/>
  <c r="AA17" i="15"/>
  <c r="AC17" i="15"/>
  <c r="CS21" i="15"/>
  <c r="L21" i="15"/>
  <c r="N21" i="15"/>
  <c r="CS25" i="15"/>
  <c r="L25" i="15"/>
  <c r="N25" i="15"/>
  <c r="CS27" i="15"/>
  <c r="L27" i="15"/>
  <c r="N27" i="15"/>
  <c r="CW24" i="15"/>
  <c r="AP24" i="15"/>
  <c r="AR24" i="15"/>
  <c r="CW17" i="15"/>
  <c r="AP17" i="15"/>
  <c r="AR17" i="15"/>
  <c r="CU25" i="15"/>
  <c r="AA25" i="15"/>
  <c r="AC25" i="15"/>
  <c r="CW21" i="15"/>
  <c r="AP21" i="15"/>
  <c r="AR21" i="15"/>
  <c r="CW9" i="15"/>
  <c r="AP9" i="15"/>
  <c r="AR9" i="15"/>
  <c r="CU29" i="15"/>
  <c r="AA29" i="15"/>
  <c r="AC29" i="15"/>
  <c r="CS33" i="15"/>
  <c r="L33" i="15"/>
  <c r="N33" i="15"/>
  <c r="CU9" i="15"/>
  <c r="AA9" i="15"/>
  <c r="AC9" i="15"/>
  <c r="CW20" i="15"/>
  <c r="AP20" i="15"/>
  <c r="AR20" i="15"/>
  <c r="CW12" i="15"/>
  <c r="AP12" i="15"/>
  <c r="AR12" i="15"/>
  <c r="CS34" i="15"/>
  <c r="L34" i="15"/>
  <c r="N34" i="15"/>
  <c r="CU13" i="15"/>
  <c r="AA13" i="15"/>
  <c r="AC13" i="15"/>
  <c r="CS37" i="15"/>
  <c r="L37" i="15"/>
  <c r="N37" i="15"/>
  <c r="CS20" i="15"/>
  <c r="L20" i="15"/>
  <c r="N20" i="15"/>
  <c r="CU24" i="15"/>
  <c r="AA24" i="15"/>
  <c r="AC24" i="15"/>
  <c r="CS12" i="15"/>
  <c r="L12" i="15"/>
  <c r="N12" i="15"/>
  <c r="CW37" i="15"/>
  <c r="AP37" i="15"/>
  <c r="AR37" i="15"/>
  <c r="CU30" i="15"/>
  <c r="AA30" i="15"/>
  <c r="AC30" i="15"/>
  <c r="CW38" i="15"/>
  <c r="AP38" i="15"/>
  <c r="AR38" i="15"/>
  <c r="CS23" i="15"/>
  <c r="L23" i="15"/>
  <c r="N23" i="15"/>
  <c r="CS32" i="15"/>
  <c r="L32" i="15"/>
  <c r="N32" i="15"/>
  <c r="CW36" i="15"/>
  <c r="AP36" i="15"/>
  <c r="AR36" i="15"/>
  <c r="CW32" i="15"/>
  <c r="AP32" i="15"/>
  <c r="AR32" i="15"/>
  <c r="CU34" i="15"/>
  <c r="AA34" i="15"/>
  <c r="AC34" i="15"/>
  <c r="CU27" i="15"/>
  <c r="AA27" i="15"/>
  <c r="AC27" i="15"/>
  <c r="CW22" i="15"/>
  <c r="AP22" i="15"/>
  <c r="AR22" i="15"/>
  <c r="CS13" i="15"/>
  <c r="L13" i="15"/>
  <c r="N13" i="15"/>
  <c r="CU37" i="15"/>
  <c r="AA37" i="15"/>
  <c r="AC37" i="15"/>
  <c r="CW30" i="15"/>
  <c r="AP30" i="15"/>
  <c r="AR30" i="15"/>
  <c r="CS38" i="15"/>
  <c r="L38" i="15"/>
  <c r="N38" i="15"/>
  <c r="CU15" i="15"/>
  <c r="AA15" i="15"/>
  <c r="AC15" i="15"/>
  <c r="CU23" i="15"/>
  <c r="AA23" i="15"/>
  <c r="AC23" i="15"/>
  <c r="CW35" i="15"/>
  <c r="AP35" i="15"/>
  <c r="AR35" i="15"/>
  <c r="BB10" i="13"/>
  <c r="BB22" i="13"/>
  <c r="AB62" i="13"/>
  <c r="AD62" i="13"/>
  <c r="AZ10" i="13"/>
  <c r="AZ22" i="13"/>
  <c r="Q62" i="13"/>
  <c r="S62" i="13"/>
  <c r="AZ20" i="13"/>
  <c r="Q60" i="13"/>
  <c r="S60" i="13"/>
  <c r="AX20" i="13"/>
  <c r="F60" i="13"/>
  <c r="H60" i="13"/>
  <c r="BB20" i="13"/>
  <c r="AB60" i="13"/>
  <c r="AD60" i="13"/>
  <c r="AW25" i="13"/>
  <c r="AY24" i="13"/>
  <c r="P64" i="13"/>
  <c r="R64" i="13"/>
  <c r="BA21" i="13"/>
  <c r="AA61" i="13"/>
  <c r="AC61" i="13"/>
  <c r="AZ23" i="13"/>
  <c r="Q63" i="13"/>
  <c r="S63" i="13"/>
  <c r="AX23" i="13"/>
  <c r="F63" i="13"/>
  <c r="H63" i="13"/>
  <c r="BB23" i="13"/>
  <c r="AB63" i="13"/>
  <c r="AD63" i="13"/>
  <c r="AX21" i="13"/>
  <c r="F61" i="13"/>
  <c r="H61" i="13"/>
  <c r="BB21" i="13"/>
  <c r="AB61" i="13"/>
  <c r="AD61" i="13"/>
  <c r="AZ21" i="13"/>
  <c r="Q61" i="13"/>
  <c r="S61" i="13"/>
  <c r="AY23" i="13"/>
  <c r="P63" i="13"/>
  <c r="R63" i="13"/>
  <c r="AW24" i="13"/>
  <c r="BA25" i="13"/>
  <c r="AA65" i="13"/>
  <c r="AC65" i="13"/>
  <c r="AX24" i="13"/>
  <c r="F64" i="13"/>
  <c r="H64" i="13"/>
  <c r="BB24" i="13"/>
  <c r="AB64" i="13"/>
  <c r="AD64" i="13"/>
  <c r="AZ24" i="13"/>
  <c r="Q64" i="13"/>
  <c r="S64" i="13"/>
  <c r="AW21" i="13"/>
  <c r="E61" i="13"/>
  <c r="G61" i="13"/>
  <c r="P60" i="13"/>
  <c r="R60" i="13"/>
  <c r="BA22" i="13"/>
  <c r="AA62" i="13"/>
  <c r="AC62" i="13"/>
  <c r="AW22" i="13"/>
  <c r="AW23" i="13"/>
  <c r="E63" i="13"/>
  <c r="G63" i="13"/>
  <c r="CU26" i="15"/>
  <c r="AA26" i="15"/>
  <c r="AC26" i="15"/>
  <c r="CS36" i="15"/>
  <c r="L36" i="15"/>
  <c r="N36" i="15"/>
  <c r="CS35" i="15"/>
  <c r="L35" i="15"/>
  <c r="N35" i="15"/>
  <c r="CU20" i="15"/>
  <c r="AA20" i="15"/>
  <c r="AC20" i="15"/>
  <c r="CU32" i="15"/>
  <c r="AA32" i="15"/>
  <c r="AC32" i="15"/>
  <c r="CU36" i="15"/>
  <c r="AA36" i="15"/>
  <c r="AC36" i="15"/>
  <c r="CS18" i="15"/>
  <c r="L18" i="15"/>
  <c r="N18" i="15"/>
  <c r="CS14" i="15"/>
  <c r="L14" i="15"/>
  <c r="N14" i="15"/>
  <c r="CU18" i="15"/>
  <c r="AA18" i="15"/>
  <c r="AC18" i="15"/>
  <c r="CU14" i="15"/>
  <c r="AA14" i="15"/>
  <c r="AC14" i="15"/>
  <c r="DH10" i="15"/>
  <c r="CW10" i="15"/>
  <c r="AP10" i="15"/>
  <c r="AR10" i="15"/>
  <c r="DD10" i="15"/>
  <c r="CS10" i="15"/>
  <c r="L10" i="15"/>
  <c r="N10" i="15"/>
  <c r="DF10" i="15"/>
  <c r="CU10" i="15"/>
  <c r="AA10" i="15"/>
  <c r="AC10" i="15"/>
  <c r="CS31" i="15"/>
  <c r="L31" i="15"/>
  <c r="N31" i="15"/>
  <c r="CU39" i="15"/>
  <c r="AA39" i="15"/>
  <c r="AC39" i="15"/>
  <c r="CW14" i="15"/>
  <c r="AP14" i="15"/>
  <c r="AR14" i="15"/>
  <c r="CU22" i="15"/>
  <c r="AA22" i="15"/>
  <c r="AC22" i="15"/>
  <c r="CW31" i="15"/>
  <c r="AP31" i="15"/>
  <c r="AR31" i="15"/>
  <c r="CS39" i="15"/>
  <c r="L39" i="15"/>
  <c r="N39" i="15"/>
  <c r="CS22" i="15"/>
  <c r="L22" i="15"/>
  <c r="N22" i="15"/>
  <c r="CU31" i="15"/>
  <c r="AA31" i="15"/>
  <c r="AC31" i="15"/>
  <c r="CW39" i="15"/>
  <c r="AP39" i="15"/>
  <c r="AR39" i="15"/>
  <c r="F62" i="13"/>
  <c r="H62" i="13"/>
  <c r="BB13" i="13"/>
  <c r="AX13" i="13"/>
  <c r="BD13" i="13"/>
  <c r="AZ13" i="13"/>
  <c r="AZ25" i="13"/>
  <c r="BC20" i="13"/>
  <c r="AL60" i="13"/>
  <c r="AN60" i="13"/>
  <c r="BD21" i="13"/>
  <c r="AM61" i="13"/>
  <c r="AO61" i="13"/>
  <c r="BD20" i="13"/>
  <c r="AM60" i="13"/>
  <c r="AO60" i="13"/>
  <c r="E65" i="13"/>
  <c r="G65" i="13"/>
  <c r="BC25" i="13"/>
  <c r="AL65" i="13"/>
  <c r="AN65" i="13"/>
  <c r="BC21" i="13"/>
  <c r="AL61" i="13"/>
  <c r="AN61" i="13"/>
  <c r="BC23" i="13"/>
  <c r="AL63" i="13"/>
  <c r="AN63" i="13"/>
  <c r="E62" i="13"/>
  <c r="G62" i="13"/>
  <c r="BC22" i="13"/>
  <c r="AL62" i="13"/>
  <c r="AN62" i="13"/>
  <c r="E64" i="13"/>
  <c r="G64" i="13"/>
  <c r="BC24" i="13"/>
  <c r="AL64" i="13"/>
  <c r="AN64" i="13"/>
  <c r="BD24" i="13"/>
  <c r="AM64" i="13"/>
  <c r="AO64" i="13"/>
  <c r="BD25" i="13"/>
  <c r="AM65" i="13"/>
  <c r="AO65" i="13"/>
  <c r="BD23" i="13"/>
  <c r="AM63" i="13"/>
  <c r="AO63" i="13"/>
  <c r="AX25" i="13"/>
  <c r="F65" i="13"/>
  <c r="H65" i="13"/>
  <c r="Q65" i="13"/>
  <c r="S65" i="13"/>
  <c r="BB25" i="13"/>
  <c r="AB65" i="13"/>
  <c r="AD65"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<sst xmlns="http://schemas.openxmlformats.org/spreadsheetml/2006/main" count="452" uniqueCount="136">
  <si>
    <t>Total dose achieved</t>
  </si>
  <si>
    <t>Corresponding %CL</t>
  </si>
  <si>
    <t>Allometric scaling</t>
  </si>
  <si>
    <t>mg daily</t>
  </si>
  <si>
    <t>mg</t>
  </si>
  <si>
    <t>A</t>
  </si>
  <si>
    <t>B</t>
  </si>
  <si>
    <t>C</t>
  </si>
  <si>
    <t>D</t>
  </si>
  <si>
    <t>Min dose</t>
  </si>
  <si>
    <t>Target dose</t>
  </si>
  <si>
    <t>Max dose</t>
  </si>
  <si>
    <t>from</t>
  </si>
  <si>
    <t>to</t>
  </si>
  <si>
    <t xml:space="preserve">The target exposure in children is the same as an adult receiving </t>
  </si>
  <si>
    <t>Target Fixed Dose Combination to explore</t>
  </si>
  <si>
    <t>kg</t>
  </si>
  <si>
    <t>The reference* weight for an adult is here taken to be</t>
  </si>
  <si>
    <t>mg/kg</t>
  </si>
  <si>
    <t>E</t>
  </si>
  <si>
    <t>F</t>
  </si>
  <si>
    <t>Lower bound</t>
  </si>
  <si>
    <t>Upper bound</t>
  </si>
  <si>
    <t>Weight-band</t>
  </si>
  <si>
    <t># of tablets</t>
  </si>
  <si>
    <t>You can change the number of tablets in each weight-band</t>
  </si>
  <si>
    <t>Lower Bound of Target</t>
  </si>
  <si>
    <t>Target Exposure</t>
  </si>
  <si>
    <t>Upper Bound of Target</t>
  </si>
  <si>
    <t>You can change dose in 1 kg steps and redefine weightbands</t>
  </si>
  <si>
    <t>L</t>
  </si>
  <si>
    <t>M</t>
  </si>
  <si>
    <t>S</t>
  </si>
  <si>
    <t>P01</t>
  </si>
  <si>
    <t>P1</t>
  </si>
  <si>
    <t>P3</t>
  </si>
  <si>
    <t>P5</t>
  </si>
  <si>
    <t>P10</t>
  </si>
  <si>
    <t>P15</t>
  </si>
  <si>
    <t>P25</t>
  </si>
  <si>
    <t>P50</t>
  </si>
  <si>
    <t>P75</t>
  </si>
  <si>
    <t>P85</t>
  </si>
  <si>
    <t>P90</t>
  </si>
  <si>
    <t>P95</t>
  </si>
  <si>
    <t>P97</t>
  </si>
  <si>
    <t>P99</t>
  </si>
  <si>
    <t>P999</t>
  </si>
  <si>
    <t>Age (days)</t>
  </si>
  <si>
    <t>Median Weight (kg)</t>
  </si>
  <si>
    <t>Gamma</t>
  </si>
  <si>
    <t>With maturation</t>
  </si>
  <si>
    <t>MAT_low</t>
  </si>
  <si>
    <t>Mat_high</t>
  </si>
  <si>
    <t>(months from term birth)</t>
  </si>
  <si>
    <t>YES</t>
  </si>
  <si>
    <t>NO</t>
  </si>
  <si>
    <t>(unitless)</t>
  </si>
  <si>
    <t>This implies that the reference adult receives:</t>
  </si>
  <si>
    <t>Maturation_drug2</t>
  </si>
  <si>
    <t>Maturation_drug3</t>
  </si>
  <si>
    <t>Maturation_drug1</t>
  </si>
  <si>
    <t>PMAGE (months)</t>
  </si>
  <si>
    <t>Age (months)</t>
  </si>
  <si>
    <t>For maturation</t>
  </si>
  <si>
    <t>Include maturation of clearance?</t>
  </si>
  <si>
    <t>Settings</t>
  </si>
  <si>
    <t>Age (Males)</t>
  </si>
  <si>
    <t>Age (Females)</t>
  </si>
  <si>
    <t>Age (days) Males+Females</t>
  </si>
  <si>
    <t>Post-menstrural age range (months)</t>
  </si>
  <si>
    <t>Month</t>
  </si>
  <si>
    <t>Age (years</t>
  </si>
  <si>
    <t>Age (years)</t>
  </si>
  <si>
    <t>DEFINE THE TARGET DOSE AND FORMULATION</t>
  </si>
  <si>
    <t>WHO Weight bands</t>
  </si>
  <si>
    <t>Exposure (AUC)</t>
  </si>
  <si>
    <t>Smallest Child</t>
  </si>
  <si>
    <t>Largest Child</t>
  </si>
  <si>
    <t>WHO Weight bands (colour-coded)</t>
  </si>
  <si>
    <t>`</t>
  </si>
  <si>
    <t>Table for boundaries</t>
  </si>
  <si>
    <t>Exposure range (AUC)</t>
  </si>
  <si>
    <t>Equivalent high</t>
  </si>
  <si>
    <t>Equivalent low</t>
  </si>
  <si>
    <t>P25 age for heaviest kid</t>
  </si>
  <si>
    <t>P75 age for lightest kid</t>
  </si>
  <si>
    <t>(Optional/Experimental)</t>
  </si>
  <si>
    <t>G</t>
  </si>
  <si>
    <t>Drug 1</t>
  </si>
  <si>
    <t>Drug 2</t>
  </si>
  <si>
    <t>Drug 3</t>
  </si>
  <si>
    <t>Gamma/Hill</t>
  </si>
  <si>
    <t>Age 50% (TM50)</t>
  </si>
  <si>
    <t>Months from birth</t>
  </si>
  <si>
    <t>TM50 from literature</t>
  </si>
  <si>
    <t>Post natal age (PNA)</t>
  </si>
  <si>
    <t>No maturation</t>
  </si>
  <si>
    <t>Glomerular filtration rate</t>
  </si>
  <si>
    <t>Abacavir</t>
  </si>
  <si>
    <t>Lamivudine</t>
  </si>
  <si>
    <t>Lopinavir</t>
  </si>
  <si>
    <t>Ethionamide</t>
  </si>
  <si>
    <t>Levofloxacin</t>
  </si>
  <si>
    <t>Rifampicin</t>
  </si>
  <si>
    <t>Isoniazid</t>
  </si>
  <si>
    <t>Efavirenz</t>
  </si>
  <si>
    <t>Reference</t>
  </si>
  <si>
    <t xml:space="preserve">Hidden cells for number </t>
  </si>
  <si>
    <t>of weeks for PMA to PNA</t>
  </si>
  <si>
    <t xml:space="preserve">Hidden cell to show </t>
  </si>
  <si>
    <t>TM50 is empty</t>
  </si>
  <si>
    <t>Rhodin, M. M. et al. Pediatr. Nephrol. 24, 67–76 (2009)</t>
  </si>
  <si>
    <t>Rabie, H. et al. Antimicrob. Agents Chemother. 64, 1–12 (2020).</t>
  </si>
  <si>
    <t>Bouazza, N. et al. Antimicrob. Agents Chemother. 55, 3498–504 (2011).</t>
  </si>
  <si>
    <t>Archary, M. et al. Br. J. Clin. Pharmacol. 85, 2066–2075 (2019).</t>
  </si>
  <si>
    <t>Urien, S. et al. Br. J. Clin. Pharmacol. 71, 956–60 (2011).</t>
  </si>
  <si>
    <t>Bjugård Nyberg, H. et al. Antimicrob. Agents Chemother. 64, 1–12 (2020).</t>
  </si>
  <si>
    <t>Denti, P. et al. Antimicrob. Agents Chemother. 62, 1–13 (2017).</t>
  </si>
  <si>
    <t>Zvada, S. P. et al. J. Antimicrob. Chemother. 69, 1339–1349 (2014).</t>
  </si>
  <si>
    <t>Salem, A. H. et al. Antimicrob. Agents Chemother. 58, 136–43 (2014).</t>
  </si>
  <si>
    <t>Units used in the tool</t>
  </si>
  <si>
    <t>unitless</t>
  </si>
  <si>
    <t>Years</t>
  </si>
  <si>
    <t>Months</t>
  </si>
  <si>
    <t>Weeks</t>
  </si>
  <si>
    <t>Drug/ Process</t>
  </si>
  <si>
    <t>Post menstrual age (PMA)</t>
  </si>
  <si>
    <t>Each tablet contains:</t>
  </si>
  <si>
    <t>Drug 4</t>
  </si>
  <si>
    <t>Maturation_drug4</t>
  </si>
  <si>
    <t>Maturation Library</t>
  </si>
  <si>
    <t>The acceptable range for median exposure (WRT the refence adult) is**</t>
  </si>
  <si>
    <t>AGE 50%***</t>
  </si>
  <si>
    <t>Nevirapine</t>
  </si>
  <si>
    <t>Foissac, D. et al. Br. J. Clin. Pharmacol 71:1, 137-144 (2012)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</si>
</sst>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26" x14ac:knownFonts="1">
    <font>
      <sz val="10"/>
      <name val="Arial"/>
    </font>
    <font>
      <sz val="10"/>
      <name val="Arial"/>
      <family val="2"/>
    </font>
    <font>
      <b/>
      <sz val="10"/>
      <color rgb="FFFF0000"/>
      <name val="Arial"/>
      <family val="2"/>
    </font>
    <font>
      <sz val="10"/>
      <name val="Arial"/>
      <family val="2"/>
    </font>
    <font>
      <b/>
      <sz val="10"/>
      <color rgb="FF00B050"/>
      <name val="Arial"/>
      <family val="2"/>
    </font>
    <font>
      <b/>
      <sz val="10"/>
      <color rgb="FF7030A0"/>
      <name val="Arial"/>
      <family val="2"/>
    </font>
    <font>
      <b/>
      <sz val="10"/>
      <color rgb="FF0070C0"/>
      <name val="Arial"/>
      <family val="2"/>
    </font>
    <font>
      <sz val="10"/>
      <color rgb="FF00B050"/>
      <name val="Arial"/>
      <family val="2"/>
    </font>
    <font>
      <sz val="10"/>
      <color rgb="FF0070C0"/>
      <name val="Arial"/>
      <family val="2"/>
    </font>
    <font>
      <sz val="10"/>
      <color rgb="FF7030A0"/>
      <name val="Arial"/>
      <family val="2"/>
    </font>
    <font>
      <sz val="10"/>
      <color rgb="FFFF0000"/>
      <name val="Arial"/>
      <family val="2"/>
    </font>
    <font>
      <b/>
      <sz val="10"/>
      <name val="Arial"/>
      <family val="2"/>
    </font>
    <font>
      <sz val="10"/>
      <color theme="0"/>
      <name val="Arial"/>
      <family val="2"/>
    </font>
    <font>
      <sz val="9"/>
      <color rgb="FF333333"/>
      <name val="Courier New"/>
      <family val="3"/>
    </font>
    <font>
      <b/>
      <sz val="20"/>
      <color rgb="FF7030A0"/>
      <name val="Arial"/>
      <family val="2"/>
    </font>
    <font>
      <b/>
      <sz val="20"/>
      <color rgb="FF0070C0"/>
      <name val="Arial"/>
      <family val="2"/>
    </font>
    <font>
      <b/>
      <sz val="20"/>
      <color rgb="FF00B050"/>
      <name val="Arial"/>
      <family val="2"/>
    </font>
    <font>
      <b/>
      <sz val="12"/>
      <color rgb="FFFF0000"/>
      <name val="Arial"/>
      <family val="2"/>
    </font>
    <font>
      <b/>
      <sz val="12"/>
      <name val="Arial"/>
      <family val="2"/>
    </font>
    <font>
      <sz val="10"/>
      <color rgb="FF303030"/>
      <name val="Arial"/>
      <family val="2"/>
    </font>
    <font>
      <sz val="8"/>
      <name val="Arial"/>
      <family val="2"/>
    </font>
    <font>
      <b/>
      <sz val="8"/>
      <name val="Arial"/>
      <family val="2"/>
    </font>
    <font>
      <b/>
      <sz val="10"/>
      <color rgb="FFDFA837"/>
      <name val="Arial"/>
      <family val="2"/>
    </font>
    <font>
      <sz val="10"/>
      <color rgb="FFDFA837"/>
      <name val="Arial"/>
      <family val="2"/>
    </font>
    <font>
      <b/>
      <sz val="20"/>
      <color rgb="FFDFA837"/>
      <name val="Arial"/>
      <family val="2"/>
    </font>
    <font>
      <b/>
      <sz val="22"/>
      <name val="Arial"/>
      <family val="2"/>
    </font>
  </fonts>
  <fills count="1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1"/>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rgb="FFFF0000"/>
        <bgColor indexed="64"/>
      </patternFill>
    </fill>
    <fill>
      <patternFill patternType="solid">
        <fgColor rgb="FFFF66FF"/>
        <bgColor indexed="64"/>
      </patternFill>
    </fill>
    <fill>
      <patternFill patternType="solid">
        <fgColor theme="0"/>
        <bgColor indexed="64"/>
      </patternFill>
    </fill>
    <fill>
      <patternFill patternType="gray125">
        <fgColor theme="0"/>
        <bgColor theme="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2" tint="-9.9948118533890809E-2"/>
        <bgColor indexed="64"/>
      </patternFill>
    </fill>
    <fill>
      <patternFill patternType="solid">
        <fgColor rgb="FFFB6A5B"/>
        <bgColor indexed="64"/>
      </patternFill>
    </fill>
  </fills>
  <borders count="68">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right style="thick">
        <color rgb="FFFF0000"/>
      </right>
      <top/>
      <bottom/>
      <diagonal/>
    </border>
    <border>
      <left style="thick">
        <color rgb="FFFF0000"/>
      </left>
      <right style="thick">
        <color rgb="FFFF0000"/>
      </right>
      <top/>
      <bottom/>
      <diagonal/>
    </border>
    <border>
      <left style="thick">
        <color rgb="FFFF0000"/>
      </left>
      <right style="thick">
        <color rgb="FFFF0000"/>
      </right>
      <top style="thick">
        <color rgb="FFFF0000"/>
      </top>
      <bottom/>
      <diagonal/>
    </border>
    <border>
      <left style="thick">
        <color rgb="FFFF0000"/>
      </left>
      <right style="thick">
        <color rgb="FFFF0000"/>
      </right>
      <top/>
      <bottom style="thick">
        <color rgb="FFFF0000"/>
      </bottom>
      <diagonal/>
    </border>
    <border>
      <left style="thick">
        <color rgb="FFFF0000"/>
      </left>
      <right/>
      <top/>
      <bottom style="thick">
        <color rgb="FFFF0000"/>
      </bottom>
      <diagonal/>
    </border>
    <border>
      <left/>
      <right style="thick">
        <color rgb="FFFF0000"/>
      </right>
      <top/>
      <bottom style="thick">
        <color rgb="FFFF0000"/>
      </bottom>
      <diagonal/>
    </border>
    <border>
      <left style="thick">
        <color rgb="FFFF0000"/>
      </left>
      <right/>
      <top style="thick">
        <color rgb="FFFF0000"/>
      </top>
      <bottom/>
      <diagonal/>
    </border>
    <border>
      <left/>
      <right style="thick">
        <color rgb="FFFF0000"/>
      </right>
      <top style="thick">
        <color rgb="FFFF0000"/>
      </top>
      <bottom/>
      <diagonal/>
    </border>
    <border>
      <left/>
      <right/>
      <top style="thick">
        <color rgb="FFFF0000"/>
      </top>
      <bottom/>
      <diagonal/>
    </border>
    <border>
      <left/>
      <right/>
      <top/>
      <bottom style="thick">
        <color rgb="FFFF0000"/>
      </bottom>
      <diagonal/>
    </border>
    <border>
      <left/>
      <right style="medium">
        <color indexed="64"/>
      </right>
      <top/>
      <bottom style="thick">
        <color rgb="FFFF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style="thick">
        <color rgb="FFFF0000"/>
      </bottom>
      <diagonal/>
    </border>
    <border>
      <left style="medium">
        <color indexed="64"/>
      </left>
      <right style="thin">
        <color indexed="64"/>
      </right>
      <top/>
      <bottom/>
      <diagonal/>
    </border>
    <border>
      <left style="thick">
        <color rgb="FFFF0000"/>
      </left>
      <right style="thin">
        <color indexed="64"/>
      </right>
      <top/>
      <bottom style="thick">
        <color rgb="FFFF0000"/>
      </bottom>
      <diagonal/>
    </border>
    <border>
      <left style="thin">
        <color indexed="64"/>
      </left>
      <right style="thin">
        <color indexed="64"/>
      </right>
      <top/>
      <bottom style="thick">
        <color rgb="FFFF0000"/>
      </bottom>
      <diagonal/>
    </border>
    <border>
      <left style="medium">
        <color indexed="64"/>
      </left>
      <right style="medium">
        <color indexed="64"/>
      </right>
      <top/>
      <bottom style="dotted">
        <color theme="0" tint="-0.34998626667073579"/>
      </bottom>
      <diagonal/>
    </border>
    <border>
      <left style="medium">
        <color indexed="64"/>
      </left>
      <right/>
      <top/>
      <bottom style="dotted">
        <color theme="0" tint="-0.34998626667073579"/>
      </bottom>
      <diagonal/>
    </border>
    <border>
      <left/>
      <right/>
      <top/>
      <bottom style="dotted">
        <color theme="0" tint="-0.34998626667073579"/>
      </bottom>
      <diagonal/>
    </border>
    <border>
      <left style="thick">
        <color rgb="FFFF0000"/>
      </left>
      <right style="thin">
        <color indexed="64"/>
      </right>
      <top style="thick">
        <color rgb="FFFF0000"/>
      </top>
      <bottom style="dotted">
        <color theme="0" tint="-0.34998626667073579"/>
      </bottom>
      <diagonal/>
    </border>
    <border>
      <left/>
      <right style="thin">
        <color indexed="64"/>
      </right>
      <top/>
      <bottom style="dotted">
        <color theme="0" tint="-0.34998626667073579"/>
      </bottom>
      <diagonal/>
    </border>
    <border>
      <left/>
      <right style="medium">
        <color indexed="64"/>
      </right>
      <top/>
      <bottom style="dotted">
        <color theme="0" tint="-0.34998626667073579"/>
      </bottom>
      <diagonal/>
    </border>
    <border>
      <left/>
      <right style="thin">
        <color indexed="64"/>
      </right>
      <top style="thick">
        <color rgb="FFFF0000"/>
      </top>
      <bottom style="dotted">
        <color theme="0" tint="-0.34998626667073579"/>
      </bottom>
      <diagonal/>
    </border>
    <border>
      <left/>
      <right style="thick">
        <color rgb="FFFF0000"/>
      </right>
      <top style="thick">
        <color rgb="FFFF0000"/>
      </top>
      <bottom style="dotted">
        <color theme="0" tint="-0.34998626667073579"/>
      </bottom>
      <diagonal/>
    </border>
    <border>
      <left/>
      <right/>
      <top style="dotted">
        <color theme="0" tint="-0.34998626667073579"/>
      </top>
      <bottom style="dotted">
        <color theme="0" tint="-0.34998626667073579"/>
      </bottom>
      <diagonal/>
    </border>
    <border>
      <left/>
      <right style="thin">
        <color indexed="64"/>
      </right>
      <top style="dotted">
        <color theme="0" tint="-0.34998626667073579"/>
      </top>
      <bottom style="dotted">
        <color theme="0" tint="-0.34998626667073579"/>
      </bottom>
      <diagonal/>
    </border>
    <border>
      <left/>
      <right style="medium">
        <color indexed="64"/>
      </right>
      <top style="dotted">
        <color theme="0" tint="-0.34998626667073579"/>
      </top>
      <bottom style="dotted">
        <color theme="0" tint="-0.34998626667073579"/>
      </bottom>
      <diagonal/>
    </border>
    <border>
      <left/>
      <right style="thick">
        <color rgb="FFFF0000"/>
      </right>
      <top style="dotted">
        <color theme="0" tint="-0.34998626667073579"/>
      </top>
      <bottom style="dotted">
        <color theme="0" tint="-0.34998626667073579"/>
      </bottom>
      <diagonal/>
    </border>
    <border>
      <left style="thick">
        <color rgb="FFFF0000"/>
      </left>
      <right/>
      <top style="dotted">
        <color theme="0" tint="-0.34998626667073579"/>
      </top>
      <bottom style="dotted">
        <color theme="0" tint="-0.34998626667073579"/>
      </bottom>
      <diagonal/>
    </border>
    <border>
      <left style="medium">
        <color indexed="64"/>
      </left>
      <right style="thin">
        <color indexed="64"/>
      </right>
      <top/>
      <bottom style="dotted">
        <color theme="0" tint="-0.34998626667073579"/>
      </bottom>
      <diagonal/>
    </border>
    <border>
      <left style="medium">
        <color indexed="64"/>
      </left>
      <right style="medium">
        <color indexed="64"/>
      </right>
      <top style="medium">
        <color indexed="64"/>
      </top>
      <bottom style="dotted">
        <color theme="0" tint="-0.34998626667073579"/>
      </bottom>
      <diagonal/>
    </border>
    <border>
      <left style="medium">
        <color indexed="64"/>
      </left>
      <right/>
      <top style="medium">
        <color indexed="64"/>
      </top>
      <bottom style="dotted">
        <color theme="0" tint="-0.34998626667073579"/>
      </bottom>
      <diagonal/>
    </border>
    <border>
      <left/>
      <right/>
      <top style="medium">
        <color indexed="64"/>
      </top>
      <bottom style="dotted">
        <color theme="0" tint="-0.34998626667073579"/>
      </bottom>
      <diagonal/>
    </border>
    <border>
      <left style="medium">
        <color indexed="64"/>
      </left>
      <right style="thin">
        <color indexed="64"/>
      </right>
      <top style="medium">
        <color indexed="64"/>
      </top>
      <bottom style="dotted">
        <color theme="0" tint="-0.34998626667073579"/>
      </bottom>
      <diagonal/>
    </border>
    <border>
      <left/>
      <right style="thin">
        <color indexed="64"/>
      </right>
      <top style="medium">
        <color indexed="64"/>
      </top>
      <bottom style="dotted">
        <color theme="0" tint="-0.34998626667073579"/>
      </bottom>
      <diagonal/>
    </border>
    <border>
      <left/>
      <right style="medium">
        <color indexed="64"/>
      </right>
      <top style="medium">
        <color indexed="64"/>
      </top>
      <bottom style="dotted">
        <color theme="0" tint="-0.34998626667073579"/>
      </bottom>
      <diagonal/>
    </border>
    <border>
      <left/>
      <right style="thick">
        <color rgb="FFFF0000"/>
      </right>
      <top/>
      <bottom style="medium">
        <color indexed="64"/>
      </bottom>
      <diagonal/>
    </border>
    <border>
      <left style="thick">
        <color rgb="FFFF0000"/>
      </left>
      <right style="thick">
        <color rgb="FFFF0000"/>
      </right>
      <top style="thick">
        <color rgb="FFFF0000"/>
      </top>
      <bottom style="dotted">
        <color theme="0" tint="-0.34998626667073579"/>
      </bottom>
      <diagonal/>
    </border>
    <border>
      <left style="thick">
        <color rgb="FFFF0000"/>
      </left>
      <right style="thick">
        <color rgb="FFFF0000"/>
      </right>
      <top style="dotted">
        <color theme="0" tint="-0.34998626667073579"/>
      </top>
      <bottom style="dotted">
        <color theme="0" tint="-0.34998626667073579"/>
      </bottom>
      <diagonal/>
    </border>
    <border>
      <left style="thick">
        <color rgb="FFFF0000"/>
      </left>
      <right/>
      <top style="thick">
        <color rgb="FFFF0000"/>
      </top>
      <bottom style="dotted">
        <color theme="0" tint="-0.34998626667073579"/>
      </bottom>
      <diagonal/>
    </border>
    <border>
      <left/>
      <right/>
      <top style="thick">
        <color rgb="FFFF0000"/>
      </top>
      <bottom style="dotted">
        <color theme="0" tint="-0.34998626667073579"/>
      </bottom>
      <diagonal/>
    </border>
    <border>
      <left style="thick">
        <color rgb="FFFF0000"/>
      </left>
      <right style="medium">
        <color indexed="64"/>
      </right>
      <top/>
      <bottom/>
      <diagonal/>
    </border>
    <border>
      <left style="medium">
        <color indexed="64"/>
      </left>
      <right/>
      <top style="dotted">
        <color theme="0" tint="-0.34998626667073579"/>
      </top>
      <bottom style="dotted">
        <color theme="0" tint="-0.34998626667073579"/>
      </bottom>
      <diagonal/>
    </border>
    <border>
      <left style="medium">
        <color indexed="64"/>
      </left>
      <right/>
      <top style="dotted">
        <color theme="0" tint="-0.34998626667073579"/>
      </top>
      <bottom style="thick">
        <color rgb="FFFF0000"/>
      </bottom>
      <diagonal/>
    </border>
    <border>
      <left/>
      <right/>
      <top style="dotted">
        <color theme="0" tint="-0.34998626667073579"/>
      </top>
      <bottom style="thick">
        <color rgb="FFFF0000"/>
      </bottom>
      <diagonal/>
    </border>
    <border>
      <left/>
      <right style="medium">
        <color indexed="64"/>
      </right>
      <top style="dotted">
        <color theme="0" tint="-0.34998626667073579"/>
      </top>
      <bottom style="thick">
        <color rgb="FFFF0000"/>
      </bottom>
      <diagonal/>
    </border>
    <border>
      <left style="thick">
        <color rgb="FFFF0000"/>
      </left>
      <right/>
      <top style="dotted">
        <color theme="0" tint="-0.34998626667073579"/>
      </top>
      <bottom style="thick">
        <color rgb="FFFF0000"/>
      </bottom>
      <diagonal/>
    </border>
    <border>
      <left/>
      <right style="thick">
        <color rgb="FFFF0000"/>
      </right>
      <top style="dotted">
        <color theme="0" tint="-0.34998626667073579"/>
      </top>
      <bottom style="thick">
        <color rgb="FFFF0000"/>
      </bottom>
      <diagonal/>
    </border>
  </borders>
  <cellStyleXfs count="2">
    <xf numFmtId="0" fontId="0" fillId="0" borderId="0"/>
    <xf numFmtId="9" fontId="1" fillId="0" borderId="0" applyFont="0" applyFill="0" applyBorder="0" applyAlignment="0" applyProtection="0"/>
  </cellStyleXfs>
  <cellXfs count="439">
    <xf numFmtId="0" fontId="0" fillId="0" borderId="0" xfId="0"/>
    <xf numFmtId="0" fontId="0" fillId="13" borderId="19" xfId="0" applyFill="1" applyBorder="1" applyAlignment="1" applyProtection="1">
      <alignment horizontal="center"/>
      <protection locked="0"/>
    </xf>
    <xf numFmtId="0" fontId="0" fillId="13" borderId="18" xfId="0" applyFill="1" applyBorder="1" applyAlignment="1" applyProtection="1">
      <alignment horizontal="center"/>
      <protection locked="0"/>
    </xf>
    <xf numFmtId="0" fontId="0" fillId="13" borderId="20" xfId="0" applyFill="1" applyBorder="1" applyAlignment="1" applyProtection="1">
      <alignment horizontal="center"/>
      <protection locked="0"/>
    </xf>
    <xf numFmtId="0" fontId="0" fillId="13" borderId="16" xfId="0" applyFill="1" applyBorder="1" applyAlignment="1" applyProtection="1">
      <alignment horizontal="center"/>
      <protection locked="0"/>
    </xf>
    <xf numFmtId="0" fontId="0" fillId="13" borderId="19" xfId="1" applyNumberFormat="1" applyFont="1" applyFill="1" applyBorder="1" applyAlignment="1" applyProtection="1">
      <alignment horizontal="center"/>
      <protection locked="0"/>
    </xf>
    <xf numFmtId="0" fontId="0" fillId="13" borderId="20" xfId="1" applyNumberFormat="1" applyFont="1" applyFill="1" applyBorder="1" applyAlignment="1" applyProtection="1">
      <alignment horizontal="center"/>
      <protection locked="0"/>
    </xf>
    <xf numFmtId="0" fontId="0" fillId="13" borderId="18" xfId="1" applyNumberFormat="1" applyFont="1" applyFill="1" applyBorder="1" applyAlignment="1" applyProtection="1">
      <alignment horizontal="center"/>
      <protection locked="0"/>
    </xf>
    <xf numFmtId="9" fontId="0" fillId="13" borderId="20" xfId="1" applyFont="1" applyFill="1" applyBorder="1" applyAlignment="1" applyProtection="1">
      <alignment horizontal="center"/>
      <protection locked="0"/>
    </xf>
    <xf numFmtId="9" fontId="0" fillId="13" borderId="19" xfId="1" applyFont="1" applyFill="1" applyBorder="1" applyAlignment="1" applyProtection="1">
      <alignment horizontal="center"/>
      <protection locked="0"/>
    </xf>
    <xf numFmtId="9" fontId="0" fillId="13" borderId="18" xfId="1" applyFont="1" applyFill="1" applyBorder="1" applyAlignment="1" applyProtection="1">
      <alignment horizontal="center"/>
      <protection locked="0"/>
    </xf>
    <xf numFmtId="0" fontId="3" fillId="13" borderId="22" xfId="1" applyNumberFormat="1" applyFont="1" applyFill="1" applyBorder="1" applyAlignment="1" applyProtection="1">
      <alignment horizontal="center"/>
      <protection locked="0"/>
    </xf>
    <xf numFmtId="0" fontId="3" fillId="13" borderId="21" xfId="1" applyNumberFormat="1" applyFont="1" applyFill="1" applyBorder="1" applyAlignment="1" applyProtection="1">
      <alignment horizontal="center"/>
      <protection locked="0"/>
    </xf>
    <xf numFmtId="0" fontId="3" fillId="13" borderId="24" xfId="1" applyNumberFormat="1" applyFont="1" applyFill="1" applyBorder="1" applyAlignment="1" applyProtection="1">
      <alignment horizontal="center"/>
      <protection locked="0"/>
    </xf>
    <xf numFmtId="0" fontId="3" fillId="13" borderId="23" xfId="1" applyNumberFormat="1" applyFont="1" applyFill="1" applyBorder="1" applyAlignment="1" applyProtection="1">
      <alignment horizontal="center"/>
      <protection locked="0"/>
    </xf>
    <xf numFmtId="0" fontId="3" fillId="13" borderId="25" xfId="1" applyNumberFormat="1" applyFont="1" applyFill="1" applyBorder="1" applyAlignment="1" applyProtection="1">
      <alignment horizontal="center"/>
      <protection locked="0"/>
    </xf>
    <xf numFmtId="0" fontId="3" fillId="13" borderId="26" xfId="1" applyNumberFormat="1" applyFont="1" applyFill="1" applyBorder="1" applyAlignment="1" applyProtection="1">
      <alignment horizontal="center"/>
      <protection locked="0"/>
    </xf>
    <xf numFmtId="0" fontId="0" fillId="13" borderId="24" xfId="1" applyNumberFormat="1" applyFont="1" applyFill="1" applyBorder="1" applyAlignment="1" applyProtection="1">
      <alignment horizontal="center"/>
      <protection locked="0"/>
    </xf>
    <xf numFmtId="0" fontId="0" fillId="13" borderId="17" xfId="0" applyFill="1" applyBorder="1" applyAlignment="1" applyProtection="1">
      <alignment horizontal="center"/>
      <protection locked="0"/>
    </xf>
    <xf numFmtId="0" fontId="0" fillId="13" borderId="22" xfId="0" applyFill="1" applyBorder="1" applyAlignment="1" applyProtection="1">
      <alignment horizontal="center"/>
      <protection locked="0"/>
    </xf>
    <xf numFmtId="0" fontId="1" fillId="13" borderId="16" xfId="0" applyNumberFormat="1" applyFont="1" applyFill="1" applyBorder="1" applyAlignment="1" applyProtection="1">
      <alignment horizontal="center"/>
      <protection locked="0"/>
    </xf>
    <xf numFmtId="0" fontId="5" fillId="13" borderId="19" xfId="0" applyFont="1" applyFill="1" applyBorder="1" applyAlignment="1" applyProtection="1">
      <alignment horizontal="left"/>
      <protection locked="0"/>
    </xf>
    <xf numFmtId="0" fontId="6" fillId="13" borderId="18" xfId="0" applyFont="1" applyFill="1" applyBorder="1" applyAlignment="1" applyProtection="1">
      <alignment horizontal="left"/>
      <protection locked="0"/>
    </xf>
    <xf numFmtId="0" fontId="0" fillId="11" borderId="0" xfId="0" applyFill="1" applyProtection="1">
      <protection hidden="1"/>
    </xf>
    <xf numFmtId="0" fontId="0" fillId="11" borderId="0" xfId="0" applyFill="1" applyBorder="1" applyProtection="1">
      <protection hidden="1"/>
    </xf>
    <xf numFmtId="0" fontId="1" fillId="11" borderId="2" xfId="0" applyFont="1" applyFill="1" applyBorder="1" applyProtection="1">
      <protection hidden="1"/>
    </xf>
    <xf numFmtId="0" fontId="0" fillId="11" borderId="15" xfId="0" applyFill="1" applyBorder="1" applyProtection="1">
      <protection hidden="1"/>
    </xf>
    <xf numFmtId="0" fontId="3" fillId="11" borderId="3" xfId="0" applyFont="1" applyFill="1" applyBorder="1" applyProtection="1">
      <protection hidden="1"/>
    </xf>
    <xf numFmtId="0" fontId="0" fillId="11" borderId="3" xfId="0" applyFill="1" applyBorder="1" applyProtection="1">
      <protection hidden="1"/>
    </xf>
    <xf numFmtId="0" fontId="0" fillId="11" borderId="4" xfId="0" applyFill="1" applyBorder="1" applyProtection="1">
      <protection hidden="1"/>
    </xf>
    <xf numFmtId="0" fontId="1" fillId="11" borderId="7" xfId="0" applyFont="1" applyFill="1" applyBorder="1" applyProtection="1">
      <protection hidden="1"/>
    </xf>
    <xf numFmtId="9" fontId="3" fillId="11" borderId="8" xfId="0" applyNumberFormat="1" applyFont="1" applyFill="1" applyBorder="1" applyProtection="1">
      <protection hidden="1"/>
    </xf>
    <xf numFmtId="9" fontId="3" fillId="11" borderId="9" xfId="0" applyNumberFormat="1" applyFont="1" applyFill="1" applyBorder="1" applyProtection="1">
      <protection hidden="1"/>
    </xf>
    <xf numFmtId="2" fontId="9" fillId="11" borderId="8" xfId="0" applyNumberFormat="1" applyFont="1" applyFill="1" applyBorder="1" applyAlignment="1" applyProtection="1">
      <alignment horizontal="center" wrapText="1"/>
      <protection hidden="1"/>
    </xf>
    <xf numFmtId="2" fontId="9" fillId="11" borderId="9" xfId="0" applyNumberFormat="1" applyFont="1" applyFill="1" applyBorder="1" applyAlignment="1" applyProtection="1">
      <alignment horizontal="center" wrapText="1"/>
      <protection hidden="1"/>
    </xf>
    <xf numFmtId="164" fontId="0" fillId="11" borderId="5" xfId="0" applyNumberFormat="1" applyFill="1" applyBorder="1" applyProtection="1">
      <protection hidden="1"/>
    </xf>
    <xf numFmtId="9" fontId="0" fillId="11" borderId="0" xfId="0" applyNumberFormat="1" applyFill="1" applyBorder="1" applyProtection="1">
      <protection hidden="1"/>
    </xf>
    <xf numFmtId="9" fontId="0" fillId="11" borderId="6" xfId="0" applyNumberFormat="1" applyFill="1" applyBorder="1" applyProtection="1">
      <protection hidden="1"/>
    </xf>
    <xf numFmtId="2" fontId="9" fillId="11" borderId="2" xfId="0" applyNumberFormat="1" applyFont="1" applyFill="1" applyBorder="1" applyAlignment="1" applyProtection="1">
      <alignment horizontal="center"/>
      <protection hidden="1"/>
    </xf>
    <xf numFmtId="2" fontId="9" fillId="11" borderId="3" xfId="0" applyNumberFormat="1" applyFont="1" applyFill="1" applyBorder="1" applyAlignment="1" applyProtection="1">
      <alignment horizontal="center"/>
      <protection hidden="1"/>
    </xf>
    <xf numFmtId="2" fontId="9" fillId="11" borderId="4" xfId="0" applyNumberFormat="1" applyFont="1" applyFill="1" applyBorder="1" applyAlignment="1" applyProtection="1">
      <alignment horizontal="center"/>
      <protection hidden="1"/>
    </xf>
    <xf numFmtId="2" fontId="9" fillId="11" borderId="5" xfId="0" applyNumberFormat="1" applyFont="1" applyFill="1" applyBorder="1" applyAlignment="1" applyProtection="1">
      <alignment horizontal="center"/>
      <protection hidden="1"/>
    </xf>
    <xf numFmtId="2" fontId="9" fillId="11" borderId="0" xfId="0" applyNumberFormat="1" applyFont="1" applyFill="1" applyBorder="1" applyAlignment="1" applyProtection="1">
      <alignment horizontal="center"/>
      <protection hidden="1"/>
    </xf>
    <xf numFmtId="2" fontId="9" fillId="11" borderId="6" xfId="0" applyNumberFormat="1" applyFont="1" applyFill="1" applyBorder="1" applyAlignment="1" applyProtection="1">
      <alignment horizontal="center"/>
      <protection hidden="1"/>
    </xf>
    <xf numFmtId="9" fontId="0" fillId="11" borderId="8" xfId="0" applyNumberFormat="1" applyFill="1" applyBorder="1" applyProtection="1">
      <protection hidden="1"/>
    </xf>
    <xf numFmtId="9" fontId="0" fillId="11" borderId="9" xfId="0" applyNumberFormat="1" applyFill="1" applyBorder="1" applyProtection="1">
      <protection hidden="1"/>
    </xf>
    <xf numFmtId="0" fontId="0" fillId="4" borderId="7" xfId="0" applyFill="1" applyBorder="1" applyProtection="1">
      <protection hidden="1"/>
    </xf>
    <xf numFmtId="0" fontId="0" fillId="4" borderId="8" xfId="0" applyFill="1" applyBorder="1" applyProtection="1">
      <protection hidden="1"/>
    </xf>
    <xf numFmtId="0" fontId="0" fillId="4" borderId="9" xfId="0" applyFill="1" applyBorder="1" applyProtection="1">
      <protection hidden="1"/>
    </xf>
    <xf numFmtId="2" fontId="9" fillId="11" borderId="7" xfId="0" applyNumberFormat="1" applyFont="1" applyFill="1" applyBorder="1" applyAlignment="1" applyProtection="1">
      <alignment horizontal="center"/>
      <protection hidden="1"/>
    </xf>
    <xf numFmtId="2" fontId="9" fillId="11" borderId="8" xfId="0" applyNumberFormat="1" applyFont="1" applyFill="1" applyBorder="1" applyAlignment="1" applyProtection="1">
      <alignment horizontal="center"/>
      <protection hidden="1"/>
    </xf>
    <xf numFmtId="2" fontId="9" fillId="11" borderId="9" xfId="0" applyNumberFormat="1" applyFont="1" applyFill="1" applyBorder="1" applyAlignment="1" applyProtection="1">
      <alignment horizontal="center"/>
      <protection hidden="1"/>
    </xf>
    <xf numFmtId="2" fontId="3" fillId="11" borderId="7" xfId="0" applyNumberFormat="1" applyFont="1" applyFill="1" applyBorder="1" applyAlignment="1" applyProtection="1">
      <alignment horizontal="center"/>
      <protection hidden="1"/>
    </xf>
    <xf numFmtId="2" fontId="3" fillId="11" borderId="8" xfId="0" applyNumberFormat="1" applyFont="1" applyFill="1" applyBorder="1" applyAlignment="1" applyProtection="1">
      <alignment horizontal="center"/>
      <protection hidden="1"/>
    </xf>
    <xf numFmtId="2" fontId="3" fillId="11" borderId="9" xfId="0" applyNumberFormat="1" applyFont="1" applyFill="1" applyBorder="1" applyAlignment="1" applyProtection="1">
      <alignment horizontal="center"/>
      <protection hidden="1"/>
    </xf>
    <xf numFmtId="0" fontId="0" fillId="11" borderId="2" xfId="0" applyFill="1" applyBorder="1" applyAlignment="1" applyProtection="1">
      <protection hidden="1"/>
    </xf>
    <xf numFmtId="9" fontId="0" fillId="11" borderId="3" xfId="1" applyFont="1" applyFill="1" applyBorder="1" applyAlignment="1" applyProtection="1">
      <protection hidden="1"/>
    </xf>
    <xf numFmtId="9" fontId="3" fillId="11" borderId="2" xfId="1" applyFont="1" applyFill="1" applyBorder="1" applyAlignment="1" applyProtection="1">
      <protection hidden="1"/>
    </xf>
    <xf numFmtId="9" fontId="3" fillId="11" borderId="4" xfId="1" applyFont="1" applyFill="1" applyBorder="1" applyAlignment="1" applyProtection="1">
      <protection hidden="1"/>
    </xf>
    <xf numFmtId="0" fontId="8" fillId="11" borderId="0" xfId="0" applyFont="1" applyFill="1" applyProtection="1">
      <protection hidden="1"/>
    </xf>
    <xf numFmtId="0" fontId="3" fillId="11" borderId="7" xfId="0" applyFont="1" applyFill="1" applyBorder="1" applyAlignment="1" applyProtection="1">
      <protection hidden="1"/>
    </xf>
    <xf numFmtId="0" fontId="3" fillId="11" borderId="8" xfId="0" applyFont="1" applyFill="1" applyBorder="1" applyAlignment="1" applyProtection="1">
      <protection hidden="1"/>
    </xf>
    <xf numFmtId="9" fontId="3" fillId="11" borderId="7" xfId="1" applyFont="1" applyFill="1" applyBorder="1" applyAlignment="1" applyProtection="1">
      <protection hidden="1"/>
    </xf>
    <xf numFmtId="9" fontId="3" fillId="11" borderId="9" xfId="1" applyFont="1" applyFill="1" applyBorder="1" applyAlignment="1" applyProtection="1">
      <protection hidden="1"/>
    </xf>
    <xf numFmtId="9" fontId="0" fillId="11" borderId="5" xfId="1" applyFont="1" applyFill="1" applyBorder="1" applyAlignment="1" applyProtection="1">
      <alignment horizontal="center"/>
      <protection hidden="1"/>
    </xf>
    <xf numFmtId="9" fontId="0" fillId="11" borderId="0" xfId="1" applyFont="1" applyFill="1" applyBorder="1" applyAlignment="1" applyProtection="1">
      <alignment horizontal="center"/>
      <protection hidden="1"/>
    </xf>
    <xf numFmtId="9" fontId="0" fillId="11" borderId="13" xfId="1" applyFont="1" applyFill="1" applyBorder="1" applyAlignment="1" applyProtection="1">
      <alignment horizontal="center"/>
      <protection hidden="1"/>
    </xf>
    <xf numFmtId="2" fontId="8" fillId="11" borderId="8" xfId="0" applyNumberFormat="1" applyFont="1" applyFill="1" applyBorder="1" applyAlignment="1" applyProtection="1">
      <alignment horizontal="center" wrapText="1"/>
      <protection hidden="1"/>
    </xf>
    <xf numFmtId="2" fontId="8" fillId="11" borderId="9" xfId="0" applyNumberFormat="1" applyFont="1" applyFill="1" applyBorder="1" applyAlignment="1" applyProtection="1">
      <alignment horizontal="center" wrapText="1"/>
      <protection hidden="1"/>
    </xf>
    <xf numFmtId="2" fontId="8" fillId="11" borderId="2" xfId="0" applyNumberFormat="1" applyFont="1" applyFill="1" applyBorder="1" applyAlignment="1" applyProtection="1">
      <alignment horizontal="center"/>
      <protection hidden="1"/>
    </xf>
    <xf numFmtId="2" fontId="8" fillId="11" borderId="3" xfId="0" applyNumberFormat="1" applyFont="1" applyFill="1" applyBorder="1" applyAlignment="1" applyProtection="1">
      <alignment horizontal="center"/>
      <protection hidden="1"/>
    </xf>
    <xf numFmtId="2" fontId="8" fillId="11" borderId="4" xfId="0" applyNumberFormat="1" applyFont="1" applyFill="1" applyBorder="1" applyAlignment="1" applyProtection="1">
      <alignment horizontal="center"/>
      <protection hidden="1"/>
    </xf>
    <xf numFmtId="2" fontId="8" fillId="11" borderId="5" xfId="0" applyNumberFormat="1" applyFont="1" applyFill="1" applyBorder="1" applyAlignment="1" applyProtection="1">
      <alignment horizontal="center"/>
      <protection hidden="1"/>
    </xf>
    <xf numFmtId="2" fontId="8" fillId="11" borderId="0" xfId="0" applyNumberFormat="1" applyFont="1" applyFill="1" applyBorder="1" applyAlignment="1" applyProtection="1">
      <alignment horizontal="center"/>
      <protection hidden="1"/>
    </xf>
    <xf numFmtId="2" fontId="8" fillId="11" borderId="6" xfId="0" applyNumberFormat="1" applyFont="1" applyFill="1" applyBorder="1" applyAlignment="1" applyProtection="1">
      <alignment horizontal="center"/>
      <protection hidden="1"/>
    </xf>
    <xf numFmtId="9" fontId="0" fillId="11" borderId="7" xfId="1" applyFont="1" applyFill="1" applyBorder="1" applyAlignment="1" applyProtection="1">
      <alignment horizontal="center"/>
      <protection hidden="1"/>
    </xf>
    <xf numFmtId="9" fontId="0" fillId="11" borderId="8" xfId="1" applyFont="1" applyFill="1" applyBorder="1" applyAlignment="1" applyProtection="1">
      <alignment horizontal="center"/>
      <protection hidden="1"/>
    </xf>
    <xf numFmtId="9" fontId="0" fillId="11" borderId="14" xfId="1" applyFont="1" applyFill="1" applyBorder="1" applyAlignment="1" applyProtection="1">
      <alignment horizontal="center"/>
      <protection hidden="1"/>
    </xf>
    <xf numFmtId="9" fontId="0" fillId="4" borderId="7" xfId="1" applyFont="1" applyFill="1" applyBorder="1" applyAlignment="1" applyProtection="1">
      <alignment horizontal="center"/>
      <protection hidden="1"/>
    </xf>
    <xf numFmtId="9" fontId="0" fillId="4" borderId="8" xfId="1" applyFont="1" applyFill="1" applyBorder="1" applyAlignment="1" applyProtection="1">
      <alignment horizontal="center"/>
      <protection hidden="1"/>
    </xf>
    <xf numFmtId="9" fontId="0" fillId="4" borderId="9" xfId="1" applyFont="1" applyFill="1" applyBorder="1" applyAlignment="1" applyProtection="1">
      <alignment horizontal="center"/>
      <protection hidden="1"/>
    </xf>
    <xf numFmtId="9" fontId="0" fillId="4" borderId="10" xfId="1" applyFont="1" applyFill="1" applyBorder="1" applyAlignment="1" applyProtection="1">
      <alignment horizontal="center"/>
      <protection hidden="1"/>
    </xf>
    <xf numFmtId="9" fontId="0" fillId="4" borderId="11" xfId="1" applyFont="1" applyFill="1" applyBorder="1" applyAlignment="1" applyProtection="1">
      <alignment horizontal="center"/>
      <protection hidden="1"/>
    </xf>
    <xf numFmtId="9" fontId="0" fillId="4" borderId="12" xfId="1" applyFont="1" applyFill="1" applyBorder="1" applyAlignment="1" applyProtection="1">
      <alignment horizontal="center"/>
      <protection hidden="1"/>
    </xf>
    <xf numFmtId="2" fontId="8" fillId="11" borderId="7" xfId="0" applyNumberFormat="1" applyFont="1" applyFill="1" applyBorder="1" applyAlignment="1" applyProtection="1">
      <alignment horizontal="center"/>
      <protection hidden="1"/>
    </xf>
    <xf numFmtId="2" fontId="8" fillId="11" borderId="8" xfId="0" applyNumberFormat="1" applyFont="1" applyFill="1" applyBorder="1" applyAlignment="1" applyProtection="1">
      <alignment horizontal="center"/>
      <protection hidden="1"/>
    </xf>
    <xf numFmtId="2" fontId="8" fillId="11" borderId="9" xfId="0" applyNumberFormat="1" applyFont="1" applyFill="1" applyBorder="1" applyAlignment="1" applyProtection="1">
      <alignment horizontal="center"/>
      <protection hidden="1"/>
    </xf>
    <xf numFmtId="0" fontId="7" fillId="11" borderId="0" xfId="0" applyFont="1" applyFill="1" applyProtection="1">
      <protection hidden="1"/>
    </xf>
    <xf numFmtId="2" fontId="7" fillId="11" borderId="8" xfId="0" applyNumberFormat="1" applyFont="1" applyFill="1" applyBorder="1" applyAlignment="1" applyProtection="1">
      <alignment horizontal="center" wrapText="1"/>
      <protection hidden="1"/>
    </xf>
    <xf numFmtId="2" fontId="7" fillId="11" borderId="9" xfId="0" applyNumberFormat="1" applyFont="1" applyFill="1" applyBorder="1" applyAlignment="1" applyProtection="1">
      <alignment horizontal="center" wrapText="1"/>
      <protection hidden="1"/>
    </xf>
    <xf numFmtId="0" fontId="7" fillId="11" borderId="8" xfId="0" applyFont="1" applyFill="1" applyBorder="1" applyAlignment="1" applyProtection="1">
      <alignment horizontal="center" wrapText="1"/>
      <protection hidden="1"/>
    </xf>
    <xf numFmtId="2" fontId="7" fillId="11" borderId="2" xfId="0" applyNumberFormat="1" applyFont="1" applyFill="1" applyBorder="1" applyAlignment="1" applyProtection="1">
      <alignment horizontal="center"/>
      <protection hidden="1"/>
    </xf>
    <xf numFmtId="2" fontId="7" fillId="11" borderId="3" xfId="0" applyNumberFormat="1" applyFont="1" applyFill="1" applyBorder="1" applyAlignment="1" applyProtection="1">
      <alignment horizontal="center"/>
      <protection hidden="1"/>
    </xf>
    <xf numFmtId="2" fontId="7" fillId="11" borderId="4" xfId="0" applyNumberFormat="1" applyFont="1" applyFill="1" applyBorder="1" applyAlignment="1" applyProtection="1">
      <alignment horizontal="center"/>
      <protection hidden="1"/>
    </xf>
    <xf numFmtId="2" fontId="7" fillId="11" borderId="5" xfId="0" applyNumberFormat="1" applyFont="1" applyFill="1" applyBorder="1" applyAlignment="1" applyProtection="1">
      <alignment horizontal="center"/>
      <protection hidden="1"/>
    </xf>
    <xf numFmtId="2" fontId="7" fillId="11" borderId="0" xfId="0" applyNumberFormat="1" applyFont="1" applyFill="1" applyBorder="1" applyAlignment="1" applyProtection="1">
      <alignment horizontal="center"/>
      <protection hidden="1"/>
    </xf>
    <xf numFmtId="2" fontId="7" fillId="11" borderId="6" xfId="0" applyNumberFormat="1" applyFont="1" applyFill="1" applyBorder="1" applyAlignment="1" applyProtection="1">
      <alignment horizontal="center"/>
      <protection hidden="1"/>
    </xf>
    <xf numFmtId="2" fontId="7" fillId="11" borderId="7" xfId="0" applyNumberFormat="1" applyFont="1" applyFill="1" applyBorder="1" applyAlignment="1" applyProtection="1">
      <alignment horizontal="center"/>
      <protection hidden="1"/>
    </xf>
    <xf numFmtId="2" fontId="7" fillId="11" borderId="8" xfId="0" applyNumberFormat="1" applyFont="1" applyFill="1" applyBorder="1" applyAlignment="1" applyProtection="1">
      <alignment horizontal="center"/>
      <protection hidden="1"/>
    </xf>
    <xf numFmtId="2" fontId="7" fillId="11" borderId="9" xfId="0" applyNumberFormat="1" applyFont="1" applyFill="1" applyBorder="1" applyAlignment="1" applyProtection="1">
      <alignment horizontal="center"/>
      <protection hidden="1"/>
    </xf>
    <xf numFmtId="0" fontId="2" fillId="11" borderId="0" xfId="0" applyFont="1" applyFill="1" applyAlignment="1" applyProtection="1">
      <alignment horizontal="left"/>
      <protection hidden="1"/>
    </xf>
    <xf numFmtId="0" fontId="2" fillId="11" borderId="0" xfId="0" applyFont="1" applyFill="1" applyAlignment="1" applyProtection="1">
      <alignment horizontal="center"/>
      <protection hidden="1"/>
    </xf>
    <xf numFmtId="0" fontId="0" fillId="11" borderId="0" xfId="0" applyFill="1" applyAlignment="1" applyProtection="1">
      <alignment horizontal="center"/>
      <protection hidden="1"/>
    </xf>
    <xf numFmtId="0" fontId="3" fillId="11" borderId="0" xfId="0" applyFont="1" applyFill="1" applyProtection="1">
      <protection hidden="1"/>
    </xf>
    <xf numFmtId="0" fontId="0" fillId="11" borderId="0" xfId="0" applyFill="1" applyBorder="1" applyAlignment="1" applyProtection="1">
      <alignment horizontal="center"/>
      <protection hidden="1"/>
    </xf>
    <xf numFmtId="0" fontId="2" fillId="11" borderId="2" xfId="0" applyFont="1" applyFill="1" applyBorder="1" applyAlignment="1" applyProtection="1">
      <alignment horizontal="center"/>
      <protection hidden="1"/>
    </xf>
    <xf numFmtId="0" fontId="0" fillId="11" borderId="3" xfId="0" applyFill="1" applyBorder="1" applyAlignment="1" applyProtection="1">
      <alignment horizontal="left"/>
      <protection hidden="1"/>
    </xf>
    <xf numFmtId="0" fontId="3" fillId="11" borderId="0" xfId="0" applyFont="1" applyFill="1" applyBorder="1" applyProtection="1">
      <protection hidden="1"/>
    </xf>
    <xf numFmtId="0" fontId="2" fillId="11" borderId="0" xfId="0" applyFont="1" applyFill="1" applyBorder="1" applyProtection="1">
      <protection hidden="1"/>
    </xf>
    <xf numFmtId="0" fontId="10" fillId="11" borderId="0" xfId="0" applyFont="1" applyFill="1" applyBorder="1" applyProtection="1">
      <protection hidden="1"/>
    </xf>
    <xf numFmtId="0" fontId="2" fillId="11" borderId="5" xfId="0" applyFont="1" applyFill="1" applyBorder="1" applyAlignment="1" applyProtection="1">
      <alignment horizontal="center"/>
      <protection hidden="1"/>
    </xf>
    <xf numFmtId="0" fontId="0" fillId="11" borderId="6" xfId="0" applyFill="1" applyBorder="1" applyProtection="1">
      <protection hidden="1"/>
    </xf>
    <xf numFmtId="0" fontId="3" fillId="11" borderId="0" xfId="0" applyFont="1" applyFill="1" applyBorder="1" applyAlignment="1" applyProtection="1">
      <alignment horizontal="center"/>
      <protection hidden="1"/>
    </xf>
    <xf numFmtId="0" fontId="11" fillId="11" borderId="0" xfId="0" applyFont="1" applyFill="1" applyBorder="1" applyProtection="1">
      <protection hidden="1"/>
    </xf>
    <xf numFmtId="0" fontId="2" fillId="11" borderId="7" xfId="0" applyFont="1" applyFill="1" applyBorder="1" applyAlignment="1" applyProtection="1">
      <alignment horizontal="center"/>
      <protection hidden="1"/>
    </xf>
    <xf numFmtId="0" fontId="4" fillId="11" borderId="8" xfId="0" applyFont="1" applyFill="1" applyBorder="1" applyAlignment="1" applyProtection="1">
      <alignment horizontal="center"/>
      <protection hidden="1"/>
    </xf>
    <xf numFmtId="0" fontId="0" fillId="11" borderId="8" xfId="0" applyFill="1" applyBorder="1" applyProtection="1">
      <protection hidden="1"/>
    </xf>
    <xf numFmtId="0" fontId="0" fillId="11" borderId="9" xfId="0" applyFill="1" applyBorder="1" applyProtection="1">
      <protection hidden="1"/>
    </xf>
    <xf numFmtId="0" fontId="2" fillId="11" borderId="0" xfId="0" applyFont="1" applyFill="1" applyBorder="1" applyAlignment="1" applyProtection="1">
      <alignment horizontal="center"/>
      <protection hidden="1"/>
    </xf>
    <xf numFmtId="0" fontId="0" fillId="11" borderId="6" xfId="0" applyFill="1" applyBorder="1" applyAlignment="1" applyProtection="1">
      <alignment horizontal="center"/>
      <protection hidden="1"/>
    </xf>
    <xf numFmtId="0" fontId="3" fillId="11" borderId="0" xfId="0" applyFont="1" applyFill="1" applyBorder="1" applyAlignment="1" applyProtection="1">
      <alignment horizontal="left"/>
      <protection hidden="1"/>
    </xf>
    <xf numFmtId="0" fontId="5" fillId="11" borderId="0" xfId="0" applyFont="1" applyFill="1" applyBorder="1" applyProtection="1">
      <protection hidden="1"/>
    </xf>
    <xf numFmtId="0" fontId="6" fillId="11" borderId="0" xfId="0" applyFont="1" applyFill="1" applyBorder="1" applyProtection="1">
      <protection hidden="1"/>
    </xf>
    <xf numFmtId="0" fontId="4" fillId="11" borderId="0" xfId="0" applyFont="1" applyFill="1" applyBorder="1" applyProtection="1">
      <protection hidden="1"/>
    </xf>
    <xf numFmtId="0" fontId="4" fillId="11" borderId="8" xfId="0" applyFont="1" applyFill="1" applyBorder="1" applyProtection="1">
      <protection hidden="1"/>
    </xf>
    <xf numFmtId="0" fontId="0" fillId="11" borderId="8" xfId="0" applyFill="1" applyBorder="1" applyAlignment="1" applyProtection="1">
      <alignment horizontal="center"/>
      <protection hidden="1"/>
    </xf>
    <xf numFmtId="0" fontId="13" fillId="11" borderId="0" xfId="0" applyFont="1" applyFill="1" applyProtection="1">
      <protection hidden="1"/>
    </xf>
    <xf numFmtId="0" fontId="12" fillId="11" borderId="0" xfId="0" applyFont="1" applyFill="1" applyBorder="1" applyProtection="1">
      <protection hidden="1"/>
    </xf>
    <xf numFmtId="0" fontId="0" fillId="11" borderId="3" xfId="0" applyFill="1" applyBorder="1" applyAlignment="1" applyProtection="1">
      <alignment horizontal="center"/>
      <protection hidden="1"/>
    </xf>
    <xf numFmtId="0" fontId="0" fillId="11" borderId="5" xfId="0" applyFill="1" applyBorder="1" applyAlignment="1" applyProtection="1">
      <alignment horizontal="center"/>
      <protection hidden="1"/>
    </xf>
    <xf numFmtId="0" fontId="3" fillId="11" borderId="17" xfId="0" applyFont="1" applyFill="1" applyBorder="1" applyProtection="1">
      <protection hidden="1"/>
    </xf>
    <xf numFmtId="0" fontId="3" fillId="11" borderId="18" xfId="0" applyFont="1" applyFill="1" applyBorder="1" applyAlignment="1" applyProtection="1">
      <alignment horizontal="center"/>
      <protection hidden="1"/>
    </xf>
    <xf numFmtId="0" fontId="0" fillId="11" borderId="7" xfId="0" applyFill="1" applyBorder="1" applyAlignment="1" applyProtection="1">
      <alignment horizontal="center"/>
      <protection hidden="1"/>
    </xf>
    <xf numFmtId="0" fontId="3" fillId="11" borderId="8" xfId="0" applyFont="1" applyFill="1" applyBorder="1" applyProtection="1">
      <protection hidden="1"/>
    </xf>
    <xf numFmtId="0" fontId="2" fillId="11" borderId="2" xfId="0" applyNumberFormat="1" applyFont="1" applyFill="1" applyBorder="1" applyAlignment="1" applyProtection="1">
      <alignment horizontal="left"/>
      <protection hidden="1"/>
    </xf>
    <xf numFmtId="0" fontId="3" fillId="11" borderId="4" xfId="0" applyNumberFormat="1" applyFont="1" applyFill="1" applyBorder="1" applyProtection="1">
      <protection hidden="1"/>
    </xf>
    <xf numFmtId="0" fontId="5" fillId="11" borderId="3" xfId="0" applyFont="1" applyFill="1" applyBorder="1" applyAlignment="1" applyProtection="1">
      <alignment horizontal="center"/>
      <protection hidden="1"/>
    </xf>
    <xf numFmtId="0" fontId="6" fillId="11" borderId="3" xfId="0" applyFont="1" applyFill="1" applyBorder="1" applyAlignment="1" applyProtection="1">
      <alignment horizontal="center"/>
      <protection hidden="1"/>
    </xf>
    <xf numFmtId="0" fontId="4" fillId="11" borderId="3" xfId="0" applyFont="1" applyFill="1" applyBorder="1" applyAlignment="1" applyProtection="1">
      <alignment horizontal="center"/>
      <protection hidden="1"/>
    </xf>
    <xf numFmtId="0" fontId="3" fillId="11" borderId="3" xfId="0" applyNumberFormat="1" applyFont="1" applyFill="1" applyBorder="1" applyAlignment="1" applyProtection="1">
      <alignment horizontal="center"/>
      <protection hidden="1"/>
    </xf>
    <xf numFmtId="0" fontId="3" fillId="11" borderId="5" xfId="0" applyNumberFormat="1" applyFont="1" applyFill="1" applyBorder="1" applyAlignment="1" applyProtection="1">
      <alignment horizontal="left"/>
      <protection hidden="1"/>
    </xf>
    <xf numFmtId="0" fontId="3" fillId="11" borderId="0" xfId="0" applyNumberFormat="1" applyFont="1" applyFill="1" applyBorder="1" applyProtection="1">
      <protection hidden="1"/>
    </xf>
    <xf numFmtId="0" fontId="3" fillId="11" borderId="6" xfId="0" applyNumberFormat="1" applyFont="1" applyFill="1" applyBorder="1" applyProtection="1">
      <protection hidden="1"/>
    </xf>
    <xf numFmtId="0" fontId="3" fillId="11" borderId="5" xfId="1" applyNumberFormat="1" applyFont="1" applyFill="1" applyBorder="1" applyAlignment="1" applyProtection="1">
      <alignment horizontal="center"/>
      <protection hidden="1"/>
    </xf>
    <xf numFmtId="0" fontId="0" fillId="11" borderId="7" xfId="0" applyNumberFormat="1" applyFill="1" applyBorder="1" applyAlignment="1" applyProtection="1">
      <alignment horizontal="center"/>
      <protection hidden="1"/>
    </xf>
    <xf numFmtId="0" fontId="3" fillId="11" borderId="8" xfId="0" applyNumberFormat="1" applyFont="1" applyFill="1" applyBorder="1" applyProtection="1">
      <protection hidden="1"/>
    </xf>
    <xf numFmtId="0" fontId="3" fillId="11" borderId="9" xfId="0" applyNumberFormat="1" applyFont="1" applyFill="1" applyBorder="1" applyProtection="1">
      <protection hidden="1"/>
    </xf>
    <xf numFmtId="0" fontId="3" fillId="11" borderId="7" xfId="1" applyNumberFormat="1" applyFont="1" applyFill="1" applyBorder="1" applyAlignment="1" applyProtection="1">
      <alignment horizontal="center"/>
      <protection hidden="1"/>
    </xf>
    <xf numFmtId="0" fontId="3" fillId="11" borderId="8" xfId="0" applyNumberFormat="1" applyFont="1" applyFill="1" applyBorder="1" applyAlignment="1" applyProtection="1">
      <alignment horizontal="center"/>
      <protection hidden="1"/>
    </xf>
    <xf numFmtId="0" fontId="3" fillId="11" borderId="8" xfId="1" applyNumberFormat="1" applyFont="1" applyFill="1" applyBorder="1" applyAlignment="1" applyProtection="1">
      <alignment horizontal="center"/>
      <protection hidden="1"/>
    </xf>
    <xf numFmtId="0" fontId="2" fillId="11" borderId="0" xfId="0" applyFont="1" applyFill="1" applyAlignment="1" applyProtection="1">
      <protection hidden="1"/>
    </xf>
    <xf numFmtId="0" fontId="11" fillId="11" borderId="0" xfId="0" applyFont="1" applyFill="1" applyAlignment="1" applyProtection="1">
      <protection hidden="1"/>
    </xf>
    <xf numFmtId="0" fontId="11" fillId="11" borderId="0" xfId="0" applyFont="1" applyFill="1" applyAlignment="1" applyProtection="1">
      <alignment horizontal="center"/>
      <protection hidden="1"/>
    </xf>
    <xf numFmtId="0" fontId="11" fillId="11" borderId="0" xfId="0" applyFont="1" applyFill="1" applyAlignment="1" applyProtection="1">
      <alignment horizontal="left"/>
      <protection hidden="1"/>
    </xf>
    <xf numFmtId="0" fontId="11" fillId="11" borderId="0" xfId="0" applyFont="1" applyFill="1" applyProtection="1">
      <protection hidden="1"/>
    </xf>
    <xf numFmtId="0" fontId="2" fillId="11" borderId="2" xfId="0" applyFont="1" applyFill="1" applyBorder="1" applyAlignment="1" applyProtection="1">
      <alignment horizontal="left"/>
      <protection hidden="1"/>
    </xf>
    <xf numFmtId="0" fontId="11" fillId="11" borderId="7" xfId="0" applyFont="1" applyFill="1" applyBorder="1" applyAlignment="1" applyProtection="1">
      <alignment horizontal="left"/>
      <protection hidden="1"/>
    </xf>
    <xf numFmtId="0" fontId="1" fillId="11" borderId="0" xfId="0" applyFont="1" applyFill="1" applyBorder="1" applyProtection="1">
      <protection hidden="1"/>
    </xf>
    <xf numFmtId="0" fontId="11" fillId="11" borderId="15" xfId="0" applyFont="1" applyFill="1" applyBorder="1" applyAlignment="1" applyProtection="1">
      <alignment horizontal="center"/>
      <protection hidden="1"/>
    </xf>
    <xf numFmtId="0" fontId="7" fillId="11" borderId="0" xfId="0" applyFont="1" applyFill="1" applyBorder="1" applyAlignment="1" applyProtection="1">
      <protection hidden="1"/>
    </xf>
    <xf numFmtId="0" fontId="3" fillId="11" borderId="1" xfId="0" applyFont="1" applyFill="1" applyBorder="1" applyAlignment="1" applyProtection="1">
      <alignment horizontal="center"/>
      <protection hidden="1"/>
    </xf>
    <xf numFmtId="0" fontId="3" fillId="11" borderId="11" xfId="0" applyFont="1" applyFill="1" applyBorder="1" applyAlignment="1" applyProtection="1">
      <alignment horizontal="center"/>
      <protection hidden="1"/>
    </xf>
    <xf numFmtId="0" fontId="3" fillId="11" borderId="12" xfId="0" applyFont="1" applyFill="1" applyBorder="1" applyAlignment="1" applyProtection="1">
      <alignment horizontal="center"/>
      <protection hidden="1"/>
    </xf>
    <xf numFmtId="0" fontId="1" fillId="11" borderId="13" xfId="0" applyFont="1" applyFill="1" applyBorder="1" applyAlignment="1" applyProtection="1">
      <alignment horizontal="center"/>
      <protection hidden="1"/>
    </xf>
    <xf numFmtId="2" fontId="7" fillId="11" borderId="0" xfId="0" applyNumberFormat="1" applyFont="1" applyFill="1" applyBorder="1" applyAlignment="1" applyProtection="1">
      <alignment horizontal="center" wrapText="1"/>
      <protection hidden="1"/>
    </xf>
    <xf numFmtId="0" fontId="0" fillId="11" borderId="13" xfId="0" applyFill="1" applyBorder="1" applyAlignment="1" applyProtection="1">
      <alignment horizontal="center"/>
      <protection hidden="1"/>
    </xf>
    <xf numFmtId="0" fontId="3" fillId="9" borderId="0" xfId="0" applyFont="1" applyFill="1" applyBorder="1" applyAlignment="1" applyProtection="1">
      <alignment horizontal="center"/>
      <protection hidden="1"/>
    </xf>
    <xf numFmtId="0" fontId="3" fillId="9" borderId="15" xfId="0" applyFont="1" applyFill="1" applyBorder="1" applyAlignment="1" applyProtection="1">
      <alignment horizontal="center"/>
      <protection hidden="1"/>
    </xf>
    <xf numFmtId="0" fontId="0" fillId="11" borderId="5" xfId="0" applyFill="1" applyBorder="1" applyProtection="1">
      <protection hidden="1"/>
    </xf>
    <xf numFmtId="0" fontId="0" fillId="14" borderId="13" xfId="0" applyFill="1" applyBorder="1" applyAlignment="1" applyProtection="1">
      <alignment horizontal="center"/>
      <protection hidden="1"/>
    </xf>
    <xf numFmtId="0" fontId="3" fillId="5" borderId="0" xfId="0" applyFont="1" applyFill="1" applyBorder="1" applyAlignment="1" applyProtection="1">
      <alignment horizontal="center"/>
      <protection hidden="1"/>
    </xf>
    <xf numFmtId="0" fontId="3" fillId="5" borderId="13" xfId="0" applyFont="1" applyFill="1" applyBorder="1" applyAlignment="1" applyProtection="1">
      <alignment horizontal="center"/>
      <protection hidden="1"/>
    </xf>
    <xf numFmtId="0" fontId="3" fillId="2" borderId="0" xfId="0" applyFont="1" applyFill="1" applyBorder="1" applyAlignment="1" applyProtection="1">
      <alignment horizontal="center"/>
      <protection hidden="1"/>
    </xf>
    <xf numFmtId="0" fontId="3" fillId="2" borderId="13" xfId="0" applyFont="1" applyFill="1" applyBorder="1" applyAlignment="1" applyProtection="1">
      <alignment horizontal="center"/>
      <protection hidden="1"/>
    </xf>
    <xf numFmtId="0" fontId="3" fillId="3" borderId="0" xfId="0" applyFont="1" applyFill="1" applyBorder="1" applyAlignment="1" applyProtection="1">
      <alignment horizontal="center"/>
      <protection hidden="1"/>
    </xf>
    <xf numFmtId="0" fontId="3" fillId="3" borderId="13" xfId="0" applyFont="1" applyFill="1" applyBorder="1" applyAlignment="1" applyProtection="1">
      <alignment horizontal="center"/>
      <protection hidden="1"/>
    </xf>
    <xf numFmtId="0" fontId="3" fillId="6" borderId="0" xfId="0" applyFont="1" applyFill="1" applyBorder="1" applyAlignment="1" applyProtection="1">
      <alignment horizontal="center"/>
      <protection hidden="1"/>
    </xf>
    <xf numFmtId="0" fontId="3" fillId="6" borderId="13" xfId="0" applyFont="1" applyFill="1" applyBorder="1" applyAlignment="1" applyProtection="1">
      <alignment horizontal="center"/>
      <protection hidden="1"/>
    </xf>
    <xf numFmtId="0" fontId="3" fillId="8" borderId="0" xfId="0" applyFont="1" applyFill="1" applyBorder="1" applyAlignment="1" applyProtection="1">
      <alignment horizontal="center"/>
      <protection hidden="1"/>
    </xf>
    <xf numFmtId="0" fontId="3" fillId="8" borderId="13" xfId="0" applyFont="1" applyFill="1" applyBorder="1" applyAlignment="1" applyProtection="1">
      <alignment horizontal="center"/>
      <protection hidden="1"/>
    </xf>
    <xf numFmtId="0" fontId="3" fillId="4" borderId="1" xfId="0" applyFont="1" applyFill="1" applyBorder="1" applyAlignment="1" applyProtection="1">
      <alignment horizontal="center"/>
      <protection hidden="1"/>
    </xf>
    <xf numFmtId="0" fontId="3" fillId="4" borderId="11" xfId="0" applyFont="1" applyFill="1" applyBorder="1" applyAlignment="1" applyProtection="1">
      <alignment horizontal="center"/>
      <protection hidden="1"/>
    </xf>
    <xf numFmtId="0" fontId="3" fillId="4" borderId="12" xfId="0" applyFont="1" applyFill="1" applyBorder="1" applyAlignment="1" applyProtection="1">
      <alignment horizontal="center"/>
      <protection hidden="1"/>
    </xf>
    <xf numFmtId="0" fontId="3" fillId="4" borderId="14" xfId="0" applyFont="1" applyFill="1" applyBorder="1" applyAlignment="1" applyProtection="1">
      <alignment horizontal="center"/>
      <protection hidden="1"/>
    </xf>
    <xf numFmtId="0" fontId="0" fillId="12" borderId="0" xfId="0" applyFill="1" applyProtection="1">
      <protection hidden="1"/>
    </xf>
    <xf numFmtId="0" fontId="8" fillId="11" borderId="8" xfId="0" applyFont="1" applyFill="1" applyBorder="1" applyAlignment="1" applyProtection="1">
      <alignment horizontal="center" wrapText="1"/>
      <protection hidden="1"/>
    </xf>
    <xf numFmtId="0" fontId="1" fillId="11" borderId="0" xfId="0" applyFont="1" applyFill="1" applyProtection="1">
      <protection hidden="1"/>
    </xf>
    <xf numFmtId="0" fontId="7" fillId="11" borderId="5" xfId="0" applyFont="1" applyFill="1" applyBorder="1" applyAlignment="1" applyProtection="1">
      <alignment horizontal="center" wrapText="1"/>
      <protection hidden="1"/>
    </xf>
    <xf numFmtId="0" fontId="7" fillId="11" borderId="6" xfId="0" applyFont="1" applyFill="1" applyBorder="1" applyAlignment="1" applyProtection="1">
      <alignment horizontal="center" wrapText="1"/>
      <protection hidden="1"/>
    </xf>
    <xf numFmtId="0" fontId="9" fillId="11" borderId="15" xfId="0" applyFont="1" applyFill="1" applyBorder="1" applyAlignment="1" applyProtection="1">
      <alignment horizontal="center"/>
      <protection hidden="1"/>
    </xf>
    <xf numFmtId="164" fontId="9" fillId="11" borderId="0" xfId="1" applyNumberFormat="1" applyFont="1" applyFill="1" applyBorder="1" applyAlignment="1" applyProtection="1">
      <alignment horizontal="center"/>
      <protection hidden="1"/>
    </xf>
    <xf numFmtId="164" fontId="9" fillId="11" borderId="4" xfId="1" applyNumberFormat="1" applyFont="1" applyFill="1" applyBorder="1" applyAlignment="1" applyProtection="1">
      <alignment horizontal="center"/>
      <protection hidden="1"/>
    </xf>
    <xf numFmtId="0" fontId="8" fillId="11" borderId="15" xfId="0" applyFont="1" applyFill="1" applyBorder="1" applyAlignment="1" applyProtection="1">
      <alignment horizontal="center"/>
      <protection hidden="1"/>
    </xf>
    <xf numFmtId="164" fontId="8" fillId="11" borderId="0" xfId="1" applyNumberFormat="1" applyFont="1" applyFill="1" applyBorder="1" applyAlignment="1" applyProtection="1">
      <alignment horizontal="center"/>
      <protection hidden="1"/>
    </xf>
    <xf numFmtId="164" fontId="8" fillId="11" borderId="4" xfId="1" applyNumberFormat="1" applyFont="1" applyFill="1" applyBorder="1" applyAlignment="1" applyProtection="1">
      <alignment horizontal="center"/>
      <protection hidden="1"/>
    </xf>
    <xf numFmtId="1" fontId="7" fillId="11" borderId="15" xfId="0" applyNumberFormat="1" applyFont="1" applyFill="1" applyBorder="1" applyAlignment="1" applyProtection="1">
      <alignment horizontal="center"/>
      <protection hidden="1"/>
    </xf>
    <xf numFmtId="164" fontId="7" fillId="11" borderId="0" xfId="1" applyNumberFormat="1" applyFont="1" applyFill="1" applyBorder="1" applyAlignment="1" applyProtection="1">
      <alignment horizontal="center"/>
      <protection hidden="1"/>
    </xf>
    <xf numFmtId="164" fontId="7" fillId="11" borderId="3" xfId="1" applyNumberFormat="1" applyFont="1" applyFill="1" applyBorder="1" applyAlignment="1" applyProtection="1">
      <alignment horizontal="center"/>
      <protection hidden="1"/>
    </xf>
    <xf numFmtId="0" fontId="9" fillId="11" borderId="13" xfId="0" applyFont="1" applyFill="1" applyBorder="1" applyAlignment="1" applyProtection="1">
      <alignment horizontal="center"/>
      <protection hidden="1"/>
    </xf>
    <xf numFmtId="164" fontId="9" fillId="11" borderId="6" xfId="1" applyNumberFormat="1" applyFont="1" applyFill="1" applyBorder="1" applyAlignment="1" applyProtection="1">
      <alignment horizontal="center"/>
      <protection hidden="1"/>
    </xf>
    <xf numFmtId="0" fontId="8" fillId="11" borderId="13" xfId="0" applyFont="1" applyFill="1" applyBorder="1" applyAlignment="1" applyProtection="1">
      <alignment horizontal="center"/>
      <protection hidden="1"/>
    </xf>
    <xf numFmtId="164" fontId="8" fillId="11" borderId="6" xfId="1" applyNumberFormat="1" applyFont="1" applyFill="1" applyBorder="1" applyAlignment="1" applyProtection="1">
      <alignment horizontal="center"/>
      <protection hidden="1"/>
    </xf>
    <xf numFmtId="1" fontId="7" fillId="11" borderId="13" xfId="0" applyNumberFormat="1" applyFont="1" applyFill="1" applyBorder="1" applyAlignment="1" applyProtection="1">
      <alignment horizontal="center"/>
      <protection hidden="1"/>
    </xf>
    <xf numFmtId="0" fontId="3" fillId="4" borderId="7" xfId="0" applyFont="1" applyFill="1" applyBorder="1" applyAlignment="1" applyProtection="1">
      <alignment horizontal="center"/>
      <protection hidden="1"/>
    </xf>
    <xf numFmtId="164" fontId="3" fillId="4" borderId="8" xfId="1" applyNumberFormat="1" applyFont="1" applyFill="1" applyBorder="1" applyAlignment="1" applyProtection="1">
      <alignment horizontal="center"/>
      <protection hidden="1"/>
    </xf>
    <xf numFmtId="2" fontId="3" fillId="4" borderId="8" xfId="0" applyNumberFormat="1" applyFont="1" applyFill="1" applyBorder="1" applyAlignment="1" applyProtection="1">
      <alignment horizontal="center"/>
      <protection hidden="1"/>
    </xf>
    <xf numFmtId="2" fontId="3" fillId="4" borderId="7" xfId="0" applyNumberFormat="1" applyFont="1" applyFill="1" applyBorder="1" applyAlignment="1" applyProtection="1">
      <alignment horizontal="center"/>
      <protection hidden="1"/>
    </xf>
    <xf numFmtId="2" fontId="3" fillId="4" borderId="9" xfId="0" applyNumberFormat="1" applyFont="1" applyFill="1" applyBorder="1" applyAlignment="1" applyProtection="1">
      <alignment horizontal="center"/>
      <protection hidden="1"/>
    </xf>
    <xf numFmtId="164" fontId="3" fillId="4" borderId="9" xfId="1" applyNumberFormat="1" applyFont="1" applyFill="1" applyBorder="1" applyAlignment="1" applyProtection="1">
      <alignment horizontal="center"/>
      <protection hidden="1"/>
    </xf>
    <xf numFmtId="0" fontId="3" fillId="11" borderId="15" xfId="0" applyFont="1" applyFill="1" applyBorder="1" applyAlignment="1" applyProtection="1">
      <alignment horizontal="center"/>
      <protection hidden="1"/>
    </xf>
    <xf numFmtId="9" fontId="0" fillId="11" borderId="4" xfId="1" applyFont="1" applyFill="1" applyBorder="1" applyAlignment="1" applyProtection="1">
      <protection hidden="1"/>
    </xf>
    <xf numFmtId="0" fontId="0" fillId="11" borderId="0" xfId="0" applyFill="1" applyAlignment="1" applyProtection="1">
      <alignment wrapText="1"/>
      <protection hidden="1"/>
    </xf>
    <xf numFmtId="0" fontId="0" fillId="11" borderId="0" xfId="0" applyFill="1" applyAlignment="1" applyProtection="1">
      <protection hidden="1"/>
    </xf>
    <xf numFmtId="0" fontId="3" fillId="11" borderId="9" xfId="0" applyFont="1" applyFill="1" applyBorder="1" applyAlignment="1" applyProtection="1">
      <protection hidden="1"/>
    </xf>
    <xf numFmtId="2" fontId="8" fillId="11" borderId="0" xfId="0" applyNumberFormat="1" applyFont="1" applyFill="1" applyBorder="1" applyAlignment="1" applyProtection="1">
      <alignment horizontal="center" wrapText="1"/>
      <protection hidden="1"/>
    </xf>
    <xf numFmtId="9" fontId="0" fillId="11" borderId="6" xfId="1" applyFont="1" applyFill="1" applyBorder="1" applyAlignment="1" applyProtection="1">
      <alignment horizontal="center"/>
      <protection hidden="1"/>
    </xf>
    <xf numFmtId="0" fontId="8" fillId="11" borderId="5" xfId="0" applyFont="1" applyFill="1" applyBorder="1" applyAlignment="1" applyProtection="1">
      <alignment horizontal="center"/>
      <protection hidden="1"/>
    </xf>
    <xf numFmtId="164" fontId="8" fillId="11" borderId="5" xfId="1" applyNumberFormat="1" applyFont="1" applyFill="1" applyBorder="1" applyAlignment="1" applyProtection="1">
      <alignment horizontal="center"/>
      <protection hidden="1"/>
    </xf>
    <xf numFmtId="0" fontId="7" fillId="11" borderId="5" xfId="0" applyFont="1" applyFill="1" applyBorder="1" applyAlignment="1" applyProtection="1">
      <alignment horizontal="center"/>
      <protection hidden="1"/>
    </xf>
    <xf numFmtId="164" fontId="7" fillId="11" borderId="5" xfId="1" applyNumberFormat="1" applyFont="1" applyFill="1" applyBorder="1" applyAlignment="1" applyProtection="1">
      <alignment horizontal="center"/>
      <protection hidden="1"/>
    </xf>
    <xf numFmtId="164" fontId="7" fillId="11" borderId="6" xfId="1" applyNumberFormat="1" applyFont="1" applyFill="1" applyBorder="1" applyAlignment="1" applyProtection="1">
      <alignment horizontal="center"/>
      <protection hidden="1"/>
    </xf>
    <xf numFmtId="0" fontId="0" fillId="11" borderId="2" xfId="0" applyNumberFormat="1" applyFill="1" applyBorder="1" applyProtection="1">
      <protection hidden="1"/>
    </xf>
    <xf numFmtId="0" fontId="0" fillId="11" borderId="3" xfId="0" applyNumberFormat="1" applyFill="1" applyBorder="1" applyProtection="1">
      <protection hidden="1"/>
    </xf>
    <xf numFmtId="9" fontId="0" fillId="11" borderId="3" xfId="1" applyNumberFormat="1" applyFont="1" applyFill="1" applyBorder="1" applyProtection="1">
      <protection hidden="1"/>
    </xf>
    <xf numFmtId="9" fontId="0" fillId="11" borderId="4" xfId="1" applyNumberFormat="1" applyFont="1" applyFill="1" applyBorder="1" applyProtection="1">
      <protection hidden="1"/>
    </xf>
    <xf numFmtId="0" fontId="3" fillId="9" borderId="13" xfId="0" applyFont="1" applyFill="1" applyBorder="1" applyAlignment="1" applyProtection="1">
      <alignment horizontal="center"/>
      <protection hidden="1"/>
    </xf>
    <xf numFmtId="0" fontId="0" fillId="11" borderId="5" xfId="0" applyNumberFormat="1" applyFill="1" applyBorder="1" applyProtection="1">
      <protection hidden="1"/>
    </xf>
    <xf numFmtId="0" fontId="0" fillId="11" borderId="0" xfId="0" applyNumberFormat="1" applyFill="1" applyBorder="1" applyProtection="1">
      <protection hidden="1"/>
    </xf>
    <xf numFmtId="9" fontId="0" fillId="11" borderId="0" xfId="1" applyNumberFormat="1" applyFont="1" applyFill="1" applyBorder="1" applyProtection="1">
      <protection hidden="1"/>
    </xf>
    <xf numFmtId="9" fontId="0" fillId="11" borderId="6" xfId="1" applyNumberFormat="1" applyFont="1" applyFill="1" applyBorder="1" applyProtection="1">
      <protection hidden="1"/>
    </xf>
    <xf numFmtId="0" fontId="3" fillId="8" borderId="14" xfId="0" applyFont="1" applyFill="1" applyBorder="1" applyAlignment="1" applyProtection="1">
      <alignment horizontal="center"/>
      <protection hidden="1"/>
    </xf>
    <xf numFmtId="0" fontId="0" fillId="11" borderId="7" xfId="0" applyNumberFormat="1" applyFill="1" applyBorder="1" applyProtection="1">
      <protection hidden="1"/>
    </xf>
    <xf numFmtId="0" fontId="0" fillId="11" borderId="8" xfId="0" applyNumberFormat="1" applyFill="1" applyBorder="1" applyProtection="1">
      <protection hidden="1"/>
    </xf>
    <xf numFmtId="9" fontId="0" fillId="11" borderId="8" xfId="1" applyNumberFormat="1" applyFont="1" applyFill="1" applyBorder="1" applyProtection="1">
      <protection hidden="1"/>
    </xf>
    <xf numFmtId="9" fontId="0" fillId="11" borderId="9" xfId="1" applyNumberFormat="1" applyFont="1" applyFill="1" applyBorder="1" applyProtection="1">
      <protection hidden="1"/>
    </xf>
    <xf numFmtId="164" fontId="3" fillId="4" borderId="7" xfId="1" applyNumberFormat="1" applyFont="1" applyFill="1" applyBorder="1" applyAlignment="1" applyProtection="1">
      <alignment horizontal="center"/>
      <protection hidden="1"/>
    </xf>
    <xf numFmtId="0" fontId="14" fillId="11" borderId="0" xfId="0" applyFont="1" applyFill="1" applyBorder="1" applyProtection="1">
      <protection hidden="1"/>
    </xf>
    <xf numFmtId="0" fontId="15" fillId="11" borderId="0" xfId="0" applyFont="1" applyFill="1" applyBorder="1" applyProtection="1">
      <protection hidden="1"/>
    </xf>
    <xf numFmtId="0" fontId="16" fillId="11" borderId="0" xfId="0" applyFont="1" applyFill="1" applyBorder="1" applyProtection="1">
      <protection hidden="1"/>
    </xf>
    <xf numFmtId="0" fontId="1" fillId="4" borderId="7" xfId="0" applyFont="1" applyFill="1" applyBorder="1" applyAlignment="1" applyProtection="1">
      <alignment horizontal="center"/>
      <protection hidden="1"/>
    </xf>
    <xf numFmtId="164" fontId="1" fillId="4" borderId="8" xfId="1" applyNumberFormat="1" applyFont="1" applyFill="1" applyBorder="1" applyAlignment="1" applyProtection="1">
      <alignment horizontal="center"/>
      <protection hidden="1"/>
    </xf>
    <xf numFmtId="2" fontId="1" fillId="4" borderId="8" xfId="0" applyNumberFormat="1" applyFont="1" applyFill="1" applyBorder="1" applyAlignment="1" applyProtection="1">
      <alignment horizontal="center"/>
      <protection hidden="1"/>
    </xf>
    <xf numFmtId="2" fontId="1" fillId="4" borderId="7" xfId="0" applyNumberFormat="1" applyFont="1" applyFill="1" applyBorder="1" applyAlignment="1" applyProtection="1">
      <alignment horizontal="center"/>
      <protection hidden="1"/>
    </xf>
    <xf numFmtId="2" fontId="1" fillId="4" borderId="9" xfId="0" applyNumberFormat="1" applyFont="1" applyFill="1" applyBorder="1" applyAlignment="1" applyProtection="1">
      <alignment horizontal="center"/>
      <protection hidden="1"/>
    </xf>
    <xf numFmtId="0" fontId="11" fillId="11" borderId="0" xfId="0" applyFont="1" applyFill="1" applyBorder="1" applyAlignment="1" applyProtection="1">
      <alignment horizontal="left"/>
      <protection hidden="1"/>
    </xf>
    <xf numFmtId="0" fontId="17" fillId="11" borderId="2" xfId="0" applyFont="1" applyFill="1" applyBorder="1" applyAlignment="1" applyProtection="1">
      <alignment horizontal="left"/>
      <protection hidden="1"/>
    </xf>
    <xf numFmtId="0" fontId="18" fillId="11" borderId="7" xfId="0" applyFont="1" applyFill="1" applyBorder="1" applyAlignment="1" applyProtection="1">
      <alignment horizontal="left"/>
      <protection hidden="1"/>
    </xf>
    <xf numFmtId="0" fontId="1" fillId="11" borderId="9" xfId="0" applyFont="1" applyFill="1" applyBorder="1" applyProtection="1">
      <protection hidden="1"/>
    </xf>
    <xf numFmtId="164" fontId="0" fillId="11" borderId="0" xfId="0" applyNumberFormat="1" applyFill="1" applyBorder="1" applyProtection="1">
      <protection hidden="1"/>
    </xf>
    <xf numFmtId="0" fontId="7" fillId="11" borderId="9" xfId="0" applyFont="1" applyFill="1" applyBorder="1" applyAlignment="1" applyProtection="1">
      <alignment horizontal="center" wrapText="1"/>
      <protection hidden="1"/>
    </xf>
    <xf numFmtId="0" fontId="7" fillId="11" borderId="7" xfId="0" applyFont="1" applyFill="1" applyBorder="1" applyAlignment="1" applyProtection="1">
      <alignment horizontal="center" wrapText="1"/>
      <protection hidden="1"/>
    </xf>
    <xf numFmtId="0" fontId="9" fillId="11" borderId="7" xfId="0" applyFont="1" applyFill="1" applyBorder="1" applyAlignment="1" applyProtection="1">
      <alignment horizontal="center" wrapText="1"/>
      <protection hidden="1"/>
    </xf>
    <xf numFmtId="0" fontId="9" fillId="11" borderId="9" xfId="0" applyFont="1" applyFill="1" applyBorder="1" applyAlignment="1" applyProtection="1">
      <alignment horizontal="center" wrapText="1"/>
      <protection hidden="1"/>
    </xf>
    <xf numFmtId="0" fontId="8" fillId="11" borderId="7" xfId="0" applyFont="1" applyFill="1" applyBorder="1" applyAlignment="1" applyProtection="1">
      <alignment horizontal="center" wrapText="1"/>
      <protection hidden="1"/>
    </xf>
    <xf numFmtId="0" fontId="8" fillId="11" borderId="9" xfId="0" applyFont="1" applyFill="1" applyBorder="1" applyAlignment="1" applyProtection="1">
      <alignment horizontal="center" wrapText="1"/>
      <protection hidden="1"/>
    </xf>
    <xf numFmtId="0" fontId="9" fillId="11" borderId="8" xfId="0" applyFont="1" applyFill="1" applyBorder="1" applyAlignment="1" applyProtection="1">
      <alignment horizontal="center" wrapText="1"/>
      <protection hidden="1"/>
    </xf>
    <xf numFmtId="0" fontId="0" fillId="2" borderId="0" xfId="0" applyFill="1" applyProtection="1">
      <protection hidden="1"/>
    </xf>
    <xf numFmtId="0" fontId="0" fillId="11" borderId="4" xfId="0" applyFill="1" applyBorder="1" applyAlignment="1" applyProtection="1">
      <alignment horizontal="center"/>
      <protection hidden="1"/>
    </xf>
    <xf numFmtId="0" fontId="0" fillId="11" borderId="9" xfId="0" applyFill="1" applyBorder="1" applyAlignment="1" applyProtection="1">
      <alignment horizontal="center"/>
      <protection hidden="1"/>
    </xf>
    <xf numFmtId="0" fontId="9" fillId="11" borderId="0" xfId="0" applyFont="1" applyFill="1" applyBorder="1" applyAlignment="1" applyProtection="1">
      <alignment horizontal="center" wrapText="1"/>
      <protection hidden="1"/>
    </xf>
    <xf numFmtId="2" fontId="3" fillId="11" borderId="0" xfId="0" applyNumberFormat="1" applyFont="1" applyFill="1" applyBorder="1" applyAlignment="1" applyProtection="1">
      <alignment horizontal="center"/>
      <protection hidden="1"/>
    </xf>
    <xf numFmtId="0" fontId="8" fillId="11" borderId="5" xfId="0" applyFont="1" applyFill="1" applyBorder="1" applyAlignment="1" applyProtection="1">
      <protection hidden="1"/>
    </xf>
    <xf numFmtId="0" fontId="2" fillId="11" borderId="2" xfId="0" applyNumberFormat="1" applyFont="1" applyFill="1" applyBorder="1" applyAlignment="1" applyProtection="1">
      <alignment horizontal="center"/>
      <protection hidden="1"/>
    </xf>
    <xf numFmtId="0" fontId="2" fillId="11" borderId="3" xfId="0" applyNumberFormat="1" applyFont="1" applyFill="1" applyBorder="1" applyAlignment="1" applyProtection="1">
      <alignment horizontal="left"/>
      <protection hidden="1"/>
    </xf>
    <xf numFmtId="0" fontId="0" fillId="6" borderId="0" xfId="0" applyFill="1" applyProtection="1">
      <protection hidden="1"/>
    </xf>
    <xf numFmtId="0" fontId="0" fillId="0" borderId="0" xfId="0" applyProtection="1">
      <protection hidden="1"/>
    </xf>
    <xf numFmtId="0" fontId="0" fillId="7" borderId="0" xfId="0" applyFill="1" applyProtection="1">
      <protection hidden="1"/>
    </xf>
    <xf numFmtId="0" fontId="0" fillId="9" borderId="0" xfId="0" applyFill="1" applyProtection="1">
      <protection hidden="1"/>
    </xf>
    <xf numFmtId="0" fontId="0" fillId="15" borderId="0" xfId="0" applyFill="1" applyProtection="1">
      <protection hidden="1"/>
    </xf>
    <xf numFmtId="0" fontId="1" fillId="15" borderId="0" xfId="0" applyFont="1" applyFill="1" applyProtection="1">
      <protection hidden="1"/>
    </xf>
    <xf numFmtId="0" fontId="19" fillId="15" borderId="0" xfId="0" applyFont="1" applyFill="1" applyProtection="1">
      <protection hidden="1"/>
    </xf>
    <xf numFmtId="0" fontId="7" fillId="11" borderId="2" xfId="0" applyFont="1" applyFill="1" applyBorder="1" applyAlignment="1" applyProtection="1">
      <alignment horizontal="center" wrapText="1"/>
      <protection hidden="1"/>
    </xf>
    <xf numFmtId="0" fontId="7" fillId="11" borderId="3" xfId="0" applyFont="1" applyFill="1" applyBorder="1" applyAlignment="1" applyProtection="1">
      <alignment horizontal="center" wrapText="1"/>
      <protection hidden="1"/>
    </xf>
    <xf numFmtId="0" fontId="7" fillId="11" borderId="4" xfId="0" applyFont="1" applyFill="1" applyBorder="1" applyAlignment="1" applyProtection="1">
      <alignment horizontal="center" wrapText="1"/>
      <protection hidden="1"/>
    </xf>
    <xf numFmtId="0" fontId="9" fillId="11" borderId="2" xfId="0" applyFont="1" applyFill="1" applyBorder="1" applyAlignment="1" applyProtection="1">
      <alignment horizontal="center" wrapText="1"/>
      <protection hidden="1"/>
    </xf>
    <xf numFmtId="0" fontId="9" fillId="11" borderId="3" xfId="0" applyFont="1" applyFill="1" applyBorder="1" applyAlignment="1" applyProtection="1">
      <alignment horizontal="center" wrapText="1"/>
      <protection hidden="1"/>
    </xf>
    <xf numFmtId="0" fontId="9" fillId="11" borderId="4" xfId="0" applyFont="1" applyFill="1" applyBorder="1" applyAlignment="1" applyProtection="1">
      <alignment horizontal="center" wrapText="1"/>
      <protection hidden="1"/>
    </xf>
    <xf numFmtId="0" fontId="8" fillId="11" borderId="2" xfId="0" applyFont="1" applyFill="1" applyBorder="1" applyAlignment="1" applyProtection="1">
      <alignment horizontal="center" wrapText="1"/>
      <protection hidden="1"/>
    </xf>
    <xf numFmtId="0" fontId="8" fillId="11" borderId="3" xfId="0" applyFont="1" applyFill="1" applyBorder="1" applyAlignment="1" applyProtection="1">
      <alignment horizontal="center" wrapText="1"/>
      <protection hidden="1"/>
    </xf>
    <xf numFmtId="0" fontId="8" fillId="11" borderId="4" xfId="0" applyFont="1" applyFill="1" applyBorder="1" applyAlignment="1" applyProtection="1">
      <alignment horizontal="center" wrapText="1"/>
      <protection hidden="1"/>
    </xf>
    <xf numFmtId="0" fontId="20" fillId="15" borderId="0" xfId="0" applyFont="1" applyFill="1" applyProtection="1">
      <protection hidden="1"/>
    </xf>
    <xf numFmtId="0" fontId="20" fillId="13" borderId="22" xfId="1" applyNumberFormat="1" applyFont="1" applyFill="1" applyBorder="1" applyAlignment="1" applyProtection="1">
      <alignment horizontal="center"/>
      <protection locked="0"/>
    </xf>
    <xf numFmtId="0" fontId="20" fillId="11" borderId="5" xfId="0" applyFont="1" applyFill="1" applyBorder="1" applyProtection="1">
      <protection hidden="1"/>
    </xf>
    <xf numFmtId="0" fontId="20" fillId="11" borderId="5" xfId="0" applyFont="1" applyFill="1" applyBorder="1" applyAlignment="1" applyProtection="1">
      <alignment horizontal="center"/>
      <protection hidden="1"/>
    </xf>
    <xf numFmtId="0" fontId="20" fillId="11" borderId="4" xfId="0" applyFont="1" applyFill="1" applyBorder="1" applyAlignment="1" applyProtection="1">
      <alignment horizontal="center"/>
      <protection hidden="1"/>
    </xf>
    <xf numFmtId="0" fontId="20" fillId="11" borderId="8" xfId="0" applyFont="1" applyFill="1" applyBorder="1" applyAlignment="1" applyProtection="1">
      <alignment horizontal="center"/>
      <protection hidden="1"/>
    </xf>
    <xf numFmtId="0" fontId="21" fillId="11" borderId="10" xfId="0" applyFont="1" applyFill="1" applyBorder="1" applyAlignment="1" applyProtection="1">
      <alignment horizontal="center"/>
      <protection hidden="1"/>
    </xf>
    <xf numFmtId="0" fontId="21" fillId="11" borderId="1" xfId="0" applyFont="1" applyFill="1" applyBorder="1" applyAlignment="1" applyProtection="1">
      <alignment horizontal="center"/>
      <protection hidden="1"/>
    </xf>
    <xf numFmtId="0" fontId="20" fillId="11" borderId="13" xfId="0" applyFont="1" applyFill="1" applyBorder="1" applyAlignment="1" applyProtection="1">
      <alignment horizontal="center"/>
      <protection hidden="1"/>
    </xf>
    <xf numFmtId="0" fontId="20" fillId="11" borderId="28" xfId="0" applyFont="1" applyFill="1" applyBorder="1" applyAlignment="1" applyProtection="1">
      <alignment horizontal="center"/>
      <protection hidden="1"/>
    </xf>
    <xf numFmtId="0" fontId="20" fillId="11" borderId="29" xfId="0" applyFont="1" applyFill="1" applyBorder="1" applyAlignment="1" applyProtection="1">
      <alignment horizontal="center"/>
      <protection hidden="1"/>
    </xf>
    <xf numFmtId="0" fontId="20" fillId="11" borderId="30" xfId="0" applyFont="1" applyFill="1" applyBorder="1" applyAlignment="1" applyProtection="1">
      <alignment horizontal="center"/>
      <protection hidden="1"/>
    </xf>
    <xf numFmtId="0" fontId="20" fillId="11" borderId="6" xfId="0" applyFont="1" applyFill="1" applyBorder="1" applyAlignment="1" applyProtection="1">
      <alignment horizontal="center"/>
      <protection hidden="1"/>
    </xf>
    <xf numFmtId="0" fontId="20" fillId="11" borderId="31" xfId="0" applyFont="1" applyFill="1" applyBorder="1" applyAlignment="1" applyProtection="1">
      <alignment horizontal="center"/>
      <protection hidden="1"/>
    </xf>
    <xf numFmtId="0" fontId="20" fillId="11" borderId="33" xfId="0" applyFont="1" applyFill="1" applyBorder="1" applyAlignment="1" applyProtection="1">
      <alignment horizontal="center"/>
      <protection hidden="1"/>
    </xf>
    <xf numFmtId="0" fontId="20" fillId="13" borderId="32" xfId="1" applyNumberFormat="1" applyFont="1" applyFill="1" applyBorder="1" applyAlignment="1" applyProtection="1">
      <alignment horizontal="center"/>
      <protection locked="0"/>
    </xf>
    <xf numFmtId="0" fontId="20" fillId="13" borderId="34" xfId="1" applyNumberFormat="1" applyFont="1" applyFill="1" applyBorder="1" applyAlignment="1" applyProtection="1">
      <alignment horizontal="center"/>
      <protection locked="0"/>
    </xf>
    <xf numFmtId="0" fontId="20" fillId="13" borderId="27" xfId="1" applyNumberFormat="1" applyFont="1" applyFill="1" applyBorder="1" applyAlignment="1" applyProtection="1">
      <alignment horizontal="center"/>
      <protection locked="0"/>
    </xf>
    <xf numFmtId="0" fontId="20" fillId="11" borderId="35" xfId="0" applyFont="1" applyFill="1" applyBorder="1" applyAlignment="1" applyProtection="1">
      <alignment horizontal="center"/>
      <protection hidden="1"/>
    </xf>
    <xf numFmtId="0" fontId="20" fillId="11" borderId="27" xfId="0" applyFont="1" applyFill="1" applyBorder="1" applyAlignment="1" applyProtection="1">
      <alignment horizontal="center"/>
      <protection hidden="1"/>
    </xf>
    <xf numFmtId="0" fontId="20" fillId="11" borderId="37" xfId="0" applyFont="1" applyFill="1" applyBorder="1" applyProtection="1">
      <protection hidden="1"/>
    </xf>
    <xf numFmtId="0" fontId="20" fillId="13" borderId="39" xfId="1" applyNumberFormat="1" applyFont="1" applyFill="1" applyBorder="1" applyAlignment="1" applyProtection="1">
      <alignment horizontal="center"/>
      <protection locked="0"/>
    </xf>
    <xf numFmtId="0" fontId="20" fillId="13" borderId="40" xfId="1" applyNumberFormat="1" applyFont="1" applyFill="1" applyBorder="1" applyAlignment="1" applyProtection="1">
      <alignment horizontal="center"/>
      <protection locked="0"/>
    </xf>
    <xf numFmtId="0" fontId="20" fillId="13" borderId="41" xfId="1" applyNumberFormat="1" applyFont="1" applyFill="1" applyBorder="1" applyAlignment="1" applyProtection="1">
      <alignment horizontal="center"/>
      <protection locked="0"/>
    </xf>
    <xf numFmtId="0" fontId="20" fillId="13" borderId="42" xfId="1" applyNumberFormat="1" applyFont="1" applyFill="1" applyBorder="1" applyAlignment="1" applyProtection="1">
      <alignment horizontal="center"/>
      <protection locked="0"/>
    </xf>
    <xf numFmtId="0" fontId="20" fillId="13" borderId="43" xfId="1" applyNumberFormat="1" applyFont="1" applyFill="1" applyBorder="1" applyAlignment="1" applyProtection="1">
      <alignment horizontal="center"/>
      <protection locked="0"/>
    </xf>
    <xf numFmtId="0" fontId="20" fillId="13" borderId="45" xfId="1" applyNumberFormat="1" applyFont="1" applyFill="1" applyBorder="1" applyAlignment="1" applyProtection="1">
      <alignment horizontal="center"/>
      <protection locked="0"/>
    </xf>
    <xf numFmtId="0" fontId="20" fillId="13" borderId="46" xfId="1" applyNumberFormat="1" applyFont="1" applyFill="1" applyBorder="1" applyAlignment="1" applyProtection="1">
      <alignment horizontal="center"/>
      <protection locked="0"/>
    </xf>
    <xf numFmtId="0" fontId="20" fillId="13" borderId="47" xfId="1" applyNumberFormat="1" applyFont="1" applyFill="1" applyBorder="1" applyAlignment="1" applyProtection="1">
      <alignment horizontal="center"/>
      <protection locked="0"/>
    </xf>
    <xf numFmtId="0" fontId="20" fillId="11" borderId="49" xfId="0" applyFont="1" applyFill="1" applyBorder="1" applyAlignment="1" applyProtection="1">
      <alignment horizontal="center"/>
      <protection hidden="1"/>
    </xf>
    <xf numFmtId="0" fontId="20" fillId="11" borderId="40" xfId="0" applyFont="1" applyFill="1" applyBorder="1" applyAlignment="1" applyProtection="1">
      <alignment horizontal="center"/>
      <protection hidden="1"/>
    </xf>
    <xf numFmtId="0" fontId="20" fillId="11" borderId="41" xfId="0" applyFont="1" applyFill="1" applyBorder="1" applyAlignment="1" applyProtection="1">
      <alignment horizontal="center"/>
      <protection hidden="1"/>
    </xf>
    <xf numFmtId="0" fontId="20" fillId="11" borderId="38" xfId="0" applyFont="1" applyFill="1" applyBorder="1" applyAlignment="1" applyProtection="1">
      <alignment horizontal="center"/>
      <protection hidden="1"/>
    </xf>
    <xf numFmtId="0" fontId="21" fillId="11" borderId="51" xfId="0" applyFont="1" applyFill="1" applyBorder="1" applyProtection="1">
      <protection hidden="1"/>
    </xf>
    <xf numFmtId="0" fontId="20" fillId="11" borderId="53" xfId="0" applyFont="1" applyFill="1" applyBorder="1" applyAlignment="1" applyProtection="1">
      <alignment horizontal="center"/>
      <protection hidden="1"/>
    </xf>
    <xf numFmtId="0" fontId="20" fillId="11" borderId="54" xfId="0" applyFont="1" applyFill="1" applyBorder="1" applyAlignment="1" applyProtection="1">
      <alignment horizontal="center"/>
      <protection hidden="1"/>
    </xf>
    <xf numFmtId="0" fontId="20" fillId="11" borderId="55" xfId="0" applyFont="1" applyFill="1" applyBorder="1" applyAlignment="1" applyProtection="1">
      <alignment horizontal="center"/>
      <protection hidden="1"/>
    </xf>
    <xf numFmtId="0" fontId="20" fillId="11" borderId="52" xfId="0" applyFont="1" applyFill="1" applyBorder="1" applyAlignment="1" applyProtection="1">
      <alignment horizontal="center"/>
      <protection hidden="1"/>
    </xf>
    <xf numFmtId="0" fontId="21" fillId="11" borderId="51" xfId="0" applyFont="1" applyFill="1" applyBorder="1" applyAlignment="1" applyProtection="1">
      <alignment horizontal="center"/>
      <protection hidden="1"/>
    </xf>
    <xf numFmtId="0" fontId="21" fillId="11" borderId="50" xfId="0" applyNumberFormat="1" applyFont="1" applyFill="1" applyBorder="1" applyAlignment="1" applyProtection="1">
      <alignment horizontal="center"/>
      <protection hidden="1"/>
    </xf>
    <xf numFmtId="0" fontId="21" fillId="11" borderId="37" xfId="0" applyFont="1" applyFill="1" applyBorder="1" applyAlignment="1" applyProtection="1">
      <alignment horizontal="center"/>
      <protection hidden="1"/>
    </xf>
    <xf numFmtId="2" fontId="21" fillId="11" borderId="36" xfId="0" applyNumberFormat="1" applyFont="1" applyFill="1" applyBorder="1" applyAlignment="1" applyProtection="1">
      <alignment horizontal="center"/>
      <protection hidden="1"/>
    </xf>
    <xf numFmtId="0" fontId="21" fillId="11" borderId="5" xfId="0" applyFont="1" applyFill="1" applyBorder="1" applyAlignment="1" applyProtection="1">
      <alignment horizontal="center"/>
      <protection hidden="1"/>
    </xf>
    <xf numFmtId="2" fontId="21" fillId="11" borderId="14" xfId="0" applyNumberFormat="1" applyFont="1" applyFill="1" applyBorder="1" applyAlignment="1" applyProtection="1">
      <alignment horizontal="center"/>
      <protection hidden="1"/>
    </xf>
    <xf numFmtId="0" fontId="21" fillId="13" borderId="57" xfId="1" applyNumberFormat="1" applyFont="1" applyFill="1" applyBorder="1" applyAlignment="1" applyProtection="1">
      <alignment horizontal="center"/>
      <protection locked="0"/>
    </xf>
    <xf numFmtId="0" fontId="21" fillId="13" borderId="58" xfId="1" applyNumberFormat="1" applyFont="1" applyFill="1" applyBorder="1" applyAlignment="1" applyProtection="1">
      <alignment horizontal="center"/>
      <protection locked="0"/>
    </xf>
    <xf numFmtId="2" fontId="21" fillId="11" borderId="47" xfId="0" applyNumberFormat="1" applyFont="1" applyFill="1" applyBorder="1" applyAlignment="1" applyProtection="1">
      <alignment horizontal="center"/>
      <protection hidden="1"/>
    </xf>
    <xf numFmtId="0" fontId="21" fillId="13" borderId="20" xfId="1" applyNumberFormat="1" applyFont="1" applyFill="1" applyBorder="1" applyAlignment="1" applyProtection="1">
      <alignment horizontal="center"/>
      <protection locked="0"/>
    </xf>
    <xf numFmtId="2" fontId="21" fillId="11" borderId="56" xfId="0" applyNumberFormat="1" applyFont="1" applyFill="1" applyBorder="1" applyAlignment="1" applyProtection="1">
      <alignment horizontal="center"/>
      <protection hidden="1"/>
    </xf>
    <xf numFmtId="0" fontId="20" fillId="13" borderId="59" xfId="0" applyFont="1" applyFill="1" applyBorder="1" applyProtection="1">
      <protection locked="0"/>
    </xf>
    <xf numFmtId="0" fontId="20" fillId="13" borderId="48" xfId="0" applyFont="1" applyFill="1" applyBorder="1" applyProtection="1">
      <protection locked="0"/>
    </xf>
    <xf numFmtId="0" fontId="20" fillId="13" borderId="21" xfId="0" applyFont="1" applyFill="1" applyBorder="1" applyProtection="1">
      <protection locked="0"/>
    </xf>
    <xf numFmtId="0" fontId="1" fillId="11" borderId="5" xfId="1" applyNumberFormat="1" applyFont="1" applyFill="1" applyBorder="1" applyAlignment="1" applyProtection="1">
      <alignment horizontal="center"/>
      <protection hidden="1"/>
    </xf>
    <xf numFmtId="0" fontId="4" fillId="13" borderId="18" xfId="0" applyFont="1" applyFill="1" applyBorder="1" applyAlignment="1" applyProtection="1">
      <alignment horizontal="left"/>
      <protection locked="0"/>
    </xf>
    <xf numFmtId="0" fontId="22" fillId="13" borderId="20" xfId="0" applyFont="1" applyFill="1" applyBorder="1" applyAlignment="1" applyProtection="1">
      <alignment horizontal="left"/>
      <protection locked="0"/>
    </xf>
    <xf numFmtId="0" fontId="22" fillId="11" borderId="0" xfId="0" applyFont="1" applyFill="1" applyBorder="1" applyProtection="1">
      <protection hidden="1"/>
    </xf>
    <xf numFmtId="0" fontId="22" fillId="11" borderId="3" xfId="0" applyFont="1" applyFill="1" applyBorder="1" applyAlignment="1" applyProtection="1">
      <alignment horizontal="center"/>
      <protection hidden="1"/>
    </xf>
    <xf numFmtId="0" fontId="0" fillId="11" borderId="61" xfId="0" applyFill="1" applyBorder="1" applyProtection="1">
      <protection hidden="1"/>
    </xf>
    <xf numFmtId="1" fontId="0" fillId="11" borderId="0" xfId="0" applyNumberFormat="1" applyFill="1" applyBorder="1" applyAlignment="1" applyProtection="1">
      <alignment horizontal="center"/>
      <protection hidden="1"/>
    </xf>
    <xf numFmtId="0" fontId="23" fillId="11" borderId="0" xfId="0" applyFont="1" applyFill="1" applyProtection="1">
      <protection hidden="1"/>
    </xf>
    <xf numFmtId="0" fontId="23" fillId="11" borderId="2" xfId="0" applyFont="1" applyFill="1" applyBorder="1" applyAlignment="1" applyProtection="1">
      <alignment horizontal="center" wrapText="1"/>
      <protection hidden="1"/>
    </xf>
    <xf numFmtId="0" fontId="23" fillId="11" borderId="3" xfId="0" applyFont="1" applyFill="1" applyBorder="1" applyAlignment="1" applyProtection="1">
      <alignment horizontal="center" wrapText="1"/>
      <protection hidden="1"/>
    </xf>
    <xf numFmtId="0" fontId="23" fillId="11" borderId="4" xfId="0" applyFont="1" applyFill="1" applyBorder="1" applyAlignment="1" applyProtection="1">
      <alignment horizontal="center" wrapText="1"/>
      <protection hidden="1"/>
    </xf>
    <xf numFmtId="0" fontId="23" fillId="11" borderId="7" xfId="0" applyFont="1" applyFill="1" applyBorder="1" applyAlignment="1" applyProtection="1">
      <alignment horizontal="center" wrapText="1"/>
      <protection hidden="1"/>
    </xf>
    <xf numFmtId="2" fontId="23" fillId="11" borderId="8" xfId="0" applyNumberFormat="1" applyFont="1" applyFill="1" applyBorder="1" applyAlignment="1" applyProtection="1">
      <alignment horizontal="center" wrapText="1"/>
      <protection hidden="1"/>
    </xf>
    <xf numFmtId="2" fontId="23" fillId="11" borderId="9" xfId="0" applyNumberFormat="1" applyFont="1" applyFill="1" applyBorder="1" applyAlignment="1" applyProtection="1">
      <alignment horizontal="center" wrapText="1"/>
      <protection hidden="1"/>
    </xf>
    <xf numFmtId="0" fontId="23" fillId="11" borderId="8" xfId="0" applyFont="1" applyFill="1" applyBorder="1" applyAlignment="1" applyProtection="1">
      <alignment horizontal="center" wrapText="1"/>
      <protection hidden="1"/>
    </xf>
    <xf numFmtId="2" fontId="23" fillId="11" borderId="2" xfId="0" applyNumberFormat="1" applyFont="1" applyFill="1" applyBorder="1" applyAlignment="1" applyProtection="1">
      <alignment horizontal="center"/>
      <protection hidden="1"/>
    </xf>
    <xf numFmtId="2" fontId="23" fillId="11" borderId="3" xfId="0" applyNumberFormat="1" applyFont="1" applyFill="1" applyBorder="1" applyAlignment="1" applyProtection="1">
      <alignment horizontal="center"/>
      <protection hidden="1"/>
    </xf>
    <xf numFmtId="2" fontId="23" fillId="11" borderId="4" xfId="0" applyNumberFormat="1" applyFont="1" applyFill="1" applyBorder="1" applyAlignment="1" applyProtection="1">
      <alignment horizontal="center"/>
      <protection hidden="1"/>
    </xf>
    <xf numFmtId="2" fontId="23" fillId="11" borderId="5" xfId="0" applyNumberFormat="1" applyFont="1" applyFill="1" applyBorder="1" applyAlignment="1" applyProtection="1">
      <alignment horizontal="center"/>
      <protection hidden="1"/>
    </xf>
    <xf numFmtId="2" fontId="23" fillId="11" borderId="0" xfId="0" applyNumberFormat="1" applyFont="1" applyFill="1" applyBorder="1" applyAlignment="1" applyProtection="1">
      <alignment horizontal="center"/>
      <protection hidden="1"/>
    </xf>
    <xf numFmtId="2" fontId="23" fillId="11" borderId="6" xfId="0" applyNumberFormat="1" applyFont="1" applyFill="1" applyBorder="1" applyAlignment="1" applyProtection="1">
      <alignment horizontal="center"/>
      <protection hidden="1"/>
    </xf>
    <xf numFmtId="2" fontId="23" fillId="11" borderId="7" xfId="0" applyNumberFormat="1" applyFont="1" applyFill="1" applyBorder="1" applyAlignment="1" applyProtection="1">
      <alignment horizontal="center"/>
      <protection hidden="1"/>
    </xf>
    <xf numFmtId="2" fontId="23" fillId="11" borderId="8" xfId="0" applyNumberFormat="1" applyFont="1" applyFill="1" applyBorder="1" applyAlignment="1" applyProtection="1">
      <alignment horizontal="center"/>
      <protection hidden="1"/>
    </xf>
    <xf numFmtId="2" fontId="23" fillId="11" borderId="9" xfId="0" applyNumberFormat="1" applyFont="1" applyFill="1" applyBorder="1" applyAlignment="1" applyProtection="1">
      <alignment horizontal="center"/>
      <protection hidden="1"/>
    </xf>
    <xf numFmtId="0" fontId="23" fillId="11" borderId="5" xfId="0" applyFont="1" applyFill="1" applyBorder="1" applyAlignment="1" applyProtection="1">
      <alignment horizontal="center" wrapText="1"/>
      <protection hidden="1"/>
    </xf>
    <xf numFmtId="0" fontId="23" fillId="11" borderId="6" xfId="0" applyFont="1" applyFill="1" applyBorder="1" applyAlignment="1" applyProtection="1">
      <alignment horizontal="center" wrapText="1"/>
      <protection hidden="1"/>
    </xf>
    <xf numFmtId="0" fontId="23" fillId="11" borderId="9" xfId="0" applyFont="1" applyFill="1" applyBorder="1" applyAlignment="1" applyProtection="1">
      <alignment horizontal="center" wrapText="1"/>
      <protection hidden="1"/>
    </xf>
    <xf numFmtId="1" fontId="23" fillId="11" borderId="15" xfId="0" applyNumberFormat="1" applyFont="1" applyFill="1" applyBorder="1" applyAlignment="1" applyProtection="1">
      <alignment horizontal="center"/>
      <protection hidden="1"/>
    </xf>
    <xf numFmtId="164" fontId="23" fillId="11" borderId="0" xfId="1" applyNumberFormat="1" applyFont="1" applyFill="1" applyBorder="1" applyAlignment="1" applyProtection="1">
      <alignment horizontal="center"/>
      <protection hidden="1"/>
    </xf>
    <xf numFmtId="164" fontId="23" fillId="11" borderId="3" xfId="1" applyNumberFormat="1" applyFont="1" applyFill="1" applyBorder="1" applyAlignment="1" applyProtection="1">
      <alignment horizontal="center"/>
      <protection hidden="1"/>
    </xf>
    <xf numFmtId="1" fontId="23" fillId="11" borderId="13" xfId="0" applyNumberFormat="1" applyFont="1" applyFill="1" applyBorder="1" applyAlignment="1" applyProtection="1">
      <alignment horizontal="center"/>
      <protection hidden="1"/>
    </xf>
    <xf numFmtId="0" fontId="24" fillId="11" borderId="0" xfId="0" applyFont="1" applyFill="1" applyBorder="1" applyProtection="1">
      <protection hidden="1"/>
    </xf>
    <xf numFmtId="0" fontId="23" fillId="11" borderId="5" xfId="0" applyFont="1" applyFill="1" applyBorder="1" applyAlignment="1" applyProtection="1">
      <alignment horizontal="center"/>
      <protection hidden="1"/>
    </xf>
    <xf numFmtId="164" fontId="23" fillId="11" borderId="5" xfId="1" applyNumberFormat="1" applyFont="1" applyFill="1" applyBorder="1" applyAlignment="1" applyProtection="1">
      <alignment horizontal="center"/>
      <protection hidden="1"/>
    </xf>
    <xf numFmtId="164" fontId="23" fillId="11" borderId="6" xfId="1" applyNumberFormat="1" applyFont="1" applyFill="1" applyBorder="1" applyAlignment="1" applyProtection="1">
      <alignment horizontal="center"/>
      <protection hidden="1"/>
    </xf>
    <xf numFmtId="0" fontId="3" fillId="0" borderId="0" xfId="0" applyFont="1" applyProtection="1">
      <protection hidden="1"/>
    </xf>
    <xf numFmtId="165" fontId="3" fillId="0" borderId="0" xfId="0" applyNumberFormat="1" applyFont="1" applyProtection="1">
      <protection hidden="1"/>
    </xf>
    <xf numFmtId="165" fontId="1" fillId="0" borderId="0" xfId="0" applyNumberFormat="1" applyFont="1" applyProtection="1">
      <protection hidden="1"/>
    </xf>
    <xf numFmtId="9" fontId="3" fillId="0" borderId="0" xfId="0" applyNumberFormat="1" applyFont="1" applyProtection="1">
      <protection hidden="1"/>
    </xf>
    <xf numFmtId="9" fontId="1" fillId="0" borderId="0" xfId="0" applyNumberFormat="1" applyFont="1" applyProtection="1">
      <protection hidden="1"/>
    </xf>
    <xf numFmtId="0" fontId="0" fillId="10" borderId="0" xfId="0" applyFill="1" applyProtection="1">
      <protection hidden="1"/>
    </xf>
    <xf numFmtId="165" fontId="0" fillId="0" borderId="0" xfId="0" applyNumberFormat="1" applyProtection="1">
      <protection hidden="1"/>
    </xf>
    <xf numFmtId="9" fontId="0" fillId="0" borderId="0" xfId="0" applyNumberFormat="1" applyProtection="1">
      <protection hidden="1"/>
    </xf>
    <xf numFmtId="165" fontId="0" fillId="9" borderId="0" xfId="0" applyNumberFormat="1" applyFill="1" applyProtection="1">
      <protection hidden="1"/>
    </xf>
    <xf numFmtId="165" fontId="3" fillId="9" borderId="0" xfId="0" applyNumberFormat="1" applyFont="1" applyFill="1" applyProtection="1">
      <protection hidden="1"/>
    </xf>
    <xf numFmtId="9" fontId="3" fillId="9" borderId="0" xfId="0" applyNumberFormat="1" applyFont="1" applyFill="1" applyProtection="1">
      <protection hidden="1"/>
    </xf>
    <xf numFmtId="9" fontId="1" fillId="9" borderId="0" xfId="0" applyNumberFormat="1" applyFont="1" applyFill="1" applyProtection="1">
      <protection hidden="1"/>
    </xf>
    <xf numFmtId="0" fontId="1" fillId="11" borderId="3" xfId="0" applyFont="1" applyFill="1" applyBorder="1" applyAlignment="1" applyProtection="1">
      <alignment horizontal="left"/>
      <protection hidden="1"/>
    </xf>
    <xf numFmtId="0" fontId="25" fillId="16" borderId="0" xfId="0" applyFont="1" applyFill="1" applyAlignment="1" applyProtection="1">
      <alignment horizontal="center"/>
      <protection hidden="1"/>
    </xf>
    <xf numFmtId="0" fontId="25" fillId="16" borderId="8" xfId="0" applyFont="1" applyFill="1" applyBorder="1" applyAlignment="1" applyProtection="1">
      <alignment horizontal="center"/>
      <protection hidden="1"/>
    </xf>
    <xf numFmtId="0" fontId="11" fillId="11" borderId="10" xfId="0" applyFont="1" applyFill="1" applyBorder="1" applyAlignment="1" applyProtection="1">
      <alignment horizontal="center"/>
      <protection hidden="1"/>
    </xf>
    <xf numFmtId="0" fontId="11" fillId="11" borderId="12" xfId="0" applyFont="1" applyFill="1" applyBorder="1" applyAlignment="1" applyProtection="1">
      <alignment horizontal="center"/>
      <protection hidden="1"/>
    </xf>
    <xf numFmtId="0" fontId="11" fillId="11" borderId="11" xfId="0" applyFont="1" applyFill="1" applyBorder="1" applyAlignment="1" applyProtection="1">
      <alignment horizontal="center"/>
      <protection hidden="1"/>
    </xf>
    <xf numFmtId="0" fontId="21" fillId="11" borderId="10" xfId="0" applyFont="1" applyFill="1" applyBorder="1" applyAlignment="1" applyProtection="1">
      <alignment horizontal="center"/>
      <protection hidden="1"/>
    </xf>
    <xf numFmtId="0" fontId="21" fillId="11" borderId="11" xfId="0" applyFont="1" applyFill="1" applyBorder="1" applyAlignment="1" applyProtection="1">
      <alignment horizontal="center"/>
      <protection hidden="1"/>
    </xf>
    <xf numFmtId="0" fontId="21" fillId="11" borderId="12" xfId="0" applyFont="1" applyFill="1" applyBorder="1" applyAlignment="1" applyProtection="1">
      <alignment horizontal="center"/>
      <protection hidden="1"/>
    </xf>
    <xf numFmtId="0" fontId="20" fillId="11" borderId="51" xfId="0" applyFont="1" applyFill="1" applyBorder="1" applyProtection="1">
      <protection hidden="1"/>
    </xf>
    <xf numFmtId="0" fontId="20" fillId="11" borderId="52" xfId="0" applyFont="1" applyFill="1" applyBorder="1" applyProtection="1">
      <protection hidden="1"/>
    </xf>
    <xf numFmtId="0" fontId="20" fillId="11" borderId="55" xfId="0" applyFont="1" applyFill="1" applyBorder="1" applyProtection="1">
      <protection hidden="1"/>
    </xf>
    <xf numFmtId="0" fontId="20" fillId="11" borderId="62" xfId="0" applyFont="1" applyFill="1" applyBorder="1" applyAlignment="1" applyProtection="1">
      <alignment horizontal="left"/>
      <protection hidden="1"/>
    </xf>
    <xf numFmtId="0" fontId="20" fillId="11" borderId="44" xfId="0" applyFont="1" applyFill="1" applyBorder="1" applyAlignment="1" applyProtection="1">
      <alignment horizontal="left"/>
      <protection hidden="1"/>
    </xf>
    <xf numFmtId="0" fontId="20" fillId="11" borderId="46" xfId="0" applyFont="1" applyFill="1" applyBorder="1" applyAlignment="1" applyProtection="1">
      <alignment horizontal="left"/>
      <protection hidden="1"/>
    </xf>
    <xf numFmtId="0" fontId="20" fillId="11" borderId="63" xfId="0" applyFont="1" applyFill="1" applyBorder="1" applyAlignment="1" applyProtection="1">
      <alignment horizontal="left"/>
      <protection hidden="1"/>
    </xf>
    <xf numFmtId="0" fontId="20" fillId="11" borderId="64" xfId="0" applyFont="1" applyFill="1" applyBorder="1" applyAlignment="1" applyProtection="1">
      <alignment horizontal="left"/>
      <protection hidden="1"/>
    </xf>
    <xf numFmtId="0" fontId="20" fillId="11" borderId="65" xfId="0" applyFont="1" applyFill="1" applyBorder="1" applyAlignment="1" applyProtection="1">
      <alignment horizontal="left"/>
      <protection hidden="1"/>
    </xf>
    <xf numFmtId="0" fontId="20" fillId="13" borderId="59" xfId="1" applyNumberFormat="1" applyFont="1" applyFill="1" applyBorder="1" applyAlignment="1" applyProtection="1">
      <alignment horizontal="left"/>
      <protection locked="0"/>
    </xf>
    <xf numFmtId="0" fontId="20" fillId="13" borderId="60" xfId="1" applyNumberFormat="1" applyFont="1" applyFill="1" applyBorder="1" applyAlignment="1" applyProtection="1">
      <alignment horizontal="left"/>
      <protection locked="0"/>
    </xf>
    <xf numFmtId="0" fontId="20" fillId="13" borderId="43" xfId="1" applyNumberFormat="1" applyFont="1" applyFill="1" applyBorder="1" applyAlignment="1" applyProtection="1">
      <alignment horizontal="left"/>
      <protection locked="0"/>
    </xf>
    <xf numFmtId="0" fontId="20" fillId="13" borderId="48" xfId="1" applyNumberFormat="1" applyFont="1" applyFill="1" applyBorder="1" applyAlignment="1" applyProtection="1">
      <alignment horizontal="left"/>
      <protection locked="0"/>
    </xf>
    <xf numFmtId="0" fontId="20" fillId="13" borderId="44" xfId="1" applyNumberFormat="1" applyFont="1" applyFill="1" applyBorder="1" applyAlignment="1" applyProtection="1">
      <alignment horizontal="left"/>
      <protection locked="0"/>
    </xf>
    <xf numFmtId="0" fontId="20" fillId="13" borderId="47" xfId="1" applyNumberFormat="1" applyFont="1" applyFill="1" applyBorder="1" applyAlignment="1" applyProtection="1">
      <alignment horizontal="left"/>
      <protection locked="0"/>
    </xf>
    <xf numFmtId="0" fontId="20" fillId="13" borderId="66" xfId="1" applyNumberFormat="1" applyFont="1" applyFill="1" applyBorder="1" applyAlignment="1" applyProtection="1">
      <alignment horizontal="left"/>
      <protection locked="0"/>
    </xf>
    <xf numFmtId="0" fontId="20" fillId="13" borderId="64" xfId="1" applyNumberFormat="1" applyFont="1" applyFill="1" applyBorder="1" applyAlignment="1" applyProtection="1">
      <alignment horizontal="left"/>
      <protection locked="0"/>
    </xf>
    <xf numFmtId="0" fontId="20" fillId="13" borderId="67" xfId="1" applyNumberFormat="1" applyFont="1" applyFill="1" applyBorder="1" applyAlignment="1" applyProtection="1">
      <alignment horizontal="left"/>
      <protection locked="0"/>
    </xf>
    <xf numFmtId="0" fontId="11" fillId="11" borderId="15" xfId="0" applyFont="1" applyFill="1" applyBorder="1" applyAlignment="1" applyProtection="1">
      <alignment horizontal="center" vertical="center"/>
      <protection hidden="1"/>
    </xf>
    <xf numFmtId="0" fontId="11" fillId="11" borderId="13" xfId="0" applyFont="1" applyFill="1" applyBorder="1" applyAlignment="1" applyProtection="1">
      <alignment horizontal="center" vertical="center"/>
      <protection hidden="1"/>
    </xf>
    <xf numFmtId="0" fontId="11" fillId="11" borderId="14" xfId="0" applyFont="1" applyFill="1" applyBorder="1" applyAlignment="1" applyProtection="1">
      <alignment horizontal="center" vertical="center"/>
      <protection hidden="1"/>
    </xf>
    <xf numFmtId="0" fontId="11" fillId="11" borderId="2" xfId="0" applyFont="1" applyFill="1" applyBorder="1" applyAlignment="1" applyProtection="1">
      <alignment horizontal="center" vertical="center"/>
      <protection hidden="1"/>
    </xf>
    <xf numFmtId="0" fontId="11" fillId="11" borderId="3" xfId="0" applyFont="1" applyFill="1" applyBorder="1" applyAlignment="1" applyProtection="1">
      <alignment horizontal="center" vertical="center"/>
      <protection hidden="1"/>
    </xf>
    <xf numFmtId="0" fontId="11" fillId="11" borderId="4" xfId="0" applyFont="1" applyFill="1" applyBorder="1" applyAlignment="1" applyProtection="1">
      <alignment horizontal="center" vertical="center"/>
      <protection hidden="1"/>
    </xf>
    <xf numFmtId="0" fontId="11" fillId="11" borderId="5" xfId="0" applyFont="1" applyFill="1" applyBorder="1" applyAlignment="1" applyProtection="1">
      <alignment horizontal="center" vertical="center"/>
      <protection hidden="1"/>
    </xf>
    <xf numFmtId="0" fontId="11" fillId="11" borderId="0" xfId="0" applyFont="1" applyFill="1" applyBorder="1" applyAlignment="1" applyProtection="1">
      <alignment horizontal="center" vertical="center"/>
      <protection hidden="1"/>
    </xf>
    <xf numFmtId="0" fontId="11" fillId="11" borderId="6" xfId="0" applyFont="1" applyFill="1" applyBorder="1" applyAlignment="1" applyProtection="1">
      <alignment horizontal="center" vertical="center"/>
      <protection hidden="1"/>
    </xf>
    <xf numFmtId="0" fontId="11" fillId="11" borderId="7" xfId="0" applyFont="1" applyFill="1" applyBorder="1" applyAlignment="1" applyProtection="1">
      <alignment horizontal="center" vertical="center"/>
      <protection hidden="1"/>
    </xf>
    <xf numFmtId="0" fontId="11" fillId="11" borderId="8" xfId="0" applyFont="1" applyFill="1" applyBorder="1" applyAlignment="1" applyProtection="1">
      <alignment horizontal="center" vertical="center"/>
      <protection hidden="1"/>
    </xf>
    <xf numFmtId="0" fontId="11" fillId="11" borderId="9" xfId="0" applyFont="1" applyFill="1" applyBorder="1" applyAlignment="1" applyProtection="1">
      <alignment horizontal="center" vertical="center"/>
      <protection hidden="1"/>
    </xf>
    <xf numFmtId="0" fontId="11" fillId="11" borderId="10" xfId="0" applyFont="1" applyFill="1" applyBorder="1" applyAlignment="1" applyProtection="1">
      <alignment horizontal="center" vertical="center"/>
      <protection hidden="1"/>
    </xf>
    <xf numFmtId="0" fontId="11" fillId="11" borderId="11" xfId="0" applyFont="1" applyFill="1" applyBorder="1" applyAlignment="1" applyProtection="1">
      <alignment horizontal="center" vertical="center"/>
      <protection hidden="1"/>
    </xf>
    <xf numFmtId="0" fontId="11" fillId="11" borderId="12" xfId="0" applyFont="1" applyFill="1" applyBorder="1" applyAlignment="1" applyProtection="1">
      <alignment horizontal="center" vertical="center"/>
      <protection hidden="1"/>
    </xf>
    <xf numFmtId="0" fontId="7" fillId="11" borderId="2" xfId="0" applyFont="1" applyFill="1" applyBorder="1" applyAlignment="1" applyProtection="1">
      <alignment horizontal="center"/>
      <protection hidden="1"/>
    </xf>
    <xf numFmtId="0" fontId="7" fillId="11" borderId="3" xfId="0" applyFont="1" applyFill="1" applyBorder="1" applyAlignment="1" applyProtection="1">
      <alignment horizontal="center"/>
      <protection hidden="1"/>
    </xf>
    <xf numFmtId="0" fontId="7" fillId="11" borderId="4" xfId="0" applyFont="1" applyFill="1" applyBorder="1" applyAlignment="1" applyProtection="1">
      <alignment horizontal="center"/>
      <protection hidden="1"/>
    </xf>
    <xf numFmtId="0" fontId="7" fillId="11" borderId="2" xfId="0" applyFont="1" applyFill="1" applyBorder="1" applyAlignment="1" applyProtection="1">
      <alignment horizontal="center" wrapText="1"/>
      <protection hidden="1"/>
    </xf>
    <xf numFmtId="0" fontId="7" fillId="11" borderId="3" xfId="0" applyFont="1" applyFill="1" applyBorder="1" applyAlignment="1" applyProtection="1">
      <alignment horizontal="center" wrapText="1"/>
      <protection hidden="1"/>
    </xf>
    <xf numFmtId="0" fontId="7" fillId="11" borderId="4" xfId="0" applyFont="1" applyFill="1" applyBorder="1" applyAlignment="1" applyProtection="1">
      <alignment horizontal="center" wrapText="1"/>
      <protection hidden="1"/>
    </xf>
    <xf numFmtId="0" fontId="23" fillId="11" borderId="2" xfId="0" applyFont="1" applyFill="1" applyBorder="1" applyAlignment="1" applyProtection="1">
      <alignment horizontal="center" wrapText="1"/>
      <protection hidden="1"/>
    </xf>
    <xf numFmtId="0" fontId="23" fillId="11" borderId="3" xfId="0" applyFont="1" applyFill="1" applyBorder="1" applyAlignment="1" applyProtection="1">
      <alignment horizontal="center" wrapText="1"/>
      <protection hidden="1"/>
    </xf>
    <xf numFmtId="0" fontId="23" fillId="11" borderId="4" xfId="0" applyFont="1" applyFill="1" applyBorder="1" applyAlignment="1" applyProtection="1">
      <alignment horizontal="center" wrapText="1"/>
      <protection hidden="1"/>
    </xf>
    <xf numFmtId="0" fontId="9" fillId="11" borderId="2" xfId="0" applyFont="1" applyFill="1" applyBorder="1" applyAlignment="1" applyProtection="1">
      <alignment horizontal="center" wrapText="1"/>
      <protection hidden="1"/>
    </xf>
    <xf numFmtId="0" fontId="9" fillId="11" borderId="3" xfId="0" applyFont="1" applyFill="1" applyBorder="1" applyAlignment="1" applyProtection="1">
      <alignment horizontal="center" wrapText="1"/>
      <protection hidden="1"/>
    </xf>
    <xf numFmtId="0" fontId="9" fillId="11" borderId="4" xfId="0" applyFont="1" applyFill="1" applyBorder="1" applyAlignment="1" applyProtection="1">
      <alignment horizontal="center" wrapText="1"/>
      <protection hidden="1"/>
    </xf>
    <xf numFmtId="0" fontId="8" fillId="11" borderId="2" xfId="0" applyFont="1" applyFill="1" applyBorder="1" applyAlignment="1" applyProtection="1">
      <alignment horizontal="center"/>
      <protection hidden="1"/>
    </xf>
    <xf numFmtId="0" fontId="8" fillId="11" borderId="3" xfId="0" applyFont="1" applyFill="1" applyBorder="1" applyAlignment="1" applyProtection="1">
      <alignment horizontal="center"/>
      <protection hidden="1"/>
    </xf>
    <xf numFmtId="0" fontId="8" fillId="11" borderId="4" xfId="0" applyFont="1" applyFill="1" applyBorder="1" applyAlignment="1" applyProtection="1">
      <alignment horizontal="center"/>
      <protection hidden="1"/>
    </xf>
    <xf numFmtId="0" fontId="8" fillId="11" borderId="2" xfId="0" applyFont="1" applyFill="1" applyBorder="1" applyAlignment="1" applyProtection="1">
      <alignment horizontal="center" wrapText="1"/>
      <protection hidden="1"/>
    </xf>
    <xf numFmtId="0" fontId="8" fillId="11" borderId="3" xfId="0" applyFont="1" applyFill="1" applyBorder="1" applyAlignment="1" applyProtection="1">
      <alignment horizontal="center" wrapText="1"/>
      <protection hidden="1"/>
    </xf>
    <xf numFmtId="0" fontId="8" fillId="11" borderId="4" xfId="0" applyFont="1" applyFill="1" applyBorder="1" applyAlignment="1" applyProtection="1">
      <alignment horizontal="center" wrapText="1"/>
      <protection hidden="1"/>
    </xf>
  </cellXfs>
  <cellStyles count="2">
    <cellStyle name="Normal" xfId="0" builtinId="0"/>
    <cellStyle name="Percent" xfId="1" builtinId="5"/>
  </cellStyles>
  <dxfs count="7">
    <dxf>
      <fill>
        <patternFill patternType="lightUp">
          <bgColor theme="2"/>
        </patternFill>
      </fill>
    </dxf>
    <dxf>
      <fill>
        <patternFill patternType="lightUp">
          <bgColor theme="2"/>
        </patternFill>
      </fill>
    </dxf>
    <dxf>
      <fill>
        <patternFill patternType="lightUp">
          <bgColor theme="2"/>
        </patternFill>
      </fill>
    </dxf>
    <dxf>
      <fill>
        <patternFill patternType="lightUp">
          <bgColor theme="2"/>
        </patternFill>
      </fill>
    </dxf>
    <dxf>
      <fill>
        <patternFill patternType="lightUp">
          <bgColor theme="2"/>
        </patternFill>
      </fill>
    </dxf>
    <dxf>
      <font>
        <color theme="0"/>
      </font>
      <fill>
        <patternFill patternType="solid">
          <bgColor theme="0"/>
        </patternFill>
      </fill>
    </dxf>
    <dxf>
      <font>
        <color theme="0"/>
      </font>
      <fill>
        <patternFill patternType="solid">
          <bgColor theme="0"/>
        </patternFill>
      </fill>
      <border>
        <left/>
        <right/>
        <top/>
        <bottom/>
      </border>
    </dxf>
  </dxfs>
  <tableStyles count="0" defaultTableStyle="TableStyleMedium2" defaultPivotStyle="PivotStyleLight16"/>
  <colors>
    <mruColors>
      <color rgb="FFFB6A5B"/>
      <color rgb="FFDFA837"/>
      <color rgb="FF0099FF"/>
      <color rgb="FFE2A5FD"/>
      <color rgb="FFF92D17"/>
      <color rgb="FFFF7C80"/>
      <color rgb="FFC1FFDD"/>
      <color rgb="FFBDD7EE"/>
      <color rgb="FFD5B8EA"/>
      <color rgb="FFB9FF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Exposure_by_WHO_weightbands!$BI$6</c:f>
          <c:strCache>
            <c:ptCount val="1"/>
            <c:pt idx="0">
              <c:v>Equivalent Exposure (AUC) for Drug 1</c:v>
            </c:pt>
          </c:strCache>
        </c:strRef>
      </c:tx>
      <c:overlay val="0"/>
      <c:spPr>
        <a:noFill/>
        <a:ln>
          <a:noFill/>
        </a:ln>
        <a:effectLst/>
      </c:spPr>
      <c:txPr>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680532633581328"/>
          <c:y val="1.7440573198457668E-2"/>
          <c:w val="0.88086383783397681"/>
          <c:h val="0.81996219309832452"/>
        </c:manualLayout>
      </c:layout>
      <c:areaChart>
        <c:grouping val="standard"/>
        <c:varyColors val="0"/>
        <c:ser>
          <c:idx val="8"/>
          <c:order val="3"/>
          <c:tx>
            <c:strRef>
              <c:f>Exposure_by_WHO_weightbands!$F$66</c:f>
              <c:strCache>
                <c:ptCount val="1"/>
                <c:pt idx="0">
                  <c:v>Exposure range (AUC)</c:v>
                </c:pt>
              </c:strCache>
            </c:strRef>
          </c:tx>
          <c:spPr>
            <a:solidFill>
              <a:srgbClr val="D5B8EA"/>
            </a:solidFill>
            <a:ln w="28575">
              <a:noFill/>
            </a:ln>
          </c:spPr>
          <c:cat>
            <c:strRef>
              <c:f>Exposure_by_WHO_weightbands!$B$8:$B$13</c:f>
              <c:strCache>
                <c:ptCount val="6"/>
                <c:pt idx="0">
                  <c:v>3 - 5.9</c:v>
                </c:pt>
                <c:pt idx="1">
                  <c:v>6 - 9.9</c:v>
                </c:pt>
                <c:pt idx="2">
                  <c:v>10 - 13.9</c:v>
                </c:pt>
                <c:pt idx="3">
                  <c:v>14 - 19.9</c:v>
                </c:pt>
                <c:pt idx="4">
                  <c:v>20 - 24.9</c:v>
                </c:pt>
                <c:pt idx="5">
                  <c:v>25 - 34.9</c:v>
                </c:pt>
              </c:strCache>
            </c:strRef>
          </c:cat>
          <c:val>
            <c:numRef>
              <c:f>Exposure_by_WHO_weightbands!$E$60:$E$65</c:f>
              <c:numCache>
                <c:formatCode>0.00</c:formatCode>
                <c:ptCount val="6"/>
                <c:pt idx="0">
                  <c:v>2.7494622426498223</c:v>
                </c:pt>
                <c:pt idx="1">
                  <c:v>1.9522654317265205</c:v>
                </c:pt>
                <c:pt idx="2">
                  <c:v>1.1896717200682811</c:v>
                </c:pt>
                <c:pt idx="3">
                  <c:v>1.1762138602214434</c:v>
                </c:pt>
                <c:pt idx="4">
                  <c:v>1.1215203626664876</c:v>
                </c:pt>
                <c:pt idx="5">
                  <c:v>1.138189205521194</c:v>
                </c:pt>
              </c:numCache>
            </c:numRef>
          </c:val>
          <c:extLst>
            <c:ext xmlns:c16="http://schemas.microsoft.com/office/drawing/2014/chart" uri="{C3380CC4-5D6E-409C-BE32-E72D297353CC}">
              <c16:uniqueId val="{0000000D-5842-43CF-A447-1B3FE0EB3133}"/>
            </c:ext>
          </c:extLst>
        </c:ser>
        <c:ser>
          <c:idx val="9"/>
          <c:order val="4"/>
          <c:tx>
            <c:strRef>
              <c:f>Exposure_by_WHO_weightbands!$F$59</c:f>
              <c:strCache>
                <c:ptCount val="1"/>
                <c:pt idx="0">
                  <c:v>Exposure (AUC)</c:v>
                </c:pt>
              </c:strCache>
            </c:strRef>
          </c:tx>
          <c:spPr>
            <a:solidFill>
              <a:schemeClr val="bg1"/>
            </a:solidFill>
            <a:ln w="28575">
              <a:noFill/>
            </a:ln>
          </c:spPr>
          <c:cat>
            <c:strRef>
              <c:f>Exposure_by_WHO_weightbands!$B$8:$B$13</c:f>
              <c:strCache>
                <c:ptCount val="6"/>
                <c:pt idx="0">
                  <c:v>3 - 5.9</c:v>
                </c:pt>
                <c:pt idx="1">
                  <c:v>6 - 9.9</c:v>
                </c:pt>
                <c:pt idx="2">
                  <c:v>10 - 13.9</c:v>
                </c:pt>
                <c:pt idx="3">
                  <c:v>14 - 19.9</c:v>
                </c:pt>
                <c:pt idx="4">
                  <c:v>20 - 24.9</c:v>
                </c:pt>
                <c:pt idx="5">
                  <c:v>25 - 34.9</c:v>
                </c:pt>
              </c:strCache>
            </c:strRef>
          </c:cat>
          <c:val>
            <c:numRef>
              <c:f>Exposure_by_WHO_weightbands!$F$60:$F$65</c:f>
              <c:numCache>
                <c:formatCode>0.00</c:formatCode>
                <c:ptCount val="6"/>
                <c:pt idx="0">
                  <c:v>0.82724326157350325</c:v>
                </c:pt>
                <c:pt idx="1">
                  <c:v>0.77131239995175416</c:v>
                </c:pt>
                <c:pt idx="2">
                  <c:v>0.88469876832940564</c:v>
                </c:pt>
                <c:pt idx="3">
                  <c:v>0.90041709799872638</c:v>
                </c:pt>
                <c:pt idx="4">
                  <c:v>0.95130063776096707</c:v>
                </c:pt>
                <c:pt idx="5">
                  <c:v>0.88618384544373507</c:v>
                </c:pt>
              </c:numCache>
            </c:numRef>
          </c:val>
          <c:extLst>
            <c:ext xmlns:c16="http://schemas.microsoft.com/office/drawing/2014/chart" uri="{C3380CC4-5D6E-409C-BE32-E72D297353CC}">
              <c16:uniqueId val="{0000000E-5842-43CF-A447-1B3FE0EB3133}"/>
            </c:ext>
          </c:extLst>
        </c:ser>
        <c:dLbls>
          <c:showLegendKey val="0"/>
          <c:showVal val="0"/>
          <c:showCatName val="0"/>
          <c:showSerName val="0"/>
          <c:showPercent val="0"/>
          <c:showBubbleSize val="0"/>
        </c:dLbls>
        <c:axId val="570743928"/>
        <c:axId val="570744320"/>
      </c:areaChart>
      <c:lineChart>
        <c:grouping val="standard"/>
        <c:varyColors val="0"/>
        <c:ser>
          <c:idx val="2"/>
          <c:order val="0"/>
          <c:tx>
            <c:strRef>
              <c:f>Exposure_by_WHO_weightbands!$BI$7</c:f>
              <c:strCache>
                <c:ptCount val="1"/>
                <c:pt idx="0">
                  <c:v>Lower Bound of Target</c:v>
                </c:pt>
              </c:strCache>
            </c:strRef>
          </c:tx>
          <c:spPr>
            <a:ln w="28575">
              <a:solidFill>
                <a:srgbClr val="7030A0"/>
              </a:solidFill>
              <a:prstDash val="dash"/>
            </a:ln>
          </c:spPr>
          <c:marker>
            <c:symbol val="none"/>
          </c:marker>
          <c:cat>
            <c:strRef>
              <c:f>Exposure_by_WHO_weightbands!$B$8:$B$13</c:f>
              <c:strCache>
                <c:ptCount val="6"/>
                <c:pt idx="0">
                  <c:v>3 - 5.9</c:v>
                </c:pt>
                <c:pt idx="1">
                  <c:v>6 - 9.9</c:v>
                </c:pt>
                <c:pt idx="2">
                  <c:v>10 - 13.9</c:v>
                </c:pt>
                <c:pt idx="3">
                  <c:v>14 - 19.9</c:v>
                </c:pt>
                <c:pt idx="4">
                  <c:v>20 - 24.9</c:v>
                </c:pt>
                <c:pt idx="5">
                  <c:v>25 - 34.9</c:v>
                </c:pt>
              </c:strCache>
            </c:strRef>
          </c:cat>
          <c:val>
            <c:numRef>
              <c:f>Exposure_by_WHO_weightbands!$BI$8:$BI$13</c:f>
              <c:numCache>
                <c:formatCode>0.00</c:formatCode>
                <c:ptCount val="6"/>
                <c:pt idx="0">
                  <c:v>0.8</c:v>
                </c:pt>
                <c:pt idx="1">
                  <c:v>0.8</c:v>
                </c:pt>
                <c:pt idx="2">
                  <c:v>0.8</c:v>
                </c:pt>
                <c:pt idx="3">
                  <c:v>0.8</c:v>
                </c:pt>
                <c:pt idx="4">
                  <c:v>0.8</c:v>
                </c:pt>
                <c:pt idx="5">
                  <c:v>0.8</c:v>
                </c:pt>
              </c:numCache>
            </c:numRef>
          </c:val>
          <c:smooth val="0"/>
          <c:extLst>
            <c:ext xmlns:c16="http://schemas.microsoft.com/office/drawing/2014/chart" uri="{C3380CC4-5D6E-409C-BE32-E72D297353CC}">
              <c16:uniqueId val="{0000000A-5842-43CF-A447-1B3FE0EB3133}"/>
            </c:ext>
          </c:extLst>
        </c:ser>
        <c:ser>
          <c:idx val="6"/>
          <c:order val="1"/>
          <c:tx>
            <c:strRef>
              <c:f>Exposure_by_WHO_weightbands!$BJ$7</c:f>
              <c:strCache>
                <c:ptCount val="1"/>
                <c:pt idx="0">
                  <c:v>Target Exposure</c:v>
                </c:pt>
              </c:strCache>
            </c:strRef>
          </c:tx>
          <c:spPr>
            <a:ln w="31750">
              <a:solidFill>
                <a:srgbClr val="7030A0"/>
              </a:solidFill>
              <a:prstDash val="sysDot"/>
            </a:ln>
          </c:spPr>
          <c:marker>
            <c:symbol val="none"/>
          </c:marker>
          <c:val>
            <c:numRef>
              <c:f>Exposure_by_WHO_weightbands!$BJ$8:$BJ$13</c:f>
              <c:numCache>
                <c:formatCode>0.00</c:formatCode>
                <c:ptCount val="6"/>
                <c:pt idx="0">
                  <c:v>1</c:v>
                </c:pt>
                <c:pt idx="1">
                  <c:v>1</c:v>
                </c:pt>
                <c:pt idx="2">
                  <c:v>1</c:v>
                </c:pt>
                <c:pt idx="3">
                  <c:v>1</c:v>
                </c:pt>
                <c:pt idx="4">
                  <c:v>1</c:v>
                </c:pt>
                <c:pt idx="5">
                  <c:v>1</c:v>
                </c:pt>
              </c:numCache>
            </c:numRef>
          </c:val>
          <c:smooth val="0"/>
          <c:extLst>
            <c:ext xmlns:c16="http://schemas.microsoft.com/office/drawing/2014/chart" uri="{C3380CC4-5D6E-409C-BE32-E72D297353CC}">
              <c16:uniqueId val="{0000000B-5842-43CF-A447-1B3FE0EB3133}"/>
            </c:ext>
          </c:extLst>
        </c:ser>
        <c:ser>
          <c:idx val="7"/>
          <c:order val="2"/>
          <c:tx>
            <c:strRef>
              <c:f>Exposure_by_WHO_weightbands!$BK$7</c:f>
              <c:strCache>
                <c:ptCount val="1"/>
                <c:pt idx="0">
                  <c:v>Upper Bound of Target</c:v>
                </c:pt>
              </c:strCache>
            </c:strRef>
          </c:tx>
          <c:spPr>
            <a:ln w="28575">
              <a:solidFill>
                <a:srgbClr val="7030A0"/>
              </a:solidFill>
              <a:prstDash val="dash"/>
            </a:ln>
          </c:spPr>
          <c:marker>
            <c:symbol val="none"/>
          </c:marker>
          <c:cat>
            <c:strRef>
              <c:f>Exposure_by_WHO_weightbands!$B$8:$B$13</c:f>
              <c:strCache>
                <c:ptCount val="6"/>
                <c:pt idx="0">
                  <c:v>3 - 5.9</c:v>
                </c:pt>
                <c:pt idx="1">
                  <c:v>6 - 9.9</c:v>
                </c:pt>
                <c:pt idx="2">
                  <c:v>10 - 13.9</c:v>
                </c:pt>
                <c:pt idx="3">
                  <c:v>14 - 19.9</c:v>
                </c:pt>
                <c:pt idx="4">
                  <c:v>20 - 24.9</c:v>
                </c:pt>
                <c:pt idx="5">
                  <c:v>25 - 34.9</c:v>
                </c:pt>
              </c:strCache>
            </c:strRef>
          </c:cat>
          <c:val>
            <c:numRef>
              <c:f>Exposure_by_WHO_weightbands!$BK$8:$BK$13</c:f>
              <c:numCache>
                <c:formatCode>0.00</c:formatCode>
                <c:ptCount val="6"/>
                <c:pt idx="0">
                  <c:v>1.25</c:v>
                </c:pt>
                <c:pt idx="1">
                  <c:v>1.25</c:v>
                </c:pt>
                <c:pt idx="2">
                  <c:v>1.25</c:v>
                </c:pt>
                <c:pt idx="3">
                  <c:v>1.25</c:v>
                </c:pt>
                <c:pt idx="4">
                  <c:v>1.25</c:v>
                </c:pt>
                <c:pt idx="5">
                  <c:v>1.25</c:v>
                </c:pt>
              </c:numCache>
            </c:numRef>
          </c:val>
          <c:smooth val="0"/>
          <c:extLst>
            <c:ext xmlns:c16="http://schemas.microsoft.com/office/drawing/2014/chart" uri="{C3380CC4-5D6E-409C-BE32-E72D297353CC}">
              <c16:uniqueId val="{0000000C-5842-43CF-A447-1B3FE0EB3133}"/>
            </c:ext>
          </c:extLst>
        </c:ser>
        <c:dLbls>
          <c:showLegendKey val="0"/>
          <c:showVal val="0"/>
          <c:showCatName val="0"/>
          <c:showSerName val="0"/>
          <c:showPercent val="0"/>
          <c:showBubbleSize val="0"/>
        </c:dLbls>
        <c:marker val="1"/>
        <c:smooth val="0"/>
        <c:axId val="570743928"/>
        <c:axId val="570744320"/>
      </c:lineChart>
      <c:catAx>
        <c:axId val="570743928"/>
        <c:scaling>
          <c:orientation val="minMax"/>
        </c:scaling>
        <c:delete val="0"/>
        <c:axPos val="b"/>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ZA"/>
                  <a:t>Weight band (kg)</a:t>
                </a:r>
              </a:p>
            </c:rich>
          </c:tx>
          <c:layout>
            <c:manualLayout>
              <c:xMode val="edge"/>
              <c:yMode val="edge"/>
              <c:x val="0.41639379895094519"/>
              <c:y val="0.92571902534604456"/>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570744320"/>
        <c:crossesAt val="0"/>
        <c:auto val="1"/>
        <c:lblAlgn val="ctr"/>
        <c:lblOffset val="100"/>
        <c:noMultiLvlLbl val="0"/>
      </c:catAx>
      <c:valAx>
        <c:axId val="570744320"/>
        <c:scaling>
          <c:orientation val="minMax"/>
        </c:scaling>
        <c:delete val="0"/>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ZA"/>
                  <a:t>AUC compared</a:t>
                </a:r>
                <a:r>
                  <a:rPr lang="en-ZA" baseline="0"/>
                  <a:t> to Reference</a:t>
                </a:r>
                <a:endParaRPr lang="en-ZA"/>
              </a:p>
            </c:rich>
          </c:tx>
          <c:layout>
            <c:manualLayout>
              <c:xMode val="edge"/>
              <c:yMode val="edge"/>
              <c:x val="6.7161477234997363E-3"/>
              <c:y val="0.21485043398020881"/>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570743928"/>
        <c:crosses val="autoZero"/>
        <c:crossBetween val="between"/>
      </c:valAx>
      <c:spPr>
        <a:noFill/>
        <a:ln w="38100">
          <a:noFill/>
        </a:ln>
        <a:effectLst/>
      </c:spPr>
    </c:plotArea>
    <c:plotVisOnly val="0"/>
    <c:dispBlanksAs val="gap"/>
    <c:showDLblsOverMax val="0"/>
  </c:chart>
  <c:spPr>
    <a:noFill/>
    <a:ln>
      <a:noFill/>
    </a:ln>
  </c:spPr>
  <c:txPr>
    <a:bodyPr/>
    <a:lstStyle/>
    <a:p>
      <a:pPr>
        <a:defRPr sz="1800"/>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a:t>Maturation of clearance</a:t>
            </a:r>
          </a:p>
        </c:rich>
      </c:tx>
      <c:overlay val="0"/>
      <c:spPr>
        <a:noFill/>
        <a:ln>
          <a:noFill/>
        </a:ln>
        <a:effectLst/>
      </c:spPr>
    </c:title>
    <c:autoTitleDeleted val="0"/>
    <c:plotArea>
      <c:layout>
        <c:manualLayout>
          <c:layoutTarget val="inner"/>
          <c:xMode val="edge"/>
          <c:yMode val="edge"/>
          <c:x val="0.15426488751450157"/>
          <c:y val="0.19278414648620554"/>
          <c:w val="0.80591377093570038"/>
          <c:h val="0.62362343613165394"/>
        </c:manualLayout>
      </c:layout>
      <c:scatterChart>
        <c:scatterStyle val="smoothMarker"/>
        <c:varyColors val="0"/>
        <c:dLbls>
          <c:showLegendKey val="0"/>
          <c:showVal val="0"/>
          <c:showCatName val="0"/>
          <c:showSerName val="0"/>
          <c:showPercent val="0"/>
          <c:showBubbleSize val="0"/>
        </c:dLbls>
        <c:axId val="246319456"/>
        <c:axId val="344744304"/>
      </c:scatterChart>
      <c:valAx>
        <c:axId val="246319456"/>
        <c:scaling>
          <c:orientation val="minMax"/>
          <c:max val="60"/>
        </c:scaling>
        <c:delete val="0"/>
        <c:axPos val="b"/>
        <c:title>
          <c:tx>
            <c:rich>
              <a:bodyPr/>
              <a:lstStyle/>
              <a:p>
                <a:pPr>
                  <a:defRPr/>
                </a:pPr>
                <a:r>
                  <a:rPr lang="en-ZA"/>
                  <a:t>Age</a:t>
                </a:r>
                <a:r>
                  <a:rPr lang="en-ZA" baseline="0"/>
                  <a:t> (months from birth)</a:t>
                </a:r>
                <a:endParaRPr lang="en-ZA"/>
              </a:p>
            </c:rich>
          </c:tx>
          <c:overlay val="0"/>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4744304"/>
        <c:crosses val="autoZero"/>
        <c:crossBetween val="midCat"/>
        <c:majorUnit val="12"/>
      </c:valAx>
      <c:valAx>
        <c:axId val="344744304"/>
        <c:scaling>
          <c:orientation val="minMax"/>
        </c:scaling>
        <c:delete val="0"/>
        <c:axPos val="l"/>
        <c:title>
          <c:tx>
            <c:rich>
              <a:bodyPr/>
              <a:lstStyle/>
              <a:p>
                <a:pPr>
                  <a:defRPr/>
                </a:pPr>
                <a:r>
                  <a:rPr lang="en-ZA"/>
                  <a:t>Percentage</a:t>
                </a:r>
                <a:r>
                  <a:rPr lang="en-ZA" baseline="0"/>
                  <a:t> of maturation</a:t>
                </a:r>
                <a:endParaRPr lang="en-ZA"/>
              </a:p>
            </c:rich>
          </c:tx>
          <c:overlay val="0"/>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6319456"/>
        <c:crosses val="autoZero"/>
        <c:crossBetween val="midCat"/>
      </c:valAx>
      <c:spPr>
        <a:noFill/>
      </c:spPr>
    </c:plotArea>
    <c:legend>
      <c:legendPos val="r"/>
      <c:layout>
        <c:manualLayout>
          <c:xMode val="edge"/>
          <c:yMode val="edge"/>
          <c:x val="0.80321141130681328"/>
          <c:y val="0.52478649995719662"/>
          <c:w val="0.14020311167253049"/>
          <c:h val="0.28752641206197083"/>
        </c:manualLayout>
      </c:layout>
      <c:overlay val="0"/>
    </c:legend>
    <c:plotVisOnly val="1"/>
    <c:dispBlanksAs val="gap"/>
    <c:showDLblsOverMax val="0"/>
  </c:chart>
  <c:spPr>
    <a:noFill/>
    <a:ln w="15875">
      <a:noFill/>
    </a:ln>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Exposure_by_WHO_weightbands!$BI$19</c:f>
          <c:strCache>
            <c:ptCount val="1"/>
            <c:pt idx="0">
              <c:v>Equivalent Exposure (AUC) for Drug 2</c:v>
            </c:pt>
          </c:strCache>
        </c:strRef>
      </c:tx>
      <c:overlay val="0"/>
      <c:spPr>
        <a:noFill/>
        <a:ln>
          <a:noFill/>
        </a:ln>
        <a:effectLst/>
      </c:spPr>
      <c:txPr>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637103597344449"/>
          <c:y val="1.7440573198457668E-2"/>
          <c:w val="0.88129813185116557"/>
          <c:h val="0.81911418186110896"/>
        </c:manualLayout>
      </c:layout>
      <c:areaChart>
        <c:grouping val="standard"/>
        <c:varyColors val="0"/>
        <c:ser>
          <c:idx val="5"/>
          <c:order val="3"/>
          <c:tx>
            <c:strRef>
              <c:f>Exposure_by_WHO_weightbands!$Q$66</c:f>
              <c:strCache>
                <c:ptCount val="1"/>
                <c:pt idx="0">
                  <c:v>Exposure range (AUC)</c:v>
                </c:pt>
              </c:strCache>
            </c:strRef>
          </c:tx>
          <c:spPr>
            <a:solidFill>
              <a:schemeClr val="accent1">
                <a:lumMod val="40000"/>
                <a:lumOff val="60000"/>
              </a:schemeClr>
            </a:solidFill>
            <a:ln w="28575">
              <a:noFill/>
            </a:ln>
            <a:effectLst/>
          </c:spPr>
          <c:cat>
            <c:strRef>
              <c:f>Exposure_by_WHO_weightbands!$B$8:$B$13</c:f>
              <c:strCache>
                <c:ptCount val="6"/>
                <c:pt idx="0">
                  <c:v>3 - 5.9</c:v>
                </c:pt>
                <c:pt idx="1">
                  <c:v>6 - 9.9</c:v>
                </c:pt>
                <c:pt idx="2">
                  <c:v>10 - 13.9</c:v>
                </c:pt>
                <c:pt idx="3">
                  <c:v>14 - 19.9</c:v>
                </c:pt>
                <c:pt idx="4">
                  <c:v>20 - 24.9</c:v>
                </c:pt>
                <c:pt idx="5">
                  <c:v>25 - 34.9</c:v>
                </c:pt>
              </c:strCache>
            </c:strRef>
          </c:cat>
          <c:val>
            <c:numRef>
              <c:f>Exposure_by_WHO_weightbands!$P$60:$P$65</c:f>
              <c:numCache>
                <c:formatCode>0.00</c:formatCode>
                <c:ptCount val="6"/>
                <c:pt idx="0">
                  <c:v>3.0034871505773095</c:v>
                </c:pt>
                <c:pt idx="1">
                  <c:v>2.2585011924826501</c:v>
                </c:pt>
                <c:pt idx="2">
                  <c:v>1.0731449952767398</c:v>
                </c:pt>
                <c:pt idx="3">
                  <c:v>0.91535608111187217</c:v>
                </c:pt>
                <c:pt idx="4">
                  <c:v>0.84700124192828308</c:v>
                </c:pt>
                <c:pt idx="5">
                  <c:v>0.85609565311689084</c:v>
                </c:pt>
              </c:numCache>
            </c:numRef>
          </c:val>
          <c:extLst>
            <c:ext xmlns:c16="http://schemas.microsoft.com/office/drawing/2014/chart" uri="{C3380CC4-5D6E-409C-BE32-E72D297353CC}">
              <c16:uniqueId val="{00000003-14D9-4BE0-8DE3-DEF90C00AD6D}"/>
            </c:ext>
          </c:extLst>
        </c:ser>
        <c:ser>
          <c:idx val="0"/>
          <c:order val="4"/>
          <c:tx>
            <c:strRef>
              <c:f>Exposure_by_WHO_weightbands!$Q$59</c:f>
              <c:strCache>
                <c:ptCount val="1"/>
                <c:pt idx="0">
                  <c:v>Exposure (AUC)</c:v>
                </c:pt>
              </c:strCache>
            </c:strRef>
          </c:tx>
          <c:spPr>
            <a:solidFill>
              <a:schemeClr val="bg1"/>
            </a:solidFill>
            <a:ln w="28575">
              <a:noFill/>
            </a:ln>
            <a:effectLst/>
          </c:spPr>
          <c:cat>
            <c:strRef>
              <c:f>Exposure_by_WHO_weightbands!$B$8:$B$13</c:f>
              <c:strCache>
                <c:ptCount val="6"/>
                <c:pt idx="0">
                  <c:v>3 - 5.9</c:v>
                </c:pt>
                <c:pt idx="1">
                  <c:v>6 - 9.9</c:v>
                </c:pt>
                <c:pt idx="2">
                  <c:v>10 - 13.9</c:v>
                </c:pt>
                <c:pt idx="3">
                  <c:v>14 - 19.9</c:v>
                </c:pt>
                <c:pt idx="4">
                  <c:v>20 - 24.9</c:v>
                </c:pt>
                <c:pt idx="5">
                  <c:v>25 - 34.9</c:v>
                </c:pt>
              </c:strCache>
            </c:strRef>
          </c:cat>
          <c:val>
            <c:numRef>
              <c:f>Exposure_by_WHO_weightbands!$Q$60:$Q$65</c:f>
              <c:numCache>
                <c:formatCode>0.00</c:formatCode>
                <c:ptCount val="6"/>
                <c:pt idx="0">
                  <c:v>0.9412788841384907</c:v>
                </c:pt>
                <c:pt idx="1">
                  <c:v>0.63385579955967764</c:v>
                </c:pt>
                <c:pt idx="2">
                  <c:v>0.67451524955662612</c:v>
                </c:pt>
                <c:pt idx="3">
                  <c:v>0.67745497306953761</c:v>
                </c:pt>
                <c:pt idx="4">
                  <c:v>0.71455576529270548</c:v>
                </c:pt>
                <c:pt idx="5">
                  <c:v>0.66533264634201028</c:v>
                </c:pt>
              </c:numCache>
            </c:numRef>
          </c:val>
          <c:extLst>
            <c:ext xmlns:c16="http://schemas.microsoft.com/office/drawing/2014/chart" uri="{C3380CC4-5D6E-409C-BE32-E72D297353CC}">
              <c16:uniqueId val="{00000004-14D9-4BE0-8DE3-DEF90C00AD6D}"/>
            </c:ext>
          </c:extLst>
        </c:ser>
        <c:dLbls>
          <c:showLegendKey val="0"/>
          <c:showVal val="0"/>
          <c:showCatName val="0"/>
          <c:showSerName val="0"/>
          <c:showPercent val="0"/>
          <c:showBubbleSize val="0"/>
        </c:dLbls>
        <c:axId val="557663128"/>
        <c:axId val="557660384"/>
      </c:areaChart>
      <c:lineChart>
        <c:grouping val="standard"/>
        <c:varyColors val="0"/>
        <c:ser>
          <c:idx val="3"/>
          <c:order val="0"/>
          <c:tx>
            <c:strRef>
              <c:f>Exposure_by_WHO_weightbands!$BI$20</c:f>
              <c:strCache>
                <c:ptCount val="1"/>
                <c:pt idx="0">
                  <c:v>Lower Bound of Target</c:v>
                </c:pt>
              </c:strCache>
            </c:strRef>
          </c:tx>
          <c:spPr>
            <a:ln w="28575" cap="rnd">
              <a:solidFill>
                <a:srgbClr val="00B0F0"/>
              </a:solidFill>
              <a:prstDash val="dash"/>
              <a:round/>
            </a:ln>
            <a:effectLst/>
          </c:spPr>
          <c:marker>
            <c:symbol val="none"/>
          </c:marker>
          <c:cat>
            <c:strRef>
              <c:f>Exposure_by_WHO_weightbands!$B$8:$B$13</c:f>
              <c:strCache>
                <c:ptCount val="6"/>
                <c:pt idx="0">
                  <c:v>3 - 5.9</c:v>
                </c:pt>
                <c:pt idx="1">
                  <c:v>6 - 9.9</c:v>
                </c:pt>
                <c:pt idx="2">
                  <c:v>10 - 13.9</c:v>
                </c:pt>
                <c:pt idx="3">
                  <c:v>14 - 19.9</c:v>
                </c:pt>
                <c:pt idx="4">
                  <c:v>20 - 24.9</c:v>
                </c:pt>
                <c:pt idx="5">
                  <c:v>25 - 34.9</c:v>
                </c:pt>
              </c:strCache>
            </c:strRef>
          </c:cat>
          <c:val>
            <c:numRef>
              <c:f>Exposure_by_WHO_weightbands!$BI$21:$BI$26</c:f>
              <c:numCache>
                <c:formatCode>0.00</c:formatCode>
                <c:ptCount val="6"/>
                <c:pt idx="0">
                  <c:v>0.8</c:v>
                </c:pt>
                <c:pt idx="1">
                  <c:v>0.8</c:v>
                </c:pt>
                <c:pt idx="2">
                  <c:v>0.8</c:v>
                </c:pt>
                <c:pt idx="3">
                  <c:v>0.8</c:v>
                </c:pt>
                <c:pt idx="4">
                  <c:v>0.8</c:v>
                </c:pt>
                <c:pt idx="5">
                  <c:v>0.8</c:v>
                </c:pt>
              </c:numCache>
            </c:numRef>
          </c:val>
          <c:smooth val="0"/>
          <c:extLst>
            <c:ext xmlns:c16="http://schemas.microsoft.com/office/drawing/2014/chart" uri="{C3380CC4-5D6E-409C-BE32-E72D297353CC}">
              <c16:uniqueId val="{00000000-14D9-4BE0-8DE3-DEF90C00AD6D}"/>
            </c:ext>
          </c:extLst>
        </c:ser>
        <c:ser>
          <c:idx val="1"/>
          <c:order val="1"/>
          <c:tx>
            <c:strRef>
              <c:f>Exposure_by_WHO_weightbands!$BJ$20</c:f>
              <c:strCache>
                <c:ptCount val="1"/>
                <c:pt idx="0">
                  <c:v>Target Exposure</c:v>
                </c:pt>
              </c:strCache>
            </c:strRef>
          </c:tx>
          <c:spPr>
            <a:ln w="31750" cap="rnd">
              <a:solidFill>
                <a:srgbClr val="00B0F0"/>
              </a:solidFill>
              <a:prstDash val="sysDot"/>
              <a:round/>
            </a:ln>
            <a:effectLst/>
          </c:spPr>
          <c:marker>
            <c:symbol val="none"/>
          </c:marker>
          <c:val>
            <c:numRef>
              <c:f>Exposure_by_WHO_weightbands!$BJ$21:$BJ$26</c:f>
              <c:numCache>
                <c:formatCode>0.00</c:formatCode>
                <c:ptCount val="6"/>
                <c:pt idx="0">
                  <c:v>1</c:v>
                </c:pt>
                <c:pt idx="1">
                  <c:v>1</c:v>
                </c:pt>
                <c:pt idx="2">
                  <c:v>1</c:v>
                </c:pt>
                <c:pt idx="3">
                  <c:v>1</c:v>
                </c:pt>
                <c:pt idx="4">
                  <c:v>1</c:v>
                </c:pt>
                <c:pt idx="5">
                  <c:v>1</c:v>
                </c:pt>
              </c:numCache>
            </c:numRef>
          </c:val>
          <c:smooth val="0"/>
          <c:extLst>
            <c:ext xmlns:c16="http://schemas.microsoft.com/office/drawing/2014/chart" uri="{C3380CC4-5D6E-409C-BE32-E72D297353CC}">
              <c16:uniqueId val="{00000001-14D9-4BE0-8DE3-DEF90C00AD6D}"/>
            </c:ext>
          </c:extLst>
        </c:ser>
        <c:ser>
          <c:idx val="4"/>
          <c:order val="2"/>
          <c:tx>
            <c:strRef>
              <c:f>Exposure_by_WHO_weightbands!$BK$20</c:f>
              <c:strCache>
                <c:ptCount val="1"/>
                <c:pt idx="0">
                  <c:v>Upper Bound of Target</c:v>
                </c:pt>
              </c:strCache>
            </c:strRef>
          </c:tx>
          <c:spPr>
            <a:ln w="28575" cap="rnd">
              <a:solidFill>
                <a:srgbClr val="00B0F0"/>
              </a:solidFill>
              <a:prstDash val="dash"/>
              <a:round/>
            </a:ln>
            <a:effectLst/>
          </c:spPr>
          <c:marker>
            <c:symbol val="none"/>
          </c:marker>
          <c:cat>
            <c:strRef>
              <c:f>Exposure_by_WHO_weightbands!$B$8:$B$13</c:f>
              <c:strCache>
                <c:ptCount val="6"/>
                <c:pt idx="0">
                  <c:v>3 - 5.9</c:v>
                </c:pt>
                <c:pt idx="1">
                  <c:v>6 - 9.9</c:v>
                </c:pt>
                <c:pt idx="2">
                  <c:v>10 - 13.9</c:v>
                </c:pt>
                <c:pt idx="3">
                  <c:v>14 - 19.9</c:v>
                </c:pt>
                <c:pt idx="4">
                  <c:v>20 - 24.9</c:v>
                </c:pt>
                <c:pt idx="5">
                  <c:v>25 - 34.9</c:v>
                </c:pt>
              </c:strCache>
            </c:strRef>
          </c:cat>
          <c:val>
            <c:numRef>
              <c:f>Exposure_by_WHO_weightbands!$BK$21:$BK$26</c:f>
              <c:numCache>
                <c:formatCode>0.00</c:formatCode>
                <c:ptCount val="6"/>
                <c:pt idx="0">
                  <c:v>1.25</c:v>
                </c:pt>
                <c:pt idx="1">
                  <c:v>1.25</c:v>
                </c:pt>
                <c:pt idx="2">
                  <c:v>1.25</c:v>
                </c:pt>
                <c:pt idx="3">
                  <c:v>1.25</c:v>
                </c:pt>
                <c:pt idx="4">
                  <c:v>1.25</c:v>
                </c:pt>
                <c:pt idx="5">
                  <c:v>1.25</c:v>
                </c:pt>
              </c:numCache>
            </c:numRef>
          </c:val>
          <c:smooth val="0"/>
          <c:extLst>
            <c:ext xmlns:c16="http://schemas.microsoft.com/office/drawing/2014/chart" uri="{C3380CC4-5D6E-409C-BE32-E72D297353CC}">
              <c16:uniqueId val="{00000002-14D9-4BE0-8DE3-DEF90C00AD6D}"/>
            </c:ext>
          </c:extLst>
        </c:ser>
        <c:dLbls>
          <c:showLegendKey val="0"/>
          <c:showVal val="0"/>
          <c:showCatName val="0"/>
          <c:showSerName val="0"/>
          <c:showPercent val="0"/>
          <c:showBubbleSize val="0"/>
        </c:dLbls>
        <c:marker val="1"/>
        <c:smooth val="0"/>
        <c:axId val="557663128"/>
        <c:axId val="557660384"/>
      </c:lineChart>
      <c:catAx>
        <c:axId val="557663128"/>
        <c:scaling>
          <c:orientation val="minMax"/>
        </c:scaling>
        <c:delete val="0"/>
        <c:axPos val="b"/>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ZA"/>
                  <a:t>Weight band (kg)</a:t>
                </a:r>
              </a:p>
            </c:rich>
          </c:tx>
          <c:layout>
            <c:manualLayout>
              <c:xMode val="edge"/>
              <c:yMode val="edge"/>
              <c:x val="0.4117250275498765"/>
              <c:y val="0.92353778427933308"/>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557660384"/>
        <c:crossesAt val="0"/>
        <c:auto val="1"/>
        <c:lblAlgn val="ctr"/>
        <c:lblOffset val="100"/>
        <c:noMultiLvlLbl val="0"/>
      </c:catAx>
      <c:valAx>
        <c:axId val="557660384"/>
        <c:scaling>
          <c:orientation val="minMax"/>
        </c:scaling>
        <c:delete val="0"/>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ZA" sz="1800" b="0" i="0" baseline="0">
                    <a:effectLst/>
                  </a:rPr>
                  <a:t>AUC compared to Reference</a:t>
                </a:r>
                <a:endParaRPr lang="en-ZA">
                  <a:effectLst/>
                </a:endParaRPr>
              </a:p>
            </c:rich>
          </c:tx>
          <c:layout>
            <c:manualLayout>
              <c:xMode val="edge"/>
              <c:yMode val="edge"/>
              <c:x val="6.7056565562747597E-3"/>
              <c:y val="0.21019465221285641"/>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557663128"/>
        <c:crosses val="autoZero"/>
        <c:crossBetween val="between"/>
      </c:valAx>
      <c:spPr>
        <a:noFill/>
        <a:ln w="38100">
          <a:noFill/>
        </a:ln>
        <a:effectLst/>
      </c:spPr>
    </c:plotArea>
    <c:plotVisOnly val="0"/>
    <c:dispBlanksAs val="gap"/>
    <c:showDLblsOverMax val="0"/>
  </c:chart>
  <c:spPr>
    <a:solidFill>
      <a:schemeClr val="bg1"/>
    </a:solidFill>
    <a:ln w="9525" cap="flat" cmpd="sng" algn="ctr">
      <a:noFill/>
      <a:round/>
    </a:ln>
    <a:effectLst/>
  </c:spPr>
  <c:txPr>
    <a:bodyPr/>
    <a:lstStyle/>
    <a:p>
      <a:pPr>
        <a:defRPr sz="18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Exposure_by_WHO_weightbands!$BI$32</c:f>
          <c:strCache>
            <c:ptCount val="1"/>
            <c:pt idx="0">
              <c:v>Equivalent Exposure (AUC) for Drug 3</c:v>
            </c:pt>
          </c:strCache>
        </c:strRef>
      </c:tx>
      <c:overlay val="0"/>
      <c:spPr>
        <a:noFill/>
        <a:ln>
          <a:noFill/>
        </a:ln>
        <a:effectLst/>
      </c:spPr>
      <c:txPr>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325522219152497"/>
          <c:y val="2.4978921836261603E-2"/>
          <c:w val="0.88598381533186099"/>
          <c:h val="0.81906028404022613"/>
        </c:manualLayout>
      </c:layout>
      <c:areaChart>
        <c:grouping val="standard"/>
        <c:varyColors val="0"/>
        <c:ser>
          <c:idx val="5"/>
          <c:order val="3"/>
          <c:tx>
            <c:strRef>
              <c:f>Exposure_by_WHO_weightbands!$AB$66</c:f>
              <c:strCache>
                <c:ptCount val="1"/>
                <c:pt idx="0">
                  <c:v>Exposure range (AUC)</c:v>
                </c:pt>
              </c:strCache>
            </c:strRef>
          </c:tx>
          <c:spPr>
            <a:solidFill>
              <a:srgbClr val="C1FFDD"/>
            </a:solidFill>
            <a:ln w="28575">
              <a:noFill/>
            </a:ln>
            <a:effectLst/>
          </c:spPr>
          <c:cat>
            <c:strRef>
              <c:f>Exposure_by_WHO_weightbands!$B$8:$B$13</c:f>
              <c:strCache>
                <c:ptCount val="6"/>
                <c:pt idx="0">
                  <c:v>3 - 5.9</c:v>
                </c:pt>
                <c:pt idx="1">
                  <c:v>6 - 9.9</c:v>
                </c:pt>
                <c:pt idx="2">
                  <c:v>10 - 13.9</c:v>
                </c:pt>
                <c:pt idx="3">
                  <c:v>14 - 19.9</c:v>
                </c:pt>
                <c:pt idx="4">
                  <c:v>20 - 24.9</c:v>
                </c:pt>
                <c:pt idx="5">
                  <c:v>25 - 34.9</c:v>
                </c:pt>
              </c:strCache>
            </c:strRef>
          </c:cat>
          <c:val>
            <c:numRef>
              <c:f>Exposure_by_WHO_weightbands!$AA$60:$AA$65</c:f>
              <c:numCache>
                <c:formatCode>0.00</c:formatCode>
                <c:ptCount val="6"/>
                <c:pt idx="0">
                  <c:v>1.97599979424202</c:v>
                </c:pt>
                <c:pt idx="1">
                  <c:v>1.7563912608242078</c:v>
                </c:pt>
                <c:pt idx="2">
                  <c:v>1.1507512777622577</c:v>
                </c:pt>
                <c:pt idx="3">
                  <c:v>1.0592085729791445</c:v>
                </c:pt>
                <c:pt idx="4">
                  <c:v>0.98825244607846907</c:v>
                </c:pt>
                <c:pt idx="5">
                  <c:v>0.99920959828924416</c:v>
                </c:pt>
              </c:numCache>
            </c:numRef>
          </c:val>
          <c:extLst>
            <c:ext xmlns:c16="http://schemas.microsoft.com/office/drawing/2014/chart" uri="{C3380CC4-5D6E-409C-BE32-E72D297353CC}">
              <c16:uniqueId val="{00000003-AD55-442D-A3FF-18020B3E2464}"/>
            </c:ext>
          </c:extLst>
        </c:ser>
        <c:ser>
          <c:idx val="0"/>
          <c:order val="4"/>
          <c:tx>
            <c:strRef>
              <c:f>Exposure_by_WHO_weightbands!$AB$59</c:f>
              <c:strCache>
                <c:ptCount val="1"/>
                <c:pt idx="0">
                  <c:v>Exposure (AUC)</c:v>
                </c:pt>
              </c:strCache>
            </c:strRef>
          </c:tx>
          <c:spPr>
            <a:solidFill>
              <a:schemeClr val="bg1"/>
            </a:solidFill>
            <a:ln w="28575">
              <a:noFill/>
            </a:ln>
            <a:effectLst/>
          </c:spPr>
          <c:cat>
            <c:strRef>
              <c:f>Exposure_by_WHO_weightbands!$B$8:$B$13</c:f>
              <c:strCache>
                <c:ptCount val="6"/>
                <c:pt idx="0">
                  <c:v>3 - 5.9</c:v>
                </c:pt>
                <c:pt idx="1">
                  <c:v>6 - 9.9</c:v>
                </c:pt>
                <c:pt idx="2">
                  <c:v>10 - 13.9</c:v>
                </c:pt>
                <c:pt idx="3">
                  <c:v>14 - 19.9</c:v>
                </c:pt>
                <c:pt idx="4">
                  <c:v>20 - 24.9</c:v>
                </c:pt>
                <c:pt idx="5">
                  <c:v>25 - 34.9</c:v>
                </c:pt>
              </c:strCache>
            </c:strRef>
          </c:cat>
          <c:val>
            <c:numRef>
              <c:f>Exposure_by_WHO_weightbands!$AB$60:$AB$65</c:f>
              <c:numCache>
                <c:formatCode>0.00</c:formatCode>
                <c:ptCount val="6"/>
                <c:pt idx="0">
                  <c:v>0.79113601475878337</c:v>
                </c:pt>
                <c:pt idx="1">
                  <c:v>0.71650446371094012</c:v>
                </c:pt>
                <c:pt idx="2">
                  <c:v>0.78549592405453017</c:v>
                </c:pt>
                <c:pt idx="3">
                  <c:v>0.79070053143279617</c:v>
                </c:pt>
                <c:pt idx="4">
                  <c:v>0.83397607267574914</c:v>
                </c:pt>
                <c:pt idx="5">
                  <c:v>0.77541086476326815</c:v>
                </c:pt>
              </c:numCache>
            </c:numRef>
          </c:val>
          <c:extLst>
            <c:ext xmlns:c16="http://schemas.microsoft.com/office/drawing/2014/chart" uri="{C3380CC4-5D6E-409C-BE32-E72D297353CC}">
              <c16:uniqueId val="{00000004-AD55-442D-A3FF-18020B3E2464}"/>
            </c:ext>
          </c:extLst>
        </c:ser>
        <c:dLbls>
          <c:showLegendKey val="0"/>
          <c:showVal val="0"/>
          <c:showCatName val="0"/>
          <c:showSerName val="0"/>
          <c:showPercent val="0"/>
          <c:showBubbleSize val="0"/>
        </c:dLbls>
        <c:axId val="421517352"/>
        <c:axId val="421516176"/>
      </c:areaChart>
      <c:lineChart>
        <c:grouping val="standard"/>
        <c:varyColors val="0"/>
        <c:ser>
          <c:idx val="3"/>
          <c:order val="0"/>
          <c:tx>
            <c:strRef>
              <c:f>Exposure_by_WHO_weightbands!$BI$33</c:f>
              <c:strCache>
                <c:ptCount val="1"/>
                <c:pt idx="0">
                  <c:v>Lower Bound of Target</c:v>
                </c:pt>
              </c:strCache>
            </c:strRef>
          </c:tx>
          <c:spPr>
            <a:ln w="28575" cap="rnd">
              <a:solidFill>
                <a:srgbClr val="00B050"/>
              </a:solidFill>
              <a:prstDash val="dash"/>
              <a:round/>
            </a:ln>
            <a:effectLst/>
          </c:spPr>
          <c:marker>
            <c:symbol val="none"/>
          </c:marker>
          <c:cat>
            <c:strRef>
              <c:f>Exposure_by_WHO_weightbands!$B$8:$B$13</c:f>
              <c:strCache>
                <c:ptCount val="6"/>
                <c:pt idx="0">
                  <c:v>3 - 5.9</c:v>
                </c:pt>
                <c:pt idx="1">
                  <c:v>6 - 9.9</c:v>
                </c:pt>
                <c:pt idx="2">
                  <c:v>10 - 13.9</c:v>
                </c:pt>
                <c:pt idx="3">
                  <c:v>14 - 19.9</c:v>
                </c:pt>
                <c:pt idx="4">
                  <c:v>20 - 24.9</c:v>
                </c:pt>
                <c:pt idx="5">
                  <c:v>25 - 34.9</c:v>
                </c:pt>
              </c:strCache>
            </c:strRef>
          </c:cat>
          <c:val>
            <c:numRef>
              <c:f>Exposure_by_WHO_weightbands!$BI$34:$BI$39</c:f>
              <c:numCache>
                <c:formatCode>0.00</c:formatCode>
                <c:ptCount val="6"/>
                <c:pt idx="0">
                  <c:v>0.8</c:v>
                </c:pt>
                <c:pt idx="1">
                  <c:v>0.8</c:v>
                </c:pt>
                <c:pt idx="2">
                  <c:v>0.8</c:v>
                </c:pt>
                <c:pt idx="3">
                  <c:v>0.8</c:v>
                </c:pt>
                <c:pt idx="4">
                  <c:v>0.8</c:v>
                </c:pt>
                <c:pt idx="5">
                  <c:v>0.8</c:v>
                </c:pt>
              </c:numCache>
            </c:numRef>
          </c:val>
          <c:smooth val="0"/>
          <c:extLst>
            <c:ext xmlns:c16="http://schemas.microsoft.com/office/drawing/2014/chart" uri="{C3380CC4-5D6E-409C-BE32-E72D297353CC}">
              <c16:uniqueId val="{00000000-AD55-442D-A3FF-18020B3E2464}"/>
            </c:ext>
          </c:extLst>
        </c:ser>
        <c:ser>
          <c:idx val="1"/>
          <c:order val="1"/>
          <c:tx>
            <c:strRef>
              <c:f>Exposure_by_WHO_weightbands!$BJ$33</c:f>
              <c:strCache>
                <c:ptCount val="1"/>
                <c:pt idx="0">
                  <c:v>Target Exposure</c:v>
                </c:pt>
              </c:strCache>
            </c:strRef>
          </c:tx>
          <c:spPr>
            <a:ln w="31750" cap="rnd">
              <a:solidFill>
                <a:srgbClr val="00B050"/>
              </a:solidFill>
              <a:prstDash val="sysDot"/>
              <a:round/>
            </a:ln>
            <a:effectLst/>
          </c:spPr>
          <c:marker>
            <c:symbol val="none"/>
          </c:marker>
          <c:val>
            <c:numRef>
              <c:f>Exposure_by_WHO_weightbands!$BJ$34:$BJ$39</c:f>
              <c:numCache>
                <c:formatCode>0.00</c:formatCode>
                <c:ptCount val="6"/>
                <c:pt idx="0">
                  <c:v>1</c:v>
                </c:pt>
                <c:pt idx="1">
                  <c:v>1</c:v>
                </c:pt>
                <c:pt idx="2">
                  <c:v>1</c:v>
                </c:pt>
                <c:pt idx="3">
                  <c:v>1</c:v>
                </c:pt>
                <c:pt idx="4">
                  <c:v>1</c:v>
                </c:pt>
                <c:pt idx="5">
                  <c:v>1</c:v>
                </c:pt>
              </c:numCache>
            </c:numRef>
          </c:val>
          <c:smooth val="0"/>
          <c:extLst>
            <c:ext xmlns:c16="http://schemas.microsoft.com/office/drawing/2014/chart" uri="{C3380CC4-5D6E-409C-BE32-E72D297353CC}">
              <c16:uniqueId val="{00000001-AD55-442D-A3FF-18020B3E2464}"/>
            </c:ext>
          </c:extLst>
        </c:ser>
        <c:ser>
          <c:idx val="4"/>
          <c:order val="2"/>
          <c:tx>
            <c:strRef>
              <c:f>Exposure_by_WHO_weightbands!$BK$33</c:f>
              <c:strCache>
                <c:ptCount val="1"/>
                <c:pt idx="0">
                  <c:v>Upper Bound of Target</c:v>
                </c:pt>
              </c:strCache>
            </c:strRef>
          </c:tx>
          <c:spPr>
            <a:ln w="28575" cap="rnd">
              <a:solidFill>
                <a:srgbClr val="00B050"/>
              </a:solidFill>
              <a:prstDash val="dash"/>
              <a:round/>
            </a:ln>
            <a:effectLst/>
          </c:spPr>
          <c:marker>
            <c:symbol val="none"/>
          </c:marker>
          <c:cat>
            <c:strRef>
              <c:f>Exposure_by_WHO_weightbands!$B$8:$B$13</c:f>
              <c:strCache>
                <c:ptCount val="6"/>
                <c:pt idx="0">
                  <c:v>3 - 5.9</c:v>
                </c:pt>
                <c:pt idx="1">
                  <c:v>6 - 9.9</c:v>
                </c:pt>
                <c:pt idx="2">
                  <c:v>10 - 13.9</c:v>
                </c:pt>
                <c:pt idx="3">
                  <c:v>14 - 19.9</c:v>
                </c:pt>
                <c:pt idx="4">
                  <c:v>20 - 24.9</c:v>
                </c:pt>
                <c:pt idx="5">
                  <c:v>25 - 34.9</c:v>
                </c:pt>
              </c:strCache>
            </c:strRef>
          </c:cat>
          <c:val>
            <c:numRef>
              <c:f>Exposure_by_WHO_weightbands!$BK$34:$BK$39</c:f>
              <c:numCache>
                <c:formatCode>0.00</c:formatCode>
                <c:ptCount val="6"/>
                <c:pt idx="0">
                  <c:v>1.25</c:v>
                </c:pt>
                <c:pt idx="1">
                  <c:v>1.25</c:v>
                </c:pt>
                <c:pt idx="2">
                  <c:v>1.25</c:v>
                </c:pt>
                <c:pt idx="3">
                  <c:v>1.25</c:v>
                </c:pt>
                <c:pt idx="4">
                  <c:v>1.25</c:v>
                </c:pt>
                <c:pt idx="5">
                  <c:v>1.25</c:v>
                </c:pt>
              </c:numCache>
            </c:numRef>
          </c:val>
          <c:smooth val="0"/>
          <c:extLst>
            <c:ext xmlns:c16="http://schemas.microsoft.com/office/drawing/2014/chart" uri="{C3380CC4-5D6E-409C-BE32-E72D297353CC}">
              <c16:uniqueId val="{00000002-AD55-442D-A3FF-18020B3E2464}"/>
            </c:ext>
          </c:extLst>
        </c:ser>
        <c:dLbls>
          <c:showLegendKey val="0"/>
          <c:showVal val="0"/>
          <c:showCatName val="0"/>
          <c:showSerName val="0"/>
          <c:showPercent val="0"/>
          <c:showBubbleSize val="0"/>
        </c:dLbls>
        <c:marker val="1"/>
        <c:smooth val="0"/>
        <c:axId val="421517352"/>
        <c:axId val="421516176"/>
      </c:lineChart>
      <c:catAx>
        <c:axId val="421517352"/>
        <c:scaling>
          <c:orientation val="minMax"/>
        </c:scaling>
        <c:delete val="0"/>
        <c:axPos val="b"/>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ZA"/>
                  <a:t>Weight band (kg)</a:t>
                </a:r>
              </a:p>
            </c:rich>
          </c:tx>
          <c:layout>
            <c:manualLayout>
              <c:xMode val="edge"/>
              <c:yMode val="edge"/>
              <c:x val="0.41338021690690097"/>
              <c:y val="0.92582804752536418"/>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21516176"/>
        <c:crossesAt val="0"/>
        <c:auto val="1"/>
        <c:lblAlgn val="ctr"/>
        <c:lblOffset val="100"/>
        <c:noMultiLvlLbl val="0"/>
      </c:catAx>
      <c:valAx>
        <c:axId val="421516176"/>
        <c:scaling>
          <c:orientation val="minMax"/>
        </c:scaling>
        <c:delete val="0"/>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ZA" sz="1800" b="0" i="0" baseline="0">
                    <a:effectLst/>
                  </a:rPr>
                  <a:t>AUC compared to Reference</a:t>
                </a:r>
                <a:endParaRPr lang="en-ZA">
                  <a:effectLst/>
                </a:endParaRPr>
              </a:p>
            </c:rich>
          </c:tx>
          <c:layout>
            <c:manualLayout>
              <c:xMode val="edge"/>
              <c:yMode val="edge"/>
              <c:x val="2.0262079011287275E-3"/>
              <c:y val="0.22675515560554926"/>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21517352"/>
        <c:crosses val="autoZero"/>
        <c:crossBetween val="between"/>
      </c:valAx>
      <c:spPr>
        <a:noFill/>
        <a:ln w="38100">
          <a:noFill/>
        </a:ln>
        <a:effectLst/>
      </c:spPr>
    </c:plotArea>
    <c:plotVisOnly val="0"/>
    <c:dispBlanksAs val="gap"/>
    <c:showDLblsOverMax val="0"/>
  </c:chart>
  <c:spPr>
    <a:solidFill>
      <a:schemeClr val="bg1"/>
    </a:solidFill>
    <a:ln w="9525" cap="flat" cmpd="sng" algn="ctr">
      <a:noFill/>
      <a:round/>
    </a:ln>
    <a:effectLst/>
  </c:spPr>
  <c:txPr>
    <a:bodyPr/>
    <a:lstStyle/>
    <a:p>
      <a:pPr>
        <a:defRPr sz="18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Exposure_by_WHO_weightbands!$BI$45</c:f>
          <c:strCache>
            <c:ptCount val="1"/>
            <c:pt idx="0">
              <c:v>Equivalent Exposure (AUC) for Drug 4</c:v>
            </c:pt>
          </c:strCache>
        </c:strRef>
      </c:tx>
      <c:overlay val="0"/>
      <c:spPr>
        <a:noFill/>
        <a:ln>
          <a:noFill/>
        </a:ln>
        <a:effectLst/>
      </c:spPr>
      <c:txPr>
        <a:bodyPr rot="0" spcFirstLastPara="1" vertOverflow="ellipsis" vert="horz" wrap="square" anchor="ctr" anchorCtr="1"/>
        <a:lstStyle/>
        <a:p>
          <a:pPr>
            <a:defRPr sz="216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325522219152497"/>
          <c:y val="2.4978921836261603E-2"/>
          <c:w val="0.88598381533186099"/>
          <c:h val="0.81906028404022613"/>
        </c:manualLayout>
      </c:layout>
      <c:areaChart>
        <c:grouping val="standard"/>
        <c:varyColors val="0"/>
        <c:ser>
          <c:idx val="5"/>
          <c:order val="3"/>
          <c:tx>
            <c:strRef>
              <c:f>Exposure_by_WHO_weightbands!$AM$66</c:f>
              <c:strCache>
                <c:ptCount val="1"/>
                <c:pt idx="0">
                  <c:v>Exposure range (AUC)</c:v>
                </c:pt>
              </c:strCache>
            </c:strRef>
          </c:tx>
          <c:spPr>
            <a:solidFill>
              <a:srgbClr val="DFA837">
                <a:alpha val="65000"/>
              </a:srgbClr>
            </a:solidFill>
            <a:ln w="28575">
              <a:noFill/>
            </a:ln>
            <a:effectLst/>
          </c:spPr>
          <c:cat>
            <c:strRef>
              <c:f>Exposure_by_WHO_weightbands!$B$8:$B$13</c:f>
              <c:strCache>
                <c:ptCount val="6"/>
                <c:pt idx="0">
                  <c:v>3 - 5.9</c:v>
                </c:pt>
                <c:pt idx="1">
                  <c:v>6 - 9.9</c:v>
                </c:pt>
                <c:pt idx="2">
                  <c:v>10 - 13.9</c:v>
                </c:pt>
                <c:pt idx="3">
                  <c:v>14 - 19.9</c:v>
                </c:pt>
                <c:pt idx="4">
                  <c:v>20 - 24.9</c:v>
                </c:pt>
                <c:pt idx="5">
                  <c:v>25 - 34.9</c:v>
                </c:pt>
              </c:strCache>
            </c:strRef>
          </c:cat>
          <c:val>
            <c:numRef>
              <c:f>Exposure_by_WHO_weightbands!$AL$60:$AL$65</c:f>
              <c:numCache>
                <c:formatCode>0.00</c:formatCode>
                <c:ptCount val="6"/>
                <c:pt idx="0">
                  <c:v>3.4368278033122777</c:v>
                </c:pt>
                <c:pt idx="1">
                  <c:v>2.4403317896581505</c:v>
                </c:pt>
                <c:pt idx="2">
                  <c:v>1.4870896500853514</c:v>
                </c:pt>
                <c:pt idx="3">
                  <c:v>1.4702673252768039</c:v>
                </c:pt>
                <c:pt idx="4">
                  <c:v>1.4019004533331096</c:v>
                </c:pt>
                <c:pt idx="5">
                  <c:v>1.4227365069014923</c:v>
                </c:pt>
              </c:numCache>
            </c:numRef>
          </c:val>
          <c:extLst>
            <c:ext xmlns:c16="http://schemas.microsoft.com/office/drawing/2014/chart" uri="{C3380CC4-5D6E-409C-BE32-E72D297353CC}">
              <c16:uniqueId val="{00000000-25A8-4012-8F4A-B47EE8EDC1C4}"/>
            </c:ext>
          </c:extLst>
        </c:ser>
        <c:ser>
          <c:idx val="0"/>
          <c:order val="4"/>
          <c:tx>
            <c:strRef>
              <c:f>Exposure_by_WHO_weightbands!$AM$59</c:f>
              <c:strCache>
                <c:ptCount val="1"/>
                <c:pt idx="0">
                  <c:v>Exposure (AUC)</c:v>
                </c:pt>
              </c:strCache>
            </c:strRef>
          </c:tx>
          <c:spPr>
            <a:solidFill>
              <a:schemeClr val="bg1"/>
            </a:solidFill>
            <a:ln w="28575">
              <a:noFill/>
            </a:ln>
            <a:effectLst/>
          </c:spPr>
          <c:cat>
            <c:strRef>
              <c:f>Exposure_by_WHO_weightbands!$B$8:$B$13</c:f>
              <c:strCache>
                <c:ptCount val="6"/>
                <c:pt idx="0">
                  <c:v>3 - 5.9</c:v>
                </c:pt>
                <c:pt idx="1">
                  <c:v>6 - 9.9</c:v>
                </c:pt>
                <c:pt idx="2">
                  <c:v>10 - 13.9</c:v>
                </c:pt>
                <c:pt idx="3">
                  <c:v>14 - 19.9</c:v>
                </c:pt>
                <c:pt idx="4">
                  <c:v>20 - 24.9</c:v>
                </c:pt>
                <c:pt idx="5">
                  <c:v>25 - 34.9</c:v>
                </c:pt>
              </c:strCache>
            </c:strRef>
          </c:cat>
          <c:val>
            <c:numRef>
              <c:f>Exposure_by_WHO_weightbands!$AM$60:$AM$65</c:f>
              <c:numCache>
                <c:formatCode>0.00</c:formatCode>
                <c:ptCount val="6"/>
                <c:pt idx="0">
                  <c:v>0.72383785387681543</c:v>
                </c:pt>
                <c:pt idx="1">
                  <c:v>0.67489834995778497</c:v>
                </c:pt>
                <c:pt idx="2">
                  <c:v>0.77411142228822982</c:v>
                </c:pt>
                <c:pt idx="3">
                  <c:v>0.78786496074888557</c:v>
                </c:pt>
                <c:pt idx="4">
                  <c:v>0.83238805804084637</c:v>
                </c:pt>
                <c:pt idx="5">
                  <c:v>0.77541086476326815</c:v>
                </c:pt>
              </c:numCache>
            </c:numRef>
          </c:val>
          <c:extLst>
            <c:ext xmlns:c16="http://schemas.microsoft.com/office/drawing/2014/chart" uri="{C3380CC4-5D6E-409C-BE32-E72D297353CC}">
              <c16:uniqueId val="{00000001-25A8-4012-8F4A-B47EE8EDC1C4}"/>
            </c:ext>
          </c:extLst>
        </c:ser>
        <c:dLbls>
          <c:showLegendKey val="0"/>
          <c:showVal val="0"/>
          <c:showCatName val="0"/>
          <c:showSerName val="0"/>
          <c:showPercent val="0"/>
          <c:showBubbleSize val="0"/>
        </c:dLbls>
        <c:axId val="421517352"/>
        <c:axId val="421516176"/>
      </c:areaChart>
      <c:lineChart>
        <c:grouping val="standard"/>
        <c:varyColors val="0"/>
        <c:ser>
          <c:idx val="3"/>
          <c:order val="0"/>
          <c:tx>
            <c:strRef>
              <c:f>Exposure_by_WHO_weightbands!$BI$46</c:f>
              <c:strCache>
                <c:ptCount val="1"/>
                <c:pt idx="0">
                  <c:v>Lower Bound of Target</c:v>
                </c:pt>
              </c:strCache>
            </c:strRef>
          </c:tx>
          <c:spPr>
            <a:ln w="28575" cap="rnd">
              <a:solidFill>
                <a:schemeClr val="accent2"/>
              </a:solidFill>
              <a:prstDash val="dash"/>
              <a:round/>
            </a:ln>
            <a:effectLst/>
          </c:spPr>
          <c:marker>
            <c:symbol val="none"/>
          </c:marker>
          <c:cat>
            <c:strRef>
              <c:f>Exposure_by_WHO_weightbands!$B$8:$B$13</c:f>
              <c:strCache>
                <c:ptCount val="6"/>
                <c:pt idx="0">
                  <c:v>3 - 5.9</c:v>
                </c:pt>
                <c:pt idx="1">
                  <c:v>6 - 9.9</c:v>
                </c:pt>
                <c:pt idx="2">
                  <c:v>10 - 13.9</c:v>
                </c:pt>
                <c:pt idx="3">
                  <c:v>14 - 19.9</c:v>
                </c:pt>
                <c:pt idx="4">
                  <c:v>20 - 24.9</c:v>
                </c:pt>
                <c:pt idx="5">
                  <c:v>25 - 34.9</c:v>
                </c:pt>
              </c:strCache>
            </c:strRef>
          </c:cat>
          <c:val>
            <c:numRef>
              <c:f>Exposure_by_WHO_weightbands!$BI$47:$BI$52</c:f>
              <c:numCache>
                <c:formatCode>0.00</c:formatCode>
                <c:ptCount val="6"/>
                <c:pt idx="0">
                  <c:v>0.8</c:v>
                </c:pt>
                <c:pt idx="1">
                  <c:v>0.8</c:v>
                </c:pt>
                <c:pt idx="2">
                  <c:v>0.8</c:v>
                </c:pt>
                <c:pt idx="3">
                  <c:v>0.8</c:v>
                </c:pt>
                <c:pt idx="4">
                  <c:v>0.8</c:v>
                </c:pt>
                <c:pt idx="5">
                  <c:v>0.8</c:v>
                </c:pt>
              </c:numCache>
            </c:numRef>
          </c:val>
          <c:smooth val="0"/>
          <c:extLst>
            <c:ext xmlns:c16="http://schemas.microsoft.com/office/drawing/2014/chart" uri="{C3380CC4-5D6E-409C-BE32-E72D297353CC}">
              <c16:uniqueId val="{00000002-25A8-4012-8F4A-B47EE8EDC1C4}"/>
            </c:ext>
          </c:extLst>
        </c:ser>
        <c:ser>
          <c:idx val="1"/>
          <c:order val="1"/>
          <c:tx>
            <c:strRef>
              <c:f>Exposure_by_WHO_weightbands!$BJ$46</c:f>
              <c:strCache>
                <c:ptCount val="1"/>
                <c:pt idx="0">
                  <c:v>Target Exposure</c:v>
                </c:pt>
              </c:strCache>
            </c:strRef>
          </c:tx>
          <c:spPr>
            <a:ln w="31750" cap="rnd">
              <a:solidFill>
                <a:schemeClr val="accent2"/>
              </a:solidFill>
              <a:prstDash val="sysDot"/>
              <a:round/>
            </a:ln>
            <a:effectLst/>
          </c:spPr>
          <c:marker>
            <c:symbol val="none"/>
          </c:marker>
          <c:val>
            <c:numRef>
              <c:f>Exposure_by_WHO_weightbands!$BJ$47:$BJ$52</c:f>
              <c:numCache>
                <c:formatCode>0.00</c:formatCode>
                <c:ptCount val="6"/>
                <c:pt idx="0">
                  <c:v>1</c:v>
                </c:pt>
                <c:pt idx="1">
                  <c:v>1</c:v>
                </c:pt>
                <c:pt idx="2">
                  <c:v>1</c:v>
                </c:pt>
                <c:pt idx="3">
                  <c:v>1</c:v>
                </c:pt>
                <c:pt idx="4">
                  <c:v>1</c:v>
                </c:pt>
                <c:pt idx="5">
                  <c:v>1</c:v>
                </c:pt>
              </c:numCache>
            </c:numRef>
          </c:val>
          <c:smooth val="0"/>
          <c:extLst>
            <c:ext xmlns:c16="http://schemas.microsoft.com/office/drawing/2014/chart" uri="{C3380CC4-5D6E-409C-BE32-E72D297353CC}">
              <c16:uniqueId val="{00000003-25A8-4012-8F4A-B47EE8EDC1C4}"/>
            </c:ext>
          </c:extLst>
        </c:ser>
        <c:ser>
          <c:idx val="4"/>
          <c:order val="2"/>
          <c:tx>
            <c:strRef>
              <c:f>Exposure_by_WHO_weightbands!$BK$46</c:f>
              <c:strCache>
                <c:ptCount val="1"/>
                <c:pt idx="0">
                  <c:v>Upper Bound of Target</c:v>
                </c:pt>
              </c:strCache>
            </c:strRef>
          </c:tx>
          <c:spPr>
            <a:ln w="28575" cap="rnd">
              <a:solidFill>
                <a:schemeClr val="accent2"/>
              </a:solidFill>
              <a:prstDash val="dash"/>
              <a:round/>
            </a:ln>
            <a:effectLst/>
          </c:spPr>
          <c:marker>
            <c:symbol val="none"/>
          </c:marker>
          <c:cat>
            <c:strRef>
              <c:f>Exposure_by_WHO_weightbands!$B$8:$B$13</c:f>
              <c:strCache>
                <c:ptCount val="6"/>
                <c:pt idx="0">
                  <c:v>3 - 5.9</c:v>
                </c:pt>
                <c:pt idx="1">
                  <c:v>6 - 9.9</c:v>
                </c:pt>
                <c:pt idx="2">
                  <c:v>10 - 13.9</c:v>
                </c:pt>
                <c:pt idx="3">
                  <c:v>14 - 19.9</c:v>
                </c:pt>
                <c:pt idx="4">
                  <c:v>20 - 24.9</c:v>
                </c:pt>
                <c:pt idx="5">
                  <c:v>25 - 34.9</c:v>
                </c:pt>
              </c:strCache>
            </c:strRef>
          </c:cat>
          <c:val>
            <c:numRef>
              <c:f>Exposure_by_WHO_weightbands!$BK$47:$BK$52</c:f>
              <c:numCache>
                <c:formatCode>0.00</c:formatCode>
                <c:ptCount val="6"/>
                <c:pt idx="0">
                  <c:v>1.25</c:v>
                </c:pt>
                <c:pt idx="1">
                  <c:v>1.25</c:v>
                </c:pt>
                <c:pt idx="2">
                  <c:v>1.25</c:v>
                </c:pt>
                <c:pt idx="3">
                  <c:v>1.25</c:v>
                </c:pt>
                <c:pt idx="4">
                  <c:v>1.25</c:v>
                </c:pt>
                <c:pt idx="5">
                  <c:v>1.25</c:v>
                </c:pt>
              </c:numCache>
            </c:numRef>
          </c:val>
          <c:smooth val="0"/>
          <c:extLst>
            <c:ext xmlns:c16="http://schemas.microsoft.com/office/drawing/2014/chart" uri="{C3380CC4-5D6E-409C-BE32-E72D297353CC}">
              <c16:uniqueId val="{00000004-25A8-4012-8F4A-B47EE8EDC1C4}"/>
            </c:ext>
          </c:extLst>
        </c:ser>
        <c:dLbls>
          <c:showLegendKey val="0"/>
          <c:showVal val="0"/>
          <c:showCatName val="0"/>
          <c:showSerName val="0"/>
          <c:showPercent val="0"/>
          <c:showBubbleSize val="0"/>
        </c:dLbls>
        <c:marker val="1"/>
        <c:smooth val="0"/>
        <c:axId val="421517352"/>
        <c:axId val="421516176"/>
      </c:lineChart>
      <c:catAx>
        <c:axId val="421517352"/>
        <c:scaling>
          <c:orientation val="minMax"/>
        </c:scaling>
        <c:delete val="0"/>
        <c:axPos val="b"/>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ZA"/>
                  <a:t>Weight band (kg)</a:t>
                </a:r>
              </a:p>
            </c:rich>
          </c:tx>
          <c:layout>
            <c:manualLayout>
              <c:xMode val="edge"/>
              <c:yMode val="edge"/>
              <c:x val="0.41338021690690097"/>
              <c:y val="0.92582804752536418"/>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21516176"/>
        <c:crossesAt val="0"/>
        <c:auto val="1"/>
        <c:lblAlgn val="ctr"/>
        <c:lblOffset val="100"/>
        <c:noMultiLvlLbl val="0"/>
      </c:catAx>
      <c:valAx>
        <c:axId val="421516176"/>
        <c:scaling>
          <c:orientation val="minMax"/>
        </c:scaling>
        <c:delete val="0"/>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ZA" sz="1800" b="0" i="0" baseline="0">
                    <a:effectLst/>
                  </a:rPr>
                  <a:t>AUC compared to Reference</a:t>
                </a:r>
                <a:endParaRPr lang="en-ZA">
                  <a:effectLst/>
                </a:endParaRPr>
              </a:p>
            </c:rich>
          </c:tx>
          <c:layout>
            <c:manualLayout>
              <c:xMode val="edge"/>
              <c:yMode val="edge"/>
              <c:x val="2.0262079011287275E-3"/>
              <c:y val="0.22675515560554926"/>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21517352"/>
        <c:crosses val="autoZero"/>
        <c:crossBetween val="between"/>
      </c:valAx>
      <c:spPr>
        <a:noFill/>
        <a:ln w="38100">
          <a:noFill/>
        </a:ln>
        <a:effectLst/>
      </c:spPr>
    </c:plotArea>
    <c:plotVisOnly val="0"/>
    <c:dispBlanksAs val="gap"/>
    <c:showDLblsOverMax val="0"/>
  </c:chart>
  <c:spPr>
    <a:solidFill>
      <a:schemeClr val="bg1"/>
    </a:solidFill>
    <a:ln w="9525" cap="flat" cmpd="sng" algn="ctr">
      <a:noFill/>
      <a:round/>
    </a:ln>
    <a:effectLst/>
  </c:spPr>
  <c:txPr>
    <a:bodyPr/>
    <a:lstStyle/>
    <a:p>
      <a:pPr>
        <a:defRPr sz="18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Exposure_by_CUSTOM_weightbands!$BM$6</c:f>
          <c:strCache>
            <c:ptCount val="1"/>
            <c:pt idx="0">
              <c:v>Equivalent Exposure (AUC) VS. weight-band for Drug 1</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6792632850241552E-2"/>
          <c:y val="1.7440573198457668E-2"/>
          <c:w val="0.91087644927536227"/>
          <c:h val="0.80364407794698667"/>
        </c:manualLayout>
      </c:layout>
      <c:areaChart>
        <c:grouping val="standard"/>
        <c:varyColors val="0"/>
        <c:ser>
          <c:idx val="5"/>
          <c:order val="3"/>
          <c:tx>
            <c:strRef>
              <c:f>Exposure_by_CUSTOM_weightbands!$K$7</c:f>
              <c:strCache>
                <c:ptCount val="1"/>
                <c:pt idx="0">
                  <c:v>Exposure (AUC)</c:v>
                </c:pt>
              </c:strCache>
            </c:strRef>
          </c:tx>
          <c:spPr>
            <a:solidFill>
              <a:srgbClr val="D5B8EA"/>
            </a:solidFill>
            <a:ln w="28575">
              <a:noFill/>
            </a:ln>
            <a:effectLst/>
          </c:spPr>
          <c:cat>
            <c:strRef>
              <c:f>Exposure_by_CUSTOM_weightbands!$B$8:$B$39</c:f>
              <c:strCache>
                <c:ptCount val="32"/>
                <c:pt idx="0">
                  <c:v>3 - 3.9</c:v>
                </c:pt>
                <c:pt idx="1">
                  <c:v>4 - 4.9</c:v>
                </c:pt>
                <c:pt idx="2">
                  <c:v>5 - 5.9</c:v>
                </c:pt>
                <c:pt idx="3">
                  <c:v>6 - 6.9</c:v>
                </c:pt>
                <c:pt idx="4">
                  <c:v>7 - 7.9</c:v>
                </c:pt>
                <c:pt idx="5">
                  <c:v>8 - 8.9</c:v>
                </c:pt>
                <c:pt idx="6">
                  <c:v>9 - 9.9</c:v>
                </c:pt>
                <c:pt idx="7">
                  <c:v>10 - 10.9</c:v>
                </c:pt>
                <c:pt idx="8">
                  <c:v>11 - 11.9</c:v>
                </c:pt>
                <c:pt idx="9">
                  <c:v>12 - 12.9</c:v>
                </c:pt>
                <c:pt idx="10">
                  <c:v>13 - 13.9</c:v>
                </c:pt>
                <c:pt idx="11">
                  <c:v>14 - 14.9</c:v>
                </c:pt>
                <c:pt idx="12">
                  <c:v>15 - 15.9</c:v>
                </c:pt>
                <c:pt idx="13">
                  <c:v>16 - 16.9</c:v>
                </c:pt>
                <c:pt idx="14">
                  <c:v>17 - 17.9</c:v>
                </c:pt>
                <c:pt idx="15">
                  <c:v>18 - 18.9</c:v>
                </c:pt>
                <c:pt idx="16">
                  <c:v>19 - 19.9</c:v>
                </c:pt>
                <c:pt idx="17">
                  <c:v>20 - 20.9</c:v>
                </c:pt>
                <c:pt idx="18">
                  <c:v>21 - 21.9</c:v>
                </c:pt>
                <c:pt idx="19">
                  <c:v>22 - 22.9</c:v>
                </c:pt>
                <c:pt idx="20">
                  <c:v>23 - 23.9</c:v>
                </c:pt>
                <c:pt idx="21">
                  <c:v>24 - 24.9</c:v>
                </c:pt>
                <c:pt idx="22">
                  <c:v>25 - 25.9</c:v>
                </c:pt>
                <c:pt idx="23">
                  <c:v>26 - 26.9</c:v>
                </c:pt>
                <c:pt idx="24">
                  <c:v>27 - 27.9</c:v>
                </c:pt>
                <c:pt idx="25">
                  <c:v>28 - 28.9</c:v>
                </c:pt>
                <c:pt idx="26">
                  <c:v>29 - 29.9</c:v>
                </c:pt>
                <c:pt idx="27">
                  <c:v>30 - 30.9</c:v>
                </c:pt>
                <c:pt idx="28">
                  <c:v>31 - 31.9</c:v>
                </c:pt>
                <c:pt idx="29">
                  <c:v>32 - 32.9</c:v>
                </c:pt>
                <c:pt idx="30">
                  <c:v>33 - 33.9</c:v>
                </c:pt>
                <c:pt idx="31">
                  <c:v>34 - 34.9</c:v>
                </c:pt>
              </c:strCache>
            </c:strRef>
          </c:cat>
          <c:val>
            <c:numRef>
              <c:f>Exposure_by_CUSTOM_weightbands!$K$8:$K$39</c:f>
              <c:numCache>
                <c:formatCode>0.00</c:formatCode>
                <c:ptCount val="32"/>
                <c:pt idx="0">
                  <c:v>2.7494622426498223</c:v>
                </c:pt>
                <c:pt idx="1">
                  <c:v>2.9221363173320114</c:v>
                </c:pt>
                <c:pt idx="2">
                  <c:v>2.7180812586767131</c:v>
                </c:pt>
                <c:pt idx="3">
                  <c:v>1.9522654317265205</c:v>
                </c:pt>
                <c:pt idx="4">
                  <c:v>1.4395451696995931</c:v>
                </c:pt>
                <c:pt idx="5">
                  <c:v>1.1159112832297118</c:v>
                </c:pt>
                <c:pt idx="6">
                  <c:v>0.91291447926021829</c:v>
                </c:pt>
                <c:pt idx="7">
                  <c:v>1.1896717200682811</c:v>
                </c:pt>
                <c:pt idx="8">
                  <c:v>1.077652419797166</c:v>
                </c:pt>
                <c:pt idx="9">
                  <c:v>0.99796947425915727</c:v>
                </c:pt>
                <c:pt idx="10">
                  <c:v>0.9350022346521214</c:v>
                </c:pt>
                <c:pt idx="11">
                  <c:v>1.1762138602214434</c:v>
                </c:pt>
                <c:pt idx="12">
                  <c:v>1.115308450013337</c:v>
                </c:pt>
                <c:pt idx="13">
                  <c:v>1.0617582352520307</c:v>
                </c:pt>
                <c:pt idx="14">
                  <c:v>1.0140973898426848</c:v>
                </c:pt>
                <c:pt idx="15">
                  <c:v>0.97127233817222447</c:v>
                </c:pt>
                <c:pt idx="16">
                  <c:v>0.93251217366253636</c:v>
                </c:pt>
                <c:pt idx="17">
                  <c:v>1.1215203626664876</c:v>
                </c:pt>
                <c:pt idx="18">
                  <c:v>1.0811307216838839</c:v>
                </c:pt>
                <c:pt idx="19">
                  <c:v>1.0440166634310126</c:v>
                </c:pt>
                <c:pt idx="20">
                  <c:v>1.0097452898911328</c:v>
                </c:pt>
                <c:pt idx="21">
                  <c:v>0.97799604514630123</c:v>
                </c:pt>
                <c:pt idx="22">
                  <c:v>1.138189205521194</c:v>
                </c:pt>
                <c:pt idx="23">
                  <c:v>1.1051782585201646</c:v>
                </c:pt>
                <c:pt idx="24">
                  <c:v>1.0743236462740968</c:v>
                </c:pt>
                <c:pt idx="25">
                  <c:v>1.0454100435110854</c:v>
                </c:pt>
                <c:pt idx="26">
                  <c:v>1.0182481991740489</c:v>
                </c:pt>
                <c:pt idx="27">
                  <c:v>0.99267867216165062</c:v>
                </c:pt>
                <c:pt idx="28">
                  <c:v>0.968560548554802</c:v>
                </c:pt>
                <c:pt idx="29">
                  <c:v>0.94576702428028392</c:v>
                </c:pt>
                <c:pt idx="30">
                  <c:v>0.92418729293746804</c:v>
                </c:pt>
                <c:pt idx="31">
                  <c:v>0.90372273012273863</c:v>
                </c:pt>
              </c:numCache>
            </c:numRef>
          </c:val>
          <c:extLst>
            <c:ext xmlns:c16="http://schemas.microsoft.com/office/drawing/2014/chart" uri="{C3380CC4-5D6E-409C-BE32-E72D297353CC}">
              <c16:uniqueId val="{00000003-DD2C-481F-8315-8E8EE1148213}"/>
            </c:ext>
          </c:extLst>
        </c:ser>
        <c:ser>
          <c:idx val="0"/>
          <c:order val="4"/>
          <c:tx>
            <c:strRef>
              <c:f>Exposure_by_CUSTOM_weightbands!$L$6</c:f>
              <c:strCache>
                <c:ptCount val="1"/>
                <c:pt idx="0">
                  <c:v>Largest Child</c:v>
                </c:pt>
              </c:strCache>
            </c:strRef>
          </c:tx>
          <c:spPr>
            <a:solidFill>
              <a:schemeClr val="bg1"/>
            </a:solidFill>
            <a:ln w="28575">
              <a:noFill/>
            </a:ln>
            <a:effectLst/>
          </c:spPr>
          <c:cat>
            <c:strRef>
              <c:f>Exposure_by_CUSTOM_weightbands!$B$8:$B$39</c:f>
              <c:strCache>
                <c:ptCount val="32"/>
                <c:pt idx="0">
                  <c:v>3 - 3.9</c:v>
                </c:pt>
                <c:pt idx="1">
                  <c:v>4 - 4.9</c:v>
                </c:pt>
                <c:pt idx="2">
                  <c:v>5 - 5.9</c:v>
                </c:pt>
                <c:pt idx="3">
                  <c:v>6 - 6.9</c:v>
                </c:pt>
                <c:pt idx="4">
                  <c:v>7 - 7.9</c:v>
                </c:pt>
                <c:pt idx="5">
                  <c:v>8 - 8.9</c:v>
                </c:pt>
                <c:pt idx="6">
                  <c:v>9 - 9.9</c:v>
                </c:pt>
                <c:pt idx="7">
                  <c:v>10 - 10.9</c:v>
                </c:pt>
                <c:pt idx="8">
                  <c:v>11 - 11.9</c:v>
                </c:pt>
                <c:pt idx="9">
                  <c:v>12 - 12.9</c:v>
                </c:pt>
                <c:pt idx="10">
                  <c:v>13 - 13.9</c:v>
                </c:pt>
                <c:pt idx="11">
                  <c:v>14 - 14.9</c:v>
                </c:pt>
                <c:pt idx="12">
                  <c:v>15 - 15.9</c:v>
                </c:pt>
                <c:pt idx="13">
                  <c:v>16 - 16.9</c:v>
                </c:pt>
                <c:pt idx="14">
                  <c:v>17 - 17.9</c:v>
                </c:pt>
                <c:pt idx="15">
                  <c:v>18 - 18.9</c:v>
                </c:pt>
                <c:pt idx="16">
                  <c:v>19 - 19.9</c:v>
                </c:pt>
                <c:pt idx="17">
                  <c:v>20 - 20.9</c:v>
                </c:pt>
                <c:pt idx="18">
                  <c:v>21 - 21.9</c:v>
                </c:pt>
                <c:pt idx="19">
                  <c:v>22 - 22.9</c:v>
                </c:pt>
                <c:pt idx="20">
                  <c:v>23 - 23.9</c:v>
                </c:pt>
                <c:pt idx="21">
                  <c:v>24 - 24.9</c:v>
                </c:pt>
                <c:pt idx="22">
                  <c:v>25 - 25.9</c:v>
                </c:pt>
                <c:pt idx="23">
                  <c:v>26 - 26.9</c:v>
                </c:pt>
                <c:pt idx="24">
                  <c:v>27 - 27.9</c:v>
                </c:pt>
                <c:pt idx="25">
                  <c:v>28 - 28.9</c:v>
                </c:pt>
                <c:pt idx="26">
                  <c:v>29 - 29.9</c:v>
                </c:pt>
                <c:pt idx="27">
                  <c:v>30 - 30.9</c:v>
                </c:pt>
                <c:pt idx="28">
                  <c:v>31 - 31.9</c:v>
                </c:pt>
                <c:pt idx="29">
                  <c:v>32 - 32.9</c:v>
                </c:pt>
                <c:pt idx="30">
                  <c:v>33 - 33.9</c:v>
                </c:pt>
                <c:pt idx="31">
                  <c:v>34 - 34.9</c:v>
                </c:pt>
              </c:strCache>
            </c:strRef>
          </c:cat>
          <c:val>
            <c:numRef>
              <c:f>Exposure_by_CUSTOM_weightbands!$L$8:$L$39</c:f>
              <c:numCache>
                <c:formatCode>0.00</c:formatCode>
                <c:ptCount val="32"/>
                <c:pt idx="0">
                  <c:v>1.72866135700474</c:v>
                </c:pt>
                <c:pt idx="1">
                  <c:v>1.7638611087531579</c:v>
                </c:pt>
                <c:pt idx="2">
                  <c:v>1.6544865231470065</c:v>
                </c:pt>
                <c:pt idx="3">
                  <c:v>1.234792218301265</c:v>
                </c:pt>
                <c:pt idx="4">
                  <c:v>0.98916037105374455</c:v>
                </c:pt>
                <c:pt idx="5">
                  <c:v>0.85339860739152162</c:v>
                </c:pt>
                <c:pt idx="6">
                  <c:v>0.77131239995175416</c:v>
                </c:pt>
                <c:pt idx="7">
                  <c:v>1.0679197297049892</c:v>
                </c:pt>
                <c:pt idx="8">
                  <c:v>0.9964748271590943</c:v>
                </c:pt>
                <c:pt idx="9">
                  <c:v>0.93641339002769608</c:v>
                </c:pt>
                <c:pt idx="10">
                  <c:v>0.88469876832940564</c:v>
                </c:pt>
                <c:pt idx="11">
                  <c:v>1.1192361542443681</c:v>
                </c:pt>
                <c:pt idx="12">
                  <c:v>1.0657669857513334</c:v>
                </c:pt>
                <c:pt idx="13">
                  <c:v>1.0179859618846059</c:v>
                </c:pt>
                <c:pt idx="14">
                  <c:v>0.97494176736665628</c:v>
                </c:pt>
                <c:pt idx="15">
                  <c:v>0.93594719462513365</c:v>
                </c:pt>
                <c:pt idx="16">
                  <c:v>0.90041709799872638</c:v>
                </c:pt>
                <c:pt idx="17">
                  <c:v>1.0848643101752551</c:v>
                </c:pt>
                <c:pt idx="18">
                  <c:v>1.0474773171800713</c:v>
                </c:pt>
                <c:pt idx="19">
                  <c:v>1.0129698552422195</c:v>
                </c:pt>
                <c:pt idx="20">
                  <c:v>0.98100485693487216</c:v>
                </c:pt>
                <c:pt idx="21">
                  <c:v>0.95130063776096707</c:v>
                </c:pt>
                <c:pt idx="22">
                  <c:v>1.1083359328622764</c:v>
                </c:pt>
                <c:pt idx="23">
                  <c:v>1.0772847597175963</c:v>
                </c:pt>
                <c:pt idx="24">
                  <c:v>1.0481907061390869</c:v>
                </c:pt>
                <c:pt idx="25">
                  <c:v>1.0208678268160973</c:v>
                </c:pt>
                <c:pt idx="26">
                  <c:v>0.99515220090029166</c:v>
                </c:pt>
                <c:pt idx="27">
                  <c:v>0.97089896811159226</c:v>
                </c:pt>
                <c:pt idx="28">
                  <c:v>0.94798155389006922</c:v>
                </c:pt>
                <c:pt idx="29">
                  <c:v>0.9262878673080096</c:v>
                </c:pt>
                <c:pt idx="30">
                  <c:v>0.90571826391106602</c:v>
                </c:pt>
                <c:pt idx="31">
                  <c:v>0.88618384544373507</c:v>
                </c:pt>
              </c:numCache>
            </c:numRef>
          </c:val>
          <c:extLst>
            <c:ext xmlns:c16="http://schemas.microsoft.com/office/drawing/2014/chart" uri="{C3380CC4-5D6E-409C-BE32-E72D297353CC}">
              <c16:uniqueId val="{00000004-DD2C-481F-8315-8E8EE1148213}"/>
            </c:ext>
          </c:extLst>
        </c:ser>
        <c:dLbls>
          <c:showLegendKey val="0"/>
          <c:showVal val="0"/>
          <c:showCatName val="0"/>
          <c:showSerName val="0"/>
          <c:showPercent val="0"/>
          <c:showBubbleSize val="0"/>
        </c:dLbls>
        <c:axId val="565969776"/>
        <c:axId val="565972128"/>
      </c:areaChart>
      <c:lineChart>
        <c:grouping val="standard"/>
        <c:varyColors val="0"/>
        <c:ser>
          <c:idx val="3"/>
          <c:order val="0"/>
          <c:tx>
            <c:strRef>
              <c:f>Exposure_by_CUSTOM_weightbands!$BM$7</c:f>
              <c:strCache>
                <c:ptCount val="1"/>
                <c:pt idx="0">
                  <c:v>Lower Bound of Target</c:v>
                </c:pt>
              </c:strCache>
            </c:strRef>
          </c:tx>
          <c:spPr>
            <a:ln w="28575" cap="rnd">
              <a:solidFill>
                <a:srgbClr val="7030A0"/>
              </a:solidFill>
              <a:prstDash val="dash"/>
              <a:round/>
            </a:ln>
            <a:effectLst/>
          </c:spPr>
          <c:marker>
            <c:symbol val="none"/>
          </c:marker>
          <c:cat>
            <c:strRef>
              <c:f>Exposure_by_CUSTOM_weightbands!$B$8:$B$39</c:f>
              <c:strCache>
                <c:ptCount val="32"/>
                <c:pt idx="0">
                  <c:v>3 - 3.9</c:v>
                </c:pt>
                <c:pt idx="1">
                  <c:v>4 - 4.9</c:v>
                </c:pt>
                <c:pt idx="2">
                  <c:v>5 - 5.9</c:v>
                </c:pt>
                <c:pt idx="3">
                  <c:v>6 - 6.9</c:v>
                </c:pt>
                <c:pt idx="4">
                  <c:v>7 - 7.9</c:v>
                </c:pt>
                <c:pt idx="5">
                  <c:v>8 - 8.9</c:v>
                </c:pt>
                <c:pt idx="6">
                  <c:v>9 - 9.9</c:v>
                </c:pt>
                <c:pt idx="7">
                  <c:v>10 - 10.9</c:v>
                </c:pt>
                <c:pt idx="8">
                  <c:v>11 - 11.9</c:v>
                </c:pt>
                <c:pt idx="9">
                  <c:v>12 - 12.9</c:v>
                </c:pt>
                <c:pt idx="10">
                  <c:v>13 - 13.9</c:v>
                </c:pt>
                <c:pt idx="11">
                  <c:v>14 - 14.9</c:v>
                </c:pt>
                <c:pt idx="12">
                  <c:v>15 - 15.9</c:v>
                </c:pt>
                <c:pt idx="13">
                  <c:v>16 - 16.9</c:v>
                </c:pt>
                <c:pt idx="14">
                  <c:v>17 - 17.9</c:v>
                </c:pt>
                <c:pt idx="15">
                  <c:v>18 - 18.9</c:v>
                </c:pt>
                <c:pt idx="16">
                  <c:v>19 - 19.9</c:v>
                </c:pt>
                <c:pt idx="17">
                  <c:v>20 - 20.9</c:v>
                </c:pt>
                <c:pt idx="18">
                  <c:v>21 - 21.9</c:v>
                </c:pt>
                <c:pt idx="19">
                  <c:v>22 - 22.9</c:v>
                </c:pt>
                <c:pt idx="20">
                  <c:v>23 - 23.9</c:v>
                </c:pt>
                <c:pt idx="21">
                  <c:v>24 - 24.9</c:v>
                </c:pt>
                <c:pt idx="22">
                  <c:v>25 - 25.9</c:v>
                </c:pt>
                <c:pt idx="23">
                  <c:v>26 - 26.9</c:v>
                </c:pt>
                <c:pt idx="24">
                  <c:v>27 - 27.9</c:v>
                </c:pt>
                <c:pt idx="25">
                  <c:v>28 - 28.9</c:v>
                </c:pt>
                <c:pt idx="26">
                  <c:v>29 - 29.9</c:v>
                </c:pt>
                <c:pt idx="27">
                  <c:v>30 - 30.9</c:v>
                </c:pt>
                <c:pt idx="28">
                  <c:v>31 - 31.9</c:v>
                </c:pt>
                <c:pt idx="29">
                  <c:v>32 - 32.9</c:v>
                </c:pt>
                <c:pt idx="30">
                  <c:v>33 - 33.9</c:v>
                </c:pt>
                <c:pt idx="31">
                  <c:v>34 - 34.9</c:v>
                </c:pt>
              </c:strCache>
            </c:strRef>
          </c:cat>
          <c:val>
            <c:numRef>
              <c:f>Exposure_by_CUSTOM_weightbands!$BM$8:$BM$39</c:f>
              <c:numCache>
                <c:formatCode>0.00</c:formatCode>
                <c:ptCount val="32"/>
                <c:pt idx="0">
                  <c:v>0.8</c:v>
                </c:pt>
                <c:pt idx="1">
                  <c:v>0.8</c:v>
                </c:pt>
                <c:pt idx="2">
                  <c:v>0.8</c:v>
                </c:pt>
                <c:pt idx="3">
                  <c:v>0.8</c:v>
                </c:pt>
                <c:pt idx="4">
                  <c:v>0.8</c:v>
                </c:pt>
                <c:pt idx="5">
                  <c:v>0.8</c:v>
                </c:pt>
                <c:pt idx="6">
                  <c:v>0.8</c:v>
                </c:pt>
                <c:pt idx="7">
                  <c:v>0.8</c:v>
                </c:pt>
                <c:pt idx="8">
                  <c:v>0.8</c:v>
                </c:pt>
                <c:pt idx="9">
                  <c:v>0.8</c:v>
                </c:pt>
                <c:pt idx="10">
                  <c:v>0.8</c:v>
                </c:pt>
                <c:pt idx="11">
                  <c:v>0.8</c:v>
                </c:pt>
                <c:pt idx="12">
                  <c:v>0.8</c:v>
                </c:pt>
                <c:pt idx="13">
                  <c:v>0.8</c:v>
                </c:pt>
                <c:pt idx="14">
                  <c:v>0.8</c:v>
                </c:pt>
                <c:pt idx="15">
                  <c:v>0.8</c:v>
                </c:pt>
                <c:pt idx="16">
                  <c:v>0.8</c:v>
                </c:pt>
                <c:pt idx="17">
                  <c:v>0.8</c:v>
                </c:pt>
                <c:pt idx="18">
                  <c:v>0.8</c:v>
                </c:pt>
                <c:pt idx="19">
                  <c:v>0.8</c:v>
                </c:pt>
                <c:pt idx="20">
                  <c:v>0.8</c:v>
                </c:pt>
                <c:pt idx="21">
                  <c:v>0.8</c:v>
                </c:pt>
                <c:pt idx="22">
                  <c:v>0.8</c:v>
                </c:pt>
                <c:pt idx="23">
                  <c:v>0.8</c:v>
                </c:pt>
                <c:pt idx="24">
                  <c:v>0.8</c:v>
                </c:pt>
                <c:pt idx="25">
                  <c:v>0.8</c:v>
                </c:pt>
                <c:pt idx="26">
                  <c:v>0.8</c:v>
                </c:pt>
                <c:pt idx="27">
                  <c:v>0.8</c:v>
                </c:pt>
                <c:pt idx="28">
                  <c:v>0.8</c:v>
                </c:pt>
                <c:pt idx="29">
                  <c:v>0.8</c:v>
                </c:pt>
                <c:pt idx="30">
                  <c:v>0.8</c:v>
                </c:pt>
                <c:pt idx="31">
                  <c:v>0.8</c:v>
                </c:pt>
              </c:numCache>
            </c:numRef>
          </c:val>
          <c:smooth val="0"/>
          <c:extLst>
            <c:ext xmlns:c16="http://schemas.microsoft.com/office/drawing/2014/chart" uri="{C3380CC4-5D6E-409C-BE32-E72D297353CC}">
              <c16:uniqueId val="{00000000-DD2C-481F-8315-8E8EE1148213}"/>
            </c:ext>
          </c:extLst>
        </c:ser>
        <c:ser>
          <c:idx val="4"/>
          <c:order val="1"/>
          <c:tx>
            <c:strRef>
              <c:f>Exposure_by_CUSTOM_weightbands!$BO$7</c:f>
              <c:strCache>
                <c:ptCount val="1"/>
                <c:pt idx="0">
                  <c:v>Upper Bound of Target</c:v>
                </c:pt>
              </c:strCache>
            </c:strRef>
          </c:tx>
          <c:spPr>
            <a:ln w="28575" cap="rnd">
              <a:solidFill>
                <a:srgbClr val="7030A0"/>
              </a:solidFill>
              <a:prstDash val="dash"/>
              <a:round/>
            </a:ln>
            <a:effectLst/>
          </c:spPr>
          <c:marker>
            <c:symbol val="none"/>
          </c:marker>
          <c:cat>
            <c:strRef>
              <c:f>Exposure_by_CUSTOM_weightbands!$B$8:$B$39</c:f>
              <c:strCache>
                <c:ptCount val="32"/>
                <c:pt idx="0">
                  <c:v>3 - 3.9</c:v>
                </c:pt>
                <c:pt idx="1">
                  <c:v>4 - 4.9</c:v>
                </c:pt>
                <c:pt idx="2">
                  <c:v>5 - 5.9</c:v>
                </c:pt>
                <c:pt idx="3">
                  <c:v>6 - 6.9</c:v>
                </c:pt>
                <c:pt idx="4">
                  <c:v>7 - 7.9</c:v>
                </c:pt>
                <c:pt idx="5">
                  <c:v>8 - 8.9</c:v>
                </c:pt>
                <c:pt idx="6">
                  <c:v>9 - 9.9</c:v>
                </c:pt>
                <c:pt idx="7">
                  <c:v>10 - 10.9</c:v>
                </c:pt>
                <c:pt idx="8">
                  <c:v>11 - 11.9</c:v>
                </c:pt>
                <c:pt idx="9">
                  <c:v>12 - 12.9</c:v>
                </c:pt>
                <c:pt idx="10">
                  <c:v>13 - 13.9</c:v>
                </c:pt>
                <c:pt idx="11">
                  <c:v>14 - 14.9</c:v>
                </c:pt>
                <c:pt idx="12">
                  <c:v>15 - 15.9</c:v>
                </c:pt>
                <c:pt idx="13">
                  <c:v>16 - 16.9</c:v>
                </c:pt>
                <c:pt idx="14">
                  <c:v>17 - 17.9</c:v>
                </c:pt>
                <c:pt idx="15">
                  <c:v>18 - 18.9</c:v>
                </c:pt>
                <c:pt idx="16">
                  <c:v>19 - 19.9</c:v>
                </c:pt>
                <c:pt idx="17">
                  <c:v>20 - 20.9</c:v>
                </c:pt>
                <c:pt idx="18">
                  <c:v>21 - 21.9</c:v>
                </c:pt>
                <c:pt idx="19">
                  <c:v>22 - 22.9</c:v>
                </c:pt>
                <c:pt idx="20">
                  <c:v>23 - 23.9</c:v>
                </c:pt>
                <c:pt idx="21">
                  <c:v>24 - 24.9</c:v>
                </c:pt>
                <c:pt idx="22">
                  <c:v>25 - 25.9</c:v>
                </c:pt>
                <c:pt idx="23">
                  <c:v>26 - 26.9</c:v>
                </c:pt>
                <c:pt idx="24">
                  <c:v>27 - 27.9</c:v>
                </c:pt>
                <c:pt idx="25">
                  <c:v>28 - 28.9</c:v>
                </c:pt>
                <c:pt idx="26">
                  <c:v>29 - 29.9</c:v>
                </c:pt>
                <c:pt idx="27">
                  <c:v>30 - 30.9</c:v>
                </c:pt>
                <c:pt idx="28">
                  <c:v>31 - 31.9</c:v>
                </c:pt>
                <c:pt idx="29">
                  <c:v>32 - 32.9</c:v>
                </c:pt>
                <c:pt idx="30">
                  <c:v>33 - 33.9</c:v>
                </c:pt>
                <c:pt idx="31">
                  <c:v>34 - 34.9</c:v>
                </c:pt>
              </c:strCache>
            </c:strRef>
          </c:cat>
          <c:val>
            <c:numRef>
              <c:f>Exposure_by_CUSTOM_weightbands!$BO$8:$BO$39</c:f>
              <c:numCache>
                <c:formatCode>0.00</c:formatCode>
                <c:ptCount val="32"/>
                <c:pt idx="0">
                  <c:v>1.25</c:v>
                </c:pt>
                <c:pt idx="1">
                  <c:v>1.25</c:v>
                </c:pt>
                <c:pt idx="2">
                  <c:v>1.25</c:v>
                </c:pt>
                <c:pt idx="3">
                  <c:v>1.25</c:v>
                </c:pt>
                <c:pt idx="4">
                  <c:v>1.25</c:v>
                </c:pt>
                <c:pt idx="5">
                  <c:v>1.25</c:v>
                </c:pt>
                <c:pt idx="6">
                  <c:v>1.25</c:v>
                </c:pt>
                <c:pt idx="7">
                  <c:v>1.25</c:v>
                </c:pt>
                <c:pt idx="8">
                  <c:v>1.25</c:v>
                </c:pt>
                <c:pt idx="9">
                  <c:v>1.25</c:v>
                </c:pt>
                <c:pt idx="10">
                  <c:v>1.25</c:v>
                </c:pt>
                <c:pt idx="11">
                  <c:v>1.25</c:v>
                </c:pt>
                <c:pt idx="12">
                  <c:v>1.25</c:v>
                </c:pt>
                <c:pt idx="13">
                  <c:v>1.25</c:v>
                </c:pt>
                <c:pt idx="14">
                  <c:v>1.25</c:v>
                </c:pt>
                <c:pt idx="15">
                  <c:v>1.25</c:v>
                </c:pt>
                <c:pt idx="16">
                  <c:v>1.25</c:v>
                </c:pt>
                <c:pt idx="17">
                  <c:v>1.25</c:v>
                </c:pt>
                <c:pt idx="18">
                  <c:v>1.25</c:v>
                </c:pt>
                <c:pt idx="19">
                  <c:v>1.25</c:v>
                </c:pt>
                <c:pt idx="20">
                  <c:v>1.25</c:v>
                </c:pt>
                <c:pt idx="21">
                  <c:v>1.25</c:v>
                </c:pt>
                <c:pt idx="22">
                  <c:v>1.25</c:v>
                </c:pt>
                <c:pt idx="23">
                  <c:v>1.25</c:v>
                </c:pt>
                <c:pt idx="24">
                  <c:v>1.25</c:v>
                </c:pt>
                <c:pt idx="25">
                  <c:v>1.25</c:v>
                </c:pt>
                <c:pt idx="26">
                  <c:v>1.25</c:v>
                </c:pt>
                <c:pt idx="27">
                  <c:v>1.25</c:v>
                </c:pt>
                <c:pt idx="28">
                  <c:v>1.25</c:v>
                </c:pt>
                <c:pt idx="29">
                  <c:v>1.25</c:v>
                </c:pt>
                <c:pt idx="30">
                  <c:v>1.25</c:v>
                </c:pt>
                <c:pt idx="31">
                  <c:v>1.25</c:v>
                </c:pt>
              </c:numCache>
            </c:numRef>
          </c:val>
          <c:smooth val="0"/>
          <c:extLst>
            <c:ext xmlns:c16="http://schemas.microsoft.com/office/drawing/2014/chart" uri="{C3380CC4-5D6E-409C-BE32-E72D297353CC}">
              <c16:uniqueId val="{00000001-DD2C-481F-8315-8E8EE1148213}"/>
            </c:ext>
          </c:extLst>
        </c:ser>
        <c:ser>
          <c:idx val="1"/>
          <c:order val="2"/>
          <c:tx>
            <c:strRef>
              <c:f>Exposure_by_CUSTOM_weightbands!$BN$7</c:f>
              <c:strCache>
                <c:ptCount val="1"/>
                <c:pt idx="0">
                  <c:v>Target Exposure</c:v>
                </c:pt>
              </c:strCache>
            </c:strRef>
          </c:tx>
          <c:spPr>
            <a:ln w="31750" cap="rnd">
              <a:solidFill>
                <a:srgbClr val="7030A0"/>
              </a:solidFill>
              <a:prstDash val="sysDot"/>
              <a:round/>
            </a:ln>
            <a:effectLst/>
          </c:spPr>
          <c:marker>
            <c:symbol val="none"/>
          </c:marker>
          <c:val>
            <c:numRef>
              <c:f>Exposure_by_CUSTOM_weightbands!$BN$8:$BN$39</c:f>
              <c:numCache>
                <c:formatCode>0.00</c:formatCode>
                <c:ptCount val="32"/>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numCache>
            </c:numRef>
          </c:val>
          <c:smooth val="0"/>
          <c:extLst>
            <c:ext xmlns:c16="http://schemas.microsoft.com/office/drawing/2014/chart" uri="{C3380CC4-5D6E-409C-BE32-E72D297353CC}">
              <c16:uniqueId val="{00000002-DD2C-481F-8315-8E8EE1148213}"/>
            </c:ext>
          </c:extLst>
        </c:ser>
        <c:dLbls>
          <c:showLegendKey val="0"/>
          <c:showVal val="0"/>
          <c:showCatName val="0"/>
          <c:showSerName val="0"/>
          <c:showPercent val="0"/>
          <c:showBubbleSize val="0"/>
        </c:dLbls>
        <c:marker val="1"/>
        <c:smooth val="0"/>
        <c:axId val="565969776"/>
        <c:axId val="565972128"/>
      </c:lineChart>
      <c:catAx>
        <c:axId val="565969776"/>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ZA"/>
                  <a:t>Weight band (kg)</a:t>
                </a:r>
              </a:p>
            </c:rich>
          </c:tx>
          <c:layout>
            <c:manualLayout>
              <c:xMode val="edge"/>
              <c:yMode val="edge"/>
              <c:x val="0.45002388151211398"/>
              <c:y val="0.9370474878505707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65972128"/>
        <c:crossesAt val="0"/>
        <c:auto val="1"/>
        <c:lblAlgn val="ctr"/>
        <c:lblOffset val="100"/>
        <c:noMultiLvlLbl val="0"/>
      </c:catAx>
      <c:valAx>
        <c:axId val="565972128"/>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ZA" sz="1800" b="0" i="0" baseline="0">
                    <a:effectLst/>
                  </a:rPr>
                  <a:t>AUC Compared to Reference</a:t>
                </a:r>
                <a:endParaRPr lang="en-ZA">
                  <a:effectLst/>
                </a:endParaRPr>
              </a:p>
            </c:rich>
          </c:tx>
          <c:layout>
            <c:manualLayout>
              <c:xMode val="edge"/>
              <c:yMode val="edge"/>
              <c:x val="4.6450660781846749E-4"/>
              <c:y val="0.1338980378511507"/>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65969776"/>
        <c:crosses val="autoZero"/>
        <c:crossBetween val="between"/>
      </c:valAx>
      <c:spPr>
        <a:noFill/>
        <a:ln w="38100">
          <a:noFill/>
        </a:ln>
        <a:effectLst/>
      </c:spPr>
    </c:plotArea>
    <c:plotVisOnly val="0"/>
    <c:dispBlanksAs val="gap"/>
    <c:showDLblsOverMax val="0"/>
  </c:chart>
  <c:spPr>
    <a:noFill/>
    <a:ln w="9525" cap="flat" cmpd="sng" algn="ctr">
      <a:noFill/>
      <a:round/>
    </a:ln>
    <a:effectLst/>
  </c:spPr>
  <c:txPr>
    <a:bodyPr/>
    <a:lstStyle/>
    <a:p>
      <a:pPr>
        <a:defRPr sz="14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Exposure_by_CUSTOM_weightbands!$BU$6</c:f>
          <c:strCache>
            <c:ptCount val="1"/>
            <c:pt idx="0">
              <c:v>Equivalent Exposure (AUC) VS. weight-band for Drug 2</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2965631541622254E-2"/>
          <c:y val="1.7405253644507967E-2"/>
          <c:w val="0.90372503767045786"/>
          <c:h val="0.80444555555555552"/>
        </c:manualLayout>
      </c:layout>
      <c:areaChart>
        <c:grouping val="standard"/>
        <c:varyColors val="0"/>
        <c:ser>
          <c:idx val="5"/>
          <c:order val="3"/>
          <c:tx>
            <c:strRef>
              <c:f>Exposure_by_CUSTOM_weightbands!$Z$7</c:f>
              <c:strCache>
                <c:ptCount val="1"/>
                <c:pt idx="0">
                  <c:v>Exposure (AUC)</c:v>
                </c:pt>
              </c:strCache>
            </c:strRef>
          </c:tx>
          <c:spPr>
            <a:solidFill>
              <a:srgbClr val="BDD7EE"/>
            </a:solidFill>
            <a:ln w="28575">
              <a:noFill/>
            </a:ln>
            <a:effectLst/>
          </c:spPr>
          <c:cat>
            <c:strRef>
              <c:f>Exposure_by_CUSTOM_weightbands!$B$8:$B$39</c:f>
              <c:strCache>
                <c:ptCount val="32"/>
                <c:pt idx="0">
                  <c:v>3 - 3.9</c:v>
                </c:pt>
                <c:pt idx="1">
                  <c:v>4 - 4.9</c:v>
                </c:pt>
                <c:pt idx="2">
                  <c:v>5 - 5.9</c:v>
                </c:pt>
                <c:pt idx="3">
                  <c:v>6 - 6.9</c:v>
                </c:pt>
                <c:pt idx="4">
                  <c:v>7 - 7.9</c:v>
                </c:pt>
                <c:pt idx="5">
                  <c:v>8 - 8.9</c:v>
                </c:pt>
                <c:pt idx="6">
                  <c:v>9 - 9.9</c:v>
                </c:pt>
                <c:pt idx="7">
                  <c:v>10 - 10.9</c:v>
                </c:pt>
                <c:pt idx="8">
                  <c:v>11 - 11.9</c:v>
                </c:pt>
                <c:pt idx="9">
                  <c:v>12 - 12.9</c:v>
                </c:pt>
                <c:pt idx="10">
                  <c:v>13 - 13.9</c:v>
                </c:pt>
                <c:pt idx="11">
                  <c:v>14 - 14.9</c:v>
                </c:pt>
                <c:pt idx="12">
                  <c:v>15 - 15.9</c:v>
                </c:pt>
                <c:pt idx="13">
                  <c:v>16 - 16.9</c:v>
                </c:pt>
                <c:pt idx="14">
                  <c:v>17 - 17.9</c:v>
                </c:pt>
                <c:pt idx="15">
                  <c:v>18 - 18.9</c:v>
                </c:pt>
                <c:pt idx="16">
                  <c:v>19 - 19.9</c:v>
                </c:pt>
                <c:pt idx="17">
                  <c:v>20 - 20.9</c:v>
                </c:pt>
                <c:pt idx="18">
                  <c:v>21 - 21.9</c:v>
                </c:pt>
                <c:pt idx="19">
                  <c:v>22 - 22.9</c:v>
                </c:pt>
                <c:pt idx="20">
                  <c:v>23 - 23.9</c:v>
                </c:pt>
                <c:pt idx="21">
                  <c:v>24 - 24.9</c:v>
                </c:pt>
                <c:pt idx="22">
                  <c:v>25 - 25.9</c:v>
                </c:pt>
                <c:pt idx="23">
                  <c:v>26 - 26.9</c:v>
                </c:pt>
                <c:pt idx="24">
                  <c:v>27 - 27.9</c:v>
                </c:pt>
                <c:pt idx="25">
                  <c:v>28 - 28.9</c:v>
                </c:pt>
                <c:pt idx="26">
                  <c:v>29 - 29.9</c:v>
                </c:pt>
                <c:pt idx="27">
                  <c:v>30 - 30.9</c:v>
                </c:pt>
                <c:pt idx="28">
                  <c:v>31 - 31.9</c:v>
                </c:pt>
                <c:pt idx="29">
                  <c:v>32 - 32.9</c:v>
                </c:pt>
                <c:pt idx="30">
                  <c:v>33 - 33.9</c:v>
                </c:pt>
                <c:pt idx="31">
                  <c:v>34 - 34.9</c:v>
                </c:pt>
              </c:strCache>
            </c:strRef>
          </c:cat>
          <c:val>
            <c:numRef>
              <c:f>Exposure_by_CUSTOM_weightbands!$Z$8:$Z$39</c:f>
              <c:numCache>
                <c:formatCode>0.00</c:formatCode>
                <c:ptCount val="32"/>
                <c:pt idx="0">
                  <c:v>3.0034871505773095</c:v>
                </c:pt>
                <c:pt idx="1">
                  <c:v>3.2666912728323152</c:v>
                </c:pt>
                <c:pt idx="2">
                  <c:v>3.1166333632702834</c:v>
                </c:pt>
                <c:pt idx="3">
                  <c:v>2.2585011924826501</c:v>
                </c:pt>
                <c:pt idx="4">
                  <c:v>1.6344369649258321</c:v>
                </c:pt>
                <c:pt idx="5">
                  <c:v>1.2008649250384076</c:v>
                </c:pt>
                <c:pt idx="6">
                  <c:v>0.90093320825862333</c:v>
                </c:pt>
                <c:pt idx="7">
                  <c:v>1.0731449952767398</c:v>
                </c:pt>
                <c:pt idx="8">
                  <c:v>0.90979789587937343</c:v>
                </c:pt>
                <c:pt idx="9">
                  <c:v>0.808580869830967</c:v>
                </c:pt>
                <c:pt idx="10">
                  <c:v>0.73916329945397219</c:v>
                </c:pt>
                <c:pt idx="11">
                  <c:v>0.91535608111187217</c:v>
                </c:pt>
                <c:pt idx="12">
                  <c:v>0.85882515164998297</c:v>
                </c:pt>
                <c:pt idx="13">
                  <c:v>0.81178540699530266</c:v>
                </c:pt>
                <c:pt idx="14">
                  <c:v>0.77163986728298839</c:v>
                </c:pt>
                <c:pt idx="15">
                  <c:v>0.73658109437949115</c:v>
                </c:pt>
                <c:pt idx="16">
                  <c:v>0.70550421840746358</c:v>
                </c:pt>
                <c:pt idx="17">
                  <c:v>0.84700124192828308</c:v>
                </c:pt>
                <c:pt idx="18">
                  <c:v>0.81530519016178249</c:v>
                </c:pt>
                <c:pt idx="19">
                  <c:v>0.78669211356219793</c:v>
                </c:pt>
                <c:pt idx="20">
                  <c:v>0.76026776295765952</c:v>
                </c:pt>
                <c:pt idx="21">
                  <c:v>0.73590228140009917</c:v>
                </c:pt>
                <c:pt idx="22">
                  <c:v>0.85609565311689084</c:v>
                </c:pt>
                <c:pt idx="23">
                  <c:v>0.83091649136881673</c:v>
                </c:pt>
                <c:pt idx="24">
                  <c:v>0.80749544463485301</c:v>
                </c:pt>
                <c:pt idx="25">
                  <c:v>0.785619213778604</c:v>
                </c:pt>
                <c:pt idx="26">
                  <c:v>0.76504591094231589</c:v>
                </c:pt>
                <c:pt idx="27">
                  <c:v>0.74569771701242249</c:v>
                </c:pt>
                <c:pt idx="28">
                  <c:v>0.72749232533198471</c:v>
                </c:pt>
                <c:pt idx="29">
                  <c:v>0.71029374252378297</c:v>
                </c:pt>
                <c:pt idx="30">
                  <c:v>0.69401854295758214</c:v>
                </c:pt>
                <c:pt idx="31">
                  <c:v>0.67859014847069754</c:v>
                </c:pt>
              </c:numCache>
            </c:numRef>
          </c:val>
          <c:extLst>
            <c:ext xmlns:c16="http://schemas.microsoft.com/office/drawing/2014/chart" uri="{C3380CC4-5D6E-409C-BE32-E72D297353CC}">
              <c16:uniqueId val="{00000003-7484-4172-842F-18624BA39314}"/>
            </c:ext>
          </c:extLst>
        </c:ser>
        <c:ser>
          <c:idx val="0"/>
          <c:order val="4"/>
          <c:tx>
            <c:strRef>
              <c:f>Exposure_by_CUSTOM_weightbands!$AA$6</c:f>
              <c:strCache>
                <c:ptCount val="1"/>
                <c:pt idx="0">
                  <c:v>Largest Child</c:v>
                </c:pt>
              </c:strCache>
            </c:strRef>
          </c:tx>
          <c:spPr>
            <a:solidFill>
              <a:schemeClr val="bg1"/>
            </a:solidFill>
            <a:ln w="28575">
              <a:noFill/>
            </a:ln>
            <a:effectLst/>
          </c:spPr>
          <c:cat>
            <c:strRef>
              <c:f>Exposure_by_CUSTOM_weightbands!$B$8:$B$39</c:f>
              <c:strCache>
                <c:ptCount val="32"/>
                <c:pt idx="0">
                  <c:v>3 - 3.9</c:v>
                </c:pt>
                <c:pt idx="1">
                  <c:v>4 - 4.9</c:v>
                </c:pt>
                <c:pt idx="2">
                  <c:v>5 - 5.9</c:v>
                </c:pt>
                <c:pt idx="3">
                  <c:v>6 - 6.9</c:v>
                </c:pt>
                <c:pt idx="4">
                  <c:v>7 - 7.9</c:v>
                </c:pt>
                <c:pt idx="5">
                  <c:v>8 - 8.9</c:v>
                </c:pt>
                <c:pt idx="6">
                  <c:v>9 - 9.9</c:v>
                </c:pt>
                <c:pt idx="7">
                  <c:v>10 - 10.9</c:v>
                </c:pt>
                <c:pt idx="8">
                  <c:v>11 - 11.9</c:v>
                </c:pt>
                <c:pt idx="9">
                  <c:v>12 - 12.9</c:v>
                </c:pt>
                <c:pt idx="10">
                  <c:v>13 - 13.9</c:v>
                </c:pt>
                <c:pt idx="11">
                  <c:v>14 - 14.9</c:v>
                </c:pt>
                <c:pt idx="12">
                  <c:v>15 - 15.9</c:v>
                </c:pt>
                <c:pt idx="13">
                  <c:v>16 - 16.9</c:v>
                </c:pt>
                <c:pt idx="14">
                  <c:v>17 - 17.9</c:v>
                </c:pt>
                <c:pt idx="15">
                  <c:v>18 - 18.9</c:v>
                </c:pt>
                <c:pt idx="16">
                  <c:v>19 - 19.9</c:v>
                </c:pt>
                <c:pt idx="17">
                  <c:v>20 - 20.9</c:v>
                </c:pt>
                <c:pt idx="18">
                  <c:v>21 - 21.9</c:v>
                </c:pt>
                <c:pt idx="19">
                  <c:v>22 - 22.9</c:v>
                </c:pt>
                <c:pt idx="20">
                  <c:v>23 - 23.9</c:v>
                </c:pt>
                <c:pt idx="21">
                  <c:v>24 - 24.9</c:v>
                </c:pt>
                <c:pt idx="22">
                  <c:v>25 - 25.9</c:v>
                </c:pt>
                <c:pt idx="23">
                  <c:v>26 - 26.9</c:v>
                </c:pt>
                <c:pt idx="24">
                  <c:v>27 - 27.9</c:v>
                </c:pt>
                <c:pt idx="25">
                  <c:v>28 - 28.9</c:v>
                </c:pt>
                <c:pt idx="26">
                  <c:v>29 - 29.9</c:v>
                </c:pt>
                <c:pt idx="27">
                  <c:v>30 - 30.9</c:v>
                </c:pt>
                <c:pt idx="28">
                  <c:v>31 - 31.9</c:v>
                </c:pt>
                <c:pt idx="29">
                  <c:v>32 - 32.9</c:v>
                </c:pt>
                <c:pt idx="30">
                  <c:v>33 - 33.9</c:v>
                </c:pt>
                <c:pt idx="31">
                  <c:v>34 - 34.9</c:v>
                </c:pt>
              </c:strCache>
            </c:strRef>
          </c:cat>
          <c:val>
            <c:numRef>
              <c:f>Exposure_by_CUSTOM_weightbands!$AA$8:$AA$39</c:f>
              <c:numCache>
                <c:formatCode>0.00</c:formatCode>
                <c:ptCount val="32"/>
                <c:pt idx="0">
                  <c:v>1.9706873011271828</c:v>
                </c:pt>
                <c:pt idx="1">
                  <c:v>2.0406494301714702</c:v>
                </c:pt>
                <c:pt idx="2">
                  <c:v>1.8825577682769814</c:v>
                </c:pt>
                <c:pt idx="3">
                  <c:v>1.3217659754683213</c:v>
                </c:pt>
                <c:pt idx="4">
                  <c:v>0.956145332559727</c:v>
                </c:pt>
                <c:pt idx="5">
                  <c:v>0.74662628868392866</c:v>
                </c:pt>
                <c:pt idx="6">
                  <c:v>0.63385579955967764</c:v>
                </c:pt>
                <c:pt idx="7">
                  <c:v>0.84776408692523797</c:v>
                </c:pt>
                <c:pt idx="8">
                  <c:v>0.77527229153563892</c:v>
                </c:pt>
                <c:pt idx="9">
                  <c:v>0.71946847379833578</c:v>
                </c:pt>
                <c:pt idx="10">
                  <c:v>0.67451524955662612</c:v>
                </c:pt>
                <c:pt idx="11">
                  <c:v>0.84919233781137926</c:v>
                </c:pt>
                <c:pt idx="12">
                  <c:v>0.80605799392449784</c:v>
                </c:pt>
                <c:pt idx="13">
                  <c:v>0.76843369626302527</c:v>
                </c:pt>
                <c:pt idx="14">
                  <c:v>0.73477488736891472</c:v>
                </c:pt>
                <c:pt idx="15">
                  <c:v>0.7047029454139534</c:v>
                </c:pt>
                <c:pt idx="16">
                  <c:v>0.67745497306953761</c:v>
                </c:pt>
                <c:pt idx="17">
                  <c:v>0.81584136969580423</c:v>
                </c:pt>
                <c:pt idx="18">
                  <c:v>0.78736770527857602</c:v>
                </c:pt>
                <c:pt idx="19">
                  <c:v>0.76119855092316646</c:v>
                </c:pt>
                <c:pt idx="20">
                  <c:v>0.73699357243158203</c:v>
                </c:pt>
                <c:pt idx="21">
                  <c:v>0.71455576529270548</c:v>
                </c:pt>
                <c:pt idx="22">
                  <c:v>0.83235898376718331</c:v>
                </c:pt>
                <c:pt idx="23">
                  <c:v>0.80893796494228754</c:v>
                </c:pt>
                <c:pt idx="24">
                  <c:v>0.78700427356264213</c:v>
                </c:pt>
                <c:pt idx="25">
                  <c:v>0.76645122371968977</c:v>
                </c:pt>
                <c:pt idx="26">
                  <c:v>0.74714434340261837</c:v>
                </c:pt>
                <c:pt idx="27">
                  <c:v>0.72893540443739246</c:v>
                </c:pt>
                <c:pt idx="28">
                  <c:v>0.71172937667044878</c:v>
                </c:pt>
                <c:pt idx="29">
                  <c:v>0.6954421040274581</c:v>
                </c:pt>
                <c:pt idx="30">
                  <c:v>0.67999877504706885</c:v>
                </c:pt>
                <c:pt idx="31">
                  <c:v>0.66533264634201028</c:v>
                </c:pt>
              </c:numCache>
            </c:numRef>
          </c:val>
          <c:extLst>
            <c:ext xmlns:c16="http://schemas.microsoft.com/office/drawing/2014/chart" uri="{C3380CC4-5D6E-409C-BE32-E72D297353CC}">
              <c16:uniqueId val="{00000004-7484-4172-842F-18624BA39314}"/>
            </c:ext>
          </c:extLst>
        </c:ser>
        <c:dLbls>
          <c:showLegendKey val="0"/>
          <c:showVal val="0"/>
          <c:showCatName val="0"/>
          <c:showSerName val="0"/>
          <c:showPercent val="0"/>
          <c:showBubbleSize val="0"/>
        </c:dLbls>
        <c:axId val="565970952"/>
        <c:axId val="569695032"/>
      </c:areaChart>
      <c:lineChart>
        <c:grouping val="standard"/>
        <c:varyColors val="0"/>
        <c:ser>
          <c:idx val="3"/>
          <c:order val="0"/>
          <c:tx>
            <c:strRef>
              <c:f>Exposure_by_CUSTOM_weightbands!$BU$7</c:f>
              <c:strCache>
                <c:ptCount val="1"/>
                <c:pt idx="0">
                  <c:v>Lower Bound of Target</c:v>
                </c:pt>
              </c:strCache>
            </c:strRef>
          </c:tx>
          <c:spPr>
            <a:ln w="28575" cap="rnd">
              <a:solidFill>
                <a:srgbClr val="0070C0"/>
              </a:solidFill>
              <a:prstDash val="dash"/>
              <a:round/>
            </a:ln>
            <a:effectLst/>
          </c:spPr>
          <c:marker>
            <c:symbol val="none"/>
          </c:marker>
          <c:cat>
            <c:strRef>
              <c:f>Exposure_by_CUSTOM_weightbands!$B$8:$B$39</c:f>
              <c:strCache>
                <c:ptCount val="32"/>
                <c:pt idx="0">
                  <c:v>3 - 3.9</c:v>
                </c:pt>
                <c:pt idx="1">
                  <c:v>4 - 4.9</c:v>
                </c:pt>
                <c:pt idx="2">
                  <c:v>5 - 5.9</c:v>
                </c:pt>
                <c:pt idx="3">
                  <c:v>6 - 6.9</c:v>
                </c:pt>
                <c:pt idx="4">
                  <c:v>7 - 7.9</c:v>
                </c:pt>
                <c:pt idx="5">
                  <c:v>8 - 8.9</c:v>
                </c:pt>
                <c:pt idx="6">
                  <c:v>9 - 9.9</c:v>
                </c:pt>
                <c:pt idx="7">
                  <c:v>10 - 10.9</c:v>
                </c:pt>
                <c:pt idx="8">
                  <c:v>11 - 11.9</c:v>
                </c:pt>
                <c:pt idx="9">
                  <c:v>12 - 12.9</c:v>
                </c:pt>
                <c:pt idx="10">
                  <c:v>13 - 13.9</c:v>
                </c:pt>
                <c:pt idx="11">
                  <c:v>14 - 14.9</c:v>
                </c:pt>
                <c:pt idx="12">
                  <c:v>15 - 15.9</c:v>
                </c:pt>
                <c:pt idx="13">
                  <c:v>16 - 16.9</c:v>
                </c:pt>
                <c:pt idx="14">
                  <c:v>17 - 17.9</c:v>
                </c:pt>
                <c:pt idx="15">
                  <c:v>18 - 18.9</c:v>
                </c:pt>
                <c:pt idx="16">
                  <c:v>19 - 19.9</c:v>
                </c:pt>
                <c:pt idx="17">
                  <c:v>20 - 20.9</c:v>
                </c:pt>
                <c:pt idx="18">
                  <c:v>21 - 21.9</c:v>
                </c:pt>
                <c:pt idx="19">
                  <c:v>22 - 22.9</c:v>
                </c:pt>
                <c:pt idx="20">
                  <c:v>23 - 23.9</c:v>
                </c:pt>
                <c:pt idx="21">
                  <c:v>24 - 24.9</c:v>
                </c:pt>
                <c:pt idx="22">
                  <c:v>25 - 25.9</c:v>
                </c:pt>
                <c:pt idx="23">
                  <c:v>26 - 26.9</c:v>
                </c:pt>
                <c:pt idx="24">
                  <c:v>27 - 27.9</c:v>
                </c:pt>
                <c:pt idx="25">
                  <c:v>28 - 28.9</c:v>
                </c:pt>
                <c:pt idx="26">
                  <c:v>29 - 29.9</c:v>
                </c:pt>
                <c:pt idx="27">
                  <c:v>30 - 30.9</c:v>
                </c:pt>
                <c:pt idx="28">
                  <c:v>31 - 31.9</c:v>
                </c:pt>
                <c:pt idx="29">
                  <c:v>32 - 32.9</c:v>
                </c:pt>
                <c:pt idx="30">
                  <c:v>33 - 33.9</c:v>
                </c:pt>
                <c:pt idx="31">
                  <c:v>34 - 34.9</c:v>
                </c:pt>
              </c:strCache>
            </c:strRef>
          </c:cat>
          <c:val>
            <c:numRef>
              <c:f>Exposure_by_CUSTOM_weightbands!$BU$8:$BU$39</c:f>
              <c:numCache>
                <c:formatCode>0.00</c:formatCode>
                <c:ptCount val="32"/>
                <c:pt idx="0">
                  <c:v>0.8</c:v>
                </c:pt>
                <c:pt idx="1">
                  <c:v>0.8</c:v>
                </c:pt>
                <c:pt idx="2">
                  <c:v>0.8</c:v>
                </c:pt>
                <c:pt idx="3">
                  <c:v>0.8</c:v>
                </c:pt>
                <c:pt idx="4">
                  <c:v>0.8</c:v>
                </c:pt>
                <c:pt idx="5">
                  <c:v>0.8</c:v>
                </c:pt>
                <c:pt idx="6">
                  <c:v>0.8</c:v>
                </c:pt>
                <c:pt idx="7">
                  <c:v>0.8</c:v>
                </c:pt>
                <c:pt idx="8">
                  <c:v>0.8</c:v>
                </c:pt>
                <c:pt idx="9">
                  <c:v>0.8</c:v>
                </c:pt>
                <c:pt idx="10">
                  <c:v>0.8</c:v>
                </c:pt>
                <c:pt idx="11">
                  <c:v>0.8</c:v>
                </c:pt>
                <c:pt idx="12">
                  <c:v>0.8</c:v>
                </c:pt>
                <c:pt idx="13">
                  <c:v>0.8</c:v>
                </c:pt>
                <c:pt idx="14">
                  <c:v>0.8</c:v>
                </c:pt>
                <c:pt idx="15">
                  <c:v>0.8</c:v>
                </c:pt>
                <c:pt idx="16">
                  <c:v>0.8</c:v>
                </c:pt>
                <c:pt idx="17">
                  <c:v>0.8</c:v>
                </c:pt>
                <c:pt idx="18">
                  <c:v>0.8</c:v>
                </c:pt>
                <c:pt idx="19">
                  <c:v>0.8</c:v>
                </c:pt>
                <c:pt idx="20">
                  <c:v>0.8</c:v>
                </c:pt>
                <c:pt idx="21">
                  <c:v>0.8</c:v>
                </c:pt>
                <c:pt idx="22">
                  <c:v>0.8</c:v>
                </c:pt>
                <c:pt idx="23">
                  <c:v>0.8</c:v>
                </c:pt>
                <c:pt idx="24">
                  <c:v>0.8</c:v>
                </c:pt>
                <c:pt idx="25">
                  <c:v>0.8</c:v>
                </c:pt>
                <c:pt idx="26">
                  <c:v>0.8</c:v>
                </c:pt>
                <c:pt idx="27">
                  <c:v>0.8</c:v>
                </c:pt>
                <c:pt idx="28">
                  <c:v>0.8</c:v>
                </c:pt>
                <c:pt idx="29">
                  <c:v>0.8</c:v>
                </c:pt>
                <c:pt idx="30">
                  <c:v>0.8</c:v>
                </c:pt>
                <c:pt idx="31">
                  <c:v>0.8</c:v>
                </c:pt>
              </c:numCache>
            </c:numRef>
          </c:val>
          <c:smooth val="0"/>
          <c:extLst>
            <c:ext xmlns:c16="http://schemas.microsoft.com/office/drawing/2014/chart" uri="{C3380CC4-5D6E-409C-BE32-E72D297353CC}">
              <c16:uniqueId val="{00000000-7484-4172-842F-18624BA39314}"/>
            </c:ext>
          </c:extLst>
        </c:ser>
        <c:ser>
          <c:idx val="4"/>
          <c:order val="1"/>
          <c:tx>
            <c:strRef>
              <c:f>Exposure_by_CUSTOM_weightbands!$BW$7</c:f>
              <c:strCache>
                <c:ptCount val="1"/>
                <c:pt idx="0">
                  <c:v>Upper Bound of Target</c:v>
                </c:pt>
              </c:strCache>
            </c:strRef>
          </c:tx>
          <c:spPr>
            <a:ln w="28575" cap="rnd">
              <a:solidFill>
                <a:srgbClr val="0070C0"/>
              </a:solidFill>
              <a:prstDash val="dash"/>
              <a:round/>
            </a:ln>
            <a:effectLst/>
          </c:spPr>
          <c:marker>
            <c:symbol val="none"/>
          </c:marker>
          <c:cat>
            <c:strRef>
              <c:f>Exposure_by_CUSTOM_weightbands!$B$8:$B$39</c:f>
              <c:strCache>
                <c:ptCount val="32"/>
                <c:pt idx="0">
                  <c:v>3 - 3.9</c:v>
                </c:pt>
                <c:pt idx="1">
                  <c:v>4 - 4.9</c:v>
                </c:pt>
                <c:pt idx="2">
                  <c:v>5 - 5.9</c:v>
                </c:pt>
                <c:pt idx="3">
                  <c:v>6 - 6.9</c:v>
                </c:pt>
                <c:pt idx="4">
                  <c:v>7 - 7.9</c:v>
                </c:pt>
                <c:pt idx="5">
                  <c:v>8 - 8.9</c:v>
                </c:pt>
                <c:pt idx="6">
                  <c:v>9 - 9.9</c:v>
                </c:pt>
                <c:pt idx="7">
                  <c:v>10 - 10.9</c:v>
                </c:pt>
                <c:pt idx="8">
                  <c:v>11 - 11.9</c:v>
                </c:pt>
                <c:pt idx="9">
                  <c:v>12 - 12.9</c:v>
                </c:pt>
                <c:pt idx="10">
                  <c:v>13 - 13.9</c:v>
                </c:pt>
                <c:pt idx="11">
                  <c:v>14 - 14.9</c:v>
                </c:pt>
                <c:pt idx="12">
                  <c:v>15 - 15.9</c:v>
                </c:pt>
                <c:pt idx="13">
                  <c:v>16 - 16.9</c:v>
                </c:pt>
                <c:pt idx="14">
                  <c:v>17 - 17.9</c:v>
                </c:pt>
                <c:pt idx="15">
                  <c:v>18 - 18.9</c:v>
                </c:pt>
                <c:pt idx="16">
                  <c:v>19 - 19.9</c:v>
                </c:pt>
                <c:pt idx="17">
                  <c:v>20 - 20.9</c:v>
                </c:pt>
                <c:pt idx="18">
                  <c:v>21 - 21.9</c:v>
                </c:pt>
                <c:pt idx="19">
                  <c:v>22 - 22.9</c:v>
                </c:pt>
                <c:pt idx="20">
                  <c:v>23 - 23.9</c:v>
                </c:pt>
                <c:pt idx="21">
                  <c:v>24 - 24.9</c:v>
                </c:pt>
                <c:pt idx="22">
                  <c:v>25 - 25.9</c:v>
                </c:pt>
                <c:pt idx="23">
                  <c:v>26 - 26.9</c:v>
                </c:pt>
                <c:pt idx="24">
                  <c:v>27 - 27.9</c:v>
                </c:pt>
                <c:pt idx="25">
                  <c:v>28 - 28.9</c:v>
                </c:pt>
                <c:pt idx="26">
                  <c:v>29 - 29.9</c:v>
                </c:pt>
                <c:pt idx="27">
                  <c:v>30 - 30.9</c:v>
                </c:pt>
                <c:pt idx="28">
                  <c:v>31 - 31.9</c:v>
                </c:pt>
                <c:pt idx="29">
                  <c:v>32 - 32.9</c:v>
                </c:pt>
                <c:pt idx="30">
                  <c:v>33 - 33.9</c:v>
                </c:pt>
                <c:pt idx="31">
                  <c:v>34 - 34.9</c:v>
                </c:pt>
              </c:strCache>
            </c:strRef>
          </c:cat>
          <c:val>
            <c:numRef>
              <c:f>Exposure_by_CUSTOM_weightbands!$BW$8:$BW$39</c:f>
              <c:numCache>
                <c:formatCode>0.00</c:formatCode>
                <c:ptCount val="32"/>
                <c:pt idx="0">
                  <c:v>1.25</c:v>
                </c:pt>
                <c:pt idx="1">
                  <c:v>1.25</c:v>
                </c:pt>
                <c:pt idx="2">
                  <c:v>1.25</c:v>
                </c:pt>
                <c:pt idx="3">
                  <c:v>1.25</c:v>
                </c:pt>
                <c:pt idx="4">
                  <c:v>1.25</c:v>
                </c:pt>
                <c:pt idx="5">
                  <c:v>1.25</c:v>
                </c:pt>
                <c:pt idx="6">
                  <c:v>1.25</c:v>
                </c:pt>
                <c:pt idx="7">
                  <c:v>1.25</c:v>
                </c:pt>
                <c:pt idx="8">
                  <c:v>1.25</c:v>
                </c:pt>
                <c:pt idx="9">
                  <c:v>1.25</c:v>
                </c:pt>
                <c:pt idx="10">
                  <c:v>1.25</c:v>
                </c:pt>
                <c:pt idx="11">
                  <c:v>1.25</c:v>
                </c:pt>
                <c:pt idx="12">
                  <c:v>1.25</c:v>
                </c:pt>
                <c:pt idx="13">
                  <c:v>1.25</c:v>
                </c:pt>
                <c:pt idx="14">
                  <c:v>1.25</c:v>
                </c:pt>
                <c:pt idx="15">
                  <c:v>1.25</c:v>
                </c:pt>
                <c:pt idx="16">
                  <c:v>1.25</c:v>
                </c:pt>
                <c:pt idx="17">
                  <c:v>1.25</c:v>
                </c:pt>
                <c:pt idx="18">
                  <c:v>1.25</c:v>
                </c:pt>
                <c:pt idx="19">
                  <c:v>1.25</c:v>
                </c:pt>
                <c:pt idx="20">
                  <c:v>1.25</c:v>
                </c:pt>
                <c:pt idx="21">
                  <c:v>1.25</c:v>
                </c:pt>
                <c:pt idx="22">
                  <c:v>1.25</c:v>
                </c:pt>
                <c:pt idx="23">
                  <c:v>1.25</c:v>
                </c:pt>
                <c:pt idx="24">
                  <c:v>1.25</c:v>
                </c:pt>
                <c:pt idx="25">
                  <c:v>1.25</c:v>
                </c:pt>
                <c:pt idx="26">
                  <c:v>1.25</c:v>
                </c:pt>
                <c:pt idx="27">
                  <c:v>1.25</c:v>
                </c:pt>
                <c:pt idx="28">
                  <c:v>1.25</c:v>
                </c:pt>
                <c:pt idx="29">
                  <c:v>1.25</c:v>
                </c:pt>
                <c:pt idx="30">
                  <c:v>1.25</c:v>
                </c:pt>
                <c:pt idx="31">
                  <c:v>1.25</c:v>
                </c:pt>
              </c:numCache>
            </c:numRef>
          </c:val>
          <c:smooth val="0"/>
          <c:extLst>
            <c:ext xmlns:c16="http://schemas.microsoft.com/office/drawing/2014/chart" uri="{C3380CC4-5D6E-409C-BE32-E72D297353CC}">
              <c16:uniqueId val="{00000001-7484-4172-842F-18624BA39314}"/>
            </c:ext>
          </c:extLst>
        </c:ser>
        <c:ser>
          <c:idx val="1"/>
          <c:order val="2"/>
          <c:tx>
            <c:strRef>
              <c:f>Exposure_by_CUSTOM_weightbands!$BV$7</c:f>
              <c:strCache>
                <c:ptCount val="1"/>
                <c:pt idx="0">
                  <c:v>Target Exposure</c:v>
                </c:pt>
              </c:strCache>
            </c:strRef>
          </c:tx>
          <c:spPr>
            <a:ln w="31750" cap="rnd">
              <a:solidFill>
                <a:srgbClr val="0070C0"/>
              </a:solidFill>
              <a:prstDash val="sysDot"/>
              <a:round/>
            </a:ln>
            <a:effectLst/>
          </c:spPr>
          <c:marker>
            <c:symbol val="none"/>
          </c:marker>
          <c:val>
            <c:numRef>
              <c:f>Exposure_by_CUSTOM_weightbands!$BV$8:$BV$39</c:f>
              <c:numCache>
                <c:formatCode>0.00</c:formatCode>
                <c:ptCount val="32"/>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numCache>
            </c:numRef>
          </c:val>
          <c:smooth val="0"/>
          <c:extLst>
            <c:ext xmlns:c16="http://schemas.microsoft.com/office/drawing/2014/chart" uri="{C3380CC4-5D6E-409C-BE32-E72D297353CC}">
              <c16:uniqueId val="{00000002-7484-4172-842F-18624BA39314}"/>
            </c:ext>
          </c:extLst>
        </c:ser>
        <c:dLbls>
          <c:showLegendKey val="0"/>
          <c:showVal val="0"/>
          <c:showCatName val="0"/>
          <c:showSerName val="0"/>
          <c:showPercent val="0"/>
          <c:showBubbleSize val="0"/>
        </c:dLbls>
        <c:marker val="1"/>
        <c:smooth val="0"/>
        <c:axId val="565970952"/>
        <c:axId val="569695032"/>
      </c:lineChart>
      <c:catAx>
        <c:axId val="565970952"/>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ZA"/>
                  <a:t>Weight band (kg)</a:t>
                </a:r>
              </a:p>
            </c:rich>
          </c:tx>
          <c:layout>
            <c:manualLayout>
              <c:xMode val="edge"/>
              <c:yMode val="edge"/>
              <c:x val="0.45115179367808061"/>
              <c:y val="0.9508921740650592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69695032"/>
        <c:crosses val="autoZero"/>
        <c:auto val="1"/>
        <c:lblAlgn val="ctr"/>
        <c:lblOffset val="100"/>
        <c:noMultiLvlLbl val="0"/>
      </c:catAx>
      <c:valAx>
        <c:axId val="569695032"/>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ZA" sz="1800" b="0" i="0" baseline="0">
                    <a:effectLst/>
                  </a:rPr>
                  <a:t>AUC Compared to Reference</a:t>
                </a:r>
                <a:endParaRPr lang="en-ZA">
                  <a:effectLst/>
                </a:endParaRPr>
              </a:p>
            </c:rich>
          </c:tx>
          <c:layout>
            <c:manualLayout>
              <c:xMode val="edge"/>
              <c:yMode val="edge"/>
              <c:x val="3.6158856522525776E-3"/>
              <c:y val="0.1173228748641442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65970952"/>
        <c:crosses val="autoZero"/>
        <c:crossBetween val="between"/>
      </c:valAx>
      <c:spPr>
        <a:noFill/>
        <a:ln w="38100">
          <a:noFill/>
        </a:ln>
        <a:effectLst/>
      </c:spPr>
    </c:plotArea>
    <c:plotVisOnly val="0"/>
    <c:dispBlanksAs val="gap"/>
    <c:showDLblsOverMax val="0"/>
  </c:chart>
  <c:spPr>
    <a:noFill/>
    <a:ln w="9525" cap="flat" cmpd="sng" algn="ctr">
      <a:noFill/>
      <a:round/>
    </a:ln>
    <a:effectLst/>
  </c:spPr>
  <c:txPr>
    <a:bodyPr/>
    <a:lstStyle/>
    <a:p>
      <a:pPr>
        <a:defRPr sz="14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Exposure_by_CUSTOM_weightbands!$CC$6</c:f>
          <c:strCache>
            <c:ptCount val="1"/>
            <c:pt idx="0">
              <c:v>Equivalent Exposure (AUC) VS. weight-band for Drug 3</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2007246376811588E-2"/>
          <c:y val="1.7476121135550648E-2"/>
          <c:w val="0.91697789855072476"/>
          <c:h val="0.79902333333333331"/>
        </c:manualLayout>
      </c:layout>
      <c:areaChart>
        <c:grouping val="standard"/>
        <c:varyColors val="0"/>
        <c:ser>
          <c:idx val="5"/>
          <c:order val="3"/>
          <c:tx>
            <c:strRef>
              <c:f>Exposure_by_CUSTOM_weightbands!$AO$7</c:f>
              <c:strCache>
                <c:ptCount val="1"/>
                <c:pt idx="0">
                  <c:v>Exposure (AUC)</c:v>
                </c:pt>
              </c:strCache>
            </c:strRef>
          </c:tx>
          <c:spPr>
            <a:solidFill>
              <a:srgbClr val="C1FFDD"/>
            </a:solidFill>
            <a:ln w="28575">
              <a:noFill/>
            </a:ln>
            <a:effectLst/>
          </c:spPr>
          <c:cat>
            <c:strRef>
              <c:f>Exposure_by_CUSTOM_weightbands!$B$8:$B$39</c:f>
              <c:strCache>
                <c:ptCount val="32"/>
                <c:pt idx="0">
                  <c:v>3 - 3.9</c:v>
                </c:pt>
                <c:pt idx="1">
                  <c:v>4 - 4.9</c:v>
                </c:pt>
                <c:pt idx="2">
                  <c:v>5 - 5.9</c:v>
                </c:pt>
                <c:pt idx="3">
                  <c:v>6 - 6.9</c:v>
                </c:pt>
                <c:pt idx="4">
                  <c:v>7 - 7.9</c:v>
                </c:pt>
                <c:pt idx="5">
                  <c:v>8 - 8.9</c:v>
                </c:pt>
                <c:pt idx="6">
                  <c:v>9 - 9.9</c:v>
                </c:pt>
                <c:pt idx="7">
                  <c:v>10 - 10.9</c:v>
                </c:pt>
                <c:pt idx="8">
                  <c:v>11 - 11.9</c:v>
                </c:pt>
                <c:pt idx="9">
                  <c:v>12 - 12.9</c:v>
                </c:pt>
                <c:pt idx="10">
                  <c:v>13 - 13.9</c:v>
                </c:pt>
                <c:pt idx="11">
                  <c:v>14 - 14.9</c:v>
                </c:pt>
                <c:pt idx="12">
                  <c:v>15 - 15.9</c:v>
                </c:pt>
                <c:pt idx="13">
                  <c:v>16 - 16.9</c:v>
                </c:pt>
                <c:pt idx="14">
                  <c:v>17 - 17.9</c:v>
                </c:pt>
                <c:pt idx="15">
                  <c:v>18 - 18.9</c:v>
                </c:pt>
                <c:pt idx="16">
                  <c:v>19 - 19.9</c:v>
                </c:pt>
                <c:pt idx="17">
                  <c:v>20 - 20.9</c:v>
                </c:pt>
                <c:pt idx="18">
                  <c:v>21 - 21.9</c:v>
                </c:pt>
                <c:pt idx="19">
                  <c:v>22 - 22.9</c:v>
                </c:pt>
                <c:pt idx="20">
                  <c:v>23 - 23.9</c:v>
                </c:pt>
                <c:pt idx="21">
                  <c:v>24 - 24.9</c:v>
                </c:pt>
                <c:pt idx="22">
                  <c:v>25 - 25.9</c:v>
                </c:pt>
                <c:pt idx="23">
                  <c:v>26 - 26.9</c:v>
                </c:pt>
                <c:pt idx="24">
                  <c:v>27 - 27.9</c:v>
                </c:pt>
                <c:pt idx="25">
                  <c:v>28 - 28.9</c:v>
                </c:pt>
                <c:pt idx="26">
                  <c:v>29 - 29.9</c:v>
                </c:pt>
                <c:pt idx="27">
                  <c:v>30 - 30.9</c:v>
                </c:pt>
                <c:pt idx="28">
                  <c:v>31 - 31.9</c:v>
                </c:pt>
                <c:pt idx="29">
                  <c:v>32 - 32.9</c:v>
                </c:pt>
                <c:pt idx="30">
                  <c:v>33 - 33.9</c:v>
                </c:pt>
                <c:pt idx="31">
                  <c:v>34 - 34.9</c:v>
                </c:pt>
              </c:strCache>
            </c:strRef>
          </c:cat>
          <c:val>
            <c:numRef>
              <c:f>Exposure_by_CUSTOM_weightbands!$AO$8:$AO$39</c:f>
              <c:numCache>
                <c:formatCode>0.00</c:formatCode>
                <c:ptCount val="32"/>
                <c:pt idx="0">
                  <c:v>1.97599979424202</c:v>
                </c:pt>
                <c:pt idx="1">
                  <c:v>2.2292471089086994</c:v>
                </c:pt>
                <c:pt idx="2">
                  <c:v>2.2591702729577334</c:v>
                </c:pt>
                <c:pt idx="3">
                  <c:v>1.7563912608242078</c:v>
                </c:pt>
                <c:pt idx="4">
                  <c:v>1.3811180594584331</c:v>
                </c:pt>
                <c:pt idx="5">
                  <c:v>1.1070766562924779</c:v>
                </c:pt>
                <c:pt idx="6">
                  <c:v>0.90498201026839431</c:v>
                </c:pt>
                <c:pt idx="7">
                  <c:v>1.1507512777622577</c:v>
                </c:pt>
                <c:pt idx="8">
                  <c:v>1.0143332876873543</c:v>
                </c:pt>
                <c:pt idx="9">
                  <c:v>0.92018395790872265</c:v>
                </c:pt>
                <c:pt idx="10">
                  <c:v>0.85021344009086508</c:v>
                </c:pt>
                <c:pt idx="11">
                  <c:v>1.0592085729791445</c:v>
                </c:pt>
                <c:pt idx="12">
                  <c:v>0.99732144315781002</c:v>
                </c:pt>
                <c:pt idx="13">
                  <c:v>0.9446601388896475</c:v>
                </c:pt>
                <c:pt idx="14">
                  <c:v>0.89903224173766427</c:v>
                </c:pt>
                <c:pt idx="15">
                  <c:v>0.85880991461523304</c:v>
                </c:pt>
                <c:pt idx="16">
                  <c:v>0.82293627081725884</c:v>
                </c:pt>
                <c:pt idx="17">
                  <c:v>0.98825244607846907</c:v>
                </c:pt>
                <c:pt idx="18">
                  <c:v>0.95143958636247283</c:v>
                </c:pt>
                <c:pt idx="19">
                  <c:v>0.91811763284257308</c:v>
                </c:pt>
                <c:pt idx="20">
                  <c:v>0.88732841070331336</c:v>
                </c:pt>
                <c:pt idx="21">
                  <c:v>0.85891529508593856</c:v>
                </c:pt>
                <c:pt idx="22">
                  <c:v>0.99920959828924416</c:v>
                </c:pt>
                <c:pt idx="23">
                  <c:v>0.96982226593167131</c:v>
                </c:pt>
                <c:pt idx="24">
                  <c:v>0.94248117655407382</c:v>
                </c:pt>
                <c:pt idx="25">
                  <c:v>0.91694234101414618</c:v>
                </c:pt>
                <c:pt idx="26">
                  <c:v>0.89292087314795676</c:v>
                </c:pt>
                <c:pt idx="27">
                  <c:v>0.87032822880107152</c:v>
                </c:pt>
                <c:pt idx="28">
                  <c:v>0.8490719094321254</c:v>
                </c:pt>
                <c:pt idx="29">
                  <c:v>0.82899065856913523</c:v>
                </c:pt>
                <c:pt idx="30">
                  <c:v>0.80998741227128068</c:v>
                </c:pt>
                <c:pt idx="31">
                  <c:v>0.79197278201266519</c:v>
                </c:pt>
              </c:numCache>
            </c:numRef>
          </c:val>
          <c:extLst>
            <c:ext xmlns:c16="http://schemas.microsoft.com/office/drawing/2014/chart" uri="{C3380CC4-5D6E-409C-BE32-E72D297353CC}">
              <c16:uniqueId val="{00000003-E871-45D1-9E4F-0687A6CDCA1D}"/>
            </c:ext>
          </c:extLst>
        </c:ser>
        <c:ser>
          <c:idx val="0"/>
          <c:order val="4"/>
          <c:tx>
            <c:strRef>
              <c:f>Exposure_by_CUSTOM_weightbands!$AP$6</c:f>
              <c:strCache>
                <c:ptCount val="1"/>
                <c:pt idx="0">
                  <c:v>Largest Child</c:v>
                </c:pt>
              </c:strCache>
            </c:strRef>
          </c:tx>
          <c:spPr>
            <a:solidFill>
              <a:schemeClr val="bg1"/>
            </a:solidFill>
            <a:ln w="28575">
              <a:noFill/>
            </a:ln>
            <a:effectLst/>
          </c:spPr>
          <c:cat>
            <c:strRef>
              <c:f>Exposure_by_CUSTOM_weightbands!$B$8:$B$39</c:f>
              <c:strCache>
                <c:ptCount val="32"/>
                <c:pt idx="0">
                  <c:v>3 - 3.9</c:v>
                </c:pt>
                <c:pt idx="1">
                  <c:v>4 - 4.9</c:v>
                </c:pt>
                <c:pt idx="2">
                  <c:v>5 - 5.9</c:v>
                </c:pt>
                <c:pt idx="3">
                  <c:v>6 - 6.9</c:v>
                </c:pt>
                <c:pt idx="4">
                  <c:v>7 - 7.9</c:v>
                </c:pt>
                <c:pt idx="5">
                  <c:v>8 - 8.9</c:v>
                </c:pt>
                <c:pt idx="6">
                  <c:v>9 - 9.9</c:v>
                </c:pt>
                <c:pt idx="7">
                  <c:v>10 - 10.9</c:v>
                </c:pt>
                <c:pt idx="8">
                  <c:v>11 - 11.9</c:v>
                </c:pt>
                <c:pt idx="9">
                  <c:v>12 - 12.9</c:v>
                </c:pt>
                <c:pt idx="10">
                  <c:v>13 - 13.9</c:v>
                </c:pt>
                <c:pt idx="11">
                  <c:v>14 - 14.9</c:v>
                </c:pt>
                <c:pt idx="12">
                  <c:v>15 - 15.9</c:v>
                </c:pt>
                <c:pt idx="13">
                  <c:v>16 - 16.9</c:v>
                </c:pt>
                <c:pt idx="14">
                  <c:v>17 - 17.9</c:v>
                </c:pt>
                <c:pt idx="15">
                  <c:v>18 - 18.9</c:v>
                </c:pt>
                <c:pt idx="16">
                  <c:v>19 - 19.9</c:v>
                </c:pt>
                <c:pt idx="17">
                  <c:v>20 - 20.9</c:v>
                </c:pt>
                <c:pt idx="18">
                  <c:v>21 - 21.9</c:v>
                </c:pt>
                <c:pt idx="19">
                  <c:v>22 - 22.9</c:v>
                </c:pt>
                <c:pt idx="20">
                  <c:v>23 - 23.9</c:v>
                </c:pt>
                <c:pt idx="21">
                  <c:v>24 - 24.9</c:v>
                </c:pt>
                <c:pt idx="22">
                  <c:v>25 - 25.9</c:v>
                </c:pt>
                <c:pt idx="23">
                  <c:v>26 - 26.9</c:v>
                </c:pt>
                <c:pt idx="24">
                  <c:v>27 - 27.9</c:v>
                </c:pt>
                <c:pt idx="25">
                  <c:v>28 - 28.9</c:v>
                </c:pt>
                <c:pt idx="26">
                  <c:v>29 - 29.9</c:v>
                </c:pt>
                <c:pt idx="27">
                  <c:v>30 - 30.9</c:v>
                </c:pt>
                <c:pt idx="28">
                  <c:v>31 - 31.9</c:v>
                </c:pt>
                <c:pt idx="29">
                  <c:v>32 - 32.9</c:v>
                </c:pt>
                <c:pt idx="30">
                  <c:v>33 - 33.9</c:v>
                </c:pt>
                <c:pt idx="31">
                  <c:v>34 - 34.9</c:v>
                </c:pt>
              </c:strCache>
            </c:strRef>
          </c:cat>
          <c:val>
            <c:numRef>
              <c:f>Exposure_by_CUSTOM_weightbands!$AP$8:$AP$39</c:f>
              <c:numCache>
                <c:formatCode>0.00</c:formatCode>
                <c:ptCount val="32"/>
                <c:pt idx="0">
                  <c:v>1.4033346463216732</c:v>
                </c:pt>
                <c:pt idx="1">
                  <c:v>1.5659912063637806</c:v>
                </c:pt>
                <c:pt idx="2">
                  <c:v>1.5822720295175667</c:v>
                </c:pt>
                <c:pt idx="3">
                  <c:v>1.2263686390884838</c:v>
                </c:pt>
                <c:pt idx="4">
                  <c:v>0.97652390334156436</c:v>
                </c:pt>
                <c:pt idx="5">
                  <c:v>0.81585690358082286</c:v>
                </c:pt>
                <c:pt idx="6">
                  <c:v>0.71650446371094012</c:v>
                </c:pt>
                <c:pt idx="7">
                  <c:v>0.97346632778648501</c:v>
                </c:pt>
                <c:pt idx="8">
                  <c:v>0.89719506396680648</c:v>
                </c:pt>
                <c:pt idx="9">
                  <c:v>0.83606022712747741</c:v>
                </c:pt>
                <c:pt idx="10">
                  <c:v>0.78549592405453017</c:v>
                </c:pt>
                <c:pt idx="11">
                  <c:v>0.99001375203073949</c:v>
                </c:pt>
                <c:pt idx="12">
                  <c:v>0.94027764498540478</c:v>
                </c:pt>
                <c:pt idx="13">
                  <c:v>0.89664034726297115</c:v>
                </c:pt>
                <c:pt idx="14">
                  <c:v>0.85751378812474999</c:v>
                </c:pt>
                <c:pt idx="15">
                  <c:v>0.8224772574066529</c:v>
                </c:pt>
                <c:pt idx="16">
                  <c:v>0.79070053143279617</c:v>
                </c:pt>
                <c:pt idx="17">
                  <c:v>0.95222754778211627</c:v>
                </c:pt>
                <c:pt idx="18">
                  <c:v>0.91899024355720926</c:v>
                </c:pt>
                <c:pt idx="19">
                  <c:v>0.8884374674807286</c:v>
                </c:pt>
                <c:pt idx="20">
                  <c:v>0.86017464885725958</c:v>
                </c:pt>
                <c:pt idx="21">
                  <c:v>0.83397607267574914</c:v>
                </c:pt>
                <c:pt idx="22">
                  <c:v>0.97145090819716495</c:v>
                </c:pt>
                <c:pt idx="23">
                  <c:v>0.94410306034744806</c:v>
                </c:pt>
                <c:pt idx="24">
                  <c:v>0.91849175593721688</c:v>
                </c:pt>
                <c:pt idx="25">
                  <c:v>0.89449868626677065</c:v>
                </c:pt>
                <c:pt idx="26">
                  <c:v>0.87196629471324616</c:v>
                </c:pt>
                <c:pt idx="27">
                  <c:v>0.85071527249729972</c:v>
                </c:pt>
                <c:pt idx="28">
                  <c:v>0.83063471321694871</c:v>
                </c:pt>
                <c:pt idx="29">
                  <c:v>0.81162640123159002</c:v>
                </c:pt>
                <c:pt idx="30">
                  <c:v>0.79360302667488658</c:v>
                </c:pt>
                <c:pt idx="31">
                  <c:v>0.77648669565041917</c:v>
                </c:pt>
              </c:numCache>
            </c:numRef>
          </c:val>
          <c:extLst>
            <c:ext xmlns:c16="http://schemas.microsoft.com/office/drawing/2014/chart" uri="{C3380CC4-5D6E-409C-BE32-E72D297353CC}">
              <c16:uniqueId val="{00000004-E871-45D1-9E4F-0687A6CDCA1D}"/>
            </c:ext>
          </c:extLst>
        </c:ser>
        <c:dLbls>
          <c:showLegendKey val="0"/>
          <c:showVal val="0"/>
          <c:showCatName val="0"/>
          <c:showSerName val="0"/>
          <c:showPercent val="0"/>
          <c:showBubbleSize val="0"/>
        </c:dLbls>
        <c:axId val="415486984"/>
        <c:axId val="415486592"/>
      </c:areaChart>
      <c:lineChart>
        <c:grouping val="standard"/>
        <c:varyColors val="0"/>
        <c:ser>
          <c:idx val="3"/>
          <c:order val="0"/>
          <c:tx>
            <c:strRef>
              <c:f>Exposure_by_CUSTOM_weightbands!$CC$7</c:f>
              <c:strCache>
                <c:ptCount val="1"/>
                <c:pt idx="0">
                  <c:v>Lower Bound of Target</c:v>
                </c:pt>
              </c:strCache>
            </c:strRef>
          </c:tx>
          <c:spPr>
            <a:ln w="28575" cap="rnd">
              <a:solidFill>
                <a:srgbClr val="00B050"/>
              </a:solidFill>
              <a:prstDash val="dash"/>
              <a:round/>
            </a:ln>
            <a:effectLst/>
          </c:spPr>
          <c:marker>
            <c:symbol val="none"/>
          </c:marker>
          <c:cat>
            <c:strRef>
              <c:f>Exposure_by_CUSTOM_weightbands!$B$8:$B$39</c:f>
              <c:strCache>
                <c:ptCount val="32"/>
                <c:pt idx="0">
                  <c:v>3 - 3.9</c:v>
                </c:pt>
                <c:pt idx="1">
                  <c:v>4 - 4.9</c:v>
                </c:pt>
                <c:pt idx="2">
                  <c:v>5 - 5.9</c:v>
                </c:pt>
                <c:pt idx="3">
                  <c:v>6 - 6.9</c:v>
                </c:pt>
                <c:pt idx="4">
                  <c:v>7 - 7.9</c:v>
                </c:pt>
                <c:pt idx="5">
                  <c:v>8 - 8.9</c:v>
                </c:pt>
                <c:pt idx="6">
                  <c:v>9 - 9.9</c:v>
                </c:pt>
                <c:pt idx="7">
                  <c:v>10 - 10.9</c:v>
                </c:pt>
                <c:pt idx="8">
                  <c:v>11 - 11.9</c:v>
                </c:pt>
                <c:pt idx="9">
                  <c:v>12 - 12.9</c:v>
                </c:pt>
                <c:pt idx="10">
                  <c:v>13 - 13.9</c:v>
                </c:pt>
                <c:pt idx="11">
                  <c:v>14 - 14.9</c:v>
                </c:pt>
                <c:pt idx="12">
                  <c:v>15 - 15.9</c:v>
                </c:pt>
                <c:pt idx="13">
                  <c:v>16 - 16.9</c:v>
                </c:pt>
                <c:pt idx="14">
                  <c:v>17 - 17.9</c:v>
                </c:pt>
                <c:pt idx="15">
                  <c:v>18 - 18.9</c:v>
                </c:pt>
                <c:pt idx="16">
                  <c:v>19 - 19.9</c:v>
                </c:pt>
                <c:pt idx="17">
                  <c:v>20 - 20.9</c:v>
                </c:pt>
                <c:pt idx="18">
                  <c:v>21 - 21.9</c:v>
                </c:pt>
                <c:pt idx="19">
                  <c:v>22 - 22.9</c:v>
                </c:pt>
                <c:pt idx="20">
                  <c:v>23 - 23.9</c:v>
                </c:pt>
                <c:pt idx="21">
                  <c:v>24 - 24.9</c:v>
                </c:pt>
                <c:pt idx="22">
                  <c:v>25 - 25.9</c:v>
                </c:pt>
                <c:pt idx="23">
                  <c:v>26 - 26.9</c:v>
                </c:pt>
                <c:pt idx="24">
                  <c:v>27 - 27.9</c:v>
                </c:pt>
                <c:pt idx="25">
                  <c:v>28 - 28.9</c:v>
                </c:pt>
                <c:pt idx="26">
                  <c:v>29 - 29.9</c:v>
                </c:pt>
                <c:pt idx="27">
                  <c:v>30 - 30.9</c:v>
                </c:pt>
                <c:pt idx="28">
                  <c:v>31 - 31.9</c:v>
                </c:pt>
                <c:pt idx="29">
                  <c:v>32 - 32.9</c:v>
                </c:pt>
                <c:pt idx="30">
                  <c:v>33 - 33.9</c:v>
                </c:pt>
                <c:pt idx="31">
                  <c:v>34 - 34.9</c:v>
                </c:pt>
              </c:strCache>
            </c:strRef>
          </c:cat>
          <c:val>
            <c:numRef>
              <c:f>Exposure_by_CUSTOM_weightbands!$CC$8:$CC$39</c:f>
              <c:numCache>
                <c:formatCode>0.00</c:formatCode>
                <c:ptCount val="32"/>
                <c:pt idx="0">
                  <c:v>0.8</c:v>
                </c:pt>
                <c:pt idx="1">
                  <c:v>0.8</c:v>
                </c:pt>
                <c:pt idx="2">
                  <c:v>0.8</c:v>
                </c:pt>
                <c:pt idx="3">
                  <c:v>0.8</c:v>
                </c:pt>
                <c:pt idx="4">
                  <c:v>0.8</c:v>
                </c:pt>
                <c:pt idx="5">
                  <c:v>0.8</c:v>
                </c:pt>
                <c:pt idx="6">
                  <c:v>0.8</c:v>
                </c:pt>
                <c:pt idx="7">
                  <c:v>0.8</c:v>
                </c:pt>
                <c:pt idx="8">
                  <c:v>0.8</c:v>
                </c:pt>
                <c:pt idx="9">
                  <c:v>0.8</c:v>
                </c:pt>
                <c:pt idx="10">
                  <c:v>0.8</c:v>
                </c:pt>
                <c:pt idx="11">
                  <c:v>0.8</c:v>
                </c:pt>
                <c:pt idx="12">
                  <c:v>0.8</c:v>
                </c:pt>
                <c:pt idx="13">
                  <c:v>0.8</c:v>
                </c:pt>
                <c:pt idx="14">
                  <c:v>0.8</c:v>
                </c:pt>
                <c:pt idx="15">
                  <c:v>0.8</c:v>
                </c:pt>
                <c:pt idx="16">
                  <c:v>0.8</c:v>
                </c:pt>
                <c:pt idx="17">
                  <c:v>0.8</c:v>
                </c:pt>
                <c:pt idx="18">
                  <c:v>0.8</c:v>
                </c:pt>
                <c:pt idx="19">
                  <c:v>0.8</c:v>
                </c:pt>
                <c:pt idx="20">
                  <c:v>0.8</c:v>
                </c:pt>
                <c:pt idx="21">
                  <c:v>0.8</c:v>
                </c:pt>
                <c:pt idx="22">
                  <c:v>0.8</c:v>
                </c:pt>
                <c:pt idx="23">
                  <c:v>0.8</c:v>
                </c:pt>
                <c:pt idx="24">
                  <c:v>0.8</c:v>
                </c:pt>
                <c:pt idx="25">
                  <c:v>0.8</c:v>
                </c:pt>
                <c:pt idx="26">
                  <c:v>0.8</c:v>
                </c:pt>
                <c:pt idx="27">
                  <c:v>0.8</c:v>
                </c:pt>
                <c:pt idx="28">
                  <c:v>0.8</c:v>
                </c:pt>
                <c:pt idx="29">
                  <c:v>0.8</c:v>
                </c:pt>
                <c:pt idx="30">
                  <c:v>0.8</c:v>
                </c:pt>
                <c:pt idx="31">
                  <c:v>0.8</c:v>
                </c:pt>
              </c:numCache>
            </c:numRef>
          </c:val>
          <c:smooth val="0"/>
          <c:extLst>
            <c:ext xmlns:c16="http://schemas.microsoft.com/office/drawing/2014/chart" uri="{C3380CC4-5D6E-409C-BE32-E72D297353CC}">
              <c16:uniqueId val="{00000000-E871-45D1-9E4F-0687A6CDCA1D}"/>
            </c:ext>
          </c:extLst>
        </c:ser>
        <c:ser>
          <c:idx val="4"/>
          <c:order val="1"/>
          <c:tx>
            <c:strRef>
              <c:f>Exposure_by_CUSTOM_weightbands!$CE$7</c:f>
              <c:strCache>
                <c:ptCount val="1"/>
                <c:pt idx="0">
                  <c:v>Upper Bound of Target</c:v>
                </c:pt>
              </c:strCache>
            </c:strRef>
          </c:tx>
          <c:spPr>
            <a:ln w="28575" cap="rnd">
              <a:solidFill>
                <a:srgbClr val="00B050"/>
              </a:solidFill>
              <a:prstDash val="dash"/>
              <a:round/>
            </a:ln>
            <a:effectLst/>
          </c:spPr>
          <c:marker>
            <c:symbol val="none"/>
          </c:marker>
          <c:cat>
            <c:strRef>
              <c:f>Exposure_by_CUSTOM_weightbands!$B$8:$B$39</c:f>
              <c:strCache>
                <c:ptCount val="32"/>
                <c:pt idx="0">
                  <c:v>3 - 3.9</c:v>
                </c:pt>
                <c:pt idx="1">
                  <c:v>4 - 4.9</c:v>
                </c:pt>
                <c:pt idx="2">
                  <c:v>5 - 5.9</c:v>
                </c:pt>
                <c:pt idx="3">
                  <c:v>6 - 6.9</c:v>
                </c:pt>
                <c:pt idx="4">
                  <c:v>7 - 7.9</c:v>
                </c:pt>
                <c:pt idx="5">
                  <c:v>8 - 8.9</c:v>
                </c:pt>
                <c:pt idx="6">
                  <c:v>9 - 9.9</c:v>
                </c:pt>
                <c:pt idx="7">
                  <c:v>10 - 10.9</c:v>
                </c:pt>
                <c:pt idx="8">
                  <c:v>11 - 11.9</c:v>
                </c:pt>
                <c:pt idx="9">
                  <c:v>12 - 12.9</c:v>
                </c:pt>
                <c:pt idx="10">
                  <c:v>13 - 13.9</c:v>
                </c:pt>
                <c:pt idx="11">
                  <c:v>14 - 14.9</c:v>
                </c:pt>
                <c:pt idx="12">
                  <c:v>15 - 15.9</c:v>
                </c:pt>
                <c:pt idx="13">
                  <c:v>16 - 16.9</c:v>
                </c:pt>
                <c:pt idx="14">
                  <c:v>17 - 17.9</c:v>
                </c:pt>
                <c:pt idx="15">
                  <c:v>18 - 18.9</c:v>
                </c:pt>
                <c:pt idx="16">
                  <c:v>19 - 19.9</c:v>
                </c:pt>
                <c:pt idx="17">
                  <c:v>20 - 20.9</c:v>
                </c:pt>
                <c:pt idx="18">
                  <c:v>21 - 21.9</c:v>
                </c:pt>
                <c:pt idx="19">
                  <c:v>22 - 22.9</c:v>
                </c:pt>
                <c:pt idx="20">
                  <c:v>23 - 23.9</c:v>
                </c:pt>
                <c:pt idx="21">
                  <c:v>24 - 24.9</c:v>
                </c:pt>
                <c:pt idx="22">
                  <c:v>25 - 25.9</c:v>
                </c:pt>
                <c:pt idx="23">
                  <c:v>26 - 26.9</c:v>
                </c:pt>
                <c:pt idx="24">
                  <c:v>27 - 27.9</c:v>
                </c:pt>
                <c:pt idx="25">
                  <c:v>28 - 28.9</c:v>
                </c:pt>
                <c:pt idx="26">
                  <c:v>29 - 29.9</c:v>
                </c:pt>
                <c:pt idx="27">
                  <c:v>30 - 30.9</c:v>
                </c:pt>
                <c:pt idx="28">
                  <c:v>31 - 31.9</c:v>
                </c:pt>
                <c:pt idx="29">
                  <c:v>32 - 32.9</c:v>
                </c:pt>
                <c:pt idx="30">
                  <c:v>33 - 33.9</c:v>
                </c:pt>
                <c:pt idx="31">
                  <c:v>34 - 34.9</c:v>
                </c:pt>
              </c:strCache>
            </c:strRef>
          </c:cat>
          <c:val>
            <c:numRef>
              <c:f>Exposure_by_CUSTOM_weightbands!$CE$8:$CE$39</c:f>
              <c:numCache>
                <c:formatCode>0.00</c:formatCode>
                <c:ptCount val="32"/>
                <c:pt idx="0">
                  <c:v>1.25</c:v>
                </c:pt>
                <c:pt idx="1">
                  <c:v>1.25</c:v>
                </c:pt>
                <c:pt idx="2">
                  <c:v>1.25</c:v>
                </c:pt>
                <c:pt idx="3">
                  <c:v>1.25</c:v>
                </c:pt>
                <c:pt idx="4">
                  <c:v>1.25</c:v>
                </c:pt>
                <c:pt idx="5">
                  <c:v>1.25</c:v>
                </c:pt>
                <c:pt idx="6">
                  <c:v>1.25</c:v>
                </c:pt>
                <c:pt idx="7">
                  <c:v>1.25</c:v>
                </c:pt>
                <c:pt idx="8">
                  <c:v>1.25</c:v>
                </c:pt>
                <c:pt idx="9">
                  <c:v>1.25</c:v>
                </c:pt>
                <c:pt idx="10">
                  <c:v>1.25</c:v>
                </c:pt>
                <c:pt idx="11">
                  <c:v>1.25</c:v>
                </c:pt>
                <c:pt idx="12">
                  <c:v>1.25</c:v>
                </c:pt>
                <c:pt idx="13">
                  <c:v>1.25</c:v>
                </c:pt>
                <c:pt idx="14">
                  <c:v>1.25</c:v>
                </c:pt>
                <c:pt idx="15">
                  <c:v>1.25</c:v>
                </c:pt>
                <c:pt idx="16">
                  <c:v>1.25</c:v>
                </c:pt>
                <c:pt idx="17">
                  <c:v>1.25</c:v>
                </c:pt>
                <c:pt idx="18">
                  <c:v>1.25</c:v>
                </c:pt>
                <c:pt idx="19">
                  <c:v>1.25</c:v>
                </c:pt>
                <c:pt idx="20">
                  <c:v>1.25</c:v>
                </c:pt>
                <c:pt idx="21">
                  <c:v>1.25</c:v>
                </c:pt>
                <c:pt idx="22">
                  <c:v>1.25</c:v>
                </c:pt>
                <c:pt idx="23">
                  <c:v>1.25</c:v>
                </c:pt>
                <c:pt idx="24">
                  <c:v>1.25</c:v>
                </c:pt>
                <c:pt idx="25">
                  <c:v>1.25</c:v>
                </c:pt>
                <c:pt idx="26">
                  <c:v>1.25</c:v>
                </c:pt>
                <c:pt idx="27">
                  <c:v>1.25</c:v>
                </c:pt>
                <c:pt idx="28">
                  <c:v>1.25</c:v>
                </c:pt>
                <c:pt idx="29">
                  <c:v>1.25</c:v>
                </c:pt>
                <c:pt idx="30">
                  <c:v>1.25</c:v>
                </c:pt>
                <c:pt idx="31">
                  <c:v>1.25</c:v>
                </c:pt>
              </c:numCache>
            </c:numRef>
          </c:val>
          <c:smooth val="0"/>
          <c:extLst>
            <c:ext xmlns:c16="http://schemas.microsoft.com/office/drawing/2014/chart" uri="{C3380CC4-5D6E-409C-BE32-E72D297353CC}">
              <c16:uniqueId val="{00000001-E871-45D1-9E4F-0687A6CDCA1D}"/>
            </c:ext>
          </c:extLst>
        </c:ser>
        <c:ser>
          <c:idx val="1"/>
          <c:order val="2"/>
          <c:tx>
            <c:strRef>
              <c:f>Exposure_by_CUSTOM_weightbands!$CD$7</c:f>
              <c:strCache>
                <c:ptCount val="1"/>
                <c:pt idx="0">
                  <c:v>Target Exposure</c:v>
                </c:pt>
              </c:strCache>
            </c:strRef>
          </c:tx>
          <c:spPr>
            <a:ln w="31750" cap="rnd">
              <a:solidFill>
                <a:srgbClr val="00B050"/>
              </a:solidFill>
              <a:prstDash val="sysDot"/>
              <a:round/>
            </a:ln>
            <a:effectLst/>
          </c:spPr>
          <c:marker>
            <c:symbol val="none"/>
          </c:marker>
          <c:val>
            <c:numRef>
              <c:f>Exposure_by_CUSTOM_weightbands!$CD$8:$CD$39</c:f>
              <c:numCache>
                <c:formatCode>0.00</c:formatCode>
                <c:ptCount val="32"/>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numCache>
            </c:numRef>
          </c:val>
          <c:smooth val="0"/>
          <c:extLst>
            <c:ext xmlns:c16="http://schemas.microsoft.com/office/drawing/2014/chart" uri="{C3380CC4-5D6E-409C-BE32-E72D297353CC}">
              <c16:uniqueId val="{00000002-E871-45D1-9E4F-0687A6CDCA1D}"/>
            </c:ext>
          </c:extLst>
        </c:ser>
        <c:dLbls>
          <c:showLegendKey val="0"/>
          <c:showVal val="0"/>
          <c:showCatName val="0"/>
          <c:showSerName val="0"/>
          <c:showPercent val="0"/>
          <c:showBubbleSize val="0"/>
        </c:dLbls>
        <c:marker val="1"/>
        <c:smooth val="0"/>
        <c:axId val="415486984"/>
        <c:axId val="415486592"/>
      </c:lineChart>
      <c:catAx>
        <c:axId val="415486984"/>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ZA"/>
                  <a:t>Weight band (kg)</a:t>
                </a:r>
              </a:p>
            </c:rich>
          </c:tx>
          <c:layout>
            <c:manualLayout>
              <c:xMode val="edge"/>
              <c:yMode val="edge"/>
              <c:x val="0.45921406164705381"/>
              <c:y val="0.94447055559049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15486592"/>
        <c:crosses val="autoZero"/>
        <c:auto val="1"/>
        <c:lblAlgn val="ctr"/>
        <c:lblOffset val="100"/>
        <c:noMultiLvlLbl val="0"/>
      </c:catAx>
      <c:valAx>
        <c:axId val="415486592"/>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ZA" sz="1800" b="0" i="0" baseline="0">
                    <a:effectLst/>
                  </a:rPr>
                  <a:t>AUC Compared to Reference</a:t>
                </a:r>
                <a:endParaRPr lang="en-ZA">
                  <a:effectLst/>
                </a:endParaRPr>
              </a:p>
            </c:rich>
          </c:tx>
          <c:layout>
            <c:manualLayout>
              <c:xMode val="edge"/>
              <c:yMode val="edge"/>
              <c:x val="4.4377740205032165E-4"/>
              <c:y val="0.1600835967256383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15486984"/>
        <c:crosses val="autoZero"/>
        <c:crossBetween val="between"/>
      </c:valAx>
      <c:spPr>
        <a:noFill/>
        <a:ln w="38100">
          <a:noFill/>
        </a:ln>
        <a:effectLst/>
      </c:spPr>
    </c:plotArea>
    <c:plotVisOnly val="0"/>
    <c:dispBlanksAs val="gap"/>
    <c:showDLblsOverMax val="0"/>
  </c:chart>
  <c:spPr>
    <a:noFill/>
    <a:ln w="9525" cap="flat" cmpd="sng" algn="ctr">
      <a:noFill/>
      <a:round/>
    </a:ln>
    <a:effectLst/>
  </c:spPr>
  <c:txPr>
    <a:bodyPr rot="-5400000" vert="horz"/>
    <a:lstStyle/>
    <a:p>
      <a:pPr>
        <a:defRPr sz="14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Exposure_by_CUSTOM_weightbands!$CK$6</c:f>
          <c:strCache>
            <c:ptCount val="1"/>
            <c:pt idx="0">
              <c:v>Equivalent Exposure (AUC) VS. weight-band for Drug 4</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2007246376811588E-2"/>
          <c:y val="1.7476121135550648E-2"/>
          <c:w val="0.91697789855072476"/>
          <c:h val="0.79902333333333331"/>
        </c:manualLayout>
      </c:layout>
      <c:areaChart>
        <c:grouping val="standard"/>
        <c:varyColors val="0"/>
        <c:ser>
          <c:idx val="5"/>
          <c:order val="3"/>
          <c:tx>
            <c:strRef>
              <c:f>Exposure_by_CUSTOM_weightbands!$BD$7</c:f>
              <c:strCache>
                <c:ptCount val="1"/>
                <c:pt idx="0">
                  <c:v>Exposure (AUC)</c:v>
                </c:pt>
              </c:strCache>
            </c:strRef>
          </c:tx>
          <c:spPr>
            <a:solidFill>
              <a:srgbClr val="DFA837">
                <a:alpha val="65000"/>
              </a:srgbClr>
            </a:solidFill>
            <a:ln w="28575">
              <a:noFill/>
            </a:ln>
            <a:effectLst/>
          </c:spPr>
          <c:cat>
            <c:strRef>
              <c:f>Exposure_by_CUSTOM_weightbands!$B$8:$B$39</c:f>
              <c:strCache>
                <c:ptCount val="32"/>
                <c:pt idx="0">
                  <c:v>3 - 3.9</c:v>
                </c:pt>
                <c:pt idx="1">
                  <c:v>4 - 4.9</c:v>
                </c:pt>
                <c:pt idx="2">
                  <c:v>5 - 5.9</c:v>
                </c:pt>
                <c:pt idx="3">
                  <c:v>6 - 6.9</c:v>
                </c:pt>
                <c:pt idx="4">
                  <c:v>7 - 7.9</c:v>
                </c:pt>
                <c:pt idx="5">
                  <c:v>8 - 8.9</c:v>
                </c:pt>
                <c:pt idx="6">
                  <c:v>9 - 9.9</c:v>
                </c:pt>
                <c:pt idx="7">
                  <c:v>10 - 10.9</c:v>
                </c:pt>
                <c:pt idx="8">
                  <c:v>11 - 11.9</c:v>
                </c:pt>
                <c:pt idx="9">
                  <c:v>12 - 12.9</c:v>
                </c:pt>
                <c:pt idx="10">
                  <c:v>13 - 13.9</c:v>
                </c:pt>
                <c:pt idx="11">
                  <c:v>14 - 14.9</c:v>
                </c:pt>
                <c:pt idx="12">
                  <c:v>15 - 15.9</c:v>
                </c:pt>
                <c:pt idx="13">
                  <c:v>16 - 16.9</c:v>
                </c:pt>
                <c:pt idx="14">
                  <c:v>17 - 17.9</c:v>
                </c:pt>
                <c:pt idx="15">
                  <c:v>18 - 18.9</c:v>
                </c:pt>
                <c:pt idx="16">
                  <c:v>19 - 19.9</c:v>
                </c:pt>
                <c:pt idx="17">
                  <c:v>20 - 20.9</c:v>
                </c:pt>
                <c:pt idx="18">
                  <c:v>21 - 21.9</c:v>
                </c:pt>
                <c:pt idx="19">
                  <c:v>22 - 22.9</c:v>
                </c:pt>
                <c:pt idx="20">
                  <c:v>23 - 23.9</c:v>
                </c:pt>
                <c:pt idx="21">
                  <c:v>24 - 24.9</c:v>
                </c:pt>
                <c:pt idx="22">
                  <c:v>25 - 25.9</c:v>
                </c:pt>
                <c:pt idx="23">
                  <c:v>26 - 26.9</c:v>
                </c:pt>
                <c:pt idx="24">
                  <c:v>27 - 27.9</c:v>
                </c:pt>
                <c:pt idx="25">
                  <c:v>28 - 28.9</c:v>
                </c:pt>
                <c:pt idx="26">
                  <c:v>29 - 29.9</c:v>
                </c:pt>
                <c:pt idx="27">
                  <c:v>30 - 30.9</c:v>
                </c:pt>
                <c:pt idx="28">
                  <c:v>31 - 31.9</c:v>
                </c:pt>
                <c:pt idx="29">
                  <c:v>32 - 32.9</c:v>
                </c:pt>
                <c:pt idx="30">
                  <c:v>33 - 33.9</c:v>
                </c:pt>
                <c:pt idx="31">
                  <c:v>34 - 34.9</c:v>
                </c:pt>
              </c:strCache>
            </c:strRef>
          </c:cat>
          <c:val>
            <c:numRef>
              <c:f>Exposure_by_CUSTOM_weightbands!$BD$8:$BD$39</c:f>
              <c:numCache>
                <c:formatCode>0.00</c:formatCode>
                <c:ptCount val="32"/>
                <c:pt idx="0">
                  <c:v>1.162927932657895</c:v>
                </c:pt>
                <c:pt idx="1">
                  <c:v>1.4058533129758726</c:v>
                </c:pt>
                <c:pt idx="2">
                  <c:v>1.5856094866702943</c:v>
                </c:pt>
                <c:pt idx="3">
                  <c:v>1.3829621717521738</c:v>
                </c:pt>
                <c:pt idx="4">
                  <c:v>1.2319702167779063</c:v>
                </c:pt>
                <c:pt idx="5">
                  <c:v>1.1145671749607031</c:v>
                </c:pt>
                <c:pt idx="6">
                  <c:v>1.0203328207384146</c:v>
                </c:pt>
                <c:pt idx="7">
                  <c:v>1.4142135623730949</c:v>
                </c:pt>
                <c:pt idx="8">
                  <c:v>1.3166504259228775</c:v>
                </c:pt>
                <c:pt idx="9">
                  <c:v>1.2334713408204756</c:v>
                </c:pt>
                <c:pt idx="10">
                  <c:v>1.1616023543808449</c:v>
                </c:pt>
                <c:pt idx="11">
                  <c:v>1.465067747263731</c:v>
                </c:pt>
                <c:pt idx="12">
                  <c:v>1.3911862933984775</c:v>
                </c:pt>
                <c:pt idx="13">
                  <c:v>1.3254512146117507</c:v>
                </c:pt>
                <c:pt idx="14">
                  <c:v>1.2665345556264176</c:v>
                </c:pt>
                <c:pt idx="15">
                  <c:v>1.2133870500929185</c:v>
                </c:pt>
                <c:pt idx="16">
                  <c:v>1.1651679597701248</c:v>
                </c:pt>
                <c:pt idx="17">
                  <c:v>1.4014940254228576</c:v>
                </c:pt>
                <c:pt idx="18">
                  <c:v>1.3511366558607092</c:v>
                </c:pt>
                <c:pt idx="19">
                  <c:v>1.3048083787323743</c:v>
                </c:pt>
                <c:pt idx="20">
                  <c:v>1.2620247451923226</c:v>
                </c:pt>
                <c:pt idx="21">
                  <c:v>1.2223774122130466</c:v>
                </c:pt>
                <c:pt idx="22">
                  <c:v>1.4226235280311381</c:v>
                </c:pt>
                <c:pt idx="23">
                  <c:v>1.3813857846336131</c:v>
                </c:pt>
                <c:pt idx="24">
                  <c:v>1.3428335099363413</c:v>
                </c:pt>
                <c:pt idx="25">
                  <c:v>1.3067017417552778</c:v>
                </c:pt>
                <c:pt idx="26">
                  <c:v>1.2727599329555881</c:v>
                </c:pt>
                <c:pt idx="27">
                  <c:v>1.2408064788027995</c:v>
                </c:pt>
                <c:pt idx="28">
                  <c:v>1.2106642636781115</c:v>
                </c:pt>
                <c:pt idx="29">
                  <c:v>1.1821770112539698</c:v>
                </c:pt>
                <c:pt idx="30">
                  <c:v>1.1552062731332868</c:v>
                </c:pt>
                <c:pt idx="31">
                  <c:v>1.1296289287108092</c:v>
                </c:pt>
              </c:numCache>
            </c:numRef>
          </c:val>
          <c:extLst>
            <c:ext xmlns:c16="http://schemas.microsoft.com/office/drawing/2014/chart" uri="{C3380CC4-5D6E-409C-BE32-E72D297353CC}">
              <c16:uniqueId val="{00000000-A059-40E7-B7F9-8C0B9484B306}"/>
            </c:ext>
          </c:extLst>
        </c:ser>
        <c:ser>
          <c:idx val="0"/>
          <c:order val="4"/>
          <c:tx>
            <c:strRef>
              <c:f>Exposure_by_CUSTOM_weightbands!$BE$6</c:f>
              <c:strCache>
                <c:ptCount val="1"/>
                <c:pt idx="0">
                  <c:v>Largest Child</c:v>
                </c:pt>
              </c:strCache>
            </c:strRef>
          </c:tx>
          <c:spPr>
            <a:solidFill>
              <a:schemeClr val="bg1"/>
            </a:solidFill>
            <a:ln w="28575">
              <a:noFill/>
            </a:ln>
            <a:effectLst/>
          </c:spPr>
          <c:cat>
            <c:strRef>
              <c:f>Exposure_by_CUSTOM_weightbands!$B$8:$B$39</c:f>
              <c:strCache>
                <c:ptCount val="32"/>
                <c:pt idx="0">
                  <c:v>3 - 3.9</c:v>
                </c:pt>
                <c:pt idx="1">
                  <c:v>4 - 4.9</c:v>
                </c:pt>
                <c:pt idx="2">
                  <c:v>5 - 5.9</c:v>
                </c:pt>
                <c:pt idx="3">
                  <c:v>6 - 6.9</c:v>
                </c:pt>
                <c:pt idx="4">
                  <c:v>7 - 7.9</c:v>
                </c:pt>
                <c:pt idx="5">
                  <c:v>8 - 8.9</c:v>
                </c:pt>
                <c:pt idx="6">
                  <c:v>9 - 9.9</c:v>
                </c:pt>
                <c:pt idx="7">
                  <c:v>10 - 10.9</c:v>
                </c:pt>
                <c:pt idx="8">
                  <c:v>11 - 11.9</c:v>
                </c:pt>
                <c:pt idx="9">
                  <c:v>12 - 12.9</c:v>
                </c:pt>
                <c:pt idx="10">
                  <c:v>13 - 13.9</c:v>
                </c:pt>
                <c:pt idx="11">
                  <c:v>14 - 14.9</c:v>
                </c:pt>
                <c:pt idx="12">
                  <c:v>15 - 15.9</c:v>
                </c:pt>
                <c:pt idx="13">
                  <c:v>16 - 16.9</c:v>
                </c:pt>
                <c:pt idx="14">
                  <c:v>17 - 17.9</c:v>
                </c:pt>
                <c:pt idx="15">
                  <c:v>18 - 18.9</c:v>
                </c:pt>
                <c:pt idx="16">
                  <c:v>19 - 19.9</c:v>
                </c:pt>
                <c:pt idx="17">
                  <c:v>20 - 20.9</c:v>
                </c:pt>
                <c:pt idx="18">
                  <c:v>21 - 21.9</c:v>
                </c:pt>
                <c:pt idx="19">
                  <c:v>22 - 22.9</c:v>
                </c:pt>
                <c:pt idx="20">
                  <c:v>23 - 23.9</c:v>
                </c:pt>
                <c:pt idx="21">
                  <c:v>24 - 24.9</c:v>
                </c:pt>
                <c:pt idx="22">
                  <c:v>25 - 25.9</c:v>
                </c:pt>
                <c:pt idx="23">
                  <c:v>26 - 26.9</c:v>
                </c:pt>
                <c:pt idx="24">
                  <c:v>27 - 27.9</c:v>
                </c:pt>
                <c:pt idx="25">
                  <c:v>28 - 28.9</c:v>
                </c:pt>
                <c:pt idx="26">
                  <c:v>29 - 29.9</c:v>
                </c:pt>
                <c:pt idx="27">
                  <c:v>30 - 30.9</c:v>
                </c:pt>
                <c:pt idx="28">
                  <c:v>31 - 31.9</c:v>
                </c:pt>
                <c:pt idx="29">
                  <c:v>32 - 32.9</c:v>
                </c:pt>
                <c:pt idx="30">
                  <c:v>33 - 33.9</c:v>
                </c:pt>
                <c:pt idx="31">
                  <c:v>34 - 34.9</c:v>
                </c:pt>
              </c:strCache>
            </c:strRef>
          </c:cat>
          <c:val>
            <c:numRef>
              <c:f>Exposure_by_CUSTOM_weightbands!$BE$8:$BE$39</c:f>
              <c:numCache>
                <c:formatCode>0.00</c:formatCode>
                <c:ptCount val="32"/>
                <c:pt idx="0">
                  <c:v>0.95520214237224099</c:v>
                </c:pt>
                <c:pt idx="1">
                  <c:v>1.2073632210407377</c:v>
                </c:pt>
                <c:pt idx="2">
                  <c:v>1.4005052140929994</c:v>
                </c:pt>
                <c:pt idx="3">
                  <c:v>1.2453370836807942</c:v>
                </c:pt>
                <c:pt idx="4">
                  <c:v>1.1251318539645265</c:v>
                </c:pt>
                <c:pt idx="5">
                  <c:v>1.0289191109291904</c:v>
                </c:pt>
                <c:pt idx="6">
                  <c:v>0.94994255376395975</c:v>
                </c:pt>
                <c:pt idx="7">
                  <c:v>1.325699597353839</c:v>
                </c:pt>
                <c:pt idx="8">
                  <c:v>1.2412371823727151</c:v>
                </c:pt>
                <c:pt idx="9">
                  <c:v>1.1683493333955937</c:v>
                </c:pt>
                <c:pt idx="10">
                  <c:v>1.1047242760789824</c:v>
                </c:pt>
                <c:pt idx="11">
                  <c:v>1.3981830506581026</c:v>
                </c:pt>
                <c:pt idx="12">
                  <c:v>1.3316984406224097</c:v>
                </c:pt>
                <c:pt idx="13">
                  <c:v>1.2721511239918817</c:v>
                </c:pt>
                <c:pt idx="14">
                  <c:v>1.2184675319880796</c:v>
                </c:pt>
                <c:pt idx="15">
                  <c:v>1.1697885908807804</c:v>
                </c:pt>
                <c:pt idx="16">
                  <c:v>1.1254181817293463</c:v>
                </c:pt>
                <c:pt idx="17">
                  <c:v>1.3559823382763398</c:v>
                </c:pt>
                <c:pt idx="18">
                  <c:v>1.3092743548913535</c:v>
                </c:pt>
                <c:pt idx="19">
                  <c:v>1.2661557619523776</c:v>
                </c:pt>
                <c:pt idx="20">
                  <c:v>1.226211321853546</c:v>
                </c:pt>
                <c:pt idx="21">
                  <c:v>1.1890886592828807</c:v>
                </c:pt>
                <c:pt idx="22">
                  <c:v>1.3853840090434706</c:v>
                </c:pt>
                <c:pt idx="23">
                  <c:v>1.3465757324675285</c:v>
                </c:pt>
                <c:pt idx="24">
                  <c:v>1.3102128094285599</c:v>
                </c:pt>
                <c:pt idx="25">
                  <c:v>1.2760615165803306</c:v>
                </c:pt>
                <c:pt idx="26">
                  <c:v>1.2439175702789971</c:v>
                </c:pt>
                <c:pt idx="27">
                  <c:v>1.2136015820566564</c:v>
                </c:pt>
                <c:pt idx="28">
                  <c:v>1.1849553365981984</c:v>
                </c:pt>
                <c:pt idx="29">
                  <c:v>1.1578387227986842</c:v>
                </c:pt>
                <c:pt idx="30">
                  <c:v>1.1321271873612098</c:v>
                </c:pt>
                <c:pt idx="31">
                  <c:v>1.1077096094925052</c:v>
                </c:pt>
              </c:numCache>
            </c:numRef>
          </c:val>
          <c:extLst>
            <c:ext xmlns:c16="http://schemas.microsoft.com/office/drawing/2014/chart" uri="{C3380CC4-5D6E-409C-BE32-E72D297353CC}">
              <c16:uniqueId val="{00000001-A059-40E7-B7F9-8C0B9484B306}"/>
            </c:ext>
          </c:extLst>
        </c:ser>
        <c:dLbls>
          <c:showLegendKey val="0"/>
          <c:showVal val="0"/>
          <c:showCatName val="0"/>
          <c:showSerName val="0"/>
          <c:showPercent val="0"/>
          <c:showBubbleSize val="0"/>
        </c:dLbls>
        <c:axId val="415486984"/>
        <c:axId val="415486592"/>
      </c:areaChart>
      <c:lineChart>
        <c:grouping val="standard"/>
        <c:varyColors val="0"/>
        <c:ser>
          <c:idx val="3"/>
          <c:order val="0"/>
          <c:tx>
            <c:strRef>
              <c:f>Exposure_by_CUSTOM_weightbands!$CK$7</c:f>
              <c:strCache>
                <c:ptCount val="1"/>
                <c:pt idx="0">
                  <c:v>Lower Bound of Target</c:v>
                </c:pt>
              </c:strCache>
            </c:strRef>
          </c:tx>
          <c:spPr>
            <a:ln w="28575" cap="rnd">
              <a:solidFill>
                <a:schemeClr val="accent2"/>
              </a:solidFill>
              <a:prstDash val="dash"/>
              <a:round/>
            </a:ln>
            <a:effectLst/>
          </c:spPr>
          <c:marker>
            <c:symbol val="none"/>
          </c:marker>
          <c:cat>
            <c:strRef>
              <c:f>Exposure_by_CUSTOM_weightbands!$B$8:$B$39</c:f>
              <c:strCache>
                <c:ptCount val="32"/>
                <c:pt idx="0">
                  <c:v>3 - 3.9</c:v>
                </c:pt>
                <c:pt idx="1">
                  <c:v>4 - 4.9</c:v>
                </c:pt>
                <c:pt idx="2">
                  <c:v>5 - 5.9</c:v>
                </c:pt>
                <c:pt idx="3">
                  <c:v>6 - 6.9</c:v>
                </c:pt>
                <c:pt idx="4">
                  <c:v>7 - 7.9</c:v>
                </c:pt>
                <c:pt idx="5">
                  <c:v>8 - 8.9</c:v>
                </c:pt>
                <c:pt idx="6">
                  <c:v>9 - 9.9</c:v>
                </c:pt>
                <c:pt idx="7">
                  <c:v>10 - 10.9</c:v>
                </c:pt>
                <c:pt idx="8">
                  <c:v>11 - 11.9</c:v>
                </c:pt>
                <c:pt idx="9">
                  <c:v>12 - 12.9</c:v>
                </c:pt>
                <c:pt idx="10">
                  <c:v>13 - 13.9</c:v>
                </c:pt>
                <c:pt idx="11">
                  <c:v>14 - 14.9</c:v>
                </c:pt>
                <c:pt idx="12">
                  <c:v>15 - 15.9</c:v>
                </c:pt>
                <c:pt idx="13">
                  <c:v>16 - 16.9</c:v>
                </c:pt>
                <c:pt idx="14">
                  <c:v>17 - 17.9</c:v>
                </c:pt>
                <c:pt idx="15">
                  <c:v>18 - 18.9</c:v>
                </c:pt>
                <c:pt idx="16">
                  <c:v>19 - 19.9</c:v>
                </c:pt>
                <c:pt idx="17">
                  <c:v>20 - 20.9</c:v>
                </c:pt>
                <c:pt idx="18">
                  <c:v>21 - 21.9</c:v>
                </c:pt>
                <c:pt idx="19">
                  <c:v>22 - 22.9</c:v>
                </c:pt>
                <c:pt idx="20">
                  <c:v>23 - 23.9</c:v>
                </c:pt>
                <c:pt idx="21">
                  <c:v>24 - 24.9</c:v>
                </c:pt>
                <c:pt idx="22">
                  <c:v>25 - 25.9</c:v>
                </c:pt>
                <c:pt idx="23">
                  <c:v>26 - 26.9</c:v>
                </c:pt>
                <c:pt idx="24">
                  <c:v>27 - 27.9</c:v>
                </c:pt>
                <c:pt idx="25">
                  <c:v>28 - 28.9</c:v>
                </c:pt>
                <c:pt idx="26">
                  <c:v>29 - 29.9</c:v>
                </c:pt>
                <c:pt idx="27">
                  <c:v>30 - 30.9</c:v>
                </c:pt>
                <c:pt idx="28">
                  <c:v>31 - 31.9</c:v>
                </c:pt>
                <c:pt idx="29">
                  <c:v>32 - 32.9</c:v>
                </c:pt>
                <c:pt idx="30">
                  <c:v>33 - 33.9</c:v>
                </c:pt>
                <c:pt idx="31">
                  <c:v>34 - 34.9</c:v>
                </c:pt>
              </c:strCache>
            </c:strRef>
          </c:cat>
          <c:val>
            <c:numRef>
              <c:f>Exposure_by_CUSTOM_weightbands!$CK$8:$CK$39</c:f>
              <c:numCache>
                <c:formatCode>0.00</c:formatCode>
                <c:ptCount val="32"/>
                <c:pt idx="0">
                  <c:v>0.8</c:v>
                </c:pt>
                <c:pt idx="1">
                  <c:v>0.8</c:v>
                </c:pt>
                <c:pt idx="2">
                  <c:v>0.8</c:v>
                </c:pt>
                <c:pt idx="3">
                  <c:v>0.8</c:v>
                </c:pt>
                <c:pt idx="4">
                  <c:v>0.8</c:v>
                </c:pt>
                <c:pt idx="5">
                  <c:v>0.8</c:v>
                </c:pt>
                <c:pt idx="6">
                  <c:v>0.8</c:v>
                </c:pt>
                <c:pt idx="7">
                  <c:v>0.8</c:v>
                </c:pt>
                <c:pt idx="8">
                  <c:v>0.8</c:v>
                </c:pt>
                <c:pt idx="9">
                  <c:v>0.8</c:v>
                </c:pt>
                <c:pt idx="10">
                  <c:v>0.8</c:v>
                </c:pt>
                <c:pt idx="11">
                  <c:v>0.8</c:v>
                </c:pt>
                <c:pt idx="12">
                  <c:v>0.8</c:v>
                </c:pt>
                <c:pt idx="13">
                  <c:v>0.8</c:v>
                </c:pt>
                <c:pt idx="14">
                  <c:v>0.8</c:v>
                </c:pt>
                <c:pt idx="15">
                  <c:v>0.8</c:v>
                </c:pt>
                <c:pt idx="16">
                  <c:v>0.8</c:v>
                </c:pt>
                <c:pt idx="17">
                  <c:v>0.8</c:v>
                </c:pt>
                <c:pt idx="18">
                  <c:v>0.8</c:v>
                </c:pt>
                <c:pt idx="19">
                  <c:v>0.8</c:v>
                </c:pt>
                <c:pt idx="20">
                  <c:v>0.8</c:v>
                </c:pt>
                <c:pt idx="21">
                  <c:v>0.8</c:v>
                </c:pt>
                <c:pt idx="22">
                  <c:v>0.8</c:v>
                </c:pt>
                <c:pt idx="23">
                  <c:v>0.8</c:v>
                </c:pt>
                <c:pt idx="24">
                  <c:v>0.8</c:v>
                </c:pt>
                <c:pt idx="25">
                  <c:v>0.8</c:v>
                </c:pt>
                <c:pt idx="26">
                  <c:v>0.8</c:v>
                </c:pt>
                <c:pt idx="27">
                  <c:v>0.8</c:v>
                </c:pt>
                <c:pt idx="28">
                  <c:v>0.8</c:v>
                </c:pt>
                <c:pt idx="29">
                  <c:v>0.8</c:v>
                </c:pt>
                <c:pt idx="30">
                  <c:v>0.8</c:v>
                </c:pt>
                <c:pt idx="31">
                  <c:v>0.8</c:v>
                </c:pt>
              </c:numCache>
            </c:numRef>
          </c:val>
          <c:smooth val="0"/>
          <c:extLst>
            <c:ext xmlns:c16="http://schemas.microsoft.com/office/drawing/2014/chart" uri="{C3380CC4-5D6E-409C-BE32-E72D297353CC}">
              <c16:uniqueId val="{00000002-A059-40E7-B7F9-8C0B9484B306}"/>
            </c:ext>
          </c:extLst>
        </c:ser>
        <c:ser>
          <c:idx val="4"/>
          <c:order val="1"/>
          <c:tx>
            <c:strRef>
              <c:f>Exposure_by_CUSTOM_weightbands!$CM$7</c:f>
              <c:strCache>
                <c:ptCount val="1"/>
                <c:pt idx="0">
                  <c:v>Upper Bound of Target</c:v>
                </c:pt>
              </c:strCache>
            </c:strRef>
          </c:tx>
          <c:spPr>
            <a:ln w="28575" cap="rnd">
              <a:solidFill>
                <a:schemeClr val="accent2"/>
              </a:solidFill>
              <a:prstDash val="dash"/>
              <a:round/>
            </a:ln>
            <a:effectLst/>
          </c:spPr>
          <c:marker>
            <c:symbol val="none"/>
          </c:marker>
          <c:cat>
            <c:strRef>
              <c:f>Exposure_by_CUSTOM_weightbands!$B$8:$B$39</c:f>
              <c:strCache>
                <c:ptCount val="32"/>
                <c:pt idx="0">
                  <c:v>3 - 3.9</c:v>
                </c:pt>
                <c:pt idx="1">
                  <c:v>4 - 4.9</c:v>
                </c:pt>
                <c:pt idx="2">
                  <c:v>5 - 5.9</c:v>
                </c:pt>
                <c:pt idx="3">
                  <c:v>6 - 6.9</c:v>
                </c:pt>
                <c:pt idx="4">
                  <c:v>7 - 7.9</c:v>
                </c:pt>
                <c:pt idx="5">
                  <c:v>8 - 8.9</c:v>
                </c:pt>
                <c:pt idx="6">
                  <c:v>9 - 9.9</c:v>
                </c:pt>
                <c:pt idx="7">
                  <c:v>10 - 10.9</c:v>
                </c:pt>
                <c:pt idx="8">
                  <c:v>11 - 11.9</c:v>
                </c:pt>
                <c:pt idx="9">
                  <c:v>12 - 12.9</c:v>
                </c:pt>
                <c:pt idx="10">
                  <c:v>13 - 13.9</c:v>
                </c:pt>
                <c:pt idx="11">
                  <c:v>14 - 14.9</c:v>
                </c:pt>
                <c:pt idx="12">
                  <c:v>15 - 15.9</c:v>
                </c:pt>
                <c:pt idx="13">
                  <c:v>16 - 16.9</c:v>
                </c:pt>
                <c:pt idx="14">
                  <c:v>17 - 17.9</c:v>
                </c:pt>
                <c:pt idx="15">
                  <c:v>18 - 18.9</c:v>
                </c:pt>
                <c:pt idx="16">
                  <c:v>19 - 19.9</c:v>
                </c:pt>
                <c:pt idx="17">
                  <c:v>20 - 20.9</c:v>
                </c:pt>
                <c:pt idx="18">
                  <c:v>21 - 21.9</c:v>
                </c:pt>
                <c:pt idx="19">
                  <c:v>22 - 22.9</c:v>
                </c:pt>
                <c:pt idx="20">
                  <c:v>23 - 23.9</c:v>
                </c:pt>
                <c:pt idx="21">
                  <c:v>24 - 24.9</c:v>
                </c:pt>
                <c:pt idx="22">
                  <c:v>25 - 25.9</c:v>
                </c:pt>
                <c:pt idx="23">
                  <c:v>26 - 26.9</c:v>
                </c:pt>
                <c:pt idx="24">
                  <c:v>27 - 27.9</c:v>
                </c:pt>
                <c:pt idx="25">
                  <c:v>28 - 28.9</c:v>
                </c:pt>
                <c:pt idx="26">
                  <c:v>29 - 29.9</c:v>
                </c:pt>
                <c:pt idx="27">
                  <c:v>30 - 30.9</c:v>
                </c:pt>
                <c:pt idx="28">
                  <c:v>31 - 31.9</c:v>
                </c:pt>
                <c:pt idx="29">
                  <c:v>32 - 32.9</c:v>
                </c:pt>
                <c:pt idx="30">
                  <c:v>33 - 33.9</c:v>
                </c:pt>
                <c:pt idx="31">
                  <c:v>34 - 34.9</c:v>
                </c:pt>
              </c:strCache>
            </c:strRef>
          </c:cat>
          <c:val>
            <c:numRef>
              <c:f>Exposure_by_CUSTOM_weightbands!$CM$8:$CM$39</c:f>
              <c:numCache>
                <c:formatCode>0.00</c:formatCode>
                <c:ptCount val="32"/>
                <c:pt idx="0">
                  <c:v>1.25</c:v>
                </c:pt>
                <c:pt idx="1">
                  <c:v>1.25</c:v>
                </c:pt>
                <c:pt idx="2">
                  <c:v>1.25</c:v>
                </c:pt>
                <c:pt idx="3">
                  <c:v>1.25</c:v>
                </c:pt>
                <c:pt idx="4">
                  <c:v>1.25</c:v>
                </c:pt>
                <c:pt idx="5">
                  <c:v>1.25</c:v>
                </c:pt>
                <c:pt idx="6">
                  <c:v>1.25</c:v>
                </c:pt>
                <c:pt idx="7">
                  <c:v>1.25</c:v>
                </c:pt>
                <c:pt idx="8">
                  <c:v>1.25</c:v>
                </c:pt>
                <c:pt idx="9">
                  <c:v>1.25</c:v>
                </c:pt>
                <c:pt idx="10">
                  <c:v>1.25</c:v>
                </c:pt>
                <c:pt idx="11">
                  <c:v>1.25</c:v>
                </c:pt>
                <c:pt idx="12">
                  <c:v>1.25</c:v>
                </c:pt>
                <c:pt idx="13">
                  <c:v>1.25</c:v>
                </c:pt>
                <c:pt idx="14">
                  <c:v>1.25</c:v>
                </c:pt>
                <c:pt idx="15">
                  <c:v>1.25</c:v>
                </c:pt>
                <c:pt idx="16">
                  <c:v>1.25</c:v>
                </c:pt>
                <c:pt idx="17">
                  <c:v>1.25</c:v>
                </c:pt>
                <c:pt idx="18">
                  <c:v>1.25</c:v>
                </c:pt>
                <c:pt idx="19">
                  <c:v>1.25</c:v>
                </c:pt>
                <c:pt idx="20">
                  <c:v>1.25</c:v>
                </c:pt>
                <c:pt idx="21">
                  <c:v>1.25</c:v>
                </c:pt>
                <c:pt idx="22">
                  <c:v>1.25</c:v>
                </c:pt>
                <c:pt idx="23">
                  <c:v>1.25</c:v>
                </c:pt>
                <c:pt idx="24">
                  <c:v>1.25</c:v>
                </c:pt>
                <c:pt idx="25">
                  <c:v>1.25</c:v>
                </c:pt>
                <c:pt idx="26">
                  <c:v>1.25</c:v>
                </c:pt>
                <c:pt idx="27">
                  <c:v>1.25</c:v>
                </c:pt>
                <c:pt idx="28">
                  <c:v>1.25</c:v>
                </c:pt>
                <c:pt idx="29">
                  <c:v>1.25</c:v>
                </c:pt>
                <c:pt idx="30">
                  <c:v>1.25</c:v>
                </c:pt>
                <c:pt idx="31">
                  <c:v>1.25</c:v>
                </c:pt>
              </c:numCache>
            </c:numRef>
          </c:val>
          <c:smooth val="0"/>
          <c:extLst>
            <c:ext xmlns:c16="http://schemas.microsoft.com/office/drawing/2014/chart" uri="{C3380CC4-5D6E-409C-BE32-E72D297353CC}">
              <c16:uniqueId val="{00000003-A059-40E7-B7F9-8C0B9484B306}"/>
            </c:ext>
          </c:extLst>
        </c:ser>
        <c:ser>
          <c:idx val="1"/>
          <c:order val="2"/>
          <c:tx>
            <c:strRef>
              <c:f>Exposure_by_CUSTOM_weightbands!$CL$7</c:f>
              <c:strCache>
                <c:ptCount val="1"/>
                <c:pt idx="0">
                  <c:v>Target Exposure</c:v>
                </c:pt>
              </c:strCache>
            </c:strRef>
          </c:tx>
          <c:spPr>
            <a:ln w="31750" cap="rnd">
              <a:solidFill>
                <a:schemeClr val="accent2"/>
              </a:solidFill>
              <a:prstDash val="sysDot"/>
              <a:round/>
            </a:ln>
            <a:effectLst/>
          </c:spPr>
          <c:marker>
            <c:symbol val="none"/>
          </c:marker>
          <c:val>
            <c:numRef>
              <c:f>Exposure_by_CUSTOM_weightbands!$CL$8:$CL$39</c:f>
              <c:numCache>
                <c:formatCode>0.00</c:formatCode>
                <c:ptCount val="32"/>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numCache>
            </c:numRef>
          </c:val>
          <c:smooth val="0"/>
          <c:extLst>
            <c:ext xmlns:c16="http://schemas.microsoft.com/office/drawing/2014/chart" uri="{C3380CC4-5D6E-409C-BE32-E72D297353CC}">
              <c16:uniqueId val="{00000004-A059-40E7-B7F9-8C0B9484B306}"/>
            </c:ext>
          </c:extLst>
        </c:ser>
        <c:dLbls>
          <c:showLegendKey val="0"/>
          <c:showVal val="0"/>
          <c:showCatName val="0"/>
          <c:showSerName val="0"/>
          <c:showPercent val="0"/>
          <c:showBubbleSize val="0"/>
        </c:dLbls>
        <c:marker val="1"/>
        <c:smooth val="0"/>
        <c:axId val="415486984"/>
        <c:axId val="415486592"/>
      </c:lineChart>
      <c:catAx>
        <c:axId val="415486984"/>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ZA"/>
                  <a:t>Weight band (kg)</a:t>
                </a:r>
              </a:p>
            </c:rich>
          </c:tx>
          <c:layout>
            <c:manualLayout>
              <c:xMode val="edge"/>
              <c:yMode val="edge"/>
              <c:x val="0.45921406164705381"/>
              <c:y val="0.944470555590493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15486592"/>
        <c:crosses val="autoZero"/>
        <c:auto val="1"/>
        <c:lblAlgn val="ctr"/>
        <c:lblOffset val="100"/>
        <c:noMultiLvlLbl val="0"/>
      </c:catAx>
      <c:valAx>
        <c:axId val="415486592"/>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ZA" sz="1800" b="0" i="0" baseline="0">
                    <a:effectLst/>
                  </a:rPr>
                  <a:t>AUC Compared to Reference</a:t>
                </a:r>
                <a:endParaRPr lang="en-ZA">
                  <a:effectLst/>
                </a:endParaRPr>
              </a:p>
            </c:rich>
          </c:tx>
          <c:layout>
            <c:manualLayout>
              <c:xMode val="edge"/>
              <c:yMode val="edge"/>
              <c:x val="4.4377740205032165E-4"/>
              <c:y val="0.1600835967256383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15486984"/>
        <c:crosses val="autoZero"/>
        <c:crossBetween val="between"/>
      </c:valAx>
      <c:spPr>
        <a:noFill/>
        <a:ln w="38100">
          <a:noFill/>
        </a:ln>
        <a:effectLst/>
      </c:spPr>
    </c:plotArea>
    <c:plotVisOnly val="0"/>
    <c:dispBlanksAs val="gap"/>
    <c:showDLblsOverMax val="0"/>
  </c:chart>
  <c:spPr>
    <a:noFill/>
    <a:ln w="9525" cap="flat" cmpd="sng" algn="ctr">
      <a:noFill/>
      <a:round/>
    </a:ln>
    <a:effectLst/>
  </c:spPr>
  <c:txPr>
    <a:bodyPr rot="-5400000" vert="horz"/>
    <a:lstStyle/>
    <a:p>
      <a:pPr>
        <a:defRPr sz="14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a:t>Maturation of clearance</a:t>
            </a:r>
          </a:p>
        </c:rich>
      </c:tx>
      <c:overlay val="0"/>
      <c:spPr>
        <a:noFill/>
        <a:ln>
          <a:noFill/>
        </a:ln>
        <a:effectLst/>
      </c:spPr>
    </c:title>
    <c:autoTitleDeleted val="0"/>
    <c:plotArea>
      <c:layout>
        <c:manualLayout>
          <c:layoutTarget val="inner"/>
          <c:xMode val="edge"/>
          <c:yMode val="edge"/>
          <c:x val="0.15426488751450157"/>
          <c:y val="0.19278414648620554"/>
          <c:w val="0.80591377093570038"/>
          <c:h val="0.62362343613165394"/>
        </c:manualLayout>
      </c:layout>
      <c:scatterChart>
        <c:scatterStyle val="smoothMarker"/>
        <c:varyColors val="0"/>
        <c:ser>
          <c:idx val="1"/>
          <c:order val="0"/>
          <c:tx>
            <c:strRef>
              <c:f>Settings!$C$4</c:f>
              <c:strCache>
                <c:ptCount val="1"/>
                <c:pt idx="0">
                  <c:v>Drug 1</c:v>
                </c:pt>
              </c:strCache>
            </c:strRef>
          </c:tx>
          <c:spPr>
            <a:ln>
              <a:solidFill>
                <a:srgbClr val="7030A0"/>
              </a:solidFill>
            </a:ln>
          </c:spPr>
          <c:marker>
            <c:symbol val="none"/>
          </c:marker>
          <c:xVal>
            <c:numRef>
              <c:f>'Weight-Age'!$E$2:$E$1858</c:f>
              <c:numCache>
                <c:formatCode>0.000</c:formatCode>
                <c:ptCount val="1857"/>
                <c:pt idx="0">
                  <c:v>0</c:v>
                </c:pt>
                <c:pt idx="1">
                  <c:v>3.2854209445585217E-2</c:v>
                </c:pt>
                <c:pt idx="2">
                  <c:v>6.5708418891170434E-2</c:v>
                </c:pt>
                <c:pt idx="3">
                  <c:v>9.856262833675565E-2</c:v>
                </c:pt>
                <c:pt idx="4">
                  <c:v>0.13141683778234087</c:v>
                </c:pt>
                <c:pt idx="5">
                  <c:v>0.16427104722792607</c:v>
                </c:pt>
                <c:pt idx="6">
                  <c:v>0.1971252566735113</c:v>
                </c:pt>
                <c:pt idx="7">
                  <c:v>0.2299794661190965</c:v>
                </c:pt>
                <c:pt idx="8">
                  <c:v>0.26283367556468173</c:v>
                </c:pt>
                <c:pt idx="9">
                  <c:v>0.29568788501026694</c:v>
                </c:pt>
                <c:pt idx="10">
                  <c:v>0.32854209445585214</c:v>
                </c:pt>
                <c:pt idx="11">
                  <c:v>0.3613963039014374</c:v>
                </c:pt>
                <c:pt idx="12">
                  <c:v>0.3942505133470226</c:v>
                </c:pt>
                <c:pt idx="13">
                  <c:v>0.4271047227926078</c:v>
                </c:pt>
                <c:pt idx="14">
                  <c:v>0.45995893223819301</c:v>
                </c:pt>
                <c:pt idx="15">
                  <c:v>0.49281314168377821</c:v>
                </c:pt>
                <c:pt idx="16">
                  <c:v>0.52566735112936347</c:v>
                </c:pt>
                <c:pt idx="17">
                  <c:v>0.55852156057494862</c:v>
                </c:pt>
                <c:pt idx="18">
                  <c:v>0.59137577002053388</c:v>
                </c:pt>
                <c:pt idx="19">
                  <c:v>0.62422997946611913</c:v>
                </c:pt>
                <c:pt idx="20">
                  <c:v>0.65708418891170428</c:v>
                </c:pt>
                <c:pt idx="21">
                  <c:v>0.68993839835728954</c:v>
                </c:pt>
                <c:pt idx="22">
                  <c:v>0.7227926078028748</c:v>
                </c:pt>
                <c:pt idx="23">
                  <c:v>0.75564681724845995</c:v>
                </c:pt>
                <c:pt idx="24">
                  <c:v>0.7885010266940452</c:v>
                </c:pt>
                <c:pt idx="25">
                  <c:v>0.82135523613963035</c:v>
                </c:pt>
                <c:pt idx="26">
                  <c:v>0.85420944558521561</c:v>
                </c:pt>
                <c:pt idx="27">
                  <c:v>0.88706365503080087</c:v>
                </c:pt>
                <c:pt idx="28">
                  <c:v>0.91991786447638602</c:v>
                </c:pt>
                <c:pt idx="29">
                  <c:v>0.95277207392197127</c:v>
                </c:pt>
                <c:pt idx="30">
                  <c:v>0.98562628336755642</c:v>
                </c:pt>
                <c:pt idx="31">
                  <c:v>1.0184804928131417</c:v>
                </c:pt>
                <c:pt idx="32">
                  <c:v>1.0513347022587269</c:v>
                </c:pt>
                <c:pt idx="33">
                  <c:v>1.0841889117043122</c:v>
                </c:pt>
                <c:pt idx="34">
                  <c:v>1.1170431211498972</c:v>
                </c:pt>
                <c:pt idx="35">
                  <c:v>1.1498973305954825</c:v>
                </c:pt>
                <c:pt idx="36">
                  <c:v>1.1827515400410678</c:v>
                </c:pt>
                <c:pt idx="37">
                  <c:v>1.215605749486653</c:v>
                </c:pt>
                <c:pt idx="38">
                  <c:v>1.2484599589322383</c:v>
                </c:pt>
                <c:pt idx="39">
                  <c:v>1.2813141683778233</c:v>
                </c:pt>
                <c:pt idx="40">
                  <c:v>1.3141683778234086</c:v>
                </c:pt>
                <c:pt idx="41">
                  <c:v>1.3470225872689938</c:v>
                </c:pt>
                <c:pt idx="42">
                  <c:v>1.3798767967145791</c:v>
                </c:pt>
                <c:pt idx="43">
                  <c:v>1.4127310061601643</c:v>
                </c:pt>
                <c:pt idx="44">
                  <c:v>1.4455852156057496</c:v>
                </c:pt>
                <c:pt idx="45">
                  <c:v>1.4784394250513346</c:v>
                </c:pt>
                <c:pt idx="46">
                  <c:v>1.5112936344969199</c:v>
                </c:pt>
                <c:pt idx="47">
                  <c:v>1.5441478439425051</c:v>
                </c:pt>
                <c:pt idx="48">
                  <c:v>1.5770020533880904</c:v>
                </c:pt>
                <c:pt idx="49">
                  <c:v>1.6098562628336757</c:v>
                </c:pt>
                <c:pt idx="50">
                  <c:v>1.6427104722792607</c:v>
                </c:pt>
                <c:pt idx="51">
                  <c:v>1.675564681724846</c:v>
                </c:pt>
                <c:pt idx="52">
                  <c:v>1.7084188911704312</c:v>
                </c:pt>
                <c:pt idx="53">
                  <c:v>1.7412731006160165</c:v>
                </c:pt>
                <c:pt idx="54">
                  <c:v>1.7741273100616017</c:v>
                </c:pt>
                <c:pt idx="55">
                  <c:v>1.8069815195071868</c:v>
                </c:pt>
                <c:pt idx="56">
                  <c:v>1.839835728952772</c:v>
                </c:pt>
                <c:pt idx="57">
                  <c:v>1.8726899383983573</c:v>
                </c:pt>
                <c:pt idx="58">
                  <c:v>1.9055441478439425</c:v>
                </c:pt>
                <c:pt idx="59">
                  <c:v>1.9383983572895278</c:v>
                </c:pt>
                <c:pt idx="60">
                  <c:v>1.9712525667351128</c:v>
                </c:pt>
                <c:pt idx="61">
                  <c:v>2.0041067761806981</c:v>
                </c:pt>
                <c:pt idx="62">
                  <c:v>2.0369609856262834</c:v>
                </c:pt>
                <c:pt idx="63">
                  <c:v>2.0698151950718686</c:v>
                </c:pt>
                <c:pt idx="64">
                  <c:v>2.1026694045174539</c:v>
                </c:pt>
                <c:pt idx="65">
                  <c:v>2.1355236139630391</c:v>
                </c:pt>
                <c:pt idx="66">
                  <c:v>2.1683778234086244</c:v>
                </c:pt>
                <c:pt idx="67">
                  <c:v>2.2012320328542097</c:v>
                </c:pt>
                <c:pt idx="68">
                  <c:v>2.2340862422997945</c:v>
                </c:pt>
                <c:pt idx="69">
                  <c:v>2.2669404517453797</c:v>
                </c:pt>
                <c:pt idx="70">
                  <c:v>2.299794661190965</c:v>
                </c:pt>
                <c:pt idx="71">
                  <c:v>2.3326488706365502</c:v>
                </c:pt>
                <c:pt idx="72">
                  <c:v>2.3655030800821355</c:v>
                </c:pt>
                <c:pt idx="73">
                  <c:v>2.3983572895277208</c:v>
                </c:pt>
                <c:pt idx="74">
                  <c:v>2.431211498973306</c:v>
                </c:pt>
                <c:pt idx="75">
                  <c:v>2.4640657084188913</c:v>
                </c:pt>
                <c:pt idx="76">
                  <c:v>2.4969199178644765</c:v>
                </c:pt>
                <c:pt idx="77">
                  <c:v>2.5297741273100618</c:v>
                </c:pt>
                <c:pt idx="78">
                  <c:v>2.5626283367556466</c:v>
                </c:pt>
                <c:pt idx="79">
                  <c:v>2.5954825462012319</c:v>
                </c:pt>
                <c:pt idx="80">
                  <c:v>2.6283367556468171</c:v>
                </c:pt>
                <c:pt idx="81">
                  <c:v>2.6611909650924024</c:v>
                </c:pt>
                <c:pt idx="82">
                  <c:v>2.6940451745379876</c:v>
                </c:pt>
                <c:pt idx="83">
                  <c:v>2.7268993839835729</c:v>
                </c:pt>
                <c:pt idx="84">
                  <c:v>2.7597535934291582</c:v>
                </c:pt>
                <c:pt idx="85">
                  <c:v>2.7926078028747434</c:v>
                </c:pt>
                <c:pt idx="86">
                  <c:v>2.8254620123203287</c:v>
                </c:pt>
                <c:pt idx="87">
                  <c:v>2.8583162217659139</c:v>
                </c:pt>
                <c:pt idx="88">
                  <c:v>2.8911704312114992</c:v>
                </c:pt>
                <c:pt idx="89">
                  <c:v>2.924024640657084</c:v>
                </c:pt>
                <c:pt idx="90">
                  <c:v>2.9568788501026693</c:v>
                </c:pt>
                <c:pt idx="91">
                  <c:v>2.9897330595482545</c:v>
                </c:pt>
                <c:pt idx="92">
                  <c:v>3.0225872689938398</c:v>
                </c:pt>
                <c:pt idx="93">
                  <c:v>3.055441478439425</c:v>
                </c:pt>
                <c:pt idx="94">
                  <c:v>3.0882956878850103</c:v>
                </c:pt>
                <c:pt idx="95">
                  <c:v>3.1211498973305956</c:v>
                </c:pt>
                <c:pt idx="96">
                  <c:v>3.1540041067761808</c:v>
                </c:pt>
                <c:pt idx="97">
                  <c:v>3.1868583162217661</c:v>
                </c:pt>
                <c:pt idx="98">
                  <c:v>3.2197125256673513</c:v>
                </c:pt>
                <c:pt idx="99">
                  <c:v>3.2525667351129361</c:v>
                </c:pt>
                <c:pt idx="100">
                  <c:v>3.2854209445585214</c:v>
                </c:pt>
                <c:pt idx="101">
                  <c:v>3.3182751540041067</c:v>
                </c:pt>
                <c:pt idx="102">
                  <c:v>3.3511293634496919</c:v>
                </c:pt>
                <c:pt idx="103">
                  <c:v>3.3839835728952772</c:v>
                </c:pt>
                <c:pt idx="104">
                  <c:v>3.4168377823408624</c:v>
                </c:pt>
                <c:pt idx="105">
                  <c:v>3.4496919917864477</c:v>
                </c:pt>
                <c:pt idx="106">
                  <c:v>3.482546201232033</c:v>
                </c:pt>
                <c:pt idx="107">
                  <c:v>3.5154004106776182</c:v>
                </c:pt>
                <c:pt idx="108">
                  <c:v>3.5482546201232035</c:v>
                </c:pt>
                <c:pt idx="109">
                  <c:v>3.5811088295687883</c:v>
                </c:pt>
                <c:pt idx="110">
                  <c:v>3.6139630390143735</c:v>
                </c:pt>
                <c:pt idx="111">
                  <c:v>3.6468172484599588</c:v>
                </c:pt>
                <c:pt idx="112">
                  <c:v>3.6796714579055441</c:v>
                </c:pt>
                <c:pt idx="113">
                  <c:v>3.7125256673511293</c:v>
                </c:pt>
                <c:pt idx="114">
                  <c:v>3.7453798767967146</c:v>
                </c:pt>
                <c:pt idx="115">
                  <c:v>3.7782340862422998</c:v>
                </c:pt>
                <c:pt idx="116">
                  <c:v>3.8110882956878851</c:v>
                </c:pt>
                <c:pt idx="117">
                  <c:v>3.8439425051334704</c:v>
                </c:pt>
                <c:pt idx="118">
                  <c:v>3.8767967145790556</c:v>
                </c:pt>
                <c:pt idx="119">
                  <c:v>3.9096509240246409</c:v>
                </c:pt>
                <c:pt idx="120">
                  <c:v>3.9425051334702257</c:v>
                </c:pt>
                <c:pt idx="121">
                  <c:v>3.9753593429158109</c:v>
                </c:pt>
                <c:pt idx="122">
                  <c:v>4.0082135523613962</c:v>
                </c:pt>
                <c:pt idx="123">
                  <c:v>4.0410677618069819</c:v>
                </c:pt>
                <c:pt idx="124">
                  <c:v>4.0739219712525667</c:v>
                </c:pt>
                <c:pt idx="125">
                  <c:v>4.1067761806981515</c:v>
                </c:pt>
                <c:pt idx="126">
                  <c:v>4.1396303901437372</c:v>
                </c:pt>
                <c:pt idx="127">
                  <c:v>4.1724845995893221</c:v>
                </c:pt>
                <c:pt idx="128">
                  <c:v>4.2053388090349078</c:v>
                </c:pt>
                <c:pt idx="129">
                  <c:v>4.2381930184804926</c:v>
                </c:pt>
                <c:pt idx="130">
                  <c:v>4.2710472279260783</c:v>
                </c:pt>
                <c:pt idx="131">
                  <c:v>4.3039014373716631</c:v>
                </c:pt>
                <c:pt idx="132">
                  <c:v>4.3367556468172488</c:v>
                </c:pt>
                <c:pt idx="133">
                  <c:v>4.3696098562628336</c:v>
                </c:pt>
                <c:pt idx="134">
                  <c:v>4.4024640657084193</c:v>
                </c:pt>
                <c:pt idx="135">
                  <c:v>4.4353182751540041</c:v>
                </c:pt>
                <c:pt idx="136">
                  <c:v>4.4681724845995889</c:v>
                </c:pt>
                <c:pt idx="137">
                  <c:v>4.5010266940451746</c:v>
                </c:pt>
                <c:pt idx="138">
                  <c:v>4.5338809034907595</c:v>
                </c:pt>
                <c:pt idx="139">
                  <c:v>4.5667351129363452</c:v>
                </c:pt>
                <c:pt idx="140">
                  <c:v>4.59958932238193</c:v>
                </c:pt>
                <c:pt idx="141">
                  <c:v>4.6324435318275157</c:v>
                </c:pt>
                <c:pt idx="142">
                  <c:v>4.6652977412731005</c:v>
                </c:pt>
                <c:pt idx="143">
                  <c:v>4.6981519507186862</c:v>
                </c:pt>
                <c:pt idx="144">
                  <c:v>4.731006160164271</c:v>
                </c:pt>
                <c:pt idx="145">
                  <c:v>4.7638603696098567</c:v>
                </c:pt>
                <c:pt idx="146">
                  <c:v>4.7967145790554415</c:v>
                </c:pt>
                <c:pt idx="147">
                  <c:v>4.8295687885010263</c:v>
                </c:pt>
                <c:pt idx="148">
                  <c:v>4.862422997946612</c:v>
                </c:pt>
                <c:pt idx="149">
                  <c:v>4.8952772073921968</c:v>
                </c:pt>
                <c:pt idx="150">
                  <c:v>4.9281314168377826</c:v>
                </c:pt>
                <c:pt idx="151">
                  <c:v>4.9609856262833674</c:v>
                </c:pt>
                <c:pt idx="152">
                  <c:v>4.9938398357289531</c:v>
                </c:pt>
                <c:pt idx="153">
                  <c:v>5.0266940451745379</c:v>
                </c:pt>
                <c:pt idx="154">
                  <c:v>5.0595482546201236</c:v>
                </c:pt>
                <c:pt idx="155">
                  <c:v>5.0924024640657084</c:v>
                </c:pt>
                <c:pt idx="156">
                  <c:v>5.1252566735112932</c:v>
                </c:pt>
                <c:pt idx="157">
                  <c:v>5.1581108829568789</c:v>
                </c:pt>
                <c:pt idx="158">
                  <c:v>5.1909650924024637</c:v>
                </c:pt>
                <c:pt idx="159">
                  <c:v>5.2238193018480494</c:v>
                </c:pt>
                <c:pt idx="160">
                  <c:v>5.2566735112936342</c:v>
                </c:pt>
                <c:pt idx="161">
                  <c:v>5.28952772073922</c:v>
                </c:pt>
                <c:pt idx="162">
                  <c:v>5.3223819301848048</c:v>
                </c:pt>
                <c:pt idx="163">
                  <c:v>5.3552361396303905</c:v>
                </c:pt>
                <c:pt idx="164">
                  <c:v>5.3880903490759753</c:v>
                </c:pt>
                <c:pt idx="165">
                  <c:v>5.420944558521561</c:v>
                </c:pt>
                <c:pt idx="166">
                  <c:v>5.4537987679671458</c:v>
                </c:pt>
                <c:pt idx="167">
                  <c:v>5.4866529774127306</c:v>
                </c:pt>
                <c:pt idx="168">
                  <c:v>5.5195071868583163</c:v>
                </c:pt>
                <c:pt idx="169">
                  <c:v>5.5523613963039011</c:v>
                </c:pt>
                <c:pt idx="170">
                  <c:v>5.5852156057494868</c:v>
                </c:pt>
                <c:pt idx="171">
                  <c:v>5.6180698151950716</c:v>
                </c:pt>
                <c:pt idx="172">
                  <c:v>5.6509240246406574</c:v>
                </c:pt>
                <c:pt idx="173">
                  <c:v>5.6837782340862422</c:v>
                </c:pt>
                <c:pt idx="174">
                  <c:v>5.7166324435318279</c:v>
                </c:pt>
                <c:pt idx="175">
                  <c:v>5.7494866529774127</c:v>
                </c:pt>
                <c:pt idx="176">
                  <c:v>5.7823408624229984</c:v>
                </c:pt>
                <c:pt idx="177">
                  <c:v>5.8151950718685832</c:v>
                </c:pt>
                <c:pt idx="178">
                  <c:v>5.848049281314168</c:v>
                </c:pt>
                <c:pt idx="179">
                  <c:v>5.8809034907597537</c:v>
                </c:pt>
                <c:pt idx="180">
                  <c:v>5.9137577002053385</c:v>
                </c:pt>
                <c:pt idx="181">
                  <c:v>5.9466119096509242</c:v>
                </c:pt>
                <c:pt idx="182">
                  <c:v>5.979466119096509</c:v>
                </c:pt>
                <c:pt idx="183">
                  <c:v>6.0123203285420947</c:v>
                </c:pt>
                <c:pt idx="184">
                  <c:v>6.0451745379876796</c:v>
                </c:pt>
                <c:pt idx="185">
                  <c:v>6.0780287474332653</c:v>
                </c:pt>
                <c:pt idx="186">
                  <c:v>6.1108829568788501</c:v>
                </c:pt>
                <c:pt idx="187">
                  <c:v>6.1437371663244349</c:v>
                </c:pt>
                <c:pt idx="188">
                  <c:v>6.1765913757700206</c:v>
                </c:pt>
                <c:pt idx="189">
                  <c:v>6.2094455852156054</c:v>
                </c:pt>
                <c:pt idx="190">
                  <c:v>6.2422997946611911</c:v>
                </c:pt>
                <c:pt idx="191">
                  <c:v>6.2751540041067759</c:v>
                </c:pt>
                <c:pt idx="192">
                  <c:v>6.3080082135523616</c:v>
                </c:pt>
                <c:pt idx="193">
                  <c:v>6.3408624229979464</c:v>
                </c:pt>
                <c:pt idx="194">
                  <c:v>6.3737166324435321</c:v>
                </c:pt>
                <c:pt idx="195">
                  <c:v>6.406570841889117</c:v>
                </c:pt>
                <c:pt idx="196">
                  <c:v>6.4394250513347027</c:v>
                </c:pt>
                <c:pt idx="197">
                  <c:v>6.4722792607802875</c:v>
                </c:pt>
                <c:pt idx="198">
                  <c:v>6.5051334702258723</c:v>
                </c:pt>
                <c:pt idx="199">
                  <c:v>6.537987679671458</c:v>
                </c:pt>
                <c:pt idx="200">
                  <c:v>6.5708418891170428</c:v>
                </c:pt>
                <c:pt idx="201">
                  <c:v>6.6036960985626285</c:v>
                </c:pt>
                <c:pt idx="202">
                  <c:v>6.6365503080082133</c:v>
                </c:pt>
                <c:pt idx="203">
                  <c:v>6.669404517453799</c:v>
                </c:pt>
                <c:pt idx="204">
                  <c:v>6.7022587268993838</c:v>
                </c:pt>
                <c:pt idx="205">
                  <c:v>6.7351129363449695</c:v>
                </c:pt>
                <c:pt idx="206">
                  <c:v>6.7679671457905544</c:v>
                </c:pt>
                <c:pt idx="207">
                  <c:v>6.8008213552361401</c:v>
                </c:pt>
                <c:pt idx="208">
                  <c:v>6.8336755646817249</c:v>
                </c:pt>
                <c:pt idx="209">
                  <c:v>6.8665297741273097</c:v>
                </c:pt>
                <c:pt idx="210">
                  <c:v>6.8993839835728954</c:v>
                </c:pt>
                <c:pt idx="211">
                  <c:v>6.9322381930184802</c:v>
                </c:pt>
                <c:pt idx="212">
                  <c:v>6.9650924024640659</c:v>
                </c:pt>
                <c:pt idx="213">
                  <c:v>6.9979466119096507</c:v>
                </c:pt>
                <c:pt idx="214">
                  <c:v>7.0308008213552364</c:v>
                </c:pt>
                <c:pt idx="215">
                  <c:v>7.0636550308008212</c:v>
                </c:pt>
                <c:pt idx="216">
                  <c:v>7.0965092402464069</c:v>
                </c:pt>
                <c:pt idx="217">
                  <c:v>7.1293634496919918</c:v>
                </c:pt>
                <c:pt idx="218">
                  <c:v>7.1622176591375766</c:v>
                </c:pt>
                <c:pt idx="219">
                  <c:v>7.1950718685831623</c:v>
                </c:pt>
                <c:pt idx="220">
                  <c:v>7.2279260780287471</c:v>
                </c:pt>
                <c:pt idx="221">
                  <c:v>7.2607802874743328</c:v>
                </c:pt>
                <c:pt idx="222">
                  <c:v>7.2936344969199176</c:v>
                </c:pt>
                <c:pt idx="223">
                  <c:v>7.3264887063655033</c:v>
                </c:pt>
                <c:pt idx="224">
                  <c:v>7.3593429158110881</c:v>
                </c:pt>
                <c:pt idx="225">
                  <c:v>7.3921971252566738</c:v>
                </c:pt>
                <c:pt idx="226">
                  <c:v>7.4250513347022586</c:v>
                </c:pt>
                <c:pt idx="227">
                  <c:v>7.4579055441478443</c:v>
                </c:pt>
                <c:pt idx="228">
                  <c:v>7.4907597535934292</c:v>
                </c:pt>
                <c:pt idx="229">
                  <c:v>7.523613963039014</c:v>
                </c:pt>
                <c:pt idx="230">
                  <c:v>7.5564681724845997</c:v>
                </c:pt>
                <c:pt idx="231">
                  <c:v>7.5893223819301845</c:v>
                </c:pt>
                <c:pt idx="232">
                  <c:v>7.6221765913757702</c:v>
                </c:pt>
                <c:pt idx="233">
                  <c:v>7.655030800821355</c:v>
                </c:pt>
                <c:pt idx="234">
                  <c:v>7.6878850102669407</c:v>
                </c:pt>
                <c:pt idx="235">
                  <c:v>7.7207392197125255</c:v>
                </c:pt>
                <c:pt idx="236">
                  <c:v>7.7535934291581112</c:v>
                </c:pt>
                <c:pt idx="237">
                  <c:v>7.786447638603696</c:v>
                </c:pt>
                <c:pt idx="238">
                  <c:v>7.8193018480492817</c:v>
                </c:pt>
                <c:pt idx="239">
                  <c:v>7.8521560574948666</c:v>
                </c:pt>
                <c:pt idx="240">
                  <c:v>7.8850102669404514</c:v>
                </c:pt>
                <c:pt idx="241">
                  <c:v>7.9178644763860371</c:v>
                </c:pt>
                <c:pt idx="242">
                  <c:v>7.9507186858316219</c:v>
                </c:pt>
                <c:pt idx="243">
                  <c:v>7.9835728952772076</c:v>
                </c:pt>
                <c:pt idx="244">
                  <c:v>8.0164271047227924</c:v>
                </c:pt>
                <c:pt idx="245">
                  <c:v>8.0492813141683772</c:v>
                </c:pt>
                <c:pt idx="246">
                  <c:v>8.0821355236139638</c:v>
                </c:pt>
                <c:pt idx="247">
                  <c:v>8.1149897330595486</c:v>
                </c:pt>
                <c:pt idx="248">
                  <c:v>8.1478439425051334</c:v>
                </c:pt>
                <c:pt idx="249">
                  <c:v>8.1806981519507183</c:v>
                </c:pt>
                <c:pt idx="250">
                  <c:v>8.2135523613963031</c:v>
                </c:pt>
                <c:pt idx="251">
                  <c:v>8.2464065708418897</c:v>
                </c:pt>
                <c:pt idx="252">
                  <c:v>8.2792607802874745</c:v>
                </c:pt>
                <c:pt idx="253">
                  <c:v>8.3121149897330593</c:v>
                </c:pt>
                <c:pt idx="254">
                  <c:v>8.3449691991786441</c:v>
                </c:pt>
                <c:pt idx="255">
                  <c:v>8.3778234086242307</c:v>
                </c:pt>
                <c:pt idx="256">
                  <c:v>8.4106776180698155</c:v>
                </c:pt>
                <c:pt idx="257">
                  <c:v>8.4435318275154003</c:v>
                </c:pt>
                <c:pt idx="258">
                  <c:v>8.4763860369609851</c:v>
                </c:pt>
                <c:pt idx="259">
                  <c:v>8.5092402464065717</c:v>
                </c:pt>
                <c:pt idx="260">
                  <c:v>8.5420944558521565</c:v>
                </c:pt>
                <c:pt idx="261">
                  <c:v>8.5749486652977414</c:v>
                </c:pt>
                <c:pt idx="262">
                  <c:v>8.6078028747433262</c:v>
                </c:pt>
                <c:pt idx="263">
                  <c:v>8.640657084188911</c:v>
                </c:pt>
                <c:pt idx="264">
                  <c:v>8.6735112936344976</c:v>
                </c:pt>
                <c:pt idx="265">
                  <c:v>8.7063655030800824</c:v>
                </c:pt>
                <c:pt idx="266">
                  <c:v>8.7392197125256672</c:v>
                </c:pt>
                <c:pt idx="267">
                  <c:v>8.772073921971252</c:v>
                </c:pt>
                <c:pt idx="268">
                  <c:v>8.8049281314168386</c:v>
                </c:pt>
                <c:pt idx="269">
                  <c:v>8.8377823408624234</c:v>
                </c:pt>
                <c:pt idx="270">
                  <c:v>8.8706365503080082</c:v>
                </c:pt>
                <c:pt idx="271">
                  <c:v>8.9034907597535931</c:v>
                </c:pt>
                <c:pt idx="272">
                  <c:v>8.9363449691991779</c:v>
                </c:pt>
                <c:pt idx="273">
                  <c:v>8.9691991786447645</c:v>
                </c:pt>
                <c:pt idx="274">
                  <c:v>9.0020533880903493</c:v>
                </c:pt>
                <c:pt idx="275">
                  <c:v>9.0349075975359341</c:v>
                </c:pt>
                <c:pt idx="276">
                  <c:v>9.0677618069815189</c:v>
                </c:pt>
                <c:pt idx="277">
                  <c:v>9.1006160164271055</c:v>
                </c:pt>
                <c:pt idx="278">
                  <c:v>9.1334702258726903</c:v>
                </c:pt>
                <c:pt idx="279">
                  <c:v>9.1663244353182751</c:v>
                </c:pt>
                <c:pt idx="280">
                  <c:v>9.1991786447638599</c:v>
                </c:pt>
                <c:pt idx="281">
                  <c:v>9.2320328542094447</c:v>
                </c:pt>
                <c:pt idx="282">
                  <c:v>9.2648870636550313</c:v>
                </c:pt>
                <c:pt idx="283">
                  <c:v>9.2977412731006162</c:v>
                </c:pt>
                <c:pt idx="284">
                  <c:v>9.330595482546201</c:v>
                </c:pt>
                <c:pt idx="285">
                  <c:v>9.3634496919917858</c:v>
                </c:pt>
                <c:pt idx="286">
                  <c:v>9.3963039014373724</c:v>
                </c:pt>
                <c:pt idx="287">
                  <c:v>9.4291581108829572</c:v>
                </c:pt>
                <c:pt idx="288">
                  <c:v>9.462012320328542</c:v>
                </c:pt>
                <c:pt idx="289">
                  <c:v>9.4948665297741268</c:v>
                </c:pt>
                <c:pt idx="290">
                  <c:v>9.5277207392197134</c:v>
                </c:pt>
                <c:pt idx="291">
                  <c:v>9.5605749486652982</c:v>
                </c:pt>
                <c:pt idx="292">
                  <c:v>9.593429158110883</c:v>
                </c:pt>
                <c:pt idx="293">
                  <c:v>9.6262833675564679</c:v>
                </c:pt>
                <c:pt idx="294">
                  <c:v>9.6591375770020527</c:v>
                </c:pt>
                <c:pt idx="295">
                  <c:v>9.6919917864476393</c:v>
                </c:pt>
                <c:pt idx="296">
                  <c:v>9.7248459958932241</c:v>
                </c:pt>
                <c:pt idx="297">
                  <c:v>9.7577002053388089</c:v>
                </c:pt>
                <c:pt idx="298">
                  <c:v>9.7905544147843937</c:v>
                </c:pt>
                <c:pt idx="299">
                  <c:v>9.8234086242299803</c:v>
                </c:pt>
                <c:pt idx="300">
                  <c:v>9.8562628336755651</c:v>
                </c:pt>
                <c:pt idx="301">
                  <c:v>9.8891170431211499</c:v>
                </c:pt>
                <c:pt idx="302">
                  <c:v>9.9219712525667347</c:v>
                </c:pt>
                <c:pt idx="303">
                  <c:v>9.9548254620123195</c:v>
                </c:pt>
                <c:pt idx="304">
                  <c:v>9.9876796714579061</c:v>
                </c:pt>
                <c:pt idx="305">
                  <c:v>10.020533880903491</c:v>
                </c:pt>
                <c:pt idx="306">
                  <c:v>10.053388090349076</c:v>
                </c:pt>
                <c:pt idx="307">
                  <c:v>10.086242299794661</c:v>
                </c:pt>
                <c:pt idx="308">
                  <c:v>10.119096509240247</c:v>
                </c:pt>
                <c:pt idx="309">
                  <c:v>10.151950718685832</c:v>
                </c:pt>
                <c:pt idx="310">
                  <c:v>10.184804928131417</c:v>
                </c:pt>
                <c:pt idx="311">
                  <c:v>10.217659137577002</c:v>
                </c:pt>
                <c:pt idx="312">
                  <c:v>10.250513347022586</c:v>
                </c:pt>
                <c:pt idx="313">
                  <c:v>10.283367556468173</c:v>
                </c:pt>
                <c:pt idx="314">
                  <c:v>10.316221765913758</c:v>
                </c:pt>
                <c:pt idx="315">
                  <c:v>10.349075975359343</c:v>
                </c:pt>
                <c:pt idx="316">
                  <c:v>10.381930184804927</c:v>
                </c:pt>
                <c:pt idx="317">
                  <c:v>10.414784394250514</c:v>
                </c:pt>
                <c:pt idx="318">
                  <c:v>10.447638603696099</c:v>
                </c:pt>
                <c:pt idx="319">
                  <c:v>10.480492813141684</c:v>
                </c:pt>
                <c:pt idx="320">
                  <c:v>10.513347022587268</c:v>
                </c:pt>
                <c:pt idx="321">
                  <c:v>10.546201232032855</c:v>
                </c:pt>
                <c:pt idx="322">
                  <c:v>10.57905544147844</c:v>
                </c:pt>
                <c:pt idx="323">
                  <c:v>10.611909650924025</c:v>
                </c:pt>
                <c:pt idx="324">
                  <c:v>10.64476386036961</c:v>
                </c:pt>
                <c:pt idx="325">
                  <c:v>10.677618069815194</c:v>
                </c:pt>
                <c:pt idx="326">
                  <c:v>10.710472279260781</c:v>
                </c:pt>
                <c:pt idx="327">
                  <c:v>10.743326488706366</c:v>
                </c:pt>
                <c:pt idx="328">
                  <c:v>10.776180698151951</c:v>
                </c:pt>
                <c:pt idx="329">
                  <c:v>10.809034907597535</c:v>
                </c:pt>
                <c:pt idx="330">
                  <c:v>10.841889117043122</c:v>
                </c:pt>
                <c:pt idx="331">
                  <c:v>10.874743326488707</c:v>
                </c:pt>
                <c:pt idx="332">
                  <c:v>10.907597535934292</c:v>
                </c:pt>
                <c:pt idx="333">
                  <c:v>10.940451745379876</c:v>
                </c:pt>
                <c:pt idx="334">
                  <c:v>10.973305954825461</c:v>
                </c:pt>
                <c:pt idx="335">
                  <c:v>11.006160164271048</c:v>
                </c:pt>
                <c:pt idx="336">
                  <c:v>11.039014373716633</c:v>
                </c:pt>
                <c:pt idx="337">
                  <c:v>11.071868583162217</c:v>
                </c:pt>
                <c:pt idx="338">
                  <c:v>11.104722792607802</c:v>
                </c:pt>
                <c:pt idx="339">
                  <c:v>11.137577002053389</c:v>
                </c:pt>
                <c:pt idx="340">
                  <c:v>11.170431211498974</c:v>
                </c:pt>
                <c:pt idx="341">
                  <c:v>11.203285420944558</c:v>
                </c:pt>
                <c:pt idx="342">
                  <c:v>11.236139630390143</c:v>
                </c:pt>
                <c:pt idx="343">
                  <c:v>11.268993839835728</c:v>
                </c:pt>
                <c:pt idx="344">
                  <c:v>11.301848049281315</c:v>
                </c:pt>
                <c:pt idx="345">
                  <c:v>11.3347022587269</c:v>
                </c:pt>
                <c:pt idx="346">
                  <c:v>11.367556468172484</c:v>
                </c:pt>
                <c:pt idx="347">
                  <c:v>11.400410677618069</c:v>
                </c:pt>
                <c:pt idx="348">
                  <c:v>11.433264887063656</c:v>
                </c:pt>
                <c:pt idx="349">
                  <c:v>11.466119096509241</c:v>
                </c:pt>
                <c:pt idx="350">
                  <c:v>11.498973305954825</c:v>
                </c:pt>
                <c:pt idx="351">
                  <c:v>11.53182751540041</c:v>
                </c:pt>
                <c:pt idx="352">
                  <c:v>11.564681724845997</c:v>
                </c:pt>
                <c:pt idx="353">
                  <c:v>11.597535934291582</c:v>
                </c:pt>
                <c:pt idx="354">
                  <c:v>11.630390143737166</c:v>
                </c:pt>
                <c:pt idx="355">
                  <c:v>11.663244353182751</c:v>
                </c:pt>
                <c:pt idx="356">
                  <c:v>11.696098562628336</c:v>
                </c:pt>
                <c:pt idx="357">
                  <c:v>11.728952772073923</c:v>
                </c:pt>
                <c:pt idx="358">
                  <c:v>11.761806981519507</c:v>
                </c:pt>
                <c:pt idx="359">
                  <c:v>11.794661190965092</c:v>
                </c:pt>
                <c:pt idx="360">
                  <c:v>11.827515400410677</c:v>
                </c:pt>
                <c:pt idx="361">
                  <c:v>11.860369609856264</c:v>
                </c:pt>
                <c:pt idx="362">
                  <c:v>11.893223819301848</c:v>
                </c:pt>
                <c:pt idx="363">
                  <c:v>11.926078028747433</c:v>
                </c:pt>
                <c:pt idx="364">
                  <c:v>11.958932238193018</c:v>
                </c:pt>
                <c:pt idx="365">
                  <c:v>11.991786447638603</c:v>
                </c:pt>
                <c:pt idx="366">
                  <c:v>12.024640657084189</c:v>
                </c:pt>
                <c:pt idx="367">
                  <c:v>12.057494866529774</c:v>
                </c:pt>
                <c:pt idx="368">
                  <c:v>12.090349075975359</c:v>
                </c:pt>
                <c:pt idx="369">
                  <c:v>12.123203285420944</c:v>
                </c:pt>
                <c:pt idx="370">
                  <c:v>12.156057494866531</c:v>
                </c:pt>
                <c:pt idx="371">
                  <c:v>12.188911704312115</c:v>
                </c:pt>
                <c:pt idx="372">
                  <c:v>12.2217659137577</c:v>
                </c:pt>
                <c:pt idx="373">
                  <c:v>12.254620123203285</c:v>
                </c:pt>
                <c:pt idx="374">
                  <c:v>12.28747433264887</c:v>
                </c:pt>
                <c:pt idx="375">
                  <c:v>12.320328542094456</c:v>
                </c:pt>
                <c:pt idx="376">
                  <c:v>12.353182751540041</c:v>
                </c:pt>
                <c:pt idx="377">
                  <c:v>12.386036960985626</c:v>
                </c:pt>
                <c:pt idx="378">
                  <c:v>12.418891170431211</c:v>
                </c:pt>
                <c:pt idx="379">
                  <c:v>12.451745379876797</c:v>
                </c:pt>
                <c:pt idx="380">
                  <c:v>12.484599589322382</c:v>
                </c:pt>
                <c:pt idx="381">
                  <c:v>12.517453798767967</c:v>
                </c:pt>
                <c:pt idx="382">
                  <c:v>12.550308008213552</c:v>
                </c:pt>
                <c:pt idx="383">
                  <c:v>12.583162217659138</c:v>
                </c:pt>
                <c:pt idx="384">
                  <c:v>12.616016427104723</c:v>
                </c:pt>
                <c:pt idx="385">
                  <c:v>12.648870636550308</c:v>
                </c:pt>
                <c:pt idx="386">
                  <c:v>12.681724845995893</c:v>
                </c:pt>
                <c:pt idx="387">
                  <c:v>12.714579055441478</c:v>
                </c:pt>
                <c:pt idx="388">
                  <c:v>12.747433264887064</c:v>
                </c:pt>
                <c:pt idx="389">
                  <c:v>12.780287474332649</c:v>
                </c:pt>
                <c:pt idx="390">
                  <c:v>12.813141683778234</c:v>
                </c:pt>
                <c:pt idx="391">
                  <c:v>12.845995893223819</c:v>
                </c:pt>
                <c:pt idx="392">
                  <c:v>12.878850102669405</c:v>
                </c:pt>
                <c:pt idx="393">
                  <c:v>12.91170431211499</c:v>
                </c:pt>
                <c:pt idx="394">
                  <c:v>12.944558521560575</c:v>
                </c:pt>
                <c:pt idx="395">
                  <c:v>12.97741273100616</c:v>
                </c:pt>
                <c:pt idx="396">
                  <c:v>13.010266940451745</c:v>
                </c:pt>
                <c:pt idx="397">
                  <c:v>13.043121149897331</c:v>
                </c:pt>
                <c:pt idx="398">
                  <c:v>13.075975359342916</c:v>
                </c:pt>
                <c:pt idx="399">
                  <c:v>13.108829568788501</c:v>
                </c:pt>
                <c:pt idx="400">
                  <c:v>13.141683778234086</c:v>
                </c:pt>
                <c:pt idx="401">
                  <c:v>13.174537987679672</c:v>
                </c:pt>
                <c:pt idx="402">
                  <c:v>13.207392197125257</c:v>
                </c:pt>
                <c:pt idx="403">
                  <c:v>13.240246406570842</c:v>
                </c:pt>
                <c:pt idx="404">
                  <c:v>13.273100616016427</c:v>
                </c:pt>
                <c:pt idx="405">
                  <c:v>13.305954825462011</c:v>
                </c:pt>
                <c:pt idx="406">
                  <c:v>13.338809034907598</c:v>
                </c:pt>
                <c:pt idx="407">
                  <c:v>13.371663244353183</c:v>
                </c:pt>
                <c:pt idx="408">
                  <c:v>13.404517453798768</c:v>
                </c:pt>
                <c:pt idx="409">
                  <c:v>13.437371663244353</c:v>
                </c:pt>
                <c:pt idx="410">
                  <c:v>13.470225872689939</c:v>
                </c:pt>
                <c:pt idx="411">
                  <c:v>13.503080082135524</c:v>
                </c:pt>
                <c:pt idx="412">
                  <c:v>13.535934291581109</c:v>
                </c:pt>
                <c:pt idx="413">
                  <c:v>13.568788501026694</c:v>
                </c:pt>
                <c:pt idx="414">
                  <c:v>13.60164271047228</c:v>
                </c:pt>
                <c:pt idx="415">
                  <c:v>13.634496919917865</c:v>
                </c:pt>
                <c:pt idx="416">
                  <c:v>13.66735112936345</c:v>
                </c:pt>
                <c:pt idx="417">
                  <c:v>13.700205338809035</c:v>
                </c:pt>
                <c:pt idx="418">
                  <c:v>13.733059548254619</c:v>
                </c:pt>
                <c:pt idx="419">
                  <c:v>13.765913757700206</c:v>
                </c:pt>
                <c:pt idx="420">
                  <c:v>13.798767967145791</c:v>
                </c:pt>
                <c:pt idx="421">
                  <c:v>13.831622176591376</c:v>
                </c:pt>
                <c:pt idx="422">
                  <c:v>13.86447638603696</c:v>
                </c:pt>
                <c:pt idx="423">
                  <c:v>13.897330595482547</c:v>
                </c:pt>
                <c:pt idx="424">
                  <c:v>13.930184804928132</c:v>
                </c:pt>
                <c:pt idx="425">
                  <c:v>13.963039014373717</c:v>
                </c:pt>
                <c:pt idx="426">
                  <c:v>13.995893223819301</c:v>
                </c:pt>
                <c:pt idx="427">
                  <c:v>14.028747433264886</c:v>
                </c:pt>
                <c:pt idx="428">
                  <c:v>14.061601642710473</c:v>
                </c:pt>
                <c:pt idx="429">
                  <c:v>14.094455852156058</c:v>
                </c:pt>
                <c:pt idx="430">
                  <c:v>14.127310061601642</c:v>
                </c:pt>
                <c:pt idx="431">
                  <c:v>14.160164271047227</c:v>
                </c:pt>
                <c:pt idx="432">
                  <c:v>14.193018480492814</c:v>
                </c:pt>
                <c:pt idx="433">
                  <c:v>14.225872689938399</c:v>
                </c:pt>
                <c:pt idx="434">
                  <c:v>14.258726899383984</c:v>
                </c:pt>
                <c:pt idx="435">
                  <c:v>14.291581108829568</c:v>
                </c:pt>
                <c:pt idx="436">
                  <c:v>14.324435318275153</c:v>
                </c:pt>
                <c:pt idx="437">
                  <c:v>14.35728952772074</c:v>
                </c:pt>
                <c:pt idx="438">
                  <c:v>14.390143737166325</c:v>
                </c:pt>
                <c:pt idx="439">
                  <c:v>14.422997946611909</c:v>
                </c:pt>
                <c:pt idx="440">
                  <c:v>14.455852156057494</c:v>
                </c:pt>
                <c:pt idx="441">
                  <c:v>14.488706365503081</c:v>
                </c:pt>
                <c:pt idx="442">
                  <c:v>14.521560574948666</c:v>
                </c:pt>
                <c:pt idx="443">
                  <c:v>14.55441478439425</c:v>
                </c:pt>
                <c:pt idx="444">
                  <c:v>14.587268993839835</c:v>
                </c:pt>
                <c:pt idx="445">
                  <c:v>14.620123203285422</c:v>
                </c:pt>
                <c:pt idx="446">
                  <c:v>14.652977412731007</c:v>
                </c:pt>
                <c:pt idx="447">
                  <c:v>14.685831622176591</c:v>
                </c:pt>
                <c:pt idx="448">
                  <c:v>14.718685831622176</c:v>
                </c:pt>
                <c:pt idx="449">
                  <c:v>14.751540041067761</c:v>
                </c:pt>
                <c:pt idx="450">
                  <c:v>14.784394250513348</c:v>
                </c:pt>
                <c:pt idx="451">
                  <c:v>14.817248459958932</c:v>
                </c:pt>
                <c:pt idx="452">
                  <c:v>14.850102669404517</c:v>
                </c:pt>
                <c:pt idx="453">
                  <c:v>14.882956878850102</c:v>
                </c:pt>
                <c:pt idx="454">
                  <c:v>14.915811088295689</c:v>
                </c:pt>
                <c:pt idx="455">
                  <c:v>14.948665297741274</c:v>
                </c:pt>
                <c:pt idx="456">
                  <c:v>14.981519507186858</c:v>
                </c:pt>
                <c:pt idx="457">
                  <c:v>15.014373716632443</c:v>
                </c:pt>
                <c:pt idx="458">
                  <c:v>15.047227926078028</c:v>
                </c:pt>
                <c:pt idx="459">
                  <c:v>15.080082135523615</c:v>
                </c:pt>
                <c:pt idx="460">
                  <c:v>15.112936344969199</c:v>
                </c:pt>
                <c:pt idx="461">
                  <c:v>15.145790554414784</c:v>
                </c:pt>
                <c:pt idx="462">
                  <c:v>15.178644763860369</c:v>
                </c:pt>
                <c:pt idx="463">
                  <c:v>15.211498973305956</c:v>
                </c:pt>
                <c:pt idx="464">
                  <c:v>15.24435318275154</c:v>
                </c:pt>
                <c:pt idx="465">
                  <c:v>15.277207392197125</c:v>
                </c:pt>
                <c:pt idx="466">
                  <c:v>15.31006160164271</c:v>
                </c:pt>
                <c:pt idx="467">
                  <c:v>15.342915811088295</c:v>
                </c:pt>
                <c:pt idx="468">
                  <c:v>15.375770020533881</c:v>
                </c:pt>
                <c:pt idx="469">
                  <c:v>15.408624229979466</c:v>
                </c:pt>
                <c:pt idx="470">
                  <c:v>15.441478439425051</c:v>
                </c:pt>
                <c:pt idx="471">
                  <c:v>15.474332648870636</c:v>
                </c:pt>
                <c:pt idx="472">
                  <c:v>15.507186858316222</c:v>
                </c:pt>
                <c:pt idx="473">
                  <c:v>15.540041067761807</c:v>
                </c:pt>
                <c:pt idx="474">
                  <c:v>15.572895277207392</c:v>
                </c:pt>
                <c:pt idx="475">
                  <c:v>15.605749486652977</c:v>
                </c:pt>
                <c:pt idx="476">
                  <c:v>15.638603696098563</c:v>
                </c:pt>
                <c:pt idx="477">
                  <c:v>15.671457905544148</c:v>
                </c:pt>
                <c:pt idx="478">
                  <c:v>15.704312114989733</c:v>
                </c:pt>
                <c:pt idx="479">
                  <c:v>15.737166324435318</c:v>
                </c:pt>
                <c:pt idx="480">
                  <c:v>15.770020533880903</c:v>
                </c:pt>
                <c:pt idx="481">
                  <c:v>15.802874743326489</c:v>
                </c:pt>
                <c:pt idx="482">
                  <c:v>15.835728952772074</c:v>
                </c:pt>
                <c:pt idx="483">
                  <c:v>15.868583162217659</c:v>
                </c:pt>
                <c:pt idx="484">
                  <c:v>15.901437371663244</c:v>
                </c:pt>
                <c:pt idx="485">
                  <c:v>15.93429158110883</c:v>
                </c:pt>
                <c:pt idx="486">
                  <c:v>15.967145790554415</c:v>
                </c:pt>
                <c:pt idx="487">
                  <c:v>16</c:v>
                </c:pt>
                <c:pt idx="488">
                  <c:v>16.032854209445585</c:v>
                </c:pt>
                <c:pt idx="489">
                  <c:v>16.06570841889117</c:v>
                </c:pt>
                <c:pt idx="490">
                  <c:v>16.098562628336754</c:v>
                </c:pt>
                <c:pt idx="491">
                  <c:v>16.131416837782339</c:v>
                </c:pt>
                <c:pt idx="492">
                  <c:v>16.164271047227928</c:v>
                </c:pt>
                <c:pt idx="493">
                  <c:v>16.197125256673512</c:v>
                </c:pt>
                <c:pt idx="494">
                  <c:v>16.229979466119097</c:v>
                </c:pt>
                <c:pt idx="495">
                  <c:v>16.262833675564682</c:v>
                </c:pt>
                <c:pt idx="496">
                  <c:v>16.295687885010267</c:v>
                </c:pt>
                <c:pt idx="497">
                  <c:v>16.328542094455852</c:v>
                </c:pt>
                <c:pt idx="498">
                  <c:v>16.361396303901437</c:v>
                </c:pt>
                <c:pt idx="499">
                  <c:v>16.394250513347021</c:v>
                </c:pt>
                <c:pt idx="500">
                  <c:v>16.427104722792606</c:v>
                </c:pt>
                <c:pt idx="501">
                  <c:v>16.459958932238195</c:v>
                </c:pt>
                <c:pt idx="502">
                  <c:v>16.492813141683779</c:v>
                </c:pt>
                <c:pt idx="503">
                  <c:v>16.525667351129364</c:v>
                </c:pt>
                <c:pt idx="504">
                  <c:v>16.558521560574949</c:v>
                </c:pt>
                <c:pt idx="505">
                  <c:v>16.591375770020534</c:v>
                </c:pt>
                <c:pt idx="506">
                  <c:v>16.624229979466119</c:v>
                </c:pt>
                <c:pt idx="507">
                  <c:v>16.657084188911703</c:v>
                </c:pt>
                <c:pt idx="508">
                  <c:v>16.689938398357288</c:v>
                </c:pt>
                <c:pt idx="509">
                  <c:v>16.722792607802873</c:v>
                </c:pt>
                <c:pt idx="510">
                  <c:v>16.755646817248461</c:v>
                </c:pt>
                <c:pt idx="511">
                  <c:v>16.788501026694046</c:v>
                </c:pt>
                <c:pt idx="512">
                  <c:v>16.821355236139631</c:v>
                </c:pt>
                <c:pt idx="513">
                  <c:v>16.854209445585216</c:v>
                </c:pt>
                <c:pt idx="514">
                  <c:v>16.887063655030801</c:v>
                </c:pt>
                <c:pt idx="515">
                  <c:v>16.919917864476385</c:v>
                </c:pt>
                <c:pt idx="516">
                  <c:v>16.95277207392197</c:v>
                </c:pt>
                <c:pt idx="517">
                  <c:v>16.985626283367555</c:v>
                </c:pt>
                <c:pt idx="518">
                  <c:v>17.018480492813143</c:v>
                </c:pt>
                <c:pt idx="519">
                  <c:v>17.051334702258728</c:v>
                </c:pt>
                <c:pt idx="520">
                  <c:v>17.084188911704313</c:v>
                </c:pt>
                <c:pt idx="521">
                  <c:v>17.117043121149898</c:v>
                </c:pt>
                <c:pt idx="522">
                  <c:v>17.149897330595483</c:v>
                </c:pt>
                <c:pt idx="523">
                  <c:v>17.182751540041068</c:v>
                </c:pt>
                <c:pt idx="524">
                  <c:v>17.215605749486652</c:v>
                </c:pt>
                <c:pt idx="525">
                  <c:v>17.248459958932237</c:v>
                </c:pt>
                <c:pt idx="526">
                  <c:v>17.281314168377822</c:v>
                </c:pt>
                <c:pt idx="527">
                  <c:v>17.31416837782341</c:v>
                </c:pt>
                <c:pt idx="528">
                  <c:v>17.347022587268995</c:v>
                </c:pt>
                <c:pt idx="529">
                  <c:v>17.37987679671458</c:v>
                </c:pt>
                <c:pt idx="530">
                  <c:v>17.412731006160165</c:v>
                </c:pt>
                <c:pt idx="531">
                  <c:v>17.44558521560575</c:v>
                </c:pt>
                <c:pt idx="532">
                  <c:v>17.478439425051334</c:v>
                </c:pt>
                <c:pt idx="533">
                  <c:v>17.511293634496919</c:v>
                </c:pt>
                <c:pt idx="534">
                  <c:v>17.544147843942504</c:v>
                </c:pt>
                <c:pt idx="535">
                  <c:v>17.577002053388089</c:v>
                </c:pt>
                <c:pt idx="536">
                  <c:v>17.609856262833677</c:v>
                </c:pt>
                <c:pt idx="537">
                  <c:v>17.642710472279262</c:v>
                </c:pt>
                <c:pt idx="538">
                  <c:v>17.675564681724847</c:v>
                </c:pt>
                <c:pt idx="539">
                  <c:v>17.708418891170432</c:v>
                </c:pt>
                <c:pt idx="540">
                  <c:v>17.741273100616016</c:v>
                </c:pt>
                <c:pt idx="541">
                  <c:v>17.774127310061601</c:v>
                </c:pt>
                <c:pt idx="542">
                  <c:v>17.806981519507186</c:v>
                </c:pt>
                <c:pt idx="543">
                  <c:v>17.839835728952771</c:v>
                </c:pt>
                <c:pt idx="544">
                  <c:v>17.872689938398356</c:v>
                </c:pt>
                <c:pt idx="545">
                  <c:v>17.905544147843944</c:v>
                </c:pt>
                <c:pt idx="546">
                  <c:v>17.938398357289529</c:v>
                </c:pt>
                <c:pt idx="547">
                  <c:v>17.971252566735114</c:v>
                </c:pt>
                <c:pt idx="548">
                  <c:v>18.004106776180699</c:v>
                </c:pt>
                <c:pt idx="549">
                  <c:v>18.036960985626283</c:v>
                </c:pt>
                <c:pt idx="550">
                  <c:v>18.069815195071868</c:v>
                </c:pt>
                <c:pt idx="551">
                  <c:v>18.102669404517453</c:v>
                </c:pt>
                <c:pt idx="552">
                  <c:v>18.135523613963038</c:v>
                </c:pt>
                <c:pt idx="553">
                  <c:v>18.168377823408623</c:v>
                </c:pt>
                <c:pt idx="554">
                  <c:v>18.201232032854211</c:v>
                </c:pt>
                <c:pt idx="555">
                  <c:v>18.234086242299796</c:v>
                </c:pt>
                <c:pt idx="556">
                  <c:v>18.266940451745381</c:v>
                </c:pt>
                <c:pt idx="557">
                  <c:v>18.299794661190965</c:v>
                </c:pt>
                <c:pt idx="558">
                  <c:v>18.33264887063655</c:v>
                </c:pt>
                <c:pt idx="559">
                  <c:v>18.365503080082135</c:v>
                </c:pt>
                <c:pt idx="560">
                  <c:v>18.39835728952772</c:v>
                </c:pt>
                <c:pt idx="561">
                  <c:v>18.431211498973305</c:v>
                </c:pt>
                <c:pt idx="562">
                  <c:v>18.464065708418889</c:v>
                </c:pt>
                <c:pt idx="563">
                  <c:v>18.496919917864478</c:v>
                </c:pt>
                <c:pt idx="564">
                  <c:v>18.529774127310063</c:v>
                </c:pt>
                <c:pt idx="565">
                  <c:v>18.562628336755647</c:v>
                </c:pt>
                <c:pt idx="566">
                  <c:v>18.595482546201232</c:v>
                </c:pt>
                <c:pt idx="567">
                  <c:v>18.628336755646817</c:v>
                </c:pt>
                <c:pt idx="568">
                  <c:v>18.661190965092402</c:v>
                </c:pt>
                <c:pt idx="569">
                  <c:v>18.694045174537987</c:v>
                </c:pt>
                <c:pt idx="570">
                  <c:v>18.726899383983572</c:v>
                </c:pt>
                <c:pt idx="571">
                  <c:v>18.759753593429156</c:v>
                </c:pt>
                <c:pt idx="572">
                  <c:v>18.792607802874745</c:v>
                </c:pt>
                <c:pt idx="573">
                  <c:v>18.82546201232033</c:v>
                </c:pt>
                <c:pt idx="574">
                  <c:v>18.858316221765914</c:v>
                </c:pt>
                <c:pt idx="575">
                  <c:v>18.891170431211499</c:v>
                </c:pt>
                <c:pt idx="576">
                  <c:v>18.924024640657084</c:v>
                </c:pt>
                <c:pt idx="577">
                  <c:v>18.956878850102669</c:v>
                </c:pt>
                <c:pt idx="578">
                  <c:v>18.989733059548254</c:v>
                </c:pt>
                <c:pt idx="579">
                  <c:v>19.022587268993838</c:v>
                </c:pt>
                <c:pt idx="580">
                  <c:v>19.055441478439427</c:v>
                </c:pt>
                <c:pt idx="581">
                  <c:v>19.088295687885012</c:v>
                </c:pt>
                <c:pt idx="582">
                  <c:v>19.121149897330596</c:v>
                </c:pt>
                <c:pt idx="583">
                  <c:v>19.154004106776181</c:v>
                </c:pt>
                <c:pt idx="584">
                  <c:v>19.186858316221766</c:v>
                </c:pt>
                <c:pt idx="585">
                  <c:v>19.219712525667351</c:v>
                </c:pt>
                <c:pt idx="586">
                  <c:v>19.252566735112936</c:v>
                </c:pt>
                <c:pt idx="587">
                  <c:v>19.285420944558521</c:v>
                </c:pt>
                <c:pt idx="588">
                  <c:v>19.318275154004105</c:v>
                </c:pt>
                <c:pt idx="589">
                  <c:v>19.351129363449694</c:v>
                </c:pt>
                <c:pt idx="590">
                  <c:v>19.383983572895279</c:v>
                </c:pt>
                <c:pt idx="591">
                  <c:v>19.416837782340863</c:v>
                </c:pt>
                <c:pt idx="592">
                  <c:v>19.449691991786448</c:v>
                </c:pt>
                <c:pt idx="593">
                  <c:v>19.482546201232033</c:v>
                </c:pt>
                <c:pt idx="594">
                  <c:v>19.515400410677618</c:v>
                </c:pt>
                <c:pt idx="595">
                  <c:v>19.548254620123203</c:v>
                </c:pt>
                <c:pt idx="596">
                  <c:v>19.581108829568787</c:v>
                </c:pt>
                <c:pt idx="597">
                  <c:v>19.613963039014372</c:v>
                </c:pt>
                <c:pt idx="598">
                  <c:v>19.646817248459961</c:v>
                </c:pt>
                <c:pt idx="599">
                  <c:v>19.679671457905545</c:v>
                </c:pt>
                <c:pt idx="600">
                  <c:v>19.71252566735113</c:v>
                </c:pt>
                <c:pt idx="601">
                  <c:v>19.745379876796715</c:v>
                </c:pt>
                <c:pt idx="602">
                  <c:v>19.7782340862423</c:v>
                </c:pt>
                <c:pt idx="603">
                  <c:v>19.811088295687885</c:v>
                </c:pt>
                <c:pt idx="604">
                  <c:v>19.843942505133469</c:v>
                </c:pt>
                <c:pt idx="605">
                  <c:v>19.876796714579054</c:v>
                </c:pt>
                <c:pt idx="606">
                  <c:v>19.909650924024639</c:v>
                </c:pt>
                <c:pt idx="607">
                  <c:v>19.942505133470227</c:v>
                </c:pt>
                <c:pt idx="608">
                  <c:v>19.975359342915812</c:v>
                </c:pt>
                <c:pt idx="609">
                  <c:v>20.008213552361397</c:v>
                </c:pt>
                <c:pt idx="610">
                  <c:v>20.041067761806982</c:v>
                </c:pt>
                <c:pt idx="611">
                  <c:v>20.073921971252567</c:v>
                </c:pt>
                <c:pt idx="612">
                  <c:v>20.106776180698152</c:v>
                </c:pt>
                <c:pt idx="613">
                  <c:v>20.139630390143736</c:v>
                </c:pt>
                <c:pt idx="614">
                  <c:v>20.172484599589321</c:v>
                </c:pt>
                <c:pt idx="615">
                  <c:v>20.205338809034906</c:v>
                </c:pt>
                <c:pt idx="616">
                  <c:v>20.238193018480494</c:v>
                </c:pt>
                <c:pt idx="617">
                  <c:v>20.271047227926079</c:v>
                </c:pt>
                <c:pt idx="618">
                  <c:v>20.303901437371664</c:v>
                </c:pt>
                <c:pt idx="619">
                  <c:v>20.336755646817249</c:v>
                </c:pt>
                <c:pt idx="620">
                  <c:v>20.369609856262834</c:v>
                </c:pt>
                <c:pt idx="621">
                  <c:v>20.402464065708418</c:v>
                </c:pt>
                <c:pt idx="622">
                  <c:v>20.435318275154003</c:v>
                </c:pt>
                <c:pt idx="623">
                  <c:v>20.468172484599588</c:v>
                </c:pt>
                <c:pt idx="624">
                  <c:v>20.501026694045173</c:v>
                </c:pt>
                <c:pt idx="625">
                  <c:v>20.533880903490761</c:v>
                </c:pt>
                <c:pt idx="626">
                  <c:v>20.566735112936346</c:v>
                </c:pt>
                <c:pt idx="627">
                  <c:v>20.599589322381931</c:v>
                </c:pt>
                <c:pt idx="628">
                  <c:v>20.632443531827516</c:v>
                </c:pt>
                <c:pt idx="629">
                  <c:v>20.6652977412731</c:v>
                </c:pt>
                <c:pt idx="630">
                  <c:v>20.698151950718685</c:v>
                </c:pt>
                <c:pt idx="631">
                  <c:v>20.73100616016427</c:v>
                </c:pt>
                <c:pt idx="632">
                  <c:v>20.763860369609855</c:v>
                </c:pt>
                <c:pt idx="633">
                  <c:v>20.79671457905544</c:v>
                </c:pt>
                <c:pt idx="634">
                  <c:v>20.829568788501028</c:v>
                </c:pt>
                <c:pt idx="635">
                  <c:v>20.862422997946613</c:v>
                </c:pt>
                <c:pt idx="636">
                  <c:v>20.895277207392198</c:v>
                </c:pt>
                <c:pt idx="637">
                  <c:v>20.928131416837783</c:v>
                </c:pt>
                <c:pt idx="638">
                  <c:v>20.960985626283367</c:v>
                </c:pt>
                <c:pt idx="639">
                  <c:v>20.993839835728952</c:v>
                </c:pt>
                <c:pt idx="640">
                  <c:v>21.026694045174537</c:v>
                </c:pt>
                <c:pt idx="641">
                  <c:v>21.059548254620122</c:v>
                </c:pt>
                <c:pt idx="642">
                  <c:v>21.09240246406571</c:v>
                </c:pt>
                <c:pt idx="643">
                  <c:v>21.125256673511295</c:v>
                </c:pt>
                <c:pt idx="644">
                  <c:v>21.15811088295688</c:v>
                </c:pt>
                <c:pt idx="645">
                  <c:v>21.190965092402465</c:v>
                </c:pt>
                <c:pt idx="646">
                  <c:v>21.223819301848049</c:v>
                </c:pt>
                <c:pt idx="647">
                  <c:v>21.256673511293634</c:v>
                </c:pt>
                <c:pt idx="648">
                  <c:v>21.289527720739219</c:v>
                </c:pt>
                <c:pt idx="649">
                  <c:v>21.322381930184804</c:v>
                </c:pt>
                <c:pt idx="650">
                  <c:v>21.355236139630389</c:v>
                </c:pt>
                <c:pt idx="651">
                  <c:v>21.388090349075977</c:v>
                </c:pt>
                <c:pt idx="652">
                  <c:v>21.420944558521562</c:v>
                </c:pt>
                <c:pt idx="653">
                  <c:v>21.453798767967147</c:v>
                </c:pt>
                <c:pt idx="654">
                  <c:v>21.486652977412732</c:v>
                </c:pt>
                <c:pt idx="655">
                  <c:v>21.519507186858316</c:v>
                </c:pt>
                <c:pt idx="656">
                  <c:v>21.552361396303901</c:v>
                </c:pt>
                <c:pt idx="657">
                  <c:v>21.585215605749486</c:v>
                </c:pt>
                <c:pt idx="658">
                  <c:v>21.618069815195071</c:v>
                </c:pt>
                <c:pt idx="659">
                  <c:v>21.650924024640656</c:v>
                </c:pt>
                <c:pt idx="660">
                  <c:v>21.683778234086244</c:v>
                </c:pt>
                <c:pt idx="661">
                  <c:v>21.716632443531829</c:v>
                </c:pt>
                <c:pt idx="662">
                  <c:v>21.749486652977414</c:v>
                </c:pt>
                <c:pt idx="663">
                  <c:v>21.782340862422998</c:v>
                </c:pt>
                <c:pt idx="664">
                  <c:v>21.815195071868583</c:v>
                </c:pt>
                <c:pt idx="665">
                  <c:v>21.848049281314168</c:v>
                </c:pt>
                <c:pt idx="666">
                  <c:v>21.880903490759753</c:v>
                </c:pt>
                <c:pt idx="667">
                  <c:v>21.913757700205338</c:v>
                </c:pt>
                <c:pt idx="668">
                  <c:v>21.946611909650922</c:v>
                </c:pt>
                <c:pt idx="669">
                  <c:v>21.979466119096511</c:v>
                </c:pt>
                <c:pt idx="670">
                  <c:v>22.012320328542096</c:v>
                </c:pt>
                <c:pt idx="671">
                  <c:v>22.04517453798768</c:v>
                </c:pt>
                <c:pt idx="672">
                  <c:v>22.078028747433265</c:v>
                </c:pt>
                <c:pt idx="673">
                  <c:v>22.11088295687885</c:v>
                </c:pt>
                <c:pt idx="674">
                  <c:v>22.143737166324435</c:v>
                </c:pt>
                <c:pt idx="675">
                  <c:v>22.17659137577002</c:v>
                </c:pt>
                <c:pt idx="676">
                  <c:v>22.209445585215605</c:v>
                </c:pt>
                <c:pt idx="677">
                  <c:v>22.242299794661189</c:v>
                </c:pt>
                <c:pt idx="678">
                  <c:v>22.275154004106778</c:v>
                </c:pt>
                <c:pt idx="679">
                  <c:v>22.308008213552363</c:v>
                </c:pt>
                <c:pt idx="680">
                  <c:v>22.340862422997947</c:v>
                </c:pt>
                <c:pt idx="681">
                  <c:v>22.373716632443532</c:v>
                </c:pt>
                <c:pt idx="682">
                  <c:v>22.406570841889117</c:v>
                </c:pt>
                <c:pt idx="683">
                  <c:v>22.439425051334702</c:v>
                </c:pt>
                <c:pt idx="684">
                  <c:v>22.472279260780287</c:v>
                </c:pt>
                <c:pt idx="685">
                  <c:v>22.505133470225871</c:v>
                </c:pt>
                <c:pt idx="686">
                  <c:v>22.537987679671456</c:v>
                </c:pt>
                <c:pt idx="687">
                  <c:v>22.570841889117045</c:v>
                </c:pt>
                <c:pt idx="688">
                  <c:v>22.603696098562629</c:v>
                </c:pt>
                <c:pt idx="689">
                  <c:v>22.636550308008214</c:v>
                </c:pt>
                <c:pt idx="690">
                  <c:v>22.669404517453799</c:v>
                </c:pt>
                <c:pt idx="691">
                  <c:v>22.702258726899384</c:v>
                </c:pt>
                <c:pt idx="692">
                  <c:v>22.735112936344969</c:v>
                </c:pt>
                <c:pt idx="693">
                  <c:v>22.767967145790553</c:v>
                </c:pt>
                <c:pt idx="694">
                  <c:v>22.800821355236138</c:v>
                </c:pt>
                <c:pt idx="695">
                  <c:v>22.833675564681723</c:v>
                </c:pt>
                <c:pt idx="696">
                  <c:v>22.866529774127311</c:v>
                </c:pt>
                <c:pt idx="697">
                  <c:v>22.899383983572896</c:v>
                </c:pt>
                <c:pt idx="698">
                  <c:v>22.932238193018481</c:v>
                </c:pt>
                <c:pt idx="699">
                  <c:v>22.965092402464066</c:v>
                </c:pt>
                <c:pt idx="700">
                  <c:v>22.997946611909651</c:v>
                </c:pt>
                <c:pt idx="701">
                  <c:v>23.030800821355236</c:v>
                </c:pt>
                <c:pt idx="702">
                  <c:v>23.06365503080082</c:v>
                </c:pt>
                <c:pt idx="703">
                  <c:v>23.096509240246405</c:v>
                </c:pt>
                <c:pt idx="704">
                  <c:v>23.129363449691994</c:v>
                </c:pt>
                <c:pt idx="705">
                  <c:v>23.162217659137578</c:v>
                </c:pt>
                <c:pt idx="706">
                  <c:v>23.195071868583163</c:v>
                </c:pt>
                <c:pt idx="707">
                  <c:v>23.227926078028748</c:v>
                </c:pt>
                <c:pt idx="708">
                  <c:v>23.260780287474333</c:v>
                </c:pt>
                <c:pt idx="709">
                  <c:v>23.293634496919918</c:v>
                </c:pt>
                <c:pt idx="710">
                  <c:v>23.326488706365502</c:v>
                </c:pt>
                <c:pt idx="711">
                  <c:v>23.359342915811087</c:v>
                </c:pt>
                <c:pt idx="712">
                  <c:v>23.392197125256672</c:v>
                </c:pt>
                <c:pt idx="713">
                  <c:v>23.42505133470226</c:v>
                </c:pt>
                <c:pt idx="714">
                  <c:v>23.457905544147845</c:v>
                </c:pt>
                <c:pt idx="715">
                  <c:v>23.49075975359343</c:v>
                </c:pt>
                <c:pt idx="716">
                  <c:v>23.523613963039015</c:v>
                </c:pt>
                <c:pt idx="717">
                  <c:v>23.5564681724846</c:v>
                </c:pt>
                <c:pt idx="718">
                  <c:v>23.589322381930184</c:v>
                </c:pt>
                <c:pt idx="719">
                  <c:v>23.622176591375769</c:v>
                </c:pt>
                <c:pt idx="720">
                  <c:v>23.655030800821354</c:v>
                </c:pt>
                <c:pt idx="721">
                  <c:v>23.687885010266939</c:v>
                </c:pt>
                <c:pt idx="722">
                  <c:v>23.720739219712527</c:v>
                </c:pt>
                <c:pt idx="723">
                  <c:v>23.753593429158112</c:v>
                </c:pt>
                <c:pt idx="724">
                  <c:v>23.786447638603697</c:v>
                </c:pt>
                <c:pt idx="725">
                  <c:v>23.819301848049282</c:v>
                </c:pt>
                <c:pt idx="726">
                  <c:v>23.852156057494867</c:v>
                </c:pt>
                <c:pt idx="727">
                  <c:v>23.885010266940451</c:v>
                </c:pt>
                <c:pt idx="728">
                  <c:v>23.917864476386036</c:v>
                </c:pt>
                <c:pt idx="729">
                  <c:v>23.950718685831621</c:v>
                </c:pt>
                <c:pt idx="730">
                  <c:v>23.983572895277206</c:v>
                </c:pt>
                <c:pt idx="731">
                  <c:v>24.016427104722794</c:v>
                </c:pt>
                <c:pt idx="732">
                  <c:v>24.049281314168379</c:v>
                </c:pt>
                <c:pt idx="733">
                  <c:v>24.082135523613964</c:v>
                </c:pt>
                <c:pt idx="734">
                  <c:v>24.114989733059549</c:v>
                </c:pt>
                <c:pt idx="735">
                  <c:v>24.147843942505133</c:v>
                </c:pt>
                <c:pt idx="736">
                  <c:v>24.180698151950718</c:v>
                </c:pt>
                <c:pt idx="737">
                  <c:v>24.213552361396303</c:v>
                </c:pt>
                <c:pt idx="738">
                  <c:v>24.246406570841888</c:v>
                </c:pt>
                <c:pt idx="739">
                  <c:v>24.279260780287473</c:v>
                </c:pt>
                <c:pt idx="740">
                  <c:v>24.312114989733061</c:v>
                </c:pt>
                <c:pt idx="741">
                  <c:v>24.344969199178646</c:v>
                </c:pt>
                <c:pt idx="742">
                  <c:v>24.377823408624231</c:v>
                </c:pt>
                <c:pt idx="743">
                  <c:v>24.410677618069816</c:v>
                </c:pt>
                <c:pt idx="744">
                  <c:v>24.4435318275154</c:v>
                </c:pt>
                <c:pt idx="745">
                  <c:v>24.476386036960985</c:v>
                </c:pt>
                <c:pt idx="746">
                  <c:v>24.50924024640657</c:v>
                </c:pt>
                <c:pt idx="747">
                  <c:v>24.542094455852155</c:v>
                </c:pt>
                <c:pt idx="748">
                  <c:v>24.57494866529774</c:v>
                </c:pt>
                <c:pt idx="749">
                  <c:v>24.607802874743328</c:v>
                </c:pt>
                <c:pt idx="750">
                  <c:v>24.640657084188913</c:v>
                </c:pt>
                <c:pt idx="751">
                  <c:v>24.673511293634498</c:v>
                </c:pt>
                <c:pt idx="752">
                  <c:v>24.706365503080082</c:v>
                </c:pt>
                <c:pt idx="753">
                  <c:v>24.739219712525667</c:v>
                </c:pt>
                <c:pt idx="754">
                  <c:v>24.772073921971252</c:v>
                </c:pt>
                <c:pt idx="755">
                  <c:v>24.804928131416837</c:v>
                </c:pt>
                <c:pt idx="756">
                  <c:v>24.837782340862422</c:v>
                </c:pt>
                <c:pt idx="757">
                  <c:v>24.870636550308006</c:v>
                </c:pt>
                <c:pt idx="758">
                  <c:v>24.903490759753595</c:v>
                </c:pt>
                <c:pt idx="759">
                  <c:v>24.93634496919918</c:v>
                </c:pt>
                <c:pt idx="760">
                  <c:v>24.969199178644764</c:v>
                </c:pt>
                <c:pt idx="761">
                  <c:v>25.002053388090349</c:v>
                </c:pt>
                <c:pt idx="762">
                  <c:v>25.034907597535934</c:v>
                </c:pt>
                <c:pt idx="763">
                  <c:v>25.067761806981519</c:v>
                </c:pt>
                <c:pt idx="764">
                  <c:v>25.100616016427104</c:v>
                </c:pt>
                <c:pt idx="765">
                  <c:v>25.133470225872689</c:v>
                </c:pt>
                <c:pt idx="766">
                  <c:v>25.166324435318277</c:v>
                </c:pt>
                <c:pt idx="767">
                  <c:v>25.199178644763862</c:v>
                </c:pt>
                <c:pt idx="768">
                  <c:v>25.232032854209447</c:v>
                </c:pt>
                <c:pt idx="769">
                  <c:v>25.264887063655031</c:v>
                </c:pt>
                <c:pt idx="770">
                  <c:v>25.297741273100616</c:v>
                </c:pt>
                <c:pt idx="771">
                  <c:v>25.330595482546201</c:v>
                </c:pt>
                <c:pt idx="772">
                  <c:v>25.363449691991786</c:v>
                </c:pt>
                <c:pt idx="773">
                  <c:v>25.396303901437371</c:v>
                </c:pt>
                <c:pt idx="774">
                  <c:v>25.429158110882955</c:v>
                </c:pt>
                <c:pt idx="775">
                  <c:v>25.462012320328544</c:v>
                </c:pt>
                <c:pt idx="776">
                  <c:v>25.494866529774129</c:v>
                </c:pt>
                <c:pt idx="777">
                  <c:v>25.527720739219713</c:v>
                </c:pt>
                <c:pt idx="778">
                  <c:v>25.560574948665298</c:v>
                </c:pt>
                <c:pt idx="779">
                  <c:v>25.593429158110883</c:v>
                </c:pt>
                <c:pt idx="780">
                  <c:v>25.626283367556468</c:v>
                </c:pt>
                <c:pt idx="781">
                  <c:v>25.659137577002053</c:v>
                </c:pt>
                <c:pt idx="782">
                  <c:v>25.691991786447637</c:v>
                </c:pt>
                <c:pt idx="783">
                  <c:v>25.724845995893222</c:v>
                </c:pt>
                <c:pt idx="784">
                  <c:v>25.757700205338811</c:v>
                </c:pt>
                <c:pt idx="785">
                  <c:v>25.790554414784395</c:v>
                </c:pt>
                <c:pt idx="786">
                  <c:v>25.82340862422998</c:v>
                </c:pt>
                <c:pt idx="787">
                  <c:v>25.856262833675565</c:v>
                </c:pt>
                <c:pt idx="788">
                  <c:v>25.88911704312115</c:v>
                </c:pt>
                <c:pt idx="789">
                  <c:v>25.921971252566735</c:v>
                </c:pt>
                <c:pt idx="790">
                  <c:v>25.95482546201232</c:v>
                </c:pt>
                <c:pt idx="791">
                  <c:v>25.987679671457904</c:v>
                </c:pt>
                <c:pt idx="792">
                  <c:v>26.020533880903489</c:v>
                </c:pt>
                <c:pt idx="793">
                  <c:v>26.053388090349078</c:v>
                </c:pt>
                <c:pt idx="794">
                  <c:v>26.086242299794662</c:v>
                </c:pt>
                <c:pt idx="795">
                  <c:v>26.119096509240247</c:v>
                </c:pt>
                <c:pt idx="796">
                  <c:v>26.151950718685832</c:v>
                </c:pt>
                <c:pt idx="797">
                  <c:v>26.184804928131417</c:v>
                </c:pt>
                <c:pt idx="798">
                  <c:v>26.217659137577002</c:v>
                </c:pt>
                <c:pt idx="799">
                  <c:v>26.250513347022586</c:v>
                </c:pt>
                <c:pt idx="800">
                  <c:v>26.283367556468171</c:v>
                </c:pt>
                <c:pt idx="801">
                  <c:v>26.316221765913756</c:v>
                </c:pt>
                <c:pt idx="802">
                  <c:v>26.349075975359344</c:v>
                </c:pt>
                <c:pt idx="803">
                  <c:v>26.381930184804929</c:v>
                </c:pt>
                <c:pt idx="804">
                  <c:v>26.414784394250514</c:v>
                </c:pt>
                <c:pt idx="805">
                  <c:v>26.447638603696099</c:v>
                </c:pt>
                <c:pt idx="806">
                  <c:v>26.480492813141684</c:v>
                </c:pt>
                <c:pt idx="807">
                  <c:v>26.513347022587268</c:v>
                </c:pt>
                <c:pt idx="808">
                  <c:v>26.546201232032853</c:v>
                </c:pt>
                <c:pt idx="809">
                  <c:v>26.579055441478438</c:v>
                </c:pt>
                <c:pt idx="810">
                  <c:v>26.611909650924023</c:v>
                </c:pt>
                <c:pt idx="811">
                  <c:v>26.644763860369611</c:v>
                </c:pt>
                <c:pt idx="812">
                  <c:v>26.677618069815196</c:v>
                </c:pt>
                <c:pt idx="813">
                  <c:v>26.710472279260781</c:v>
                </c:pt>
                <c:pt idx="814">
                  <c:v>26.743326488706366</c:v>
                </c:pt>
                <c:pt idx="815">
                  <c:v>26.776180698151951</c:v>
                </c:pt>
                <c:pt idx="816">
                  <c:v>26.809034907597535</c:v>
                </c:pt>
                <c:pt idx="817">
                  <c:v>26.84188911704312</c:v>
                </c:pt>
                <c:pt idx="818">
                  <c:v>26.874743326488705</c:v>
                </c:pt>
                <c:pt idx="819">
                  <c:v>26.90759753593429</c:v>
                </c:pt>
                <c:pt idx="820">
                  <c:v>26.940451745379878</c:v>
                </c:pt>
                <c:pt idx="821">
                  <c:v>26.973305954825463</c:v>
                </c:pt>
                <c:pt idx="822">
                  <c:v>27.006160164271048</c:v>
                </c:pt>
                <c:pt idx="823">
                  <c:v>27.039014373716633</c:v>
                </c:pt>
                <c:pt idx="824">
                  <c:v>27.071868583162217</c:v>
                </c:pt>
                <c:pt idx="825">
                  <c:v>27.104722792607802</c:v>
                </c:pt>
                <c:pt idx="826">
                  <c:v>27.137577002053387</c:v>
                </c:pt>
                <c:pt idx="827">
                  <c:v>27.170431211498972</c:v>
                </c:pt>
                <c:pt idx="828">
                  <c:v>27.20328542094456</c:v>
                </c:pt>
                <c:pt idx="829">
                  <c:v>27.236139630390145</c:v>
                </c:pt>
                <c:pt idx="830">
                  <c:v>27.26899383983573</c:v>
                </c:pt>
                <c:pt idx="831">
                  <c:v>27.301848049281315</c:v>
                </c:pt>
                <c:pt idx="832">
                  <c:v>27.3347022587269</c:v>
                </c:pt>
                <c:pt idx="833">
                  <c:v>27.367556468172484</c:v>
                </c:pt>
                <c:pt idx="834">
                  <c:v>27.400410677618069</c:v>
                </c:pt>
                <c:pt idx="835">
                  <c:v>27.433264887063654</c:v>
                </c:pt>
                <c:pt idx="836">
                  <c:v>27.466119096509239</c:v>
                </c:pt>
                <c:pt idx="837">
                  <c:v>27.498973305954827</c:v>
                </c:pt>
                <c:pt idx="838">
                  <c:v>27.531827515400412</c:v>
                </c:pt>
                <c:pt idx="839">
                  <c:v>27.564681724845997</c:v>
                </c:pt>
                <c:pt idx="840">
                  <c:v>27.597535934291582</c:v>
                </c:pt>
                <c:pt idx="841">
                  <c:v>27.630390143737166</c:v>
                </c:pt>
                <c:pt idx="842">
                  <c:v>27.663244353182751</c:v>
                </c:pt>
                <c:pt idx="843">
                  <c:v>27.696098562628336</c:v>
                </c:pt>
                <c:pt idx="844">
                  <c:v>27.728952772073921</c:v>
                </c:pt>
                <c:pt idx="845">
                  <c:v>27.761806981519506</c:v>
                </c:pt>
                <c:pt idx="846">
                  <c:v>27.794661190965094</c:v>
                </c:pt>
                <c:pt idx="847">
                  <c:v>27.827515400410679</c:v>
                </c:pt>
                <c:pt idx="848">
                  <c:v>27.860369609856264</c:v>
                </c:pt>
                <c:pt idx="849">
                  <c:v>27.893223819301848</c:v>
                </c:pt>
                <c:pt idx="850">
                  <c:v>27.926078028747433</c:v>
                </c:pt>
                <c:pt idx="851">
                  <c:v>27.958932238193018</c:v>
                </c:pt>
                <c:pt idx="852">
                  <c:v>27.991786447638603</c:v>
                </c:pt>
                <c:pt idx="853">
                  <c:v>28.024640657084188</c:v>
                </c:pt>
                <c:pt idx="854">
                  <c:v>28.057494866529773</c:v>
                </c:pt>
                <c:pt idx="855">
                  <c:v>28.090349075975361</c:v>
                </c:pt>
                <c:pt idx="856">
                  <c:v>28.123203285420946</c:v>
                </c:pt>
                <c:pt idx="857">
                  <c:v>28.156057494866531</c:v>
                </c:pt>
                <c:pt idx="858">
                  <c:v>28.188911704312115</c:v>
                </c:pt>
                <c:pt idx="859">
                  <c:v>28.2217659137577</c:v>
                </c:pt>
                <c:pt idx="860">
                  <c:v>28.254620123203285</c:v>
                </c:pt>
                <c:pt idx="861">
                  <c:v>28.28747433264887</c:v>
                </c:pt>
                <c:pt idx="862">
                  <c:v>28.320328542094455</c:v>
                </c:pt>
                <c:pt idx="863">
                  <c:v>28.353182751540039</c:v>
                </c:pt>
                <c:pt idx="864">
                  <c:v>28.386036960985628</c:v>
                </c:pt>
                <c:pt idx="865">
                  <c:v>28.418891170431213</c:v>
                </c:pt>
                <c:pt idx="866">
                  <c:v>28.451745379876797</c:v>
                </c:pt>
                <c:pt idx="867">
                  <c:v>28.484599589322382</c:v>
                </c:pt>
                <c:pt idx="868">
                  <c:v>28.517453798767967</c:v>
                </c:pt>
                <c:pt idx="869">
                  <c:v>28.550308008213552</c:v>
                </c:pt>
                <c:pt idx="870">
                  <c:v>28.583162217659137</c:v>
                </c:pt>
                <c:pt idx="871">
                  <c:v>28.616016427104721</c:v>
                </c:pt>
                <c:pt idx="872">
                  <c:v>28.648870636550306</c:v>
                </c:pt>
                <c:pt idx="873">
                  <c:v>28.681724845995895</c:v>
                </c:pt>
                <c:pt idx="874">
                  <c:v>28.714579055441479</c:v>
                </c:pt>
                <c:pt idx="875">
                  <c:v>28.747433264887064</c:v>
                </c:pt>
                <c:pt idx="876">
                  <c:v>28.780287474332649</c:v>
                </c:pt>
                <c:pt idx="877">
                  <c:v>28.813141683778234</c:v>
                </c:pt>
                <c:pt idx="878">
                  <c:v>28.845995893223819</c:v>
                </c:pt>
                <c:pt idx="879">
                  <c:v>28.878850102669404</c:v>
                </c:pt>
                <c:pt idx="880">
                  <c:v>28.911704312114988</c:v>
                </c:pt>
                <c:pt idx="881">
                  <c:v>28.944558521560573</c:v>
                </c:pt>
                <c:pt idx="882">
                  <c:v>28.977412731006162</c:v>
                </c:pt>
                <c:pt idx="883">
                  <c:v>29.010266940451746</c:v>
                </c:pt>
                <c:pt idx="884">
                  <c:v>29.043121149897331</c:v>
                </c:pt>
                <c:pt idx="885">
                  <c:v>29.075975359342916</c:v>
                </c:pt>
                <c:pt idx="886">
                  <c:v>29.108829568788501</c:v>
                </c:pt>
                <c:pt idx="887">
                  <c:v>29.141683778234086</c:v>
                </c:pt>
                <c:pt idx="888">
                  <c:v>29.17453798767967</c:v>
                </c:pt>
                <c:pt idx="889">
                  <c:v>29.207392197125255</c:v>
                </c:pt>
                <c:pt idx="890">
                  <c:v>29.240246406570844</c:v>
                </c:pt>
                <c:pt idx="891">
                  <c:v>29.273100616016428</c:v>
                </c:pt>
                <c:pt idx="892">
                  <c:v>29.305954825462013</c:v>
                </c:pt>
                <c:pt idx="893">
                  <c:v>29.338809034907598</c:v>
                </c:pt>
                <c:pt idx="894">
                  <c:v>29.371663244353183</c:v>
                </c:pt>
                <c:pt idx="895">
                  <c:v>29.404517453798768</c:v>
                </c:pt>
                <c:pt idx="896">
                  <c:v>29.437371663244353</c:v>
                </c:pt>
                <c:pt idx="897">
                  <c:v>29.470225872689937</c:v>
                </c:pt>
                <c:pt idx="898">
                  <c:v>29.503080082135522</c:v>
                </c:pt>
                <c:pt idx="899">
                  <c:v>29.535934291581111</c:v>
                </c:pt>
                <c:pt idx="900">
                  <c:v>29.568788501026695</c:v>
                </c:pt>
                <c:pt idx="901">
                  <c:v>29.60164271047228</c:v>
                </c:pt>
                <c:pt idx="902">
                  <c:v>29.634496919917865</c:v>
                </c:pt>
                <c:pt idx="903">
                  <c:v>29.66735112936345</c:v>
                </c:pt>
                <c:pt idx="904">
                  <c:v>29.700205338809035</c:v>
                </c:pt>
                <c:pt idx="905">
                  <c:v>29.733059548254619</c:v>
                </c:pt>
                <c:pt idx="906">
                  <c:v>29.765913757700204</c:v>
                </c:pt>
                <c:pt idx="907">
                  <c:v>29.798767967145789</c:v>
                </c:pt>
                <c:pt idx="908">
                  <c:v>29.831622176591377</c:v>
                </c:pt>
                <c:pt idx="909">
                  <c:v>29.864476386036962</c:v>
                </c:pt>
                <c:pt idx="910">
                  <c:v>29.897330595482547</c:v>
                </c:pt>
                <c:pt idx="911">
                  <c:v>29.930184804928132</c:v>
                </c:pt>
                <c:pt idx="912">
                  <c:v>29.963039014373717</c:v>
                </c:pt>
                <c:pt idx="913">
                  <c:v>29.995893223819301</c:v>
                </c:pt>
                <c:pt idx="914">
                  <c:v>30.028747433264886</c:v>
                </c:pt>
                <c:pt idx="915">
                  <c:v>30.061601642710471</c:v>
                </c:pt>
                <c:pt idx="916">
                  <c:v>30.094455852156056</c:v>
                </c:pt>
                <c:pt idx="917">
                  <c:v>30.127310061601644</c:v>
                </c:pt>
                <c:pt idx="918">
                  <c:v>30.160164271047229</c:v>
                </c:pt>
                <c:pt idx="919">
                  <c:v>30.193018480492814</c:v>
                </c:pt>
                <c:pt idx="920">
                  <c:v>30.225872689938399</c:v>
                </c:pt>
                <c:pt idx="921">
                  <c:v>30.258726899383984</c:v>
                </c:pt>
                <c:pt idx="922">
                  <c:v>30.291581108829568</c:v>
                </c:pt>
                <c:pt idx="923">
                  <c:v>30.324435318275153</c:v>
                </c:pt>
                <c:pt idx="924">
                  <c:v>30.357289527720738</c:v>
                </c:pt>
                <c:pt idx="925">
                  <c:v>30.390143737166323</c:v>
                </c:pt>
                <c:pt idx="926">
                  <c:v>30.422997946611911</c:v>
                </c:pt>
                <c:pt idx="927">
                  <c:v>30.455852156057496</c:v>
                </c:pt>
                <c:pt idx="928">
                  <c:v>30.488706365503081</c:v>
                </c:pt>
                <c:pt idx="929">
                  <c:v>30.521560574948666</c:v>
                </c:pt>
                <c:pt idx="930">
                  <c:v>30.55441478439425</c:v>
                </c:pt>
                <c:pt idx="931">
                  <c:v>30.587268993839835</c:v>
                </c:pt>
                <c:pt idx="932">
                  <c:v>30.62012320328542</c:v>
                </c:pt>
                <c:pt idx="933">
                  <c:v>30.652977412731005</c:v>
                </c:pt>
                <c:pt idx="934">
                  <c:v>30.68583162217659</c:v>
                </c:pt>
                <c:pt idx="935">
                  <c:v>30.718685831622178</c:v>
                </c:pt>
                <c:pt idx="936">
                  <c:v>30.751540041067763</c:v>
                </c:pt>
                <c:pt idx="937">
                  <c:v>30.784394250513348</c:v>
                </c:pt>
                <c:pt idx="938">
                  <c:v>30.817248459958932</c:v>
                </c:pt>
                <c:pt idx="939">
                  <c:v>30.850102669404517</c:v>
                </c:pt>
                <c:pt idx="940">
                  <c:v>30.882956878850102</c:v>
                </c:pt>
                <c:pt idx="941">
                  <c:v>30.915811088295687</c:v>
                </c:pt>
                <c:pt idx="942">
                  <c:v>30.948665297741272</c:v>
                </c:pt>
                <c:pt idx="943">
                  <c:v>30.981519507186857</c:v>
                </c:pt>
                <c:pt idx="944">
                  <c:v>31.014373716632445</c:v>
                </c:pt>
                <c:pt idx="945">
                  <c:v>31.04722792607803</c:v>
                </c:pt>
                <c:pt idx="946">
                  <c:v>31.080082135523615</c:v>
                </c:pt>
                <c:pt idx="947">
                  <c:v>31.112936344969199</c:v>
                </c:pt>
                <c:pt idx="948">
                  <c:v>31.145790554414784</c:v>
                </c:pt>
                <c:pt idx="949">
                  <c:v>31.178644763860369</c:v>
                </c:pt>
                <c:pt idx="950">
                  <c:v>31.211498973305954</c:v>
                </c:pt>
                <c:pt idx="951">
                  <c:v>31.244353182751539</c:v>
                </c:pt>
                <c:pt idx="952">
                  <c:v>31.277207392197127</c:v>
                </c:pt>
                <c:pt idx="953">
                  <c:v>31.310061601642712</c:v>
                </c:pt>
                <c:pt idx="954">
                  <c:v>31.342915811088297</c:v>
                </c:pt>
                <c:pt idx="955">
                  <c:v>31.375770020533881</c:v>
                </c:pt>
                <c:pt idx="956">
                  <c:v>31.408624229979466</c:v>
                </c:pt>
                <c:pt idx="957">
                  <c:v>31.441478439425051</c:v>
                </c:pt>
                <c:pt idx="958">
                  <c:v>31.474332648870636</c:v>
                </c:pt>
                <c:pt idx="959">
                  <c:v>31.507186858316221</c:v>
                </c:pt>
                <c:pt idx="960">
                  <c:v>31.540041067761805</c:v>
                </c:pt>
                <c:pt idx="961">
                  <c:v>31.572895277207394</c:v>
                </c:pt>
                <c:pt idx="962">
                  <c:v>31.605749486652979</c:v>
                </c:pt>
                <c:pt idx="963">
                  <c:v>31.638603696098563</c:v>
                </c:pt>
                <c:pt idx="964">
                  <c:v>31.671457905544148</c:v>
                </c:pt>
                <c:pt idx="965">
                  <c:v>31.704312114989733</c:v>
                </c:pt>
                <c:pt idx="966">
                  <c:v>31.737166324435318</c:v>
                </c:pt>
                <c:pt idx="967">
                  <c:v>31.770020533880903</c:v>
                </c:pt>
                <c:pt idx="968">
                  <c:v>31.802874743326488</c:v>
                </c:pt>
                <c:pt idx="969">
                  <c:v>31.835728952772072</c:v>
                </c:pt>
                <c:pt idx="970">
                  <c:v>31.868583162217661</c:v>
                </c:pt>
                <c:pt idx="971">
                  <c:v>31.901437371663246</c:v>
                </c:pt>
                <c:pt idx="972">
                  <c:v>31.93429158110883</c:v>
                </c:pt>
                <c:pt idx="973">
                  <c:v>31.967145790554415</c:v>
                </c:pt>
                <c:pt idx="974">
                  <c:v>32</c:v>
                </c:pt>
                <c:pt idx="975">
                  <c:v>32.032854209445588</c:v>
                </c:pt>
                <c:pt idx="976">
                  <c:v>32.06570841889117</c:v>
                </c:pt>
                <c:pt idx="977">
                  <c:v>32.098562628336758</c:v>
                </c:pt>
                <c:pt idx="978">
                  <c:v>32.131416837782339</c:v>
                </c:pt>
                <c:pt idx="979">
                  <c:v>32.164271047227928</c:v>
                </c:pt>
                <c:pt idx="980">
                  <c:v>32.197125256673509</c:v>
                </c:pt>
                <c:pt idx="981">
                  <c:v>32.229979466119097</c:v>
                </c:pt>
                <c:pt idx="982">
                  <c:v>32.262833675564679</c:v>
                </c:pt>
                <c:pt idx="983">
                  <c:v>32.295687885010267</c:v>
                </c:pt>
                <c:pt idx="984">
                  <c:v>32.328542094455855</c:v>
                </c:pt>
                <c:pt idx="985">
                  <c:v>32.361396303901437</c:v>
                </c:pt>
                <c:pt idx="986">
                  <c:v>32.394250513347025</c:v>
                </c:pt>
                <c:pt idx="987">
                  <c:v>32.427104722792606</c:v>
                </c:pt>
                <c:pt idx="988">
                  <c:v>32.459958932238195</c:v>
                </c:pt>
                <c:pt idx="989">
                  <c:v>32.492813141683776</c:v>
                </c:pt>
                <c:pt idx="990">
                  <c:v>32.525667351129364</c:v>
                </c:pt>
                <c:pt idx="991">
                  <c:v>32.558521560574945</c:v>
                </c:pt>
                <c:pt idx="992">
                  <c:v>32.591375770020534</c:v>
                </c:pt>
                <c:pt idx="993">
                  <c:v>32.624229979466122</c:v>
                </c:pt>
                <c:pt idx="994">
                  <c:v>32.657084188911703</c:v>
                </c:pt>
                <c:pt idx="995">
                  <c:v>32.689938398357292</c:v>
                </c:pt>
                <c:pt idx="996">
                  <c:v>32.722792607802873</c:v>
                </c:pt>
                <c:pt idx="997">
                  <c:v>32.755646817248461</c:v>
                </c:pt>
                <c:pt idx="998">
                  <c:v>32.788501026694043</c:v>
                </c:pt>
                <c:pt idx="999">
                  <c:v>32.821355236139631</c:v>
                </c:pt>
                <c:pt idx="1000">
                  <c:v>32.854209445585212</c:v>
                </c:pt>
                <c:pt idx="1001">
                  <c:v>32.887063655030801</c:v>
                </c:pt>
                <c:pt idx="1002">
                  <c:v>32.919917864476389</c:v>
                </c:pt>
                <c:pt idx="1003">
                  <c:v>32.95277207392197</c:v>
                </c:pt>
                <c:pt idx="1004">
                  <c:v>32.985626283367559</c:v>
                </c:pt>
                <c:pt idx="1005">
                  <c:v>33.01848049281314</c:v>
                </c:pt>
                <c:pt idx="1006">
                  <c:v>33.051334702258728</c:v>
                </c:pt>
                <c:pt idx="1007">
                  <c:v>33.08418891170431</c:v>
                </c:pt>
                <c:pt idx="1008">
                  <c:v>33.117043121149898</c:v>
                </c:pt>
                <c:pt idx="1009">
                  <c:v>33.149897330595479</c:v>
                </c:pt>
                <c:pt idx="1010">
                  <c:v>33.182751540041068</c:v>
                </c:pt>
                <c:pt idx="1011">
                  <c:v>33.215605749486656</c:v>
                </c:pt>
                <c:pt idx="1012">
                  <c:v>33.248459958932237</c:v>
                </c:pt>
                <c:pt idx="1013">
                  <c:v>33.281314168377826</c:v>
                </c:pt>
                <c:pt idx="1014">
                  <c:v>33.314168377823407</c:v>
                </c:pt>
                <c:pt idx="1015">
                  <c:v>33.347022587268995</c:v>
                </c:pt>
                <c:pt idx="1016">
                  <c:v>33.379876796714576</c:v>
                </c:pt>
                <c:pt idx="1017">
                  <c:v>33.412731006160165</c:v>
                </c:pt>
                <c:pt idx="1018">
                  <c:v>33.445585215605746</c:v>
                </c:pt>
                <c:pt idx="1019">
                  <c:v>33.478439425051334</c:v>
                </c:pt>
                <c:pt idx="1020">
                  <c:v>33.511293634496923</c:v>
                </c:pt>
                <c:pt idx="1021">
                  <c:v>33.544147843942504</c:v>
                </c:pt>
                <c:pt idx="1022">
                  <c:v>33.577002053388092</c:v>
                </c:pt>
                <c:pt idx="1023">
                  <c:v>33.609856262833674</c:v>
                </c:pt>
                <c:pt idx="1024">
                  <c:v>33.642710472279262</c:v>
                </c:pt>
                <c:pt idx="1025">
                  <c:v>33.675564681724843</c:v>
                </c:pt>
                <c:pt idx="1026">
                  <c:v>33.708418891170432</c:v>
                </c:pt>
                <c:pt idx="1027">
                  <c:v>33.741273100616013</c:v>
                </c:pt>
                <c:pt idx="1028">
                  <c:v>33.774127310061601</c:v>
                </c:pt>
                <c:pt idx="1029">
                  <c:v>33.80698151950719</c:v>
                </c:pt>
                <c:pt idx="1030">
                  <c:v>33.839835728952771</c:v>
                </c:pt>
                <c:pt idx="1031">
                  <c:v>33.872689938398359</c:v>
                </c:pt>
                <c:pt idx="1032">
                  <c:v>33.905544147843941</c:v>
                </c:pt>
                <c:pt idx="1033">
                  <c:v>33.938398357289529</c:v>
                </c:pt>
                <c:pt idx="1034">
                  <c:v>33.97125256673511</c:v>
                </c:pt>
                <c:pt idx="1035">
                  <c:v>34.004106776180699</c:v>
                </c:pt>
                <c:pt idx="1036">
                  <c:v>34.036960985626287</c:v>
                </c:pt>
                <c:pt idx="1037">
                  <c:v>34.069815195071868</c:v>
                </c:pt>
                <c:pt idx="1038">
                  <c:v>34.102669404517457</c:v>
                </c:pt>
                <c:pt idx="1039">
                  <c:v>34.135523613963038</c:v>
                </c:pt>
                <c:pt idx="1040">
                  <c:v>34.168377823408626</c:v>
                </c:pt>
                <c:pt idx="1041">
                  <c:v>34.201232032854207</c:v>
                </c:pt>
                <c:pt idx="1042">
                  <c:v>34.234086242299796</c:v>
                </c:pt>
                <c:pt idx="1043">
                  <c:v>34.266940451745377</c:v>
                </c:pt>
                <c:pt idx="1044">
                  <c:v>34.299794661190965</c:v>
                </c:pt>
                <c:pt idx="1045">
                  <c:v>34.332648870636554</c:v>
                </c:pt>
                <c:pt idx="1046">
                  <c:v>34.365503080082135</c:v>
                </c:pt>
                <c:pt idx="1047">
                  <c:v>34.398357289527723</c:v>
                </c:pt>
                <c:pt idx="1048">
                  <c:v>34.431211498973305</c:v>
                </c:pt>
                <c:pt idx="1049">
                  <c:v>34.464065708418893</c:v>
                </c:pt>
                <c:pt idx="1050">
                  <c:v>34.496919917864474</c:v>
                </c:pt>
                <c:pt idx="1051">
                  <c:v>34.529774127310063</c:v>
                </c:pt>
                <c:pt idx="1052">
                  <c:v>34.562628336755644</c:v>
                </c:pt>
                <c:pt idx="1053">
                  <c:v>34.595482546201232</c:v>
                </c:pt>
                <c:pt idx="1054">
                  <c:v>34.628336755646821</c:v>
                </c:pt>
                <c:pt idx="1055">
                  <c:v>34.661190965092402</c:v>
                </c:pt>
                <c:pt idx="1056">
                  <c:v>34.69404517453799</c:v>
                </c:pt>
                <c:pt idx="1057">
                  <c:v>34.726899383983572</c:v>
                </c:pt>
                <c:pt idx="1058">
                  <c:v>34.75975359342916</c:v>
                </c:pt>
                <c:pt idx="1059">
                  <c:v>34.792607802874741</c:v>
                </c:pt>
                <c:pt idx="1060">
                  <c:v>34.82546201232033</c:v>
                </c:pt>
                <c:pt idx="1061">
                  <c:v>34.858316221765911</c:v>
                </c:pt>
                <c:pt idx="1062">
                  <c:v>34.891170431211499</c:v>
                </c:pt>
                <c:pt idx="1063">
                  <c:v>34.924024640657088</c:v>
                </c:pt>
                <c:pt idx="1064">
                  <c:v>34.956878850102669</c:v>
                </c:pt>
                <c:pt idx="1065">
                  <c:v>34.989733059548257</c:v>
                </c:pt>
                <c:pt idx="1066">
                  <c:v>35.022587268993838</c:v>
                </c:pt>
                <c:pt idx="1067">
                  <c:v>35.055441478439427</c:v>
                </c:pt>
                <c:pt idx="1068">
                  <c:v>35.088295687885008</c:v>
                </c:pt>
                <c:pt idx="1069">
                  <c:v>35.121149897330596</c:v>
                </c:pt>
                <c:pt idx="1070">
                  <c:v>35.154004106776178</c:v>
                </c:pt>
                <c:pt idx="1071">
                  <c:v>35.186858316221766</c:v>
                </c:pt>
                <c:pt idx="1072">
                  <c:v>35.219712525667354</c:v>
                </c:pt>
                <c:pt idx="1073">
                  <c:v>35.252566735112936</c:v>
                </c:pt>
                <c:pt idx="1074">
                  <c:v>35.285420944558524</c:v>
                </c:pt>
                <c:pt idx="1075">
                  <c:v>35.318275154004105</c:v>
                </c:pt>
                <c:pt idx="1076">
                  <c:v>35.351129363449694</c:v>
                </c:pt>
                <c:pt idx="1077">
                  <c:v>35.383983572895275</c:v>
                </c:pt>
                <c:pt idx="1078">
                  <c:v>35.416837782340863</c:v>
                </c:pt>
                <c:pt idx="1079">
                  <c:v>35.449691991786445</c:v>
                </c:pt>
                <c:pt idx="1080">
                  <c:v>35.482546201232033</c:v>
                </c:pt>
                <c:pt idx="1081">
                  <c:v>35.515400410677621</c:v>
                </c:pt>
                <c:pt idx="1082">
                  <c:v>35.548254620123203</c:v>
                </c:pt>
                <c:pt idx="1083">
                  <c:v>35.581108829568791</c:v>
                </c:pt>
                <c:pt idx="1084">
                  <c:v>35.613963039014372</c:v>
                </c:pt>
                <c:pt idx="1085">
                  <c:v>35.646817248459961</c:v>
                </c:pt>
                <c:pt idx="1086">
                  <c:v>35.679671457905542</c:v>
                </c:pt>
                <c:pt idx="1087">
                  <c:v>35.71252566735113</c:v>
                </c:pt>
                <c:pt idx="1088">
                  <c:v>35.745379876796711</c:v>
                </c:pt>
                <c:pt idx="1089">
                  <c:v>35.7782340862423</c:v>
                </c:pt>
                <c:pt idx="1090">
                  <c:v>35.811088295687888</c:v>
                </c:pt>
                <c:pt idx="1091">
                  <c:v>35.843942505133469</c:v>
                </c:pt>
                <c:pt idx="1092">
                  <c:v>35.876796714579058</c:v>
                </c:pt>
                <c:pt idx="1093">
                  <c:v>35.909650924024639</c:v>
                </c:pt>
                <c:pt idx="1094">
                  <c:v>35.942505133470227</c:v>
                </c:pt>
                <c:pt idx="1095">
                  <c:v>35.975359342915809</c:v>
                </c:pt>
                <c:pt idx="1096">
                  <c:v>36.008213552361397</c:v>
                </c:pt>
                <c:pt idx="1097">
                  <c:v>36.041067761806978</c:v>
                </c:pt>
                <c:pt idx="1098">
                  <c:v>36.073921971252567</c:v>
                </c:pt>
                <c:pt idx="1099">
                  <c:v>36.106776180698155</c:v>
                </c:pt>
                <c:pt idx="1100">
                  <c:v>36.139630390143736</c:v>
                </c:pt>
                <c:pt idx="1101">
                  <c:v>36.172484599589325</c:v>
                </c:pt>
                <c:pt idx="1102">
                  <c:v>36.205338809034906</c:v>
                </c:pt>
                <c:pt idx="1103">
                  <c:v>36.238193018480494</c:v>
                </c:pt>
                <c:pt idx="1104">
                  <c:v>36.271047227926076</c:v>
                </c:pt>
                <c:pt idx="1105">
                  <c:v>36.303901437371664</c:v>
                </c:pt>
                <c:pt idx="1106">
                  <c:v>36.336755646817245</c:v>
                </c:pt>
                <c:pt idx="1107">
                  <c:v>36.369609856262834</c:v>
                </c:pt>
                <c:pt idx="1108">
                  <c:v>36.402464065708422</c:v>
                </c:pt>
                <c:pt idx="1109">
                  <c:v>36.435318275154003</c:v>
                </c:pt>
                <c:pt idx="1110">
                  <c:v>36.468172484599592</c:v>
                </c:pt>
                <c:pt idx="1111">
                  <c:v>36.501026694045173</c:v>
                </c:pt>
                <c:pt idx="1112">
                  <c:v>36.533880903490761</c:v>
                </c:pt>
                <c:pt idx="1113">
                  <c:v>36.566735112936342</c:v>
                </c:pt>
                <c:pt idx="1114">
                  <c:v>36.599589322381931</c:v>
                </c:pt>
                <c:pt idx="1115">
                  <c:v>36.632443531827512</c:v>
                </c:pt>
                <c:pt idx="1116">
                  <c:v>36.6652977412731</c:v>
                </c:pt>
                <c:pt idx="1117">
                  <c:v>36.698151950718689</c:v>
                </c:pt>
                <c:pt idx="1118">
                  <c:v>36.73100616016427</c:v>
                </c:pt>
                <c:pt idx="1119">
                  <c:v>36.763860369609858</c:v>
                </c:pt>
                <c:pt idx="1120">
                  <c:v>36.79671457905544</c:v>
                </c:pt>
                <c:pt idx="1121">
                  <c:v>36.829568788501028</c:v>
                </c:pt>
                <c:pt idx="1122">
                  <c:v>36.862422997946609</c:v>
                </c:pt>
                <c:pt idx="1123">
                  <c:v>36.895277207392198</c:v>
                </c:pt>
                <c:pt idx="1124">
                  <c:v>36.928131416837779</c:v>
                </c:pt>
                <c:pt idx="1125">
                  <c:v>36.960985626283367</c:v>
                </c:pt>
                <c:pt idx="1126">
                  <c:v>36.993839835728956</c:v>
                </c:pt>
                <c:pt idx="1127">
                  <c:v>37.026694045174537</c:v>
                </c:pt>
                <c:pt idx="1128">
                  <c:v>37.059548254620125</c:v>
                </c:pt>
                <c:pt idx="1129">
                  <c:v>37.092402464065707</c:v>
                </c:pt>
                <c:pt idx="1130">
                  <c:v>37.125256673511295</c:v>
                </c:pt>
                <c:pt idx="1131">
                  <c:v>37.158110882956876</c:v>
                </c:pt>
                <c:pt idx="1132">
                  <c:v>37.190965092402465</c:v>
                </c:pt>
                <c:pt idx="1133">
                  <c:v>37.223819301848046</c:v>
                </c:pt>
                <c:pt idx="1134">
                  <c:v>37.256673511293634</c:v>
                </c:pt>
                <c:pt idx="1135">
                  <c:v>37.289527720739223</c:v>
                </c:pt>
                <c:pt idx="1136">
                  <c:v>37.322381930184804</c:v>
                </c:pt>
                <c:pt idx="1137">
                  <c:v>37.355236139630392</c:v>
                </c:pt>
                <c:pt idx="1138">
                  <c:v>37.388090349075974</c:v>
                </c:pt>
                <c:pt idx="1139">
                  <c:v>37.420944558521562</c:v>
                </c:pt>
                <c:pt idx="1140">
                  <c:v>37.453798767967143</c:v>
                </c:pt>
                <c:pt idx="1141">
                  <c:v>37.486652977412732</c:v>
                </c:pt>
                <c:pt idx="1142">
                  <c:v>37.519507186858313</c:v>
                </c:pt>
                <c:pt idx="1143">
                  <c:v>37.552361396303901</c:v>
                </c:pt>
                <c:pt idx="1144">
                  <c:v>37.585215605749489</c:v>
                </c:pt>
                <c:pt idx="1145">
                  <c:v>37.618069815195071</c:v>
                </c:pt>
                <c:pt idx="1146">
                  <c:v>37.650924024640659</c:v>
                </c:pt>
                <c:pt idx="1147">
                  <c:v>37.68377823408624</c:v>
                </c:pt>
                <c:pt idx="1148">
                  <c:v>37.716632443531829</c:v>
                </c:pt>
                <c:pt idx="1149">
                  <c:v>37.74948665297741</c:v>
                </c:pt>
                <c:pt idx="1150">
                  <c:v>37.782340862422998</c:v>
                </c:pt>
                <c:pt idx="1151">
                  <c:v>37.81519507186858</c:v>
                </c:pt>
                <c:pt idx="1152">
                  <c:v>37.848049281314168</c:v>
                </c:pt>
                <c:pt idx="1153">
                  <c:v>37.880903490759756</c:v>
                </c:pt>
                <c:pt idx="1154">
                  <c:v>37.913757700205338</c:v>
                </c:pt>
                <c:pt idx="1155">
                  <c:v>37.946611909650926</c:v>
                </c:pt>
                <c:pt idx="1156">
                  <c:v>37.979466119096507</c:v>
                </c:pt>
                <c:pt idx="1157">
                  <c:v>38.012320328542096</c:v>
                </c:pt>
                <c:pt idx="1158">
                  <c:v>38.045174537987677</c:v>
                </c:pt>
                <c:pt idx="1159">
                  <c:v>38.078028747433265</c:v>
                </c:pt>
                <c:pt idx="1160">
                  <c:v>38.110882956878854</c:v>
                </c:pt>
                <c:pt idx="1161">
                  <c:v>38.143737166324435</c:v>
                </c:pt>
                <c:pt idx="1162">
                  <c:v>38.176591375770023</c:v>
                </c:pt>
                <c:pt idx="1163">
                  <c:v>38.209445585215605</c:v>
                </c:pt>
                <c:pt idx="1164">
                  <c:v>38.242299794661193</c:v>
                </c:pt>
                <c:pt idx="1165">
                  <c:v>38.275154004106774</c:v>
                </c:pt>
                <c:pt idx="1166">
                  <c:v>38.308008213552363</c:v>
                </c:pt>
                <c:pt idx="1167">
                  <c:v>38.340862422997944</c:v>
                </c:pt>
                <c:pt idx="1168">
                  <c:v>38.373716632443532</c:v>
                </c:pt>
                <c:pt idx="1169">
                  <c:v>38.406570841889121</c:v>
                </c:pt>
                <c:pt idx="1170">
                  <c:v>38.439425051334702</c:v>
                </c:pt>
                <c:pt idx="1171">
                  <c:v>38.47227926078029</c:v>
                </c:pt>
                <c:pt idx="1172">
                  <c:v>38.505133470225871</c:v>
                </c:pt>
                <c:pt idx="1173">
                  <c:v>38.53798767967146</c:v>
                </c:pt>
                <c:pt idx="1174">
                  <c:v>38.570841889117041</c:v>
                </c:pt>
                <c:pt idx="1175">
                  <c:v>38.603696098562629</c:v>
                </c:pt>
                <c:pt idx="1176">
                  <c:v>38.636550308008211</c:v>
                </c:pt>
                <c:pt idx="1177">
                  <c:v>38.669404517453799</c:v>
                </c:pt>
                <c:pt idx="1178">
                  <c:v>38.702258726899387</c:v>
                </c:pt>
                <c:pt idx="1179">
                  <c:v>38.735112936344969</c:v>
                </c:pt>
                <c:pt idx="1180">
                  <c:v>38.767967145790557</c:v>
                </c:pt>
                <c:pt idx="1181">
                  <c:v>38.800821355236138</c:v>
                </c:pt>
                <c:pt idx="1182">
                  <c:v>38.833675564681727</c:v>
                </c:pt>
                <c:pt idx="1183">
                  <c:v>38.866529774127308</c:v>
                </c:pt>
                <c:pt idx="1184">
                  <c:v>38.899383983572896</c:v>
                </c:pt>
                <c:pt idx="1185">
                  <c:v>38.932238193018478</c:v>
                </c:pt>
                <c:pt idx="1186">
                  <c:v>38.965092402464066</c:v>
                </c:pt>
                <c:pt idx="1187">
                  <c:v>38.997946611909654</c:v>
                </c:pt>
                <c:pt idx="1188">
                  <c:v>39.030800821355236</c:v>
                </c:pt>
                <c:pt idx="1189">
                  <c:v>39.063655030800824</c:v>
                </c:pt>
                <c:pt idx="1190">
                  <c:v>39.096509240246405</c:v>
                </c:pt>
                <c:pt idx="1191">
                  <c:v>39.129363449691994</c:v>
                </c:pt>
                <c:pt idx="1192">
                  <c:v>39.162217659137575</c:v>
                </c:pt>
                <c:pt idx="1193">
                  <c:v>39.195071868583163</c:v>
                </c:pt>
                <c:pt idx="1194">
                  <c:v>39.227926078028744</c:v>
                </c:pt>
                <c:pt idx="1195">
                  <c:v>39.260780287474333</c:v>
                </c:pt>
                <c:pt idx="1196">
                  <c:v>39.293634496919921</c:v>
                </c:pt>
                <c:pt idx="1197">
                  <c:v>39.326488706365502</c:v>
                </c:pt>
                <c:pt idx="1198">
                  <c:v>39.359342915811091</c:v>
                </c:pt>
                <c:pt idx="1199">
                  <c:v>39.392197125256672</c:v>
                </c:pt>
                <c:pt idx="1200">
                  <c:v>39.42505133470226</c:v>
                </c:pt>
                <c:pt idx="1201">
                  <c:v>39.457905544147842</c:v>
                </c:pt>
                <c:pt idx="1202">
                  <c:v>39.49075975359343</c:v>
                </c:pt>
                <c:pt idx="1203">
                  <c:v>39.523613963039011</c:v>
                </c:pt>
                <c:pt idx="1204">
                  <c:v>39.5564681724846</c:v>
                </c:pt>
                <c:pt idx="1205">
                  <c:v>39.589322381930188</c:v>
                </c:pt>
                <c:pt idx="1206">
                  <c:v>39.622176591375769</c:v>
                </c:pt>
                <c:pt idx="1207">
                  <c:v>39.655030800821358</c:v>
                </c:pt>
                <c:pt idx="1208">
                  <c:v>39.687885010266939</c:v>
                </c:pt>
                <c:pt idx="1209">
                  <c:v>39.720739219712527</c:v>
                </c:pt>
                <c:pt idx="1210">
                  <c:v>39.753593429158109</c:v>
                </c:pt>
                <c:pt idx="1211">
                  <c:v>39.786447638603697</c:v>
                </c:pt>
                <c:pt idx="1212">
                  <c:v>39.819301848049278</c:v>
                </c:pt>
                <c:pt idx="1213">
                  <c:v>39.852156057494867</c:v>
                </c:pt>
                <c:pt idx="1214">
                  <c:v>39.885010266940455</c:v>
                </c:pt>
                <c:pt idx="1215">
                  <c:v>39.917864476386036</c:v>
                </c:pt>
                <c:pt idx="1216">
                  <c:v>39.950718685831625</c:v>
                </c:pt>
                <c:pt idx="1217">
                  <c:v>39.983572895277206</c:v>
                </c:pt>
                <c:pt idx="1218">
                  <c:v>40.016427104722794</c:v>
                </c:pt>
                <c:pt idx="1219">
                  <c:v>40.049281314168375</c:v>
                </c:pt>
                <c:pt idx="1220">
                  <c:v>40.082135523613964</c:v>
                </c:pt>
                <c:pt idx="1221">
                  <c:v>40.114989733059545</c:v>
                </c:pt>
                <c:pt idx="1222">
                  <c:v>40.147843942505133</c:v>
                </c:pt>
                <c:pt idx="1223">
                  <c:v>40.180698151950722</c:v>
                </c:pt>
                <c:pt idx="1224">
                  <c:v>40.213552361396303</c:v>
                </c:pt>
                <c:pt idx="1225">
                  <c:v>40.246406570841891</c:v>
                </c:pt>
                <c:pt idx="1226">
                  <c:v>40.279260780287473</c:v>
                </c:pt>
                <c:pt idx="1227">
                  <c:v>40.312114989733061</c:v>
                </c:pt>
                <c:pt idx="1228">
                  <c:v>40.344969199178642</c:v>
                </c:pt>
                <c:pt idx="1229">
                  <c:v>40.377823408624231</c:v>
                </c:pt>
                <c:pt idx="1230">
                  <c:v>40.410677618069812</c:v>
                </c:pt>
                <c:pt idx="1231">
                  <c:v>40.4435318275154</c:v>
                </c:pt>
                <c:pt idx="1232">
                  <c:v>40.476386036960989</c:v>
                </c:pt>
                <c:pt idx="1233">
                  <c:v>40.50924024640657</c:v>
                </c:pt>
                <c:pt idx="1234">
                  <c:v>40.542094455852158</c:v>
                </c:pt>
                <c:pt idx="1235">
                  <c:v>40.57494866529774</c:v>
                </c:pt>
                <c:pt idx="1236">
                  <c:v>40.607802874743328</c:v>
                </c:pt>
                <c:pt idx="1237">
                  <c:v>40.640657084188909</c:v>
                </c:pt>
                <c:pt idx="1238">
                  <c:v>40.673511293634498</c:v>
                </c:pt>
                <c:pt idx="1239">
                  <c:v>40.706365503080079</c:v>
                </c:pt>
                <c:pt idx="1240">
                  <c:v>40.739219712525667</c:v>
                </c:pt>
                <c:pt idx="1241">
                  <c:v>40.772073921971256</c:v>
                </c:pt>
                <c:pt idx="1242">
                  <c:v>40.804928131416837</c:v>
                </c:pt>
                <c:pt idx="1243">
                  <c:v>40.837782340862425</c:v>
                </c:pt>
                <c:pt idx="1244">
                  <c:v>40.870636550308006</c:v>
                </c:pt>
                <c:pt idx="1245">
                  <c:v>40.903490759753595</c:v>
                </c:pt>
                <c:pt idx="1246">
                  <c:v>40.936344969199176</c:v>
                </c:pt>
                <c:pt idx="1247">
                  <c:v>40.969199178644764</c:v>
                </c:pt>
                <c:pt idx="1248">
                  <c:v>41.002053388090346</c:v>
                </c:pt>
                <c:pt idx="1249">
                  <c:v>41.034907597535934</c:v>
                </c:pt>
                <c:pt idx="1250">
                  <c:v>41.067761806981522</c:v>
                </c:pt>
                <c:pt idx="1251">
                  <c:v>41.100616016427104</c:v>
                </c:pt>
                <c:pt idx="1252">
                  <c:v>41.133470225872692</c:v>
                </c:pt>
                <c:pt idx="1253">
                  <c:v>41.166324435318273</c:v>
                </c:pt>
                <c:pt idx="1254">
                  <c:v>41.199178644763862</c:v>
                </c:pt>
                <c:pt idx="1255">
                  <c:v>41.232032854209443</c:v>
                </c:pt>
                <c:pt idx="1256">
                  <c:v>41.264887063655031</c:v>
                </c:pt>
                <c:pt idx="1257">
                  <c:v>41.297741273100613</c:v>
                </c:pt>
                <c:pt idx="1258">
                  <c:v>41.330595482546201</c:v>
                </c:pt>
                <c:pt idx="1259">
                  <c:v>41.363449691991789</c:v>
                </c:pt>
                <c:pt idx="1260">
                  <c:v>41.396303901437371</c:v>
                </c:pt>
                <c:pt idx="1261">
                  <c:v>41.429158110882959</c:v>
                </c:pt>
                <c:pt idx="1262">
                  <c:v>41.46201232032854</c:v>
                </c:pt>
                <c:pt idx="1263">
                  <c:v>41.494866529774129</c:v>
                </c:pt>
                <c:pt idx="1264">
                  <c:v>41.52772073921971</c:v>
                </c:pt>
                <c:pt idx="1265">
                  <c:v>41.560574948665298</c:v>
                </c:pt>
                <c:pt idx="1266">
                  <c:v>41.593429158110879</c:v>
                </c:pt>
                <c:pt idx="1267">
                  <c:v>41.626283367556468</c:v>
                </c:pt>
                <c:pt idx="1268">
                  <c:v>41.659137577002056</c:v>
                </c:pt>
                <c:pt idx="1269">
                  <c:v>41.691991786447637</c:v>
                </c:pt>
                <c:pt idx="1270">
                  <c:v>41.724845995893226</c:v>
                </c:pt>
                <c:pt idx="1271">
                  <c:v>41.757700205338807</c:v>
                </c:pt>
                <c:pt idx="1272">
                  <c:v>41.790554414784395</c:v>
                </c:pt>
                <c:pt idx="1273">
                  <c:v>41.823408624229977</c:v>
                </c:pt>
                <c:pt idx="1274">
                  <c:v>41.856262833675565</c:v>
                </c:pt>
                <c:pt idx="1275">
                  <c:v>41.889117043121146</c:v>
                </c:pt>
                <c:pt idx="1276">
                  <c:v>41.921971252566735</c:v>
                </c:pt>
                <c:pt idx="1277">
                  <c:v>41.954825462012323</c:v>
                </c:pt>
                <c:pt idx="1278">
                  <c:v>41.987679671457904</c:v>
                </c:pt>
                <c:pt idx="1279">
                  <c:v>42.020533880903493</c:v>
                </c:pt>
                <c:pt idx="1280">
                  <c:v>42.053388090349074</c:v>
                </c:pt>
                <c:pt idx="1281">
                  <c:v>42.086242299794662</c:v>
                </c:pt>
                <c:pt idx="1282">
                  <c:v>42.119096509240244</c:v>
                </c:pt>
                <c:pt idx="1283">
                  <c:v>42.151950718685832</c:v>
                </c:pt>
                <c:pt idx="1284">
                  <c:v>42.18480492813142</c:v>
                </c:pt>
                <c:pt idx="1285">
                  <c:v>42.217659137577002</c:v>
                </c:pt>
                <c:pt idx="1286">
                  <c:v>42.25051334702259</c:v>
                </c:pt>
                <c:pt idx="1287">
                  <c:v>42.283367556468171</c:v>
                </c:pt>
                <c:pt idx="1288">
                  <c:v>42.31622176591376</c:v>
                </c:pt>
                <c:pt idx="1289">
                  <c:v>42.349075975359341</c:v>
                </c:pt>
                <c:pt idx="1290">
                  <c:v>42.381930184804929</c:v>
                </c:pt>
                <c:pt idx="1291">
                  <c:v>42.414784394250511</c:v>
                </c:pt>
                <c:pt idx="1292">
                  <c:v>42.447638603696099</c:v>
                </c:pt>
                <c:pt idx="1293">
                  <c:v>42.480492813141687</c:v>
                </c:pt>
                <c:pt idx="1294">
                  <c:v>42.513347022587268</c:v>
                </c:pt>
                <c:pt idx="1295">
                  <c:v>42.546201232032857</c:v>
                </c:pt>
                <c:pt idx="1296">
                  <c:v>42.579055441478438</c:v>
                </c:pt>
                <c:pt idx="1297">
                  <c:v>42.611909650924026</c:v>
                </c:pt>
                <c:pt idx="1298">
                  <c:v>42.644763860369608</c:v>
                </c:pt>
                <c:pt idx="1299">
                  <c:v>42.677618069815196</c:v>
                </c:pt>
                <c:pt idx="1300">
                  <c:v>42.710472279260777</c:v>
                </c:pt>
                <c:pt idx="1301">
                  <c:v>42.743326488706366</c:v>
                </c:pt>
                <c:pt idx="1302">
                  <c:v>42.776180698151954</c:v>
                </c:pt>
                <c:pt idx="1303">
                  <c:v>42.809034907597535</c:v>
                </c:pt>
                <c:pt idx="1304">
                  <c:v>42.841889117043124</c:v>
                </c:pt>
                <c:pt idx="1305">
                  <c:v>42.874743326488705</c:v>
                </c:pt>
                <c:pt idx="1306">
                  <c:v>42.907597535934293</c:v>
                </c:pt>
                <c:pt idx="1307">
                  <c:v>42.940451745379875</c:v>
                </c:pt>
                <c:pt idx="1308">
                  <c:v>42.973305954825463</c:v>
                </c:pt>
                <c:pt idx="1309">
                  <c:v>43.006160164271044</c:v>
                </c:pt>
                <c:pt idx="1310">
                  <c:v>43.039014373716633</c:v>
                </c:pt>
                <c:pt idx="1311">
                  <c:v>43.071868583162221</c:v>
                </c:pt>
                <c:pt idx="1312">
                  <c:v>43.104722792607802</c:v>
                </c:pt>
                <c:pt idx="1313">
                  <c:v>43.137577002053391</c:v>
                </c:pt>
                <c:pt idx="1314">
                  <c:v>43.170431211498972</c:v>
                </c:pt>
                <c:pt idx="1315">
                  <c:v>43.20328542094456</c:v>
                </c:pt>
                <c:pt idx="1316">
                  <c:v>43.236139630390142</c:v>
                </c:pt>
                <c:pt idx="1317">
                  <c:v>43.26899383983573</c:v>
                </c:pt>
                <c:pt idx="1318">
                  <c:v>43.301848049281311</c:v>
                </c:pt>
                <c:pt idx="1319">
                  <c:v>43.3347022587269</c:v>
                </c:pt>
                <c:pt idx="1320">
                  <c:v>43.367556468172488</c:v>
                </c:pt>
                <c:pt idx="1321">
                  <c:v>43.400410677618069</c:v>
                </c:pt>
                <c:pt idx="1322">
                  <c:v>43.433264887063658</c:v>
                </c:pt>
                <c:pt idx="1323">
                  <c:v>43.466119096509239</c:v>
                </c:pt>
                <c:pt idx="1324">
                  <c:v>43.498973305954827</c:v>
                </c:pt>
                <c:pt idx="1325">
                  <c:v>43.531827515400408</c:v>
                </c:pt>
                <c:pt idx="1326">
                  <c:v>43.564681724845997</c:v>
                </c:pt>
                <c:pt idx="1327">
                  <c:v>43.597535934291578</c:v>
                </c:pt>
                <c:pt idx="1328">
                  <c:v>43.630390143737166</c:v>
                </c:pt>
                <c:pt idx="1329">
                  <c:v>43.663244353182755</c:v>
                </c:pt>
                <c:pt idx="1330">
                  <c:v>43.696098562628336</c:v>
                </c:pt>
                <c:pt idx="1331">
                  <c:v>43.728952772073924</c:v>
                </c:pt>
                <c:pt idx="1332">
                  <c:v>43.761806981519506</c:v>
                </c:pt>
                <c:pt idx="1333">
                  <c:v>43.794661190965094</c:v>
                </c:pt>
                <c:pt idx="1334">
                  <c:v>43.827515400410675</c:v>
                </c:pt>
                <c:pt idx="1335">
                  <c:v>43.860369609856264</c:v>
                </c:pt>
                <c:pt idx="1336">
                  <c:v>43.893223819301845</c:v>
                </c:pt>
                <c:pt idx="1337">
                  <c:v>43.926078028747433</c:v>
                </c:pt>
                <c:pt idx="1338">
                  <c:v>43.958932238193022</c:v>
                </c:pt>
                <c:pt idx="1339">
                  <c:v>43.991786447638603</c:v>
                </c:pt>
                <c:pt idx="1340">
                  <c:v>44.024640657084191</c:v>
                </c:pt>
                <c:pt idx="1341">
                  <c:v>44.057494866529773</c:v>
                </c:pt>
                <c:pt idx="1342">
                  <c:v>44.090349075975361</c:v>
                </c:pt>
                <c:pt idx="1343">
                  <c:v>44.123203285420942</c:v>
                </c:pt>
                <c:pt idx="1344">
                  <c:v>44.156057494866531</c:v>
                </c:pt>
                <c:pt idx="1345">
                  <c:v>44.188911704312112</c:v>
                </c:pt>
                <c:pt idx="1346">
                  <c:v>44.2217659137577</c:v>
                </c:pt>
                <c:pt idx="1347">
                  <c:v>44.254620123203289</c:v>
                </c:pt>
                <c:pt idx="1348">
                  <c:v>44.28747433264887</c:v>
                </c:pt>
                <c:pt idx="1349">
                  <c:v>44.320328542094458</c:v>
                </c:pt>
                <c:pt idx="1350">
                  <c:v>44.353182751540039</c:v>
                </c:pt>
                <c:pt idx="1351">
                  <c:v>44.386036960985628</c:v>
                </c:pt>
                <c:pt idx="1352">
                  <c:v>44.418891170431209</c:v>
                </c:pt>
                <c:pt idx="1353">
                  <c:v>44.451745379876797</c:v>
                </c:pt>
                <c:pt idx="1354">
                  <c:v>44.484599589322379</c:v>
                </c:pt>
                <c:pt idx="1355">
                  <c:v>44.517453798767967</c:v>
                </c:pt>
                <c:pt idx="1356">
                  <c:v>44.550308008213555</c:v>
                </c:pt>
                <c:pt idx="1357">
                  <c:v>44.583162217659137</c:v>
                </c:pt>
                <c:pt idx="1358">
                  <c:v>44.616016427104725</c:v>
                </c:pt>
                <c:pt idx="1359">
                  <c:v>44.648870636550306</c:v>
                </c:pt>
                <c:pt idx="1360">
                  <c:v>44.681724845995895</c:v>
                </c:pt>
                <c:pt idx="1361">
                  <c:v>44.714579055441476</c:v>
                </c:pt>
                <c:pt idx="1362">
                  <c:v>44.747433264887064</c:v>
                </c:pt>
                <c:pt idx="1363">
                  <c:v>44.780287474332646</c:v>
                </c:pt>
                <c:pt idx="1364">
                  <c:v>44.813141683778234</c:v>
                </c:pt>
                <c:pt idx="1365">
                  <c:v>44.845995893223822</c:v>
                </c:pt>
                <c:pt idx="1366">
                  <c:v>44.878850102669404</c:v>
                </c:pt>
                <c:pt idx="1367">
                  <c:v>44.911704312114992</c:v>
                </c:pt>
                <c:pt idx="1368">
                  <c:v>44.944558521560573</c:v>
                </c:pt>
                <c:pt idx="1369">
                  <c:v>44.977412731006162</c:v>
                </c:pt>
                <c:pt idx="1370">
                  <c:v>45.010266940451743</c:v>
                </c:pt>
                <c:pt idx="1371">
                  <c:v>45.043121149897331</c:v>
                </c:pt>
                <c:pt idx="1372">
                  <c:v>45.075975359342912</c:v>
                </c:pt>
                <c:pt idx="1373">
                  <c:v>45.108829568788501</c:v>
                </c:pt>
                <c:pt idx="1374">
                  <c:v>45.141683778234089</c:v>
                </c:pt>
                <c:pt idx="1375">
                  <c:v>45.17453798767967</c:v>
                </c:pt>
                <c:pt idx="1376">
                  <c:v>45.207392197125259</c:v>
                </c:pt>
                <c:pt idx="1377">
                  <c:v>45.24024640657084</c:v>
                </c:pt>
                <c:pt idx="1378">
                  <c:v>45.273100616016428</c:v>
                </c:pt>
                <c:pt idx="1379">
                  <c:v>45.30595482546201</c:v>
                </c:pt>
                <c:pt idx="1380">
                  <c:v>45.338809034907598</c:v>
                </c:pt>
                <c:pt idx="1381">
                  <c:v>45.371663244353179</c:v>
                </c:pt>
                <c:pt idx="1382">
                  <c:v>45.404517453798768</c:v>
                </c:pt>
                <c:pt idx="1383">
                  <c:v>45.437371663244356</c:v>
                </c:pt>
                <c:pt idx="1384">
                  <c:v>45.470225872689937</c:v>
                </c:pt>
                <c:pt idx="1385">
                  <c:v>45.503080082135526</c:v>
                </c:pt>
                <c:pt idx="1386">
                  <c:v>45.535934291581107</c:v>
                </c:pt>
                <c:pt idx="1387">
                  <c:v>45.568788501026695</c:v>
                </c:pt>
                <c:pt idx="1388">
                  <c:v>45.601642710472277</c:v>
                </c:pt>
                <c:pt idx="1389">
                  <c:v>45.634496919917865</c:v>
                </c:pt>
                <c:pt idx="1390">
                  <c:v>45.667351129363446</c:v>
                </c:pt>
                <c:pt idx="1391">
                  <c:v>45.700205338809035</c:v>
                </c:pt>
                <c:pt idx="1392">
                  <c:v>45.733059548254623</c:v>
                </c:pt>
                <c:pt idx="1393">
                  <c:v>45.765913757700204</c:v>
                </c:pt>
                <c:pt idx="1394">
                  <c:v>45.798767967145793</c:v>
                </c:pt>
                <c:pt idx="1395">
                  <c:v>45.831622176591374</c:v>
                </c:pt>
                <c:pt idx="1396">
                  <c:v>45.864476386036962</c:v>
                </c:pt>
                <c:pt idx="1397">
                  <c:v>45.897330595482543</c:v>
                </c:pt>
                <c:pt idx="1398">
                  <c:v>45.930184804928132</c:v>
                </c:pt>
                <c:pt idx="1399">
                  <c:v>45.963039014373713</c:v>
                </c:pt>
                <c:pt idx="1400">
                  <c:v>45.995893223819301</c:v>
                </c:pt>
                <c:pt idx="1401">
                  <c:v>46.02874743326489</c:v>
                </c:pt>
                <c:pt idx="1402">
                  <c:v>46.061601642710471</c:v>
                </c:pt>
                <c:pt idx="1403">
                  <c:v>46.094455852156059</c:v>
                </c:pt>
                <c:pt idx="1404">
                  <c:v>46.127310061601641</c:v>
                </c:pt>
                <c:pt idx="1405">
                  <c:v>46.160164271047229</c:v>
                </c:pt>
                <c:pt idx="1406">
                  <c:v>46.19301848049281</c:v>
                </c:pt>
                <c:pt idx="1407">
                  <c:v>46.225872689938399</c:v>
                </c:pt>
                <c:pt idx="1408">
                  <c:v>46.258726899383987</c:v>
                </c:pt>
                <c:pt idx="1409">
                  <c:v>46.291581108829568</c:v>
                </c:pt>
                <c:pt idx="1410">
                  <c:v>46.324435318275157</c:v>
                </c:pt>
                <c:pt idx="1411">
                  <c:v>46.357289527720738</c:v>
                </c:pt>
                <c:pt idx="1412">
                  <c:v>46.390143737166326</c:v>
                </c:pt>
                <c:pt idx="1413">
                  <c:v>46.422997946611908</c:v>
                </c:pt>
                <c:pt idx="1414">
                  <c:v>46.455852156057496</c:v>
                </c:pt>
                <c:pt idx="1415">
                  <c:v>46.488706365503077</c:v>
                </c:pt>
                <c:pt idx="1416">
                  <c:v>46.521560574948666</c:v>
                </c:pt>
                <c:pt idx="1417">
                  <c:v>46.554414784394254</c:v>
                </c:pt>
                <c:pt idx="1418">
                  <c:v>46.587268993839835</c:v>
                </c:pt>
                <c:pt idx="1419">
                  <c:v>46.620123203285424</c:v>
                </c:pt>
                <c:pt idx="1420">
                  <c:v>46.652977412731005</c:v>
                </c:pt>
                <c:pt idx="1421">
                  <c:v>46.685831622176593</c:v>
                </c:pt>
                <c:pt idx="1422">
                  <c:v>46.718685831622174</c:v>
                </c:pt>
                <c:pt idx="1423">
                  <c:v>46.751540041067763</c:v>
                </c:pt>
                <c:pt idx="1424">
                  <c:v>46.784394250513344</c:v>
                </c:pt>
                <c:pt idx="1425">
                  <c:v>46.817248459958932</c:v>
                </c:pt>
                <c:pt idx="1426">
                  <c:v>46.850102669404521</c:v>
                </c:pt>
                <c:pt idx="1427">
                  <c:v>46.882956878850102</c:v>
                </c:pt>
                <c:pt idx="1428">
                  <c:v>46.91581108829569</c:v>
                </c:pt>
                <c:pt idx="1429">
                  <c:v>46.948665297741272</c:v>
                </c:pt>
                <c:pt idx="1430">
                  <c:v>46.98151950718686</c:v>
                </c:pt>
                <c:pt idx="1431">
                  <c:v>47.014373716632441</c:v>
                </c:pt>
                <c:pt idx="1432">
                  <c:v>47.04722792607803</c:v>
                </c:pt>
                <c:pt idx="1433">
                  <c:v>47.080082135523611</c:v>
                </c:pt>
                <c:pt idx="1434">
                  <c:v>47.112936344969199</c:v>
                </c:pt>
                <c:pt idx="1435">
                  <c:v>47.145790554414788</c:v>
                </c:pt>
                <c:pt idx="1436">
                  <c:v>47.178644763860369</c:v>
                </c:pt>
                <c:pt idx="1437">
                  <c:v>47.211498973305957</c:v>
                </c:pt>
                <c:pt idx="1438">
                  <c:v>47.244353182751539</c:v>
                </c:pt>
                <c:pt idx="1439">
                  <c:v>47.277207392197127</c:v>
                </c:pt>
                <c:pt idx="1440">
                  <c:v>47.310061601642708</c:v>
                </c:pt>
                <c:pt idx="1441">
                  <c:v>47.342915811088297</c:v>
                </c:pt>
                <c:pt idx="1442">
                  <c:v>47.375770020533878</c:v>
                </c:pt>
                <c:pt idx="1443">
                  <c:v>47.408624229979466</c:v>
                </c:pt>
                <c:pt idx="1444">
                  <c:v>47.441478439425055</c:v>
                </c:pt>
                <c:pt idx="1445">
                  <c:v>47.474332648870636</c:v>
                </c:pt>
                <c:pt idx="1446">
                  <c:v>47.507186858316224</c:v>
                </c:pt>
                <c:pt idx="1447">
                  <c:v>47.540041067761805</c:v>
                </c:pt>
                <c:pt idx="1448">
                  <c:v>47.572895277207394</c:v>
                </c:pt>
                <c:pt idx="1449">
                  <c:v>47.605749486652975</c:v>
                </c:pt>
                <c:pt idx="1450">
                  <c:v>47.638603696098563</c:v>
                </c:pt>
                <c:pt idx="1451">
                  <c:v>47.671457905544145</c:v>
                </c:pt>
                <c:pt idx="1452">
                  <c:v>47.704312114989733</c:v>
                </c:pt>
                <c:pt idx="1453">
                  <c:v>47.737166324435321</c:v>
                </c:pt>
                <c:pt idx="1454">
                  <c:v>47.770020533880903</c:v>
                </c:pt>
                <c:pt idx="1455">
                  <c:v>47.802874743326491</c:v>
                </c:pt>
                <c:pt idx="1456">
                  <c:v>47.835728952772072</c:v>
                </c:pt>
                <c:pt idx="1457">
                  <c:v>47.868583162217661</c:v>
                </c:pt>
                <c:pt idx="1458">
                  <c:v>47.901437371663242</c:v>
                </c:pt>
                <c:pt idx="1459">
                  <c:v>47.93429158110883</c:v>
                </c:pt>
                <c:pt idx="1460">
                  <c:v>47.967145790554412</c:v>
                </c:pt>
                <c:pt idx="1461">
                  <c:v>48</c:v>
                </c:pt>
                <c:pt idx="1462">
                  <c:v>48.032854209445588</c:v>
                </c:pt>
                <c:pt idx="1463">
                  <c:v>48.06570841889117</c:v>
                </c:pt>
                <c:pt idx="1464">
                  <c:v>48.098562628336758</c:v>
                </c:pt>
                <c:pt idx="1465">
                  <c:v>48.131416837782339</c:v>
                </c:pt>
                <c:pt idx="1466">
                  <c:v>48.164271047227928</c:v>
                </c:pt>
                <c:pt idx="1467">
                  <c:v>48.197125256673509</c:v>
                </c:pt>
                <c:pt idx="1468">
                  <c:v>48.229979466119097</c:v>
                </c:pt>
                <c:pt idx="1469">
                  <c:v>48.262833675564679</c:v>
                </c:pt>
                <c:pt idx="1470">
                  <c:v>48.295687885010267</c:v>
                </c:pt>
                <c:pt idx="1471">
                  <c:v>48.328542094455855</c:v>
                </c:pt>
                <c:pt idx="1472">
                  <c:v>48.361396303901437</c:v>
                </c:pt>
                <c:pt idx="1473">
                  <c:v>48.394250513347025</c:v>
                </c:pt>
                <c:pt idx="1474">
                  <c:v>48.427104722792606</c:v>
                </c:pt>
                <c:pt idx="1475">
                  <c:v>48.459958932238195</c:v>
                </c:pt>
                <c:pt idx="1476">
                  <c:v>48.492813141683776</c:v>
                </c:pt>
                <c:pt idx="1477">
                  <c:v>48.525667351129364</c:v>
                </c:pt>
                <c:pt idx="1478">
                  <c:v>48.558521560574945</c:v>
                </c:pt>
                <c:pt idx="1479">
                  <c:v>48.591375770020534</c:v>
                </c:pt>
                <c:pt idx="1480">
                  <c:v>48.624229979466122</c:v>
                </c:pt>
                <c:pt idx="1481">
                  <c:v>48.657084188911703</c:v>
                </c:pt>
                <c:pt idx="1482">
                  <c:v>48.689938398357292</c:v>
                </c:pt>
                <c:pt idx="1483">
                  <c:v>48.722792607802873</c:v>
                </c:pt>
                <c:pt idx="1484">
                  <c:v>48.755646817248461</c:v>
                </c:pt>
                <c:pt idx="1485">
                  <c:v>48.788501026694043</c:v>
                </c:pt>
                <c:pt idx="1486">
                  <c:v>48.821355236139631</c:v>
                </c:pt>
                <c:pt idx="1487">
                  <c:v>48.854209445585212</c:v>
                </c:pt>
                <c:pt idx="1488">
                  <c:v>48.887063655030801</c:v>
                </c:pt>
                <c:pt idx="1489">
                  <c:v>48.919917864476389</c:v>
                </c:pt>
                <c:pt idx="1490">
                  <c:v>48.95277207392197</c:v>
                </c:pt>
                <c:pt idx="1491">
                  <c:v>48.985626283367559</c:v>
                </c:pt>
                <c:pt idx="1492">
                  <c:v>49.01848049281314</c:v>
                </c:pt>
                <c:pt idx="1493">
                  <c:v>49.051334702258728</c:v>
                </c:pt>
                <c:pt idx="1494">
                  <c:v>49.08418891170431</c:v>
                </c:pt>
                <c:pt idx="1495">
                  <c:v>49.117043121149898</c:v>
                </c:pt>
                <c:pt idx="1496">
                  <c:v>49.149897330595479</c:v>
                </c:pt>
                <c:pt idx="1497">
                  <c:v>49.182751540041068</c:v>
                </c:pt>
                <c:pt idx="1498">
                  <c:v>49.215605749486656</c:v>
                </c:pt>
                <c:pt idx="1499">
                  <c:v>49.248459958932237</c:v>
                </c:pt>
                <c:pt idx="1500">
                  <c:v>49.281314168377826</c:v>
                </c:pt>
                <c:pt idx="1501">
                  <c:v>49.314168377823407</c:v>
                </c:pt>
                <c:pt idx="1502">
                  <c:v>49.347022587268995</c:v>
                </c:pt>
                <c:pt idx="1503">
                  <c:v>49.379876796714576</c:v>
                </c:pt>
                <c:pt idx="1504">
                  <c:v>49.412731006160165</c:v>
                </c:pt>
                <c:pt idx="1505">
                  <c:v>49.445585215605746</c:v>
                </c:pt>
                <c:pt idx="1506">
                  <c:v>49.478439425051334</c:v>
                </c:pt>
                <c:pt idx="1507">
                  <c:v>49.511293634496923</c:v>
                </c:pt>
                <c:pt idx="1508">
                  <c:v>49.544147843942504</c:v>
                </c:pt>
                <c:pt idx="1509">
                  <c:v>49.577002053388092</c:v>
                </c:pt>
                <c:pt idx="1510">
                  <c:v>49.609856262833674</c:v>
                </c:pt>
                <c:pt idx="1511">
                  <c:v>49.642710472279262</c:v>
                </c:pt>
                <c:pt idx="1512">
                  <c:v>49.675564681724843</c:v>
                </c:pt>
                <c:pt idx="1513">
                  <c:v>49.708418891170432</c:v>
                </c:pt>
                <c:pt idx="1514">
                  <c:v>49.741273100616013</c:v>
                </c:pt>
                <c:pt idx="1515">
                  <c:v>49.774127310061601</c:v>
                </c:pt>
                <c:pt idx="1516">
                  <c:v>49.80698151950719</c:v>
                </c:pt>
                <c:pt idx="1517">
                  <c:v>49.839835728952771</c:v>
                </c:pt>
                <c:pt idx="1518">
                  <c:v>49.872689938398359</c:v>
                </c:pt>
                <c:pt idx="1519">
                  <c:v>49.905544147843941</c:v>
                </c:pt>
                <c:pt idx="1520">
                  <c:v>49.938398357289529</c:v>
                </c:pt>
                <c:pt idx="1521">
                  <c:v>49.97125256673511</c:v>
                </c:pt>
                <c:pt idx="1522">
                  <c:v>50.004106776180699</c:v>
                </c:pt>
                <c:pt idx="1523">
                  <c:v>50.036960985626287</c:v>
                </c:pt>
                <c:pt idx="1524">
                  <c:v>50.069815195071868</c:v>
                </c:pt>
                <c:pt idx="1525">
                  <c:v>50.102669404517457</c:v>
                </c:pt>
                <c:pt idx="1526">
                  <c:v>50.135523613963038</c:v>
                </c:pt>
                <c:pt idx="1527">
                  <c:v>50.168377823408626</c:v>
                </c:pt>
                <c:pt idx="1528">
                  <c:v>50.201232032854207</c:v>
                </c:pt>
                <c:pt idx="1529">
                  <c:v>50.234086242299796</c:v>
                </c:pt>
                <c:pt idx="1530">
                  <c:v>50.266940451745377</c:v>
                </c:pt>
                <c:pt idx="1531">
                  <c:v>50.299794661190965</c:v>
                </c:pt>
                <c:pt idx="1532">
                  <c:v>50.332648870636554</c:v>
                </c:pt>
                <c:pt idx="1533">
                  <c:v>50.365503080082135</c:v>
                </c:pt>
                <c:pt idx="1534">
                  <c:v>50.398357289527723</c:v>
                </c:pt>
                <c:pt idx="1535">
                  <c:v>50.431211498973305</c:v>
                </c:pt>
                <c:pt idx="1536">
                  <c:v>50.464065708418893</c:v>
                </c:pt>
                <c:pt idx="1537">
                  <c:v>50.496919917864474</c:v>
                </c:pt>
                <c:pt idx="1538">
                  <c:v>50.529774127310063</c:v>
                </c:pt>
                <c:pt idx="1539">
                  <c:v>50.562628336755644</c:v>
                </c:pt>
                <c:pt idx="1540">
                  <c:v>50.595482546201232</c:v>
                </c:pt>
                <c:pt idx="1541">
                  <c:v>50.628336755646821</c:v>
                </c:pt>
                <c:pt idx="1542">
                  <c:v>50.661190965092402</c:v>
                </c:pt>
                <c:pt idx="1543">
                  <c:v>50.69404517453799</c:v>
                </c:pt>
                <c:pt idx="1544">
                  <c:v>50.726899383983572</c:v>
                </c:pt>
                <c:pt idx="1545">
                  <c:v>50.75975359342916</c:v>
                </c:pt>
                <c:pt idx="1546">
                  <c:v>50.792607802874741</c:v>
                </c:pt>
                <c:pt idx="1547">
                  <c:v>50.82546201232033</c:v>
                </c:pt>
                <c:pt idx="1548">
                  <c:v>50.858316221765911</c:v>
                </c:pt>
                <c:pt idx="1549">
                  <c:v>50.891170431211499</c:v>
                </c:pt>
                <c:pt idx="1550">
                  <c:v>50.924024640657088</c:v>
                </c:pt>
                <c:pt idx="1551">
                  <c:v>50.956878850102669</c:v>
                </c:pt>
                <c:pt idx="1552">
                  <c:v>50.989733059548257</c:v>
                </c:pt>
                <c:pt idx="1553">
                  <c:v>51.022587268993838</c:v>
                </c:pt>
                <c:pt idx="1554">
                  <c:v>51.055441478439427</c:v>
                </c:pt>
                <c:pt idx="1555">
                  <c:v>51.088295687885008</c:v>
                </c:pt>
                <c:pt idx="1556">
                  <c:v>51.121149897330596</c:v>
                </c:pt>
                <c:pt idx="1557">
                  <c:v>51.154004106776178</c:v>
                </c:pt>
                <c:pt idx="1558">
                  <c:v>51.186858316221766</c:v>
                </c:pt>
                <c:pt idx="1559">
                  <c:v>51.219712525667354</c:v>
                </c:pt>
                <c:pt idx="1560">
                  <c:v>51.252566735112936</c:v>
                </c:pt>
                <c:pt idx="1561">
                  <c:v>51.285420944558524</c:v>
                </c:pt>
                <c:pt idx="1562">
                  <c:v>51.318275154004105</c:v>
                </c:pt>
                <c:pt idx="1563">
                  <c:v>51.351129363449694</c:v>
                </c:pt>
                <c:pt idx="1564">
                  <c:v>51.383983572895275</c:v>
                </c:pt>
                <c:pt idx="1565">
                  <c:v>51.416837782340863</c:v>
                </c:pt>
                <c:pt idx="1566">
                  <c:v>51.449691991786445</c:v>
                </c:pt>
                <c:pt idx="1567">
                  <c:v>51.482546201232033</c:v>
                </c:pt>
                <c:pt idx="1568">
                  <c:v>51.515400410677621</c:v>
                </c:pt>
                <c:pt idx="1569">
                  <c:v>51.548254620123203</c:v>
                </c:pt>
                <c:pt idx="1570">
                  <c:v>51.581108829568791</c:v>
                </c:pt>
                <c:pt idx="1571">
                  <c:v>51.613963039014372</c:v>
                </c:pt>
                <c:pt idx="1572">
                  <c:v>51.646817248459961</c:v>
                </c:pt>
                <c:pt idx="1573">
                  <c:v>51.679671457905542</c:v>
                </c:pt>
                <c:pt idx="1574">
                  <c:v>51.71252566735113</c:v>
                </c:pt>
                <c:pt idx="1575">
                  <c:v>51.745379876796711</c:v>
                </c:pt>
                <c:pt idx="1576">
                  <c:v>51.7782340862423</c:v>
                </c:pt>
                <c:pt idx="1577">
                  <c:v>51.811088295687888</c:v>
                </c:pt>
                <c:pt idx="1578">
                  <c:v>51.843942505133469</c:v>
                </c:pt>
                <c:pt idx="1579">
                  <c:v>51.876796714579058</c:v>
                </c:pt>
                <c:pt idx="1580">
                  <c:v>51.909650924024639</c:v>
                </c:pt>
                <c:pt idx="1581">
                  <c:v>51.942505133470227</c:v>
                </c:pt>
                <c:pt idx="1582">
                  <c:v>51.975359342915809</c:v>
                </c:pt>
                <c:pt idx="1583">
                  <c:v>52.008213552361397</c:v>
                </c:pt>
                <c:pt idx="1584">
                  <c:v>52.041067761806978</c:v>
                </c:pt>
                <c:pt idx="1585">
                  <c:v>52.073921971252567</c:v>
                </c:pt>
                <c:pt idx="1586">
                  <c:v>52.106776180698155</c:v>
                </c:pt>
                <c:pt idx="1587">
                  <c:v>52.139630390143736</c:v>
                </c:pt>
                <c:pt idx="1588">
                  <c:v>52.172484599589325</c:v>
                </c:pt>
                <c:pt idx="1589">
                  <c:v>52.205338809034906</c:v>
                </c:pt>
                <c:pt idx="1590">
                  <c:v>52.238193018480494</c:v>
                </c:pt>
                <c:pt idx="1591">
                  <c:v>52.271047227926076</c:v>
                </c:pt>
                <c:pt idx="1592">
                  <c:v>52.303901437371664</c:v>
                </c:pt>
                <c:pt idx="1593">
                  <c:v>52.336755646817245</c:v>
                </c:pt>
                <c:pt idx="1594">
                  <c:v>52.369609856262834</c:v>
                </c:pt>
                <c:pt idx="1595">
                  <c:v>52.402464065708422</c:v>
                </c:pt>
                <c:pt idx="1596">
                  <c:v>52.435318275154003</c:v>
                </c:pt>
                <c:pt idx="1597">
                  <c:v>52.468172484599592</c:v>
                </c:pt>
                <c:pt idx="1598">
                  <c:v>52.501026694045173</c:v>
                </c:pt>
                <c:pt idx="1599">
                  <c:v>52.533880903490761</c:v>
                </c:pt>
                <c:pt idx="1600">
                  <c:v>52.566735112936342</c:v>
                </c:pt>
                <c:pt idx="1601">
                  <c:v>52.599589322381931</c:v>
                </c:pt>
                <c:pt idx="1602">
                  <c:v>52.632443531827512</c:v>
                </c:pt>
                <c:pt idx="1603">
                  <c:v>52.6652977412731</c:v>
                </c:pt>
                <c:pt idx="1604">
                  <c:v>52.698151950718689</c:v>
                </c:pt>
                <c:pt idx="1605">
                  <c:v>52.73100616016427</c:v>
                </c:pt>
                <c:pt idx="1606">
                  <c:v>52.763860369609858</c:v>
                </c:pt>
                <c:pt idx="1607">
                  <c:v>52.79671457905544</c:v>
                </c:pt>
                <c:pt idx="1608">
                  <c:v>52.829568788501028</c:v>
                </c:pt>
                <c:pt idx="1609">
                  <c:v>52.862422997946609</c:v>
                </c:pt>
                <c:pt idx="1610">
                  <c:v>52.895277207392198</c:v>
                </c:pt>
                <c:pt idx="1611">
                  <c:v>52.928131416837779</c:v>
                </c:pt>
                <c:pt idx="1612">
                  <c:v>52.960985626283367</c:v>
                </c:pt>
                <c:pt idx="1613">
                  <c:v>52.993839835728956</c:v>
                </c:pt>
                <c:pt idx="1614">
                  <c:v>53.026694045174537</c:v>
                </c:pt>
                <c:pt idx="1615">
                  <c:v>53.059548254620125</c:v>
                </c:pt>
                <c:pt idx="1616">
                  <c:v>53.092402464065707</c:v>
                </c:pt>
                <c:pt idx="1617">
                  <c:v>53.125256673511295</c:v>
                </c:pt>
                <c:pt idx="1618">
                  <c:v>53.158110882956876</c:v>
                </c:pt>
                <c:pt idx="1619">
                  <c:v>53.190965092402465</c:v>
                </c:pt>
                <c:pt idx="1620">
                  <c:v>53.223819301848046</c:v>
                </c:pt>
                <c:pt idx="1621">
                  <c:v>53.256673511293634</c:v>
                </c:pt>
                <c:pt idx="1622">
                  <c:v>53.289527720739223</c:v>
                </c:pt>
                <c:pt idx="1623">
                  <c:v>53.322381930184804</c:v>
                </c:pt>
                <c:pt idx="1624">
                  <c:v>53.355236139630392</c:v>
                </c:pt>
                <c:pt idx="1625">
                  <c:v>53.388090349075974</c:v>
                </c:pt>
                <c:pt idx="1626">
                  <c:v>53.420944558521562</c:v>
                </c:pt>
                <c:pt idx="1627">
                  <c:v>53.453798767967143</c:v>
                </c:pt>
                <c:pt idx="1628">
                  <c:v>53.486652977412732</c:v>
                </c:pt>
                <c:pt idx="1629">
                  <c:v>53.519507186858313</c:v>
                </c:pt>
                <c:pt idx="1630">
                  <c:v>53.552361396303901</c:v>
                </c:pt>
                <c:pt idx="1631">
                  <c:v>53.585215605749489</c:v>
                </c:pt>
                <c:pt idx="1632">
                  <c:v>53.618069815195071</c:v>
                </c:pt>
                <c:pt idx="1633">
                  <c:v>53.650924024640659</c:v>
                </c:pt>
                <c:pt idx="1634">
                  <c:v>53.68377823408624</c:v>
                </c:pt>
                <c:pt idx="1635">
                  <c:v>53.716632443531829</c:v>
                </c:pt>
                <c:pt idx="1636">
                  <c:v>53.74948665297741</c:v>
                </c:pt>
                <c:pt idx="1637">
                  <c:v>53.782340862422998</c:v>
                </c:pt>
                <c:pt idx="1638">
                  <c:v>53.81519507186858</c:v>
                </c:pt>
                <c:pt idx="1639">
                  <c:v>53.848049281314168</c:v>
                </c:pt>
                <c:pt idx="1640">
                  <c:v>53.880903490759756</c:v>
                </c:pt>
                <c:pt idx="1641">
                  <c:v>53.913757700205338</c:v>
                </c:pt>
                <c:pt idx="1642">
                  <c:v>53.946611909650926</c:v>
                </c:pt>
                <c:pt idx="1643">
                  <c:v>53.979466119096507</c:v>
                </c:pt>
                <c:pt idx="1644">
                  <c:v>54.012320328542096</c:v>
                </c:pt>
                <c:pt idx="1645">
                  <c:v>54.045174537987677</c:v>
                </c:pt>
                <c:pt idx="1646">
                  <c:v>54.078028747433265</c:v>
                </c:pt>
                <c:pt idx="1647">
                  <c:v>54.110882956878854</c:v>
                </c:pt>
                <c:pt idx="1648">
                  <c:v>54.143737166324435</c:v>
                </c:pt>
                <c:pt idx="1649">
                  <c:v>54.176591375770023</c:v>
                </c:pt>
                <c:pt idx="1650">
                  <c:v>54.209445585215605</c:v>
                </c:pt>
                <c:pt idx="1651">
                  <c:v>54.242299794661193</c:v>
                </c:pt>
                <c:pt idx="1652">
                  <c:v>54.275154004106774</c:v>
                </c:pt>
                <c:pt idx="1653">
                  <c:v>54.308008213552363</c:v>
                </c:pt>
                <c:pt idx="1654">
                  <c:v>54.340862422997944</c:v>
                </c:pt>
                <c:pt idx="1655">
                  <c:v>54.373716632443532</c:v>
                </c:pt>
                <c:pt idx="1656">
                  <c:v>54.406570841889121</c:v>
                </c:pt>
                <c:pt idx="1657">
                  <c:v>54.439425051334702</c:v>
                </c:pt>
                <c:pt idx="1658">
                  <c:v>54.47227926078029</c:v>
                </c:pt>
                <c:pt idx="1659">
                  <c:v>54.505133470225871</c:v>
                </c:pt>
                <c:pt idx="1660">
                  <c:v>54.53798767967146</c:v>
                </c:pt>
                <c:pt idx="1661">
                  <c:v>54.570841889117041</c:v>
                </c:pt>
                <c:pt idx="1662">
                  <c:v>54.603696098562629</c:v>
                </c:pt>
                <c:pt idx="1663">
                  <c:v>54.636550308008211</c:v>
                </c:pt>
                <c:pt idx="1664">
                  <c:v>54.669404517453799</c:v>
                </c:pt>
                <c:pt idx="1665">
                  <c:v>54.702258726899387</c:v>
                </c:pt>
                <c:pt idx="1666">
                  <c:v>54.735112936344969</c:v>
                </c:pt>
                <c:pt idx="1667">
                  <c:v>54.767967145790557</c:v>
                </c:pt>
                <c:pt idx="1668">
                  <c:v>54.800821355236138</c:v>
                </c:pt>
                <c:pt idx="1669">
                  <c:v>54.833675564681727</c:v>
                </c:pt>
                <c:pt idx="1670">
                  <c:v>54.866529774127308</c:v>
                </c:pt>
                <c:pt idx="1671">
                  <c:v>54.899383983572896</c:v>
                </c:pt>
                <c:pt idx="1672">
                  <c:v>54.932238193018478</c:v>
                </c:pt>
                <c:pt idx="1673">
                  <c:v>54.965092402464066</c:v>
                </c:pt>
                <c:pt idx="1674">
                  <c:v>54.997946611909654</c:v>
                </c:pt>
                <c:pt idx="1675">
                  <c:v>55.030800821355236</c:v>
                </c:pt>
                <c:pt idx="1676">
                  <c:v>55.063655030800824</c:v>
                </c:pt>
                <c:pt idx="1677">
                  <c:v>55.096509240246405</c:v>
                </c:pt>
                <c:pt idx="1678">
                  <c:v>55.129363449691994</c:v>
                </c:pt>
                <c:pt idx="1679">
                  <c:v>55.162217659137575</c:v>
                </c:pt>
                <c:pt idx="1680">
                  <c:v>55.195071868583163</c:v>
                </c:pt>
                <c:pt idx="1681">
                  <c:v>55.227926078028744</c:v>
                </c:pt>
                <c:pt idx="1682">
                  <c:v>55.260780287474333</c:v>
                </c:pt>
                <c:pt idx="1683">
                  <c:v>55.293634496919921</c:v>
                </c:pt>
                <c:pt idx="1684">
                  <c:v>55.326488706365502</c:v>
                </c:pt>
                <c:pt idx="1685">
                  <c:v>55.359342915811091</c:v>
                </c:pt>
                <c:pt idx="1686">
                  <c:v>55.392197125256672</c:v>
                </c:pt>
                <c:pt idx="1687">
                  <c:v>55.42505133470226</c:v>
                </c:pt>
                <c:pt idx="1688">
                  <c:v>55.457905544147842</c:v>
                </c:pt>
                <c:pt idx="1689">
                  <c:v>55.49075975359343</c:v>
                </c:pt>
                <c:pt idx="1690">
                  <c:v>55.523613963039011</c:v>
                </c:pt>
                <c:pt idx="1691">
                  <c:v>55.5564681724846</c:v>
                </c:pt>
                <c:pt idx="1692">
                  <c:v>55.589322381930188</c:v>
                </c:pt>
                <c:pt idx="1693">
                  <c:v>55.622176591375769</c:v>
                </c:pt>
                <c:pt idx="1694">
                  <c:v>55.655030800821358</c:v>
                </c:pt>
                <c:pt idx="1695">
                  <c:v>55.687885010266939</c:v>
                </c:pt>
                <c:pt idx="1696">
                  <c:v>55.720739219712527</c:v>
                </c:pt>
                <c:pt idx="1697">
                  <c:v>55.753593429158109</c:v>
                </c:pt>
                <c:pt idx="1698">
                  <c:v>55.786447638603697</c:v>
                </c:pt>
                <c:pt idx="1699">
                  <c:v>55.819301848049278</c:v>
                </c:pt>
                <c:pt idx="1700">
                  <c:v>55.852156057494867</c:v>
                </c:pt>
                <c:pt idx="1701">
                  <c:v>55.885010266940455</c:v>
                </c:pt>
                <c:pt idx="1702">
                  <c:v>55.917864476386036</c:v>
                </c:pt>
                <c:pt idx="1703">
                  <c:v>55.950718685831625</c:v>
                </c:pt>
                <c:pt idx="1704">
                  <c:v>55.983572895277206</c:v>
                </c:pt>
                <c:pt idx="1705">
                  <c:v>56.016427104722794</c:v>
                </c:pt>
                <c:pt idx="1706">
                  <c:v>56.049281314168375</c:v>
                </c:pt>
                <c:pt idx="1707">
                  <c:v>56.082135523613964</c:v>
                </c:pt>
                <c:pt idx="1708">
                  <c:v>56.114989733059545</c:v>
                </c:pt>
                <c:pt idx="1709">
                  <c:v>56.147843942505133</c:v>
                </c:pt>
                <c:pt idx="1710">
                  <c:v>56.180698151950722</c:v>
                </c:pt>
                <c:pt idx="1711">
                  <c:v>56.213552361396303</c:v>
                </c:pt>
                <c:pt idx="1712">
                  <c:v>56.246406570841891</c:v>
                </c:pt>
                <c:pt idx="1713">
                  <c:v>56.279260780287473</c:v>
                </c:pt>
                <c:pt idx="1714">
                  <c:v>56.312114989733061</c:v>
                </c:pt>
                <c:pt idx="1715">
                  <c:v>56.344969199178642</c:v>
                </c:pt>
                <c:pt idx="1716">
                  <c:v>56.377823408624231</c:v>
                </c:pt>
                <c:pt idx="1717">
                  <c:v>56.410677618069812</c:v>
                </c:pt>
                <c:pt idx="1718">
                  <c:v>56.4435318275154</c:v>
                </c:pt>
                <c:pt idx="1719">
                  <c:v>56.476386036960989</c:v>
                </c:pt>
                <c:pt idx="1720">
                  <c:v>56.50924024640657</c:v>
                </c:pt>
                <c:pt idx="1721">
                  <c:v>56.542094455852158</c:v>
                </c:pt>
                <c:pt idx="1722">
                  <c:v>56.57494866529774</c:v>
                </c:pt>
                <c:pt idx="1723">
                  <c:v>56.607802874743328</c:v>
                </c:pt>
                <c:pt idx="1724">
                  <c:v>56.640657084188909</c:v>
                </c:pt>
                <c:pt idx="1725">
                  <c:v>56.673511293634498</c:v>
                </c:pt>
                <c:pt idx="1726">
                  <c:v>56.706365503080079</c:v>
                </c:pt>
                <c:pt idx="1727">
                  <c:v>56.739219712525667</c:v>
                </c:pt>
                <c:pt idx="1728">
                  <c:v>56.772073921971256</c:v>
                </c:pt>
                <c:pt idx="1729">
                  <c:v>56.804928131416837</c:v>
                </c:pt>
                <c:pt idx="1730">
                  <c:v>56.837782340862425</c:v>
                </c:pt>
                <c:pt idx="1731">
                  <c:v>56.870636550308006</c:v>
                </c:pt>
                <c:pt idx="1732">
                  <c:v>56.903490759753595</c:v>
                </c:pt>
                <c:pt idx="1733">
                  <c:v>56.936344969199176</c:v>
                </c:pt>
                <c:pt idx="1734">
                  <c:v>56.969199178644764</c:v>
                </c:pt>
                <c:pt idx="1735">
                  <c:v>57.002053388090346</c:v>
                </c:pt>
                <c:pt idx="1736">
                  <c:v>57.034907597535934</c:v>
                </c:pt>
                <c:pt idx="1737">
                  <c:v>57.067761806981522</c:v>
                </c:pt>
                <c:pt idx="1738">
                  <c:v>57.100616016427104</c:v>
                </c:pt>
                <c:pt idx="1739">
                  <c:v>57.133470225872692</c:v>
                </c:pt>
                <c:pt idx="1740">
                  <c:v>57.166324435318273</c:v>
                </c:pt>
                <c:pt idx="1741">
                  <c:v>57.199178644763862</c:v>
                </c:pt>
                <c:pt idx="1742">
                  <c:v>57.232032854209443</c:v>
                </c:pt>
                <c:pt idx="1743">
                  <c:v>57.264887063655031</c:v>
                </c:pt>
                <c:pt idx="1744">
                  <c:v>57.297741273100613</c:v>
                </c:pt>
                <c:pt idx="1745">
                  <c:v>57.330595482546201</c:v>
                </c:pt>
                <c:pt idx="1746">
                  <c:v>57.363449691991789</c:v>
                </c:pt>
                <c:pt idx="1747">
                  <c:v>57.396303901437371</c:v>
                </c:pt>
                <c:pt idx="1748">
                  <c:v>57.429158110882959</c:v>
                </c:pt>
                <c:pt idx="1749">
                  <c:v>57.46201232032854</c:v>
                </c:pt>
                <c:pt idx="1750">
                  <c:v>57.494866529774129</c:v>
                </c:pt>
                <c:pt idx="1751">
                  <c:v>57.52772073921971</c:v>
                </c:pt>
                <c:pt idx="1752">
                  <c:v>57.560574948665298</c:v>
                </c:pt>
                <c:pt idx="1753">
                  <c:v>57.593429158110879</c:v>
                </c:pt>
                <c:pt idx="1754">
                  <c:v>57.626283367556468</c:v>
                </c:pt>
                <c:pt idx="1755">
                  <c:v>57.659137577002056</c:v>
                </c:pt>
                <c:pt idx="1756">
                  <c:v>57.691991786447637</c:v>
                </c:pt>
                <c:pt idx="1757">
                  <c:v>57.724845995893226</c:v>
                </c:pt>
                <c:pt idx="1758">
                  <c:v>57.757700205338807</c:v>
                </c:pt>
                <c:pt idx="1759">
                  <c:v>57.790554414784395</c:v>
                </c:pt>
                <c:pt idx="1760">
                  <c:v>57.823408624229977</c:v>
                </c:pt>
                <c:pt idx="1761">
                  <c:v>57.856262833675565</c:v>
                </c:pt>
                <c:pt idx="1762">
                  <c:v>57.889117043121146</c:v>
                </c:pt>
                <c:pt idx="1763">
                  <c:v>57.921971252566735</c:v>
                </c:pt>
                <c:pt idx="1764">
                  <c:v>57.954825462012323</c:v>
                </c:pt>
                <c:pt idx="1765">
                  <c:v>57.987679671457904</c:v>
                </c:pt>
                <c:pt idx="1766">
                  <c:v>58.020533880903493</c:v>
                </c:pt>
                <c:pt idx="1767">
                  <c:v>58.053388090349074</c:v>
                </c:pt>
                <c:pt idx="1768">
                  <c:v>58.086242299794662</c:v>
                </c:pt>
                <c:pt idx="1769">
                  <c:v>58.119096509240244</c:v>
                </c:pt>
                <c:pt idx="1770">
                  <c:v>58.151950718685832</c:v>
                </c:pt>
                <c:pt idx="1771">
                  <c:v>58.18480492813142</c:v>
                </c:pt>
                <c:pt idx="1772">
                  <c:v>58.217659137577002</c:v>
                </c:pt>
                <c:pt idx="1773">
                  <c:v>58.25051334702259</c:v>
                </c:pt>
                <c:pt idx="1774">
                  <c:v>58.283367556468171</c:v>
                </c:pt>
                <c:pt idx="1775">
                  <c:v>58.31622176591376</c:v>
                </c:pt>
                <c:pt idx="1776">
                  <c:v>58.349075975359341</c:v>
                </c:pt>
                <c:pt idx="1777">
                  <c:v>58.381930184804929</c:v>
                </c:pt>
                <c:pt idx="1778">
                  <c:v>58.414784394250511</c:v>
                </c:pt>
                <c:pt idx="1779">
                  <c:v>58.447638603696099</c:v>
                </c:pt>
                <c:pt idx="1780">
                  <c:v>58.480492813141687</c:v>
                </c:pt>
                <c:pt idx="1781">
                  <c:v>58.513347022587268</c:v>
                </c:pt>
                <c:pt idx="1782">
                  <c:v>58.546201232032857</c:v>
                </c:pt>
                <c:pt idx="1783">
                  <c:v>58.579055441478438</c:v>
                </c:pt>
                <c:pt idx="1784">
                  <c:v>58.611909650924026</c:v>
                </c:pt>
                <c:pt idx="1785">
                  <c:v>58.644763860369608</c:v>
                </c:pt>
                <c:pt idx="1786">
                  <c:v>58.677618069815196</c:v>
                </c:pt>
                <c:pt idx="1787">
                  <c:v>58.710472279260777</c:v>
                </c:pt>
                <c:pt idx="1788">
                  <c:v>58.743326488706366</c:v>
                </c:pt>
                <c:pt idx="1789">
                  <c:v>58.776180698151954</c:v>
                </c:pt>
                <c:pt idx="1790">
                  <c:v>58.809034907597535</c:v>
                </c:pt>
                <c:pt idx="1791">
                  <c:v>58.841889117043124</c:v>
                </c:pt>
                <c:pt idx="1792">
                  <c:v>58.874743326488705</c:v>
                </c:pt>
                <c:pt idx="1793">
                  <c:v>58.907597535934293</c:v>
                </c:pt>
                <c:pt idx="1794">
                  <c:v>58.940451745379875</c:v>
                </c:pt>
                <c:pt idx="1795">
                  <c:v>58.973305954825463</c:v>
                </c:pt>
                <c:pt idx="1796">
                  <c:v>59.006160164271044</c:v>
                </c:pt>
                <c:pt idx="1797">
                  <c:v>59.039014373716633</c:v>
                </c:pt>
                <c:pt idx="1798">
                  <c:v>59.071868583162221</c:v>
                </c:pt>
                <c:pt idx="1799">
                  <c:v>59.104722792607802</c:v>
                </c:pt>
                <c:pt idx="1800">
                  <c:v>59.137577002053391</c:v>
                </c:pt>
                <c:pt idx="1801">
                  <c:v>59.170431211498972</c:v>
                </c:pt>
                <c:pt idx="1802">
                  <c:v>59.20328542094456</c:v>
                </c:pt>
                <c:pt idx="1803">
                  <c:v>59.236139630390142</c:v>
                </c:pt>
                <c:pt idx="1804">
                  <c:v>59.26899383983573</c:v>
                </c:pt>
                <c:pt idx="1805">
                  <c:v>59.301848049281311</c:v>
                </c:pt>
                <c:pt idx="1806">
                  <c:v>59.3347022587269</c:v>
                </c:pt>
                <c:pt idx="1807">
                  <c:v>59.367556468172488</c:v>
                </c:pt>
                <c:pt idx="1808">
                  <c:v>59.400410677618069</c:v>
                </c:pt>
                <c:pt idx="1809">
                  <c:v>59.433264887063658</c:v>
                </c:pt>
                <c:pt idx="1810">
                  <c:v>59.466119096509239</c:v>
                </c:pt>
                <c:pt idx="1811">
                  <c:v>59.498973305954827</c:v>
                </c:pt>
                <c:pt idx="1812">
                  <c:v>59.531827515400408</c:v>
                </c:pt>
                <c:pt idx="1813">
                  <c:v>59.564681724845997</c:v>
                </c:pt>
                <c:pt idx="1814">
                  <c:v>59.597535934291578</c:v>
                </c:pt>
                <c:pt idx="1815">
                  <c:v>59.630390143737166</c:v>
                </c:pt>
                <c:pt idx="1816">
                  <c:v>59.663244353182755</c:v>
                </c:pt>
                <c:pt idx="1817">
                  <c:v>59.696098562628336</c:v>
                </c:pt>
                <c:pt idx="1818">
                  <c:v>59.728952772073924</c:v>
                </c:pt>
                <c:pt idx="1819">
                  <c:v>59.761806981519506</c:v>
                </c:pt>
                <c:pt idx="1820">
                  <c:v>59.794661190965094</c:v>
                </c:pt>
                <c:pt idx="1821">
                  <c:v>59.827515400410675</c:v>
                </c:pt>
                <c:pt idx="1822">
                  <c:v>59.860369609856264</c:v>
                </c:pt>
                <c:pt idx="1823">
                  <c:v>59.893223819301845</c:v>
                </c:pt>
                <c:pt idx="1824">
                  <c:v>59.926078028747433</c:v>
                </c:pt>
                <c:pt idx="1825">
                  <c:v>59.958932238193022</c:v>
                </c:pt>
                <c:pt idx="1826">
                  <c:v>59.991786447638603</c:v>
                </c:pt>
                <c:pt idx="1827">
                  <c:v>60.024640657084191</c:v>
                </c:pt>
                <c:pt idx="1828">
                  <c:v>60.057494866529773</c:v>
                </c:pt>
                <c:pt idx="1829">
                  <c:v>60.090349075975361</c:v>
                </c:pt>
                <c:pt idx="1830">
                  <c:v>60.123203285420942</c:v>
                </c:pt>
                <c:pt idx="1831">
                  <c:v>60.156057494866531</c:v>
                </c:pt>
                <c:pt idx="1832">
                  <c:v>60.188911704312112</c:v>
                </c:pt>
                <c:pt idx="1833">
                  <c:v>60.2217659137577</c:v>
                </c:pt>
                <c:pt idx="1834">
                  <c:v>60.254620123203289</c:v>
                </c:pt>
                <c:pt idx="1835">
                  <c:v>60.28747433264887</c:v>
                </c:pt>
                <c:pt idx="1836">
                  <c:v>60.320328542094458</c:v>
                </c:pt>
                <c:pt idx="1837">
                  <c:v>60.353182751540039</c:v>
                </c:pt>
                <c:pt idx="1838">
                  <c:v>60.386036960985628</c:v>
                </c:pt>
                <c:pt idx="1839">
                  <c:v>60.418891170431209</c:v>
                </c:pt>
                <c:pt idx="1840">
                  <c:v>60.451745379876797</c:v>
                </c:pt>
                <c:pt idx="1841">
                  <c:v>60.484599589322379</c:v>
                </c:pt>
                <c:pt idx="1842">
                  <c:v>60.517453798767967</c:v>
                </c:pt>
                <c:pt idx="1843">
                  <c:v>60.550308008213555</c:v>
                </c:pt>
                <c:pt idx="1844">
                  <c:v>60.583162217659137</c:v>
                </c:pt>
                <c:pt idx="1845">
                  <c:v>60.616016427104725</c:v>
                </c:pt>
                <c:pt idx="1846">
                  <c:v>60.648870636550306</c:v>
                </c:pt>
                <c:pt idx="1847">
                  <c:v>60.681724845995895</c:v>
                </c:pt>
                <c:pt idx="1848">
                  <c:v>60.714579055441476</c:v>
                </c:pt>
                <c:pt idx="1849">
                  <c:v>60.747433264887064</c:v>
                </c:pt>
                <c:pt idx="1850">
                  <c:v>60.780287474332646</c:v>
                </c:pt>
                <c:pt idx="1851">
                  <c:v>60.813141683778234</c:v>
                </c:pt>
                <c:pt idx="1852">
                  <c:v>60.845995893223822</c:v>
                </c:pt>
                <c:pt idx="1853">
                  <c:v>60.878850102669404</c:v>
                </c:pt>
                <c:pt idx="1854">
                  <c:v>60.911704312114992</c:v>
                </c:pt>
                <c:pt idx="1855">
                  <c:v>60.944558521560573</c:v>
                </c:pt>
                <c:pt idx="1856">
                  <c:v>60.977412731006162</c:v>
                </c:pt>
              </c:numCache>
            </c:numRef>
          </c:xVal>
          <c:yVal>
            <c:numRef>
              <c:f>'Weight-Age'!$H$2:$H$1858</c:f>
              <c:numCache>
                <c:formatCode>0%</c:formatCode>
                <c:ptCount val="1857"/>
                <c:pt idx="0">
                  <c:v>0.33837247578627927</c:v>
                </c:pt>
                <c:pt idx="1">
                  <c:v>0.34193009781168293</c:v>
                </c:pt>
                <c:pt idx="2">
                  <c:v>0.34549257841116326</c:v>
                </c:pt>
                <c:pt idx="3">
                  <c:v>0.34905950591952128</c:v>
                </c:pt>
                <c:pt idx="4">
                  <c:v>0.35263046963938616</c:v>
                </c:pt>
                <c:pt idx="5">
                  <c:v>0.35620506001372282</c:v>
                </c:pt>
                <c:pt idx="6">
                  <c:v>0.35978286879594207</c:v>
                </c:pt>
                <c:pt idx="7">
                  <c:v>0.36336348921748168</c:v>
                </c:pt>
                <c:pt idx="8">
                  <c:v>0.3669465161527391</c:v>
                </c:pt>
                <c:pt idx="9">
                  <c:v>0.37053154628123636</c:v>
                </c:pt>
                <c:pt idx="10">
                  <c:v>0.37411817824690674</c:v>
                </c:pt>
                <c:pt idx="11">
                  <c:v>0.37770601281439381</c:v>
                </c:pt>
                <c:pt idx="12">
                  <c:v>0.38129465302225518</c:v>
                </c:pt>
                <c:pt idx="13">
                  <c:v>0.3848837043329873</c:v>
                </c:pt>
                <c:pt idx="14">
                  <c:v>0.38847277477976633</c:v>
                </c:pt>
                <c:pt idx="15">
                  <c:v>0.39206147510981892</c:v>
                </c:pt>
                <c:pt idx="16">
                  <c:v>0.39564941892435157</c:v>
                </c:pt>
                <c:pt idx="17">
                  <c:v>0.3992362228149558</c:v>
                </c:pt>
                <c:pt idx="18">
                  <c:v>0.40282150649641241</c:v>
                </c:pt>
                <c:pt idx="19">
                  <c:v>0.40640489293584187</c:v>
                </c:pt>
                <c:pt idx="20">
                  <c:v>0.4099860084781376</c:v>
                </c:pt>
                <c:pt idx="21">
                  <c:v>0.4135644829676185</c:v>
                </c:pt>
                <c:pt idx="22">
                  <c:v>0.41713994986586034</c:v>
                </c:pt>
                <c:pt idx="23">
                  <c:v>0.42071204636567044</c:v>
                </c:pt>
                <c:pt idx="24">
                  <c:v>0.42428041350114354</c:v>
                </c:pt>
                <c:pt idx="25">
                  <c:v>0.4278446962537884</c:v>
                </c:pt>
                <c:pt idx="26">
                  <c:v>0.43140454365468794</c:v>
                </c:pt>
                <c:pt idx="27">
                  <c:v>0.43495960888266938</c:v>
                </c:pt>
                <c:pt idx="28">
                  <c:v>0.43850954935846953</c:v>
                </c:pt>
                <c:pt idx="29">
                  <c:v>0.44205402683487965</c:v>
                </c:pt>
                <c:pt idx="30">
                  <c:v>0.44559270748286434</c:v>
                </c:pt>
                <c:pt idx="31">
                  <c:v>0.44912526197365316</c:v>
                </c:pt>
                <c:pt idx="32">
                  <c:v>0.45265136555679741</c:v>
                </c:pt>
                <c:pt idx="33">
                  <c:v>0.45617069813421413</c:v>
                </c:pt>
                <c:pt idx="34">
                  <c:v>0.45968294433020856</c:v>
                </c:pt>
                <c:pt idx="35">
                  <c:v>0.46318779355750689</c:v>
                </c:pt>
                <c:pt idx="36">
                  <c:v>0.46668494007930933</c:v>
                </c:pt>
                <c:pt idx="37">
                  <c:v>0.47017408306738878</c:v>
                </c:pt>
                <c:pt idx="38">
                  <c:v>0.47365492665626224</c:v>
                </c:pt>
                <c:pt idx="39">
                  <c:v>0.47712717999346255</c:v>
                </c:pt>
                <c:pt idx="40">
                  <c:v>0.48059055728595901</c:v>
                </c:pt>
                <c:pt idx="41">
                  <c:v>0.48404477784273969</c:v>
                </c:pt>
                <c:pt idx="42">
                  <c:v>0.48748956611362287</c:v>
                </c:pt>
                <c:pt idx="43">
                  <c:v>0.49092465172432809</c:v>
                </c:pt>
                <c:pt idx="44">
                  <c:v>0.49434976950785448</c:v>
                </c:pt>
                <c:pt idx="45">
                  <c:v>0.49776465953222376</c:v>
                </c:pt>
                <c:pt idx="46">
                  <c:v>0.50116906712463694</c:v>
                </c:pt>
                <c:pt idx="47">
                  <c:v>0.5045627428921009</c:v>
                </c:pt>
                <c:pt idx="48">
                  <c:v>0.50794544273858755</c:v>
                </c:pt>
                <c:pt idx="49">
                  <c:v>0.51131692787878047</c:v>
                </c:pt>
                <c:pt idx="50">
                  <c:v>0.51467696484847347</c:v>
                </c:pt>
                <c:pt idx="51">
                  <c:v>0.51802532551169578</c:v>
                </c:pt>
                <c:pt idx="52">
                  <c:v>0.52136178706461189</c:v>
                </c:pt>
                <c:pt idx="53">
                  <c:v>0.52468613203628967</c:v>
                </c:pt>
                <c:pt idx="54">
                  <c:v>0.52799814828638003</c:v>
                </c:pt>
                <c:pt idx="55">
                  <c:v>0.53129762899980226</c:v>
                </c:pt>
                <c:pt idx="56">
                  <c:v>0.53458437267850012</c:v>
                </c:pt>
                <c:pt idx="57">
                  <c:v>0.53785818313033507</c:v>
                </c:pt>
                <c:pt idx="58">
                  <c:v>0.54111886945520826</c:v>
                </c:pt>
                <c:pt idx="59">
                  <c:v>0.5443662460284735</c:v>
                </c:pt>
                <c:pt idx="60">
                  <c:v>0.54760013248172423</c:v>
                </c:pt>
                <c:pt idx="61">
                  <c:v>0.5508203536810351</c:v>
                </c:pt>
                <c:pt idx="62">
                  <c:v>0.55402673970272887</c:v>
                </c:pt>
                <c:pt idx="63">
                  <c:v>0.55721912580675259</c:v>
                </c:pt>
                <c:pt idx="64">
                  <c:v>0.56039735240774324</c:v>
                </c:pt>
                <c:pt idx="65">
                  <c:v>0.5635612650438554</c:v>
                </c:pt>
                <c:pt idx="66">
                  <c:v>0.56671071434343923</c:v>
                </c:pt>
                <c:pt idx="67">
                  <c:v>0.56984555598963582</c:v>
                </c:pt>
                <c:pt idx="68">
                  <c:v>0.57296565068298733</c:v>
                </c:pt>
                <c:pt idx="69">
                  <c:v>0.57607086410211594</c:v>
                </c:pt>
                <c:pt idx="70">
                  <c:v>0.57916106686257374</c:v>
                </c:pt>
                <c:pt idx="71">
                  <c:v>0.58223613447392819</c:v>
                </c:pt>
                <c:pt idx="72">
                  <c:v>0.58529594729516143</c:v>
                </c:pt>
                <c:pt idx="73">
                  <c:v>0.5883403904884652</c:v>
                </c:pt>
                <c:pt idx="74">
                  <c:v>0.59136935397150592</c:v>
                </c:pt>
                <c:pt idx="75">
                  <c:v>0.59438273236823269</c:v>
                </c:pt>
                <c:pt idx="76">
                  <c:v>0.59738042495830346</c:v>
                </c:pt>
                <c:pt idx="77">
                  <c:v>0.60036233562520802</c:v>
                </c:pt>
                <c:pt idx="78">
                  <c:v>0.60332837280315432</c:v>
                </c:pt>
                <c:pt idx="79">
                  <c:v>0.60627844942279363</c:v>
                </c:pt>
                <c:pt idx="80">
                  <c:v>0.60921248285585339</c:v>
                </c:pt>
                <c:pt idx="81">
                  <c:v>0.61213039485874976</c:v>
                </c:pt>
                <c:pt idx="82">
                  <c:v>0.61503211151524484</c:v>
                </c:pt>
                <c:pt idx="83">
                  <c:v>0.61791756317821722</c:v>
                </c:pt>
                <c:pt idx="84">
                  <c:v>0.62078668441061802</c:v>
                </c:pt>
                <c:pt idx="85">
                  <c:v>0.62363941392566191</c:v>
                </c:pt>
                <c:pt idx="86">
                  <c:v>0.62647569452633645</c:v>
                </c:pt>
                <c:pt idx="87">
                  <c:v>0.62929547304427136</c:v>
                </c:pt>
                <c:pt idx="88">
                  <c:v>0.63209870027804904</c:v>
                </c:pt>
                <c:pt idx="89">
                  <c:v>0.63488533093099542</c:v>
                </c:pt>
                <c:pt idx="90">
                  <c:v>0.63765532354852328</c:v>
                </c:pt>
                <c:pt idx="91">
                  <c:v>0.64040864045508228</c:v>
                </c:pt>
                <c:pt idx="92">
                  <c:v>0.64314524769076153</c:v>
                </c:pt>
                <c:pt idx="93">
                  <c:v>0.6458651149476099</c:v>
                </c:pt>
                <c:pt idx="94">
                  <c:v>0.64856821550572163</c:v>
                </c:pt>
                <c:pt idx="95">
                  <c:v>0.65125452616913149</c:v>
                </c:pt>
                <c:pt idx="96">
                  <c:v>0.6539240272015806</c:v>
                </c:pt>
                <c:pt idx="97">
                  <c:v>0.65657670226219134</c:v>
                </c:pt>
                <c:pt idx="98">
                  <c:v>0.6592125383410995</c:v>
                </c:pt>
                <c:pt idx="99">
                  <c:v>0.66183152569508996</c:v>
                </c:pt>
                <c:pt idx="100">
                  <c:v>0.66443365778327867</c:v>
                </c:pt>
                <c:pt idx="101">
                  <c:v>0.66701893120288014</c:v>
                </c:pt>
                <c:pt idx="102">
                  <c:v>0.66958734562510225</c:v>
                </c:pt>
                <c:pt idx="103">
                  <c:v>0.67213890373121088</c:v>
                </c:pt>
                <c:pt idx="104">
                  <c:v>0.67467361114879276</c:v>
                </c:pt>
                <c:pt idx="105">
                  <c:v>0.67719147638825938</c:v>
                </c:pt>
                <c:pt idx="106">
                  <c:v>0.67969251077962722</c:v>
                </c:pt>
                <c:pt idx="107">
                  <c:v>0.6821767284096002</c:v>
                </c:pt>
                <c:pt idx="108">
                  <c:v>0.68464414605899226</c:v>
                </c:pt>
                <c:pt idx="109">
                  <c:v>0.68709478314051742</c:v>
                </c:pt>
                <c:pt idx="110">
                  <c:v>0.68952866163697912</c:v>
                </c:pt>
                <c:pt idx="111">
                  <c:v>0.69194580603988198</c:v>
                </c:pt>
                <c:pt idx="112">
                  <c:v>0.69434624328849603</c:v>
                </c:pt>
                <c:pt idx="113">
                  <c:v>0.69673000270939534</c:v>
                </c:pt>
                <c:pt idx="114">
                  <c:v>0.6990971159564956</c:v>
                </c:pt>
                <c:pt idx="115">
                  <c:v>0.70144761695161884</c:v>
                </c:pt>
                <c:pt idx="116">
                  <c:v>0.70378154182559538</c:v>
                </c:pt>
                <c:pt idx="117">
                  <c:v>0.70609892885993109</c:v>
                </c:pt>
                <c:pt idx="118">
                  <c:v>0.70839981842905886</c:v>
                </c:pt>
                <c:pt idx="119">
                  <c:v>0.71068425294318649</c:v>
                </c:pt>
                <c:pt idx="120">
                  <c:v>0.71295227679176376</c:v>
                </c:pt>
                <c:pt idx="121">
                  <c:v>0.71520393628758061</c:v>
                </c:pt>
                <c:pt idx="122">
                  <c:v>0.71743927961151166</c:v>
                </c:pt>
                <c:pt idx="123">
                  <c:v>0.71965835675792156</c:v>
                </c:pt>
                <c:pt idx="124">
                  <c:v>0.72186121948073967</c:v>
                </c:pt>
                <c:pt idx="125">
                  <c:v>0.72404792124022399</c:v>
                </c:pt>
                <c:pt idx="126">
                  <c:v>0.72621851715041452</c:v>
                </c:pt>
                <c:pt idx="127">
                  <c:v>0.72837306392729162</c:v>
                </c:pt>
                <c:pt idx="128">
                  <c:v>0.73051161983765067</c:v>
                </c:pt>
                <c:pt idx="129">
                  <c:v>0.73263424464868954</c:v>
                </c:pt>
                <c:pt idx="130">
                  <c:v>0.73474099957833272</c:v>
                </c:pt>
                <c:pt idx="131">
                  <c:v>0.7368319472462791</c:v>
                </c:pt>
                <c:pt idx="132">
                  <c:v>0.73890715162579901</c:v>
                </c:pt>
                <c:pt idx="133">
                  <c:v>0.74096667799626503</c:v>
                </c:pt>
                <c:pt idx="134">
                  <c:v>0.74301059289643689</c:v>
                </c:pt>
                <c:pt idx="135">
                  <c:v>0.74503896407849324</c:v>
                </c:pt>
                <c:pt idx="136">
                  <c:v>0.74705186046281813</c:v>
                </c:pt>
                <c:pt idx="137">
                  <c:v>0.74904935209354062</c:v>
                </c:pt>
                <c:pt idx="138">
                  <c:v>0.75103151009483204</c:v>
                </c:pt>
                <c:pt idx="139">
                  <c:v>0.75299840662795958</c:v>
                </c:pt>
                <c:pt idx="140">
                  <c:v>0.75495011484909469</c:v>
                </c:pt>
                <c:pt idx="141">
                  <c:v>0.75688670886787779</c:v>
                </c:pt>
                <c:pt idx="142">
                  <c:v>0.75880826370673971</c:v>
                </c:pt>
                <c:pt idx="143">
                  <c:v>0.76071485526097427</c:v>
                </c:pt>
                <c:pt idx="144">
                  <c:v>0.76260656025956153</c:v>
                </c:pt>
                <c:pt idx="145">
                  <c:v>0.76448345622674141</c:v>
                </c:pt>
                <c:pt idx="146">
                  <c:v>0.76634562144433094</c:v>
                </c:pt>
                <c:pt idx="147">
                  <c:v>0.76819313491478391</c:v>
                </c:pt>
                <c:pt idx="148">
                  <c:v>0.77002607632498776</c:v>
                </c:pt>
                <c:pt idx="149">
                  <c:v>0.77184452601079601</c:v>
                </c:pt>
                <c:pt idx="150">
                  <c:v>0.77364856492228806</c:v>
                </c:pt>
                <c:pt idx="151">
                  <c:v>0.77543827458975356</c:v>
                </c:pt>
                <c:pt idx="152">
                  <c:v>0.77721373709039498</c:v>
                </c:pt>
                <c:pt idx="153">
                  <c:v>0.77897503501574594</c:v>
                </c:pt>
                <c:pt idx="154">
                  <c:v>0.78072225143979201</c:v>
                </c:pt>
                <c:pt idx="155">
                  <c:v>0.78245546988779691</c:v>
                </c:pt>
                <c:pt idx="156">
                  <c:v>0.78417477430582194</c:v>
                </c:pt>
                <c:pt idx="157">
                  <c:v>0.78588024903093257</c:v>
                </c:pt>
                <c:pt idx="158">
                  <c:v>0.78757197876208607</c:v>
                </c:pt>
                <c:pt idx="159">
                  <c:v>0.78925004853169445</c:v>
                </c:pt>
                <c:pt idx="160">
                  <c:v>0.79091454367785319</c:v>
                </c:pt>
                <c:pt idx="161">
                  <c:v>0.79256554981722704</c:v>
                </c:pt>
                <c:pt idx="162">
                  <c:v>0.79420315281859122</c:v>
                </c:pt>
                <c:pt idx="163">
                  <c:v>0.79582743877701356</c:v>
                </c:pt>
                <c:pt idx="164">
                  <c:v>0.79743849398867173</c:v>
                </c:pt>
                <c:pt idx="165">
                  <c:v>0.79903640492629968</c:v>
                </c:pt>
                <c:pt idx="166">
                  <c:v>0.80062125821525321</c:v>
                </c:pt>
                <c:pt idx="167">
                  <c:v>0.80219314061018565</c:v>
                </c:pt>
                <c:pt idx="168">
                  <c:v>0.80375213897232656</c:v>
                </c:pt>
                <c:pt idx="169">
                  <c:v>0.80529834024735525</c:v>
                </c:pt>
                <c:pt idx="170">
                  <c:v>0.80683183144385939</c:v>
                </c:pt>
                <c:pt idx="171">
                  <c:v>0.80835269961236977</c:v>
                </c:pt>
                <c:pt idx="172">
                  <c:v>0.80986103182496472</c:v>
                </c:pt>
                <c:pt idx="173">
                  <c:v>0.81135691515543462</c:v>
                </c:pt>
                <c:pt idx="174">
                  <c:v>0.81284043665999473</c:v>
                </c:pt>
                <c:pt idx="175">
                  <c:v>0.81431168335854343</c:v>
                </c:pt>
                <c:pt idx="176">
                  <c:v>0.81577074221645018</c:v>
                </c:pt>
                <c:pt idx="177">
                  <c:v>0.81721770012687345</c:v>
                </c:pt>
                <c:pt idx="178">
                  <c:v>0.81865264389358705</c:v>
                </c:pt>
                <c:pt idx="179">
                  <c:v>0.82007566021432088</c:v>
                </c:pt>
                <c:pt idx="180">
                  <c:v>0.82148683566459468</c:v>
                </c:pt>
                <c:pt idx="181">
                  <c:v>0.82288625668204374</c:v>
                </c:pt>
                <c:pt idx="182">
                  <c:v>0.82427400955122465</c:v>
                </c:pt>
                <c:pt idx="183">
                  <c:v>0.82565018038889382</c:v>
                </c:pt>
                <c:pt idx="184">
                  <c:v>0.82701485512974759</c:v>
                </c:pt>
                <c:pt idx="185">
                  <c:v>0.82836811951262013</c:v>
                </c:pt>
                <c:pt idx="186">
                  <c:v>0.82971005906712392</c:v>
                </c:pt>
                <c:pt idx="187">
                  <c:v>0.83104075910073116</c:v>
                </c:pt>
                <c:pt idx="188">
                  <c:v>0.83236030468628386</c:v>
                </c:pt>
                <c:pt idx="189">
                  <c:v>0.83366878064992156</c:v>
                </c:pt>
                <c:pt idx="190">
                  <c:v>0.83496627155942593</c:v>
                </c:pt>
                <c:pt idx="191">
                  <c:v>0.83625286171296742</c:v>
                </c:pt>
                <c:pt idx="192">
                  <c:v>0.8375286351282476</c:v>
                </c:pt>
                <c:pt idx="193">
                  <c:v>0.83879367553203021</c:v>
                </c:pt>
                <c:pt idx="194">
                  <c:v>0.8400480663500528</c:v>
                </c:pt>
                <c:pt idx="195">
                  <c:v>0.8412918906973077</c:v>
                </c:pt>
                <c:pt idx="196">
                  <c:v>0.84252523136868951</c:v>
                </c:pt>
                <c:pt idx="197">
                  <c:v>0.84374817082999787</c:v>
                </c:pt>
                <c:pt idx="198">
                  <c:v>0.8449607912092878</c:v>
                </c:pt>
                <c:pt idx="199">
                  <c:v>0.84616317428856291</c:v>
                </c:pt>
                <c:pt idx="200">
                  <c:v>0.84735540149579969</c:v>
                </c:pt>
                <c:pt idx="201">
                  <c:v>0.84853755389729901</c:v>
                </c:pt>
                <c:pt idx="202">
                  <c:v>0.84970971219035574</c:v>
                </c:pt>
                <c:pt idx="203">
                  <c:v>0.85087195669623938</c:v>
                </c:pt>
                <c:pt idx="204">
                  <c:v>0.85202436735347942</c:v>
                </c:pt>
                <c:pt idx="205">
                  <c:v>0.85316702371144626</c:v>
                </c:pt>
                <c:pt idx="206">
                  <c:v>0.85430000492422453</c:v>
                </c:pt>
                <c:pt idx="207">
                  <c:v>0.85542338974476706</c:v>
                </c:pt>
                <c:pt idx="208">
                  <c:v>0.85653725651932655</c:v>
                </c:pt>
                <c:pt idx="209">
                  <c:v>0.8576416831821575</c:v>
                </c:pt>
                <c:pt idx="210">
                  <c:v>0.85873674725047955</c:v>
                </c:pt>
                <c:pt idx="211">
                  <c:v>0.85982252581969942</c:v>
                </c:pt>
                <c:pt idx="212">
                  <c:v>0.86089909555888189</c:v>
                </c:pt>
                <c:pt idx="213">
                  <c:v>0.86196653270646484</c:v>
                </c:pt>
                <c:pt idx="214">
                  <c:v>0.86302491306621454</c:v>
                </c:pt>
                <c:pt idx="215">
                  <c:v>0.86407431200340756</c:v>
                </c:pt>
                <c:pt idx="216">
                  <c:v>0.86511480444124567</c:v>
                </c:pt>
                <c:pt idx="217">
                  <c:v>0.86614646485748437</c:v>
                </c:pt>
                <c:pt idx="218">
                  <c:v>0.86716936728127858</c:v>
                </c:pt>
                <c:pt idx="219">
                  <c:v>0.86818358529023865</c:v>
                </c:pt>
                <c:pt idx="220">
                  <c:v>0.86918919200768496</c:v>
                </c:pt>
                <c:pt idx="221">
                  <c:v>0.87018626010010436</c:v>
                </c:pt>
                <c:pt idx="222">
                  <c:v>0.87117486177479631</c:v>
                </c:pt>
                <c:pt idx="223">
                  <c:v>0.87215506877770765</c:v>
                </c:pt>
                <c:pt idx="224">
                  <c:v>0.87312695239144789</c:v>
                </c:pt>
                <c:pt idx="225">
                  <c:v>0.87409058343348134</c:v>
                </c:pt>
                <c:pt idx="226">
                  <c:v>0.87504603225449318</c:v>
                </c:pt>
                <c:pt idx="227">
                  <c:v>0.87599336873691924</c:v>
                </c:pt>
                <c:pt idx="228">
                  <c:v>0.87693266229363964</c:v>
                </c:pt>
                <c:pt idx="229">
                  <c:v>0.87786398186683112</c:v>
                </c:pt>
                <c:pt idx="230">
                  <c:v>0.87878739592696986</c:v>
                </c:pt>
                <c:pt idx="231">
                  <c:v>0.87970297247198348</c:v>
                </c:pt>
                <c:pt idx="232">
                  <c:v>0.88061077902654927</c:v>
                </c:pt>
                <c:pt idx="233">
                  <c:v>0.88151088264152722</c:v>
                </c:pt>
                <c:pt idx="234">
                  <c:v>0.88240334989353397</c:v>
                </c:pt>
                <c:pt idx="235">
                  <c:v>0.88328824688464502</c:v>
                </c:pt>
                <c:pt idx="236">
                  <c:v>0.88416563924222402</c:v>
                </c:pt>
                <c:pt idx="237">
                  <c:v>0.88503559211887617</c:v>
                </c:pt>
                <c:pt idx="238">
                  <c:v>0.88589817019252237</c:v>
                </c:pt>
                <c:pt idx="239">
                  <c:v>0.88675343766658599</c:v>
                </c:pt>
                <c:pt idx="240">
                  <c:v>0.88760145827029446</c:v>
                </c:pt>
                <c:pt idx="241">
                  <c:v>0.88844229525908669</c:v>
                </c:pt>
                <c:pt idx="242">
                  <c:v>0.88927601141512758</c:v>
                </c:pt>
                <c:pt idx="243">
                  <c:v>0.89010266904792257</c:v>
                </c:pt>
                <c:pt idx="244">
                  <c:v>0.89092232999502918</c:v>
                </c:pt>
                <c:pt idx="245">
                  <c:v>0.89173505562286459</c:v>
                </c:pt>
                <c:pt idx="246">
                  <c:v>0.89254090682760534</c:v>
                </c:pt>
                <c:pt idx="247">
                  <c:v>0.89333994403617145</c:v>
                </c:pt>
                <c:pt idx="248">
                  <c:v>0.89413222720730035</c:v>
                </c:pt>
                <c:pt idx="249">
                  <c:v>0.89491781583269969</c:v>
                </c:pt>
                <c:pt idx="250">
                  <c:v>0.89569676893827965</c:v>
                </c:pt>
                <c:pt idx="251">
                  <c:v>0.89646914508546338</c:v>
                </c:pt>
                <c:pt idx="252">
                  <c:v>0.89723500237256781</c:v>
                </c:pt>
                <c:pt idx="253">
                  <c:v>0.89799439843625806</c:v>
                </c:pt>
                <c:pt idx="254">
                  <c:v>0.89874739045306784</c:v>
                </c:pt>
                <c:pt idx="255">
                  <c:v>0.89949403514098758</c:v>
                </c:pt>
                <c:pt idx="256">
                  <c:v>0.90023438876111095</c:v>
                </c:pt>
                <c:pt idx="257">
                  <c:v>0.90096850711934728</c:v>
                </c:pt>
                <c:pt idx="258">
                  <c:v>0.90169644556818862</c:v>
                </c:pt>
                <c:pt idx="259">
                  <c:v>0.90241825900853212</c:v>
                </c:pt>
                <c:pt idx="260">
                  <c:v>0.90313400189155812</c:v>
                </c:pt>
                <c:pt idx="261">
                  <c:v>0.90384372822065695</c:v>
                </c:pt>
                <c:pt idx="262">
                  <c:v>0.90454749155340519</c:v>
                </c:pt>
                <c:pt idx="263">
                  <c:v>0.90524534500359044</c:v>
                </c:pt>
                <c:pt idx="264">
                  <c:v>0.90593734124327774</c:v>
                </c:pt>
                <c:pt idx="265">
                  <c:v>0.90662353250492045</c:v>
                </c:pt>
                <c:pt idx="266">
                  <c:v>0.9073039705835132</c:v>
                </c:pt>
                <c:pt idx="267">
                  <c:v>0.90797870683878001</c:v>
                </c:pt>
                <c:pt idx="268">
                  <c:v>0.9086477921974021</c:v>
                </c:pt>
                <c:pt idx="269">
                  <c:v>0.90931127715528071</c:v>
                </c:pt>
                <c:pt idx="270">
                  <c:v>0.90996921177983126</c:v>
                </c:pt>
                <c:pt idx="271">
                  <c:v>0.91062164571231208</c:v>
                </c:pt>
                <c:pt idx="272">
                  <c:v>0.91126862817017984</c:v>
                </c:pt>
                <c:pt idx="273">
                  <c:v>0.91191020794947675</c:v>
                </c:pt>
                <c:pt idx="274">
                  <c:v>0.9125464334272414</c:v>
                </c:pt>
                <c:pt idx="275">
                  <c:v>0.91317735256394705</c:v>
                </c:pt>
                <c:pt idx="276">
                  <c:v>0.91380301290596233</c:v>
                </c:pt>
                <c:pt idx="277">
                  <c:v>0.91442346158803567</c:v>
                </c:pt>
                <c:pt idx="278">
                  <c:v>0.91503874533579876</c:v>
                </c:pt>
                <c:pt idx="279">
                  <c:v>0.91564891046829067</c:v>
                </c:pt>
                <c:pt idx="280">
                  <c:v>0.91625400290050119</c:v>
                </c:pt>
                <c:pt idx="281">
                  <c:v>0.91685406814592818</c:v>
                </c:pt>
                <c:pt idx="282">
                  <c:v>0.91744915131915428</c:v>
                </c:pt>
                <c:pt idx="283">
                  <c:v>0.91803929713843435</c:v>
                </c:pt>
                <c:pt idx="284">
                  <c:v>0.91862454992829956</c:v>
                </c:pt>
                <c:pt idx="285">
                  <c:v>0.91920495362217136</c:v>
                </c:pt>
                <c:pt idx="286">
                  <c:v>0.91978055176498752</c:v>
                </c:pt>
                <c:pt idx="287">
                  <c:v>0.92035138751583767</c:v>
                </c:pt>
                <c:pt idx="288">
                  <c:v>0.92091750365060809</c:v>
                </c:pt>
                <c:pt idx="289">
                  <c:v>0.92147894256463481</c:v>
                </c:pt>
                <c:pt idx="290">
                  <c:v>0.92203574627536222</c:v>
                </c:pt>
                <c:pt idx="291">
                  <c:v>0.92258795642501001</c:v>
                </c:pt>
                <c:pt idx="292">
                  <c:v>0.92313561428324253</c:v>
                </c:pt>
                <c:pt idx="293">
                  <c:v>0.92367876074984456</c:v>
                </c:pt>
                <c:pt idx="294">
                  <c:v>0.92421743635739972</c:v>
                </c:pt>
                <c:pt idx="295">
                  <c:v>0.92475168127397023</c:v>
                </c:pt>
                <c:pt idx="296">
                  <c:v>0.92528153530578106</c:v>
                </c:pt>
                <c:pt idx="297">
                  <c:v>0.92580703789990149</c:v>
                </c:pt>
                <c:pt idx="298">
                  <c:v>0.92632822814693105</c:v>
                </c:pt>
                <c:pt idx="299">
                  <c:v>0.92684514478368063</c:v>
                </c:pt>
                <c:pt idx="300">
                  <c:v>0.92735782619585549</c:v>
                </c:pt>
                <c:pt idx="301">
                  <c:v>0.92786631042073575</c:v>
                </c:pt>
                <c:pt idx="302">
                  <c:v>0.92837063514985263</c:v>
                </c:pt>
                <c:pt idx="303">
                  <c:v>0.92887083773166368</c:v>
                </c:pt>
                <c:pt idx="304">
                  <c:v>0.92936695517422341</c:v>
                </c:pt>
                <c:pt idx="305">
                  <c:v>0.92985902414784938</c:v>
                </c:pt>
                <c:pt idx="306">
                  <c:v>0.93034708098778274</c:v>
                </c:pt>
                <c:pt idx="307">
                  <c:v>0.93083116169684532</c:v>
                </c:pt>
                <c:pt idx="308">
                  <c:v>0.9313113019480882</c:v>
                </c:pt>
                <c:pt idx="309">
                  <c:v>0.93178753708743567</c:v>
                </c:pt>
                <c:pt idx="310">
                  <c:v>0.93225990213632171</c:v>
                </c:pt>
                <c:pt idx="311">
                  <c:v>0.93272843179431808</c:v>
                </c:pt>
                <c:pt idx="312">
                  <c:v>0.93319316044175604</c:v>
                </c:pt>
                <c:pt idx="313">
                  <c:v>0.93365412214233878</c:v>
                </c:pt>
                <c:pt idx="314">
                  <c:v>0.93411135064574491</c:v>
                </c:pt>
                <c:pt idx="315">
                  <c:v>0.93456487939022337</c:v>
                </c:pt>
                <c:pt idx="316">
                  <c:v>0.93501474150517905</c:v>
                </c:pt>
                <c:pt idx="317">
                  <c:v>0.93546096981374749</c:v>
                </c:pt>
                <c:pt idx="318">
                  <c:v>0.93590359683536062</c:v>
                </c:pt>
                <c:pt idx="319">
                  <c:v>0.9363426547883007</c:v>
                </c:pt>
                <c:pt idx="320">
                  <c:v>0.93677817559224374</c:v>
                </c:pt>
                <c:pt idx="321">
                  <c:v>0.93721019087079294</c:v>
                </c:pt>
                <c:pt idx="322">
                  <c:v>0.93763873195399838</c:v>
                </c:pt>
                <c:pt idx="323">
                  <c:v>0.93806382988086734</c:v>
                </c:pt>
                <c:pt idx="324">
                  <c:v>0.93848551540186043</c:v>
                </c:pt>
                <c:pt idx="325">
                  <c:v>0.93890381898137687</c:v>
                </c:pt>
                <c:pt idx="326">
                  <c:v>0.93931877080022652</c:v>
                </c:pt>
                <c:pt idx="327">
                  <c:v>0.93973040075808956</c:v>
                </c:pt>
                <c:pt idx="328">
                  <c:v>0.94013873847596319</c:v>
                </c:pt>
                <c:pt idx="329">
                  <c:v>0.9405438132985946</c:v>
                </c:pt>
                <c:pt idx="330">
                  <c:v>0.94094565429690114</c:v>
                </c:pt>
                <c:pt idx="331">
                  <c:v>0.94134429027037647</c:v>
                </c:pt>
                <c:pt idx="332">
                  <c:v>0.94173974974948349</c:v>
                </c:pt>
                <c:pt idx="333">
                  <c:v>0.94213206099803293</c:v>
                </c:pt>
                <c:pt idx="334">
                  <c:v>0.94252125201554804</c:v>
                </c:pt>
                <c:pt idx="335">
                  <c:v>0.94290735053961461</c:v>
                </c:pt>
                <c:pt idx="336">
                  <c:v>0.94329038404821763</c:v>
                </c:pt>
                <c:pt idx="337">
                  <c:v>0.94367037976206281</c:v>
                </c:pt>
                <c:pt idx="338">
                  <c:v>0.94404736464688288</c:v>
                </c:pt>
                <c:pt idx="339">
                  <c:v>0.94442136541573096</c:v>
                </c:pt>
                <c:pt idx="340">
                  <c:v>0.94479240853125701</c:v>
                </c:pt>
                <c:pt idx="341">
                  <c:v>0.94516052020797103</c:v>
                </c:pt>
                <c:pt idx="342">
                  <c:v>0.94552572641449018</c:v>
                </c:pt>
                <c:pt idx="343">
                  <c:v>0.94588805287577182</c:v>
                </c:pt>
                <c:pt idx="344">
                  <c:v>0.94624752507533016</c:v>
                </c:pt>
                <c:pt idx="345">
                  <c:v>0.94660416825743843</c:v>
                </c:pt>
                <c:pt idx="346">
                  <c:v>0.94695800742931624</c:v>
                </c:pt>
                <c:pt idx="347">
                  <c:v>0.94730906736330056</c:v>
                </c:pt>
                <c:pt idx="348">
                  <c:v>0.9476573725990014</c:v>
                </c:pt>
                <c:pt idx="349">
                  <c:v>0.94800294744544367</c:v>
                </c:pt>
                <c:pt idx="350">
                  <c:v>0.94834581598319134</c:v>
                </c:pt>
                <c:pt idx="351">
                  <c:v>0.94868600206645681</c:v>
                </c:pt>
                <c:pt idx="352">
                  <c:v>0.94902352932519651</c:v>
                </c:pt>
                <c:pt idx="353">
                  <c:v>0.94935842116718794</c:v>
                </c:pt>
                <c:pt idx="354">
                  <c:v>0.94969070078009377</c:v>
                </c:pt>
                <c:pt idx="355">
                  <c:v>0.95002039113350878</c:v>
                </c:pt>
                <c:pt idx="356">
                  <c:v>0.95034751498099235</c:v>
                </c:pt>
                <c:pt idx="357">
                  <c:v>0.95067209486208393</c:v>
                </c:pt>
                <c:pt idx="358">
                  <c:v>0.95099415310430424</c:v>
                </c:pt>
                <c:pt idx="359">
                  <c:v>0.95131371182514102</c:v>
                </c:pt>
                <c:pt idx="360">
                  <c:v>0.95163079293401764</c:v>
                </c:pt>
                <c:pt idx="361">
                  <c:v>0.9519454181342486</c:v>
                </c:pt>
                <c:pt idx="362">
                  <c:v>0.95225760892497646</c:v>
                </c:pt>
                <c:pt idx="363">
                  <c:v>0.95256738660309637</c:v>
                </c:pt>
                <c:pt idx="364">
                  <c:v>0.95287477226516293</c:v>
                </c:pt>
                <c:pt idx="365">
                  <c:v>0.95317978680928284</c:v>
                </c:pt>
                <c:pt idx="366">
                  <c:v>0.95348245093699135</c:v>
                </c:pt>
                <c:pt idx="367">
                  <c:v>0.95378278515511439</c:v>
                </c:pt>
                <c:pt idx="368">
                  <c:v>0.95408080977761389</c:v>
                </c:pt>
                <c:pt idx="369">
                  <c:v>0.95437654492741908</c:v>
                </c:pt>
                <c:pt idx="370">
                  <c:v>0.95467001053824208</c:v>
                </c:pt>
                <c:pt idx="371">
                  <c:v>0.95496122635637837</c:v>
                </c:pt>
                <c:pt idx="372">
                  <c:v>0.95525021194249182</c:v>
                </c:pt>
                <c:pt idx="373">
                  <c:v>0.95553698667338538</c:v>
                </c:pt>
                <c:pt idx="374">
                  <c:v>0.95582156974375565</c:v>
                </c:pt>
                <c:pt idx="375">
                  <c:v>0.95610398016793385</c:v>
                </c:pt>
                <c:pt idx="376">
                  <c:v>0.95638423678161022</c:v>
                </c:pt>
                <c:pt idx="377">
                  <c:v>0.95666235824354551</c:v>
                </c:pt>
                <c:pt idx="378">
                  <c:v>0.95693836303726565</c:v>
                </c:pt>
                <c:pt idx="379">
                  <c:v>0.9572122694727434</c:v>
                </c:pt>
                <c:pt idx="380">
                  <c:v>0.95748409568806436</c:v>
                </c:pt>
                <c:pt idx="381">
                  <c:v>0.95775385965107851</c:v>
                </c:pt>
                <c:pt idx="382">
                  <c:v>0.95802157916103803</c:v>
                </c:pt>
                <c:pt idx="383">
                  <c:v>0.95828727185021945</c:v>
                </c:pt>
                <c:pt idx="384">
                  <c:v>0.95855095518553213</c:v>
                </c:pt>
                <c:pt idx="385">
                  <c:v>0.95881264647011277</c:v>
                </c:pt>
                <c:pt idx="386">
                  <c:v>0.95907236284490482</c:v>
                </c:pt>
                <c:pt idx="387">
                  <c:v>0.95933012129022466</c:v>
                </c:pt>
                <c:pt idx="388">
                  <c:v>0.95958593862731278</c:v>
                </c:pt>
                <c:pt idx="389">
                  <c:v>0.95983983151987229</c:v>
                </c:pt>
                <c:pt idx="390">
                  <c:v>0.96009181647559183</c:v>
                </c:pt>
                <c:pt idx="391">
                  <c:v>0.96034190984765633</c:v>
                </c:pt>
                <c:pt idx="392">
                  <c:v>0.96059012783624276</c:v>
                </c:pt>
                <c:pt idx="393">
                  <c:v>0.96083648649000342</c:v>
                </c:pt>
                <c:pt idx="394">
                  <c:v>0.96108100170753419</c:v>
                </c:pt>
                <c:pt idx="395">
                  <c:v>0.96132368923883105</c:v>
                </c:pt>
                <c:pt idx="396">
                  <c:v>0.96156456468673113</c:v>
                </c:pt>
                <c:pt idx="397">
                  <c:v>0.96180364350834313</c:v>
                </c:pt>
                <c:pt idx="398">
                  <c:v>0.96204094101646176</c:v>
                </c:pt>
                <c:pt idx="399">
                  <c:v>0.9622764723809708</c:v>
                </c:pt>
                <c:pt idx="400">
                  <c:v>0.96251025263023293</c:v>
                </c:pt>
                <c:pt idx="401">
                  <c:v>0.96274229665246558</c:v>
                </c:pt>
                <c:pt idx="402">
                  <c:v>0.96297261919710553</c:v>
                </c:pt>
                <c:pt idx="403">
                  <c:v>0.96320123487615927</c:v>
                </c:pt>
                <c:pt idx="404">
                  <c:v>0.9634281581655415</c:v>
                </c:pt>
                <c:pt idx="405">
                  <c:v>0.96365340340640104</c:v>
                </c:pt>
                <c:pt idx="406">
                  <c:v>0.9638769848064338</c:v>
                </c:pt>
                <c:pt idx="407">
                  <c:v>0.96409891644118351</c:v>
                </c:pt>
                <c:pt idx="408">
                  <c:v>0.96431921225533046</c:v>
                </c:pt>
                <c:pt idx="409">
                  <c:v>0.96453788606396795</c:v>
                </c:pt>
                <c:pt idx="410">
                  <c:v>0.96475495155386581</c:v>
                </c:pt>
                <c:pt idx="411">
                  <c:v>0.96497042228472329</c:v>
                </c:pt>
                <c:pt idx="412">
                  <c:v>0.96518431169040864</c:v>
                </c:pt>
                <c:pt idx="413">
                  <c:v>0.96539663308018786</c:v>
                </c:pt>
                <c:pt idx="414">
                  <c:v>0.96560739963994091</c:v>
                </c:pt>
                <c:pt idx="415">
                  <c:v>0.96581662443336691</c:v>
                </c:pt>
                <c:pt idx="416">
                  <c:v>0.96602432040317765</c:v>
                </c:pt>
                <c:pt idx="417">
                  <c:v>0.96623050037227853</c:v>
                </c:pt>
                <c:pt idx="418">
                  <c:v>0.9664351770449402</c:v>
                </c:pt>
                <c:pt idx="419">
                  <c:v>0.9666383630079568</c:v>
                </c:pt>
                <c:pt idx="420">
                  <c:v>0.96684007073179457</c:v>
                </c:pt>
                <c:pt idx="421">
                  <c:v>0.96704031257172829</c:v>
                </c:pt>
                <c:pt idx="422">
                  <c:v>0.96723910076896724</c:v>
                </c:pt>
                <c:pt idx="423">
                  <c:v>0.96743644745177004</c:v>
                </c:pt>
                <c:pt idx="424">
                  <c:v>0.96763236463654845</c:v>
                </c:pt>
                <c:pt idx="425">
                  <c:v>0.96782686422896147</c:v>
                </c:pt>
                <c:pt idx="426">
                  <c:v>0.96801995802499696</c:v>
                </c:pt>
                <c:pt idx="427">
                  <c:v>0.96821165771204432</c:v>
                </c:pt>
                <c:pt idx="428">
                  <c:v>0.96840197486995605</c:v>
                </c:pt>
                <c:pt idx="429">
                  <c:v>0.96859092097209853</c:v>
                </c:pt>
                <c:pt idx="430">
                  <c:v>0.96877850738639337</c:v>
                </c:pt>
                <c:pt idx="431">
                  <c:v>0.96896474537634814</c:v>
                </c:pt>
                <c:pt idx="432">
                  <c:v>0.96914964610207621</c:v>
                </c:pt>
                <c:pt idx="433">
                  <c:v>0.96933322062130822</c:v>
                </c:pt>
                <c:pt idx="434">
                  <c:v>0.96951547989039211</c:v>
                </c:pt>
                <c:pt idx="435">
                  <c:v>0.96969643476528367</c:v>
                </c:pt>
                <c:pt idx="436">
                  <c:v>0.96987609600252822</c:v>
                </c:pt>
                <c:pt idx="437">
                  <c:v>0.97005447426023106</c:v>
                </c:pt>
                <c:pt idx="438">
                  <c:v>0.97023158009901989</c:v>
                </c:pt>
                <c:pt idx="439">
                  <c:v>0.97040742398299606</c:v>
                </c:pt>
                <c:pt idx="440">
                  <c:v>0.97058201628067842</c:v>
                </c:pt>
                <c:pt idx="441">
                  <c:v>0.97075536726593548</c:v>
                </c:pt>
                <c:pt idx="442">
                  <c:v>0.97092748711891075</c:v>
                </c:pt>
                <c:pt idx="443">
                  <c:v>0.97109838592693676</c:v>
                </c:pt>
                <c:pt idx="444">
                  <c:v>0.97126807368544144</c:v>
                </c:pt>
                <c:pt idx="445">
                  <c:v>0.97143656029884473</c:v>
                </c:pt>
                <c:pt idx="446">
                  <c:v>0.9716038555814468</c:v>
                </c:pt>
                <c:pt idx="447">
                  <c:v>0.97176996925830683</c:v>
                </c:pt>
                <c:pt idx="448">
                  <c:v>0.97193491096611351</c:v>
                </c:pt>
                <c:pt idx="449">
                  <c:v>0.97209869025404683</c:v>
                </c:pt>
                <c:pt idx="450">
                  <c:v>0.97226131658463089</c:v>
                </c:pt>
                <c:pt idx="451">
                  <c:v>0.97242279933457876</c:v>
                </c:pt>
                <c:pt idx="452">
                  <c:v>0.97258314779562816</c:v>
                </c:pt>
                <c:pt idx="453">
                  <c:v>0.97274237117536966</c:v>
                </c:pt>
                <c:pt idx="454">
                  <c:v>0.97290047859806594</c:v>
                </c:pt>
                <c:pt idx="455">
                  <c:v>0.97305747910546325</c:v>
                </c:pt>
                <c:pt idx="456">
                  <c:v>0.97321338165759408</c:v>
                </c:pt>
                <c:pt idx="457">
                  <c:v>0.9733681951335732</c:v>
                </c:pt>
                <c:pt idx="458">
                  <c:v>0.97352192833238371</c:v>
                </c:pt>
                <c:pt idx="459">
                  <c:v>0.97367458997365708</c:v>
                </c:pt>
                <c:pt idx="460">
                  <c:v>0.97382618869844417</c:v>
                </c:pt>
                <c:pt idx="461">
                  <c:v>0.97397673306997934</c:v>
                </c:pt>
                <c:pt idx="462">
                  <c:v>0.97412623157443579</c:v>
                </c:pt>
                <c:pt idx="463">
                  <c:v>0.97427469262167476</c:v>
                </c:pt>
                <c:pt idx="464">
                  <c:v>0.9744221245459862</c:v>
                </c:pt>
                <c:pt idx="465">
                  <c:v>0.97456853560682144</c:v>
                </c:pt>
                <c:pt idx="466">
                  <c:v>0.97471393398952078</c:v>
                </c:pt>
                <c:pt idx="467">
                  <c:v>0.97485832780603099</c:v>
                </c:pt>
                <c:pt idx="468">
                  <c:v>0.97500172509561733</c:v>
                </c:pt>
                <c:pt idx="469">
                  <c:v>0.97514413382556797</c:v>
                </c:pt>
                <c:pt idx="470">
                  <c:v>0.97528556189189142</c:v>
                </c:pt>
                <c:pt idx="471">
                  <c:v>0.97542601712000643</c:v>
                </c:pt>
                <c:pt idx="472">
                  <c:v>0.97556550726542546</c:v>
                </c:pt>
                <c:pt idx="473">
                  <c:v>0.97570404001443123</c:v>
                </c:pt>
                <c:pt idx="474">
                  <c:v>0.9758416229847463</c:v>
                </c:pt>
                <c:pt idx="475">
                  <c:v>0.97597826372619567</c:v>
                </c:pt>
                <c:pt idx="476">
                  <c:v>0.97611396972136344</c:v>
                </c:pt>
                <c:pt idx="477">
                  <c:v>0.97624874838624187</c:v>
                </c:pt>
                <c:pt idx="478">
                  <c:v>0.97638260707087465</c:v>
                </c:pt>
                <c:pt idx="479">
                  <c:v>0.97651555305999349</c:v>
                </c:pt>
                <c:pt idx="480">
                  <c:v>0.97664759357364817</c:v>
                </c:pt>
                <c:pt idx="481">
                  <c:v>0.97677873576782992</c:v>
                </c:pt>
                <c:pt idx="482">
                  <c:v>0.97690898673508941</c:v>
                </c:pt>
                <c:pt idx="483">
                  <c:v>0.97703835350514767</c:v>
                </c:pt>
                <c:pt idx="484">
                  <c:v>0.97716684304550117</c:v>
                </c:pt>
                <c:pt idx="485">
                  <c:v>0.97729446226202055</c:v>
                </c:pt>
                <c:pt idx="486">
                  <c:v>0.97742121799954418</c:v>
                </c:pt>
                <c:pt idx="487">
                  <c:v>0.97754711704246389</c:v>
                </c:pt>
                <c:pt idx="488">
                  <c:v>0.97767216611530727</c:v>
                </c:pt>
                <c:pt idx="489">
                  <c:v>0.97779637188331192</c:v>
                </c:pt>
                <c:pt idx="490">
                  <c:v>0.97791974095299472</c:v>
                </c:pt>
                <c:pt idx="491">
                  <c:v>0.97804227987271575</c:v>
                </c:pt>
                <c:pt idx="492">
                  <c:v>0.97816399513323626</c:v>
                </c:pt>
                <c:pt idx="493">
                  <c:v>0.97828489316827039</c:v>
                </c:pt>
                <c:pt idx="494">
                  <c:v>0.97840498035503187</c:v>
                </c:pt>
                <c:pt idx="495">
                  <c:v>0.97852426301477569</c:v>
                </c:pt>
                <c:pt idx="496">
                  <c:v>0.97864274741333324</c:v>
                </c:pt>
                <c:pt idx="497">
                  <c:v>0.97876043976164262</c:v>
                </c:pt>
                <c:pt idx="498">
                  <c:v>0.97887734621627376</c:v>
                </c:pt>
                <c:pt idx="499">
                  <c:v>0.97899347287994787</c:v>
                </c:pt>
                <c:pt idx="500">
                  <c:v>0.97910882580205172</c:v>
                </c:pt>
                <c:pt idx="501">
                  <c:v>0.979223410979147</c:v>
                </c:pt>
                <c:pt idx="502">
                  <c:v>0.97933723435547382</c:v>
                </c:pt>
                <c:pt idx="503">
                  <c:v>0.97945030182345061</c:v>
                </c:pt>
                <c:pt idx="504">
                  <c:v>0.9795626192241671</c:v>
                </c:pt>
                <c:pt idx="505">
                  <c:v>0.97967419234787356</c:v>
                </c:pt>
                <c:pt idx="506">
                  <c:v>0.97978502693446479</c:v>
                </c:pt>
                <c:pt idx="507">
                  <c:v>0.97989512867395945</c:v>
                </c:pt>
                <c:pt idx="508">
                  <c:v>0.98000450320697352</c:v>
                </c:pt>
                <c:pt idx="509">
                  <c:v>0.98011315612519101</c:v>
                </c:pt>
                <c:pt idx="510">
                  <c:v>0.98022109297182747</c:v>
                </c:pt>
                <c:pt idx="511">
                  <c:v>0.98032831924209107</c:v>
                </c:pt>
                <c:pt idx="512">
                  <c:v>0.98043484038363715</c:v>
                </c:pt>
                <c:pt idx="513">
                  <c:v>0.98054066179701971</c:v>
                </c:pt>
                <c:pt idx="514">
                  <c:v>0.98064578883613751</c:v>
                </c:pt>
                <c:pt idx="515">
                  <c:v>0.98075022680867563</c:v>
                </c:pt>
                <c:pt idx="516">
                  <c:v>0.98085398097654319</c:v>
                </c:pt>
                <c:pt idx="517">
                  <c:v>0.98095705655630583</c:v>
                </c:pt>
                <c:pt idx="518">
                  <c:v>0.98105945871961497</c:v>
                </c:pt>
                <c:pt idx="519">
                  <c:v>0.98116119259363122</c:v>
                </c:pt>
                <c:pt idx="520">
                  <c:v>0.98126226326144528</c:v>
                </c:pt>
                <c:pt idx="521">
                  <c:v>0.98136267576249292</c:v>
                </c:pt>
                <c:pt idx="522">
                  <c:v>0.98146243509296716</c:v>
                </c:pt>
                <c:pt idx="523">
                  <c:v>0.98156154620622538</c:v>
                </c:pt>
                <c:pt idx="524">
                  <c:v>0.98166001401319281</c:v>
                </c:pt>
                <c:pt idx="525">
                  <c:v>0.98175784338276195</c:v>
                </c:pt>
                <c:pt idx="526">
                  <c:v>0.98185503914218764</c:v>
                </c:pt>
                <c:pt idx="527">
                  <c:v>0.98195160607747856</c:v>
                </c:pt>
                <c:pt idx="528">
                  <c:v>0.98204754893378443</c:v>
                </c:pt>
                <c:pt idx="529">
                  <c:v>0.98214287241577969</c:v>
                </c:pt>
                <c:pt idx="530">
                  <c:v>0.98223758118804327</c:v>
                </c:pt>
                <c:pt idx="531">
                  <c:v>0.98233167987543424</c:v>
                </c:pt>
                <c:pt idx="532">
                  <c:v>0.98242517306346389</c:v>
                </c:pt>
                <c:pt idx="533">
                  <c:v>0.98251806529866414</c:v>
                </c:pt>
                <c:pt idx="534">
                  <c:v>0.98261036108895228</c:v>
                </c:pt>
                <c:pt idx="535">
                  <c:v>0.98270206490399203</c:v>
                </c:pt>
                <c:pt idx="536">
                  <c:v>0.98279318117555059</c:v>
                </c:pt>
                <c:pt idx="537">
                  <c:v>0.98288371429785293</c:v>
                </c:pt>
                <c:pt idx="538">
                  <c:v>0.98297366862793167</c:v>
                </c:pt>
                <c:pt idx="539">
                  <c:v>0.98306304848597414</c:v>
                </c:pt>
                <c:pt idx="540">
                  <c:v>0.98315185815566564</c:v>
                </c:pt>
                <c:pt idx="541">
                  <c:v>0.98324010188452904</c:v>
                </c:pt>
                <c:pt idx="542">
                  <c:v>0.98332778388426167</c:v>
                </c:pt>
                <c:pt idx="543">
                  <c:v>0.98341490833106826</c:v>
                </c:pt>
                <c:pt idx="544">
                  <c:v>0.98350147936599075</c:v>
                </c:pt>
                <c:pt idx="545">
                  <c:v>0.98358750109523452</c:v>
                </c:pt>
                <c:pt idx="546">
                  <c:v>0.98367297759049221</c:v>
                </c:pt>
                <c:pt idx="547">
                  <c:v>0.9837579128892634</c:v>
                </c:pt>
                <c:pt idx="548">
                  <c:v>0.98384231099517139</c:v>
                </c:pt>
                <c:pt idx="549">
                  <c:v>0.98392617587827691</c:v>
                </c:pt>
                <c:pt idx="550">
                  <c:v>0.98400951147538895</c:v>
                </c:pt>
                <c:pt idx="551">
                  <c:v>0.98409232169037186</c:v>
                </c:pt>
                <c:pt idx="552">
                  <c:v>0.98417461039445009</c:v>
                </c:pt>
                <c:pt idx="553">
                  <c:v>0.98425638142650929</c:v>
                </c:pt>
                <c:pt idx="554">
                  <c:v>0.98433763859339463</c:v>
                </c:pt>
                <c:pt idx="555">
                  <c:v>0.98441838567020679</c:v>
                </c:pt>
                <c:pt idx="556">
                  <c:v>0.98449862640059382</c:v>
                </c:pt>
                <c:pt idx="557">
                  <c:v>0.98457836449704084</c:v>
                </c:pt>
                <c:pt idx="558">
                  <c:v>0.98465760364115718</c:v>
                </c:pt>
                <c:pt idx="559">
                  <c:v>0.98473634748395966</c:v>
                </c:pt>
                <c:pt idx="560">
                  <c:v>0.98481459964615392</c:v>
                </c:pt>
                <c:pt idx="561">
                  <c:v>0.98489236371841304</c:v>
                </c:pt>
                <c:pt idx="562">
                  <c:v>0.98496964326165226</c:v>
                </c:pt>
                <c:pt idx="563">
                  <c:v>0.98504644180730228</c:v>
                </c:pt>
                <c:pt idx="564">
                  <c:v>0.98512276285757949</c:v>
                </c:pt>
                <c:pt idx="565">
                  <c:v>0.98519860988575292</c:v>
                </c:pt>
                <c:pt idx="566">
                  <c:v>0.98527398633640939</c:v>
                </c:pt>
                <c:pt idx="567">
                  <c:v>0.98534889562571548</c:v>
                </c:pt>
                <c:pt idx="568">
                  <c:v>0.98542334114167707</c:v>
                </c:pt>
                <c:pt idx="569">
                  <c:v>0.98549732624439668</c:v>
                </c:pt>
                <c:pt idx="570">
                  <c:v>0.98557085426632729</c:v>
                </c:pt>
                <c:pt idx="571">
                  <c:v>0.98564392851252502</c:v>
                </c:pt>
                <c:pt idx="572">
                  <c:v>0.98571655226089816</c:v>
                </c:pt>
                <c:pt idx="573">
                  <c:v>0.98578872876245438</c:v>
                </c:pt>
                <c:pt idx="574">
                  <c:v>0.98586046124154514</c:v>
                </c:pt>
                <c:pt idx="575">
                  <c:v>0.98593175289610813</c:v>
                </c:pt>
                <c:pt idx="576">
                  <c:v>0.98600260689790675</c:v>
                </c:pt>
                <c:pt idx="577">
                  <c:v>0.98607302639276806</c:v>
                </c:pt>
                <c:pt idx="578">
                  <c:v>0.98614301450081732</c:v>
                </c:pt>
                <c:pt idx="579">
                  <c:v>0.98621257431671128</c:v>
                </c:pt>
                <c:pt idx="580">
                  <c:v>0.9862817089098681</c:v>
                </c:pt>
                <c:pt idx="581">
                  <c:v>0.98635042132469652</c:v>
                </c:pt>
                <c:pt idx="582">
                  <c:v>0.98641871458082098</c:v>
                </c:pt>
                <c:pt idx="583">
                  <c:v>0.98648659167330599</c:v>
                </c:pt>
                <c:pt idx="584">
                  <c:v>0.98655405557287756</c:v>
                </c:pt>
                <c:pt idx="585">
                  <c:v>0.98662110922614255</c:v>
                </c:pt>
                <c:pt idx="586">
                  <c:v>0.98668775555580635</c:v>
                </c:pt>
                <c:pt idx="587">
                  <c:v>0.98675399746088766</c:v>
                </c:pt>
                <c:pt idx="588">
                  <c:v>0.98681983781693161</c:v>
                </c:pt>
                <c:pt idx="589">
                  <c:v>0.98688527947622096</c:v>
                </c:pt>
                <c:pt idx="590">
                  <c:v>0.98695032526798543</c:v>
                </c:pt>
                <c:pt idx="591">
                  <c:v>0.98701497799860716</c:v>
                </c:pt>
                <c:pt idx="592">
                  <c:v>0.9870792404518276</c:v>
                </c:pt>
                <c:pt idx="593">
                  <c:v>0.98714311538894883</c:v>
                </c:pt>
                <c:pt idx="594">
                  <c:v>0.98720660554903505</c:v>
                </c:pt>
                <c:pt idx="595">
                  <c:v>0.98726971364911176</c:v>
                </c:pt>
                <c:pt idx="596">
                  <c:v>0.98733244238436235</c:v>
                </c:pt>
                <c:pt idx="597">
                  <c:v>0.98739479442832356</c:v>
                </c:pt>
                <c:pt idx="598">
                  <c:v>0.98745677243307861</c:v>
                </c:pt>
                <c:pt idx="599">
                  <c:v>0.98751837902944839</c:v>
                </c:pt>
                <c:pt idx="600">
                  <c:v>0.98757961682718109</c:v>
                </c:pt>
                <c:pt idx="601">
                  <c:v>0.98764048841514007</c:v>
                </c:pt>
                <c:pt idx="602">
                  <c:v>0.98770099636148934</c:v>
                </c:pt>
                <c:pt idx="603">
                  <c:v>0.98776114321387753</c:v>
                </c:pt>
                <c:pt idx="604">
                  <c:v>0.9878209314996208</c:v>
                </c:pt>
                <c:pt idx="605">
                  <c:v>0.98788036372588239</c:v>
                </c:pt>
                <c:pt idx="606">
                  <c:v>0.98793944237985243</c:v>
                </c:pt>
                <c:pt idx="607">
                  <c:v>0.98799816992892386</c:v>
                </c:pt>
                <c:pt idx="608">
                  <c:v>0.9880565488208688</c:v>
                </c:pt>
                <c:pt idx="609">
                  <c:v>0.98811458148401143</c:v>
                </c:pt>
                <c:pt idx="610">
                  <c:v>0.98817227032740018</c:v>
                </c:pt>
                <c:pt idx="611">
                  <c:v>0.98822961774097817</c:v>
                </c:pt>
                <c:pt idx="612">
                  <c:v>0.9882866260957518</c:v>
                </c:pt>
                <c:pt idx="613">
                  <c:v>0.98834329774395757</c:v>
                </c:pt>
                <c:pt idx="614">
                  <c:v>0.98839963501922778</c:v>
                </c:pt>
                <c:pt idx="615">
                  <c:v>0.98845564023675447</c:v>
                </c:pt>
                <c:pt idx="616">
                  <c:v>0.98851131569345119</c:v>
                </c:pt>
                <c:pt idx="617">
                  <c:v>0.98856666366811408</c:v>
                </c:pt>
                <c:pt idx="618">
                  <c:v>0.98862168642158132</c:v>
                </c:pt>
                <c:pt idx="619">
                  <c:v>0.98867638619689002</c:v>
                </c:pt>
                <c:pt idx="620">
                  <c:v>0.98873076521943304</c:v>
                </c:pt>
                <c:pt idx="621">
                  <c:v>0.98878482569711323</c:v>
                </c:pt>
                <c:pt idx="622">
                  <c:v>0.988838569820497</c:v>
                </c:pt>
                <c:pt idx="623">
                  <c:v>0.9888919997629656</c:v>
                </c:pt>
                <c:pt idx="624">
                  <c:v>0.98894511768086546</c:v>
                </c:pt>
                <c:pt idx="625">
                  <c:v>0.98899792571365708</c:v>
                </c:pt>
                <c:pt idx="626">
                  <c:v>0.98905042598406279</c:v>
                </c:pt>
                <c:pt idx="627">
                  <c:v>0.98910262059821208</c:v>
                </c:pt>
                <c:pt idx="628">
                  <c:v>0.98915451164578649</c:v>
                </c:pt>
                <c:pt idx="629">
                  <c:v>0.98920610120016306</c:v>
                </c:pt>
                <c:pt idx="630">
                  <c:v>0.98925739131855595</c:v>
                </c:pt>
                <c:pt idx="631">
                  <c:v>0.98930838404215693</c:v>
                </c:pt>
                <c:pt idx="632">
                  <c:v>0.9893590813962746</c:v>
                </c:pt>
                <c:pt idx="633">
                  <c:v>0.98940948539047258</c:v>
                </c:pt>
                <c:pt idx="634">
                  <c:v>0.98945959801870553</c:v>
                </c:pt>
                <c:pt idx="635">
                  <c:v>0.98950942125945462</c:v>
                </c:pt>
                <c:pt idx="636">
                  <c:v>0.98955895707586183</c:v>
                </c:pt>
                <c:pt idx="637">
                  <c:v>0.98960820741586208</c:v>
                </c:pt>
                <c:pt idx="638">
                  <c:v>0.98965717421231503</c:v>
                </c:pt>
                <c:pt idx="639">
                  <c:v>0.98970585938313549</c:v>
                </c:pt>
                <c:pt idx="640">
                  <c:v>0.9897542648314217</c:v>
                </c:pt>
                <c:pt idx="641">
                  <c:v>0.98980239244558399</c:v>
                </c:pt>
                <c:pt idx="642">
                  <c:v>0.98985024409947064</c:v>
                </c:pt>
                <c:pt idx="643">
                  <c:v>0.98989782165249363</c:v>
                </c:pt>
                <c:pt idx="644">
                  <c:v>0.98994512694975256</c:v>
                </c:pt>
                <c:pt idx="645">
                  <c:v>0.98999216182215788</c:v>
                </c:pt>
                <c:pt idx="646">
                  <c:v>0.99003892808655258</c:v>
                </c:pt>
                <c:pt idx="647">
                  <c:v>0.99008542754583306</c:v>
                </c:pt>
                <c:pt idx="648">
                  <c:v>0.99013166198906866</c:v>
                </c:pt>
                <c:pt idx="649">
                  <c:v>0.99017763319162</c:v>
                </c:pt>
                <c:pt idx="650">
                  <c:v>0.99022334291525649</c:v>
                </c:pt>
                <c:pt idx="651">
                  <c:v>0.99026879290827241</c:v>
                </c:pt>
                <c:pt idx="652">
                  <c:v>0.99031398490560218</c:v>
                </c:pt>
                <c:pt idx="653">
                  <c:v>0.99035892062893438</c:v>
                </c:pt>
                <c:pt idx="654">
                  <c:v>0.99040360178682496</c:v>
                </c:pt>
                <c:pt idx="655">
                  <c:v>0.99044803007480864</c:v>
                </c:pt>
                <c:pt idx="656">
                  <c:v>0.99049220717551056</c:v>
                </c:pt>
                <c:pt idx="657">
                  <c:v>0.99053613475875579</c:v>
                </c:pt>
                <c:pt idx="658">
                  <c:v>0.99057981448167776</c:v>
                </c:pt>
                <c:pt idx="659">
                  <c:v>0.99062324798882684</c:v>
                </c:pt>
                <c:pt idx="660">
                  <c:v>0.99066643691227685</c:v>
                </c:pt>
                <c:pt idx="661">
                  <c:v>0.9907093828717306</c:v>
                </c:pt>
                <c:pt idx="662">
                  <c:v>0.9907520874746254</c:v>
                </c:pt>
                <c:pt idx="663">
                  <c:v>0.99079455231623625</c:v>
                </c:pt>
                <c:pt idx="664">
                  <c:v>0.99083677897977918</c:v>
                </c:pt>
                <c:pt idx="665">
                  <c:v>0.99087876903651284</c:v>
                </c:pt>
                <c:pt idx="666">
                  <c:v>0.99092052404584008</c:v>
                </c:pt>
                <c:pt idx="667">
                  <c:v>0.99096204555540757</c:v>
                </c:pt>
                <c:pt idx="668">
                  <c:v>0.99100333510120475</c:v>
                </c:pt>
                <c:pt idx="669">
                  <c:v>0.99104439420766288</c:v>
                </c:pt>
                <c:pt idx="670">
                  <c:v>0.99108522438775137</c:v>
                </c:pt>
                <c:pt idx="671">
                  <c:v>0.99112582714307507</c:v>
                </c:pt>
                <c:pt idx="672">
                  <c:v>0.99116620396396893</c:v>
                </c:pt>
                <c:pt idx="673">
                  <c:v>0.99120635632959364</c:v>
                </c:pt>
                <c:pt idx="674">
                  <c:v>0.99124628570802842</c:v>
                </c:pt>
                <c:pt idx="675">
                  <c:v>0.99128599355636482</c:v>
                </c:pt>
                <c:pt idx="676">
                  <c:v>0.99132548132079801</c:v>
                </c:pt>
                <c:pt idx="677">
                  <c:v>0.99136475043671834</c:v>
                </c:pt>
                <c:pt idx="678">
                  <c:v>0.9914038023288021</c:v>
                </c:pt>
                <c:pt idx="679">
                  <c:v>0.99144263841110014</c:v>
                </c:pt>
                <c:pt idx="680">
                  <c:v>0.99148126008712723</c:v>
                </c:pt>
                <c:pt idx="681">
                  <c:v>0.99151966874995023</c:v>
                </c:pt>
                <c:pt idx="682">
                  <c:v>0.99155786578227434</c:v>
                </c:pt>
                <c:pt idx="683">
                  <c:v>0.99159585255653004</c:v>
                </c:pt>
                <c:pt idx="684">
                  <c:v>0.99163363043495834</c:v>
                </c:pt>
                <c:pt idx="685">
                  <c:v>0.99167120076969562</c:v>
                </c:pt>
                <c:pt idx="686">
                  <c:v>0.99170856490285764</c:v>
                </c:pt>
                <c:pt idx="687">
                  <c:v>0.99174572416662243</c:v>
                </c:pt>
                <c:pt idx="688">
                  <c:v>0.99178267988331326</c:v>
                </c:pt>
                <c:pt idx="689">
                  <c:v>0.99181943336547951</c:v>
                </c:pt>
                <c:pt idx="690">
                  <c:v>0.99185598591597834</c:v>
                </c:pt>
                <c:pt idx="691">
                  <c:v>0.99189233882805472</c:v>
                </c:pt>
                <c:pt idx="692">
                  <c:v>0.99192849338542055</c:v>
                </c:pt>
                <c:pt idx="693">
                  <c:v>0.99196445086233376</c:v>
                </c:pt>
                <c:pt idx="694">
                  <c:v>0.99200021252367598</c:v>
                </c:pt>
                <c:pt idx="695">
                  <c:v>0.99203577962503053</c:v>
                </c:pt>
                <c:pt idx="696">
                  <c:v>0.99207115341275831</c:v>
                </c:pt>
                <c:pt idx="697">
                  <c:v>0.99210633512407398</c:v>
                </c:pt>
                <c:pt idx="698">
                  <c:v>0.99214132598712124</c:v>
                </c:pt>
                <c:pt idx="699">
                  <c:v>0.99217612722104753</c:v>
                </c:pt>
                <c:pt idx="700">
                  <c:v>0.99221074003607757</c:v>
                </c:pt>
                <c:pt idx="701">
                  <c:v>0.99224516563358678</c:v>
                </c:pt>
                <c:pt idx="702">
                  <c:v>0.99227940520617386</c:v>
                </c:pt>
                <c:pt idx="703">
                  <c:v>0.99231345993773257</c:v>
                </c:pt>
                <c:pt idx="704">
                  <c:v>0.99234733100352301</c:v>
                </c:pt>
                <c:pt idx="705">
                  <c:v>0.99238101957024216</c:v>
                </c:pt>
                <c:pt idx="706">
                  <c:v>0.99241452679609421</c:v>
                </c:pt>
                <c:pt idx="707">
                  <c:v>0.99244785383085932</c:v>
                </c:pt>
                <c:pt idx="708">
                  <c:v>0.99248100181596266</c:v>
                </c:pt>
                <c:pt idx="709">
                  <c:v>0.99251397188454271</c:v>
                </c:pt>
                <c:pt idx="710">
                  <c:v>0.9925467651615183</c:v>
                </c:pt>
                <c:pt idx="711">
                  <c:v>0.99257938276365576</c:v>
                </c:pt>
                <c:pt idx="712">
                  <c:v>0.99261182579963525</c:v>
                </c:pt>
                <c:pt idx="713">
                  <c:v>0.99264409537011622</c:v>
                </c:pt>
                <c:pt idx="714">
                  <c:v>0.99267619256780271</c:v>
                </c:pt>
                <c:pt idx="715">
                  <c:v>0.99270811847750762</c:v>
                </c:pt>
                <c:pt idx="716">
                  <c:v>0.99273987417621723</c:v>
                </c:pt>
                <c:pt idx="717">
                  <c:v>0.9927714607331537</c:v>
                </c:pt>
                <c:pt idx="718">
                  <c:v>0.99280287920983867</c:v>
                </c:pt>
                <c:pt idx="719">
                  <c:v>0.99283413066015513</c:v>
                </c:pt>
                <c:pt idx="720">
                  <c:v>0.99286521613040901</c:v>
                </c:pt>
                <c:pt idx="721">
                  <c:v>0.99289613665939058</c:v>
                </c:pt>
                <c:pt idx="722">
                  <c:v>0.99292689327843497</c:v>
                </c:pt>
                <c:pt idx="723">
                  <c:v>0.99295748701148212</c:v>
                </c:pt>
                <c:pt idx="724">
                  <c:v>0.99298791887513638</c:v>
                </c:pt>
                <c:pt idx="725">
                  <c:v>0.99301818987872559</c:v>
                </c:pt>
                <c:pt idx="726">
                  <c:v>0.99304830102435937</c:v>
                </c:pt>
                <c:pt idx="727">
                  <c:v>0.99307825330698729</c:v>
                </c:pt>
                <c:pt idx="728">
                  <c:v>0.99310804771445604</c:v>
                </c:pt>
                <c:pt idx="729">
                  <c:v>0.99313768522756674</c:v>
                </c:pt>
                <c:pt idx="730">
                  <c:v>0.99316716682013095</c:v>
                </c:pt>
                <c:pt idx="731">
                  <c:v>0.99319649345902683</c:v>
                </c:pt>
                <c:pt idx="732">
                  <c:v>0.99322566610425478</c:v>
                </c:pt>
                <c:pt idx="733">
                  <c:v>0.99325468570899178</c:v>
                </c:pt>
                <c:pt idx="734">
                  <c:v>0.99328355321964668</c:v>
                </c:pt>
                <c:pt idx="735">
                  <c:v>0.99331226957591323</c:v>
                </c:pt>
                <c:pt idx="736">
                  <c:v>0.99334083571082465</c:v>
                </c:pt>
                <c:pt idx="737">
                  <c:v>0.99336925255080566</c:v>
                </c:pt>
                <c:pt idx="738">
                  <c:v>0.99339752101572576</c:v>
                </c:pt>
                <c:pt idx="739">
                  <c:v>0.99342564201895123</c:v>
                </c:pt>
                <c:pt idx="740">
                  <c:v>0.99345361646739583</c:v>
                </c:pt>
                <c:pt idx="741">
                  <c:v>0.99348144526157411</c:v>
                </c:pt>
                <c:pt idx="742">
                  <c:v>0.99350912929564994</c:v>
                </c:pt>
                <c:pt idx="743">
                  <c:v>0.99353666945748798</c:v>
                </c:pt>
                <c:pt idx="744">
                  <c:v>0.99356406662870334</c:v>
                </c:pt>
                <c:pt idx="745">
                  <c:v>0.99359132168471109</c:v>
                </c:pt>
                <c:pt idx="746">
                  <c:v>0.99361843549477491</c:v>
                </c:pt>
                <c:pt idx="747">
                  <c:v>0.99364540892205622</c:v>
                </c:pt>
                <c:pt idx="748">
                  <c:v>0.99367224282366173</c:v>
                </c:pt>
                <c:pt idx="749">
                  <c:v>0.99369893805069176</c:v>
                </c:pt>
                <c:pt idx="750">
                  <c:v>0.99372549544828692</c:v>
                </c:pt>
                <c:pt idx="751">
                  <c:v>0.99375191585567557</c:v>
                </c:pt>
                <c:pt idx="752">
                  <c:v>0.99377820010622009</c:v>
                </c:pt>
                <c:pt idx="753">
                  <c:v>0.99380434902746295</c:v>
                </c:pt>
                <c:pt idx="754">
                  <c:v>0.99383036344117237</c:v>
                </c:pt>
                <c:pt idx="755">
                  <c:v>0.99385624416338769</c:v>
                </c:pt>
                <c:pt idx="756">
                  <c:v>0.99388199200446425</c:v>
                </c:pt>
                <c:pt idx="757">
                  <c:v>0.9939076077691178</c:v>
                </c:pt>
                <c:pt idx="758">
                  <c:v>0.99393309225646909</c:v>
                </c:pt>
                <c:pt idx="759">
                  <c:v>0.99395844626008689</c:v>
                </c:pt>
                <c:pt idx="760">
                  <c:v>0.99398367056803172</c:v>
                </c:pt>
                <c:pt idx="761">
                  <c:v>0.99400876596289911</c:v>
                </c:pt>
                <c:pt idx="762">
                  <c:v>0.99403373322186173</c:v>
                </c:pt>
                <c:pt idx="763">
                  <c:v>0.99405857311671209</c:v>
                </c:pt>
                <c:pt idx="764">
                  <c:v>0.99408328641390398</c:v>
                </c:pt>
                <c:pt idx="765">
                  <c:v>0.99410787387459432</c:v>
                </c:pt>
                <c:pt idx="766">
                  <c:v>0.99413233625468433</c:v>
                </c:pt>
                <c:pt idx="767">
                  <c:v>0.99415667430486032</c:v>
                </c:pt>
                <c:pt idx="768">
                  <c:v>0.99418088877063382</c:v>
                </c:pt>
                <c:pt idx="769">
                  <c:v>0.99420498039238236</c:v>
                </c:pt>
                <c:pt idx="770">
                  <c:v>0.99422894990538857</c:v>
                </c:pt>
                <c:pt idx="771">
                  <c:v>0.99425279803988009</c:v>
                </c:pt>
                <c:pt idx="772">
                  <c:v>0.99427652552106849</c:v>
                </c:pt>
                <c:pt idx="773">
                  <c:v>0.99430013306918807</c:v>
                </c:pt>
                <c:pt idx="774">
                  <c:v>0.99432362139953412</c:v>
                </c:pt>
                <c:pt idx="775">
                  <c:v>0.99434699122250148</c:v>
                </c:pt>
                <c:pt idx="776">
                  <c:v>0.99437024324362167</c:v>
                </c:pt>
                <c:pt idx="777">
                  <c:v>0.99439337816360096</c:v>
                </c:pt>
                <c:pt idx="778">
                  <c:v>0.99441639667835713</c:v>
                </c:pt>
                <c:pt idx="779">
                  <c:v>0.99443929947905652</c:v>
                </c:pt>
                <c:pt idx="780">
                  <c:v>0.99446208725215013</c:v>
                </c:pt>
                <c:pt idx="781">
                  <c:v>0.99448476067941061</c:v>
                </c:pt>
                <c:pt idx="782">
                  <c:v>0.99450732043796719</c:v>
                </c:pt>
                <c:pt idx="783">
                  <c:v>0.99452976720034203</c:v>
                </c:pt>
                <c:pt idx="784">
                  <c:v>0.99455210163448504</c:v>
                </c:pt>
                <c:pt idx="785">
                  <c:v>0.99457432440380922</c:v>
                </c:pt>
                <c:pt idx="786">
                  <c:v>0.99459643616722493</c:v>
                </c:pt>
                <c:pt idx="787">
                  <c:v>0.99461843757917467</c:v>
                </c:pt>
                <c:pt idx="788">
                  <c:v>0.99464032928966706</c:v>
                </c:pt>
                <c:pt idx="789">
                  <c:v>0.99466211194431065</c:v>
                </c:pt>
                <c:pt idx="790">
                  <c:v>0.99468378618434727</c:v>
                </c:pt>
                <c:pt idx="791">
                  <c:v>0.99470535264668558</c:v>
                </c:pt>
                <c:pt idx="792">
                  <c:v>0.99472681196393398</c:v>
                </c:pt>
                <c:pt idx="793">
                  <c:v>0.99474816476443306</c:v>
                </c:pt>
                <c:pt idx="794">
                  <c:v>0.99476941167228816</c:v>
                </c:pt>
                <c:pt idx="795">
                  <c:v>0.99479055330740185</c:v>
                </c:pt>
                <c:pt idx="796">
                  <c:v>0.99481159028550503</c:v>
                </c:pt>
                <c:pt idx="797">
                  <c:v>0.99483252321818927</c:v>
                </c:pt>
                <c:pt idx="798">
                  <c:v>0.99485335271293796</c:v>
                </c:pt>
                <c:pt idx="799">
                  <c:v>0.99487407937315697</c:v>
                </c:pt>
                <c:pt idx="800">
                  <c:v>0.9948947037982061</c:v>
                </c:pt>
                <c:pt idx="801">
                  <c:v>0.99491522658342924</c:v>
                </c:pt>
                <c:pt idx="802">
                  <c:v>0.99493564832018477</c:v>
                </c:pt>
                <c:pt idx="803">
                  <c:v>0.99495596959587551</c:v>
                </c:pt>
                <c:pt idx="804">
                  <c:v>0.99497619099397872</c:v>
                </c:pt>
                <c:pt idx="805">
                  <c:v>0.99499631309407555</c:v>
                </c:pt>
                <c:pt idx="806">
                  <c:v>0.99501633647188037</c:v>
                </c:pt>
                <c:pt idx="807">
                  <c:v>0.99503626169926973</c:v>
                </c:pt>
                <c:pt idx="808">
                  <c:v>0.99505608934431122</c:v>
                </c:pt>
                <c:pt idx="809">
                  <c:v>0.99507581997129224</c:v>
                </c:pt>
                <c:pt idx="810">
                  <c:v>0.99509545414074807</c:v>
                </c:pt>
                <c:pt idx="811">
                  <c:v>0.99511499240948997</c:v>
                </c:pt>
                <c:pt idx="812">
                  <c:v>0.9951344353306335</c:v>
                </c:pt>
                <c:pt idx="813">
                  <c:v>0.99515378345362537</c:v>
                </c:pt>
                <c:pt idx="814">
                  <c:v>0.99517303732427176</c:v>
                </c:pt>
                <c:pt idx="815">
                  <c:v>0.99519219748476484</c:v>
                </c:pt>
                <c:pt idx="816">
                  <c:v>0.99521126447370989</c:v>
                </c:pt>
                <c:pt idx="817">
                  <c:v>0.99523023882615225</c:v>
                </c:pt>
                <c:pt idx="818">
                  <c:v>0.99524912107360353</c:v>
                </c:pt>
                <c:pt idx="819">
                  <c:v>0.99526791174406826</c:v>
                </c:pt>
                <c:pt idx="820">
                  <c:v>0.99528661136206942</c:v>
                </c:pt>
                <c:pt idx="821">
                  <c:v>0.99530522044867498</c:v>
                </c:pt>
                <c:pt idx="822">
                  <c:v>0.99532373952152298</c:v>
                </c:pt>
                <c:pt idx="823">
                  <c:v>0.99534216909484763</c:v>
                </c:pt>
                <c:pt idx="824">
                  <c:v>0.99536050967950351</c:v>
                </c:pt>
                <c:pt idx="825">
                  <c:v>0.99537876178299178</c:v>
                </c:pt>
                <c:pt idx="826">
                  <c:v>0.99539692590948403</c:v>
                </c:pt>
                <c:pt idx="827">
                  <c:v>0.99541500255984761</c:v>
                </c:pt>
                <c:pt idx="828">
                  <c:v>0.99543299223166937</c:v>
                </c:pt>
                <c:pt idx="829">
                  <c:v>0.99545089541928067</c:v>
                </c:pt>
                <c:pt idx="830">
                  <c:v>0.99546871261378056</c:v>
                </c:pt>
                <c:pt idx="831">
                  <c:v>0.99548644430306032</c:v>
                </c:pt>
                <c:pt idx="832">
                  <c:v>0.99550409097182646</c:v>
                </c:pt>
                <c:pt idx="833">
                  <c:v>0.99552165310162466</c:v>
                </c:pt>
                <c:pt idx="834">
                  <c:v>0.9955391311708629</c:v>
                </c:pt>
                <c:pt idx="835">
                  <c:v>0.99555652565483399</c:v>
                </c:pt>
                <c:pt idx="836">
                  <c:v>0.99557383702573943</c:v>
                </c:pt>
                <c:pt idx="837">
                  <c:v>0.99559106575271106</c:v>
                </c:pt>
                <c:pt idx="838">
                  <c:v>0.99560821230183427</c:v>
                </c:pt>
                <c:pt idx="839">
                  <c:v>0.99562527713616988</c:v>
                </c:pt>
                <c:pt idx="840">
                  <c:v>0.99564226071577655</c:v>
                </c:pt>
                <c:pt idx="841">
                  <c:v>0.99565916349773254</c:v>
                </c:pt>
                <c:pt idx="842">
                  <c:v>0.99567598593615758</c:v>
                </c:pt>
                <c:pt idx="843">
                  <c:v>0.99569272848223467</c:v>
                </c:pt>
                <c:pt idx="844">
                  <c:v>0.99570939158423077</c:v>
                </c:pt>
                <c:pt idx="845">
                  <c:v>0.99572597568751908</c:v>
                </c:pt>
                <c:pt idx="846">
                  <c:v>0.99574248123459919</c:v>
                </c:pt>
                <c:pt idx="847">
                  <c:v>0.99575890866511851</c:v>
                </c:pt>
                <c:pt idx="848">
                  <c:v>0.99577525841589298</c:v>
                </c:pt>
                <c:pt idx="849">
                  <c:v>0.99579153092092731</c:v>
                </c:pt>
                <c:pt idx="850">
                  <c:v>0.99580772661143591</c:v>
                </c:pt>
                <c:pt idx="851">
                  <c:v>0.99582384591586248</c:v>
                </c:pt>
                <c:pt idx="852">
                  <c:v>0.99583988925990063</c:v>
                </c:pt>
                <c:pt idx="853">
                  <c:v>0.99585585706651347</c:v>
                </c:pt>
                <c:pt idx="854">
                  <c:v>0.99587174975595372</c:v>
                </c:pt>
                <c:pt idx="855">
                  <c:v>0.9958875677457828</c:v>
                </c:pt>
                <c:pt idx="856">
                  <c:v>0.9959033114508905</c:v>
                </c:pt>
                <c:pt idx="857">
                  <c:v>0.99591898128351475</c:v>
                </c:pt>
                <c:pt idx="858">
                  <c:v>0.99593457765325966</c:v>
                </c:pt>
                <c:pt idx="859">
                  <c:v>0.99595010096711567</c:v>
                </c:pt>
                <c:pt idx="860">
                  <c:v>0.99596555162947742</c:v>
                </c:pt>
                <c:pt idx="861">
                  <c:v>0.99598093004216326</c:v>
                </c:pt>
                <c:pt idx="862">
                  <c:v>0.99599623660443293</c:v>
                </c:pt>
                <c:pt idx="863">
                  <c:v>0.99601147171300652</c:v>
                </c:pt>
                <c:pt idx="864">
                  <c:v>0.99602663576208261</c:v>
                </c:pt>
                <c:pt idx="865">
                  <c:v>0.99604172914335631</c:v>
                </c:pt>
                <c:pt idx="866">
                  <c:v>0.99605675224603685</c:v>
                </c:pt>
                <c:pt idx="867">
                  <c:v>0.99607170545686619</c:v>
                </c:pt>
                <c:pt idx="868">
                  <c:v>0.99608658916013559</c:v>
                </c:pt>
                <c:pt idx="869">
                  <c:v>0.99610140373770428</c:v>
                </c:pt>
                <c:pt idx="870">
                  <c:v>0.99611614956901584</c:v>
                </c:pt>
                <c:pt idx="871">
                  <c:v>0.99613082703111611</c:v>
                </c:pt>
                <c:pt idx="872">
                  <c:v>0.99614543649866993</c:v>
                </c:pt>
                <c:pt idx="873">
                  <c:v>0.99615997834397829</c:v>
                </c:pt>
                <c:pt idx="874">
                  <c:v>0.99617445293699525</c:v>
                </c:pt>
                <c:pt idx="875">
                  <c:v>0.99618886064534395</c:v>
                </c:pt>
                <c:pt idx="876">
                  <c:v>0.99620320183433442</c:v>
                </c:pt>
                <c:pt idx="877">
                  <c:v>0.9962174768669787</c:v>
                </c:pt>
                <c:pt idx="878">
                  <c:v>0.99623168610400825</c:v>
                </c:pt>
                <c:pt idx="879">
                  <c:v>0.99624582990388921</c:v>
                </c:pt>
                <c:pt idx="880">
                  <c:v>0.9962599086228392</c:v>
                </c:pt>
                <c:pt idx="881">
                  <c:v>0.99627392261484271</c:v>
                </c:pt>
                <c:pt idx="882">
                  <c:v>0.99628787223166715</c:v>
                </c:pt>
                <c:pt idx="883">
                  <c:v>0.99630175782287855</c:v>
                </c:pt>
                <c:pt idx="884">
                  <c:v>0.99631557973585705</c:v>
                </c:pt>
                <c:pt idx="885">
                  <c:v>0.99632933831581216</c:v>
                </c:pt>
                <c:pt idx="886">
                  <c:v>0.99634303390579848</c:v>
                </c:pt>
                <c:pt idx="887">
                  <c:v>0.99635666684673041</c:v>
                </c:pt>
                <c:pt idx="888">
                  <c:v>0.9963702374773975</c:v>
                </c:pt>
                <c:pt idx="889">
                  <c:v>0.99638374613447955</c:v>
                </c:pt>
                <c:pt idx="890">
                  <c:v>0.99639719315256092</c:v>
                </c:pt>
                <c:pt idx="891">
                  <c:v>0.99641057886414597</c:v>
                </c:pt>
                <c:pt idx="892">
                  <c:v>0.9964239035996727</c:v>
                </c:pt>
                <c:pt idx="893">
                  <c:v>0.99643716768752855</c:v>
                </c:pt>
                <c:pt idx="894">
                  <c:v>0.99645037145406334</c:v>
                </c:pt>
                <c:pt idx="895">
                  <c:v>0.99646351522360455</c:v>
                </c:pt>
                <c:pt idx="896">
                  <c:v>0.99647659931847132</c:v>
                </c:pt>
                <c:pt idx="897">
                  <c:v>0.996489624058988</c:v>
                </c:pt>
                <c:pt idx="898">
                  <c:v>0.99650258976349859</c:v>
                </c:pt>
                <c:pt idx="899">
                  <c:v>0.99651549674838036</c:v>
                </c:pt>
                <c:pt idx="900">
                  <c:v>0.99652834532805756</c:v>
                </c:pt>
                <c:pt idx="901">
                  <c:v>0.99654113581501524</c:v>
                </c:pt>
                <c:pt idx="902">
                  <c:v>0.99655386851981231</c:v>
                </c:pt>
                <c:pt idx="903">
                  <c:v>0.99656654375109555</c:v>
                </c:pt>
                <c:pt idx="904">
                  <c:v>0.99657916181561235</c:v>
                </c:pt>
                <c:pt idx="905">
                  <c:v>0.99659172301822407</c:v>
                </c:pt>
                <c:pt idx="906">
                  <c:v>0.99660422766191958</c:v>
                </c:pt>
                <c:pt idx="907">
                  <c:v>0.99661667604782755</c:v>
                </c:pt>
                <c:pt idx="908">
                  <c:v>0.99662906847522981</c:v>
                </c:pt>
                <c:pt idx="909">
                  <c:v>0.99664140524157396</c:v>
                </c:pt>
                <c:pt idx="910">
                  <c:v>0.99665368664248599</c:v>
                </c:pt>
                <c:pt idx="911">
                  <c:v>0.99666591297178331</c:v>
                </c:pt>
                <c:pt idx="912">
                  <c:v>0.99667808452148676</c:v>
                </c:pt>
                <c:pt idx="913">
                  <c:v>0.99669020158183308</c:v>
                </c:pt>
                <c:pt idx="914">
                  <c:v>0.99670226444128773</c:v>
                </c:pt>
                <c:pt idx="915">
                  <c:v>0.99671427338655605</c:v>
                </c:pt>
                <c:pt idx="916">
                  <c:v>0.99672622870259664</c:v>
                </c:pt>
                <c:pt idx="917">
                  <c:v>0.99673813067263273</c:v>
                </c:pt>
                <c:pt idx="918">
                  <c:v>0.99674997957816391</c:v>
                </c:pt>
                <c:pt idx="919">
                  <c:v>0.99676177569897839</c:v>
                </c:pt>
                <c:pt idx="920">
                  <c:v>0.9967735193131646</c:v>
                </c:pt>
                <c:pt idx="921">
                  <c:v>0.99678521069712289</c:v>
                </c:pt>
                <c:pt idx="922">
                  <c:v>0.99679685012557706</c:v>
                </c:pt>
                <c:pt idx="923">
                  <c:v>0.99680843787158591</c:v>
                </c:pt>
                <c:pt idx="924">
                  <c:v>0.99681997420655455</c:v>
                </c:pt>
                <c:pt idx="925">
                  <c:v>0.99683145940024576</c:v>
                </c:pt>
                <c:pt idx="926">
                  <c:v>0.99684289372079116</c:v>
                </c:pt>
                <c:pt idx="927">
                  <c:v>0.99685427743470256</c:v>
                </c:pt>
                <c:pt idx="928">
                  <c:v>0.99686561080688296</c:v>
                </c:pt>
                <c:pt idx="929">
                  <c:v>0.99687689410063696</c:v>
                </c:pt>
                <c:pt idx="930">
                  <c:v>0.99688812757768275</c:v>
                </c:pt>
                <c:pt idx="931">
                  <c:v>0.9968993114981618</c:v>
                </c:pt>
                <c:pt idx="932">
                  <c:v>0.99691044612065027</c:v>
                </c:pt>
                <c:pt idx="933">
                  <c:v>0.99692153170216968</c:v>
                </c:pt>
                <c:pt idx="934">
                  <c:v>0.99693256849819678</c:v>
                </c:pt>
                <c:pt idx="935">
                  <c:v>0.99694355676267477</c:v>
                </c:pt>
                <c:pt idx="936">
                  <c:v>0.99695449674802361</c:v>
                </c:pt>
                <c:pt idx="937">
                  <c:v>0.99696538870515006</c:v>
                </c:pt>
                <c:pt idx="938">
                  <c:v>0.99697623288345782</c:v>
                </c:pt>
                <c:pt idx="939">
                  <c:v>0.99698702953085827</c:v>
                </c:pt>
                <c:pt idx="940">
                  <c:v>0.99699777889377994</c:v>
                </c:pt>
                <c:pt idx="941">
                  <c:v>0.99700848121717911</c:v>
                </c:pt>
                <c:pt idx="942">
                  <c:v>0.99701913674454934</c:v>
                </c:pt>
                <c:pt idx="943">
                  <c:v>0.99702974571793135</c:v>
                </c:pt>
                <c:pt idx="944">
                  <c:v>0.99704030837792301</c:v>
                </c:pt>
                <c:pt idx="945">
                  <c:v>0.99705082496368913</c:v>
                </c:pt>
                <c:pt idx="946">
                  <c:v>0.99706129571297053</c:v>
                </c:pt>
                <c:pt idx="947">
                  <c:v>0.99707172086209461</c:v>
                </c:pt>
                <c:pt idx="948">
                  <c:v>0.9970821006459839</c:v>
                </c:pt>
                <c:pt idx="949">
                  <c:v>0.99709243529816594</c:v>
                </c:pt>
                <c:pt idx="950">
                  <c:v>0.99710272505078268</c:v>
                </c:pt>
                <c:pt idx="951">
                  <c:v>0.99711297013459965</c:v>
                </c:pt>
                <c:pt idx="952">
                  <c:v>0.99712317077901513</c:v>
                </c:pt>
                <c:pt idx="953">
                  <c:v>0.99713332721206938</c:v>
                </c:pt>
                <c:pt idx="954">
                  <c:v>0.99714343966045393</c:v>
                </c:pt>
                <c:pt idx="955">
                  <c:v>0.9971535083495201</c:v>
                </c:pt>
                <c:pt idx="956">
                  <c:v>0.99716353350328868</c:v>
                </c:pt>
                <c:pt idx="957">
                  <c:v>0.99717351534445786</c:v>
                </c:pt>
                <c:pt idx="958">
                  <c:v>0.99718345409441289</c:v>
                </c:pt>
                <c:pt idx="959">
                  <c:v>0.99719334997323461</c:v>
                </c:pt>
                <c:pt idx="960">
                  <c:v>0.9972032031997079</c:v>
                </c:pt>
                <c:pt idx="961">
                  <c:v>0.99721301399133044</c:v>
                </c:pt>
                <c:pt idx="962">
                  <c:v>0.99722278256432129</c:v>
                </c:pt>
                <c:pt idx="963">
                  <c:v>0.99723250913362937</c:v>
                </c:pt>
                <c:pt idx="964">
                  <c:v>0.99724219391294211</c:v>
                </c:pt>
                <c:pt idx="965">
                  <c:v>0.99725183711469345</c:v>
                </c:pt>
                <c:pt idx="966">
                  <c:v>0.99726143895007224</c:v>
                </c:pt>
                <c:pt idx="967">
                  <c:v>0.99727099962903065</c:v>
                </c:pt>
                <c:pt idx="968">
                  <c:v>0.99728051936029249</c:v>
                </c:pt>
                <c:pt idx="969">
                  <c:v>0.99728999835136067</c:v>
                </c:pt>
                <c:pt idx="970">
                  <c:v>0.99729943680852629</c:v>
                </c:pt>
                <c:pt idx="971">
                  <c:v>0.99730883493687561</c:v>
                </c:pt>
                <c:pt idx="972">
                  <c:v>0.99731819294029855</c:v>
                </c:pt>
                <c:pt idx="973">
                  <c:v>0.99732751102149686</c:v>
                </c:pt>
                <c:pt idx="974">
                  <c:v>0.99733678938199111</c:v>
                </c:pt>
                <c:pt idx="975">
                  <c:v>0.99734602822212937</c:v>
                </c:pt>
                <c:pt idx="976">
                  <c:v>0.99735522774109409</c:v>
                </c:pt>
                <c:pt idx="977">
                  <c:v>0.99736438813691064</c:v>
                </c:pt>
                <c:pt idx="978">
                  <c:v>0.99737350960645421</c:v>
                </c:pt>
                <c:pt idx="979">
                  <c:v>0.99738259234545756</c:v>
                </c:pt>
                <c:pt idx="980">
                  <c:v>0.9973916365485187</c:v>
                </c:pt>
                <c:pt idx="981">
                  <c:v>0.99740064240910808</c:v>
                </c:pt>
                <c:pt idx="982">
                  <c:v>0.99740961011957618</c:v>
                </c:pt>
                <c:pt idx="983">
                  <c:v>0.9974185398711608</c:v>
                </c:pt>
                <c:pt idx="984">
                  <c:v>0.99742743185399418</c:v>
                </c:pt>
                <c:pt idx="985">
                  <c:v>0.99743628625711045</c:v>
                </c:pt>
                <c:pt idx="986">
                  <c:v>0.99744510326845259</c:v>
                </c:pt>
                <c:pt idx="987">
                  <c:v>0.99745388307487959</c:v>
                </c:pt>
                <c:pt idx="988">
                  <c:v>0.99746262586217393</c:v>
                </c:pt>
                <c:pt idx="989">
                  <c:v>0.99747133181504788</c:v>
                </c:pt>
                <c:pt idx="990">
                  <c:v>0.99748000111715107</c:v>
                </c:pt>
                <c:pt idx="991">
                  <c:v>0.9974886339510769</c:v>
                </c:pt>
                <c:pt idx="992">
                  <c:v>0.99749723049837002</c:v>
                </c:pt>
                <c:pt idx="993">
                  <c:v>0.99750579093953273</c:v>
                </c:pt>
                <c:pt idx="994">
                  <c:v>0.99751431545403157</c:v>
                </c:pt>
                <c:pt idx="995">
                  <c:v>0.99752280422030459</c:v>
                </c:pt>
                <c:pt idx="996">
                  <c:v>0.99753125741576776</c:v>
                </c:pt>
                <c:pt idx="997">
                  <c:v>0.99753967521682108</c:v>
                </c:pt>
                <c:pt idx="998">
                  <c:v>0.99754805779885636</c:v>
                </c:pt>
                <c:pt idx="999">
                  <c:v>0.99755640533626233</c:v>
                </c:pt>
                <c:pt idx="1000">
                  <c:v>0.99756471800243229</c:v>
                </c:pt>
                <c:pt idx="1001">
                  <c:v>0.99757299596976978</c:v>
                </c:pt>
                <c:pt idx="1002">
                  <c:v>0.99758123940969545</c:v>
                </c:pt>
                <c:pt idx="1003">
                  <c:v>0.99758944849265296</c:v>
                </c:pt>
                <c:pt idx="1004">
                  <c:v>0.99759762338811586</c:v>
                </c:pt>
                <c:pt idx="1005">
                  <c:v>0.99760576426459313</c:v>
                </c:pt>
                <c:pt idx="1006">
                  <c:v>0.99761387128963597</c:v>
                </c:pt>
                <c:pt idx="1007">
                  <c:v>0.99762194462984366</c:v>
                </c:pt>
                <c:pt idx="1008">
                  <c:v>0.99762998445086981</c:v>
                </c:pt>
                <c:pt idx="1009">
                  <c:v>0.99763799091742833</c:v>
                </c:pt>
                <c:pt idx="1010">
                  <c:v>0.99764596419329954</c:v>
                </c:pt>
                <c:pt idx="1011">
                  <c:v>0.99765390444133606</c:v>
                </c:pt>
                <c:pt idx="1012">
                  <c:v>0.99766181182346891</c:v>
                </c:pt>
                <c:pt idx="1013">
                  <c:v>0.9976696865007133</c:v>
                </c:pt>
                <c:pt idx="1014">
                  <c:v>0.99767752863317449</c:v>
                </c:pt>
                <c:pt idx="1015">
                  <c:v>0.99768533838005358</c:v>
                </c:pt>
                <c:pt idx="1016">
                  <c:v>0.99769311589965348</c:v>
                </c:pt>
                <c:pt idx="1017">
                  <c:v>0.99770086134938429</c:v>
                </c:pt>
                <c:pt idx="1018">
                  <c:v>0.99770857488576936</c:v>
                </c:pt>
                <c:pt idx="1019">
                  <c:v>0.99771625666445063</c:v>
                </c:pt>
                <c:pt idx="1020">
                  <c:v>0.99772390684019474</c:v>
                </c:pt>
                <c:pt idx="1021">
                  <c:v>0.99773152556689781</c:v>
                </c:pt>
                <c:pt idx="1022">
                  <c:v>0.99773911299759166</c:v>
                </c:pt>
                <c:pt idx="1023">
                  <c:v>0.99774666928444922</c:v>
                </c:pt>
                <c:pt idx="1024">
                  <c:v>0.99775419457878944</c:v>
                </c:pt>
                <c:pt idx="1025">
                  <c:v>0.99776168903108342</c:v>
                </c:pt>
                <c:pt idx="1026">
                  <c:v>0.99776915279095946</c:v>
                </c:pt>
                <c:pt idx="1027">
                  <c:v>0.9977765860072082</c:v>
                </c:pt>
                <c:pt idx="1028">
                  <c:v>0.99778398882778829</c:v>
                </c:pt>
                <c:pt idx="1029">
                  <c:v>0.9977913613998316</c:v>
                </c:pt>
                <c:pt idx="1030">
                  <c:v>0.99779870386964808</c:v>
                </c:pt>
                <c:pt idx="1031">
                  <c:v>0.99780601638273148</c:v>
                </c:pt>
                <c:pt idx="1032">
                  <c:v>0.99781329908376404</c:v>
                </c:pt>
                <c:pt idx="1033">
                  <c:v>0.99782055211662202</c:v>
                </c:pt>
                <c:pt idx="1034">
                  <c:v>0.99782777562438041</c:v>
                </c:pt>
                <c:pt idx="1035">
                  <c:v>0.99783496974931829</c:v>
                </c:pt>
                <c:pt idx="1036">
                  <c:v>0.99784213463292359</c:v>
                </c:pt>
                <c:pt idx="1037">
                  <c:v>0.9978492704158981</c:v>
                </c:pt>
                <c:pt idx="1038">
                  <c:v>0.99785637723816278</c:v>
                </c:pt>
                <c:pt idx="1039">
                  <c:v>0.997863455238862</c:v>
                </c:pt>
                <c:pt idx="1040">
                  <c:v>0.99787050455636916</c:v>
                </c:pt>
                <c:pt idx="1041">
                  <c:v>0.99787752532829088</c:v>
                </c:pt>
                <c:pt idx="1042">
                  <c:v>0.99788451769147213</c:v>
                </c:pt>
                <c:pt idx="1043">
                  <c:v>0.99789148178200116</c:v>
                </c:pt>
                <c:pt idx="1044">
                  <c:v>0.99789841773521359</c:v>
                </c:pt>
                <c:pt idx="1045">
                  <c:v>0.99790532568569812</c:v>
                </c:pt>
                <c:pt idx="1046">
                  <c:v>0.99791220576730022</c:v>
                </c:pt>
                <c:pt idx="1047">
                  <c:v>0.99791905811312731</c:v>
                </c:pt>
                <c:pt idx="1048">
                  <c:v>0.99792588285555328</c:v>
                </c:pt>
                <c:pt idx="1049">
                  <c:v>0.99793268012622294</c:v>
                </c:pt>
                <c:pt idx="1050">
                  <c:v>0.99793945005605689</c:v>
                </c:pt>
                <c:pt idx="1051">
                  <c:v>0.99794619277525543</c:v>
                </c:pt>
                <c:pt idx="1052">
                  <c:v>0.99795290841330364</c:v>
                </c:pt>
                <c:pt idx="1053">
                  <c:v>0.99795959709897553</c:v>
                </c:pt>
                <c:pt idx="1054">
                  <c:v>0.99796625896033864</c:v>
                </c:pt>
                <c:pt idx="1055">
                  <c:v>0.99797289412475809</c:v>
                </c:pt>
                <c:pt idx="1056">
                  <c:v>0.99797950271890135</c:v>
                </c:pt>
                <c:pt idx="1057">
                  <c:v>0.99798608486874241</c:v>
                </c:pt>
                <c:pt idx="1058">
                  <c:v>0.99799264069956573</c:v>
                </c:pt>
                <c:pt idx="1059">
                  <c:v>0.9979991703359713</c:v>
                </c:pt>
                <c:pt idx="1060">
                  <c:v>0.99800567390187789</c:v>
                </c:pt>
                <c:pt idx="1061">
                  <c:v>0.99801215152052813</c:v>
                </c:pt>
                <c:pt idx="1062">
                  <c:v>0.99801860331449221</c:v>
                </c:pt>
                <c:pt idx="1063">
                  <c:v>0.99802502940567217</c:v>
                </c:pt>
                <c:pt idx="1064">
                  <c:v>0.99803142991530591</c:v>
                </c:pt>
                <c:pt idx="1065">
                  <c:v>0.99803780496397165</c:v>
                </c:pt>
                <c:pt idx="1066">
                  <c:v>0.99804415467159135</c:v>
                </c:pt>
                <c:pt idx="1067">
                  <c:v>0.9980504791574355</c:v>
                </c:pt>
                <c:pt idx="1068">
                  <c:v>0.99805677854012642</c:v>
                </c:pt>
                <c:pt idx="1069">
                  <c:v>0.99806305293764275</c:v>
                </c:pt>
                <c:pt idx="1070">
                  <c:v>0.99806930246732317</c:v>
                </c:pt>
                <c:pt idx="1071">
                  <c:v>0.99807552724587056</c:v>
                </c:pt>
                <c:pt idx="1072">
                  <c:v>0.99808172738935552</c:v>
                </c:pt>
                <c:pt idx="1073">
                  <c:v>0.99808790301322059</c:v>
                </c:pt>
                <c:pt idx="1074">
                  <c:v>0.99809405423228392</c:v>
                </c:pt>
                <c:pt idx="1075">
                  <c:v>0.99810018116074306</c:v>
                </c:pt>
                <c:pt idx="1076">
                  <c:v>0.99810628391217893</c:v>
                </c:pt>
                <c:pt idx="1077">
                  <c:v>0.9981123625995596</c:v>
                </c:pt>
                <c:pt idx="1078">
                  <c:v>0.99811841733524376</c:v>
                </c:pt>
                <c:pt idx="1079">
                  <c:v>0.99812444823098467</c:v>
                </c:pt>
                <c:pt idx="1080">
                  <c:v>0.99813045539793377</c:v>
                </c:pt>
                <c:pt idx="1081">
                  <c:v>0.99813643894664439</c:v>
                </c:pt>
                <c:pt idx="1082">
                  <c:v>0.99814239898707546</c:v>
                </c:pt>
                <c:pt idx="1083">
                  <c:v>0.99814833562859484</c:v>
                </c:pt>
                <c:pt idx="1084">
                  <c:v>0.99815424897998339</c:v>
                </c:pt>
                <c:pt idx="1085">
                  <c:v>0.99816013914943813</c:v>
                </c:pt>
                <c:pt idx="1086">
                  <c:v>0.99816600624457574</c:v>
                </c:pt>
                <c:pt idx="1087">
                  <c:v>0.99817185037243672</c:v>
                </c:pt>
                <c:pt idx="1088">
                  <c:v>0.99817767163948801</c:v>
                </c:pt>
                <c:pt idx="1089">
                  <c:v>0.99818347015162712</c:v>
                </c:pt>
                <c:pt idx="1090">
                  <c:v>0.99818924601418535</c:v>
                </c:pt>
                <c:pt idx="1091">
                  <c:v>0.99819499933193101</c:v>
                </c:pt>
                <c:pt idx="1092">
                  <c:v>0.99820073020907329</c:v>
                </c:pt>
                <c:pt idx="1093">
                  <c:v>0.99820643874926529</c:v>
                </c:pt>
                <c:pt idx="1094">
                  <c:v>0.99821212505560741</c:v>
                </c:pt>
                <c:pt idx="1095">
                  <c:v>0.99821778923065085</c:v>
                </c:pt>
                <c:pt idx="1096">
                  <c:v>0.99822343137640068</c:v>
                </c:pt>
                <c:pt idx="1097">
                  <c:v>0.99822905159431952</c:v>
                </c:pt>
                <c:pt idx="1098">
                  <c:v>0.9982346499853304</c:v>
                </c:pt>
                <c:pt idx="1099">
                  <c:v>0.99824022664982004</c:v>
                </c:pt>
                <c:pt idx="1100">
                  <c:v>0.99824578168764255</c:v>
                </c:pt>
                <c:pt idx="1101">
                  <c:v>0.99825131519812205</c:v>
                </c:pt>
                <c:pt idx="1102">
                  <c:v>0.99825682728005605</c:v>
                </c:pt>
                <c:pt idx="1103">
                  <c:v>0.99826231803171883</c:v>
                </c:pt>
                <c:pt idx="1104">
                  <c:v>0.99826778755086432</c:v>
                </c:pt>
                <c:pt idx="1105">
                  <c:v>0.99827323593472927</c:v>
                </c:pt>
                <c:pt idx="1106">
                  <c:v>0.99827866328003645</c:v>
                </c:pt>
                <c:pt idx="1107">
                  <c:v>0.99828406968299765</c:v>
                </c:pt>
                <c:pt idx="1108">
                  <c:v>0.99828945523931667</c:v>
                </c:pt>
                <c:pt idx="1109">
                  <c:v>0.99829482004419257</c:v>
                </c:pt>
                <c:pt idx="1110">
                  <c:v>0.99830016419232226</c:v>
                </c:pt>
                <c:pt idx="1111">
                  <c:v>0.99830548777790418</c:v>
                </c:pt>
                <c:pt idx="1112">
                  <c:v>0.99831079089464059</c:v>
                </c:pt>
                <c:pt idx="1113">
                  <c:v>0.99831607363574093</c:v>
                </c:pt>
                <c:pt idx="1114">
                  <c:v>0.99832133609392459</c:v>
                </c:pt>
                <c:pt idx="1115">
                  <c:v>0.99832657836142391</c:v>
                </c:pt>
                <c:pt idx="1116">
                  <c:v>0.99833180052998705</c:v>
                </c:pt>
                <c:pt idx="1117">
                  <c:v>0.99833700269088088</c:v>
                </c:pt>
                <c:pt idx="1118">
                  <c:v>0.99834218493489391</c:v>
                </c:pt>
                <c:pt idx="1119">
                  <c:v>0.99834734735233865</c:v>
                </c:pt>
                <c:pt idx="1120">
                  <c:v>0.99835249003305537</c:v>
                </c:pt>
                <c:pt idx="1121">
                  <c:v>0.99835761306641402</c:v>
                </c:pt>
                <c:pt idx="1122">
                  <c:v>0.99836271654131747</c:v>
                </c:pt>
                <c:pt idx="1123">
                  <c:v>0.99836780054620411</c:v>
                </c:pt>
                <c:pt idx="1124">
                  <c:v>0.99837286516905055</c:v>
                </c:pt>
                <c:pt idx="1125">
                  <c:v>0.99837791049737479</c:v>
                </c:pt>
                <c:pt idx="1126">
                  <c:v>0.99838293661823818</c:v>
                </c:pt>
                <c:pt idx="1127">
                  <c:v>0.99838794361824879</c:v>
                </c:pt>
                <c:pt idx="1128">
                  <c:v>0.99839293158356368</c:v>
                </c:pt>
                <c:pt idx="1129">
                  <c:v>0.99839790059989175</c:v>
                </c:pt>
                <c:pt idx="1130">
                  <c:v>0.99840285075249635</c:v>
                </c:pt>
                <c:pt idx="1131">
                  <c:v>0.99840778212619785</c:v>
                </c:pt>
                <c:pt idx="1132">
                  <c:v>0.99841269480537631</c:v>
                </c:pt>
                <c:pt idx="1133">
                  <c:v>0.99841758887397403</c:v>
                </c:pt>
                <c:pt idx="1134">
                  <c:v>0.99842246441549798</c:v>
                </c:pt>
                <c:pt idx="1135">
                  <c:v>0.99842732151302283</c:v>
                </c:pt>
                <c:pt idx="1136">
                  <c:v>0.99843216024919279</c:v>
                </c:pt>
                <c:pt idx="1137">
                  <c:v>0.99843698070622477</c:v>
                </c:pt>
                <c:pt idx="1138">
                  <c:v>0.99844178296591046</c:v>
                </c:pt>
                <c:pt idx="1139">
                  <c:v>0.99844656710961921</c:v>
                </c:pt>
                <c:pt idx="1140">
                  <c:v>0.99845133321829993</c:v>
                </c:pt>
                <c:pt idx="1141">
                  <c:v>0.99845608137248409</c:v>
                </c:pt>
                <c:pt idx="1142">
                  <c:v>0.99846081165228806</c:v>
                </c:pt>
                <c:pt idx="1143">
                  <c:v>0.99846552413741529</c:v>
                </c:pt>
                <c:pt idx="1144">
                  <c:v>0.99847021890715881</c:v>
                </c:pt>
                <c:pt idx="1145">
                  <c:v>0.99847489604040374</c:v>
                </c:pt>
                <c:pt idx="1146">
                  <c:v>0.99847955561562973</c:v>
                </c:pt>
                <c:pt idx="1147">
                  <c:v>0.9984841977109129</c:v>
                </c:pt>
                <c:pt idx="1148">
                  <c:v>0.99848882240392889</c:v>
                </c:pt>
                <c:pt idx="1149">
                  <c:v>0.99849342977195432</c:v>
                </c:pt>
                <c:pt idx="1150">
                  <c:v>0.99849801989187004</c:v>
                </c:pt>
                <c:pt idx="1151">
                  <c:v>0.99850259284016252</c:v>
                </c:pt>
                <c:pt idx="1152">
                  <c:v>0.998507148692927</c:v>
                </c:pt>
                <c:pt idx="1153">
                  <c:v>0.99851168752586894</c:v>
                </c:pt>
                <c:pt idx="1154">
                  <c:v>0.99851620941430697</c:v>
                </c:pt>
                <c:pt idx="1155">
                  <c:v>0.99852071443317469</c:v>
                </c:pt>
                <c:pt idx="1156">
                  <c:v>0.99852520265702316</c:v>
                </c:pt>
                <c:pt idx="1157">
                  <c:v>0.99852967416002292</c:v>
                </c:pt>
                <c:pt idx="1158">
                  <c:v>0.99853412901596617</c:v>
                </c:pt>
                <c:pt idx="1159">
                  <c:v>0.9985385672982694</c:v>
                </c:pt>
                <c:pt idx="1160">
                  <c:v>0.99854298907997474</c:v>
                </c:pt>
                <c:pt idx="1161">
                  <c:v>0.99854739443375307</c:v>
                </c:pt>
                <c:pt idx="1162">
                  <c:v>0.9985517834319052</c:v>
                </c:pt>
                <c:pt idx="1163">
                  <c:v>0.99855615614636506</c:v>
                </c:pt>
                <c:pt idx="1164">
                  <c:v>0.99856051264870072</c:v>
                </c:pt>
                <c:pt idx="1165">
                  <c:v>0.99856485301011721</c:v>
                </c:pt>
                <c:pt idx="1166">
                  <c:v>0.99856917730145855</c:v>
                </c:pt>
                <c:pt idx="1167">
                  <c:v>0.99857348559320946</c:v>
                </c:pt>
                <c:pt idx="1168">
                  <c:v>0.99857777795549785</c:v>
                </c:pt>
                <c:pt idx="1169">
                  <c:v>0.99858205445809645</c:v>
                </c:pt>
                <c:pt idx="1170">
                  <c:v>0.99858631517042529</c:v>
                </c:pt>
                <c:pt idx="1171">
                  <c:v>0.99859056016155334</c:v>
                </c:pt>
                <c:pt idx="1172">
                  <c:v>0.99859478950020064</c:v>
                </c:pt>
                <c:pt idx="1173">
                  <c:v>0.99859900325474049</c:v>
                </c:pt>
                <c:pt idx="1174">
                  <c:v>0.99860320149320125</c:v>
                </c:pt>
                <c:pt idx="1175">
                  <c:v>0.99860738428326834</c:v>
                </c:pt>
                <c:pt idx="1176">
                  <c:v>0.99861155169228599</c:v>
                </c:pt>
                <c:pt idx="1177">
                  <c:v>0.9986157037872595</c:v>
                </c:pt>
                <c:pt idx="1178">
                  <c:v>0.99861984063485731</c:v>
                </c:pt>
                <c:pt idx="1179">
                  <c:v>0.99862396230141237</c:v>
                </c:pt>
                <c:pt idx="1180">
                  <c:v>0.99862806885292454</c:v>
                </c:pt>
                <c:pt idx="1181">
                  <c:v>0.99863216035506208</c:v>
                </c:pt>
                <c:pt idx="1182">
                  <c:v>0.99863623687316405</c:v>
                </c:pt>
                <c:pt idx="1183">
                  <c:v>0.99864029847224178</c:v>
                </c:pt>
                <c:pt idx="1184">
                  <c:v>0.99864434521698064</c:v>
                </c:pt>
                <c:pt idx="1185">
                  <c:v>0.99864837717174237</c:v>
                </c:pt>
                <c:pt idx="1186">
                  <c:v>0.99865239440056652</c:v>
                </c:pt>
                <c:pt idx="1187">
                  <c:v>0.99865639696717245</c:v>
                </c:pt>
                <c:pt idx="1188">
                  <c:v>0.99866038493496101</c:v>
                </c:pt>
                <c:pt idx="1189">
                  <c:v>0.9986643583670165</c:v>
                </c:pt>
                <c:pt idx="1190">
                  <c:v>0.99866831732610839</c:v>
                </c:pt>
                <c:pt idx="1191">
                  <c:v>0.99867226187469293</c:v>
                </c:pt>
                <c:pt idx="1192">
                  <c:v>0.99867619207491543</c:v>
                </c:pt>
                <c:pt idx="1193">
                  <c:v>0.99868010798861118</c:v>
                </c:pt>
                <c:pt idx="1194">
                  <c:v>0.99868400967730819</c:v>
                </c:pt>
                <c:pt idx="1195">
                  <c:v>0.99868789720222806</c:v>
                </c:pt>
                <c:pt idx="1196">
                  <c:v>0.99869177062428838</c:v>
                </c:pt>
                <c:pt idx="1197">
                  <c:v>0.99869563000410377</c:v>
                </c:pt>
                <c:pt idx="1198">
                  <c:v>0.99869947540198833</c:v>
                </c:pt>
                <c:pt idx="1199">
                  <c:v>0.99870330687795661</c:v>
                </c:pt>
                <c:pt idx="1200">
                  <c:v>0.99870712449172583</c:v>
                </c:pt>
                <c:pt idx="1201">
                  <c:v>0.99871092830271746</c:v>
                </c:pt>
                <c:pt idx="1202">
                  <c:v>0.99871471837005843</c:v>
                </c:pt>
                <c:pt idx="1203">
                  <c:v>0.99871849475258334</c:v>
                </c:pt>
                <c:pt idx="1204">
                  <c:v>0.99872225750883603</c:v>
                </c:pt>
                <c:pt idx="1205">
                  <c:v>0.99872600669707068</c:v>
                </c:pt>
                <c:pt idx="1206">
                  <c:v>0.99872974237525425</c:v>
                </c:pt>
                <c:pt idx="1207">
                  <c:v>0.99873346460106738</c:v>
                </c:pt>
                <c:pt idx="1208">
                  <c:v>0.99873717343190616</c:v>
                </c:pt>
                <c:pt idx="1209">
                  <c:v>0.99874086892488423</c:v>
                </c:pt>
                <c:pt idx="1210">
                  <c:v>0.99874455113683358</c:v>
                </c:pt>
                <c:pt idx="1211">
                  <c:v>0.99874822012430675</c:v>
                </c:pt>
                <c:pt idx="1212">
                  <c:v>0.99875187594357773</c:v>
                </c:pt>
                <c:pt idx="1213">
                  <c:v>0.99875551865064449</c:v>
                </c:pt>
                <c:pt idx="1214">
                  <c:v>0.99875914830122958</c:v>
                </c:pt>
                <c:pt idx="1215">
                  <c:v>0.99876276495078198</c:v>
                </c:pt>
                <c:pt idx="1216">
                  <c:v>0.99876636865447876</c:v>
                </c:pt>
                <c:pt idx="1217">
                  <c:v>0.99876995946722669</c:v>
                </c:pt>
                <c:pt idx="1218">
                  <c:v>0.99877353744366326</c:v>
                </c:pt>
                <c:pt idx="1219">
                  <c:v>0.99877710263815866</c:v>
                </c:pt>
                <c:pt idx="1220">
                  <c:v>0.99878065510481695</c:v>
                </c:pt>
                <c:pt idx="1221">
                  <c:v>0.99878419489747761</c:v>
                </c:pt>
                <c:pt idx="1222">
                  <c:v>0.99878772206971722</c:v>
                </c:pt>
                <c:pt idx="1223">
                  <c:v>0.99879123667485059</c:v>
                </c:pt>
                <c:pt idx="1224">
                  <c:v>0.99879473876593261</c:v>
                </c:pt>
                <c:pt idx="1225">
                  <c:v>0.99879822839575905</c:v>
                </c:pt>
                <c:pt idx="1226">
                  <c:v>0.99880170561686876</c:v>
                </c:pt>
                <c:pt idx="1227">
                  <c:v>0.99880517048154449</c:v>
                </c:pt>
                <c:pt idx="1228">
                  <c:v>0.99880862304181461</c:v>
                </c:pt>
                <c:pt idx="1229">
                  <c:v>0.99881206334945438</c:v>
                </c:pt>
                <c:pt idx="1230">
                  <c:v>0.99881549145598747</c:v>
                </c:pt>
                <c:pt idx="1231">
                  <c:v>0.99881890741268708</c:v>
                </c:pt>
                <c:pt idx="1232">
                  <c:v>0.99882231127057786</c:v>
                </c:pt>
                <c:pt idx="1233">
                  <c:v>0.99882570308043661</c:v>
                </c:pt>
                <c:pt idx="1234">
                  <c:v>0.99882908289279415</c:v>
                </c:pt>
                <c:pt idx="1235">
                  <c:v>0.99883245075793625</c:v>
                </c:pt>
                <c:pt idx="1236">
                  <c:v>0.99883580672590555</c:v>
                </c:pt>
                <c:pt idx="1237">
                  <c:v>0.99883915084650221</c:v>
                </c:pt>
                <c:pt idx="1238">
                  <c:v>0.9988424831692857</c:v>
                </c:pt>
                <c:pt idx="1239">
                  <c:v>0.99884580374357623</c:v>
                </c:pt>
                <c:pt idx="1240">
                  <c:v>0.99884911261845555</c:v>
                </c:pt>
                <c:pt idx="1241">
                  <c:v>0.99885240984276857</c:v>
                </c:pt>
                <c:pt idx="1242">
                  <c:v>0.99885569546512465</c:v>
                </c:pt>
                <c:pt idx="1243">
                  <c:v>0.99885896953389897</c:v>
                </c:pt>
                <c:pt idx="1244">
                  <c:v>0.99886223209723357</c:v>
                </c:pt>
                <c:pt idx="1245">
                  <c:v>0.9988654832030387</c:v>
                </c:pt>
                <c:pt idx="1246">
                  <c:v>0.99886872289899431</c:v>
                </c:pt>
                <c:pt idx="1247">
                  <c:v>0.99887195123255113</c:v>
                </c:pt>
                <c:pt idx="1248">
                  <c:v>0.99887516825093159</c:v>
                </c:pt>
                <c:pt idx="1249">
                  <c:v>0.99887837400113189</c:v>
                </c:pt>
                <c:pt idx="1250">
                  <c:v>0.99888156852992238</c:v>
                </c:pt>
                <c:pt idx="1251">
                  <c:v>0.99888475188384918</c:v>
                </c:pt>
                <c:pt idx="1252">
                  <c:v>0.99888792410923555</c:v>
                </c:pt>
                <c:pt idx="1253">
                  <c:v>0.99889108525218273</c:v>
                </c:pt>
                <c:pt idx="1254">
                  <c:v>0.99889423535857136</c:v>
                </c:pt>
                <c:pt idx="1255">
                  <c:v>0.99889737447406268</c:v>
                </c:pt>
                <c:pt idx="1256">
                  <c:v>0.99890050264409969</c:v>
                </c:pt>
                <c:pt idx="1257">
                  <c:v>0.9989036199139083</c:v>
                </c:pt>
                <c:pt idx="1258">
                  <c:v>0.99890672632849853</c:v>
                </c:pt>
                <c:pt idx="1259">
                  <c:v>0.99890982193266575</c:v>
                </c:pt>
                <c:pt idx="1260">
                  <c:v>0.99891290677099165</c:v>
                </c:pt>
                <c:pt idx="1261">
                  <c:v>0.99891598088784561</c:v>
                </c:pt>
                <c:pt idx="1262">
                  <c:v>0.99891904432738565</c:v>
                </c:pt>
                <c:pt idx="1263">
                  <c:v>0.99892209713355984</c:v>
                </c:pt>
                <c:pt idx="1264">
                  <c:v>0.99892513935010696</c:v>
                </c:pt>
                <c:pt idx="1265">
                  <c:v>0.99892817102055842</c:v>
                </c:pt>
                <c:pt idx="1266">
                  <c:v>0.99893119218823834</c:v>
                </c:pt>
                <c:pt idx="1267">
                  <c:v>0.99893420289626567</c:v>
                </c:pt>
                <c:pt idx="1268">
                  <c:v>0.99893720318755441</c:v>
                </c:pt>
                <c:pt idx="1269">
                  <c:v>0.99894019310481563</c:v>
                </c:pt>
                <c:pt idx="1270">
                  <c:v>0.99894317269055777</c:v>
                </c:pt>
                <c:pt idx="1271">
                  <c:v>0.99894614198708798</c:v>
                </c:pt>
                <c:pt idx="1272">
                  <c:v>0.99894910103651346</c:v>
                </c:pt>
                <c:pt idx="1273">
                  <c:v>0.99895204988074204</c:v>
                </c:pt>
                <c:pt idx="1274">
                  <c:v>0.9989549885614839</c:v>
                </c:pt>
                <c:pt idx="1275">
                  <c:v>0.99895791712025195</c:v>
                </c:pt>
                <c:pt idx="1276">
                  <c:v>0.99896083559836335</c:v>
                </c:pt>
                <c:pt idx="1277">
                  <c:v>0.99896374403694022</c:v>
                </c:pt>
                <c:pt idx="1278">
                  <c:v>0.99896664247691125</c:v>
                </c:pt>
                <c:pt idx="1279">
                  <c:v>0.99896953095901198</c:v>
                </c:pt>
                <c:pt idx="1280">
                  <c:v>0.9989724095237863</c:v>
                </c:pt>
                <c:pt idx="1281">
                  <c:v>0.99897527821158738</c:v>
                </c:pt>
                <c:pt idx="1282">
                  <c:v>0.99897813706257876</c:v>
                </c:pt>
                <c:pt idx="1283">
                  <c:v>0.99898098611673514</c:v>
                </c:pt>
                <c:pt idx="1284">
                  <c:v>0.99898382541384378</c:v>
                </c:pt>
                <c:pt idx="1285">
                  <c:v>0.99898665499350481</c:v>
                </c:pt>
                <c:pt idx="1286">
                  <c:v>0.99898947489513312</c:v>
                </c:pt>
                <c:pt idx="1287">
                  <c:v>0.99899228515795868</c:v>
                </c:pt>
                <c:pt idx="1288">
                  <c:v>0.99899508582102758</c:v>
                </c:pt>
                <c:pt idx="1289">
                  <c:v>0.99899787692320341</c:v>
                </c:pt>
                <c:pt idx="1290">
                  <c:v>0.99900065850316777</c:v>
                </c:pt>
                <c:pt idx="1291">
                  <c:v>0.99900343059942165</c:v>
                </c:pt>
                <c:pt idx="1292">
                  <c:v>0.99900619325028595</c:v>
                </c:pt>
                <c:pt idx="1293">
                  <c:v>0.99900894649390293</c:v>
                </c:pt>
                <c:pt idx="1294">
                  <c:v>0.99901169036823645</c:v>
                </c:pt>
                <c:pt idx="1295">
                  <c:v>0.99901442491107384</c:v>
                </c:pt>
                <c:pt idx="1296">
                  <c:v>0.9990171501600259</c:v>
                </c:pt>
                <c:pt idx="1297">
                  <c:v>0.99901986615252869</c:v>
                </c:pt>
                <c:pt idx="1298">
                  <c:v>0.99902257292584373</c:v>
                </c:pt>
                <c:pt idx="1299">
                  <c:v>0.99902527051705936</c:v>
                </c:pt>
                <c:pt idx="1300">
                  <c:v>0.99902795896309138</c:v>
                </c:pt>
                <c:pt idx="1301">
                  <c:v>0.99903063830068428</c:v>
                </c:pt>
                <c:pt idx="1302">
                  <c:v>0.99903330856641182</c:v>
                </c:pt>
                <c:pt idx="1303">
                  <c:v>0.9990359697966783</c:v>
                </c:pt>
                <c:pt idx="1304">
                  <c:v>0.99903862202771887</c:v>
                </c:pt>
                <c:pt idx="1305">
                  <c:v>0.999041265295601</c:v>
                </c:pt>
                <c:pt idx="1306">
                  <c:v>0.99904389963622509</c:v>
                </c:pt>
                <c:pt idx="1307">
                  <c:v>0.99904652508532543</c:v>
                </c:pt>
                <c:pt idx="1308">
                  <c:v>0.99904914167847092</c:v>
                </c:pt>
                <c:pt idx="1309">
                  <c:v>0.99905174945106612</c:v>
                </c:pt>
                <c:pt idx="1310">
                  <c:v>0.99905434843835206</c:v>
                </c:pt>
                <c:pt idx="1311">
                  <c:v>0.9990569386754069</c:v>
                </c:pt>
                <c:pt idx="1312">
                  <c:v>0.99905952019714728</c:v>
                </c:pt>
                <c:pt idx="1313">
                  <c:v>0.9990620930383286</c:v>
                </c:pt>
                <c:pt idx="1314">
                  <c:v>0.99906465723354609</c:v>
                </c:pt>
                <c:pt idx="1315">
                  <c:v>0.99906721281723576</c:v>
                </c:pt>
                <c:pt idx="1316">
                  <c:v>0.9990697598236753</c:v>
                </c:pt>
                <c:pt idx="1317">
                  <c:v>0.99907229828698429</c:v>
                </c:pt>
                <c:pt idx="1318">
                  <c:v>0.99907482824112581</c:v>
                </c:pt>
                <c:pt idx="1319">
                  <c:v>0.99907734971990692</c:v>
                </c:pt>
                <c:pt idx="1320">
                  <c:v>0.99907986275697924</c:v>
                </c:pt>
                <c:pt idx="1321">
                  <c:v>0.99908236738584033</c:v>
                </c:pt>
                <c:pt idx="1322">
                  <c:v>0.99908486363983384</c:v>
                </c:pt>
                <c:pt idx="1323">
                  <c:v>0.99908735155215089</c:v>
                </c:pt>
                <c:pt idx="1324">
                  <c:v>0.99908983115583028</c:v>
                </c:pt>
                <c:pt idx="1325">
                  <c:v>0.9990923024837598</c:v>
                </c:pt>
                <c:pt idx="1326">
                  <c:v>0.99909476556867693</c:v>
                </c:pt>
                <c:pt idx="1327">
                  <c:v>0.99909722044316929</c:v>
                </c:pt>
                <c:pt idx="1328">
                  <c:v>0.99909966713967557</c:v>
                </c:pt>
                <c:pt idx="1329">
                  <c:v>0.99910210569048652</c:v>
                </c:pt>
                <c:pt idx="1330">
                  <c:v>0.99910453612774563</c:v>
                </c:pt>
                <c:pt idx="1331">
                  <c:v>0.99910695848344966</c:v>
                </c:pt>
                <c:pt idx="1332">
                  <c:v>0.99910937278944956</c:v>
                </c:pt>
                <c:pt idx="1333">
                  <c:v>0.99911177907745119</c:v>
                </c:pt>
                <c:pt idx="1334">
                  <c:v>0.9991141773790162</c:v>
                </c:pt>
                <c:pt idx="1335">
                  <c:v>0.99911656772556257</c:v>
                </c:pt>
                <c:pt idx="1336">
                  <c:v>0.9991189501483656</c:v>
                </c:pt>
                <c:pt idx="1337">
                  <c:v>0.99912132467855841</c:v>
                </c:pt>
                <c:pt idx="1338">
                  <c:v>0.99912369134713275</c:v>
                </c:pt>
                <c:pt idx="1339">
                  <c:v>0.99912605018493961</c:v>
                </c:pt>
                <c:pt idx="1340">
                  <c:v>0.99912840122269042</c:v>
                </c:pt>
                <c:pt idx="1341">
                  <c:v>0.99913074449095696</c:v>
                </c:pt>
                <c:pt idx="1342">
                  <c:v>0.99913308002017298</c:v>
                </c:pt>
                <c:pt idx="1343">
                  <c:v>0.99913540784063415</c:v>
                </c:pt>
                <c:pt idx="1344">
                  <c:v>0.99913772798249934</c:v>
                </c:pt>
                <c:pt idx="1345">
                  <c:v>0.99914004047579075</c:v>
                </c:pt>
                <c:pt idx="1346">
                  <c:v>0.99914234535039526</c:v>
                </c:pt>
                <c:pt idx="1347">
                  <c:v>0.99914464263606462</c:v>
                </c:pt>
                <c:pt idx="1348">
                  <c:v>0.99914693236241614</c:v>
                </c:pt>
                <c:pt idx="1349">
                  <c:v>0.99914921455893402</c:v>
                </c:pt>
                <c:pt idx="1350">
                  <c:v>0.99915148925496911</c:v>
                </c:pt>
                <c:pt idx="1351">
                  <c:v>0.99915375647974036</c:v>
                </c:pt>
                <c:pt idx="1352">
                  <c:v>0.99915601626233486</c:v>
                </c:pt>
                <c:pt idx="1353">
                  <c:v>0.99915826863170909</c:v>
                </c:pt>
                <c:pt idx="1354">
                  <c:v>0.99916051361668923</c:v>
                </c:pt>
                <c:pt idx="1355">
                  <c:v>0.99916275124597198</c:v>
                </c:pt>
                <c:pt idx="1356">
                  <c:v>0.99916498154812505</c:v>
                </c:pt>
                <c:pt idx="1357">
                  <c:v>0.99916720455158803</c:v>
                </c:pt>
                <c:pt idx="1358">
                  <c:v>0.99916942028467293</c:v>
                </c:pt>
                <c:pt idx="1359">
                  <c:v>0.99917162877556465</c:v>
                </c:pt>
                <c:pt idx="1360">
                  <c:v>0.99917383005232219</c:v>
                </c:pt>
                <c:pt idx="1361">
                  <c:v>0.99917602414287865</c:v>
                </c:pt>
                <c:pt idx="1362">
                  <c:v>0.99917821107504201</c:v>
                </c:pt>
                <c:pt idx="1363">
                  <c:v>0.99918039087649613</c:v>
                </c:pt>
                <c:pt idx="1364">
                  <c:v>0.99918256357480117</c:v>
                </c:pt>
                <c:pt idx="1365">
                  <c:v>0.99918472919739398</c:v>
                </c:pt>
                <c:pt idx="1366">
                  <c:v>0.99918688777158915</c:v>
                </c:pt>
                <c:pt idx="1367">
                  <c:v>0.99918903932457914</c:v>
                </c:pt>
                <c:pt idx="1368">
                  <c:v>0.99919118388343542</c:v>
                </c:pt>
                <c:pt idx="1369">
                  <c:v>0.99919332147510875</c:v>
                </c:pt>
                <c:pt idx="1370">
                  <c:v>0.99919545212642968</c:v>
                </c:pt>
                <c:pt idx="1371">
                  <c:v>0.99919757586410973</c:v>
                </c:pt>
                <c:pt idx="1372">
                  <c:v>0.99919969271474118</c:v>
                </c:pt>
                <c:pt idx="1373">
                  <c:v>0.99920180270479853</c:v>
                </c:pt>
                <c:pt idx="1374">
                  <c:v>0.99920390586063823</c:v>
                </c:pt>
                <c:pt idx="1375">
                  <c:v>0.99920600220849998</c:v>
                </c:pt>
                <c:pt idx="1376">
                  <c:v>0.99920809177450698</c:v>
                </c:pt>
                <c:pt idx="1377">
                  <c:v>0.99921017458466654</c:v>
                </c:pt>
                <c:pt idx="1378">
                  <c:v>0.99921225066487085</c:v>
                </c:pt>
                <c:pt idx="1379">
                  <c:v>0.99921432004089716</c:v>
                </c:pt>
                <c:pt idx="1380">
                  <c:v>0.99921638273840885</c:v>
                </c:pt>
                <c:pt idx="1381">
                  <c:v>0.99921843878295558</c:v>
                </c:pt>
                <c:pt idx="1382">
                  <c:v>0.99922048819997411</c:v>
                </c:pt>
                <c:pt idx="1383">
                  <c:v>0.99922253101478897</c:v>
                </c:pt>
                <c:pt idx="1384">
                  <c:v>0.99922456725261244</c:v>
                </c:pt>
                <c:pt idx="1385">
                  <c:v>0.99922659693854599</c:v>
                </c:pt>
                <c:pt idx="1386">
                  <c:v>0.99922862009758007</c:v>
                </c:pt>
                <c:pt idx="1387">
                  <c:v>0.999230636754595</c:v>
                </c:pt>
                <c:pt idx="1388">
                  <c:v>0.99923264693436153</c:v>
                </c:pt>
                <c:pt idx="1389">
                  <c:v>0.99923465066154127</c:v>
                </c:pt>
                <c:pt idx="1390">
                  <c:v>0.99923664796068756</c:v>
                </c:pt>
                <c:pt idx="1391">
                  <c:v>0.99923863885624542</c:v>
                </c:pt>
                <c:pt idx="1392">
                  <c:v>0.99924062337255259</c:v>
                </c:pt>
                <c:pt idx="1393">
                  <c:v>0.99924260153383981</c:v>
                </c:pt>
                <c:pt idx="1394">
                  <c:v>0.99924457336423167</c:v>
                </c:pt>
                <c:pt idx="1395">
                  <c:v>0.99924653888774662</c:v>
                </c:pt>
                <c:pt idx="1396">
                  <c:v>0.99924849812829797</c:v>
                </c:pt>
                <c:pt idx="1397">
                  <c:v>0.99925045110969424</c:v>
                </c:pt>
                <c:pt idx="1398">
                  <c:v>0.99925239785563946</c:v>
                </c:pt>
                <c:pt idx="1399">
                  <c:v>0.99925433838973421</c:v>
                </c:pt>
                <c:pt idx="1400">
                  <c:v>0.99925627273547568</c:v>
                </c:pt>
                <c:pt idx="1401">
                  <c:v>0.99925820091625817</c:v>
                </c:pt>
                <c:pt idx="1402">
                  <c:v>0.99926012295537414</c:v>
                </c:pt>
                <c:pt idx="1403">
                  <c:v>0.99926203887601406</c:v>
                </c:pt>
                <c:pt idx="1404">
                  <c:v>0.99926394870126711</c:v>
                </c:pt>
                <c:pt idx="1405">
                  <c:v>0.99926585245412203</c:v>
                </c:pt>
                <c:pt idx="1406">
                  <c:v>0.99926775015746705</c:v>
                </c:pt>
                <c:pt idx="1407">
                  <c:v>0.99926964183409106</c:v>
                </c:pt>
                <c:pt idx="1408">
                  <c:v>0.99927152750668347</c:v>
                </c:pt>
                <c:pt idx="1409">
                  <c:v>0.99927340719783486</c:v>
                </c:pt>
                <c:pt idx="1410">
                  <c:v>0.99927528093003781</c:v>
                </c:pt>
                <c:pt idx="1411">
                  <c:v>0.99927714872568696</c:v>
                </c:pt>
                <c:pt idx="1412">
                  <c:v>0.9992790106070798</c:v>
                </c:pt>
                <c:pt idx="1413">
                  <c:v>0.99928086659641702</c:v>
                </c:pt>
                <c:pt idx="1414">
                  <c:v>0.99928271671580282</c:v>
                </c:pt>
                <c:pt idx="1415">
                  <c:v>0.99928456098724572</c:v>
                </c:pt>
                <c:pt idx="1416">
                  <c:v>0.99928639943265873</c:v>
                </c:pt>
                <c:pt idx="1417">
                  <c:v>0.99928823207386008</c:v>
                </c:pt>
                <c:pt idx="1418">
                  <c:v>0.99929005893257361</c:v>
                </c:pt>
                <c:pt idx="1419">
                  <c:v>0.99929188003042879</c:v>
                </c:pt>
                <c:pt idx="1420">
                  <c:v>0.99929369538896207</c:v>
                </c:pt>
                <c:pt idx="1421">
                  <c:v>0.99929550502961662</c:v>
                </c:pt>
                <c:pt idx="1422">
                  <c:v>0.99929730897374291</c:v>
                </c:pt>
                <c:pt idx="1423">
                  <c:v>0.9992991072425994</c:v>
                </c:pt>
                <c:pt idx="1424">
                  <c:v>0.99930089985735271</c:v>
                </c:pt>
                <c:pt idx="1425">
                  <c:v>0.99930268683907852</c:v>
                </c:pt>
                <c:pt idx="1426">
                  <c:v>0.99930446820876129</c:v>
                </c:pt>
                <c:pt idx="1427">
                  <c:v>0.9993062439872954</c:v>
                </c:pt>
                <c:pt idx="1428">
                  <c:v>0.99930801419548532</c:v>
                </c:pt>
                <c:pt idx="1429">
                  <c:v>0.9993097788540457</c:v>
                </c:pt>
                <c:pt idx="1430">
                  <c:v>0.99931153798360273</c:v>
                </c:pt>
                <c:pt idx="1431">
                  <c:v>0.9993132916046934</c:v>
                </c:pt>
                <c:pt idx="1432">
                  <c:v>0.99931503973776692</c:v>
                </c:pt>
                <c:pt idx="1433">
                  <c:v>0.99931678240318467</c:v>
                </c:pt>
                <c:pt idx="1434">
                  <c:v>0.99931851962122042</c:v>
                </c:pt>
                <c:pt idx="1435">
                  <c:v>0.99932025141206149</c:v>
                </c:pt>
                <c:pt idx="1436">
                  <c:v>0.99932197779580834</c:v>
                </c:pt>
                <c:pt idx="1437">
                  <c:v>0.99932369879247573</c:v>
                </c:pt>
                <c:pt idx="1438">
                  <c:v>0.99932541442199252</c:v>
                </c:pt>
                <c:pt idx="1439">
                  <c:v>0.99932712470420237</c:v>
                </c:pt>
                <c:pt idx="1440">
                  <c:v>0.99932882965886427</c:v>
                </c:pt>
                <c:pt idx="1441">
                  <c:v>0.9993305293056528</c:v>
                </c:pt>
                <c:pt idx="1442">
                  <c:v>0.99933222366415841</c:v>
                </c:pt>
                <c:pt idx="1443">
                  <c:v>0.99933391275388794</c:v>
                </c:pt>
                <c:pt idx="1444">
                  <c:v>0.99933559659426541</c:v>
                </c:pt>
                <c:pt idx="1445">
                  <c:v>0.99933727520463156</c:v>
                </c:pt>
                <c:pt idx="1446">
                  <c:v>0.99933894860424533</c:v>
                </c:pt>
                <c:pt idx="1447">
                  <c:v>0.99934061681228303</c:v>
                </c:pt>
                <c:pt idx="1448">
                  <c:v>0.99934227984783996</c:v>
                </c:pt>
                <c:pt idx="1449">
                  <c:v>0.99934393772993002</c:v>
                </c:pt>
                <c:pt idx="1450">
                  <c:v>0.99934559047748617</c:v>
                </c:pt>
                <c:pt idx="1451">
                  <c:v>0.9993472381093611</c:v>
                </c:pt>
                <c:pt idx="1452">
                  <c:v>0.9993488806443277</c:v>
                </c:pt>
                <c:pt idx="1453">
                  <c:v>0.99935051810107867</c:v>
                </c:pt>
                <c:pt idx="1454">
                  <c:v>0.99935215049822812</c:v>
                </c:pt>
                <c:pt idx="1455">
                  <c:v>0.99935377785431079</c:v>
                </c:pt>
                <c:pt idx="1456">
                  <c:v>0.99935540018778313</c:v>
                </c:pt>
                <c:pt idx="1457">
                  <c:v>0.99935701751702344</c:v>
                </c:pt>
                <c:pt idx="1458">
                  <c:v>0.99935862986033241</c:v>
                </c:pt>
                <c:pt idx="1459">
                  <c:v>0.99936023723593315</c:v>
                </c:pt>
                <c:pt idx="1460">
                  <c:v>0.9993618396619719</c:v>
                </c:pt>
                <c:pt idx="1461">
                  <c:v>0.99936343715651832</c:v>
                </c:pt>
                <c:pt idx="1462">
                  <c:v>0.99936502973756569</c:v>
                </c:pt>
                <c:pt idx="1463">
                  <c:v>0.99936661742303146</c:v>
                </c:pt>
                <c:pt idx="1464">
                  <c:v>0.99936820023075756</c:v>
                </c:pt>
                <c:pt idx="1465">
                  <c:v>0.9993697781785108</c:v>
                </c:pt>
                <c:pt idx="1466">
                  <c:v>0.99937135128398313</c:v>
                </c:pt>
                <c:pt idx="1467">
                  <c:v>0.99937291956479191</c:v>
                </c:pt>
                <c:pt idx="1468">
                  <c:v>0.99937448303848075</c:v>
                </c:pt>
                <c:pt idx="1469">
                  <c:v>0.99937604172251904</c:v>
                </c:pt>
                <c:pt idx="1470">
                  <c:v>0.99937759563430328</c:v>
                </c:pt>
                <c:pt idx="1471">
                  <c:v>0.99937914479115653</c:v>
                </c:pt>
                <c:pt idx="1472">
                  <c:v>0.99938068921032941</c:v>
                </c:pt>
                <c:pt idx="1473">
                  <c:v>0.99938222890900019</c:v>
                </c:pt>
                <c:pt idx="1474">
                  <c:v>0.99938376390427486</c:v>
                </c:pt>
                <c:pt idx="1475">
                  <c:v>0.999385294213188</c:v>
                </c:pt>
                <c:pt idx="1476">
                  <c:v>0.99938681985270283</c:v>
                </c:pt>
                <c:pt idx="1477">
                  <c:v>0.99938834083971162</c:v>
                </c:pt>
                <c:pt idx="1478">
                  <c:v>0.9993898571910359</c:v>
                </c:pt>
                <c:pt idx="1479">
                  <c:v>0.99939136892342695</c:v>
                </c:pt>
                <c:pt idx="1480">
                  <c:v>0.99939287605356597</c:v>
                </c:pt>
                <c:pt idx="1481">
                  <c:v>0.99939437859806479</c:v>
                </c:pt>
                <c:pt idx="1482">
                  <c:v>0.99939587657346551</c:v>
                </c:pt>
                <c:pt idx="1483">
                  <c:v>0.99939736999624162</c:v>
                </c:pt>
                <c:pt idx="1484">
                  <c:v>0.99939885888279789</c:v>
                </c:pt>
                <c:pt idx="1485">
                  <c:v>0.99940034324947047</c:v>
                </c:pt>
                <c:pt idx="1486">
                  <c:v>0.99940182311252779</c:v>
                </c:pt>
                <c:pt idx="1487">
                  <c:v>0.99940329848817044</c:v>
                </c:pt>
                <c:pt idx="1488">
                  <c:v>0.99940476939253187</c:v>
                </c:pt>
                <c:pt idx="1489">
                  <c:v>0.99940623584167809</c:v>
                </c:pt>
                <c:pt idx="1490">
                  <c:v>0.99940769785160866</c:v>
                </c:pt>
                <c:pt idx="1491">
                  <c:v>0.9994091554382567</c:v>
                </c:pt>
                <c:pt idx="1492">
                  <c:v>0.99941060861748898</c:v>
                </c:pt>
                <c:pt idx="1493">
                  <c:v>0.99941205740510697</c:v>
                </c:pt>
                <c:pt idx="1494">
                  <c:v>0.99941350181684596</c:v>
                </c:pt>
                <c:pt idx="1495">
                  <c:v>0.99941494186837676</c:v>
                </c:pt>
                <c:pt idx="1496">
                  <c:v>0.99941637757530477</c:v>
                </c:pt>
                <c:pt idx="1497">
                  <c:v>0.99941780895317101</c:v>
                </c:pt>
                <c:pt idx="1498">
                  <c:v>0.99941923601745231</c:v>
                </c:pt>
                <c:pt idx="1499">
                  <c:v>0.99942065878356157</c:v>
                </c:pt>
                <c:pt idx="1500">
                  <c:v>0.99942207726684773</c:v>
                </c:pt>
                <c:pt idx="1501">
                  <c:v>0.99942349148259668</c:v>
                </c:pt>
                <c:pt idx="1502">
                  <c:v>0.99942490144603113</c:v>
                </c:pt>
                <c:pt idx="1503">
                  <c:v>0.99942630717231085</c:v>
                </c:pt>
                <c:pt idx="1504">
                  <c:v>0.99942770867653341</c:v>
                </c:pt>
                <c:pt idx="1505">
                  <c:v>0.99942910597373402</c:v>
                </c:pt>
                <c:pt idx="1506">
                  <c:v>0.99943049907888604</c:v>
                </c:pt>
                <c:pt idx="1507">
                  <c:v>0.99943188800690119</c:v>
                </c:pt>
                <c:pt idx="1508">
                  <c:v>0.99943327277262994</c:v>
                </c:pt>
                <c:pt idx="1509">
                  <c:v>0.99943465339086157</c:v>
                </c:pt>
                <c:pt idx="1510">
                  <c:v>0.99943602987632474</c:v>
                </c:pt>
                <c:pt idx="1511">
                  <c:v>0.9994374022436876</c:v>
                </c:pt>
                <c:pt idx="1512">
                  <c:v>0.99943877050755814</c:v>
                </c:pt>
                <c:pt idx="1513">
                  <c:v>0.99944013468248449</c:v>
                </c:pt>
                <c:pt idx="1514">
                  <c:v>0.99944149478295496</c:v>
                </c:pt>
                <c:pt idx="1515">
                  <c:v>0.99944285082339868</c:v>
                </c:pt>
                <c:pt idx="1516">
                  <c:v>0.99944420281818569</c:v>
                </c:pt>
                <c:pt idx="1517">
                  <c:v>0.99944555078162711</c:v>
                </c:pt>
                <c:pt idx="1518">
                  <c:v>0.99944689472797577</c:v>
                </c:pt>
                <c:pt idx="1519">
                  <c:v>0.99944823467142596</c:v>
                </c:pt>
                <c:pt idx="1520">
                  <c:v>0.99944957062611428</c:v>
                </c:pt>
                <c:pt idx="1521">
                  <c:v>0.99945090260611924</c:v>
                </c:pt>
                <c:pt idx="1522">
                  <c:v>0.99945223062546218</c:v>
                </c:pt>
                <c:pt idx="1523">
                  <c:v>0.99945355469810726</c:v>
                </c:pt>
                <c:pt idx="1524">
                  <c:v>0.99945487483796158</c:v>
                </c:pt>
                <c:pt idx="1525">
                  <c:v>0.99945619105887562</c:v>
                </c:pt>
                <c:pt idx="1526">
                  <c:v>0.99945750337464356</c:v>
                </c:pt>
                <c:pt idx="1527">
                  <c:v>0.99945881179900342</c:v>
                </c:pt>
                <c:pt idx="1528">
                  <c:v>0.99946011634563725</c:v>
                </c:pt>
                <c:pt idx="1529">
                  <c:v>0.99946141702817148</c:v>
                </c:pt>
                <c:pt idx="1530">
                  <c:v>0.99946271386017738</c:v>
                </c:pt>
                <c:pt idx="1531">
                  <c:v>0.99946400685517089</c:v>
                </c:pt>
                <c:pt idx="1532">
                  <c:v>0.99946529602661316</c:v>
                </c:pt>
                <c:pt idx="1533">
                  <c:v>0.99946658138791078</c:v>
                </c:pt>
                <c:pt idx="1534">
                  <c:v>0.99946786295241608</c:v>
                </c:pt>
                <c:pt idx="1535">
                  <c:v>0.99946914073342696</c:v>
                </c:pt>
                <c:pt idx="1536">
                  <c:v>0.99947041474418796</c:v>
                </c:pt>
                <c:pt idx="1537">
                  <c:v>0.99947168499788963</c:v>
                </c:pt>
                <c:pt idx="1538">
                  <c:v>0.99947295150766924</c:v>
                </c:pt>
                <c:pt idx="1539">
                  <c:v>0.99947421428661121</c:v>
                </c:pt>
                <c:pt idx="1540">
                  <c:v>0.99947547334774656</c:v>
                </c:pt>
                <c:pt idx="1541">
                  <c:v>0.99947672870405435</c:v>
                </c:pt>
                <c:pt idx="1542">
                  <c:v>0.99947798036846069</c:v>
                </c:pt>
                <c:pt idx="1543">
                  <c:v>0.99947922835383995</c:v>
                </c:pt>
                <c:pt idx="1544">
                  <c:v>0.99948047267301421</c:v>
                </c:pt>
                <c:pt idx="1545">
                  <c:v>0.99948171333875424</c:v>
                </c:pt>
                <c:pt idx="1546">
                  <c:v>0.99948295036377921</c:v>
                </c:pt>
                <c:pt idx="1547">
                  <c:v>0.99948418376075709</c:v>
                </c:pt>
                <c:pt idx="1548">
                  <c:v>0.99948541354230491</c:v>
                </c:pt>
                <c:pt idx="1549">
                  <c:v>0.99948663972098895</c:v>
                </c:pt>
                <c:pt idx="1550">
                  <c:v>0.99948786230932507</c:v>
                </c:pt>
                <c:pt idx="1551">
                  <c:v>0.99948908131977887</c:v>
                </c:pt>
                <c:pt idx="1552">
                  <c:v>0.99949029676476564</c:v>
                </c:pt>
                <c:pt idx="1553">
                  <c:v>0.99949150865665126</c:v>
                </c:pt>
                <c:pt idx="1554">
                  <c:v>0.99949271700775177</c:v>
                </c:pt>
                <c:pt idx="1555">
                  <c:v>0.99949392183033381</c:v>
                </c:pt>
                <c:pt idx="1556">
                  <c:v>0.99949512313661515</c:v>
                </c:pt>
                <c:pt idx="1557">
                  <c:v>0.99949632093876428</c:v>
                </c:pt>
                <c:pt idx="1558">
                  <c:v>0.99949751524890151</c:v>
                </c:pt>
                <c:pt idx="1559">
                  <c:v>0.99949870607909808</c:v>
                </c:pt>
                <c:pt idx="1560">
                  <c:v>0.99949989344137746</c:v>
                </c:pt>
                <c:pt idx="1561">
                  <c:v>0.99950107734771487</c:v>
                </c:pt>
                <c:pt idx="1562">
                  <c:v>0.99950225781003765</c:v>
                </c:pt>
                <c:pt idx="1563">
                  <c:v>0.99950343484022586</c:v>
                </c:pt>
                <c:pt idx="1564">
                  <c:v>0.99950460845011191</c:v>
                </c:pt>
                <c:pt idx="1565">
                  <c:v>0.99950577865148094</c:v>
                </c:pt>
                <c:pt idx="1566">
                  <c:v>0.99950694545607144</c:v>
                </c:pt>
                <c:pt idx="1567">
                  <c:v>0.99950810887557517</c:v>
                </c:pt>
                <c:pt idx="1568">
                  <c:v>0.99950926892163694</c:v>
                </c:pt>
                <c:pt idx="1569">
                  <c:v>0.99951042560585568</c:v>
                </c:pt>
                <c:pt idx="1570">
                  <c:v>0.99951157893978404</c:v>
                </c:pt>
                <c:pt idx="1571">
                  <c:v>0.99951272893492882</c:v>
                </c:pt>
                <c:pt idx="1572">
                  <c:v>0.99951387560275096</c:v>
                </c:pt>
                <c:pt idx="1573">
                  <c:v>0.99951501895466621</c:v>
                </c:pt>
                <c:pt idx="1574">
                  <c:v>0.99951615900204471</c:v>
                </c:pt>
                <c:pt idx="1575">
                  <c:v>0.99951729575621173</c:v>
                </c:pt>
                <c:pt idx="1576">
                  <c:v>0.99951842922844769</c:v>
                </c:pt>
                <c:pt idx="1577">
                  <c:v>0.99951955942998805</c:v>
                </c:pt>
                <c:pt idx="1578">
                  <c:v>0.99952068637202429</c:v>
                </c:pt>
                <c:pt idx="1579">
                  <c:v>0.99952181006570306</c:v>
                </c:pt>
                <c:pt idx="1580">
                  <c:v>0.99952293052212726</c:v>
                </c:pt>
                <c:pt idx="1581">
                  <c:v>0.99952404775235604</c:v>
                </c:pt>
                <c:pt idx="1582">
                  <c:v>0.99952516176740447</c:v>
                </c:pt>
                <c:pt idx="1583">
                  <c:v>0.99952627257824433</c:v>
                </c:pt>
                <c:pt idx="1584">
                  <c:v>0.99952738019580423</c:v>
                </c:pt>
                <c:pt idx="1585">
                  <c:v>0.99952848463096955</c:v>
                </c:pt>
                <c:pt idx="1586">
                  <c:v>0.99952958589458274</c:v>
                </c:pt>
                <c:pt idx="1587">
                  <c:v>0.99953068399744371</c:v>
                </c:pt>
                <c:pt idx="1588">
                  <c:v>0.99953177895030965</c:v>
                </c:pt>
                <c:pt idx="1589">
                  <c:v>0.99953287076389541</c:v>
                </c:pt>
                <c:pt idx="1590">
                  <c:v>0.99953395944887391</c:v>
                </c:pt>
                <c:pt idx="1591">
                  <c:v>0.99953504501587587</c:v>
                </c:pt>
                <c:pt idx="1592">
                  <c:v>0.99953612747549048</c:v>
                </c:pt>
                <c:pt idx="1593">
                  <c:v>0.99953720683826519</c:v>
                </c:pt>
                <c:pt idx="1594">
                  <c:v>0.99953828311470605</c:v>
                </c:pt>
                <c:pt idx="1595">
                  <c:v>0.9995393563152779</c:v>
                </c:pt>
                <c:pt idx="1596">
                  <c:v>0.99954042645040475</c:v>
                </c:pt>
                <c:pt idx="1597">
                  <c:v>0.9995414935304695</c:v>
                </c:pt>
                <c:pt idx="1598">
                  <c:v>0.99954255756581456</c:v>
                </c:pt>
                <c:pt idx="1599">
                  <c:v>0.99954361856674179</c:v>
                </c:pt>
                <c:pt idx="1600">
                  <c:v>0.99954467654351264</c:v>
                </c:pt>
                <c:pt idx="1601">
                  <c:v>0.99954573150634862</c:v>
                </c:pt>
                <c:pt idx="1602">
                  <c:v>0.99954678346543124</c:v>
                </c:pt>
                <c:pt idx="1603">
                  <c:v>0.99954783243090217</c:v>
                </c:pt>
                <c:pt idx="1604">
                  <c:v>0.99954887841286355</c:v>
                </c:pt>
                <c:pt idx="1605">
                  <c:v>0.999549921421378</c:v>
                </c:pt>
                <c:pt idx="1606">
                  <c:v>0.99955096146646916</c:v>
                </c:pt>
                <c:pt idx="1607">
                  <c:v>0.99955199855812138</c:v>
                </c:pt>
                <c:pt idx="1608">
                  <c:v>0.99955303270628004</c:v>
                </c:pt>
                <c:pt idx="1609">
                  <c:v>0.999554063920852</c:v>
                </c:pt>
                <c:pt idx="1610">
                  <c:v>0.99955509221170558</c:v>
                </c:pt>
                <c:pt idx="1611">
                  <c:v>0.99955611758867036</c:v>
                </c:pt>
                <c:pt idx="1612">
                  <c:v>0.99955714006153817</c:v>
                </c:pt>
                <c:pt idx="1613">
                  <c:v>0.99955815964006256</c:v>
                </c:pt>
                <c:pt idx="1614">
                  <c:v>0.99955917633395908</c:v>
                </c:pt>
                <c:pt idx="1615">
                  <c:v>0.99956019015290598</c:v>
                </c:pt>
                <c:pt idx="1616">
                  <c:v>0.99956120110654345</c:v>
                </c:pt>
                <c:pt idx="1617">
                  <c:v>0.99956220920447469</c:v>
                </c:pt>
                <c:pt idx="1618">
                  <c:v>0.9995632144562655</c:v>
                </c:pt>
                <c:pt idx="1619">
                  <c:v>0.9995642168714447</c:v>
                </c:pt>
                <c:pt idx="1620">
                  <c:v>0.99956521645950425</c:v>
                </c:pt>
                <c:pt idx="1621">
                  <c:v>0.99956621322989925</c:v>
                </c:pt>
                <c:pt idx="1622">
                  <c:v>0.99956720719204828</c:v>
                </c:pt>
                <c:pt idx="1623">
                  <c:v>0.99956819835533373</c:v>
                </c:pt>
                <c:pt idx="1624">
                  <c:v>0.99956918672910133</c:v>
                </c:pt>
                <c:pt idx="1625">
                  <c:v>0.99957017232266121</c:v>
                </c:pt>
                <c:pt idx="1626">
                  <c:v>0.99957115514528716</c:v>
                </c:pt>
                <c:pt idx="1627">
                  <c:v>0.99957213520621735</c:v>
                </c:pt>
                <c:pt idx="1628">
                  <c:v>0.99957311251465453</c:v>
                </c:pt>
                <c:pt idx="1629">
                  <c:v>0.99957408707976558</c:v>
                </c:pt>
                <c:pt idx="1630">
                  <c:v>0.99957505891068243</c:v>
                </c:pt>
                <c:pt idx="1631">
                  <c:v>0.99957602801650181</c:v>
                </c:pt>
                <c:pt idx="1632">
                  <c:v>0.99957699440628522</c:v>
                </c:pt>
                <c:pt idx="1633">
                  <c:v>0.99957795808905958</c:v>
                </c:pt>
                <c:pt idx="1634">
                  <c:v>0.99957891907381702</c:v>
                </c:pt>
                <c:pt idx="1635">
                  <c:v>0.99957987736951515</c:v>
                </c:pt>
                <c:pt idx="1636">
                  <c:v>0.99958083298507705</c:v>
                </c:pt>
                <c:pt idx="1637">
                  <c:v>0.99958178592939184</c:v>
                </c:pt>
                <c:pt idx="1638">
                  <c:v>0.99958273621131433</c:v>
                </c:pt>
                <c:pt idx="1639">
                  <c:v>0.99958368383966534</c:v>
                </c:pt>
                <c:pt idx="1640">
                  <c:v>0.99958462882323218</c:v>
                </c:pt>
                <c:pt idx="1641">
                  <c:v>0.99958557117076829</c:v>
                </c:pt>
                <c:pt idx="1642">
                  <c:v>0.9995865108909936</c:v>
                </c:pt>
                <c:pt idx="1643">
                  <c:v>0.99958744799259469</c:v>
                </c:pt>
                <c:pt idx="1644">
                  <c:v>0.9995883824842251</c:v>
                </c:pt>
                <c:pt idx="1645">
                  <c:v>0.99958931437450527</c:v>
                </c:pt>
                <c:pt idx="1646">
                  <c:v>0.99959024367202243</c:v>
                </c:pt>
                <c:pt idx="1647">
                  <c:v>0.99959117038533141</c:v>
                </c:pt>
                <c:pt idx="1648">
                  <c:v>0.99959209452295417</c:v>
                </c:pt>
                <c:pt idx="1649">
                  <c:v>0.99959301609338014</c:v>
                </c:pt>
                <c:pt idx="1650">
                  <c:v>0.99959393510506656</c:v>
                </c:pt>
                <c:pt idx="1651">
                  <c:v>0.99959485156643835</c:v>
                </c:pt>
                <c:pt idx="1652">
                  <c:v>0.99959576548588835</c:v>
                </c:pt>
                <c:pt idx="1653">
                  <c:v>0.99959667687177767</c:v>
                </c:pt>
                <c:pt idx="1654">
                  <c:v>0.99959758573243518</c:v>
                </c:pt>
                <c:pt idx="1655">
                  <c:v>0.99959849207615847</c:v>
                </c:pt>
                <c:pt idx="1656">
                  <c:v>0.9995993959112135</c:v>
                </c:pt>
                <c:pt idx="1657">
                  <c:v>0.99960029724583477</c:v>
                </c:pt>
                <c:pt idx="1658">
                  <c:v>0.99960119608822562</c:v>
                </c:pt>
                <c:pt idx="1659">
                  <c:v>0.99960209244655807</c:v>
                </c:pt>
                <c:pt idx="1660">
                  <c:v>0.99960298632897349</c:v>
                </c:pt>
                <c:pt idx="1661">
                  <c:v>0.99960387774358217</c:v>
                </c:pt>
                <c:pt idx="1662">
                  <c:v>0.99960476669846376</c:v>
                </c:pt>
                <c:pt idx="1663">
                  <c:v>0.99960565320166705</c:v>
                </c:pt>
                <c:pt idx="1664">
                  <c:v>0.99960653726121085</c:v>
                </c:pt>
                <c:pt idx="1665">
                  <c:v>0.99960741888508331</c:v>
                </c:pt>
                <c:pt idx="1666">
                  <c:v>0.99960829808124252</c:v>
                </c:pt>
                <c:pt idx="1667">
                  <c:v>0.99960917485761625</c:v>
                </c:pt>
                <c:pt idx="1668">
                  <c:v>0.99961004922210284</c:v>
                </c:pt>
                <c:pt idx="1669">
                  <c:v>0.99961092118257022</c:v>
                </c:pt>
                <c:pt idx="1670">
                  <c:v>0.99961179074685713</c:v>
                </c:pt>
                <c:pt idx="1671">
                  <c:v>0.99961265792277254</c:v>
                </c:pt>
                <c:pt idx="1672">
                  <c:v>0.99961352271809589</c:v>
                </c:pt>
                <c:pt idx="1673">
                  <c:v>0.99961438514057754</c:v>
                </c:pt>
                <c:pt idx="1674">
                  <c:v>0.99961524519793854</c:v>
                </c:pt>
                <c:pt idx="1675">
                  <c:v>0.99961610289787095</c:v>
                </c:pt>
                <c:pt idx="1676">
                  <c:v>0.99961695824803776</c:v>
                </c:pt>
                <c:pt idx="1677">
                  <c:v>0.9996178112560733</c:v>
                </c:pt>
                <c:pt idx="1678">
                  <c:v>0.99961866192958326</c:v>
                </c:pt>
                <c:pt idx="1679">
                  <c:v>0.9996195102761446</c:v>
                </c:pt>
                <c:pt idx="1680">
                  <c:v>0.99962035630330603</c:v>
                </c:pt>
                <c:pt idx="1681">
                  <c:v>0.99962120001858767</c:v>
                </c:pt>
                <c:pt idx="1682">
                  <c:v>0.99962204142948186</c:v>
                </c:pt>
                <c:pt idx="1683">
                  <c:v>0.99962288054345239</c:v>
                </c:pt>
                <c:pt idx="1684">
                  <c:v>0.99962371736793532</c:v>
                </c:pt>
                <c:pt idx="1685">
                  <c:v>0.99962455191033905</c:v>
                </c:pt>
                <c:pt idx="1686">
                  <c:v>0.99962538417804403</c:v>
                </c:pt>
                <c:pt idx="1687">
                  <c:v>0.99962621417840314</c:v>
                </c:pt>
                <c:pt idx="1688">
                  <c:v>0.99962704191874174</c:v>
                </c:pt>
                <c:pt idx="1689">
                  <c:v>0.9996278674063579</c:v>
                </c:pt>
                <c:pt idx="1690">
                  <c:v>0.99962869064852244</c:v>
                </c:pt>
                <c:pt idx="1691">
                  <c:v>0.99962951165247904</c:v>
                </c:pt>
                <c:pt idx="1692">
                  <c:v>0.99963033042544425</c:v>
                </c:pt>
                <c:pt idx="1693">
                  <c:v>0.99963114697460786</c:v>
                </c:pt>
                <c:pt idx="1694">
                  <c:v>0.99963196130713283</c:v>
                </c:pt>
                <c:pt idx="1695">
                  <c:v>0.99963277343015533</c:v>
                </c:pt>
                <c:pt idx="1696">
                  <c:v>0.99963358335078512</c:v>
                </c:pt>
                <c:pt idx="1697">
                  <c:v>0.9996343910761053</c:v>
                </c:pt>
                <c:pt idx="1698">
                  <c:v>0.9996351966131729</c:v>
                </c:pt>
                <c:pt idx="1699">
                  <c:v>0.99963599996901853</c:v>
                </c:pt>
                <c:pt idx="1700">
                  <c:v>0.99963680115064657</c:v>
                </c:pt>
                <c:pt idx="1701">
                  <c:v>0.99963760016503578</c:v>
                </c:pt>
                <c:pt idx="1702">
                  <c:v>0.9996383970191387</c:v>
                </c:pt>
                <c:pt idx="1703">
                  <c:v>0.99963919171988203</c:v>
                </c:pt>
                <c:pt idx="1704">
                  <c:v>0.999639984274167</c:v>
                </c:pt>
                <c:pt idx="1705">
                  <c:v>0.99964077468886914</c:v>
                </c:pt>
                <c:pt idx="1706">
                  <c:v>0.9996415629708385</c:v>
                </c:pt>
                <c:pt idx="1707">
                  <c:v>0.99964234912689998</c:v>
                </c:pt>
                <c:pt idx="1708">
                  <c:v>0.99964313316385289</c:v>
                </c:pt>
                <c:pt idx="1709">
                  <c:v>0.99964391508847161</c:v>
                </c:pt>
                <c:pt idx="1710">
                  <c:v>0.9996446949075054</c:v>
                </c:pt>
                <c:pt idx="1711">
                  <c:v>0.99964547262767867</c:v>
                </c:pt>
                <c:pt idx="1712">
                  <c:v>0.99964624825569082</c:v>
                </c:pt>
                <c:pt idx="1713">
                  <c:v>0.99964702179821663</c:v>
                </c:pt>
                <c:pt idx="1714">
                  <c:v>0.99964779326190634</c:v>
                </c:pt>
                <c:pt idx="1715">
                  <c:v>0.99964856265338553</c:v>
                </c:pt>
                <c:pt idx="1716">
                  <c:v>0.99964932997925537</c:v>
                </c:pt>
                <c:pt idx="1717">
                  <c:v>0.99965009524609294</c:v>
                </c:pt>
                <c:pt idx="1718">
                  <c:v>0.99965085846045065</c:v>
                </c:pt>
                <c:pt idx="1719">
                  <c:v>0.99965161962885718</c:v>
                </c:pt>
                <c:pt idx="1720">
                  <c:v>0.99965237875781709</c:v>
                </c:pt>
                <c:pt idx="1721">
                  <c:v>0.99965313585381099</c:v>
                </c:pt>
                <c:pt idx="1722">
                  <c:v>0.99965389092329571</c:v>
                </c:pt>
                <c:pt idx="1723">
                  <c:v>0.9996546439727042</c:v>
                </c:pt>
                <c:pt idx="1724">
                  <c:v>0.99965539500844613</c:v>
                </c:pt>
                <c:pt idx="1725">
                  <c:v>0.99965614403690739</c:v>
                </c:pt>
                <c:pt idx="1726">
                  <c:v>0.99965689106445055</c:v>
                </c:pt>
                <c:pt idx="1727">
                  <c:v>0.99965763609741487</c:v>
                </c:pt>
                <c:pt idx="1728">
                  <c:v>0.99965837914211619</c:v>
                </c:pt>
                <c:pt idx="1729">
                  <c:v>0.99965912020484737</c:v>
                </c:pt>
                <c:pt idx="1730">
                  <c:v>0.99965985929187851</c:v>
                </c:pt>
                <c:pt idx="1731">
                  <c:v>0.99966059640945615</c:v>
                </c:pt>
                <c:pt idx="1732">
                  <c:v>0.99966133156380466</c:v>
                </c:pt>
                <c:pt idx="1733">
                  <c:v>0.99966206476112518</c:v>
                </c:pt>
                <c:pt idx="1734">
                  <c:v>0.99966279600759633</c:v>
                </c:pt>
                <c:pt idx="1735">
                  <c:v>0.99966352530937419</c:v>
                </c:pt>
                <c:pt idx="1736">
                  <c:v>0.99966425267259251</c:v>
                </c:pt>
                <c:pt idx="1737">
                  <c:v>0.99966497810336252</c:v>
                </c:pt>
                <c:pt idx="1738">
                  <c:v>0.99966570160777313</c:v>
                </c:pt>
                <c:pt idx="1739">
                  <c:v>0.99966642319189114</c:v>
                </c:pt>
                <c:pt idx="1740">
                  <c:v>0.99966714286176117</c:v>
                </c:pt>
                <c:pt idx="1741">
                  <c:v>0.99966786062340607</c:v>
                </c:pt>
                <c:pt idx="1742">
                  <c:v>0.99966857648282648</c:v>
                </c:pt>
                <c:pt idx="1743">
                  <c:v>0.9996692904460015</c:v>
                </c:pt>
                <c:pt idx="1744">
                  <c:v>0.99967000251888816</c:v>
                </c:pt>
                <c:pt idx="1745">
                  <c:v>0.99967071270742203</c:v>
                </c:pt>
                <c:pt idx="1746">
                  <c:v>0.99967142101751727</c:v>
                </c:pt>
                <c:pt idx="1747">
                  <c:v>0.99967212745506639</c:v>
                </c:pt>
                <c:pt idx="1748">
                  <c:v>0.99967283202594048</c:v>
                </c:pt>
                <c:pt idx="1749">
                  <c:v>0.99967353473598952</c:v>
                </c:pt>
                <c:pt idx="1750">
                  <c:v>0.99967423559104218</c:v>
                </c:pt>
                <c:pt idx="1751">
                  <c:v>0.99967493459690604</c:v>
                </c:pt>
                <c:pt idx="1752">
                  <c:v>0.99967563175936747</c:v>
                </c:pt>
                <c:pt idx="1753">
                  <c:v>0.9996763270841923</c:v>
                </c:pt>
                <c:pt idx="1754">
                  <c:v>0.99967702057712515</c:v>
                </c:pt>
                <c:pt idx="1755">
                  <c:v>0.99967771224389013</c:v>
                </c:pt>
                <c:pt idx="1756">
                  <c:v>0.99967840209019032</c:v>
                </c:pt>
                <c:pt idx="1757">
                  <c:v>0.99967909012170864</c:v>
                </c:pt>
                <c:pt idx="1758">
                  <c:v>0.9996797763441071</c:v>
                </c:pt>
                <c:pt idx="1759">
                  <c:v>0.99968046076302752</c:v>
                </c:pt>
                <c:pt idx="1760">
                  <c:v>0.9996811433840912</c:v>
                </c:pt>
                <c:pt idx="1761">
                  <c:v>0.99968182421289942</c:v>
                </c:pt>
                <c:pt idx="1762">
                  <c:v>0.99968250325503316</c:v>
                </c:pt>
                <c:pt idx="1763">
                  <c:v>0.99968318051605309</c:v>
                </c:pt>
                <c:pt idx="1764">
                  <c:v>0.99968385600150023</c:v>
                </c:pt>
                <c:pt idx="1765">
                  <c:v>0.99968452971689536</c:v>
                </c:pt>
                <c:pt idx="1766">
                  <c:v>0.99968520166773966</c:v>
                </c:pt>
                <c:pt idx="1767">
                  <c:v>0.9996858718595143</c:v>
                </c:pt>
                <c:pt idx="1768">
                  <c:v>0.99968654029768089</c:v>
                </c:pt>
                <c:pt idx="1769">
                  <c:v>0.99968720698768143</c:v>
                </c:pt>
                <c:pt idx="1770">
                  <c:v>0.99968787193493835</c:v>
                </c:pt>
                <c:pt idx="1771">
                  <c:v>0.99968853514485467</c:v>
                </c:pt>
                <c:pt idx="1772">
                  <c:v>0.99968919662281408</c:v>
                </c:pt>
                <c:pt idx="1773">
                  <c:v>0.99968985637418073</c:v>
                </c:pt>
                <c:pt idx="1774">
                  <c:v>0.9996905144042999</c:v>
                </c:pt>
                <c:pt idx="1775">
                  <c:v>0.99969117071849756</c:v>
                </c:pt>
                <c:pt idx="1776">
                  <c:v>0.99969182532208045</c:v>
                </c:pt>
                <c:pt idx="1777">
                  <c:v>0.99969247822033669</c:v>
                </c:pt>
                <c:pt idx="1778">
                  <c:v>0.99969312941853528</c:v>
                </c:pt>
                <c:pt idx="1779">
                  <c:v>0.99969377892192646</c:v>
                </c:pt>
                <c:pt idx="1780">
                  <c:v>0.9996944267357416</c:v>
                </c:pt>
                <c:pt idx="1781">
                  <c:v>0.99969507286519343</c:v>
                </c:pt>
                <c:pt idx="1782">
                  <c:v>0.99969571731547624</c:v>
                </c:pt>
                <c:pt idx="1783">
                  <c:v>0.99969636009176566</c:v>
                </c:pt>
                <c:pt idx="1784">
                  <c:v>0.99969700119921878</c:v>
                </c:pt>
                <c:pt idx="1785">
                  <c:v>0.99969764064297462</c:v>
                </c:pt>
                <c:pt idx="1786">
                  <c:v>0.99969827842815351</c:v>
                </c:pt>
                <c:pt idx="1787">
                  <c:v>0.99969891455985793</c:v>
                </c:pt>
                <c:pt idx="1788">
                  <c:v>0.99969954904317193</c:v>
                </c:pt>
                <c:pt idx="1789">
                  <c:v>0.99970018188316156</c:v>
                </c:pt>
                <c:pt idx="1790">
                  <c:v>0.99970081308487502</c:v>
                </c:pt>
                <c:pt idx="1791">
                  <c:v>0.99970144265334215</c:v>
                </c:pt>
                <c:pt idx="1792">
                  <c:v>0.99970207059357552</c:v>
                </c:pt>
                <c:pt idx="1793">
                  <c:v>0.99970269691056945</c:v>
                </c:pt>
                <c:pt idx="1794">
                  <c:v>0.99970332160930064</c:v>
                </c:pt>
                <c:pt idx="1795">
                  <c:v>0.99970394469472834</c:v>
                </c:pt>
                <c:pt idx="1796">
                  <c:v>0.99970456617179404</c:v>
                </c:pt>
                <c:pt idx="1797">
                  <c:v>0.9997051860454218</c:v>
                </c:pt>
                <c:pt idx="1798">
                  <c:v>0.99970580432051803</c:v>
                </c:pt>
                <c:pt idx="1799">
                  <c:v>0.99970642100197216</c:v>
                </c:pt>
                <c:pt idx="1800">
                  <c:v>0.99970703609465605</c:v>
                </c:pt>
                <c:pt idx="1801">
                  <c:v>0.9997076496034244</c:v>
                </c:pt>
                <c:pt idx="1802">
                  <c:v>0.99970826153311487</c:v>
                </c:pt>
                <c:pt idx="1803">
                  <c:v>0.99970887188854773</c:v>
                </c:pt>
                <c:pt idx="1804">
                  <c:v>0.99970948067452647</c:v>
                </c:pt>
                <c:pt idx="1805">
                  <c:v>0.99971008789583771</c:v>
                </c:pt>
                <c:pt idx="1806">
                  <c:v>0.99971069355725106</c:v>
                </c:pt>
                <c:pt idx="1807">
                  <c:v>0.99971129766351907</c:v>
                </c:pt>
                <c:pt idx="1808">
                  <c:v>0.99971190021937806</c:v>
                </c:pt>
                <c:pt idx="1809">
                  <c:v>0.99971250122954736</c:v>
                </c:pt>
                <c:pt idx="1810">
                  <c:v>0.99971310069872954</c:v>
                </c:pt>
                <c:pt idx="1811">
                  <c:v>0.99971369863161097</c:v>
                </c:pt>
                <c:pt idx="1812">
                  <c:v>0.99971429503286136</c:v>
                </c:pt>
                <c:pt idx="1813">
                  <c:v>0.99971488990713397</c:v>
                </c:pt>
                <c:pt idx="1814">
                  <c:v>0.99971548325906567</c:v>
                </c:pt>
                <c:pt idx="1815">
                  <c:v>0.99971607509327731</c:v>
                </c:pt>
                <c:pt idx="1816">
                  <c:v>0.99971666541437332</c:v>
                </c:pt>
                <c:pt idx="1817">
                  <c:v>0.9997172542269418</c:v>
                </c:pt>
                <c:pt idx="1818">
                  <c:v>0.99971784153555521</c:v>
                </c:pt>
                <c:pt idx="1819">
                  <c:v>0.99971842734476946</c:v>
                </c:pt>
                <c:pt idx="1820">
                  <c:v>0.99971901165912502</c:v>
                </c:pt>
                <c:pt idx="1821">
                  <c:v>0.99971959448314607</c:v>
                </c:pt>
                <c:pt idx="1822">
                  <c:v>0.99972017582134098</c:v>
                </c:pt>
                <c:pt idx="1823">
                  <c:v>0.99972075567820262</c:v>
                </c:pt>
                <c:pt idx="1824">
                  <c:v>0.99972133405820796</c:v>
                </c:pt>
                <c:pt idx="1825">
                  <c:v>0.99972191096581819</c:v>
                </c:pt>
                <c:pt idx="1826">
                  <c:v>0.99972248640547923</c:v>
                </c:pt>
                <c:pt idx="1827">
                  <c:v>0.99972306038162129</c:v>
                </c:pt>
                <c:pt idx="1828">
                  <c:v>0.99972363289865906</c:v>
                </c:pt>
                <c:pt idx="1829">
                  <c:v>0.99972420396099193</c:v>
                </c:pt>
                <c:pt idx="1830">
                  <c:v>0.99972477357300393</c:v>
                </c:pt>
                <c:pt idx="1831">
                  <c:v>0.99972534173906369</c:v>
                </c:pt>
                <c:pt idx="1832">
                  <c:v>0.99972590846352494</c:v>
                </c:pt>
                <c:pt idx="1833">
                  <c:v>0.99972647375072587</c:v>
                </c:pt>
                <c:pt idx="1834">
                  <c:v>0.99972703760498982</c:v>
                </c:pt>
                <c:pt idx="1835">
                  <c:v>0.999727600030625</c:v>
                </c:pt>
                <c:pt idx="1836">
                  <c:v>0.99972816103192463</c:v>
                </c:pt>
                <c:pt idx="1837">
                  <c:v>0.99972872061316698</c:v>
                </c:pt>
                <c:pt idx="1838">
                  <c:v>0.9997292787786155</c:v>
                </c:pt>
                <c:pt idx="1839">
                  <c:v>0.99972983553251893</c:v>
                </c:pt>
                <c:pt idx="1840">
                  <c:v>0.9997303908791112</c:v>
                </c:pt>
                <c:pt idx="1841">
                  <c:v>0.99973094482261127</c:v>
                </c:pt>
                <c:pt idx="1842">
                  <c:v>0.99973149736722411</c:v>
                </c:pt>
                <c:pt idx="1843">
                  <c:v>0.99973204851713937</c:v>
                </c:pt>
                <c:pt idx="1844">
                  <c:v>0.99973259827653271</c:v>
                </c:pt>
                <c:pt idx="1845">
                  <c:v>0.99973314664956514</c:v>
                </c:pt>
                <c:pt idx="1846">
                  <c:v>0.99973369364038345</c:v>
                </c:pt>
                <c:pt idx="1847">
                  <c:v>0.99973423925311966</c:v>
                </c:pt>
                <c:pt idx="1848">
                  <c:v>0.99973478349189193</c:v>
                </c:pt>
                <c:pt idx="1849">
                  <c:v>0.99973532636080398</c:v>
                </c:pt>
                <c:pt idx="1850">
                  <c:v>0.99973586786394542</c:v>
                </c:pt>
                <c:pt idx="1851">
                  <c:v>0.99973640800539176</c:v>
                </c:pt>
                <c:pt idx="1852">
                  <c:v>0.99973694678920444</c:v>
                </c:pt>
                <c:pt idx="1853">
                  <c:v>0.99973748421943065</c:v>
                </c:pt>
                <c:pt idx="1854">
                  <c:v>0.99973802030010406</c:v>
                </c:pt>
                <c:pt idx="1855">
                  <c:v>0.99973855503524411</c:v>
                </c:pt>
                <c:pt idx="1856">
                  <c:v>0.9997390884288565</c:v>
                </c:pt>
              </c:numCache>
            </c:numRef>
          </c:yVal>
          <c:smooth val="1"/>
          <c:extLst>
            <c:ext xmlns:c16="http://schemas.microsoft.com/office/drawing/2014/chart" uri="{C3380CC4-5D6E-409C-BE32-E72D297353CC}">
              <c16:uniqueId val="{00000000-7F97-497B-BF90-BA12E72850EE}"/>
            </c:ext>
          </c:extLst>
        </c:ser>
        <c:ser>
          <c:idx val="2"/>
          <c:order val="1"/>
          <c:tx>
            <c:strRef>
              <c:f>Settings!$C$5</c:f>
              <c:strCache>
                <c:ptCount val="1"/>
                <c:pt idx="0">
                  <c:v>Drug 2</c:v>
                </c:pt>
              </c:strCache>
            </c:strRef>
          </c:tx>
          <c:spPr>
            <a:ln w="19050" cap="rnd">
              <a:solidFill>
                <a:srgbClr val="00B0F0"/>
              </a:solidFill>
              <a:round/>
            </a:ln>
            <a:effectLst/>
          </c:spPr>
          <c:marker>
            <c:symbol val="none"/>
          </c:marker>
          <c:xVal>
            <c:numRef>
              <c:f>'Weight-Age'!$E$2:$E$1858</c:f>
              <c:numCache>
                <c:formatCode>0.000</c:formatCode>
                <c:ptCount val="1857"/>
                <c:pt idx="0">
                  <c:v>0</c:v>
                </c:pt>
                <c:pt idx="1">
                  <c:v>3.2854209445585217E-2</c:v>
                </c:pt>
                <c:pt idx="2">
                  <c:v>6.5708418891170434E-2</c:v>
                </c:pt>
                <c:pt idx="3">
                  <c:v>9.856262833675565E-2</c:v>
                </c:pt>
                <c:pt idx="4">
                  <c:v>0.13141683778234087</c:v>
                </c:pt>
                <c:pt idx="5">
                  <c:v>0.16427104722792607</c:v>
                </c:pt>
                <c:pt idx="6">
                  <c:v>0.1971252566735113</c:v>
                </c:pt>
                <c:pt idx="7">
                  <c:v>0.2299794661190965</c:v>
                </c:pt>
                <c:pt idx="8">
                  <c:v>0.26283367556468173</c:v>
                </c:pt>
                <c:pt idx="9">
                  <c:v>0.29568788501026694</c:v>
                </c:pt>
                <c:pt idx="10">
                  <c:v>0.32854209445585214</c:v>
                </c:pt>
                <c:pt idx="11">
                  <c:v>0.3613963039014374</c:v>
                </c:pt>
                <c:pt idx="12">
                  <c:v>0.3942505133470226</c:v>
                </c:pt>
                <c:pt idx="13">
                  <c:v>0.4271047227926078</c:v>
                </c:pt>
                <c:pt idx="14">
                  <c:v>0.45995893223819301</c:v>
                </c:pt>
                <c:pt idx="15">
                  <c:v>0.49281314168377821</c:v>
                </c:pt>
                <c:pt idx="16">
                  <c:v>0.52566735112936347</c:v>
                </c:pt>
                <c:pt idx="17">
                  <c:v>0.55852156057494862</c:v>
                </c:pt>
                <c:pt idx="18">
                  <c:v>0.59137577002053388</c:v>
                </c:pt>
                <c:pt idx="19">
                  <c:v>0.62422997946611913</c:v>
                </c:pt>
                <c:pt idx="20">
                  <c:v>0.65708418891170428</c:v>
                </c:pt>
                <c:pt idx="21">
                  <c:v>0.68993839835728954</c:v>
                </c:pt>
                <c:pt idx="22">
                  <c:v>0.7227926078028748</c:v>
                </c:pt>
                <c:pt idx="23">
                  <c:v>0.75564681724845995</c:v>
                </c:pt>
                <c:pt idx="24">
                  <c:v>0.7885010266940452</c:v>
                </c:pt>
                <c:pt idx="25">
                  <c:v>0.82135523613963035</c:v>
                </c:pt>
                <c:pt idx="26">
                  <c:v>0.85420944558521561</c:v>
                </c:pt>
                <c:pt idx="27">
                  <c:v>0.88706365503080087</c:v>
                </c:pt>
                <c:pt idx="28">
                  <c:v>0.91991786447638602</c:v>
                </c:pt>
                <c:pt idx="29">
                  <c:v>0.95277207392197127</c:v>
                </c:pt>
                <c:pt idx="30">
                  <c:v>0.98562628336755642</c:v>
                </c:pt>
                <c:pt idx="31">
                  <c:v>1.0184804928131417</c:v>
                </c:pt>
                <c:pt idx="32">
                  <c:v>1.0513347022587269</c:v>
                </c:pt>
                <c:pt idx="33">
                  <c:v>1.0841889117043122</c:v>
                </c:pt>
                <c:pt idx="34">
                  <c:v>1.1170431211498972</c:v>
                </c:pt>
                <c:pt idx="35">
                  <c:v>1.1498973305954825</c:v>
                </c:pt>
                <c:pt idx="36">
                  <c:v>1.1827515400410678</c:v>
                </c:pt>
                <c:pt idx="37">
                  <c:v>1.215605749486653</c:v>
                </c:pt>
                <c:pt idx="38">
                  <c:v>1.2484599589322383</c:v>
                </c:pt>
                <c:pt idx="39">
                  <c:v>1.2813141683778233</c:v>
                </c:pt>
                <c:pt idx="40">
                  <c:v>1.3141683778234086</c:v>
                </c:pt>
                <c:pt idx="41">
                  <c:v>1.3470225872689938</c:v>
                </c:pt>
                <c:pt idx="42">
                  <c:v>1.3798767967145791</c:v>
                </c:pt>
                <c:pt idx="43">
                  <c:v>1.4127310061601643</c:v>
                </c:pt>
                <c:pt idx="44">
                  <c:v>1.4455852156057496</c:v>
                </c:pt>
                <c:pt idx="45">
                  <c:v>1.4784394250513346</c:v>
                </c:pt>
                <c:pt idx="46">
                  <c:v>1.5112936344969199</c:v>
                </c:pt>
                <c:pt idx="47">
                  <c:v>1.5441478439425051</c:v>
                </c:pt>
                <c:pt idx="48">
                  <c:v>1.5770020533880904</c:v>
                </c:pt>
                <c:pt idx="49">
                  <c:v>1.6098562628336757</c:v>
                </c:pt>
                <c:pt idx="50">
                  <c:v>1.6427104722792607</c:v>
                </c:pt>
                <c:pt idx="51">
                  <c:v>1.675564681724846</c:v>
                </c:pt>
                <c:pt idx="52">
                  <c:v>1.7084188911704312</c:v>
                </c:pt>
                <c:pt idx="53">
                  <c:v>1.7412731006160165</c:v>
                </c:pt>
                <c:pt idx="54">
                  <c:v>1.7741273100616017</c:v>
                </c:pt>
                <c:pt idx="55">
                  <c:v>1.8069815195071868</c:v>
                </c:pt>
                <c:pt idx="56">
                  <c:v>1.839835728952772</c:v>
                </c:pt>
                <c:pt idx="57">
                  <c:v>1.8726899383983573</c:v>
                </c:pt>
                <c:pt idx="58">
                  <c:v>1.9055441478439425</c:v>
                </c:pt>
                <c:pt idx="59">
                  <c:v>1.9383983572895278</c:v>
                </c:pt>
                <c:pt idx="60">
                  <c:v>1.9712525667351128</c:v>
                </c:pt>
                <c:pt idx="61">
                  <c:v>2.0041067761806981</c:v>
                </c:pt>
                <c:pt idx="62">
                  <c:v>2.0369609856262834</c:v>
                </c:pt>
                <c:pt idx="63">
                  <c:v>2.0698151950718686</c:v>
                </c:pt>
                <c:pt idx="64">
                  <c:v>2.1026694045174539</c:v>
                </c:pt>
                <c:pt idx="65">
                  <c:v>2.1355236139630391</c:v>
                </c:pt>
                <c:pt idx="66">
                  <c:v>2.1683778234086244</c:v>
                </c:pt>
                <c:pt idx="67">
                  <c:v>2.2012320328542097</c:v>
                </c:pt>
                <c:pt idx="68">
                  <c:v>2.2340862422997945</c:v>
                </c:pt>
                <c:pt idx="69">
                  <c:v>2.2669404517453797</c:v>
                </c:pt>
                <c:pt idx="70">
                  <c:v>2.299794661190965</c:v>
                </c:pt>
                <c:pt idx="71">
                  <c:v>2.3326488706365502</c:v>
                </c:pt>
                <c:pt idx="72">
                  <c:v>2.3655030800821355</c:v>
                </c:pt>
                <c:pt idx="73">
                  <c:v>2.3983572895277208</c:v>
                </c:pt>
                <c:pt idx="74">
                  <c:v>2.431211498973306</c:v>
                </c:pt>
                <c:pt idx="75">
                  <c:v>2.4640657084188913</c:v>
                </c:pt>
                <c:pt idx="76">
                  <c:v>2.4969199178644765</c:v>
                </c:pt>
                <c:pt idx="77">
                  <c:v>2.5297741273100618</c:v>
                </c:pt>
                <c:pt idx="78">
                  <c:v>2.5626283367556466</c:v>
                </c:pt>
                <c:pt idx="79">
                  <c:v>2.5954825462012319</c:v>
                </c:pt>
                <c:pt idx="80">
                  <c:v>2.6283367556468171</c:v>
                </c:pt>
                <c:pt idx="81">
                  <c:v>2.6611909650924024</c:v>
                </c:pt>
                <c:pt idx="82">
                  <c:v>2.6940451745379876</c:v>
                </c:pt>
                <c:pt idx="83">
                  <c:v>2.7268993839835729</c:v>
                </c:pt>
                <c:pt idx="84">
                  <c:v>2.7597535934291582</c:v>
                </c:pt>
                <c:pt idx="85">
                  <c:v>2.7926078028747434</c:v>
                </c:pt>
                <c:pt idx="86">
                  <c:v>2.8254620123203287</c:v>
                </c:pt>
                <c:pt idx="87">
                  <c:v>2.8583162217659139</c:v>
                </c:pt>
                <c:pt idx="88">
                  <c:v>2.8911704312114992</c:v>
                </c:pt>
                <c:pt idx="89">
                  <c:v>2.924024640657084</c:v>
                </c:pt>
                <c:pt idx="90">
                  <c:v>2.9568788501026693</c:v>
                </c:pt>
                <c:pt idx="91">
                  <c:v>2.9897330595482545</c:v>
                </c:pt>
                <c:pt idx="92">
                  <c:v>3.0225872689938398</c:v>
                </c:pt>
                <c:pt idx="93">
                  <c:v>3.055441478439425</c:v>
                </c:pt>
                <c:pt idx="94">
                  <c:v>3.0882956878850103</c:v>
                </c:pt>
                <c:pt idx="95">
                  <c:v>3.1211498973305956</c:v>
                </c:pt>
                <c:pt idx="96">
                  <c:v>3.1540041067761808</c:v>
                </c:pt>
                <c:pt idx="97">
                  <c:v>3.1868583162217661</c:v>
                </c:pt>
                <c:pt idx="98">
                  <c:v>3.2197125256673513</c:v>
                </c:pt>
                <c:pt idx="99">
                  <c:v>3.2525667351129361</c:v>
                </c:pt>
                <c:pt idx="100">
                  <c:v>3.2854209445585214</c:v>
                </c:pt>
                <c:pt idx="101">
                  <c:v>3.3182751540041067</c:v>
                </c:pt>
                <c:pt idx="102">
                  <c:v>3.3511293634496919</c:v>
                </c:pt>
                <c:pt idx="103">
                  <c:v>3.3839835728952772</c:v>
                </c:pt>
                <c:pt idx="104">
                  <c:v>3.4168377823408624</c:v>
                </c:pt>
                <c:pt idx="105">
                  <c:v>3.4496919917864477</c:v>
                </c:pt>
                <c:pt idx="106">
                  <c:v>3.482546201232033</c:v>
                </c:pt>
                <c:pt idx="107">
                  <c:v>3.5154004106776182</c:v>
                </c:pt>
                <c:pt idx="108">
                  <c:v>3.5482546201232035</c:v>
                </c:pt>
                <c:pt idx="109">
                  <c:v>3.5811088295687883</c:v>
                </c:pt>
                <c:pt idx="110">
                  <c:v>3.6139630390143735</c:v>
                </c:pt>
                <c:pt idx="111">
                  <c:v>3.6468172484599588</c:v>
                </c:pt>
                <c:pt idx="112">
                  <c:v>3.6796714579055441</c:v>
                </c:pt>
                <c:pt idx="113">
                  <c:v>3.7125256673511293</c:v>
                </c:pt>
                <c:pt idx="114">
                  <c:v>3.7453798767967146</c:v>
                </c:pt>
                <c:pt idx="115">
                  <c:v>3.7782340862422998</c:v>
                </c:pt>
                <c:pt idx="116">
                  <c:v>3.8110882956878851</c:v>
                </c:pt>
                <c:pt idx="117">
                  <c:v>3.8439425051334704</c:v>
                </c:pt>
                <c:pt idx="118">
                  <c:v>3.8767967145790556</c:v>
                </c:pt>
                <c:pt idx="119">
                  <c:v>3.9096509240246409</c:v>
                </c:pt>
                <c:pt idx="120">
                  <c:v>3.9425051334702257</c:v>
                </c:pt>
                <c:pt idx="121">
                  <c:v>3.9753593429158109</c:v>
                </c:pt>
                <c:pt idx="122">
                  <c:v>4.0082135523613962</c:v>
                </c:pt>
                <c:pt idx="123">
                  <c:v>4.0410677618069819</c:v>
                </c:pt>
                <c:pt idx="124">
                  <c:v>4.0739219712525667</c:v>
                </c:pt>
                <c:pt idx="125">
                  <c:v>4.1067761806981515</c:v>
                </c:pt>
                <c:pt idx="126">
                  <c:v>4.1396303901437372</c:v>
                </c:pt>
                <c:pt idx="127">
                  <c:v>4.1724845995893221</c:v>
                </c:pt>
                <c:pt idx="128">
                  <c:v>4.2053388090349078</c:v>
                </c:pt>
                <c:pt idx="129">
                  <c:v>4.2381930184804926</c:v>
                </c:pt>
                <c:pt idx="130">
                  <c:v>4.2710472279260783</c:v>
                </c:pt>
                <c:pt idx="131">
                  <c:v>4.3039014373716631</c:v>
                </c:pt>
                <c:pt idx="132">
                  <c:v>4.3367556468172488</c:v>
                </c:pt>
                <c:pt idx="133">
                  <c:v>4.3696098562628336</c:v>
                </c:pt>
                <c:pt idx="134">
                  <c:v>4.4024640657084193</c:v>
                </c:pt>
                <c:pt idx="135">
                  <c:v>4.4353182751540041</c:v>
                </c:pt>
                <c:pt idx="136">
                  <c:v>4.4681724845995889</c:v>
                </c:pt>
                <c:pt idx="137">
                  <c:v>4.5010266940451746</c:v>
                </c:pt>
                <c:pt idx="138">
                  <c:v>4.5338809034907595</c:v>
                </c:pt>
                <c:pt idx="139">
                  <c:v>4.5667351129363452</c:v>
                </c:pt>
                <c:pt idx="140">
                  <c:v>4.59958932238193</c:v>
                </c:pt>
                <c:pt idx="141">
                  <c:v>4.6324435318275157</c:v>
                </c:pt>
                <c:pt idx="142">
                  <c:v>4.6652977412731005</c:v>
                </c:pt>
                <c:pt idx="143">
                  <c:v>4.6981519507186862</c:v>
                </c:pt>
                <c:pt idx="144">
                  <c:v>4.731006160164271</c:v>
                </c:pt>
                <c:pt idx="145">
                  <c:v>4.7638603696098567</c:v>
                </c:pt>
                <c:pt idx="146">
                  <c:v>4.7967145790554415</c:v>
                </c:pt>
                <c:pt idx="147">
                  <c:v>4.8295687885010263</c:v>
                </c:pt>
                <c:pt idx="148">
                  <c:v>4.862422997946612</c:v>
                </c:pt>
                <c:pt idx="149">
                  <c:v>4.8952772073921968</c:v>
                </c:pt>
                <c:pt idx="150">
                  <c:v>4.9281314168377826</c:v>
                </c:pt>
                <c:pt idx="151">
                  <c:v>4.9609856262833674</c:v>
                </c:pt>
                <c:pt idx="152">
                  <c:v>4.9938398357289531</c:v>
                </c:pt>
                <c:pt idx="153">
                  <c:v>5.0266940451745379</c:v>
                </c:pt>
                <c:pt idx="154">
                  <c:v>5.0595482546201236</c:v>
                </c:pt>
                <c:pt idx="155">
                  <c:v>5.0924024640657084</c:v>
                </c:pt>
                <c:pt idx="156">
                  <c:v>5.1252566735112932</c:v>
                </c:pt>
                <c:pt idx="157">
                  <c:v>5.1581108829568789</c:v>
                </c:pt>
                <c:pt idx="158">
                  <c:v>5.1909650924024637</c:v>
                </c:pt>
                <c:pt idx="159">
                  <c:v>5.2238193018480494</c:v>
                </c:pt>
                <c:pt idx="160">
                  <c:v>5.2566735112936342</c:v>
                </c:pt>
                <c:pt idx="161">
                  <c:v>5.28952772073922</c:v>
                </c:pt>
                <c:pt idx="162">
                  <c:v>5.3223819301848048</c:v>
                </c:pt>
                <c:pt idx="163">
                  <c:v>5.3552361396303905</c:v>
                </c:pt>
                <c:pt idx="164">
                  <c:v>5.3880903490759753</c:v>
                </c:pt>
                <c:pt idx="165">
                  <c:v>5.420944558521561</c:v>
                </c:pt>
                <c:pt idx="166">
                  <c:v>5.4537987679671458</c:v>
                </c:pt>
                <c:pt idx="167">
                  <c:v>5.4866529774127306</c:v>
                </c:pt>
                <c:pt idx="168">
                  <c:v>5.5195071868583163</c:v>
                </c:pt>
                <c:pt idx="169">
                  <c:v>5.5523613963039011</c:v>
                </c:pt>
                <c:pt idx="170">
                  <c:v>5.5852156057494868</c:v>
                </c:pt>
                <c:pt idx="171">
                  <c:v>5.6180698151950716</c:v>
                </c:pt>
                <c:pt idx="172">
                  <c:v>5.6509240246406574</c:v>
                </c:pt>
                <c:pt idx="173">
                  <c:v>5.6837782340862422</c:v>
                </c:pt>
                <c:pt idx="174">
                  <c:v>5.7166324435318279</c:v>
                </c:pt>
                <c:pt idx="175">
                  <c:v>5.7494866529774127</c:v>
                </c:pt>
                <c:pt idx="176">
                  <c:v>5.7823408624229984</c:v>
                </c:pt>
                <c:pt idx="177">
                  <c:v>5.8151950718685832</c:v>
                </c:pt>
                <c:pt idx="178">
                  <c:v>5.848049281314168</c:v>
                </c:pt>
                <c:pt idx="179">
                  <c:v>5.8809034907597537</c:v>
                </c:pt>
                <c:pt idx="180">
                  <c:v>5.9137577002053385</c:v>
                </c:pt>
                <c:pt idx="181">
                  <c:v>5.9466119096509242</c:v>
                </c:pt>
                <c:pt idx="182">
                  <c:v>5.979466119096509</c:v>
                </c:pt>
                <c:pt idx="183">
                  <c:v>6.0123203285420947</c:v>
                </c:pt>
                <c:pt idx="184">
                  <c:v>6.0451745379876796</c:v>
                </c:pt>
                <c:pt idx="185">
                  <c:v>6.0780287474332653</c:v>
                </c:pt>
                <c:pt idx="186">
                  <c:v>6.1108829568788501</c:v>
                </c:pt>
                <c:pt idx="187">
                  <c:v>6.1437371663244349</c:v>
                </c:pt>
                <c:pt idx="188">
                  <c:v>6.1765913757700206</c:v>
                </c:pt>
                <c:pt idx="189">
                  <c:v>6.2094455852156054</c:v>
                </c:pt>
                <c:pt idx="190">
                  <c:v>6.2422997946611911</c:v>
                </c:pt>
                <c:pt idx="191">
                  <c:v>6.2751540041067759</c:v>
                </c:pt>
                <c:pt idx="192">
                  <c:v>6.3080082135523616</c:v>
                </c:pt>
                <c:pt idx="193">
                  <c:v>6.3408624229979464</c:v>
                </c:pt>
                <c:pt idx="194">
                  <c:v>6.3737166324435321</c:v>
                </c:pt>
                <c:pt idx="195">
                  <c:v>6.406570841889117</c:v>
                </c:pt>
                <c:pt idx="196">
                  <c:v>6.4394250513347027</c:v>
                </c:pt>
                <c:pt idx="197">
                  <c:v>6.4722792607802875</c:v>
                </c:pt>
                <c:pt idx="198">
                  <c:v>6.5051334702258723</c:v>
                </c:pt>
                <c:pt idx="199">
                  <c:v>6.537987679671458</c:v>
                </c:pt>
                <c:pt idx="200">
                  <c:v>6.5708418891170428</c:v>
                </c:pt>
                <c:pt idx="201">
                  <c:v>6.6036960985626285</c:v>
                </c:pt>
                <c:pt idx="202">
                  <c:v>6.6365503080082133</c:v>
                </c:pt>
                <c:pt idx="203">
                  <c:v>6.669404517453799</c:v>
                </c:pt>
                <c:pt idx="204">
                  <c:v>6.7022587268993838</c:v>
                </c:pt>
                <c:pt idx="205">
                  <c:v>6.7351129363449695</c:v>
                </c:pt>
                <c:pt idx="206">
                  <c:v>6.7679671457905544</c:v>
                </c:pt>
                <c:pt idx="207">
                  <c:v>6.8008213552361401</c:v>
                </c:pt>
                <c:pt idx="208">
                  <c:v>6.8336755646817249</c:v>
                </c:pt>
                <c:pt idx="209">
                  <c:v>6.8665297741273097</c:v>
                </c:pt>
                <c:pt idx="210">
                  <c:v>6.8993839835728954</c:v>
                </c:pt>
                <c:pt idx="211">
                  <c:v>6.9322381930184802</c:v>
                </c:pt>
                <c:pt idx="212">
                  <c:v>6.9650924024640659</c:v>
                </c:pt>
                <c:pt idx="213">
                  <c:v>6.9979466119096507</c:v>
                </c:pt>
                <c:pt idx="214">
                  <c:v>7.0308008213552364</c:v>
                </c:pt>
                <c:pt idx="215">
                  <c:v>7.0636550308008212</c:v>
                </c:pt>
                <c:pt idx="216">
                  <c:v>7.0965092402464069</c:v>
                </c:pt>
                <c:pt idx="217">
                  <c:v>7.1293634496919918</c:v>
                </c:pt>
                <c:pt idx="218">
                  <c:v>7.1622176591375766</c:v>
                </c:pt>
                <c:pt idx="219">
                  <c:v>7.1950718685831623</c:v>
                </c:pt>
                <c:pt idx="220">
                  <c:v>7.2279260780287471</c:v>
                </c:pt>
                <c:pt idx="221">
                  <c:v>7.2607802874743328</c:v>
                </c:pt>
                <c:pt idx="222">
                  <c:v>7.2936344969199176</c:v>
                </c:pt>
                <c:pt idx="223">
                  <c:v>7.3264887063655033</c:v>
                </c:pt>
                <c:pt idx="224">
                  <c:v>7.3593429158110881</c:v>
                </c:pt>
                <c:pt idx="225">
                  <c:v>7.3921971252566738</c:v>
                </c:pt>
                <c:pt idx="226">
                  <c:v>7.4250513347022586</c:v>
                </c:pt>
                <c:pt idx="227">
                  <c:v>7.4579055441478443</c:v>
                </c:pt>
                <c:pt idx="228">
                  <c:v>7.4907597535934292</c:v>
                </c:pt>
                <c:pt idx="229">
                  <c:v>7.523613963039014</c:v>
                </c:pt>
                <c:pt idx="230">
                  <c:v>7.5564681724845997</c:v>
                </c:pt>
                <c:pt idx="231">
                  <c:v>7.5893223819301845</c:v>
                </c:pt>
                <c:pt idx="232">
                  <c:v>7.6221765913757702</c:v>
                </c:pt>
                <c:pt idx="233">
                  <c:v>7.655030800821355</c:v>
                </c:pt>
                <c:pt idx="234">
                  <c:v>7.6878850102669407</c:v>
                </c:pt>
                <c:pt idx="235">
                  <c:v>7.7207392197125255</c:v>
                </c:pt>
                <c:pt idx="236">
                  <c:v>7.7535934291581112</c:v>
                </c:pt>
                <c:pt idx="237">
                  <c:v>7.786447638603696</c:v>
                </c:pt>
                <c:pt idx="238">
                  <c:v>7.8193018480492817</c:v>
                </c:pt>
                <c:pt idx="239">
                  <c:v>7.8521560574948666</c:v>
                </c:pt>
                <c:pt idx="240">
                  <c:v>7.8850102669404514</c:v>
                </c:pt>
                <c:pt idx="241">
                  <c:v>7.9178644763860371</c:v>
                </c:pt>
                <c:pt idx="242">
                  <c:v>7.9507186858316219</c:v>
                </c:pt>
                <c:pt idx="243">
                  <c:v>7.9835728952772076</c:v>
                </c:pt>
                <c:pt idx="244">
                  <c:v>8.0164271047227924</c:v>
                </c:pt>
                <c:pt idx="245">
                  <c:v>8.0492813141683772</c:v>
                </c:pt>
                <c:pt idx="246">
                  <c:v>8.0821355236139638</c:v>
                </c:pt>
                <c:pt idx="247">
                  <c:v>8.1149897330595486</c:v>
                </c:pt>
                <c:pt idx="248">
                  <c:v>8.1478439425051334</c:v>
                </c:pt>
                <c:pt idx="249">
                  <c:v>8.1806981519507183</c:v>
                </c:pt>
                <c:pt idx="250">
                  <c:v>8.2135523613963031</c:v>
                </c:pt>
                <c:pt idx="251">
                  <c:v>8.2464065708418897</c:v>
                </c:pt>
                <c:pt idx="252">
                  <c:v>8.2792607802874745</c:v>
                </c:pt>
                <c:pt idx="253">
                  <c:v>8.3121149897330593</c:v>
                </c:pt>
                <c:pt idx="254">
                  <c:v>8.3449691991786441</c:v>
                </c:pt>
                <c:pt idx="255">
                  <c:v>8.3778234086242307</c:v>
                </c:pt>
                <c:pt idx="256">
                  <c:v>8.4106776180698155</c:v>
                </c:pt>
                <c:pt idx="257">
                  <c:v>8.4435318275154003</c:v>
                </c:pt>
                <c:pt idx="258">
                  <c:v>8.4763860369609851</c:v>
                </c:pt>
                <c:pt idx="259">
                  <c:v>8.5092402464065717</c:v>
                </c:pt>
                <c:pt idx="260">
                  <c:v>8.5420944558521565</c:v>
                </c:pt>
                <c:pt idx="261">
                  <c:v>8.5749486652977414</c:v>
                </c:pt>
                <c:pt idx="262">
                  <c:v>8.6078028747433262</c:v>
                </c:pt>
                <c:pt idx="263">
                  <c:v>8.640657084188911</c:v>
                </c:pt>
                <c:pt idx="264">
                  <c:v>8.6735112936344976</c:v>
                </c:pt>
                <c:pt idx="265">
                  <c:v>8.7063655030800824</c:v>
                </c:pt>
                <c:pt idx="266">
                  <c:v>8.7392197125256672</c:v>
                </c:pt>
                <c:pt idx="267">
                  <c:v>8.772073921971252</c:v>
                </c:pt>
                <c:pt idx="268">
                  <c:v>8.8049281314168386</c:v>
                </c:pt>
                <c:pt idx="269">
                  <c:v>8.8377823408624234</c:v>
                </c:pt>
                <c:pt idx="270">
                  <c:v>8.8706365503080082</c:v>
                </c:pt>
                <c:pt idx="271">
                  <c:v>8.9034907597535931</c:v>
                </c:pt>
                <c:pt idx="272">
                  <c:v>8.9363449691991779</c:v>
                </c:pt>
                <c:pt idx="273">
                  <c:v>8.9691991786447645</c:v>
                </c:pt>
                <c:pt idx="274">
                  <c:v>9.0020533880903493</c:v>
                </c:pt>
                <c:pt idx="275">
                  <c:v>9.0349075975359341</c:v>
                </c:pt>
                <c:pt idx="276">
                  <c:v>9.0677618069815189</c:v>
                </c:pt>
                <c:pt idx="277">
                  <c:v>9.1006160164271055</c:v>
                </c:pt>
                <c:pt idx="278">
                  <c:v>9.1334702258726903</c:v>
                </c:pt>
                <c:pt idx="279">
                  <c:v>9.1663244353182751</c:v>
                </c:pt>
                <c:pt idx="280">
                  <c:v>9.1991786447638599</c:v>
                </c:pt>
                <c:pt idx="281">
                  <c:v>9.2320328542094447</c:v>
                </c:pt>
                <c:pt idx="282">
                  <c:v>9.2648870636550313</c:v>
                </c:pt>
                <c:pt idx="283">
                  <c:v>9.2977412731006162</c:v>
                </c:pt>
                <c:pt idx="284">
                  <c:v>9.330595482546201</c:v>
                </c:pt>
                <c:pt idx="285">
                  <c:v>9.3634496919917858</c:v>
                </c:pt>
                <c:pt idx="286">
                  <c:v>9.3963039014373724</c:v>
                </c:pt>
                <c:pt idx="287">
                  <c:v>9.4291581108829572</c:v>
                </c:pt>
                <c:pt idx="288">
                  <c:v>9.462012320328542</c:v>
                </c:pt>
                <c:pt idx="289">
                  <c:v>9.4948665297741268</c:v>
                </c:pt>
                <c:pt idx="290">
                  <c:v>9.5277207392197134</c:v>
                </c:pt>
                <c:pt idx="291">
                  <c:v>9.5605749486652982</c:v>
                </c:pt>
                <c:pt idx="292">
                  <c:v>9.593429158110883</c:v>
                </c:pt>
                <c:pt idx="293">
                  <c:v>9.6262833675564679</c:v>
                </c:pt>
                <c:pt idx="294">
                  <c:v>9.6591375770020527</c:v>
                </c:pt>
                <c:pt idx="295">
                  <c:v>9.6919917864476393</c:v>
                </c:pt>
                <c:pt idx="296">
                  <c:v>9.7248459958932241</c:v>
                </c:pt>
                <c:pt idx="297">
                  <c:v>9.7577002053388089</c:v>
                </c:pt>
                <c:pt idx="298">
                  <c:v>9.7905544147843937</c:v>
                </c:pt>
                <c:pt idx="299">
                  <c:v>9.8234086242299803</c:v>
                </c:pt>
                <c:pt idx="300">
                  <c:v>9.8562628336755651</c:v>
                </c:pt>
                <c:pt idx="301">
                  <c:v>9.8891170431211499</c:v>
                </c:pt>
                <c:pt idx="302">
                  <c:v>9.9219712525667347</c:v>
                </c:pt>
                <c:pt idx="303">
                  <c:v>9.9548254620123195</c:v>
                </c:pt>
                <c:pt idx="304">
                  <c:v>9.9876796714579061</c:v>
                </c:pt>
                <c:pt idx="305">
                  <c:v>10.020533880903491</c:v>
                </c:pt>
                <c:pt idx="306">
                  <c:v>10.053388090349076</c:v>
                </c:pt>
                <c:pt idx="307">
                  <c:v>10.086242299794661</c:v>
                </c:pt>
                <c:pt idx="308">
                  <c:v>10.119096509240247</c:v>
                </c:pt>
                <c:pt idx="309">
                  <c:v>10.151950718685832</c:v>
                </c:pt>
                <c:pt idx="310">
                  <c:v>10.184804928131417</c:v>
                </c:pt>
                <c:pt idx="311">
                  <c:v>10.217659137577002</c:v>
                </c:pt>
                <c:pt idx="312">
                  <c:v>10.250513347022586</c:v>
                </c:pt>
                <c:pt idx="313">
                  <c:v>10.283367556468173</c:v>
                </c:pt>
                <c:pt idx="314">
                  <c:v>10.316221765913758</c:v>
                </c:pt>
                <c:pt idx="315">
                  <c:v>10.349075975359343</c:v>
                </c:pt>
                <c:pt idx="316">
                  <c:v>10.381930184804927</c:v>
                </c:pt>
                <c:pt idx="317">
                  <c:v>10.414784394250514</c:v>
                </c:pt>
                <c:pt idx="318">
                  <c:v>10.447638603696099</c:v>
                </c:pt>
                <c:pt idx="319">
                  <c:v>10.480492813141684</c:v>
                </c:pt>
                <c:pt idx="320">
                  <c:v>10.513347022587268</c:v>
                </c:pt>
                <c:pt idx="321">
                  <c:v>10.546201232032855</c:v>
                </c:pt>
                <c:pt idx="322">
                  <c:v>10.57905544147844</c:v>
                </c:pt>
                <c:pt idx="323">
                  <c:v>10.611909650924025</c:v>
                </c:pt>
                <c:pt idx="324">
                  <c:v>10.64476386036961</c:v>
                </c:pt>
                <c:pt idx="325">
                  <c:v>10.677618069815194</c:v>
                </c:pt>
                <c:pt idx="326">
                  <c:v>10.710472279260781</c:v>
                </c:pt>
                <c:pt idx="327">
                  <c:v>10.743326488706366</c:v>
                </c:pt>
                <c:pt idx="328">
                  <c:v>10.776180698151951</c:v>
                </c:pt>
                <c:pt idx="329">
                  <c:v>10.809034907597535</c:v>
                </c:pt>
                <c:pt idx="330">
                  <c:v>10.841889117043122</c:v>
                </c:pt>
                <c:pt idx="331">
                  <c:v>10.874743326488707</c:v>
                </c:pt>
                <c:pt idx="332">
                  <c:v>10.907597535934292</c:v>
                </c:pt>
                <c:pt idx="333">
                  <c:v>10.940451745379876</c:v>
                </c:pt>
                <c:pt idx="334">
                  <c:v>10.973305954825461</c:v>
                </c:pt>
                <c:pt idx="335">
                  <c:v>11.006160164271048</c:v>
                </c:pt>
                <c:pt idx="336">
                  <c:v>11.039014373716633</c:v>
                </c:pt>
                <c:pt idx="337">
                  <c:v>11.071868583162217</c:v>
                </c:pt>
                <c:pt idx="338">
                  <c:v>11.104722792607802</c:v>
                </c:pt>
                <c:pt idx="339">
                  <c:v>11.137577002053389</c:v>
                </c:pt>
                <c:pt idx="340">
                  <c:v>11.170431211498974</c:v>
                </c:pt>
                <c:pt idx="341">
                  <c:v>11.203285420944558</c:v>
                </c:pt>
                <c:pt idx="342">
                  <c:v>11.236139630390143</c:v>
                </c:pt>
                <c:pt idx="343">
                  <c:v>11.268993839835728</c:v>
                </c:pt>
                <c:pt idx="344">
                  <c:v>11.301848049281315</c:v>
                </c:pt>
                <c:pt idx="345">
                  <c:v>11.3347022587269</c:v>
                </c:pt>
                <c:pt idx="346">
                  <c:v>11.367556468172484</c:v>
                </c:pt>
                <c:pt idx="347">
                  <c:v>11.400410677618069</c:v>
                </c:pt>
                <c:pt idx="348">
                  <c:v>11.433264887063656</c:v>
                </c:pt>
                <c:pt idx="349">
                  <c:v>11.466119096509241</c:v>
                </c:pt>
                <c:pt idx="350">
                  <c:v>11.498973305954825</c:v>
                </c:pt>
                <c:pt idx="351">
                  <c:v>11.53182751540041</c:v>
                </c:pt>
                <c:pt idx="352">
                  <c:v>11.564681724845997</c:v>
                </c:pt>
                <c:pt idx="353">
                  <c:v>11.597535934291582</c:v>
                </c:pt>
                <c:pt idx="354">
                  <c:v>11.630390143737166</c:v>
                </c:pt>
                <c:pt idx="355">
                  <c:v>11.663244353182751</c:v>
                </c:pt>
                <c:pt idx="356">
                  <c:v>11.696098562628336</c:v>
                </c:pt>
                <c:pt idx="357">
                  <c:v>11.728952772073923</c:v>
                </c:pt>
                <c:pt idx="358">
                  <c:v>11.761806981519507</c:v>
                </c:pt>
                <c:pt idx="359">
                  <c:v>11.794661190965092</c:v>
                </c:pt>
                <c:pt idx="360">
                  <c:v>11.827515400410677</c:v>
                </c:pt>
                <c:pt idx="361">
                  <c:v>11.860369609856264</c:v>
                </c:pt>
                <c:pt idx="362">
                  <c:v>11.893223819301848</c:v>
                </c:pt>
                <c:pt idx="363">
                  <c:v>11.926078028747433</c:v>
                </c:pt>
                <c:pt idx="364">
                  <c:v>11.958932238193018</c:v>
                </c:pt>
                <c:pt idx="365">
                  <c:v>11.991786447638603</c:v>
                </c:pt>
                <c:pt idx="366">
                  <c:v>12.024640657084189</c:v>
                </c:pt>
                <c:pt idx="367">
                  <c:v>12.057494866529774</c:v>
                </c:pt>
                <c:pt idx="368">
                  <c:v>12.090349075975359</c:v>
                </c:pt>
                <c:pt idx="369">
                  <c:v>12.123203285420944</c:v>
                </c:pt>
                <c:pt idx="370">
                  <c:v>12.156057494866531</c:v>
                </c:pt>
                <c:pt idx="371">
                  <c:v>12.188911704312115</c:v>
                </c:pt>
                <c:pt idx="372">
                  <c:v>12.2217659137577</c:v>
                </c:pt>
                <c:pt idx="373">
                  <c:v>12.254620123203285</c:v>
                </c:pt>
                <c:pt idx="374">
                  <c:v>12.28747433264887</c:v>
                </c:pt>
                <c:pt idx="375">
                  <c:v>12.320328542094456</c:v>
                </c:pt>
                <c:pt idx="376">
                  <c:v>12.353182751540041</c:v>
                </c:pt>
                <c:pt idx="377">
                  <c:v>12.386036960985626</c:v>
                </c:pt>
                <c:pt idx="378">
                  <c:v>12.418891170431211</c:v>
                </c:pt>
                <c:pt idx="379">
                  <c:v>12.451745379876797</c:v>
                </c:pt>
                <c:pt idx="380">
                  <c:v>12.484599589322382</c:v>
                </c:pt>
                <c:pt idx="381">
                  <c:v>12.517453798767967</c:v>
                </c:pt>
                <c:pt idx="382">
                  <c:v>12.550308008213552</c:v>
                </c:pt>
                <c:pt idx="383">
                  <c:v>12.583162217659138</c:v>
                </c:pt>
                <c:pt idx="384">
                  <c:v>12.616016427104723</c:v>
                </c:pt>
                <c:pt idx="385">
                  <c:v>12.648870636550308</c:v>
                </c:pt>
                <c:pt idx="386">
                  <c:v>12.681724845995893</c:v>
                </c:pt>
                <c:pt idx="387">
                  <c:v>12.714579055441478</c:v>
                </c:pt>
                <c:pt idx="388">
                  <c:v>12.747433264887064</c:v>
                </c:pt>
                <c:pt idx="389">
                  <c:v>12.780287474332649</c:v>
                </c:pt>
                <c:pt idx="390">
                  <c:v>12.813141683778234</c:v>
                </c:pt>
                <c:pt idx="391">
                  <c:v>12.845995893223819</c:v>
                </c:pt>
                <c:pt idx="392">
                  <c:v>12.878850102669405</c:v>
                </c:pt>
                <c:pt idx="393">
                  <c:v>12.91170431211499</c:v>
                </c:pt>
                <c:pt idx="394">
                  <c:v>12.944558521560575</c:v>
                </c:pt>
                <c:pt idx="395">
                  <c:v>12.97741273100616</c:v>
                </c:pt>
                <c:pt idx="396">
                  <c:v>13.010266940451745</c:v>
                </c:pt>
                <c:pt idx="397">
                  <c:v>13.043121149897331</c:v>
                </c:pt>
                <c:pt idx="398">
                  <c:v>13.075975359342916</c:v>
                </c:pt>
                <c:pt idx="399">
                  <c:v>13.108829568788501</c:v>
                </c:pt>
                <c:pt idx="400">
                  <c:v>13.141683778234086</c:v>
                </c:pt>
                <c:pt idx="401">
                  <c:v>13.174537987679672</c:v>
                </c:pt>
                <c:pt idx="402">
                  <c:v>13.207392197125257</c:v>
                </c:pt>
                <c:pt idx="403">
                  <c:v>13.240246406570842</c:v>
                </c:pt>
                <c:pt idx="404">
                  <c:v>13.273100616016427</c:v>
                </c:pt>
                <c:pt idx="405">
                  <c:v>13.305954825462011</c:v>
                </c:pt>
                <c:pt idx="406">
                  <c:v>13.338809034907598</c:v>
                </c:pt>
                <c:pt idx="407">
                  <c:v>13.371663244353183</c:v>
                </c:pt>
                <c:pt idx="408">
                  <c:v>13.404517453798768</c:v>
                </c:pt>
                <c:pt idx="409">
                  <c:v>13.437371663244353</c:v>
                </c:pt>
                <c:pt idx="410">
                  <c:v>13.470225872689939</c:v>
                </c:pt>
                <c:pt idx="411">
                  <c:v>13.503080082135524</c:v>
                </c:pt>
                <c:pt idx="412">
                  <c:v>13.535934291581109</c:v>
                </c:pt>
                <c:pt idx="413">
                  <c:v>13.568788501026694</c:v>
                </c:pt>
                <c:pt idx="414">
                  <c:v>13.60164271047228</c:v>
                </c:pt>
                <c:pt idx="415">
                  <c:v>13.634496919917865</c:v>
                </c:pt>
                <c:pt idx="416">
                  <c:v>13.66735112936345</c:v>
                </c:pt>
                <c:pt idx="417">
                  <c:v>13.700205338809035</c:v>
                </c:pt>
                <c:pt idx="418">
                  <c:v>13.733059548254619</c:v>
                </c:pt>
                <c:pt idx="419">
                  <c:v>13.765913757700206</c:v>
                </c:pt>
                <c:pt idx="420">
                  <c:v>13.798767967145791</c:v>
                </c:pt>
                <c:pt idx="421">
                  <c:v>13.831622176591376</c:v>
                </c:pt>
                <c:pt idx="422">
                  <c:v>13.86447638603696</c:v>
                </c:pt>
                <c:pt idx="423">
                  <c:v>13.897330595482547</c:v>
                </c:pt>
                <c:pt idx="424">
                  <c:v>13.930184804928132</c:v>
                </c:pt>
                <c:pt idx="425">
                  <c:v>13.963039014373717</c:v>
                </c:pt>
                <c:pt idx="426">
                  <c:v>13.995893223819301</c:v>
                </c:pt>
                <c:pt idx="427">
                  <c:v>14.028747433264886</c:v>
                </c:pt>
                <c:pt idx="428">
                  <c:v>14.061601642710473</c:v>
                </c:pt>
                <c:pt idx="429">
                  <c:v>14.094455852156058</c:v>
                </c:pt>
                <c:pt idx="430">
                  <c:v>14.127310061601642</c:v>
                </c:pt>
                <c:pt idx="431">
                  <c:v>14.160164271047227</c:v>
                </c:pt>
                <c:pt idx="432">
                  <c:v>14.193018480492814</c:v>
                </c:pt>
                <c:pt idx="433">
                  <c:v>14.225872689938399</c:v>
                </c:pt>
                <c:pt idx="434">
                  <c:v>14.258726899383984</c:v>
                </c:pt>
                <c:pt idx="435">
                  <c:v>14.291581108829568</c:v>
                </c:pt>
                <c:pt idx="436">
                  <c:v>14.324435318275153</c:v>
                </c:pt>
                <c:pt idx="437">
                  <c:v>14.35728952772074</c:v>
                </c:pt>
                <c:pt idx="438">
                  <c:v>14.390143737166325</c:v>
                </c:pt>
                <c:pt idx="439">
                  <c:v>14.422997946611909</c:v>
                </c:pt>
                <c:pt idx="440">
                  <c:v>14.455852156057494</c:v>
                </c:pt>
                <c:pt idx="441">
                  <c:v>14.488706365503081</c:v>
                </c:pt>
                <c:pt idx="442">
                  <c:v>14.521560574948666</c:v>
                </c:pt>
                <c:pt idx="443">
                  <c:v>14.55441478439425</c:v>
                </c:pt>
                <c:pt idx="444">
                  <c:v>14.587268993839835</c:v>
                </c:pt>
                <c:pt idx="445">
                  <c:v>14.620123203285422</c:v>
                </c:pt>
                <c:pt idx="446">
                  <c:v>14.652977412731007</c:v>
                </c:pt>
                <c:pt idx="447">
                  <c:v>14.685831622176591</c:v>
                </c:pt>
                <c:pt idx="448">
                  <c:v>14.718685831622176</c:v>
                </c:pt>
                <c:pt idx="449">
                  <c:v>14.751540041067761</c:v>
                </c:pt>
                <c:pt idx="450">
                  <c:v>14.784394250513348</c:v>
                </c:pt>
                <c:pt idx="451">
                  <c:v>14.817248459958932</c:v>
                </c:pt>
                <c:pt idx="452">
                  <c:v>14.850102669404517</c:v>
                </c:pt>
                <c:pt idx="453">
                  <c:v>14.882956878850102</c:v>
                </c:pt>
                <c:pt idx="454">
                  <c:v>14.915811088295689</c:v>
                </c:pt>
                <c:pt idx="455">
                  <c:v>14.948665297741274</c:v>
                </c:pt>
                <c:pt idx="456">
                  <c:v>14.981519507186858</c:v>
                </c:pt>
                <c:pt idx="457">
                  <c:v>15.014373716632443</c:v>
                </c:pt>
                <c:pt idx="458">
                  <c:v>15.047227926078028</c:v>
                </c:pt>
                <c:pt idx="459">
                  <c:v>15.080082135523615</c:v>
                </c:pt>
                <c:pt idx="460">
                  <c:v>15.112936344969199</c:v>
                </c:pt>
                <c:pt idx="461">
                  <c:v>15.145790554414784</c:v>
                </c:pt>
                <c:pt idx="462">
                  <c:v>15.178644763860369</c:v>
                </c:pt>
                <c:pt idx="463">
                  <c:v>15.211498973305956</c:v>
                </c:pt>
                <c:pt idx="464">
                  <c:v>15.24435318275154</c:v>
                </c:pt>
                <c:pt idx="465">
                  <c:v>15.277207392197125</c:v>
                </c:pt>
                <c:pt idx="466">
                  <c:v>15.31006160164271</c:v>
                </c:pt>
                <c:pt idx="467">
                  <c:v>15.342915811088295</c:v>
                </c:pt>
                <c:pt idx="468">
                  <c:v>15.375770020533881</c:v>
                </c:pt>
                <c:pt idx="469">
                  <c:v>15.408624229979466</c:v>
                </c:pt>
                <c:pt idx="470">
                  <c:v>15.441478439425051</c:v>
                </c:pt>
                <c:pt idx="471">
                  <c:v>15.474332648870636</c:v>
                </c:pt>
                <c:pt idx="472">
                  <c:v>15.507186858316222</c:v>
                </c:pt>
                <c:pt idx="473">
                  <c:v>15.540041067761807</c:v>
                </c:pt>
                <c:pt idx="474">
                  <c:v>15.572895277207392</c:v>
                </c:pt>
                <c:pt idx="475">
                  <c:v>15.605749486652977</c:v>
                </c:pt>
                <c:pt idx="476">
                  <c:v>15.638603696098563</c:v>
                </c:pt>
                <c:pt idx="477">
                  <c:v>15.671457905544148</c:v>
                </c:pt>
                <c:pt idx="478">
                  <c:v>15.704312114989733</c:v>
                </c:pt>
                <c:pt idx="479">
                  <c:v>15.737166324435318</c:v>
                </c:pt>
                <c:pt idx="480">
                  <c:v>15.770020533880903</c:v>
                </c:pt>
                <c:pt idx="481">
                  <c:v>15.802874743326489</c:v>
                </c:pt>
                <c:pt idx="482">
                  <c:v>15.835728952772074</c:v>
                </c:pt>
                <c:pt idx="483">
                  <c:v>15.868583162217659</c:v>
                </c:pt>
                <c:pt idx="484">
                  <c:v>15.901437371663244</c:v>
                </c:pt>
                <c:pt idx="485">
                  <c:v>15.93429158110883</c:v>
                </c:pt>
                <c:pt idx="486">
                  <c:v>15.967145790554415</c:v>
                </c:pt>
                <c:pt idx="487">
                  <c:v>16</c:v>
                </c:pt>
                <c:pt idx="488">
                  <c:v>16.032854209445585</c:v>
                </c:pt>
                <c:pt idx="489">
                  <c:v>16.06570841889117</c:v>
                </c:pt>
                <c:pt idx="490">
                  <c:v>16.098562628336754</c:v>
                </c:pt>
                <c:pt idx="491">
                  <c:v>16.131416837782339</c:v>
                </c:pt>
                <c:pt idx="492">
                  <c:v>16.164271047227928</c:v>
                </c:pt>
                <c:pt idx="493">
                  <c:v>16.197125256673512</c:v>
                </c:pt>
                <c:pt idx="494">
                  <c:v>16.229979466119097</c:v>
                </c:pt>
                <c:pt idx="495">
                  <c:v>16.262833675564682</c:v>
                </c:pt>
                <c:pt idx="496">
                  <c:v>16.295687885010267</c:v>
                </c:pt>
                <c:pt idx="497">
                  <c:v>16.328542094455852</c:v>
                </c:pt>
                <c:pt idx="498">
                  <c:v>16.361396303901437</c:v>
                </c:pt>
                <c:pt idx="499">
                  <c:v>16.394250513347021</c:v>
                </c:pt>
                <c:pt idx="500">
                  <c:v>16.427104722792606</c:v>
                </c:pt>
                <c:pt idx="501">
                  <c:v>16.459958932238195</c:v>
                </c:pt>
                <c:pt idx="502">
                  <c:v>16.492813141683779</c:v>
                </c:pt>
                <c:pt idx="503">
                  <c:v>16.525667351129364</c:v>
                </c:pt>
                <c:pt idx="504">
                  <c:v>16.558521560574949</c:v>
                </c:pt>
                <c:pt idx="505">
                  <c:v>16.591375770020534</c:v>
                </c:pt>
                <c:pt idx="506">
                  <c:v>16.624229979466119</c:v>
                </c:pt>
                <c:pt idx="507">
                  <c:v>16.657084188911703</c:v>
                </c:pt>
                <c:pt idx="508">
                  <c:v>16.689938398357288</c:v>
                </c:pt>
                <c:pt idx="509">
                  <c:v>16.722792607802873</c:v>
                </c:pt>
                <c:pt idx="510">
                  <c:v>16.755646817248461</c:v>
                </c:pt>
                <c:pt idx="511">
                  <c:v>16.788501026694046</c:v>
                </c:pt>
                <c:pt idx="512">
                  <c:v>16.821355236139631</c:v>
                </c:pt>
                <c:pt idx="513">
                  <c:v>16.854209445585216</c:v>
                </c:pt>
                <c:pt idx="514">
                  <c:v>16.887063655030801</c:v>
                </c:pt>
                <c:pt idx="515">
                  <c:v>16.919917864476385</c:v>
                </c:pt>
                <c:pt idx="516">
                  <c:v>16.95277207392197</c:v>
                </c:pt>
                <c:pt idx="517">
                  <c:v>16.985626283367555</c:v>
                </c:pt>
                <c:pt idx="518">
                  <c:v>17.018480492813143</c:v>
                </c:pt>
                <c:pt idx="519">
                  <c:v>17.051334702258728</c:v>
                </c:pt>
                <c:pt idx="520">
                  <c:v>17.084188911704313</c:v>
                </c:pt>
                <c:pt idx="521">
                  <c:v>17.117043121149898</c:v>
                </c:pt>
                <c:pt idx="522">
                  <c:v>17.149897330595483</c:v>
                </c:pt>
                <c:pt idx="523">
                  <c:v>17.182751540041068</c:v>
                </c:pt>
                <c:pt idx="524">
                  <c:v>17.215605749486652</c:v>
                </c:pt>
                <c:pt idx="525">
                  <c:v>17.248459958932237</c:v>
                </c:pt>
                <c:pt idx="526">
                  <c:v>17.281314168377822</c:v>
                </c:pt>
                <c:pt idx="527">
                  <c:v>17.31416837782341</c:v>
                </c:pt>
                <c:pt idx="528">
                  <c:v>17.347022587268995</c:v>
                </c:pt>
                <c:pt idx="529">
                  <c:v>17.37987679671458</c:v>
                </c:pt>
                <c:pt idx="530">
                  <c:v>17.412731006160165</c:v>
                </c:pt>
                <c:pt idx="531">
                  <c:v>17.44558521560575</c:v>
                </c:pt>
                <c:pt idx="532">
                  <c:v>17.478439425051334</c:v>
                </c:pt>
                <c:pt idx="533">
                  <c:v>17.511293634496919</c:v>
                </c:pt>
                <c:pt idx="534">
                  <c:v>17.544147843942504</c:v>
                </c:pt>
                <c:pt idx="535">
                  <c:v>17.577002053388089</c:v>
                </c:pt>
                <c:pt idx="536">
                  <c:v>17.609856262833677</c:v>
                </c:pt>
                <c:pt idx="537">
                  <c:v>17.642710472279262</c:v>
                </c:pt>
                <c:pt idx="538">
                  <c:v>17.675564681724847</c:v>
                </c:pt>
                <c:pt idx="539">
                  <c:v>17.708418891170432</c:v>
                </c:pt>
                <c:pt idx="540">
                  <c:v>17.741273100616016</c:v>
                </c:pt>
                <c:pt idx="541">
                  <c:v>17.774127310061601</c:v>
                </c:pt>
                <c:pt idx="542">
                  <c:v>17.806981519507186</c:v>
                </c:pt>
                <c:pt idx="543">
                  <c:v>17.839835728952771</c:v>
                </c:pt>
                <c:pt idx="544">
                  <c:v>17.872689938398356</c:v>
                </c:pt>
                <c:pt idx="545">
                  <c:v>17.905544147843944</c:v>
                </c:pt>
                <c:pt idx="546">
                  <c:v>17.938398357289529</c:v>
                </c:pt>
                <c:pt idx="547">
                  <c:v>17.971252566735114</c:v>
                </c:pt>
                <c:pt idx="548">
                  <c:v>18.004106776180699</c:v>
                </c:pt>
                <c:pt idx="549">
                  <c:v>18.036960985626283</c:v>
                </c:pt>
                <c:pt idx="550">
                  <c:v>18.069815195071868</c:v>
                </c:pt>
                <c:pt idx="551">
                  <c:v>18.102669404517453</c:v>
                </c:pt>
                <c:pt idx="552">
                  <c:v>18.135523613963038</c:v>
                </c:pt>
                <c:pt idx="553">
                  <c:v>18.168377823408623</c:v>
                </c:pt>
                <c:pt idx="554">
                  <c:v>18.201232032854211</c:v>
                </c:pt>
                <c:pt idx="555">
                  <c:v>18.234086242299796</c:v>
                </c:pt>
                <c:pt idx="556">
                  <c:v>18.266940451745381</c:v>
                </c:pt>
                <c:pt idx="557">
                  <c:v>18.299794661190965</c:v>
                </c:pt>
                <c:pt idx="558">
                  <c:v>18.33264887063655</c:v>
                </c:pt>
                <c:pt idx="559">
                  <c:v>18.365503080082135</c:v>
                </c:pt>
                <c:pt idx="560">
                  <c:v>18.39835728952772</c:v>
                </c:pt>
                <c:pt idx="561">
                  <c:v>18.431211498973305</c:v>
                </c:pt>
                <c:pt idx="562">
                  <c:v>18.464065708418889</c:v>
                </c:pt>
                <c:pt idx="563">
                  <c:v>18.496919917864478</c:v>
                </c:pt>
                <c:pt idx="564">
                  <c:v>18.529774127310063</c:v>
                </c:pt>
                <c:pt idx="565">
                  <c:v>18.562628336755647</c:v>
                </c:pt>
                <c:pt idx="566">
                  <c:v>18.595482546201232</c:v>
                </c:pt>
                <c:pt idx="567">
                  <c:v>18.628336755646817</c:v>
                </c:pt>
                <c:pt idx="568">
                  <c:v>18.661190965092402</c:v>
                </c:pt>
                <c:pt idx="569">
                  <c:v>18.694045174537987</c:v>
                </c:pt>
                <c:pt idx="570">
                  <c:v>18.726899383983572</c:v>
                </c:pt>
                <c:pt idx="571">
                  <c:v>18.759753593429156</c:v>
                </c:pt>
                <c:pt idx="572">
                  <c:v>18.792607802874745</c:v>
                </c:pt>
                <c:pt idx="573">
                  <c:v>18.82546201232033</c:v>
                </c:pt>
                <c:pt idx="574">
                  <c:v>18.858316221765914</c:v>
                </c:pt>
                <c:pt idx="575">
                  <c:v>18.891170431211499</c:v>
                </c:pt>
                <c:pt idx="576">
                  <c:v>18.924024640657084</c:v>
                </c:pt>
                <c:pt idx="577">
                  <c:v>18.956878850102669</c:v>
                </c:pt>
                <c:pt idx="578">
                  <c:v>18.989733059548254</c:v>
                </c:pt>
                <c:pt idx="579">
                  <c:v>19.022587268993838</c:v>
                </c:pt>
                <c:pt idx="580">
                  <c:v>19.055441478439427</c:v>
                </c:pt>
                <c:pt idx="581">
                  <c:v>19.088295687885012</c:v>
                </c:pt>
                <c:pt idx="582">
                  <c:v>19.121149897330596</c:v>
                </c:pt>
                <c:pt idx="583">
                  <c:v>19.154004106776181</c:v>
                </c:pt>
                <c:pt idx="584">
                  <c:v>19.186858316221766</c:v>
                </c:pt>
                <c:pt idx="585">
                  <c:v>19.219712525667351</c:v>
                </c:pt>
                <c:pt idx="586">
                  <c:v>19.252566735112936</c:v>
                </c:pt>
                <c:pt idx="587">
                  <c:v>19.285420944558521</c:v>
                </c:pt>
                <c:pt idx="588">
                  <c:v>19.318275154004105</c:v>
                </c:pt>
                <c:pt idx="589">
                  <c:v>19.351129363449694</c:v>
                </c:pt>
                <c:pt idx="590">
                  <c:v>19.383983572895279</c:v>
                </c:pt>
                <c:pt idx="591">
                  <c:v>19.416837782340863</c:v>
                </c:pt>
                <c:pt idx="592">
                  <c:v>19.449691991786448</c:v>
                </c:pt>
                <c:pt idx="593">
                  <c:v>19.482546201232033</c:v>
                </c:pt>
                <c:pt idx="594">
                  <c:v>19.515400410677618</c:v>
                </c:pt>
                <c:pt idx="595">
                  <c:v>19.548254620123203</c:v>
                </c:pt>
                <c:pt idx="596">
                  <c:v>19.581108829568787</c:v>
                </c:pt>
                <c:pt idx="597">
                  <c:v>19.613963039014372</c:v>
                </c:pt>
                <c:pt idx="598">
                  <c:v>19.646817248459961</c:v>
                </c:pt>
                <c:pt idx="599">
                  <c:v>19.679671457905545</c:v>
                </c:pt>
                <c:pt idx="600">
                  <c:v>19.71252566735113</c:v>
                </c:pt>
                <c:pt idx="601">
                  <c:v>19.745379876796715</c:v>
                </c:pt>
                <c:pt idx="602">
                  <c:v>19.7782340862423</c:v>
                </c:pt>
                <c:pt idx="603">
                  <c:v>19.811088295687885</c:v>
                </c:pt>
                <c:pt idx="604">
                  <c:v>19.843942505133469</c:v>
                </c:pt>
                <c:pt idx="605">
                  <c:v>19.876796714579054</c:v>
                </c:pt>
                <c:pt idx="606">
                  <c:v>19.909650924024639</c:v>
                </c:pt>
                <c:pt idx="607">
                  <c:v>19.942505133470227</c:v>
                </c:pt>
                <c:pt idx="608">
                  <c:v>19.975359342915812</c:v>
                </c:pt>
                <c:pt idx="609">
                  <c:v>20.008213552361397</c:v>
                </c:pt>
                <c:pt idx="610">
                  <c:v>20.041067761806982</c:v>
                </c:pt>
                <c:pt idx="611">
                  <c:v>20.073921971252567</c:v>
                </c:pt>
                <c:pt idx="612">
                  <c:v>20.106776180698152</c:v>
                </c:pt>
                <c:pt idx="613">
                  <c:v>20.139630390143736</c:v>
                </c:pt>
                <c:pt idx="614">
                  <c:v>20.172484599589321</c:v>
                </c:pt>
                <c:pt idx="615">
                  <c:v>20.205338809034906</c:v>
                </c:pt>
                <c:pt idx="616">
                  <c:v>20.238193018480494</c:v>
                </c:pt>
                <c:pt idx="617">
                  <c:v>20.271047227926079</c:v>
                </c:pt>
                <c:pt idx="618">
                  <c:v>20.303901437371664</c:v>
                </c:pt>
                <c:pt idx="619">
                  <c:v>20.336755646817249</c:v>
                </c:pt>
                <c:pt idx="620">
                  <c:v>20.369609856262834</c:v>
                </c:pt>
                <c:pt idx="621">
                  <c:v>20.402464065708418</c:v>
                </c:pt>
                <c:pt idx="622">
                  <c:v>20.435318275154003</c:v>
                </c:pt>
                <c:pt idx="623">
                  <c:v>20.468172484599588</c:v>
                </c:pt>
                <c:pt idx="624">
                  <c:v>20.501026694045173</c:v>
                </c:pt>
                <c:pt idx="625">
                  <c:v>20.533880903490761</c:v>
                </c:pt>
                <c:pt idx="626">
                  <c:v>20.566735112936346</c:v>
                </c:pt>
                <c:pt idx="627">
                  <c:v>20.599589322381931</c:v>
                </c:pt>
                <c:pt idx="628">
                  <c:v>20.632443531827516</c:v>
                </c:pt>
                <c:pt idx="629">
                  <c:v>20.6652977412731</c:v>
                </c:pt>
                <c:pt idx="630">
                  <c:v>20.698151950718685</c:v>
                </c:pt>
                <c:pt idx="631">
                  <c:v>20.73100616016427</c:v>
                </c:pt>
                <c:pt idx="632">
                  <c:v>20.763860369609855</c:v>
                </c:pt>
                <c:pt idx="633">
                  <c:v>20.79671457905544</c:v>
                </c:pt>
                <c:pt idx="634">
                  <c:v>20.829568788501028</c:v>
                </c:pt>
                <c:pt idx="635">
                  <c:v>20.862422997946613</c:v>
                </c:pt>
                <c:pt idx="636">
                  <c:v>20.895277207392198</c:v>
                </c:pt>
                <c:pt idx="637">
                  <c:v>20.928131416837783</c:v>
                </c:pt>
                <c:pt idx="638">
                  <c:v>20.960985626283367</c:v>
                </c:pt>
                <c:pt idx="639">
                  <c:v>20.993839835728952</c:v>
                </c:pt>
                <c:pt idx="640">
                  <c:v>21.026694045174537</c:v>
                </c:pt>
                <c:pt idx="641">
                  <c:v>21.059548254620122</c:v>
                </c:pt>
                <c:pt idx="642">
                  <c:v>21.09240246406571</c:v>
                </c:pt>
                <c:pt idx="643">
                  <c:v>21.125256673511295</c:v>
                </c:pt>
                <c:pt idx="644">
                  <c:v>21.15811088295688</c:v>
                </c:pt>
                <c:pt idx="645">
                  <c:v>21.190965092402465</c:v>
                </c:pt>
                <c:pt idx="646">
                  <c:v>21.223819301848049</c:v>
                </c:pt>
                <c:pt idx="647">
                  <c:v>21.256673511293634</c:v>
                </c:pt>
                <c:pt idx="648">
                  <c:v>21.289527720739219</c:v>
                </c:pt>
                <c:pt idx="649">
                  <c:v>21.322381930184804</c:v>
                </c:pt>
                <c:pt idx="650">
                  <c:v>21.355236139630389</c:v>
                </c:pt>
                <c:pt idx="651">
                  <c:v>21.388090349075977</c:v>
                </c:pt>
                <c:pt idx="652">
                  <c:v>21.420944558521562</c:v>
                </c:pt>
                <c:pt idx="653">
                  <c:v>21.453798767967147</c:v>
                </c:pt>
                <c:pt idx="654">
                  <c:v>21.486652977412732</c:v>
                </c:pt>
                <c:pt idx="655">
                  <c:v>21.519507186858316</c:v>
                </c:pt>
                <c:pt idx="656">
                  <c:v>21.552361396303901</c:v>
                </c:pt>
                <c:pt idx="657">
                  <c:v>21.585215605749486</c:v>
                </c:pt>
                <c:pt idx="658">
                  <c:v>21.618069815195071</c:v>
                </c:pt>
                <c:pt idx="659">
                  <c:v>21.650924024640656</c:v>
                </c:pt>
                <c:pt idx="660">
                  <c:v>21.683778234086244</c:v>
                </c:pt>
                <c:pt idx="661">
                  <c:v>21.716632443531829</c:v>
                </c:pt>
                <c:pt idx="662">
                  <c:v>21.749486652977414</c:v>
                </c:pt>
                <c:pt idx="663">
                  <c:v>21.782340862422998</c:v>
                </c:pt>
                <c:pt idx="664">
                  <c:v>21.815195071868583</c:v>
                </c:pt>
                <c:pt idx="665">
                  <c:v>21.848049281314168</c:v>
                </c:pt>
                <c:pt idx="666">
                  <c:v>21.880903490759753</c:v>
                </c:pt>
                <c:pt idx="667">
                  <c:v>21.913757700205338</c:v>
                </c:pt>
                <c:pt idx="668">
                  <c:v>21.946611909650922</c:v>
                </c:pt>
                <c:pt idx="669">
                  <c:v>21.979466119096511</c:v>
                </c:pt>
                <c:pt idx="670">
                  <c:v>22.012320328542096</c:v>
                </c:pt>
                <c:pt idx="671">
                  <c:v>22.04517453798768</c:v>
                </c:pt>
                <c:pt idx="672">
                  <c:v>22.078028747433265</c:v>
                </c:pt>
                <c:pt idx="673">
                  <c:v>22.11088295687885</c:v>
                </c:pt>
                <c:pt idx="674">
                  <c:v>22.143737166324435</c:v>
                </c:pt>
                <c:pt idx="675">
                  <c:v>22.17659137577002</c:v>
                </c:pt>
                <c:pt idx="676">
                  <c:v>22.209445585215605</c:v>
                </c:pt>
                <c:pt idx="677">
                  <c:v>22.242299794661189</c:v>
                </c:pt>
                <c:pt idx="678">
                  <c:v>22.275154004106778</c:v>
                </c:pt>
                <c:pt idx="679">
                  <c:v>22.308008213552363</c:v>
                </c:pt>
                <c:pt idx="680">
                  <c:v>22.340862422997947</c:v>
                </c:pt>
                <c:pt idx="681">
                  <c:v>22.373716632443532</c:v>
                </c:pt>
                <c:pt idx="682">
                  <c:v>22.406570841889117</c:v>
                </c:pt>
                <c:pt idx="683">
                  <c:v>22.439425051334702</c:v>
                </c:pt>
                <c:pt idx="684">
                  <c:v>22.472279260780287</c:v>
                </c:pt>
                <c:pt idx="685">
                  <c:v>22.505133470225871</c:v>
                </c:pt>
                <c:pt idx="686">
                  <c:v>22.537987679671456</c:v>
                </c:pt>
                <c:pt idx="687">
                  <c:v>22.570841889117045</c:v>
                </c:pt>
                <c:pt idx="688">
                  <c:v>22.603696098562629</c:v>
                </c:pt>
                <c:pt idx="689">
                  <c:v>22.636550308008214</c:v>
                </c:pt>
                <c:pt idx="690">
                  <c:v>22.669404517453799</c:v>
                </c:pt>
                <c:pt idx="691">
                  <c:v>22.702258726899384</c:v>
                </c:pt>
                <c:pt idx="692">
                  <c:v>22.735112936344969</c:v>
                </c:pt>
                <c:pt idx="693">
                  <c:v>22.767967145790553</c:v>
                </c:pt>
                <c:pt idx="694">
                  <c:v>22.800821355236138</c:v>
                </c:pt>
                <c:pt idx="695">
                  <c:v>22.833675564681723</c:v>
                </c:pt>
                <c:pt idx="696">
                  <c:v>22.866529774127311</c:v>
                </c:pt>
                <c:pt idx="697">
                  <c:v>22.899383983572896</c:v>
                </c:pt>
                <c:pt idx="698">
                  <c:v>22.932238193018481</c:v>
                </c:pt>
                <c:pt idx="699">
                  <c:v>22.965092402464066</c:v>
                </c:pt>
                <c:pt idx="700">
                  <c:v>22.997946611909651</c:v>
                </c:pt>
                <c:pt idx="701">
                  <c:v>23.030800821355236</c:v>
                </c:pt>
                <c:pt idx="702">
                  <c:v>23.06365503080082</c:v>
                </c:pt>
                <c:pt idx="703">
                  <c:v>23.096509240246405</c:v>
                </c:pt>
                <c:pt idx="704">
                  <c:v>23.129363449691994</c:v>
                </c:pt>
                <c:pt idx="705">
                  <c:v>23.162217659137578</c:v>
                </c:pt>
                <c:pt idx="706">
                  <c:v>23.195071868583163</c:v>
                </c:pt>
                <c:pt idx="707">
                  <c:v>23.227926078028748</c:v>
                </c:pt>
                <c:pt idx="708">
                  <c:v>23.260780287474333</c:v>
                </c:pt>
                <c:pt idx="709">
                  <c:v>23.293634496919918</c:v>
                </c:pt>
                <c:pt idx="710">
                  <c:v>23.326488706365502</c:v>
                </c:pt>
                <c:pt idx="711">
                  <c:v>23.359342915811087</c:v>
                </c:pt>
                <c:pt idx="712">
                  <c:v>23.392197125256672</c:v>
                </c:pt>
                <c:pt idx="713">
                  <c:v>23.42505133470226</c:v>
                </c:pt>
                <c:pt idx="714">
                  <c:v>23.457905544147845</c:v>
                </c:pt>
                <c:pt idx="715">
                  <c:v>23.49075975359343</c:v>
                </c:pt>
                <c:pt idx="716">
                  <c:v>23.523613963039015</c:v>
                </c:pt>
                <c:pt idx="717">
                  <c:v>23.5564681724846</c:v>
                </c:pt>
                <c:pt idx="718">
                  <c:v>23.589322381930184</c:v>
                </c:pt>
                <c:pt idx="719">
                  <c:v>23.622176591375769</c:v>
                </c:pt>
                <c:pt idx="720">
                  <c:v>23.655030800821354</c:v>
                </c:pt>
                <c:pt idx="721">
                  <c:v>23.687885010266939</c:v>
                </c:pt>
                <c:pt idx="722">
                  <c:v>23.720739219712527</c:v>
                </c:pt>
                <c:pt idx="723">
                  <c:v>23.753593429158112</c:v>
                </c:pt>
                <c:pt idx="724">
                  <c:v>23.786447638603697</c:v>
                </c:pt>
                <c:pt idx="725">
                  <c:v>23.819301848049282</c:v>
                </c:pt>
                <c:pt idx="726">
                  <c:v>23.852156057494867</c:v>
                </c:pt>
                <c:pt idx="727">
                  <c:v>23.885010266940451</c:v>
                </c:pt>
                <c:pt idx="728">
                  <c:v>23.917864476386036</c:v>
                </c:pt>
                <c:pt idx="729">
                  <c:v>23.950718685831621</c:v>
                </c:pt>
                <c:pt idx="730">
                  <c:v>23.983572895277206</c:v>
                </c:pt>
                <c:pt idx="731">
                  <c:v>24.016427104722794</c:v>
                </c:pt>
                <c:pt idx="732">
                  <c:v>24.049281314168379</c:v>
                </c:pt>
                <c:pt idx="733">
                  <c:v>24.082135523613964</c:v>
                </c:pt>
                <c:pt idx="734">
                  <c:v>24.114989733059549</c:v>
                </c:pt>
                <c:pt idx="735">
                  <c:v>24.147843942505133</c:v>
                </c:pt>
                <c:pt idx="736">
                  <c:v>24.180698151950718</c:v>
                </c:pt>
                <c:pt idx="737">
                  <c:v>24.213552361396303</c:v>
                </c:pt>
                <c:pt idx="738">
                  <c:v>24.246406570841888</c:v>
                </c:pt>
                <c:pt idx="739">
                  <c:v>24.279260780287473</c:v>
                </c:pt>
                <c:pt idx="740">
                  <c:v>24.312114989733061</c:v>
                </c:pt>
                <c:pt idx="741">
                  <c:v>24.344969199178646</c:v>
                </c:pt>
                <c:pt idx="742">
                  <c:v>24.377823408624231</c:v>
                </c:pt>
                <c:pt idx="743">
                  <c:v>24.410677618069816</c:v>
                </c:pt>
                <c:pt idx="744">
                  <c:v>24.4435318275154</c:v>
                </c:pt>
                <c:pt idx="745">
                  <c:v>24.476386036960985</c:v>
                </c:pt>
                <c:pt idx="746">
                  <c:v>24.50924024640657</c:v>
                </c:pt>
                <c:pt idx="747">
                  <c:v>24.542094455852155</c:v>
                </c:pt>
                <c:pt idx="748">
                  <c:v>24.57494866529774</c:v>
                </c:pt>
                <c:pt idx="749">
                  <c:v>24.607802874743328</c:v>
                </c:pt>
                <c:pt idx="750">
                  <c:v>24.640657084188913</c:v>
                </c:pt>
                <c:pt idx="751">
                  <c:v>24.673511293634498</c:v>
                </c:pt>
                <c:pt idx="752">
                  <c:v>24.706365503080082</c:v>
                </c:pt>
                <c:pt idx="753">
                  <c:v>24.739219712525667</c:v>
                </c:pt>
                <c:pt idx="754">
                  <c:v>24.772073921971252</c:v>
                </c:pt>
                <c:pt idx="755">
                  <c:v>24.804928131416837</c:v>
                </c:pt>
                <c:pt idx="756">
                  <c:v>24.837782340862422</c:v>
                </c:pt>
                <c:pt idx="757">
                  <c:v>24.870636550308006</c:v>
                </c:pt>
                <c:pt idx="758">
                  <c:v>24.903490759753595</c:v>
                </c:pt>
                <c:pt idx="759">
                  <c:v>24.93634496919918</c:v>
                </c:pt>
                <c:pt idx="760">
                  <c:v>24.969199178644764</c:v>
                </c:pt>
                <c:pt idx="761">
                  <c:v>25.002053388090349</c:v>
                </c:pt>
                <c:pt idx="762">
                  <c:v>25.034907597535934</c:v>
                </c:pt>
                <c:pt idx="763">
                  <c:v>25.067761806981519</c:v>
                </c:pt>
                <c:pt idx="764">
                  <c:v>25.100616016427104</c:v>
                </c:pt>
                <c:pt idx="765">
                  <c:v>25.133470225872689</c:v>
                </c:pt>
                <c:pt idx="766">
                  <c:v>25.166324435318277</c:v>
                </c:pt>
                <c:pt idx="767">
                  <c:v>25.199178644763862</c:v>
                </c:pt>
                <c:pt idx="768">
                  <c:v>25.232032854209447</c:v>
                </c:pt>
                <c:pt idx="769">
                  <c:v>25.264887063655031</c:v>
                </c:pt>
                <c:pt idx="770">
                  <c:v>25.297741273100616</c:v>
                </c:pt>
                <c:pt idx="771">
                  <c:v>25.330595482546201</c:v>
                </c:pt>
                <c:pt idx="772">
                  <c:v>25.363449691991786</c:v>
                </c:pt>
                <c:pt idx="773">
                  <c:v>25.396303901437371</c:v>
                </c:pt>
                <c:pt idx="774">
                  <c:v>25.429158110882955</c:v>
                </c:pt>
                <c:pt idx="775">
                  <c:v>25.462012320328544</c:v>
                </c:pt>
                <c:pt idx="776">
                  <c:v>25.494866529774129</c:v>
                </c:pt>
                <c:pt idx="777">
                  <c:v>25.527720739219713</c:v>
                </c:pt>
                <c:pt idx="778">
                  <c:v>25.560574948665298</c:v>
                </c:pt>
                <c:pt idx="779">
                  <c:v>25.593429158110883</c:v>
                </c:pt>
                <c:pt idx="780">
                  <c:v>25.626283367556468</c:v>
                </c:pt>
                <c:pt idx="781">
                  <c:v>25.659137577002053</c:v>
                </c:pt>
                <c:pt idx="782">
                  <c:v>25.691991786447637</c:v>
                </c:pt>
                <c:pt idx="783">
                  <c:v>25.724845995893222</c:v>
                </c:pt>
                <c:pt idx="784">
                  <c:v>25.757700205338811</c:v>
                </c:pt>
                <c:pt idx="785">
                  <c:v>25.790554414784395</c:v>
                </c:pt>
                <c:pt idx="786">
                  <c:v>25.82340862422998</c:v>
                </c:pt>
                <c:pt idx="787">
                  <c:v>25.856262833675565</c:v>
                </c:pt>
                <c:pt idx="788">
                  <c:v>25.88911704312115</c:v>
                </c:pt>
                <c:pt idx="789">
                  <c:v>25.921971252566735</c:v>
                </c:pt>
                <c:pt idx="790">
                  <c:v>25.95482546201232</c:v>
                </c:pt>
                <c:pt idx="791">
                  <c:v>25.987679671457904</c:v>
                </c:pt>
                <c:pt idx="792">
                  <c:v>26.020533880903489</c:v>
                </c:pt>
                <c:pt idx="793">
                  <c:v>26.053388090349078</c:v>
                </c:pt>
                <c:pt idx="794">
                  <c:v>26.086242299794662</c:v>
                </c:pt>
                <c:pt idx="795">
                  <c:v>26.119096509240247</c:v>
                </c:pt>
                <c:pt idx="796">
                  <c:v>26.151950718685832</c:v>
                </c:pt>
                <c:pt idx="797">
                  <c:v>26.184804928131417</c:v>
                </c:pt>
                <c:pt idx="798">
                  <c:v>26.217659137577002</c:v>
                </c:pt>
                <c:pt idx="799">
                  <c:v>26.250513347022586</c:v>
                </c:pt>
                <c:pt idx="800">
                  <c:v>26.283367556468171</c:v>
                </c:pt>
                <c:pt idx="801">
                  <c:v>26.316221765913756</c:v>
                </c:pt>
                <c:pt idx="802">
                  <c:v>26.349075975359344</c:v>
                </c:pt>
                <c:pt idx="803">
                  <c:v>26.381930184804929</c:v>
                </c:pt>
                <c:pt idx="804">
                  <c:v>26.414784394250514</c:v>
                </c:pt>
                <c:pt idx="805">
                  <c:v>26.447638603696099</c:v>
                </c:pt>
                <c:pt idx="806">
                  <c:v>26.480492813141684</c:v>
                </c:pt>
                <c:pt idx="807">
                  <c:v>26.513347022587268</c:v>
                </c:pt>
                <c:pt idx="808">
                  <c:v>26.546201232032853</c:v>
                </c:pt>
                <c:pt idx="809">
                  <c:v>26.579055441478438</c:v>
                </c:pt>
                <c:pt idx="810">
                  <c:v>26.611909650924023</c:v>
                </c:pt>
                <c:pt idx="811">
                  <c:v>26.644763860369611</c:v>
                </c:pt>
                <c:pt idx="812">
                  <c:v>26.677618069815196</c:v>
                </c:pt>
                <c:pt idx="813">
                  <c:v>26.710472279260781</c:v>
                </c:pt>
                <c:pt idx="814">
                  <c:v>26.743326488706366</c:v>
                </c:pt>
                <c:pt idx="815">
                  <c:v>26.776180698151951</c:v>
                </c:pt>
                <c:pt idx="816">
                  <c:v>26.809034907597535</c:v>
                </c:pt>
                <c:pt idx="817">
                  <c:v>26.84188911704312</c:v>
                </c:pt>
                <c:pt idx="818">
                  <c:v>26.874743326488705</c:v>
                </c:pt>
                <c:pt idx="819">
                  <c:v>26.90759753593429</c:v>
                </c:pt>
                <c:pt idx="820">
                  <c:v>26.940451745379878</c:v>
                </c:pt>
                <c:pt idx="821">
                  <c:v>26.973305954825463</c:v>
                </c:pt>
                <c:pt idx="822">
                  <c:v>27.006160164271048</c:v>
                </c:pt>
                <c:pt idx="823">
                  <c:v>27.039014373716633</c:v>
                </c:pt>
                <c:pt idx="824">
                  <c:v>27.071868583162217</c:v>
                </c:pt>
                <c:pt idx="825">
                  <c:v>27.104722792607802</c:v>
                </c:pt>
                <c:pt idx="826">
                  <c:v>27.137577002053387</c:v>
                </c:pt>
                <c:pt idx="827">
                  <c:v>27.170431211498972</c:v>
                </c:pt>
                <c:pt idx="828">
                  <c:v>27.20328542094456</c:v>
                </c:pt>
                <c:pt idx="829">
                  <c:v>27.236139630390145</c:v>
                </c:pt>
                <c:pt idx="830">
                  <c:v>27.26899383983573</c:v>
                </c:pt>
                <c:pt idx="831">
                  <c:v>27.301848049281315</c:v>
                </c:pt>
                <c:pt idx="832">
                  <c:v>27.3347022587269</c:v>
                </c:pt>
                <c:pt idx="833">
                  <c:v>27.367556468172484</c:v>
                </c:pt>
                <c:pt idx="834">
                  <c:v>27.400410677618069</c:v>
                </c:pt>
                <c:pt idx="835">
                  <c:v>27.433264887063654</c:v>
                </c:pt>
                <c:pt idx="836">
                  <c:v>27.466119096509239</c:v>
                </c:pt>
                <c:pt idx="837">
                  <c:v>27.498973305954827</c:v>
                </c:pt>
                <c:pt idx="838">
                  <c:v>27.531827515400412</c:v>
                </c:pt>
                <c:pt idx="839">
                  <c:v>27.564681724845997</c:v>
                </c:pt>
                <c:pt idx="840">
                  <c:v>27.597535934291582</c:v>
                </c:pt>
                <c:pt idx="841">
                  <c:v>27.630390143737166</c:v>
                </c:pt>
                <c:pt idx="842">
                  <c:v>27.663244353182751</c:v>
                </c:pt>
                <c:pt idx="843">
                  <c:v>27.696098562628336</c:v>
                </c:pt>
                <c:pt idx="844">
                  <c:v>27.728952772073921</c:v>
                </c:pt>
                <c:pt idx="845">
                  <c:v>27.761806981519506</c:v>
                </c:pt>
                <c:pt idx="846">
                  <c:v>27.794661190965094</c:v>
                </c:pt>
                <c:pt idx="847">
                  <c:v>27.827515400410679</c:v>
                </c:pt>
                <c:pt idx="848">
                  <c:v>27.860369609856264</c:v>
                </c:pt>
                <c:pt idx="849">
                  <c:v>27.893223819301848</c:v>
                </c:pt>
                <c:pt idx="850">
                  <c:v>27.926078028747433</c:v>
                </c:pt>
                <c:pt idx="851">
                  <c:v>27.958932238193018</c:v>
                </c:pt>
                <c:pt idx="852">
                  <c:v>27.991786447638603</c:v>
                </c:pt>
                <c:pt idx="853">
                  <c:v>28.024640657084188</c:v>
                </c:pt>
                <c:pt idx="854">
                  <c:v>28.057494866529773</c:v>
                </c:pt>
                <c:pt idx="855">
                  <c:v>28.090349075975361</c:v>
                </c:pt>
                <c:pt idx="856">
                  <c:v>28.123203285420946</c:v>
                </c:pt>
                <c:pt idx="857">
                  <c:v>28.156057494866531</c:v>
                </c:pt>
                <c:pt idx="858">
                  <c:v>28.188911704312115</c:v>
                </c:pt>
                <c:pt idx="859">
                  <c:v>28.2217659137577</c:v>
                </c:pt>
                <c:pt idx="860">
                  <c:v>28.254620123203285</c:v>
                </c:pt>
                <c:pt idx="861">
                  <c:v>28.28747433264887</c:v>
                </c:pt>
                <c:pt idx="862">
                  <c:v>28.320328542094455</c:v>
                </c:pt>
                <c:pt idx="863">
                  <c:v>28.353182751540039</c:v>
                </c:pt>
                <c:pt idx="864">
                  <c:v>28.386036960985628</c:v>
                </c:pt>
                <c:pt idx="865">
                  <c:v>28.418891170431213</c:v>
                </c:pt>
                <c:pt idx="866">
                  <c:v>28.451745379876797</c:v>
                </c:pt>
                <c:pt idx="867">
                  <c:v>28.484599589322382</c:v>
                </c:pt>
                <c:pt idx="868">
                  <c:v>28.517453798767967</c:v>
                </c:pt>
                <c:pt idx="869">
                  <c:v>28.550308008213552</c:v>
                </c:pt>
                <c:pt idx="870">
                  <c:v>28.583162217659137</c:v>
                </c:pt>
                <c:pt idx="871">
                  <c:v>28.616016427104721</c:v>
                </c:pt>
                <c:pt idx="872">
                  <c:v>28.648870636550306</c:v>
                </c:pt>
                <c:pt idx="873">
                  <c:v>28.681724845995895</c:v>
                </c:pt>
                <c:pt idx="874">
                  <c:v>28.714579055441479</c:v>
                </c:pt>
                <c:pt idx="875">
                  <c:v>28.747433264887064</c:v>
                </c:pt>
                <c:pt idx="876">
                  <c:v>28.780287474332649</c:v>
                </c:pt>
                <c:pt idx="877">
                  <c:v>28.813141683778234</c:v>
                </c:pt>
                <c:pt idx="878">
                  <c:v>28.845995893223819</c:v>
                </c:pt>
                <c:pt idx="879">
                  <c:v>28.878850102669404</c:v>
                </c:pt>
                <c:pt idx="880">
                  <c:v>28.911704312114988</c:v>
                </c:pt>
                <c:pt idx="881">
                  <c:v>28.944558521560573</c:v>
                </c:pt>
                <c:pt idx="882">
                  <c:v>28.977412731006162</c:v>
                </c:pt>
                <c:pt idx="883">
                  <c:v>29.010266940451746</c:v>
                </c:pt>
                <c:pt idx="884">
                  <c:v>29.043121149897331</c:v>
                </c:pt>
                <c:pt idx="885">
                  <c:v>29.075975359342916</c:v>
                </c:pt>
                <c:pt idx="886">
                  <c:v>29.108829568788501</c:v>
                </c:pt>
                <c:pt idx="887">
                  <c:v>29.141683778234086</c:v>
                </c:pt>
                <c:pt idx="888">
                  <c:v>29.17453798767967</c:v>
                </c:pt>
                <c:pt idx="889">
                  <c:v>29.207392197125255</c:v>
                </c:pt>
                <c:pt idx="890">
                  <c:v>29.240246406570844</c:v>
                </c:pt>
                <c:pt idx="891">
                  <c:v>29.273100616016428</c:v>
                </c:pt>
                <c:pt idx="892">
                  <c:v>29.305954825462013</c:v>
                </c:pt>
                <c:pt idx="893">
                  <c:v>29.338809034907598</c:v>
                </c:pt>
                <c:pt idx="894">
                  <c:v>29.371663244353183</c:v>
                </c:pt>
                <c:pt idx="895">
                  <c:v>29.404517453798768</c:v>
                </c:pt>
                <c:pt idx="896">
                  <c:v>29.437371663244353</c:v>
                </c:pt>
                <c:pt idx="897">
                  <c:v>29.470225872689937</c:v>
                </c:pt>
                <c:pt idx="898">
                  <c:v>29.503080082135522</c:v>
                </c:pt>
                <c:pt idx="899">
                  <c:v>29.535934291581111</c:v>
                </c:pt>
                <c:pt idx="900">
                  <c:v>29.568788501026695</c:v>
                </c:pt>
                <c:pt idx="901">
                  <c:v>29.60164271047228</c:v>
                </c:pt>
                <c:pt idx="902">
                  <c:v>29.634496919917865</c:v>
                </c:pt>
                <c:pt idx="903">
                  <c:v>29.66735112936345</c:v>
                </c:pt>
                <c:pt idx="904">
                  <c:v>29.700205338809035</c:v>
                </c:pt>
                <c:pt idx="905">
                  <c:v>29.733059548254619</c:v>
                </c:pt>
                <c:pt idx="906">
                  <c:v>29.765913757700204</c:v>
                </c:pt>
                <c:pt idx="907">
                  <c:v>29.798767967145789</c:v>
                </c:pt>
                <c:pt idx="908">
                  <c:v>29.831622176591377</c:v>
                </c:pt>
                <c:pt idx="909">
                  <c:v>29.864476386036962</c:v>
                </c:pt>
                <c:pt idx="910">
                  <c:v>29.897330595482547</c:v>
                </c:pt>
                <c:pt idx="911">
                  <c:v>29.930184804928132</c:v>
                </c:pt>
                <c:pt idx="912">
                  <c:v>29.963039014373717</c:v>
                </c:pt>
                <c:pt idx="913">
                  <c:v>29.995893223819301</c:v>
                </c:pt>
                <c:pt idx="914">
                  <c:v>30.028747433264886</c:v>
                </c:pt>
                <c:pt idx="915">
                  <c:v>30.061601642710471</c:v>
                </c:pt>
                <c:pt idx="916">
                  <c:v>30.094455852156056</c:v>
                </c:pt>
                <c:pt idx="917">
                  <c:v>30.127310061601644</c:v>
                </c:pt>
                <c:pt idx="918">
                  <c:v>30.160164271047229</c:v>
                </c:pt>
                <c:pt idx="919">
                  <c:v>30.193018480492814</c:v>
                </c:pt>
                <c:pt idx="920">
                  <c:v>30.225872689938399</c:v>
                </c:pt>
                <c:pt idx="921">
                  <c:v>30.258726899383984</c:v>
                </c:pt>
                <c:pt idx="922">
                  <c:v>30.291581108829568</c:v>
                </c:pt>
                <c:pt idx="923">
                  <c:v>30.324435318275153</c:v>
                </c:pt>
                <c:pt idx="924">
                  <c:v>30.357289527720738</c:v>
                </c:pt>
                <c:pt idx="925">
                  <c:v>30.390143737166323</c:v>
                </c:pt>
                <c:pt idx="926">
                  <c:v>30.422997946611911</c:v>
                </c:pt>
                <c:pt idx="927">
                  <c:v>30.455852156057496</c:v>
                </c:pt>
                <c:pt idx="928">
                  <c:v>30.488706365503081</c:v>
                </c:pt>
                <c:pt idx="929">
                  <c:v>30.521560574948666</c:v>
                </c:pt>
                <c:pt idx="930">
                  <c:v>30.55441478439425</c:v>
                </c:pt>
                <c:pt idx="931">
                  <c:v>30.587268993839835</c:v>
                </c:pt>
                <c:pt idx="932">
                  <c:v>30.62012320328542</c:v>
                </c:pt>
                <c:pt idx="933">
                  <c:v>30.652977412731005</c:v>
                </c:pt>
                <c:pt idx="934">
                  <c:v>30.68583162217659</c:v>
                </c:pt>
                <c:pt idx="935">
                  <c:v>30.718685831622178</c:v>
                </c:pt>
                <c:pt idx="936">
                  <c:v>30.751540041067763</c:v>
                </c:pt>
                <c:pt idx="937">
                  <c:v>30.784394250513348</c:v>
                </c:pt>
                <c:pt idx="938">
                  <c:v>30.817248459958932</c:v>
                </c:pt>
                <c:pt idx="939">
                  <c:v>30.850102669404517</c:v>
                </c:pt>
                <c:pt idx="940">
                  <c:v>30.882956878850102</c:v>
                </c:pt>
                <c:pt idx="941">
                  <c:v>30.915811088295687</c:v>
                </c:pt>
                <c:pt idx="942">
                  <c:v>30.948665297741272</c:v>
                </c:pt>
                <c:pt idx="943">
                  <c:v>30.981519507186857</c:v>
                </c:pt>
                <c:pt idx="944">
                  <c:v>31.014373716632445</c:v>
                </c:pt>
                <c:pt idx="945">
                  <c:v>31.04722792607803</c:v>
                </c:pt>
                <c:pt idx="946">
                  <c:v>31.080082135523615</c:v>
                </c:pt>
                <c:pt idx="947">
                  <c:v>31.112936344969199</c:v>
                </c:pt>
                <c:pt idx="948">
                  <c:v>31.145790554414784</c:v>
                </c:pt>
                <c:pt idx="949">
                  <c:v>31.178644763860369</c:v>
                </c:pt>
                <c:pt idx="950">
                  <c:v>31.211498973305954</c:v>
                </c:pt>
                <c:pt idx="951">
                  <c:v>31.244353182751539</c:v>
                </c:pt>
                <c:pt idx="952">
                  <c:v>31.277207392197127</c:v>
                </c:pt>
                <c:pt idx="953">
                  <c:v>31.310061601642712</c:v>
                </c:pt>
                <c:pt idx="954">
                  <c:v>31.342915811088297</c:v>
                </c:pt>
                <c:pt idx="955">
                  <c:v>31.375770020533881</c:v>
                </c:pt>
                <c:pt idx="956">
                  <c:v>31.408624229979466</c:v>
                </c:pt>
                <c:pt idx="957">
                  <c:v>31.441478439425051</c:v>
                </c:pt>
                <c:pt idx="958">
                  <c:v>31.474332648870636</c:v>
                </c:pt>
                <c:pt idx="959">
                  <c:v>31.507186858316221</c:v>
                </c:pt>
                <c:pt idx="960">
                  <c:v>31.540041067761805</c:v>
                </c:pt>
                <c:pt idx="961">
                  <c:v>31.572895277207394</c:v>
                </c:pt>
                <c:pt idx="962">
                  <c:v>31.605749486652979</c:v>
                </c:pt>
                <c:pt idx="963">
                  <c:v>31.638603696098563</c:v>
                </c:pt>
                <c:pt idx="964">
                  <c:v>31.671457905544148</c:v>
                </c:pt>
                <c:pt idx="965">
                  <c:v>31.704312114989733</c:v>
                </c:pt>
                <c:pt idx="966">
                  <c:v>31.737166324435318</c:v>
                </c:pt>
                <c:pt idx="967">
                  <c:v>31.770020533880903</c:v>
                </c:pt>
                <c:pt idx="968">
                  <c:v>31.802874743326488</c:v>
                </c:pt>
                <c:pt idx="969">
                  <c:v>31.835728952772072</c:v>
                </c:pt>
                <c:pt idx="970">
                  <c:v>31.868583162217661</c:v>
                </c:pt>
                <c:pt idx="971">
                  <c:v>31.901437371663246</c:v>
                </c:pt>
                <c:pt idx="972">
                  <c:v>31.93429158110883</c:v>
                </c:pt>
                <c:pt idx="973">
                  <c:v>31.967145790554415</c:v>
                </c:pt>
                <c:pt idx="974">
                  <c:v>32</c:v>
                </c:pt>
                <c:pt idx="975">
                  <c:v>32.032854209445588</c:v>
                </c:pt>
                <c:pt idx="976">
                  <c:v>32.06570841889117</c:v>
                </c:pt>
                <c:pt idx="977">
                  <c:v>32.098562628336758</c:v>
                </c:pt>
                <c:pt idx="978">
                  <c:v>32.131416837782339</c:v>
                </c:pt>
                <c:pt idx="979">
                  <c:v>32.164271047227928</c:v>
                </c:pt>
                <c:pt idx="980">
                  <c:v>32.197125256673509</c:v>
                </c:pt>
                <c:pt idx="981">
                  <c:v>32.229979466119097</c:v>
                </c:pt>
                <c:pt idx="982">
                  <c:v>32.262833675564679</c:v>
                </c:pt>
                <c:pt idx="983">
                  <c:v>32.295687885010267</c:v>
                </c:pt>
                <c:pt idx="984">
                  <c:v>32.328542094455855</c:v>
                </c:pt>
                <c:pt idx="985">
                  <c:v>32.361396303901437</c:v>
                </c:pt>
                <c:pt idx="986">
                  <c:v>32.394250513347025</c:v>
                </c:pt>
                <c:pt idx="987">
                  <c:v>32.427104722792606</c:v>
                </c:pt>
                <c:pt idx="988">
                  <c:v>32.459958932238195</c:v>
                </c:pt>
                <c:pt idx="989">
                  <c:v>32.492813141683776</c:v>
                </c:pt>
                <c:pt idx="990">
                  <c:v>32.525667351129364</c:v>
                </c:pt>
                <c:pt idx="991">
                  <c:v>32.558521560574945</c:v>
                </c:pt>
                <c:pt idx="992">
                  <c:v>32.591375770020534</c:v>
                </c:pt>
                <c:pt idx="993">
                  <c:v>32.624229979466122</c:v>
                </c:pt>
                <c:pt idx="994">
                  <c:v>32.657084188911703</c:v>
                </c:pt>
                <c:pt idx="995">
                  <c:v>32.689938398357292</c:v>
                </c:pt>
                <c:pt idx="996">
                  <c:v>32.722792607802873</c:v>
                </c:pt>
                <c:pt idx="997">
                  <c:v>32.755646817248461</c:v>
                </c:pt>
                <c:pt idx="998">
                  <c:v>32.788501026694043</c:v>
                </c:pt>
                <c:pt idx="999">
                  <c:v>32.821355236139631</c:v>
                </c:pt>
                <c:pt idx="1000">
                  <c:v>32.854209445585212</c:v>
                </c:pt>
                <c:pt idx="1001">
                  <c:v>32.887063655030801</c:v>
                </c:pt>
                <c:pt idx="1002">
                  <c:v>32.919917864476389</c:v>
                </c:pt>
                <c:pt idx="1003">
                  <c:v>32.95277207392197</c:v>
                </c:pt>
                <c:pt idx="1004">
                  <c:v>32.985626283367559</c:v>
                </c:pt>
                <c:pt idx="1005">
                  <c:v>33.01848049281314</c:v>
                </c:pt>
                <c:pt idx="1006">
                  <c:v>33.051334702258728</c:v>
                </c:pt>
                <c:pt idx="1007">
                  <c:v>33.08418891170431</c:v>
                </c:pt>
                <c:pt idx="1008">
                  <c:v>33.117043121149898</c:v>
                </c:pt>
                <c:pt idx="1009">
                  <c:v>33.149897330595479</c:v>
                </c:pt>
                <c:pt idx="1010">
                  <c:v>33.182751540041068</c:v>
                </c:pt>
                <c:pt idx="1011">
                  <c:v>33.215605749486656</c:v>
                </c:pt>
                <c:pt idx="1012">
                  <c:v>33.248459958932237</c:v>
                </c:pt>
                <c:pt idx="1013">
                  <c:v>33.281314168377826</c:v>
                </c:pt>
                <c:pt idx="1014">
                  <c:v>33.314168377823407</c:v>
                </c:pt>
                <c:pt idx="1015">
                  <c:v>33.347022587268995</c:v>
                </c:pt>
                <c:pt idx="1016">
                  <c:v>33.379876796714576</c:v>
                </c:pt>
                <c:pt idx="1017">
                  <c:v>33.412731006160165</c:v>
                </c:pt>
                <c:pt idx="1018">
                  <c:v>33.445585215605746</c:v>
                </c:pt>
                <c:pt idx="1019">
                  <c:v>33.478439425051334</c:v>
                </c:pt>
                <c:pt idx="1020">
                  <c:v>33.511293634496923</c:v>
                </c:pt>
                <c:pt idx="1021">
                  <c:v>33.544147843942504</c:v>
                </c:pt>
                <c:pt idx="1022">
                  <c:v>33.577002053388092</c:v>
                </c:pt>
                <c:pt idx="1023">
                  <c:v>33.609856262833674</c:v>
                </c:pt>
                <c:pt idx="1024">
                  <c:v>33.642710472279262</c:v>
                </c:pt>
                <c:pt idx="1025">
                  <c:v>33.675564681724843</c:v>
                </c:pt>
                <c:pt idx="1026">
                  <c:v>33.708418891170432</c:v>
                </c:pt>
                <c:pt idx="1027">
                  <c:v>33.741273100616013</c:v>
                </c:pt>
                <c:pt idx="1028">
                  <c:v>33.774127310061601</c:v>
                </c:pt>
                <c:pt idx="1029">
                  <c:v>33.80698151950719</c:v>
                </c:pt>
                <c:pt idx="1030">
                  <c:v>33.839835728952771</c:v>
                </c:pt>
                <c:pt idx="1031">
                  <c:v>33.872689938398359</c:v>
                </c:pt>
                <c:pt idx="1032">
                  <c:v>33.905544147843941</c:v>
                </c:pt>
                <c:pt idx="1033">
                  <c:v>33.938398357289529</c:v>
                </c:pt>
                <c:pt idx="1034">
                  <c:v>33.97125256673511</c:v>
                </c:pt>
                <c:pt idx="1035">
                  <c:v>34.004106776180699</c:v>
                </c:pt>
                <c:pt idx="1036">
                  <c:v>34.036960985626287</c:v>
                </c:pt>
                <c:pt idx="1037">
                  <c:v>34.069815195071868</c:v>
                </c:pt>
                <c:pt idx="1038">
                  <c:v>34.102669404517457</c:v>
                </c:pt>
                <c:pt idx="1039">
                  <c:v>34.135523613963038</c:v>
                </c:pt>
                <c:pt idx="1040">
                  <c:v>34.168377823408626</c:v>
                </c:pt>
                <c:pt idx="1041">
                  <c:v>34.201232032854207</c:v>
                </c:pt>
                <c:pt idx="1042">
                  <c:v>34.234086242299796</c:v>
                </c:pt>
                <c:pt idx="1043">
                  <c:v>34.266940451745377</c:v>
                </c:pt>
                <c:pt idx="1044">
                  <c:v>34.299794661190965</c:v>
                </c:pt>
                <c:pt idx="1045">
                  <c:v>34.332648870636554</c:v>
                </c:pt>
                <c:pt idx="1046">
                  <c:v>34.365503080082135</c:v>
                </c:pt>
                <c:pt idx="1047">
                  <c:v>34.398357289527723</c:v>
                </c:pt>
                <c:pt idx="1048">
                  <c:v>34.431211498973305</c:v>
                </c:pt>
                <c:pt idx="1049">
                  <c:v>34.464065708418893</c:v>
                </c:pt>
                <c:pt idx="1050">
                  <c:v>34.496919917864474</c:v>
                </c:pt>
                <c:pt idx="1051">
                  <c:v>34.529774127310063</c:v>
                </c:pt>
                <c:pt idx="1052">
                  <c:v>34.562628336755644</c:v>
                </c:pt>
                <c:pt idx="1053">
                  <c:v>34.595482546201232</c:v>
                </c:pt>
                <c:pt idx="1054">
                  <c:v>34.628336755646821</c:v>
                </c:pt>
                <c:pt idx="1055">
                  <c:v>34.661190965092402</c:v>
                </c:pt>
                <c:pt idx="1056">
                  <c:v>34.69404517453799</c:v>
                </c:pt>
                <c:pt idx="1057">
                  <c:v>34.726899383983572</c:v>
                </c:pt>
                <c:pt idx="1058">
                  <c:v>34.75975359342916</c:v>
                </c:pt>
                <c:pt idx="1059">
                  <c:v>34.792607802874741</c:v>
                </c:pt>
                <c:pt idx="1060">
                  <c:v>34.82546201232033</c:v>
                </c:pt>
                <c:pt idx="1061">
                  <c:v>34.858316221765911</c:v>
                </c:pt>
                <c:pt idx="1062">
                  <c:v>34.891170431211499</c:v>
                </c:pt>
                <c:pt idx="1063">
                  <c:v>34.924024640657088</c:v>
                </c:pt>
                <c:pt idx="1064">
                  <c:v>34.956878850102669</c:v>
                </c:pt>
                <c:pt idx="1065">
                  <c:v>34.989733059548257</c:v>
                </c:pt>
                <c:pt idx="1066">
                  <c:v>35.022587268993838</c:v>
                </c:pt>
                <c:pt idx="1067">
                  <c:v>35.055441478439427</c:v>
                </c:pt>
                <c:pt idx="1068">
                  <c:v>35.088295687885008</c:v>
                </c:pt>
                <c:pt idx="1069">
                  <c:v>35.121149897330596</c:v>
                </c:pt>
                <c:pt idx="1070">
                  <c:v>35.154004106776178</c:v>
                </c:pt>
                <c:pt idx="1071">
                  <c:v>35.186858316221766</c:v>
                </c:pt>
                <c:pt idx="1072">
                  <c:v>35.219712525667354</c:v>
                </c:pt>
                <c:pt idx="1073">
                  <c:v>35.252566735112936</c:v>
                </c:pt>
                <c:pt idx="1074">
                  <c:v>35.285420944558524</c:v>
                </c:pt>
                <c:pt idx="1075">
                  <c:v>35.318275154004105</c:v>
                </c:pt>
                <c:pt idx="1076">
                  <c:v>35.351129363449694</c:v>
                </c:pt>
                <c:pt idx="1077">
                  <c:v>35.383983572895275</c:v>
                </c:pt>
                <c:pt idx="1078">
                  <c:v>35.416837782340863</c:v>
                </c:pt>
                <c:pt idx="1079">
                  <c:v>35.449691991786445</c:v>
                </c:pt>
                <c:pt idx="1080">
                  <c:v>35.482546201232033</c:v>
                </c:pt>
                <c:pt idx="1081">
                  <c:v>35.515400410677621</c:v>
                </c:pt>
                <c:pt idx="1082">
                  <c:v>35.548254620123203</c:v>
                </c:pt>
                <c:pt idx="1083">
                  <c:v>35.581108829568791</c:v>
                </c:pt>
                <c:pt idx="1084">
                  <c:v>35.613963039014372</c:v>
                </c:pt>
                <c:pt idx="1085">
                  <c:v>35.646817248459961</c:v>
                </c:pt>
                <c:pt idx="1086">
                  <c:v>35.679671457905542</c:v>
                </c:pt>
                <c:pt idx="1087">
                  <c:v>35.71252566735113</c:v>
                </c:pt>
                <c:pt idx="1088">
                  <c:v>35.745379876796711</c:v>
                </c:pt>
                <c:pt idx="1089">
                  <c:v>35.7782340862423</c:v>
                </c:pt>
                <c:pt idx="1090">
                  <c:v>35.811088295687888</c:v>
                </c:pt>
                <c:pt idx="1091">
                  <c:v>35.843942505133469</c:v>
                </c:pt>
                <c:pt idx="1092">
                  <c:v>35.876796714579058</c:v>
                </c:pt>
                <c:pt idx="1093">
                  <c:v>35.909650924024639</c:v>
                </c:pt>
                <c:pt idx="1094">
                  <c:v>35.942505133470227</c:v>
                </c:pt>
                <c:pt idx="1095">
                  <c:v>35.975359342915809</c:v>
                </c:pt>
                <c:pt idx="1096">
                  <c:v>36.008213552361397</c:v>
                </c:pt>
                <c:pt idx="1097">
                  <c:v>36.041067761806978</c:v>
                </c:pt>
                <c:pt idx="1098">
                  <c:v>36.073921971252567</c:v>
                </c:pt>
                <c:pt idx="1099">
                  <c:v>36.106776180698155</c:v>
                </c:pt>
                <c:pt idx="1100">
                  <c:v>36.139630390143736</c:v>
                </c:pt>
                <c:pt idx="1101">
                  <c:v>36.172484599589325</c:v>
                </c:pt>
                <c:pt idx="1102">
                  <c:v>36.205338809034906</c:v>
                </c:pt>
                <c:pt idx="1103">
                  <c:v>36.238193018480494</c:v>
                </c:pt>
                <c:pt idx="1104">
                  <c:v>36.271047227926076</c:v>
                </c:pt>
                <c:pt idx="1105">
                  <c:v>36.303901437371664</c:v>
                </c:pt>
                <c:pt idx="1106">
                  <c:v>36.336755646817245</c:v>
                </c:pt>
                <c:pt idx="1107">
                  <c:v>36.369609856262834</c:v>
                </c:pt>
                <c:pt idx="1108">
                  <c:v>36.402464065708422</c:v>
                </c:pt>
                <c:pt idx="1109">
                  <c:v>36.435318275154003</c:v>
                </c:pt>
                <c:pt idx="1110">
                  <c:v>36.468172484599592</c:v>
                </c:pt>
                <c:pt idx="1111">
                  <c:v>36.501026694045173</c:v>
                </c:pt>
                <c:pt idx="1112">
                  <c:v>36.533880903490761</c:v>
                </c:pt>
                <c:pt idx="1113">
                  <c:v>36.566735112936342</c:v>
                </c:pt>
                <c:pt idx="1114">
                  <c:v>36.599589322381931</c:v>
                </c:pt>
                <c:pt idx="1115">
                  <c:v>36.632443531827512</c:v>
                </c:pt>
                <c:pt idx="1116">
                  <c:v>36.6652977412731</c:v>
                </c:pt>
                <c:pt idx="1117">
                  <c:v>36.698151950718689</c:v>
                </c:pt>
                <c:pt idx="1118">
                  <c:v>36.73100616016427</c:v>
                </c:pt>
                <c:pt idx="1119">
                  <c:v>36.763860369609858</c:v>
                </c:pt>
                <c:pt idx="1120">
                  <c:v>36.79671457905544</c:v>
                </c:pt>
                <c:pt idx="1121">
                  <c:v>36.829568788501028</c:v>
                </c:pt>
                <c:pt idx="1122">
                  <c:v>36.862422997946609</c:v>
                </c:pt>
                <c:pt idx="1123">
                  <c:v>36.895277207392198</c:v>
                </c:pt>
                <c:pt idx="1124">
                  <c:v>36.928131416837779</c:v>
                </c:pt>
                <c:pt idx="1125">
                  <c:v>36.960985626283367</c:v>
                </c:pt>
                <c:pt idx="1126">
                  <c:v>36.993839835728956</c:v>
                </c:pt>
                <c:pt idx="1127">
                  <c:v>37.026694045174537</c:v>
                </c:pt>
                <c:pt idx="1128">
                  <c:v>37.059548254620125</c:v>
                </c:pt>
                <c:pt idx="1129">
                  <c:v>37.092402464065707</c:v>
                </c:pt>
                <c:pt idx="1130">
                  <c:v>37.125256673511295</c:v>
                </c:pt>
                <c:pt idx="1131">
                  <c:v>37.158110882956876</c:v>
                </c:pt>
                <c:pt idx="1132">
                  <c:v>37.190965092402465</c:v>
                </c:pt>
                <c:pt idx="1133">
                  <c:v>37.223819301848046</c:v>
                </c:pt>
                <c:pt idx="1134">
                  <c:v>37.256673511293634</c:v>
                </c:pt>
                <c:pt idx="1135">
                  <c:v>37.289527720739223</c:v>
                </c:pt>
                <c:pt idx="1136">
                  <c:v>37.322381930184804</c:v>
                </c:pt>
                <c:pt idx="1137">
                  <c:v>37.355236139630392</c:v>
                </c:pt>
                <c:pt idx="1138">
                  <c:v>37.388090349075974</c:v>
                </c:pt>
                <c:pt idx="1139">
                  <c:v>37.420944558521562</c:v>
                </c:pt>
                <c:pt idx="1140">
                  <c:v>37.453798767967143</c:v>
                </c:pt>
                <c:pt idx="1141">
                  <c:v>37.486652977412732</c:v>
                </c:pt>
                <c:pt idx="1142">
                  <c:v>37.519507186858313</c:v>
                </c:pt>
                <c:pt idx="1143">
                  <c:v>37.552361396303901</c:v>
                </c:pt>
                <c:pt idx="1144">
                  <c:v>37.585215605749489</c:v>
                </c:pt>
                <c:pt idx="1145">
                  <c:v>37.618069815195071</c:v>
                </c:pt>
                <c:pt idx="1146">
                  <c:v>37.650924024640659</c:v>
                </c:pt>
                <c:pt idx="1147">
                  <c:v>37.68377823408624</c:v>
                </c:pt>
                <c:pt idx="1148">
                  <c:v>37.716632443531829</c:v>
                </c:pt>
                <c:pt idx="1149">
                  <c:v>37.74948665297741</c:v>
                </c:pt>
                <c:pt idx="1150">
                  <c:v>37.782340862422998</c:v>
                </c:pt>
                <c:pt idx="1151">
                  <c:v>37.81519507186858</c:v>
                </c:pt>
                <c:pt idx="1152">
                  <c:v>37.848049281314168</c:v>
                </c:pt>
                <c:pt idx="1153">
                  <c:v>37.880903490759756</c:v>
                </c:pt>
                <c:pt idx="1154">
                  <c:v>37.913757700205338</c:v>
                </c:pt>
                <c:pt idx="1155">
                  <c:v>37.946611909650926</c:v>
                </c:pt>
                <c:pt idx="1156">
                  <c:v>37.979466119096507</c:v>
                </c:pt>
                <c:pt idx="1157">
                  <c:v>38.012320328542096</c:v>
                </c:pt>
                <c:pt idx="1158">
                  <c:v>38.045174537987677</c:v>
                </c:pt>
                <c:pt idx="1159">
                  <c:v>38.078028747433265</c:v>
                </c:pt>
                <c:pt idx="1160">
                  <c:v>38.110882956878854</c:v>
                </c:pt>
                <c:pt idx="1161">
                  <c:v>38.143737166324435</c:v>
                </c:pt>
                <c:pt idx="1162">
                  <c:v>38.176591375770023</c:v>
                </c:pt>
                <c:pt idx="1163">
                  <c:v>38.209445585215605</c:v>
                </c:pt>
                <c:pt idx="1164">
                  <c:v>38.242299794661193</c:v>
                </c:pt>
                <c:pt idx="1165">
                  <c:v>38.275154004106774</c:v>
                </c:pt>
                <c:pt idx="1166">
                  <c:v>38.308008213552363</c:v>
                </c:pt>
                <c:pt idx="1167">
                  <c:v>38.340862422997944</c:v>
                </c:pt>
                <c:pt idx="1168">
                  <c:v>38.373716632443532</c:v>
                </c:pt>
                <c:pt idx="1169">
                  <c:v>38.406570841889121</c:v>
                </c:pt>
                <c:pt idx="1170">
                  <c:v>38.439425051334702</c:v>
                </c:pt>
                <c:pt idx="1171">
                  <c:v>38.47227926078029</c:v>
                </c:pt>
                <c:pt idx="1172">
                  <c:v>38.505133470225871</c:v>
                </c:pt>
                <c:pt idx="1173">
                  <c:v>38.53798767967146</c:v>
                </c:pt>
                <c:pt idx="1174">
                  <c:v>38.570841889117041</c:v>
                </c:pt>
                <c:pt idx="1175">
                  <c:v>38.603696098562629</c:v>
                </c:pt>
                <c:pt idx="1176">
                  <c:v>38.636550308008211</c:v>
                </c:pt>
                <c:pt idx="1177">
                  <c:v>38.669404517453799</c:v>
                </c:pt>
                <c:pt idx="1178">
                  <c:v>38.702258726899387</c:v>
                </c:pt>
                <c:pt idx="1179">
                  <c:v>38.735112936344969</c:v>
                </c:pt>
                <c:pt idx="1180">
                  <c:v>38.767967145790557</c:v>
                </c:pt>
                <c:pt idx="1181">
                  <c:v>38.800821355236138</c:v>
                </c:pt>
                <c:pt idx="1182">
                  <c:v>38.833675564681727</c:v>
                </c:pt>
                <c:pt idx="1183">
                  <c:v>38.866529774127308</c:v>
                </c:pt>
                <c:pt idx="1184">
                  <c:v>38.899383983572896</c:v>
                </c:pt>
                <c:pt idx="1185">
                  <c:v>38.932238193018478</c:v>
                </c:pt>
                <c:pt idx="1186">
                  <c:v>38.965092402464066</c:v>
                </c:pt>
                <c:pt idx="1187">
                  <c:v>38.997946611909654</c:v>
                </c:pt>
                <c:pt idx="1188">
                  <c:v>39.030800821355236</c:v>
                </c:pt>
                <c:pt idx="1189">
                  <c:v>39.063655030800824</c:v>
                </c:pt>
                <c:pt idx="1190">
                  <c:v>39.096509240246405</c:v>
                </c:pt>
                <c:pt idx="1191">
                  <c:v>39.129363449691994</c:v>
                </c:pt>
                <c:pt idx="1192">
                  <c:v>39.162217659137575</c:v>
                </c:pt>
                <c:pt idx="1193">
                  <c:v>39.195071868583163</c:v>
                </c:pt>
                <c:pt idx="1194">
                  <c:v>39.227926078028744</c:v>
                </c:pt>
                <c:pt idx="1195">
                  <c:v>39.260780287474333</c:v>
                </c:pt>
                <c:pt idx="1196">
                  <c:v>39.293634496919921</c:v>
                </c:pt>
                <c:pt idx="1197">
                  <c:v>39.326488706365502</c:v>
                </c:pt>
                <c:pt idx="1198">
                  <c:v>39.359342915811091</c:v>
                </c:pt>
                <c:pt idx="1199">
                  <c:v>39.392197125256672</c:v>
                </c:pt>
                <c:pt idx="1200">
                  <c:v>39.42505133470226</c:v>
                </c:pt>
                <c:pt idx="1201">
                  <c:v>39.457905544147842</c:v>
                </c:pt>
                <c:pt idx="1202">
                  <c:v>39.49075975359343</c:v>
                </c:pt>
                <c:pt idx="1203">
                  <c:v>39.523613963039011</c:v>
                </c:pt>
                <c:pt idx="1204">
                  <c:v>39.5564681724846</c:v>
                </c:pt>
                <c:pt idx="1205">
                  <c:v>39.589322381930188</c:v>
                </c:pt>
                <c:pt idx="1206">
                  <c:v>39.622176591375769</c:v>
                </c:pt>
                <c:pt idx="1207">
                  <c:v>39.655030800821358</c:v>
                </c:pt>
                <c:pt idx="1208">
                  <c:v>39.687885010266939</c:v>
                </c:pt>
                <c:pt idx="1209">
                  <c:v>39.720739219712527</c:v>
                </c:pt>
                <c:pt idx="1210">
                  <c:v>39.753593429158109</c:v>
                </c:pt>
                <c:pt idx="1211">
                  <c:v>39.786447638603697</c:v>
                </c:pt>
                <c:pt idx="1212">
                  <c:v>39.819301848049278</c:v>
                </c:pt>
                <c:pt idx="1213">
                  <c:v>39.852156057494867</c:v>
                </c:pt>
                <c:pt idx="1214">
                  <c:v>39.885010266940455</c:v>
                </c:pt>
                <c:pt idx="1215">
                  <c:v>39.917864476386036</c:v>
                </c:pt>
                <c:pt idx="1216">
                  <c:v>39.950718685831625</c:v>
                </c:pt>
                <c:pt idx="1217">
                  <c:v>39.983572895277206</c:v>
                </c:pt>
                <c:pt idx="1218">
                  <c:v>40.016427104722794</c:v>
                </c:pt>
                <c:pt idx="1219">
                  <c:v>40.049281314168375</c:v>
                </c:pt>
                <c:pt idx="1220">
                  <c:v>40.082135523613964</c:v>
                </c:pt>
                <c:pt idx="1221">
                  <c:v>40.114989733059545</c:v>
                </c:pt>
                <c:pt idx="1222">
                  <c:v>40.147843942505133</c:v>
                </c:pt>
                <c:pt idx="1223">
                  <c:v>40.180698151950722</c:v>
                </c:pt>
                <c:pt idx="1224">
                  <c:v>40.213552361396303</c:v>
                </c:pt>
                <c:pt idx="1225">
                  <c:v>40.246406570841891</c:v>
                </c:pt>
                <c:pt idx="1226">
                  <c:v>40.279260780287473</c:v>
                </c:pt>
                <c:pt idx="1227">
                  <c:v>40.312114989733061</c:v>
                </c:pt>
                <c:pt idx="1228">
                  <c:v>40.344969199178642</c:v>
                </c:pt>
                <c:pt idx="1229">
                  <c:v>40.377823408624231</c:v>
                </c:pt>
                <c:pt idx="1230">
                  <c:v>40.410677618069812</c:v>
                </c:pt>
                <c:pt idx="1231">
                  <c:v>40.4435318275154</c:v>
                </c:pt>
                <c:pt idx="1232">
                  <c:v>40.476386036960989</c:v>
                </c:pt>
                <c:pt idx="1233">
                  <c:v>40.50924024640657</c:v>
                </c:pt>
                <c:pt idx="1234">
                  <c:v>40.542094455852158</c:v>
                </c:pt>
                <c:pt idx="1235">
                  <c:v>40.57494866529774</c:v>
                </c:pt>
                <c:pt idx="1236">
                  <c:v>40.607802874743328</c:v>
                </c:pt>
                <c:pt idx="1237">
                  <c:v>40.640657084188909</c:v>
                </c:pt>
                <c:pt idx="1238">
                  <c:v>40.673511293634498</c:v>
                </c:pt>
                <c:pt idx="1239">
                  <c:v>40.706365503080079</c:v>
                </c:pt>
                <c:pt idx="1240">
                  <c:v>40.739219712525667</c:v>
                </c:pt>
                <c:pt idx="1241">
                  <c:v>40.772073921971256</c:v>
                </c:pt>
                <c:pt idx="1242">
                  <c:v>40.804928131416837</c:v>
                </c:pt>
                <c:pt idx="1243">
                  <c:v>40.837782340862425</c:v>
                </c:pt>
                <c:pt idx="1244">
                  <c:v>40.870636550308006</c:v>
                </c:pt>
                <c:pt idx="1245">
                  <c:v>40.903490759753595</c:v>
                </c:pt>
                <c:pt idx="1246">
                  <c:v>40.936344969199176</c:v>
                </c:pt>
                <c:pt idx="1247">
                  <c:v>40.969199178644764</c:v>
                </c:pt>
                <c:pt idx="1248">
                  <c:v>41.002053388090346</c:v>
                </c:pt>
                <c:pt idx="1249">
                  <c:v>41.034907597535934</c:v>
                </c:pt>
                <c:pt idx="1250">
                  <c:v>41.067761806981522</c:v>
                </c:pt>
                <c:pt idx="1251">
                  <c:v>41.100616016427104</c:v>
                </c:pt>
                <c:pt idx="1252">
                  <c:v>41.133470225872692</c:v>
                </c:pt>
                <c:pt idx="1253">
                  <c:v>41.166324435318273</c:v>
                </c:pt>
                <c:pt idx="1254">
                  <c:v>41.199178644763862</c:v>
                </c:pt>
                <c:pt idx="1255">
                  <c:v>41.232032854209443</c:v>
                </c:pt>
                <c:pt idx="1256">
                  <c:v>41.264887063655031</c:v>
                </c:pt>
                <c:pt idx="1257">
                  <c:v>41.297741273100613</c:v>
                </c:pt>
                <c:pt idx="1258">
                  <c:v>41.330595482546201</c:v>
                </c:pt>
                <c:pt idx="1259">
                  <c:v>41.363449691991789</c:v>
                </c:pt>
                <c:pt idx="1260">
                  <c:v>41.396303901437371</c:v>
                </c:pt>
                <c:pt idx="1261">
                  <c:v>41.429158110882959</c:v>
                </c:pt>
                <c:pt idx="1262">
                  <c:v>41.46201232032854</c:v>
                </c:pt>
                <c:pt idx="1263">
                  <c:v>41.494866529774129</c:v>
                </c:pt>
                <c:pt idx="1264">
                  <c:v>41.52772073921971</c:v>
                </c:pt>
                <c:pt idx="1265">
                  <c:v>41.560574948665298</c:v>
                </c:pt>
                <c:pt idx="1266">
                  <c:v>41.593429158110879</c:v>
                </c:pt>
                <c:pt idx="1267">
                  <c:v>41.626283367556468</c:v>
                </c:pt>
                <c:pt idx="1268">
                  <c:v>41.659137577002056</c:v>
                </c:pt>
                <c:pt idx="1269">
                  <c:v>41.691991786447637</c:v>
                </c:pt>
                <c:pt idx="1270">
                  <c:v>41.724845995893226</c:v>
                </c:pt>
                <c:pt idx="1271">
                  <c:v>41.757700205338807</c:v>
                </c:pt>
                <c:pt idx="1272">
                  <c:v>41.790554414784395</c:v>
                </c:pt>
                <c:pt idx="1273">
                  <c:v>41.823408624229977</c:v>
                </c:pt>
                <c:pt idx="1274">
                  <c:v>41.856262833675565</c:v>
                </c:pt>
                <c:pt idx="1275">
                  <c:v>41.889117043121146</c:v>
                </c:pt>
                <c:pt idx="1276">
                  <c:v>41.921971252566735</c:v>
                </c:pt>
                <c:pt idx="1277">
                  <c:v>41.954825462012323</c:v>
                </c:pt>
                <c:pt idx="1278">
                  <c:v>41.987679671457904</c:v>
                </c:pt>
                <c:pt idx="1279">
                  <c:v>42.020533880903493</c:v>
                </c:pt>
                <c:pt idx="1280">
                  <c:v>42.053388090349074</c:v>
                </c:pt>
                <c:pt idx="1281">
                  <c:v>42.086242299794662</c:v>
                </c:pt>
                <c:pt idx="1282">
                  <c:v>42.119096509240244</c:v>
                </c:pt>
                <c:pt idx="1283">
                  <c:v>42.151950718685832</c:v>
                </c:pt>
                <c:pt idx="1284">
                  <c:v>42.18480492813142</c:v>
                </c:pt>
                <c:pt idx="1285">
                  <c:v>42.217659137577002</c:v>
                </c:pt>
                <c:pt idx="1286">
                  <c:v>42.25051334702259</c:v>
                </c:pt>
                <c:pt idx="1287">
                  <c:v>42.283367556468171</c:v>
                </c:pt>
                <c:pt idx="1288">
                  <c:v>42.31622176591376</c:v>
                </c:pt>
                <c:pt idx="1289">
                  <c:v>42.349075975359341</c:v>
                </c:pt>
                <c:pt idx="1290">
                  <c:v>42.381930184804929</c:v>
                </c:pt>
                <c:pt idx="1291">
                  <c:v>42.414784394250511</c:v>
                </c:pt>
                <c:pt idx="1292">
                  <c:v>42.447638603696099</c:v>
                </c:pt>
                <c:pt idx="1293">
                  <c:v>42.480492813141687</c:v>
                </c:pt>
                <c:pt idx="1294">
                  <c:v>42.513347022587268</c:v>
                </c:pt>
                <c:pt idx="1295">
                  <c:v>42.546201232032857</c:v>
                </c:pt>
                <c:pt idx="1296">
                  <c:v>42.579055441478438</c:v>
                </c:pt>
                <c:pt idx="1297">
                  <c:v>42.611909650924026</c:v>
                </c:pt>
                <c:pt idx="1298">
                  <c:v>42.644763860369608</c:v>
                </c:pt>
                <c:pt idx="1299">
                  <c:v>42.677618069815196</c:v>
                </c:pt>
                <c:pt idx="1300">
                  <c:v>42.710472279260777</c:v>
                </c:pt>
                <c:pt idx="1301">
                  <c:v>42.743326488706366</c:v>
                </c:pt>
                <c:pt idx="1302">
                  <c:v>42.776180698151954</c:v>
                </c:pt>
                <c:pt idx="1303">
                  <c:v>42.809034907597535</c:v>
                </c:pt>
                <c:pt idx="1304">
                  <c:v>42.841889117043124</c:v>
                </c:pt>
                <c:pt idx="1305">
                  <c:v>42.874743326488705</c:v>
                </c:pt>
                <c:pt idx="1306">
                  <c:v>42.907597535934293</c:v>
                </c:pt>
                <c:pt idx="1307">
                  <c:v>42.940451745379875</c:v>
                </c:pt>
                <c:pt idx="1308">
                  <c:v>42.973305954825463</c:v>
                </c:pt>
                <c:pt idx="1309">
                  <c:v>43.006160164271044</c:v>
                </c:pt>
                <c:pt idx="1310">
                  <c:v>43.039014373716633</c:v>
                </c:pt>
                <c:pt idx="1311">
                  <c:v>43.071868583162221</c:v>
                </c:pt>
                <c:pt idx="1312">
                  <c:v>43.104722792607802</c:v>
                </c:pt>
                <c:pt idx="1313">
                  <c:v>43.137577002053391</c:v>
                </c:pt>
                <c:pt idx="1314">
                  <c:v>43.170431211498972</c:v>
                </c:pt>
                <c:pt idx="1315">
                  <c:v>43.20328542094456</c:v>
                </c:pt>
                <c:pt idx="1316">
                  <c:v>43.236139630390142</c:v>
                </c:pt>
                <c:pt idx="1317">
                  <c:v>43.26899383983573</c:v>
                </c:pt>
                <c:pt idx="1318">
                  <c:v>43.301848049281311</c:v>
                </c:pt>
                <c:pt idx="1319">
                  <c:v>43.3347022587269</c:v>
                </c:pt>
                <c:pt idx="1320">
                  <c:v>43.367556468172488</c:v>
                </c:pt>
                <c:pt idx="1321">
                  <c:v>43.400410677618069</c:v>
                </c:pt>
                <c:pt idx="1322">
                  <c:v>43.433264887063658</c:v>
                </c:pt>
                <c:pt idx="1323">
                  <c:v>43.466119096509239</c:v>
                </c:pt>
                <c:pt idx="1324">
                  <c:v>43.498973305954827</c:v>
                </c:pt>
                <c:pt idx="1325">
                  <c:v>43.531827515400408</c:v>
                </c:pt>
                <c:pt idx="1326">
                  <c:v>43.564681724845997</c:v>
                </c:pt>
                <c:pt idx="1327">
                  <c:v>43.597535934291578</c:v>
                </c:pt>
                <c:pt idx="1328">
                  <c:v>43.630390143737166</c:v>
                </c:pt>
                <c:pt idx="1329">
                  <c:v>43.663244353182755</c:v>
                </c:pt>
                <c:pt idx="1330">
                  <c:v>43.696098562628336</c:v>
                </c:pt>
                <c:pt idx="1331">
                  <c:v>43.728952772073924</c:v>
                </c:pt>
                <c:pt idx="1332">
                  <c:v>43.761806981519506</c:v>
                </c:pt>
                <c:pt idx="1333">
                  <c:v>43.794661190965094</c:v>
                </c:pt>
                <c:pt idx="1334">
                  <c:v>43.827515400410675</c:v>
                </c:pt>
                <c:pt idx="1335">
                  <c:v>43.860369609856264</c:v>
                </c:pt>
                <c:pt idx="1336">
                  <c:v>43.893223819301845</c:v>
                </c:pt>
                <c:pt idx="1337">
                  <c:v>43.926078028747433</c:v>
                </c:pt>
                <c:pt idx="1338">
                  <c:v>43.958932238193022</c:v>
                </c:pt>
                <c:pt idx="1339">
                  <c:v>43.991786447638603</c:v>
                </c:pt>
                <c:pt idx="1340">
                  <c:v>44.024640657084191</c:v>
                </c:pt>
                <c:pt idx="1341">
                  <c:v>44.057494866529773</c:v>
                </c:pt>
                <c:pt idx="1342">
                  <c:v>44.090349075975361</c:v>
                </c:pt>
                <c:pt idx="1343">
                  <c:v>44.123203285420942</c:v>
                </c:pt>
                <c:pt idx="1344">
                  <c:v>44.156057494866531</c:v>
                </c:pt>
                <c:pt idx="1345">
                  <c:v>44.188911704312112</c:v>
                </c:pt>
                <c:pt idx="1346">
                  <c:v>44.2217659137577</c:v>
                </c:pt>
                <c:pt idx="1347">
                  <c:v>44.254620123203289</c:v>
                </c:pt>
                <c:pt idx="1348">
                  <c:v>44.28747433264887</c:v>
                </c:pt>
                <c:pt idx="1349">
                  <c:v>44.320328542094458</c:v>
                </c:pt>
                <c:pt idx="1350">
                  <c:v>44.353182751540039</c:v>
                </c:pt>
                <c:pt idx="1351">
                  <c:v>44.386036960985628</c:v>
                </c:pt>
                <c:pt idx="1352">
                  <c:v>44.418891170431209</c:v>
                </c:pt>
                <c:pt idx="1353">
                  <c:v>44.451745379876797</c:v>
                </c:pt>
                <c:pt idx="1354">
                  <c:v>44.484599589322379</c:v>
                </c:pt>
                <c:pt idx="1355">
                  <c:v>44.517453798767967</c:v>
                </c:pt>
                <c:pt idx="1356">
                  <c:v>44.550308008213555</c:v>
                </c:pt>
                <c:pt idx="1357">
                  <c:v>44.583162217659137</c:v>
                </c:pt>
                <c:pt idx="1358">
                  <c:v>44.616016427104725</c:v>
                </c:pt>
                <c:pt idx="1359">
                  <c:v>44.648870636550306</c:v>
                </c:pt>
                <c:pt idx="1360">
                  <c:v>44.681724845995895</c:v>
                </c:pt>
                <c:pt idx="1361">
                  <c:v>44.714579055441476</c:v>
                </c:pt>
                <c:pt idx="1362">
                  <c:v>44.747433264887064</c:v>
                </c:pt>
                <c:pt idx="1363">
                  <c:v>44.780287474332646</c:v>
                </c:pt>
                <c:pt idx="1364">
                  <c:v>44.813141683778234</c:v>
                </c:pt>
                <c:pt idx="1365">
                  <c:v>44.845995893223822</c:v>
                </c:pt>
                <c:pt idx="1366">
                  <c:v>44.878850102669404</c:v>
                </c:pt>
                <c:pt idx="1367">
                  <c:v>44.911704312114992</c:v>
                </c:pt>
                <c:pt idx="1368">
                  <c:v>44.944558521560573</c:v>
                </c:pt>
                <c:pt idx="1369">
                  <c:v>44.977412731006162</c:v>
                </c:pt>
                <c:pt idx="1370">
                  <c:v>45.010266940451743</c:v>
                </c:pt>
                <c:pt idx="1371">
                  <c:v>45.043121149897331</c:v>
                </c:pt>
                <c:pt idx="1372">
                  <c:v>45.075975359342912</c:v>
                </c:pt>
                <c:pt idx="1373">
                  <c:v>45.108829568788501</c:v>
                </c:pt>
                <c:pt idx="1374">
                  <c:v>45.141683778234089</c:v>
                </c:pt>
                <c:pt idx="1375">
                  <c:v>45.17453798767967</c:v>
                </c:pt>
                <c:pt idx="1376">
                  <c:v>45.207392197125259</c:v>
                </c:pt>
                <c:pt idx="1377">
                  <c:v>45.24024640657084</c:v>
                </c:pt>
                <c:pt idx="1378">
                  <c:v>45.273100616016428</c:v>
                </c:pt>
                <c:pt idx="1379">
                  <c:v>45.30595482546201</c:v>
                </c:pt>
                <c:pt idx="1380">
                  <c:v>45.338809034907598</c:v>
                </c:pt>
                <c:pt idx="1381">
                  <c:v>45.371663244353179</c:v>
                </c:pt>
                <c:pt idx="1382">
                  <c:v>45.404517453798768</c:v>
                </c:pt>
                <c:pt idx="1383">
                  <c:v>45.437371663244356</c:v>
                </c:pt>
                <c:pt idx="1384">
                  <c:v>45.470225872689937</c:v>
                </c:pt>
                <c:pt idx="1385">
                  <c:v>45.503080082135526</c:v>
                </c:pt>
                <c:pt idx="1386">
                  <c:v>45.535934291581107</c:v>
                </c:pt>
                <c:pt idx="1387">
                  <c:v>45.568788501026695</c:v>
                </c:pt>
                <c:pt idx="1388">
                  <c:v>45.601642710472277</c:v>
                </c:pt>
                <c:pt idx="1389">
                  <c:v>45.634496919917865</c:v>
                </c:pt>
                <c:pt idx="1390">
                  <c:v>45.667351129363446</c:v>
                </c:pt>
                <c:pt idx="1391">
                  <c:v>45.700205338809035</c:v>
                </c:pt>
                <c:pt idx="1392">
                  <c:v>45.733059548254623</c:v>
                </c:pt>
                <c:pt idx="1393">
                  <c:v>45.765913757700204</c:v>
                </c:pt>
                <c:pt idx="1394">
                  <c:v>45.798767967145793</c:v>
                </c:pt>
                <c:pt idx="1395">
                  <c:v>45.831622176591374</c:v>
                </c:pt>
                <c:pt idx="1396">
                  <c:v>45.864476386036962</c:v>
                </c:pt>
                <c:pt idx="1397">
                  <c:v>45.897330595482543</c:v>
                </c:pt>
                <c:pt idx="1398">
                  <c:v>45.930184804928132</c:v>
                </c:pt>
                <c:pt idx="1399">
                  <c:v>45.963039014373713</c:v>
                </c:pt>
                <c:pt idx="1400">
                  <c:v>45.995893223819301</c:v>
                </c:pt>
                <c:pt idx="1401">
                  <c:v>46.02874743326489</c:v>
                </c:pt>
                <c:pt idx="1402">
                  <c:v>46.061601642710471</c:v>
                </c:pt>
                <c:pt idx="1403">
                  <c:v>46.094455852156059</c:v>
                </c:pt>
                <c:pt idx="1404">
                  <c:v>46.127310061601641</c:v>
                </c:pt>
                <c:pt idx="1405">
                  <c:v>46.160164271047229</c:v>
                </c:pt>
                <c:pt idx="1406">
                  <c:v>46.19301848049281</c:v>
                </c:pt>
                <c:pt idx="1407">
                  <c:v>46.225872689938399</c:v>
                </c:pt>
                <c:pt idx="1408">
                  <c:v>46.258726899383987</c:v>
                </c:pt>
                <c:pt idx="1409">
                  <c:v>46.291581108829568</c:v>
                </c:pt>
                <c:pt idx="1410">
                  <c:v>46.324435318275157</c:v>
                </c:pt>
                <c:pt idx="1411">
                  <c:v>46.357289527720738</c:v>
                </c:pt>
                <c:pt idx="1412">
                  <c:v>46.390143737166326</c:v>
                </c:pt>
                <c:pt idx="1413">
                  <c:v>46.422997946611908</c:v>
                </c:pt>
                <c:pt idx="1414">
                  <c:v>46.455852156057496</c:v>
                </c:pt>
                <c:pt idx="1415">
                  <c:v>46.488706365503077</c:v>
                </c:pt>
                <c:pt idx="1416">
                  <c:v>46.521560574948666</c:v>
                </c:pt>
                <c:pt idx="1417">
                  <c:v>46.554414784394254</c:v>
                </c:pt>
                <c:pt idx="1418">
                  <c:v>46.587268993839835</c:v>
                </c:pt>
                <c:pt idx="1419">
                  <c:v>46.620123203285424</c:v>
                </c:pt>
                <c:pt idx="1420">
                  <c:v>46.652977412731005</c:v>
                </c:pt>
                <c:pt idx="1421">
                  <c:v>46.685831622176593</c:v>
                </c:pt>
                <c:pt idx="1422">
                  <c:v>46.718685831622174</c:v>
                </c:pt>
                <c:pt idx="1423">
                  <c:v>46.751540041067763</c:v>
                </c:pt>
                <c:pt idx="1424">
                  <c:v>46.784394250513344</c:v>
                </c:pt>
                <c:pt idx="1425">
                  <c:v>46.817248459958932</c:v>
                </c:pt>
                <c:pt idx="1426">
                  <c:v>46.850102669404521</c:v>
                </c:pt>
                <c:pt idx="1427">
                  <c:v>46.882956878850102</c:v>
                </c:pt>
                <c:pt idx="1428">
                  <c:v>46.91581108829569</c:v>
                </c:pt>
                <c:pt idx="1429">
                  <c:v>46.948665297741272</c:v>
                </c:pt>
                <c:pt idx="1430">
                  <c:v>46.98151950718686</c:v>
                </c:pt>
                <c:pt idx="1431">
                  <c:v>47.014373716632441</c:v>
                </c:pt>
                <c:pt idx="1432">
                  <c:v>47.04722792607803</c:v>
                </c:pt>
                <c:pt idx="1433">
                  <c:v>47.080082135523611</c:v>
                </c:pt>
                <c:pt idx="1434">
                  <c:v>47.112936344969199</c:v>
                </c:pt>
                <c:pt idx="1435">
                  <c:v>47.145790554414788</c:v>
                </c:pt>
                <c:pt idx="1436">
                  <c:v>47.178644763860369</c:v>
                </c:pt>
                <c:pt idx="1437">
                  <c:v>47.211498973305957</c:v>
                </c:pt>
                <c:pt idx="1438">
                  <c:v>47.244353182751539</c:v>
                </c:pt>
                <c:pt idx="1439">
                  <c:v>47.277207392197127</c:v>
                </c:pt>
                <c:pt idx="1440">
                  <c:v>47.310061601642708</c:v>
                </c:pt>
                <c:pt idx="1441">
                  <c:v>47.342915811088297</c:v>
                </c:pt>
                <c:pt idx="1442">
                  <c:v>47.375770020533878</c:v>
                </c:pt>
                <c:pt idx="1443">
                  <c:v>47.408624229979466</c:v>
                </c:pt>
                <c:pt idx="1444">
                  <c:v>47.441478439425055</c:v>
                </c:pt>
                <c:pt idx="1445">
                  <c:v>47.474332648870636</c:v>
                </c:pt>
                <c:pt idx="1446">
                  <c:v>47.507186858316224</c:v>
                </c:pt>
                <c:pt idx="1447">
                  <c:v>47.540041067761805</c:v>
                </c:pt>
                <c:pt idx="1448">
                  <c:v>47.572895277207394</c:v>
                </c:pt>
                <c:pt idx="1449">
                  <c:v>47.605749486652975</c:v>
                </c:pt>
                <c:pt idx="1450">
                  <c:v>47.638603696098563</c:v>
                </c:pt>
                <c:pt idx="1451">
                  <c:v>47.671457905544145</c:v>
                </c:pt>
                <c:pt idx="1452">
                  <c:v>47.704312114989733</c:v>
                </c:pt>
                <c:pt idx="1453">
                  <c:v>47.737166324435321</c:v>
                </c:pt>
                <c:pt idx="1454">
                  <c:v>47.770020533880903</c:v>
                </c:pt>
                <c:pt idx="1455">
                  <c:v>47.802874743326491</c:v>
                </c:pt>
                <c:pt idx="1456">
                  <c:v>47.835728952772072</c:v>
                </c:pt>
                <c:pt idx="1457">
                  <c:v>47.868583162217661</c:v>
                </c:pt>
                <c:pt idx="1458">
                  <c:v>47.901437371663242</c:v>
                </c:pt>
                <c:pt idx="1459">
                  <c:v>47.93429158110883</c:v>
                </c:pt>
                <c:pt idx="1460">
                  <c:v>47.967145790554412</c:v>
                </c:pt>
                <c:pt idx="1461">
                  <c:v>48</c:v>
                </c:pt>
                <c:pt idx="1462">
                  <c:v>48.032854209445588</c:v>
                </c:pt>
                <c:pt idx="1463">
                  <c:v>48.06570841889117</c:v>
                </c:pt>
                <c:pt idx="1464">
                  <c:v>48.098562628336758</c:v>
                </c:pt>
                <c:pt idx="1465">
                  <c:v>48.131416837782339</c:v>
                </c:pt>
                <c:pt idx="1466">
                  <c:v>48.164271047227928</c:v>
                </c:pt>
                <c:pt idx="1467">
                  <c:v>48.197125256673509</c:v>
                </c:pt>
                <c:pt idx="1468">
                  <c:v>48.229979466119097</c:v>
                </c:pt>
                <c:pt idx="1469">
                  <c:v>48.262833675564679</c:v>
                </c:pt>
                <c:pt idx="1470">
                  <c:v>48.295687885010267</c:v>
                </c:pt>
                <c:pt idx="1471">
                  <c:v>48.328542094455855</c:v>
                </c:pt>
                <c:pt idx="1472">
                  <c:v>48.361396303901437</c:v>
                </c:pt>
                <c:pt idx="1473">
                  <c:v>48.394250513347025</c:v>
                </c:pt>
                <c:pt idx="1474">
                  <c:v>48.427104722792606</c:v>
                </c:pt>
                <c:pt idx="1475">
                  <c:v>48.459958932238195</c:v>
                </c:pt>
                <c:pt idx="1476">
                  <c:v>48.492813141683776</c:v>
                </c:pt>
                <c:pt idx="1477">
                  <c:v>48.525667351129364</c:v>
                </c:pt>
                <c:pt idx="1478">
                  <c:v>48.558521560574945</c:v>
                </c:pt>
                <c:pt idx="1479">
                  <c:v>48.591375770020534</c:v>
                </c:pt>
                <c:pt idx="1480">
                  <c:v>48.624229979466122</c:v>
                </c:pt>
                <c:pt idx="1481">
                  <c:v>48.657084188911703</c:v>
                </c:pt>
                <c:pt idx="1482">
                  <c:v>48.689938398357292</c:v>
                </c:pt>
                <c:pt idx="1483">
                  <c:v>48.722792607802873</c:v>
                </c:pt>
                <c:pt idx="1484">
                  <c:v>48.755646817248461</c:v>
                </c:pt>
                <c:pt idx="1485">
                  <c:v>48.788501026694043</c:v>
                </c:pt>
                <c:pt idx="1486">
                  <c:v>48.821355236139631</c:v>
                </c:pt>
                <c:pt idx="1487">
                  <c:v>48.854209445585212</c:v>
                </c:pt>
                <c:pt idx="1488">
                  <c:v>48.887063655030801</c:v>
                </c:pt>
                <c:pt idx="1489">
                  <c:v>48.919917864476389</c:v>
                </c:pt>
                <c:pt idx="1490">
                  <c:v>48.95277207392197</c:v>
                </c:pt>
                <c:pt idx="1491">
                  <c:v>48.985626283367559</c:v>
                </c:pt>
                <c:pt idx="1492">
                  <c:v>49.01848049281314</c:v>
                </c:pt>
                <c:pt idx="1493">
                  <c:v>49.051334702258728</c:v>
                </c:pt>
                <c:pt idx="1494">
                  <c:v>49.08418891170431</c:v>
                </c:pt>
                <c:pt idx="1495">
                  <c:v>49.117043121149898</c:v>
                </c:pt>
                <c:pt idx="1496">
                  <c:v>49.149897330595479</c:v>
                </c:pt>
                <c:pt idx="1497">
                  <c:v>49.182751540041068</c:v>
                </c:pt>
                <c:pt idx="1498">
                  <c:v>49.215605749486656</c:v>
                </c:pt>
                <c:pt idx="1499">
                  <c:v>49.248459958932237</c:v>
                </c:pt>
                <c:pt idx="1500">
                  <c:v>49.281314168377826</c:v>
                </c:pt>
                <c:pt idx="1501">
                  <c:v>49.314168377823407</c:v>
                </c:pt>
                <c:pt idx="1502">
                  <c:v>49.347022587268995</c:v>
                </c:pt>
                <c:pt idx="1503">
                  <c:v>49.379876796714576</c:v>
                </c:pt>
                <c:pt idx="1504">
                  <c:v>49.412731006160165</c:v>
                </c:pt>
                <c:pt idx="1505">
                  <c:v>49.445585215605746</c:v>
                </c:pt>
                <c:pt idx="1506">
                  <c:v>49.478439425051334</c:v>
                </c:pt>
                <c:pt idx="1507">
                  <c:v>49.511293634496923</c:v>
                </c:pt>
                <c:pt idx="1508">
                  <c:v>49.544147843942504</c:v>
                </c:pt>
                <c:pt idx="1509">
                  <c:v>49.577002053388092</c:v>
                </c:pt>
                <c:pt idx="1510">
                  <c:v>49.609856262833674</c:v>
                </c:pt>
                <c:pt idx="1511">
                  <c:v>49.642710472279262</c:v>
                </c:pt>
                <c:pt idx="1512">
                  <c:v>49.675564681724843</c:v>
                </c:pt>
                <c:pt idx="1513">
                  <c:v>49.708418891170432</c:v>
                </c:pt>
                <c:pt idx="1514">
                  <c:v>49.741273100616013</c:v>
                </c:pt>
                <c:pt idx="1515">
                  <c:v>49.774127310061601</c:v>
                </c:pt>
                <c:pt idx="1516">
                  <c:v>49.80698151950719</c:v>
                </c:pt>
                <c:pt idx="1517">
                  <c:v>49.839835728952771</c:v>
                </c:pt>
                <c:pt idx="1518">
                  <c:v>49.872689938398359</c:v>
                </c:pt>
                <c:pt idx="1519">
                  <c:v>49.905544147843941</c:v>
                </c:pt>
                <c:pt idx="1520">
                  <c:v>49.938398357289529</c:v>
                </c:pt>
                <c:pt idx="1521">
                  <c:v>49.97125256673511</c:v>
                </c:pt>
                <c:pt idx="1522">
                  <c:v>50.004106776180699</c:v>
                </c:pt>
                <c:pt idx="1523">
                  <c:v>50.036960985626287</c:v>
                </c:pt>
                <c:pt idx="1524">
                  <c:v>50.069815195071868</c:v>
                </c:pt>
                <c:pt idx="1525">
                  <c:v>50.102669404517457</c:v>
                </c:pt>
                <c:pt idx="1526">
                  <c:v>50.135523613963038</c:v>
                </c:pt>
                <c:pt idx="1527">
                  <c:v>50.168377823408626</c:v>
                </c:pt>
                <c:pt idx="1528">
                  <c:v>50.201232032854207</c:v>
                </c:pt>
                <c:pt idx="1529">
                  <c:v>50.234086242299796</c:v>
                </c:pt>
                <c:pt idx="1530">
                  <c:v>50.266940451745377</c:v>
                </c:pt>
                <c:pt idx="1531">
                  <c:v>50.299794661190965</c:v>
                </c:pt>
                <c:pt idx="1532">
                  <c:v>50.332648870636554</c:v>
                </c:pt>
                <c:pt idx="1533">
                  <c:v>50.365503080082135</c:v>
                </c:pt>
                <c:pt idx="1534">
                  <c:v>50.398357289527723</c:v>
                </c:pt>
                <c:pt idx="1535">
                  <c:v>50.431211498973305</c:v>
                </c:pt>
                <c:pt idx="1536">
                  <c:v>50.464065708418893</c:v>
                </c:pt>
                <c:pt idx="1537">
                  <c:v>50.496919917864474</c:v>
                </c:pt>
                <c:pt idx="1538">
                  <c:v>50.529774127310063</c:v>
                </c:pt>
                <c:pt idx="1539">
                  <c:v>50.562628336755644</c:v>
                </c:pt>
                <c:pt idx="1540">
                  <c:v>50.595482546201232</c:v>
                </c:pt>
                <c:pt idx="1541">
                  <c:v>50.628336755646821</c:v>
                </c:pt>
                <c:pt idx="1542">
                  <c:v>50.661190965092402</c:v>
                </c:pt>
                <c:pt idx="1543">
                  <c:v>50.69404517453799</c:v>
                </c:pt>
                <c:pt idx="1544">
                  <c:v>50.726899383983572</c:v>
                </c:pt>
                <c:pt idx="1545">
                  <c:v>50.75975359342916</c:v>
                </c:pt>
                <c:pt idx="1546">
                  <c:v>50.792607802874741</c:v>
                </c:pt>
                <c:pt idx="1547">
                  <c:v>50.82546201232033</c:v>
                </c:pt>
                <c:pt idx="1548">
                  <c:v>50.858316221765911</c:v>
                </c:pt>
                <c:pt idx="1549">
                  <c:v>50.891170431211499</c:v>
                </c:pt>
                <c:pt idx="1550">
                  <c:v>50.924024640657088</c:v>
                </c:pt>
                <c:pt idx="1551">
                  <c:v>50.956878850102669</c:v>
                </c:pt>
                <c:pt idx="1552">
                  <c:v>50.989733059548257</c:v>
                </c:pt>
                <c:pt idx="1553">
                  <c:v>51.022587268993838</c:v>
                </c:pt>
                <c:pt idx="1554">
                  <c:v>51.055441478439427</c:v>
                </c:pt>
                <c:pt idx="1555">
                  <c:v>51.088295687885008</c:v>
                </c:pt>
                <c:pt idx="1556">
                  <c:v>51.121149897330596</c:v>
                </c:pt>
                <c:pt idx="1557">
                  <c:v>51.154004106776178</c:v>
                </c:pt>
                <c:pt idx="1558">
                  <c:v>51.186858316221766</c:v>
                </c:pt>
                <c:pt idx="1559">
                  <c:v>51.219712525667354</c:v>
                </c:pt>
                <c:pt idx="1560">
                  <c:v>51.252566735112936</c:v>
                </c:pt>
                <c:pt idx="1561">
                  <c:v>51.285420944558524</c:v>
                </c:pt>
                <c:pt idx="1562">
                  <c:v>51.318275154004105</c:v>
                </c:pt>
                <c:pt idx="1563">
                  <c:v>51.351129363449694</c:v>
                </c:pt>
                <c:pt idx="1564">
                  <c:v>51.383983572895275</c:v>
                </c:pt>
                <c:pt idx="1565">
                  <c:v>51.416837782340863</c:v>
                </c:pt>
                <c:pt idx="1566">
                  <c:v>51.449691991786445</c:v>
                </c:pt>
                <c:pt idx="1567">
                  <c:v>51.482546201232033</c:v>
                </c:pt>
                <c:pt idx="1568">
                  <c:v>51.515400410677621</c:v>
                </c:pt>
                <c:pt idx="1569">
                  <c:v>51.548254620123203</c:v>
                </c:pt>
                <c:pt idx="1570">
                  <c:v>51.581108829568791</c:v>
                </c:pt>
                <c:pt idx="1571">
                  <c:v>51.613963039014372</c:v>
                </c:pt>
                <c:pt idx="1572">
                  <c:v>51.646817248459961</c:v>
                </c:pt>
                <c:pt idx="1573">
                  <c:v>51.679671457905542</c:v>
                </c:pt>
                <c:pt idx="1574">
                  <c:v>51.71252566735113</c:v>
                </c:pt>
                <c:pt idx="1575">
                  <c:v>51.745379876796711</c:v>
                </c:pt>
                <c:pt idx="1576">
                  <c:v>51.7782340862423</c:v>
                </c:pt>
                <c:pt idx="1577">
                  <c:v>51.811088295687888</c:v>
                </c:pt>
                <c:pt idx="1578">
                  <c:v>51.843942505133469</c:v>
                </c:pt>
                <c:pt idx="1579">
                  <c:v>51.876796714579058</c:v>
                </c:pt>
                <c:pt idx="1580">
                  <c:v>51.909650924024639</c:v>
                </c:pt>
                <c:pt idx="1581">
                  <c:v>51.942505133470227</c:v>
                </c:pt>
                <c:pt idx="1582">
                  <c:v>51.975359342915809</c:v>
                </c:pt>
                <c:pt idx="1583">
                  <c:v>52.008213552361397</c:v>
                </c:pt>
                <c:pt idx="1584">
                  <c:v>52.041067761806978</c:v>
                </c:pt>
                <c:pt idx="1585">
                  <c:v>52.073921971252567</c:v>
                </c:pt>
                <c:pt idx="1586">
                  <c:v>52.106776180698155</c:v>
                </c:pt>
                <c:pt idx="1587">
                  <c:v>52.139630390143736</c:v>
                </c:pt>
                <c:pt idx="1588">
                  <c:v>52.172484599589325</c:v>
                </c:pt>
                <c:pt idx="1589">
                  <c:v>52.205338809034906</c:v>
                </c:pt>
                <c:pt idx="1590">
                  <c:v>52.238193018480494</c:v>
                </c:pt>
                <c:pt idx="1591">
                  <c:v>52.271047227926076</c:v>
                </c:pt>
                <c:pt idx="1592">
                  <c:v>52.303901437371664</c:v>
                </c:pt>
                <c:pt idx="1593">
                  <c:v>52.336755646817245</c:v>
                </c:pt>
                <c:pt idx="1594">
                  <c:v>52.369609856262834</c:v>
                </c:pt>
                <c:pt idx="1595">
                  <c:v>52.402464065708422</c:v>
                </c:pt>
                <c:pt idx="1596">
                  <c:v>52.435318275154003</c:v>
                </c:pt>
                <c:pt idx="1597">
                  <c:v>52.468172484599592</c:v>
                </c:pt>
                <c:pt idx="1598">
                  <c:v>52.501026694045173</c:v>
                </c:pt>
                <c:pt idx="1599">
                  <c:v>52.533880903490761</c:v>
                </c:pt>
                <c:pt idx="1600">
                  <c:v>52.566735112936342</c:v>
                </c:pt>
                <c:pt idx="1601">
                  <c:v>52.599589322381931</c:v>
                </c:pt>
                <c:pt idx="1602">
                  <c:v>52.632443531827512</c:v>
                </c:pt>
                <c:pt idx="1603">
                  <c:v>52.6652977412731</c:v>
                </c:pt>
                <c:pt idx="1604">
                  <c:v>52.698151950718689</c:v>
                </c:pt>
                <c:pt idx="1605">
                  <c:v>52.73100616016427</c:v>
                </c:pt>
                <c:pt idx="1606">
                  <c:v>52.763860369609858</c:v>
                </c:pt>
                <c:pt idx="1607">
                  <c:v>52.79671457905544</c:v>
                </c:pt>
                <c:pt idx="1608">
                  <c:v>52.829568788501028</c:v>
                </c:pt>
                <c:pt idx="1609">
                  <c:v>52.862422997946609</c:v>
                </c:pt>
                <c:pt idx="1610">
                  <c:v>52.895277207392198</c:v>
                </c:pt>
                <c:pt idx="1611">
                  <c:v>52.928131416837779</c:v>
                </c:pt>
                <c:pt idx="1612">
                  <c:v>52.960985626283367</c:v>
                </c:pt>
                <c:pt idx="1613">
                  <c:v>52.993839835728956</c:v>
                </c:pt>
                <c:pt idx="1614">
                  <c:v>53.026694045174537</c:v>
                </c:pt>
                <c:pt idx="1615">
                  <c:v>53.059548254620125</c:v>
                </c:pt>
                <c:pt idx="1616">
                  <c:v>53.092402464065707</c:v>
                </c:pt>
                <c:pt idx="1617">
                  <c:v>53.125256673511295</c:v>
                </c:pt>
                <c:pt idx="1618">
                  <c:v>53.158110882956876</c:v>
                </c:pt>
                <c:pt idx="1619">
                  <c:v>53.190965092402465</c:v>
                </c:pt>
                <c:pt idx="1620">
                  <c:v>53.223819301848046</c:v>
                </c:pt>
                <c:pt idx="1621">
                  <c:v>53.256673511293634</c:v>
                </c:pt>
                <c:pt idx="1622">
                  <c:v>53.289527720739223</c:v>
                </c:pt>
                <c:pt idx="1623">
                  <c:v>53.322381930184804</c:v>
                </c:pt>
                <c:pt idx="1624">
                  <c:v>53.355236139630392</c:v>
                </c:pt>
                <c:pt idx="1625">
                  <c:v>53.388090349075974</c:v>
                </c:pt>
                <c:pt idx="1626">
                  <c:v>53.420944558521562</c:v>
                </c:pt>
                <c:pt idx="1627">
                  <c:v>53.453798767967143</c:v>
                </c:pt>
                <c:pt idx="1628">
                  <c:v>53.486652977412732</c:v>
                </c:pt>
                <c:pt idx="1629">
                  <c:v>53.519507186858313</c:v>
                </c:pt>
                <c:pt idx="1630">
                  <c:v>53.552361396303901</c:v>
                </c:pt>
                <c:pt idx="1631">
                  <c:v>53.585215605749489</c:v>
                </c:pt>
                <c:pt idx="1632">
                  <c:v>53.618069815195071</c:v>
                </c:pt>
                <c:pt idx="1633">
                  <c:v>53.650924024640659</c:v>
                </c:pt>
                <c:pt idx="1634">
                  <c:v>53.68377823408624</c:v>
                </c:pt>
                <c:pt idx="1635">
                  <c:v>53.716632443531829</c:v>
                </c:pt>
                <c:pt idx="1636">
                  <c:v>53.74948665297741</c:v>
                </c:pt>
                <c:pt idx="1637">
                  <c:v>53.782340862422998</c:v>
                </c:pt>
                <c:pt idx="1638">
                  <c:v>53.81519507186858</c:v>
                </c:pt>
                <c:pt idx="1639">
                  <c:v>53.848049281314168</c:v>
                </c:pt>
                <c:pt idx="1640">
                  <c:v>53.880903490759756</c:v>
                </c:pt>
                <c:pt idx="1641">
                  <c:v>53.913757700205338</c:v>
                </c:pt>
                <c:pt idx="1642">
                  <c:v>53.946611909650926</c:v>
                </c:pt>
                <c:pt idx="1643">
                  <c:v>53.979466119096507</c:v>
                </c:pt>
                <c:pt idx="1644">
                  <c:v>54.012320328542096</c:v>
                </c:pt>
                <c:pt idx="1645">
                  <c:v>54.045174537987677</c:v>
                </c:pt>
                <c:pt idx="1646">
                  <c:v>54.078028747433265</c:v>
                </c:pt>
                <c:pt idx="1647">
                  <c:v>54.110882956878854</c:v>
                </c:pt>
                <c:pt idx="1648">
                  <c:v>54.143737166324435</c:v>
                </c:pt>
                <c:pt idx="1649">
                  <c:v>54.176591375770023</c:v>
                </c:pt>
                <c:pt idx="1650">
                  <c:v>54.209445585215605</c:v>
                </c:pt>
                <c:pt idx="1651">
                  <c:v>54.242299794661193</c:v>
                </c:pt>
                <c:pt idx="1652">
                  <c:v>54.275154004106774</c:v>
                </c:pt>
                <c:pt idx="1653">
                  <c:v>54.308008213552363</c:v>
                </c:pt>
                <c:pt idx="1654">
                  <c:v>54.340862422997944</c:v>
                </c:pt>
                <c:pt idx="1655">
                  <c:v>54.373716632443532</c:v>
                </c:pt>
                <c:pt idx="1656">
                  <c:v>54.406570841889121</c:v>
                </c:pt>
                <c:pt idx="1657">
                  <c:v>54.439425051334702</c:v>
                </c:pt>
                <c:pt idx="1658">
                  <c:v>54.47227926078029</c:v>
                </c:pt>
                <c:pt idx="1659">
                  <c:v>54.505133470225871</c:v>
                </c:pt>
                <c:pt idx="1660">
                  <c:v>54.53798767967146</c:v>
                </c:pt>
                <c:pt idx="1661">
                  <c:v>54.570841889117041</c:v>
                </c:pt>
                <c:pt idx="1662">
                  <c:v>54.603696098562629</c:v>
                </c:pt>
                <c:pt idx="1663">
                  <c:v>54.636550308008211</c:v>
                </c:pt>
                <c:pt idx="1664">
                  <c:v>54.669404517453799</c:v>
                </c:pt>
                <c:pt idx="1665">
                  <c:v>54.702258726899387</c:v>
                </c:pt>
                <c:pt idx="1666">
                  <c:v>54.735112936344969</c:v>
                </c:pt>
                <c:pt idx="1667">
                  <c:v>54.767967145790557</c:v>
                </c:pt>
                <c:pt idx="1668">
                  <c:v>54.800821355236138</c:v>
                </c:pt>
                <c:pt idx="1669">
                  <c:v>54.833675564681727</c:v>
                </c:pt>
                <c:pt idx="1670">
                  <c:v>54.866529774127308</c:v>
                </c:pt>
                <c:pt idx="1671">
                  <c:v>54.899383983572896</c:v>
                </c:pt>
                <c:pt idx="1672">
                  <c:v>54.932238193018478</c:v>
                </c:pt>
                <c:pt idx="1673">
                  <c:v>54.965092402464066</c:v>
                </c:pt>
                <c:pt idx="1674">
                  <c:v>54.997946611909654</c:v>
                </c:pt>
                <c:pt idx="1675">
                  <c:v>55.030800821355236</c:v>
                </c:pt>
                <c:pt idx="1676">
                  <c:v>55.063655030800824</c:v>
                </c:pt>
                <c:pt idx="1677">
                  <c:v>55.096509240246405</c:v>
                </c:pt>
                <c:pt idx="1678">
                  <c:v>55.129363449691994</c:v>
                </c:pt>
                <c:pt idx="1679">
                  <c:v>55.162217659137575</c:v>
                </c:pt>
                <c:pt idx="1680">
                  <c:v>55.195071868583163</c:v>
                </c:pt>
                <c:pt idx="1681">
                  <c:v>55.227926078028744</c:v>
                </c:pt>
                <c:pt idx="1682">
                  <c:v>55.260780287474333</c:v>
                </c:pt>
                <c:pt idx="1683">
                  <c:v>55.293634496919921</c:v>
                </c:pt>
                <c:pt idx="1684">
                  <c:v>55.326488706365502</c:v>
                </c:pt>
                <c:pt idx="1685">
                  <c:v>55.359342915811091</c:v>
                </c:pt>
                <c:pt idx="1686">
                  <c:v>55.392197125256672</c:v>
                </c:pt>
                <c:pt idx="1687">
                  <c:v>55.42505133470226</c:v>
                </c:pt>
                <c:pt idx="1688">
                  <c:v>55.457905544147842</c:v>
                </c:pt>
                <c:pt idx="1689">
                  <c:v>55.49075975359343</c:v>
                </c:pt>
                <c:pt idx="1690">
                  <c:v>55.523613963039011</c:v>
                </c:pt>
                <c:pt idx="1691">
                  <c:v>55.5564681724846</c:v>
                </c:pt>
                <c:pt idx="1692">
                  <c:v>55.589322381930188</c:v>
                </c:pt>
                <c:pt idx="1693">
                  <c:v>55.622176591375769</c:v>
                </c:pt>
                <c:pt idx="1694">
                  <c:v>55.655030800821358</c:v>
                </c:pt>
                <c:pt idx="1695">
                  <c:v>55.687885010266939</c:v>
                </c:pt>
                <c:pt idx="1696">
                  <c:v>55.720739219712527</c:v>
                </c:pt>
                <c:pt idx="1697">
                  <c:v>55.753593429158109</c:v>
                </c:pt>
                <c:pt idx="1698">
                  <c:v>55.786447638603697</c:v>
                </c:pt>
                <c:pt idx="1699">
                  <c:v>55.819301848049278</c:v>
                </c:pt>
                <c:pt idx="1700">
                  <c:v>55.852156057494867</c:v>
                </c:pt>
                <c:pt idx="1701">
                  <c:v>55.885010266940455</c:v>
                </c:pt>
                <c:pt idx="1702">
                  <c:v>55.917864476386036</c:v>
                </c:pt>
                <c:pt idx="1703">
                  <c:v>55.950718685831625</c:v>
                </c:pt>
                <c:pt idx="1704">
                  <c:v>55.983572895277206</c:v>
                </c:pt>
                <c:pt idx="1705">
                  <c:v>56.016427104722794</c:v>
                </c:pt>
                <c:pt idx="1706">
                  <c:v>56.049281314168375</c:v>
                </c:pt>
                <c:pt idx="1707">
                  <c:v>56.082135523613964</c:v>
                </c:pt>
                <c:pt idx="1708">
                  <c:v>56.114989733059545</c:v>
                </c:pt>
                <c:pt idx="1709">
                  <c:v>56.147843942505133</c:v>
                </c:pt>
                <c:pt idx="1710">
                  <c:v>56.180698151950722</c:v>
                </c:pt>
                <c:pt idx="1711">
                  <c:v>56.213552361396303</c:v>
                </c:pt>
                <c:pt idx="1712">
                  <c:v>56.246406570841891</c:v>
                </c:pt>
                <c:pt idx="1713">
                  <c:v>56.279260780287473</c:v>
                </c:pt>
                <c:pt idx="1714">
                  <c:v>56.312114989733061</c:v>
                </c:pt>
                <c:pt idx="1715">
                  <c:v>56.344969199178642</c:v>
                </c:pt>
                <c:pt idx="1716">
                  <c:v>56.377823408624231</c:v>
                </c:pt>
                <c:pt idx="1717">
                  <c:v>56.410677618069812</c:v>
                </c:pt>
                <c:pt idx="1718">
                  <c:v>56.4435318275154</c:v>
                </c:pt>
                <c:pt idx="1719">
                  <c:v>56.476386036960989</c:v>
                </c:pt>
                <c:pt idx="1720">
                  <c:v>56.50924024640657</c:v>
                </c:pt>
                <c:pt idx="1721">
                  <c:v>56.542094455852158</c:v>
                </c:pt>
                <c:pt idx="1722">
                  <c:v>56.57494866529774</c:v>
                </c:pt>
                <c:pt idx="1723">
                  <c:v>56.607802874743328</c:v>
                </c:pt>
                <c:pt idx="1724">
                  <c:v>56.640657084188909</c:v>
                </c:pt>
                <c:pt idx="1725">
                  <c:v>56.673511293634498</c:v>
                </c:pt>
                <c:pt idx="1726">
                  <c:v>56.706365503080079</c:v>
                </c:pt>
                <c:pt idx="1727">
                  <c:v>56.739219712525667</c:v>
                </c:pt>
                <c:pt idx="1728">
                  <c:v>56.772073921971256</c:v>
                </c:pt>
                <c:pt idx="1729">
                  <c:v>56.804928131416837</c:v>
                </c:pt>
                <c:pt idx="1730">
                  <c:v>56.837782340862425</c:v>
                </c:pt>
                <c:pt idx="1731">
                  <c:v>56.870636550308006</c:v>
                </c:pt>
                <c:pt idx="1732">
                  <c:v>56.903490759753595</c:v>
                </c:pt>
                <c:pt idx="1733">
                  <c:v>56.936344969199176</c:v>
                </c:pt>
                <c:pt idx="1734">
                  <c:v>56.969199178644764</c:v>
                </c:pt>
                <c:pt idx="1735">
                  <c:v>57.002053388090346</c:v>
                </c:pt>
                <c:pt idx="1736">
                  <c:v>57.034907597535934</c:v>
                </c:pt>
                <c:pt idx="1737">
                  <c:v>57.067761806981522</c:v>
                </c:pt>
                <c:pt idx="1738">
                  <c:v>57.100616016427104</c:v>
                </c:pt>
                <c:pt idx="1739">
                  <c:v>57.133470225872692</c:v>
                </c:pt>
                <c:pt idx="1740">
                  <c:v>57.166324435318273</c:v>
                </c:pt>
                <c:pt idx="1741">
                  <c:v>57.199178644763862</c:v>
                </c:pt>
                <c:pt idx="1742">
                  <c:v>57.232032854209443</c:v>
                </c:pt>
                <c:pt idx="1743">
                  <c:v>57.264887063655031</c:v>
                </c:pt>
                <c:pt idx="1744">
                  <c:v>57.297741273100613</c:v>
                </c:pt>
                <c:pt idx="1745">
                  <c:v>57.330595482546201</c:v>
                </c:pt>
                <c:pt idx="1746">
                  <c:v>57.363449691991789</c:v>
                </c:pt>
                <c:pt idx="1747">
                  <c:v>57.396303901437371</c:v>
                </c:pt>
                <c:pt idx="1748">
                  <c:v>57.429158110882959</c:v>
                </c:pt>
                <c:pt idx="1749">
                  <c:v>57.46201232032854</c:v>
                </c:pt>
                <c:pt idx="1750">
                  <c:v>57.494866529774129</c:v>
                </c:pt>
                <c:pt idx="1751">
                  <c:v>57.52772073921971</c:v>
                </c:pt>
                <c:pt idx="1752">
                  <c:v>57.560574948665298</c:v>
                </c:pt>
                <c:pt idx="1753">
                  <c:v>57.593429158110879</c:v>
                </c:pt>
                <c:pt idx="1754">
                  <c:v>57.626283367556468</c:v>
                </c:pt>
                <c:pt idx="1755">
                  <c:v>57.659137577002056</c:v>
                </c:pt>
                <c:pt idx="1756">
                  <c:v>57.691991786447637</c:v>
                </c:pt>
                <c:pt idx="1757">
                  <c:v>57.724845995893226</c:v>
                </c:pt>
                <c:pt idx="1758">
                  <c:v>57.757700205338807</c:v>
                </c:pt>
                <c:pt idx="1759">
                  <c:v>57.790554414784395</c:v>
                </c:pt>
                <c:pt idx="1760">
                  <c:v>57.823408624229977</c:v>
                </c:pt>
                <c:pt idx="1761">
                  <c:v>57.856262833675565</c:v>
                </c:pt>
                <c:pt idx="1762">
                  <c:v>57.889117043121146</c:v>
                </c:pt>
                <c:pt idx="1763">
                  <c:v>57.921971252566735</c:v>
                </c:pt>
                <c:pt idx="1764">
                  <c:v>57.954825462012323</c:v>
                </c:pt>
                <c:pt idx="1765">
                  <c:v>57.987679671457904</c:v>
                </c:pt>
                <c:pt idx="1766">
                  <c:v>58.020533880903493</c:v>
                </c:pt>
                <c:pt idx="1767">
                  <c:v>58.053388090349074</c:v>
                </c:pt>
                <c:pt idx="1768">
                  <c:v>58.086242299794662</c:v>
                </c:pt>
                <c:pt idx="1769">
                  <c:v>58.119096509240244</c:v>
                </c:pt>
                <c:pt idx="1770">
                  <c:v>58.151950718685832</c:v>
                </c:pt>
                <c:pt idx="1771">
                  <c:v>58.18480492813142</c:v>
                </c:pt>
                <c:pt idx="1772">
                  <c:v>58.217659137577002</c:v>
                </c:pt>
                <c:pt idx="1773">
                  <c:v>58.25051334702259</c:v>
                </c:pt>
                <c:pt idx="1774">
                  <c:v>58.283367556468171</c:v>
                </c:pt>
                <c:pt idx="1775">
                  <c:v>58.31622176591376</c:v>
                </c:pt>
                <c:pt idx="1776">
                  <c:v>58.349075975359341</c:v>
                </c:pt>
                <c:pt idx="1777">
                  <c:v>58.381930184804929</c:v>
                </c:pt>
                <c:pt idx="1778">
                  <c:v>58.414784394250511</c:v>
                </c:pt>
                <c:pt idx="1779">
                  <c:v>58.447638603696099</c:v>
                </c:pt>
                <c:pt idx="1780">
                  <c:v>58.480492813141687</c:v>
                </c:pt>
                <c:pt idx="1781">
                  <c:v>58.513347022587268</c:v>
                </c:pt>
                <c:pt idx="1782">
                  <c:v>58.546201232032857</c:v>
                </c:pt>
                <c:pt idx="1783">
                  <c:v>58.579055441478438</c:v>
                </c:pt>
                <c:pt idx="1784">
                  <c:v>58.611909650924026</c:v>
                </c:pt>
                <c:pt idx="1785">
                  <c:v>58.644763860369608</c:v>
                </c:pt>
                <c:pt idx="1786">
                  <c:v>58.677618069815196</c:v>
                </c:pt>
                <c:pt idx="1787">
                  <c:v>58.710472279260777</c:v>
                </c:pt>
                <c:pt idx="1788">
                  <c:v>58.743326488706366</c:v>
                </c:pt>
                <c:pt idx="1789">
                  <c:v>58.776180698151954</c:v>
                </c:pt>
                <c:pt idx="1790">
                  <c:v>58.809034907597535</c:v>
                </c:pt>
                <c:pt idx="1791">
                  <c:v>58.841889117043124</c:v>
                </c:pt>
                <c:pt idx="1792">
                  <c:v>58.874743326488705</c:v>
                </c:pt>
                <c:pt idx="1793">
                  <c:v>58.907597535934293</c:v>
                </c:pt>
                <c:pt idx="1794">
                  <c:v>58.940451745379875</c:v>
                </c:pt>
                <c:pt idx="1795">
                  <c:v>58.973305954825463</c:v>
                </c:pt>
                <c:pt idx="1796">
                  <c:v>59.006160164271044</c:v>
                </c:pt>
                <c:pt idx="1797">
                  <c:v>59.039014373716633</c:v>
                </c:pt>
                <c:pt idx="1798">
                  <c:v>59.071868583162221</c:v>
                </c:pt>
                <c:pt idx="1799">
                  <c:v>59.104722792607802</c:v>
                </c:pt>
                <c:pt idx="1800">
                  <c:v>59.137577002053391</c:v>
                </c:pt>
                <c:pt idx="1801">
                  <c:v>59.170431211498972</c:v>
                </c:pt>
                <c:pt idx="1802">
                  <c:v>59.20328542094456</c:v>
                </c:pt>
                <c:pt idx="1803">
                  <c:v>59.236139630390142</c:v>
                </c:pt>
                <c:pt idx="1804">
                  <c:v>59.26899383983573</c:v>
                </c:pt>
                <c:pt idx="1805">
                  <c:v>59.301848049281311</c:v>
                </c:pt>
                <c:pt idx="1806">
                  <c:v>59.3347022587269</c:v>
                </c:pt>
                <c:pt idx="1807">
                  <c:v>59.367556468172488</c:v>
                </c:pt>
                <c:pt idx="1808">
                  <c:v>59.400410677618069</c:v>
                </c:pt>
                <c:pt idx="1809">
                  <c:v>59.433264887063658</c:v>
                </c:pt>
                <c:pt idx="1810">
                  <c:v>59.466119096509239</c:v>
                </c:pt>
                <c:pt idx="1811">
                  <c:v>59.498973305954827</c:v>
                </c:pt>
                <c:pt idx="1812">
                  <c:v>59.531827515400408</c:v>
                </c:pt>
                <c:pt idx="1813">
                  <c:v>59.564681724845997</c:v>
                </c:pt>
                <c:pt idx="1814">
                  <c:v>59.597535934291578</c:v>
                </c:pt>
                <c:pt idx="1815">
                  <c:v>59.630390143737166</c:v>
                </c:pt>
                <c:pt idx="1816">
                  <c:v>59.663244353182755</c:v>
                </c:pt>
                <c:pt idx="1817">
                  <c:v>59.696098562628336</c:v>
                </c:pt>
                <c:pt idx="1818">
                  <c:v>59.728952772073924</c:v>
                </c:pt>
                <c:pt idx="1819">
                  <c:v>59.761806981519506</c:v>
                </c:pt>
                <c:pt idx="1820">
                  <c:v>59.794661190965094</c:v>
                </c:pt>
                <c:pt idx="1821">
                  <c:v>59.827515400410675</c:v>
                </c:pt>
                <c:pt idx="1822">
                  <c:v>59.860369609856264</c:v>
                </c:pt>
                <c:pt idx="1823">
                  <c:v>59.893223819301845</c:v>
                </c:pt>
                <c:pt idx="1824">
                  <c:v>59.926078028747433</c:v>
                </c:pt>
                <c:pt idx="1825">
                  <c:v>59.958932238193022</c:v>
                </c:pt>
                <c:pt idx="1826">
                  <c:v>59.991786447638603</c:v>
                </c:pt>
                <c:pt idx="1827">
                  <c:v>60.024640657084191</c:v>
                </c:pt>
                <c:pt idx="1828">
                  <c:v>60.057494866529773</c:v>
                </c:pt>
                <c:pt idx="1829">
                  <c:v>60.090349075975361</c:v>
                </c:pt>
                <c:pt idx="1830">
                  <c:v>60.123203285420942</c:v>
                </c:pt>
                <c:pt idx="1831">
                  <c:v>60.156057494866531</c:v>
                </c:pt>
                <c:pt idx="1832">
                  <c:v>60.188911704312112</c:v>
                </c:pt>
                <c:pt idx="1833">
                  <c:v>60.2217659137577</c:v>
                </c:pt>
                <c:pt idx="1834">
                  <c:v>60.254620123203289</c:v>
                </c:pt>
                <c:pt idx="1835">
                  <c:v>60.28747433264887</c:v>
                </c:pt>
                <c:pt idx="1836">
                  <c:v>60.320328542094458</c:v>
                </c:pt>
                <c:pt idx="1837">
                  <c:v>60.353182751540039</c:v>
                </c:pt>
                <c:pt idx="1838">
                  <c:v>60.386036960985628</c:v>
                </c:pt>
                <c:pt idx="1839">
                  <c:v>60.418891170431209</c:v>
                </c:pt>
                <c:pt idx="1840">
                  <c:v>60.451745379876797</c:v>
                </c:pt>
                <c:pt idx="1841">
                  <c:v>60.484599589322379</c:v>
                </c:pt>
                <c:pt idx="1842">
                  <c:v>60.517453798767967</c:v>
                </c:pt>
                <c:pt idx="1843">
                  <c:v>60.550308008213555</c:v>
                </c:pt>
                <c:pt idx="1844">
                  <c:v>60.583162217659137</c:v>
                </c:pt>
                <c:pt idx="1845">
                  <c:v>60.616016427104725</c:v>
                </c:pt>
                <c:pt idx="1846">
                  <c:v>60.648870636550306</c:v>
                </c:pt>
                <c:pt idx="1847">
                  <c:v>60.681724845995895</c:v>
                </c:pt>
                <c:pt idx="1848">
                  <c:v>60.714579055441476</c:v>
                </c:pt>
                <c:pt idx="1849">
                  <c:v>60.747433264887064</c:v>
                </c:pt>
                <c:pt idx="1850">
                  <c:v>60.780287474332646</c:v>
                </c:pt>
                <c:pt idx="1851">
                  <c:v>60.813141683778234</c:v>
                </c:pt>
                <c:pt idx="1852">
                  <c:v>60.845995893223822</c:v>
                </c:pt>
                <c:pt idx="1853">
                  <c:v>60.878850102669404</c:v>
                </c:pt>
                <c:pt idx="1854">
                  <c:v>60.911704312114992</c:v>
                </c:pt>
                <c:pt idx="1855">
                  <c:v>60.944558521560573</c:v>
                </c:pt>
                <c:pt idx="1856">
                  <c:v>60.977412731006162</c:v>
                </c:pt>
              </c:numCache>
            </c:numRef>
          </c:xVal>
          <c:yVal>
            <c:numRef>
              <c:f>'Weight-Age'!$I$2:$I$1858</c:f>
              <c:numCache>
                <c:formatCode>0%</c:formatCode>
                <c:ptCount val="1857"/>
                <c:pt idx="0">
                  <c:v>0.23231554676723659</c:v>
                </c:pt>
                <c:pt idx="1">
                  <c:v>0.23428389429148833</c:v>
                </c:pt>
                <c:pt idx="2">
                  <c:v>0.23625657742475378</c:v>
                </c:pt>
                <c:pt idx="3">
                  <c:v>0.23823350458748815</c:v>
                </c:pt>
                <c:pt idx="4">
                  <c:v>0.24021458411695404</c:v>
                </c:pt>
                <c:pt idx="5">
                  <c:v>0.24219972428256076</c:v>
                </c:pt>
                <c:pt idx="6">
                  <c:v>0.24418883330111515</c:v>
                </c:pt>
                <c:pt idx="7">
                  <c:v>0.24618181935197456</c:v>
                </c:pt>
                <c:pt idx="8">
                  <c:v>0.24817859059210262</c:v>
                </c:pt>
                <c:pt idx="9">
                  <c:v>0.25017905517101829</c:v>
                </c:pt>
                <c:pt idx="10">
                  <c:v>0.25218312124564207</c:v>
                </c:pt>
                <c:pt idx="11">
                  <c:v>0.25419069699502633</c:v>
                </c:pt>
                <c:pt idx="12">
                  <c:v>0.25620169063497256</c:v>
                </c:pt>
                <c:pt idx="13">
                  <c:v>0.2582160104325299</c:v>
                </c:pt>
                <c:pt idx="14">
                  <c:v>0.26023356472037101</c:v>
                </c:pt>
                <c:pt idx="15">
                  <c:v>0.26225426191104034</c:v>
                </c:pt>
                <c:pt idx="16">
                  <c:v>0.26427801051107541</c:v>
                </c:pt>
                <c:pt idx="17">
                  <c:v>0.26630471913499304</c:v>
                </c:pt>
                <c:pt idx="18">
                  <c:v>0.26833429651914043</c:v>
                </c:pt>
                <c:pt idx="19">
                  <c:v>0.27036665153540651</c:v>
                </c:pt>
                <c:pt idx="20">
                  <c:v>0.27240169320479157</c:v>
                </c:pt>
                <c:pt idx="21">
                  <c:v>0.27443933071083032</c:v>
                </c:pt>
                <c:pt idx="22">
                  <c:v>0.27647947341286611</c:v>
                </c:pt>
                <c:pt idx="23">
                  <c:v>0.27852203085917787</c:v>
                </c:pt>
                <c:pt idx="24">
                  <c:v>0.28056691279994728</c:v>
                </c:pt>
                <c:pt idx="25">
                  <c:v>0.28261402920007356</c:v>
                </c:pt>
                <c:pt idx="26">
                  <c:v>0.28466329025182829</c:v>
                </c:pt>
                <c:pt idx="27">
                  <c:v>0.28671460638734847</c:v>
                </c:pt>
                <c:pt idx="28">
                  <c:v>0.28876788829096478</c:v>
                </c:pt>
                <c:pt idx="29">
                  <c:v>0.29082304691136635</c:v>
                </c:pt>
                <c:pt idx="30">
                  <c:v>0.29287999347359389</c:v>
                </c:pt>
                <c:pt idx="31">
                  <c:v>0.29493863949086596</c:v>
                </c:pt>
                <c:pt idx="32">
                  <c:v>0.29699889677623004</c:v>
                </c:pt>
                <c:pt idx="33">
                  <c:v>0.2990606774540423</c:v>
                </c:pt>
                <c:pt idx="34">
                  <c:v>0.30112389397126782</c:v>
                </c:pt>
                <c:pt idx="35">
                  <c:v>0.30318845910860714</c:v>
                </c:pt>
                <c:pt idx="36">
                  <c:v>0.305254285991442</c:v>
                </c:pt>
                <c:pt idx="37">
                  <c:v>0.3073212881005995</c:v>
                </c:pt>
                <c:pt idx="38">
                  <c:v>0.30938937928293492</c:v>
                </c:pt>
                <c:pt idx="39">
                  <c:v>0.31145847376173164</c:v>
                </c:pt>
                <c:pt idx="40">
                  <c:v>0.31352848614691731</c:v>
                </c:pt>
                <c:pt idx="41">
                  <c:v>0.31559933144509139</c:v>
                </c:pt>
                <c:pt idx="42">
                  <c:v>0.317670925069369</c:v>
                </c:pt>
                <c:pt idx="43">
                  <c:v>0.31974318284903569</c:v>
                </c:pt>
                <c:pt idx="44">
                  <c:v>0.32181602103901363</c:v>
                </c:pt>
                <c:pt idx="45">
                  <c:v>0.32388935632913973</c:v>
                </c:pt>
                <c:pt idx="46">
                  <c:v>0.32596310585325117</c:v>
                </c:pt>
                <c:pt idx="47">
                  <c:v>0.32803718719808383</c:v>
                </c:pt>
                <c:pt idx="48">
                  <c:v>0.33011151841197667</c:v>
                </c:pt>
                <c:pt idx="49">
                  <c:v>0.33218601801338765</c:v>
                </c:pt>
                <c:pt idx="50">
                  <c:v>0.33426060499921417</c:v>
                </c:pt>
                <c:pt idx="51">
                  <c:v>0.33633519885292446</c:v>
                </c:pt>
                <c:pt idx="52">
                  <c:v>0.33840971955249488</c:v>
                </c:pt>
                <c:pt idx="53">
                  <c:v>0.34048408757815718</c:v>
                </c:pt>
                <c:pt idx="54">
                  <c:v>0.34255822391995044</c:v>
                </c:pt>
                <c:pt idx="55">
                  <c:v>0.34463205008508219</c:v>
                </c:pt>
                <c:pt idx="56">
                  <c:v>0.3467054881050986</c:v>
                </c:pt>
                <c:pt idx="57">
                  <c:v>0.34877846054285999</c:v>
                </c:pt>
                <c:pt idx="58">
                  <c:v>0.35085089049932727</c:v>
                </c:pt>
                <c:pt idx="59">
                  <c:v>0.3529227016201561</c:v>
                </c:pt>
                <c:pt idx="60">
                  <c:v>0.3549938181020989</c:v>
                </c:pt>
                <c:pt idx="61">
                  <c:v>0.35706416469921914</c:v>
                </c:pt>
                <c:pt idx="62">
                  <c:v>0.35913366672891345</c:v>
                </c:pt>
                <c:pt idx="63">
                  <c:v>0.36120225007774631</c:v>
                </c:pt>
                <c:pt idx="64">
                  <c:v>0.36326984120709577</c:v>
                </c:pt>
                <c:pt idx="65">
                  <c:v>0.3653363671586099</c:v>
                </c:pt>
                <c:pt idx="66">
                  <c:v>0.3674017555594799</c:v>
                </c:pt>
                <c:pt idx="67">
                  <c:v>0.36946593462752253</c:v>
                </c:pt>
                <c:pt idx="68">
                  <c:v>0.37152883317608343</c:v>
                </c:pt>
                <c:pt idx="69">
                  <c:v>0.37359038061875055</c:v>
                </c:pt>
                <c:pt idx="70">
                  <c:v>0.37565050697388852</c:v>
                </c:pt>
                <c:pt idx="71">
                  <c:v>0.37770914286899016</c:v>
                </c:pt>
                <c:pt idx="72">
                  <c:v>0.37976621954484707</c:v>
                </c:pt>
                <c:pt idx="73">
                  <c:v>0.38182166885954022</c:v>
                </c:pt>
                <c:pt idx="74">
                  <c:v>0.38387542329225482</c:v>
                </c:pt>
                <c:pt idx="75">
                  <c:v>0.38592741594691637</c:v>
                </c:pt>
                <c:pt idx="76">
                  <c:v>0.3879775805556499</c:v>
                </c:pt>
                <c:pt idx="77">
                  <c:v>0.39002585148207036</c:v>
                </c:pt>
                <c:pt idx="78">
                  <c:v>0.39207216372439496</c:v>
                </c:pt>
                <c:pt idx="79">
                  <c:v>0.39411645291838721</c:v>
                </c:pt>
                <c:pt idx="80">
                  <c:v>0.39615865534013162</c:v>
                </c:pt>
                <c:pt idx="81">
                  <c:v>0.39819870790864043</c:v>
                </c:pt>
                <c:pt idx="82">
                  <c:v>0.40023654818829285</c:v>
                </c:pt>
                <c:pt idx="83">
                  <c:v>0.4022721143911101</c:v>
                </c:pt>
                <c:pt idx="84">
                  <c:v>0.40430534537887081</c:v>
                </c:pt>
                <c:pt idx="85">
                  <c:v>0.40633618066506016</c:v>
                </c:pt>
                <c:pt idx="86">
                  <c:v>0.40836456041666286</c:v>
                </c:pt>
                <c:pt idx="87">
                  <c:v>0.41039042545579829</c:v>
                </c:pt>
                <c:pt idx="88">
                  <c:v>0.41241371726120007</c:v>
                </c:pt>
                <c:pt idx="89">
                  <c:v>0.41443437796954097</c:v>
                </c:pt>
                <c:pt idx="90">
                  <c:v>0.41645235037660527</c:v>
                </c:pt>
                <c:pt idx="91">
                  <c:v>0.41846757793831441</c:v>
                </c:pt>
                <c:pt idx="92">
                  <c:v>0.42048000477159964</c:v>
                </c:pt>
                <c:pt idx="93">
                  <c:v>0.42248957565513329</c:v>
                </c:pt>
                <c:pt idx="94">
                  <c:v>0.42449623602991293</c:v>
                </c:pt>
                <c:pt idx="95">
                  <c:v>0.42649993199970349</c:v>
                </c:pt>
                <c:pt idx="96">
                  <c:v>0.4285006103313419</c:v>
                </c:pt>
                <c:pt idx="97">
                  <c:v>0.43049821845489994</c:v>
                </c:pt>
                <c:pt idx="98">
                  <c:v>0.43249270446371402</c:v>
                </c:pt>
                <c:pt idx="99">
                  <c:v>0.43448401711427947</c:v>
                </c:pt>
                <c:pt idx="100">
                  <c:v>0.43647210582601342</c:v>
                </c:pt>
                <c:pt idx="101">
                  <c:v>0.43845692068088793</c:v>
                </c:pt>
                <c:pt idx="102">
                  <c:v>0.44043841242293535</c:v>
                </c:pt>
                <c:pt idx="103">
                  <c:v>0.44241653245762858</c:v>
                </c:pt>
                <c:pt idx="104">
                  <c:v>0.44439123285113685</c:v>
                </c:pt>
                <c:pt idx="105">
                  <c:v>0.44636246632946114</c:v>
                </c:pt>
                <c:pt idx="106">
                  <c:v>0.44833018627744975</c:v>
                </c:pt>
                <c:pt idx="107">
                  <c:v>0.45029434673769958</c:v>
                </c:pt>
                <c:pt idx="108">
                  <c:v>0.45225490240933619</c:v>
                </c:pt>
                <c:pt idx="109">
                  <c:v>0.4542118086466892</c:v>
                </c:pt>
                <c:pt idx="110">
                  <c:v>0.45616502145785026</c:v>
                </c:pt>
                <c:pt idx="111">
                  <c:v>0.45811449750312694</c:v>
                </c:pt>
                <c:pt idx="112">
                  <c:v>0.46006019409338939</c:v>
                </c:pt>
                <c:pt idx="113">
                  <c:v>0.46200206918831122</c:v>
                </c:pt>
                <c:pt idx="114">
                  <c:v>0.46394008139450932</c:v>
                </c:pt>
                <c:pt idx="115">
                  <c:v>0.4658741899635862</c:v>
                </c:pt>
                <c:pt idx="116">
                  <c:v>0.4678043547900716</c:v>
                </c:pt>
                <c:pt idx="117">
                  <c:v>0.46973053640926837</c:v>
                </c:pt>
                <c:pt idx="118">
                  <c:v>0.47165269599500914</c:v>
                </c:pt>
                <c:pt idx="119">
                  <c:v>0.47357079535731644</c:v>
                </c:pt>
                <c:pt idx="120">
                  <c:v>0.47548479693997686</c:v>
                </c:pt>
                <c:pt idx="121">
                  <c:v>0.47739466381802775</c:v>
                </c:pt>
                <c:pt idx="122">
                  <c:v>0.47930035969515816</c:v>
                </c:pt>
                <c:pt idx="123">
                  <c:v>0.48120184890102841</c:v>
                </c:pt>
                <c:pt idx="124">
                  <c:v>0.48309909638850679</c:v>
                </c:pt>
                <c:pt idx="125">
                  <c:v>0.48499206773082876</c:v>
                </c:pt>
                <c:pt idx="126">
                  <c:v>0.48688072911868135</c:v>
                </c:pt>
                <c:pt idx="127">
                  <c:v>0.48876504735720833</c:v>
                </c:pt>
                <c:pt idx="128">
                  <c:v>0.49064498986294869</c:v>
                </c:pt>
                <c:pt idx="129">
                  <c:v>0.49252052466069829</c:v>
                </c:pt>
                <c:pt idx="130">
                  <c:v>0.49439162038030976</c:v>
                </c:pt>
                <c:pt idx="131">
                  <c:v>0.49625824625341891</c:v>
                </c:pt>
                <c:pt idx="132">
                  <c:v>0.49812037211011279</c:v>
                </c:pt>
                <c:pt idx="133">
                  <c:v>0.49997796837553149</c:v>
                </c:pt>
                <c:pt idx="134">
                  <c:v>0.50183100606640929</c:v>
                </c:pt>
                <c:pt idx="135">
                  <c:v>0.50367945678755932</c:v>
                </c:pt>
                <c:pt idx="136">
                  <c:v>0.50552329272829999</c:v>
                </c:pt>
                <c:pt idx="137">
                  <c:v>0.50736248665882433</c:v>
                </c:pt>
                <c:pt idx="138">
                  <c:v>0.50919701192652234</c:v>
                </c:pt>
                <c:pt idx="139">
                  <c:v>0.5110268424522445</c:v>
                </c:pt>
                <c:pt idx="140">
                  <c:v>0.5128519527265234</c:v>
                </c:pt>
                <c:pt idx="141">
                  <c:v>0.51467231780574008</c:v>
                </c:pt>
                <c:pt idx="142">
                  <c:v>0.51648791330825194</c:v>
                </c:pt>
                <c:pt idx="143">
                  <c:v>0.5182987154104709</c:v>
                </c:pt>
                <c:pt idx="144">
                  <c:v>0.52010470084290406</c:v>
                </c:pt>
                <c:pt idx="145">
                  <c:v>0.52190584688614983</c:v>
                </c:pt>
                <c:pt idx="146">
                  <c:v>0.52370213136685706</c:v>
                </c:pt>
                <c:pt idx="147">
                  <c:v>0.52549353265364773</c:v>
                </c:pt>
                <c:pt idx="148">
                  <c:v>0.52728002965300302</c:v>
                </c:pt>
                <c:pt idx="149">
                  <c:v>0.52906160180511486</c:v>
                </c:pt>
                <c:pt idx="150">
                  <c:v>0.53083822907970901</c:v>
                </c:pt>
                <c:pt idx="151">
                  <c:v>0.53260989197183217</c:v>
                </c:pt>
                <c:pt idx="152">
                  <c:v>0.53437657149761486</c:v>
                </c:pt>
                <c:pt idx="153">
                  <c:v>0.53613824919000375</c:v>
                </c:pt>
                <c:pt idx="154">
                  <c:v>0.53789490709446974</c:v>
                </c:pt>
                <c:pt idx="155">
                  <c:v>0.5396465277646898</c:v>
                </c:pt>
                <c:pt idx="156">
                  <c:v>0.54139309425821036</c:v>
                </c:pt>
                <c:pt idx="157">
                  <c:v>0.54313459013208254</c:v>
                </c:pt>
                <c:pt idx="158">
                  <c:v>0.54487099943848327</c:v>
                </c:pt>
                <c:pt idx="159">
                  <c:v>0.54660230672031385</c:v>
                </c:pt>
                <c:pt idx="160">
                  <c:v>0.5483284970067851</c:v>
                </c:pt>
                <c:pt idx="161">
                  <c:v>0.55004955580898296</c:v>
                </c:pt>
                <c:pt idx="162">
                  <c:v>0.55176546911542057</c:v>
                </c:pt>
                <c:pt idx="163">
                  <c:v>0.55347622338758118</c:v>
                </c:pt>
                <c:pt idx="164">
                  <c:v>0.55518180555544216</c:v>
                </c:pt>
                <c:pt idx="165">
                  <c:v>0.55688220301299374</c:v>
                </c:pt>
                <c:pt idx="166">
                  <c:v>0.55857740361374875</c:v>
                </c:pt>
                <c:pt idx="167">
                  <c:v>0.56026739566623907</c:v>
                </c:pt>
                <c:pt idx="168">
                  <c:v>0.56195216792951141</c:v>
                </c:pt>
                <c:pt idx="169">
                  <c:v>0.56363170960861386</c:v>
                </c:pt>
                <c:pt idx="170">
                  <c:v>0.56530601035007866</c:v>
                </c:pt>
                <c:pt idx="171">
                  <c:v>0.56697506023740141</c:v>
                </c:pt>
                <c:pt idx="172">
                  <c:v>0.56863884978651902</c:v>
                </c:pt>
                <c:pt idx="173">
                  <c:v>0.57029736994128577</c:v>
                </c:pt>
                <c:pt idx="174">
                  <c:v>0.57195061206894815</c:v>
                </c:pt>
                <c:pt idx="175">
                  <c:v>0.57359856795562414</c:v>
                </c:pt>
                <c:pt idx="176">
                  <c:v>0.57524122980178038</c:v>
                </c:pt>
                <c:pt idx="177">
                  <c:v>0.57687859021771548</c:v>
                </c:pt>
                <c:pt idx="178">
                  <c:v>0.57851064221904414</c:v>
                </c:pt>
                <c:pt idx="179">
                  <c:v>0.58013737922219211</c:v>
                </c:pt>
                <c:pt idx="180">
                  <c:v>0.58175879503988792</c:v>
                </c:pt>
                <c:pt idx="181">
                  <c:v>0.58337488387667025</c:v>
                </c:pt>
                <c:pt idx="182">
                  <c:v>0.58498564032439937</c:v>
                </c:pt>
                <c:pt idx="183">
                  <c:v>0.58659105935777578</c:v>
                </c:pt>
                <c:pt idx="184">
                  <c:v>0.58819113632986875</c:v>
                </c:pt>
                <c:pt idx="185">
                  <c:v>0.58978586696765989</c:v>
                </c:pt>
                <c:pt idx="186">
                  <c:v>0.59137524736758962</c:v>
                </c:pt>
                <c:pt idx="187">
                  <c:v>0.59295927399112225</c:v>
                </c:pt>
                <c:pt idx="188">
                  <c:v>0.5945379436603222</c:v>
                </c:pt>
                <c:pt idx="189">
                  <c:v>0.59611125355343975</c:v>
                </c:pt>
                <c:pt idx="190">
                  <c:v>0.59767920120051765</c:v>
                </c:pt>
                <c:pt idx="191">
                  <c:v>0.599241784479005</c:v>
                </c:pt>
                <c:pt idx="192">
                  <c:v>0.60079900160939381</c:v>
                </c:pt>
                <c:pt idx="193">
                  <c:v>0.60235085115086662</c:v>
                </c:pt>
                <c:pt idx="194">
                  <c:v>0.6038973319969636</c:v>
                </c:pt>
                <c:pt idx="195">
                  <c:v>0.6054384433712654</c:v>
                </c:pt>
                <c:pt idx="196">
                  <c:v>0.60697418482309629</c:v>
                </c:pt>
                <c:pt idx="197">
                  <c:v>0.60850455622324462</c:v>
                </c:pt>
                <c:pt idx="198">
                  <c:v>0.61002955775970036</c:v>
                </c:pt>
                <c:pt idx="199">
                  <c:v>0.61154918993341867</c:v>
                </c:pt>
                <c:pt idx="200">
                  <c:v>0.61306345355409719</c:v>
                </c:pt>
                <c:pt idx="201">
                  <c:v>0.61457234973597907</c:v>
                </c:pt>
                <c:pt idx="202">
                  <c:v>0.61607587989367141</c:v>
                </c:pt>
                <c:pt idx="203">
                  <c:v>0.61757404573799457</c:v>
                </c:pt>
                <c:pt idx="204">
                  <c:v>0.61906684927184596</c:v>
                </c:pt>
                <c:pt idx="205">
                  <c:v>0.62055429278608987</c:v>
                </c:pt>
                <c:pt idx="206">
                  <c:v>0.62203637885546992</c:v>
                </c:pt>
                <c:pt idx="207">
                  <c:v>0.62351311033454748</c:v>
                </c:pt>
                <c:pt idx="208">
                  <c:v>0.62498449035365788</c:v>
                </c:pt>
                <c:pt idx="209">
                  <c:v>0.62645052231490161</c:v>
                </c:pt>
                <c:pt idx="210">
                  <c:v>0.62791120988814775</c:v>
                </c:pt>
                <c:pt idx="211">
                  <c:v>0.62936655700707356</c:v>
                </c:pt>
                <c:pt idx="212">
                  <c:v>0.630816567865223</c:v>
                </c:pt>
                <c:pt idx="213">
                  <c:v>0.63226124691209395</c:v>
                </c:pt>
                <c:pt idx="214">
                  <c:v>0.63370059884925112</c:v>
                </c:pt>
                <c:pt idx="215">
                  <c:v>0.63513462862646419</c:v>
                </c:pt>
                <c:pt idx="216">
                  <c:v>0.63656334143787607</c:v>
                </c:pt>
                <c:pt idx="217">
                  <c:v>0.63798674271819411</c:v>
                </c:pt>
                <c:pt idx="218">
                  <c:v>0.63940483813890947</c:v>
                </c:pt>
                <c:pt idx="219">
                  <c:v>0.64081763360455002</c:v>
                </c:pt>
                <c:pt idx="220">
                  <c:v>0.64222513524895142</c:v>
                </c:pt>
                <c:pt idx="221">
                  <c:v>0.64362734943156263</c:v>
                </c:pt>
                <c:pt idx="222">
                  <c:v>0.64502428273377921</c:v>
                </c:pt>
                <c:pt idx="223">
                  <c:v>0.64641594195530294</c:v>
                </c:pt>
                <c:pt idx="224">
                  <c:v>0.64780233411053112</c:v>
                </c:pt>
                <c:pt idx="225">
                  <c:v>0.64918346642497526</c:v>
                </c:pt>
                <c:pt idx="226">
                  <c:v>0.6505593463317072</c:v>
                </c:pt>
                <c:pt idx="227">
                  <c:v>0.65192998146783709</c:v>
                </c:pt>
                <c:pt idx="228">
                  <c:v>0.65329537967101614</c:v>
                </c:pt>
                <c:pt idx="229">
                  <c:v>0.65465554897597578</c:v>
                </c:pt>
                <c:pt idx="230">
                  <c:v>0.65601049761108754</c:v>
                </c:pt>
                <c:pt idx="231">
                  <c:v>0.65736023399495969</c:v>
                </c:pt>
                <c:pt idx="232">
                  <c:v>0.65870476673306078</c:v>
                </c:pt>
                <c:pt idx="233">
                  <c:v>0.66004410461437257</c:v>
                </c:pt>
                <c:pt idx="234">
                  <c:v>0.6613782566080737</c:v>
                </c:pt>
                <c:pt idx="235">
                  <c:v>0.66270723186025315</c:v>
                </c:pt>
                <c:pt idx="236">
                  <c:v>0.66403103969065458</c:v>
                </c:pt>
                <c:pt idx="237">
                  <c:v>0.6653496895894474</c:v>
                </c:pt>
                <c:pt idx="238">
                  <c:v>0.66666319121403406</c:v>
                </c:pt>
                <c:pt idx="239">
                  <c:v>0.66797155438587963</c:v>
                </c:pt>
                <c:pt idx="240">
                  <c:v>0.6692747890873797</c:v>
                </c:pt>
                <c:pt idx="241">
                  <c:v>0.67057290545875059</c:v>
                </c:pt>
                <c:pt idx="242">
                  <c:v>0.67186591379495719</c:v>
                </c:pt>
                <c:pt idx="243">
                  <c:v>0.67315382454266504</c:v>
                </c:pt>
                <c:pt idx="244">
                  <c:v>0.67443664829722583</c:v>
                </c:pt>
                <c:pt idx="245">
                  <c:v>0.67571439579969106</c:v>
                </c:pt>
                <c:pt idx="246">
                  <c:v>0.67698707793385982</c:v>
                </c:pt>
                <c:pt idx="247">
                  <c:v>0.67825470572335045</c:v>
                </c:pt>
                <c:pt idx="248">
                  <c:v>0.67951729032870745</c:v>
                </c:pt>
                <c:pt idx="249">
                  <c:v>0.68077484304453673</c:v>
                </c:pt>
                <c:pt idx="250">
                  <c:v>0.6820273752966689</c:v>
                </c:pt>
                <c:pt idx="251">
                  <c:v>0.68327489863935797</c:v>
                </c:pt>
                <c:pt idx="252">
                  <c:v>0.68451742475250044</c:v>
                </c:pt>
                <c:pt idx="253">
                  <c:v>0.68575496543889691</c:v>
                </c:pt>
                <c:pt idx="254">
                  <c:v>0.68698753262152967</c:v>
                </c:pt>
                <c:pt idx="255">
                  <c:v>0.68821513834088321</c:v>
                </c:pt>
                <c:pt idx="256">
                  <c:v>0.68943779475228129</c:v>
                </c:pt>
                <c:pt idx="257">
                  <c:v>0.69065551412326531</c:v>
                </c:pt>
                <c:pt idx="258">
                  <c:v>0.69186830883099315</c:v>
                </c:pt>
                <c:pt idx="259">
                  <c:v>0.69307619135967324</c:v>
                </c:pt>
                <c:pt idx="260">
                  <c:v>0.69427917429802344</c:v>
                </c:pt>
                <c:pt idx="261">
                  <c:v>0.69547727033676177</c:v>
                </c:pt>
                <c:pt idx="262">
                  <c:v>0.69667049226612543</c:v>
                </c:pt>
                <c:pt idx="263">
                  <c:v>0.69785885297341732</c:v>
                </c:pt>
                <c:pt idx="264">
                  <c:v>0.69904236544058329</c:v>
                </c:pt>
                <c:pt idx="265">
                  <c:v>0.7002210427418164</c:v>
                </c:pt>
                <c:pt idx="266">
                  <c:v>0.7013948980411906</c:v>
                </c:pt>
                <c:pt idx="267">
                  <c:v>0.70256394459032112</c:v>
                </c:pt>
                <c:pt idx="268">
                  <c:v>0.70372819572605527</c:v>
                </c:pt>
                <c:pt idx="269">
                  <c:v>0.70488766486819043</c:v>
                </c:pt>
                <c:pt idx="270">
                  <c:v>0.70604236551721722</c:v>
                </c:pt>
                <c:pt idx="271">
                  <c:v>0.70719231125209558</c:v>
                </c:pt>
                <c:pt idx="272">
                  <c:v>0.70833751572805403</c:v>
                </c:pt>
                <c:pt idx="273">
                  <c:v>0.70947799267441758</c:v>
                </c:pt>
                <c:pt idx="274">
                  <c:v>0.71061375589246423</c:v>
                </c:pt>
                <c:pt idx="275">
                  <c:v>0.71174481925330646</c:v>
                </c:pt>
                <c:pt idx="276">
                  <c:v>0.71287119669580079</c:v>
                </c:pt>
                <c:pt idx="277">
                  <c:v>0.71399290222448497</c:v>
                </c:pt>
                <c:pt idx="278">
                  <c:v>0.71510994990753995</c:v>
                </c:pt>
                <c:pt idx="279">
                  <c:v>0.71622235387477751</c:v>
                </c:pt>
                <c:pt idx="280">
                  <c:v>0.71733012831565934</c:v>
                </c:pt>
                <c:pt idx="281">
                  <c:v>0.71843328747733404</c:v>
                </c:pt>
                <c:pt idx="282">
                  <c:v>0.71953184566270867</c:v>
                </c:pt>
                <c:pt idx="283">
                  <c:v>0.72062581722853813</c:v>
                </c:pt>
                <c:pt idx="284">
                  <c:v>0.72171521658354565</c:v>
                </c:pt>
                <c:pt idx="285">
                  <c:v>0.72280005818656778</c:v>
                </c:pt>
                <c:pt idx="286">
                  <c:v>0.72388035654471994</c:v>
                </c:pt>
                <c:pt idx="287">
                  <c:v>0.72495612621159344</c:v>
                </c:pt>
                <c:pt idx="288">
                  <c:v>0.72602738178547277</c:v>
                </c:pt>
                <c:pt idx="289">
                  <c:v>0.72709413790758071</c:v>
                </c:pt>
                <c:pt idx="290">
                  <c:v>0.72815640926034297</c:v>
                </c:pt>
                <c:pt idx="291">
                  <c:v>0.72921421056568347</c:v>
                </c:pt>
                <c:pt idx="292">
                  <c:v>0.73026755658333786</c:v>
                </c:pt>
                <c:pt idx="293">
                  <c:v>0.73131646210919454</c:v>
                </c:pt>
                <c:pt idx="294">
                  <c:v>0.73236094197365875</c:v>
                </c:pt>
                <c:pt idx="295">
                  <c:v>0.73340101104003663</c:v>
                </c:pt>
                <c:pt idx="296">
                  <c:v>0.73443668420294894</c:v>
                </c:pt>
                <c:pt idx="297">
                  <c:v>0.73546797638676187</c:v>
                </c:pt>
                <c:pt idx="298">
                  <c:v>0.73649490254404404</c:v>
                </c:pt>
                <c:pt idx="299">
                  <c:v>0.73751747765404274</c:v>
                </c:pt>
                <c:pt idx="300">
                  <c:v>0.73853571672118978</c:v>
                </c:pt>
                <c:pt idx="301">
                  <c:v>0.73954963477362079</c:v>
                </c:pt>
                <c:pt idx="302">
                  <c:v>0.74055924686172026</c:v>
                </c:pt>
                <c:pt idx="303">
                  <c:v>0.74156456805669313</c:v>
                </c:pt>
                <c:pt idx="304">
                  <c:v>0.7425656134491484</c:v>
                </c:pt>
                <c:pt idx="305">
                  <c:v>0.74356239814771319</c:v>
                </c:pt>
                <c:pt idx="306">
                  <c:v>0.74455493727766264</c:v>
                </c:pt>
                <c:pt idx="307">
                  <c:v>0.745543245979573</c:v>
                </c:pt>
                <c:pt idx="308">
                  <c:v>0.74652733940799421</c:v>
                </c:pt>
                <c:pt idx="309">
                  <c:v>0.74750723273014563</c:v>
                </c:pt>
                <c:pt idx="310">
                  <c:v>0.74848294112463021</c:v>
                </c:pt>
                <c:pt idx="311">
                  <c:v>0.74945447978016733</c:v>
                </c:pt>
                <c:pt idx="312">
                  <c:v>0.75042186389435039</c:v>
                </c:pt>
                <c:pt idx="313">
                  <c:v>0.7513851086724207</c:v>
                </c:pt>
                <c:pt idx="314">
                  <c:v>0.75234422932606104</c:v>
                </c:pt>
                <c:pt idx="315">
                  <c:v>0.75329924107221014</c:v>
                </c:pt>
                <c:pt idx="316">
                  <c:v>0.75425015913189575</c:v>
                </c:pt>
                <c:pt idx="317">
                  <c:v>0.75519699872908741</c:v>
                </c:pt>
                <c:pt idx="318">
                  <c:v>0.7561397750895662</c:v>
                </c:pt>
                <c:pt idx="319">
                  <c:v>0.75707850343981598</c:v>
                </c:pt>
                <c:pt idx="320">
                  <c:v>0.75801319900593045</c:v>
                </c:pt>
                <c:pt idx="321">
                  <c:v>0.75894387701253974</c:v>
                </c:pt>
                <c:pt idx="322">
                  <c:v>0.75987055268175652</c:v>
                </c:pt>
                <c:pt idx="323">
                  <c:v>0.76079324123213588</c:v>
                </c:pt>
                <c:pt idx="324">
                  <c:v>0.76171195787765789</c:v>
                </c:pt>
                <c:pt idx="325">
                  <c:v>0.76262671782672409</c:v>
                </c:pt>
                <c:pt idx="326">
                  <c:v>0.76353753628117227</c:v>
                </c:pt>
                <c:pt idx="327">
                  <c:v>0.7644444284353098</c:v>
                </c:pt>
                <c:pt idx="328">
                  <c:v>0.76534740947496116</c:v>
                </c:pt>
                <c:pt idx="329">
                  <c:v>0.76624649457653493</c:v>
                </c:pt>
                <c:pt idx="330">
                  <c:v>0.76714169890610662</c:v>
                </c:pt>
                <c:pt idx="331">
                  <c:v>0.76803303761851471</c:v>
                </c:pt>
                <c:pt idx="332">
                  <c:v>0.76892052585647919</c:v>
                </c:pt>
                <c:pt idx="333">
                  <c:v>0.76980417874973017</c:v>
                </c:pt>
                <c:pt idx="334">
                  <c:v>0.77068401141415499</c:v>
                </c:pt>
                <c:pt idx="335">
                  <c:v>0.7715600389509617</c:v>
                </c:pt>
                <c:pt idx="336">
                  <c:v>0.77243227644585488</c:v>
                </c:pt>
                <c:pt idx="337">
                  <c:v>0.77330073896823104</c:v>
                </c:pt>
                <c:pt idx="338">
                  <c:v>0.77416544157038525</c:v>
                </c:pt>
                <c:pt idx="339">
                  <c:v>0.77502639928673533</c:v>
                </c:pt>
                <c:pt idx="340">
                  <c:v>0.77588362713305825</c:v>
                </c:pt>
                <c:pt idx="341">
                  <c:v>0.77673714010574435</c:v>
                </c:pt>
                <c:pt idx="342">
                  <c:v>0.77758695318106219</c:v>
                </c:pt>
                <c:pt idx="343">
                  <c:v>0.77843308131444222</c:v>
                </c:pt>
                <c:pt idx="344">
                  <c:v>0.77927553943976879</c:v>
                </c:pt>
                <c:pt idx="345">
                  <c:v>0.78011434246869049</c:v>
                </c:pt>
                <c:pt idx="346">
                  <c:v>0.78094950528994433</c:v>
                </c:pt>
                <c:pt idx="347">
                  <c:v>0.78178104276868798</c:v>
                </c:pt>
                <c:pt idx="348">
                  <c:v>0.78260896974585337</c:v>
                </c:pt>
                <c:pt idx="349">
                  <c:v>0.78343330103750608</c:v>
                </c:pt>
                <c:pt idx="350">
                  <c:v>0.78425405143422411</c:v>
                </c:pt>
                <c:pt idx="351">
                  <c:v>0.78507123570048243</c:v>
                </c:pt>
                <c:pt idx="352">
                  <c:v>0.78588486857405881</c:v>
                </c:pt>
                <c:pt idx="353">
                  <c:v>0.78669496476544354</c:v>
                </c:pt>
                <c:pt idx="354">
                  <c:v>0.78750153895726838</c:v>
                </c:pt>
                <c:pt idx="355">
                  <c:v>0.78830460580374295</c:v>
                </c:pt>
                <c:pt idx="356">
                  <c:v>0.78910417993010651</c:v>
                </c:pt>
                <c:pt idx="357">
                  <c:v>0.78990027593208989</c:v>
                </c:pt>
                <c:pt idx="358">
                  <c:v>0.79069290837538764</c:v>
                </c:pt>
                <c:pt idx="359">
                  <c:v>0.79148209179514717</c:v>
                </c:pt>
                <c:pt idx="360">
                  <c:v>0.79226784069546263</c:v>
                </c:pt>
                <c:pt idx="361">
                  <c:v>0.79305016954888541</c:v>
                </c:pt>
                <c:pt idx="362">
                  <c:v>0.79382909279594138</c:v>
                </c:pt>
                <c:pt idx="363">
                  <c:v>0.7946046248446631</c:v>
                </c:pt>
                <c:pt idx="364">
                  <c:v>0.79537678007013046</c:v>
                </c:pt>
                <c:pt idx="365">
                  <c:v>0.79614557281402265</c:v>
                </c:pt>
                <c:pt idx="366">
                  <c:v>0.79691101738417947</c:v>
                </c:pt>
                <c:pt idx="367">
                  <c:v>0.79767312805417634</c:v>
                </c:pt>
                <c:pt idx="368">
                  <c:v>0.79843191906290611</c:v>
                </c:pt>
                <c:pt idx="369">
                  <c:v>0.79918740461417193</c:v>
                </c:pt>
                <c:pt idx="370">
                  <c:v>0.79993959887629085</c:v>
                </c:pt>
                <c:pt idx="371">
                  <c:v>0.80068851598170709</c:v>
                </c:pt>
                <c:pt idx="372">
                  <c:v>0.80143417002661488</c:v>
                </c:pt>
                <c:pt idx="373">
                  <c:v>0.80217657507058904</c:v>
                </c:pt>
                <c:pt idx="374">
                  <c:v>0.80291574513622932</c:v>
                </c:pt>
                <c:pt idx="375">
                  <c:v>0.80365169420880866</c:v>
                </c:pt>
                <c:pt idx="376">
                  <c:v>0.80438443623593514</c:v>
                </c:pt>
                <c:pt idx="377">
                  <c:v>0.80511398512722099</c:v>
                </c:pt>
                <c:pt idx="378">
                  <c:v>0.80584035475395843</c:v>
                </c:pt>
                <c:pt idx="379">
                  <c:v>0.8065635589488106</c:v>
                </c:pt>
                <c:pt idx="380">
                  <c:v>0.80728361150550243</c:v>
                </c:pt>
                <c:pt idx="381">
                  <c:v>0.80800052617852725</c:v>
                </c:pt>
                <c:pt idx="382">
                  <c:v>0.80871431668285942</c:v>
                </c:pt>
                <c:pt idx="383">
                  <c:v>0.80942499669367296</c:v>
                </c:pt>
                <c:pt idx="384">
                  <c:v>0.81013257984607123</c:v>
                </c:pt>
                <c:pt idx="385">
                  <c:v>0.81083707973482477</c:v>
                </c:pt>
                <c:pt idx="386">
                  <c:v>0.81153850991411469</c:v>
                </c:pt>
                <c:pt idx="387">
                  <c:v>0.81223688389728443</c:v>
                </c:pt>
                <c:pt idx="388">
                  <c:v>0.81293221515660219</c:v>
                </c:pt>
                <c:pt idx="389">
                  <c:v>0.81362451712302619</c:v>
                </c:pt>
                <c:pt idx="390">
                  <c:v>0.81431380318598168</c:v>
                </c:pt>
                <c:pt idx="391">
                  <c:v>0.81500008669314183</c:v>
                </c:pt>
                <c:pt idx="392">
                  <c:v>0.81568338095021764</c:v>
                </c:pt>
                <c:pt idx="393">
                  <c:v>0.81636369922075658</c:v>
                </c:pt>
                <c:pt idx="394">
                  <c:v>0.81704105472594324</c:v>
                </c:pt>
                <c:pt idx="395">
                  <c:v>0.81771546064441247</c:v>
                </c:pt>
                <c:pt idx="396">
                  <c:v>0.8183869301120652</c:v>
                </c:pt>
                <c:pt idx="397">
                  <c:v>0.8190554762218929</c:v>
                </c:pt>
                <c:pt idx="398">
                  <c:v>0.81972111202380948</c:v>
                </c:pt>
                <c:pt idx="399">
                  <c:v>0.82038385052448637</c:v>
                </c:pt>
                <c:pt idx="400">
                  <c:v>0.82104370468719678</c:v>
                </c:pt>
                <c:pt idx="401">
                  <c:v>0.82170068743166647</c:v>
                </c:pt>
                <c:pt idx="402">
                  <c:v>0.82235481163392732</c:v>
                </c:pt>
                <c:pt idx="403">
                  <c:v>0.82300609012618187</c:v>
                </c:pt>
                <c:pt idx="404">
                  <c:v>0.82365453569666913</c:v>
                </c:pt>
                <c:pt idx="405">
                  <c:v>0.82430016108953963</c:v>
                </c:pt>
                <c:pt idx="406">
                  <c:v>0.82494297900473434</c:v>
                </c:pt>
                <c:pt idx="407">
                  <c:v>0.82558300209786972</c:v>
                </c:pt>
                <c:pt idx="408">
                  <c:v>0.82622024298012897</c:v>
                </c:pt>
                <c:pt idx="409">
                  <c:v>0.82685471421815881</c:v>
                </c:pt>
                <c:pt idx="410">
                  <c:v>0.82748642833396946</c:v>
                </c:pt>
                <c:pt idx="411">
                  <c:v>0.82811539780484378</c:v>
                </c:pt>
                <c:pt idx="412">
                  <c:v>0.82874163506324738</c:v>
                </c:pt>
                <c:pt idx="413">
                  <c:v>0.82936515249674791</c:v>
                </c:pt>
                <c:pt idx="414">
                  <c:v>0.82998596244793554</c:v>
                </c:pt>
                <c:pt idx="415">
                  <c:v>0.8306040772143527</c:v>
                </c:pt>
                <c:pt idx="416">
                  <c:v>0.83121950904842434</c:v>
                </c:pt>
                <c:pt idx="417">
                  <c:v>0.83183227015739492</c:v>
                </c:pt>
                <c:pt idx="418">
                  <c:v>0.83244237270327215</c:v>
                </c:pt>
                <c:pt idx="419">
                  <c:v>0.83304982880277123</c:v>
                </c:pt>
                <c:pt idx="420">
                  <c:v>0.83365465052726717</c:v>
                </c:pt>
                <c:pt idx="421">
                  <c:v>0.8342568499027494</c:v>
                </c:pt>
                <c:pt idx="422">
                  <c:v>0.83485643890978234</c:v>
                </c:pt>
                <c:pt idx="423">
                  <c:v>0.83545342948346868</c:v>
                </c:pt>
                <c:pt idx="424">
                  <c:v>0.83604783351341794</c:v>
                </c:pt>
                <c:pt idx="425">
                  <c:v>0.83663966284372004</c:v>
                </c:pt>
                <c:pt idx="426">
                  <c:v>0.83722892927292059</c:v>
                </c:pt>
                <c:pt idx="427">
                  <c:v>0.83781564455400181</c:v>
                </c:pt>
                <c:pt idx="428">
                  <c:v>0.83839982039436822</c:v>
                </c:pt>
                <c:pt idx="429">
                  <c:v>0.83898146845583355</c:v>
                </c:pt>
                <c:pt idx="430">
                  <c:v>0.83956060035461366</c:v>
                </c:pt>
                <c:pt idx="431">
                  <c:v>0.84013722766132348</c:v>
                </c:pt>
                <c:pt idx="432">
                  <c:v>0.84071136190097451</c:v>
                </c:pt>
                <c:pt idx="433">
                  <c:v>0.8412830145529806</c:v>
                </c:pt>
                <c:pt idx="434">
                  <c:v>0.84185219705116265</c:v>
                </c:pt>
                <c:pt idx="435">
                  <c:v>0.84241892078376024</c:v>
                </c:pt>
                <c:pt idx="436">
                  <c:v>0.8429831970934446</c:v>
                </c:pt>
                <c:pt idx="437">
                  <c:v>0.84354503727733565</c:v>
                </c:pt>
                <c:pt idx="438">
                  <c:v>0.84410445258702327</c:v>
                </c:pt>
                <c:pt idx="439">
                  <c:v>0.84466145422858852</c:v>
                </c:pt>
                <c:pt idx="440">
                  <c:v>0.84521605336263284</c:v>
                </c:pt>
                <c:pt idx="441">
                  <c:v>0.84576826110430603</c:v>
                </c:pt>
                <c:pt idx="442">
                  <c:v>0.8463180885233399</c:v>
                </c:pt>
                <c:pt idx="443">
                  <c:v>0.8468655466440832</c:v>
                </c:pt>
                <c:pt idx="444">
                  <c:v>0.84741064644554109</c:v>
                </c:pt>
                <c:pt idx="445">
                  <c:v>0.84795339886141596</c:v>
                </c:pt>
                <c:pt idx="446">
                  <c:v>0.84849381478015162</c:v>
                </c:pt>
                <c:pt idx="447">
                  <c:v>0.84903190504498161</c:v>
                </c:pt>
                <c:pt idx="448">
                  <c:v>0.84956768045397668</c:v>
                </c:pt>
                <c:pt idx="449">
                  <c:v>0.85010115176009915</c:v>
                </c:pt>
                <c:pt idx="450">
                  <c:v>0.85063232967125635</c:v>
                </c:pt>
                <c:pt idx="451">
                  <c:v>0.85116122485035917</c:v>
                </c:pt>
                <c:pt idx="452">
                  <c:v>0.85168784791538099</c:v>
                </c:pt>
                <c:pt idx="453">
                  <c:v>0.85221220943942078</c:v>
                </c:pt>
                <c:pt idx="454">
                  <c:v>0.85273431995076709</c:v>
                </c:pt>
                <c:pt idx="455">
                  <c:v>0.85325418993296553</c:v>
                </c:pt>
                <c:pt idx="456">
                  <c:v>0.85377182982488764</c:v>
                </c:pt>
                <c:pt idx="457">
                  <c:v>0.85428725002080297</c:v>
                </c:pt>
                <c:pt idx="458">
                  <c:v>0.85480046087045181</c:v>
                </c:pt>
                <c:pt idx="459">
                  <c:v>0.85531147267912233</c:v>
                </c:pt>
                <c:pt idx="460">
                  <c:v>0.85582029570772666</c:v>
                </c:pt>
                <c:pt idx="461">
                  <c:v>0.85632694017288302</c:v>
                </c:pt>
                <c:pt idx="462">
                  <c:v>0.85683141624699433</c:v>
                </c:pt>
                <c:pt idx="463">
                  <c:v>0.85733373405833657</c:v>
                </c:pt>
                <c:pt idx="464">
                  <c:v>0.85783390369113988</c:v>
                </c:pt>
                <c:pt idx="465">
                  <c:v>0.8583319351856793</c:v>
                </c:pt>
                <c:pt idx="466">
                  <c:v>0.85882783853836298</c:v>
                </c:pt>
                <c:pt idx="467">
                  <c:v>0.85932162370182374</c:v>
                </c:pt>
                <c:pt idx="468">
                  <c:v>0.85981330058501082</c:v>
                </c:pt>
                <c:pt idx="469">
                  <c:v>0.86030287905328662</c:v>
                </c:pt>
                <c:pt idx="470">
                  <c:v>0.86079036892852112</c:v>
                </c:pt>
                <c:pt idx="471">
                  <c:v>0.86127577998918958</c:v>
                </c:pt>
                <c:pt idx="472">
                  <c:v>0.86175912197047477</c:v>
                </c:pt>
                <c:pt idx="473">
                  <c:v>0.86224040456436368</c:v>
                </c:pt>
                <c:pt idx="474">
                  <c:v>0.86271963741975377</c:v>
                </c:pt>
                <c:pt idx="475">
                  <c:v>0.86319683014255477</c:v>
                </c:pt>
                <c:pt idx="476">
                  <c:v>0.86367199229579472</c:v>
                </c:pt>
                <c:pt idx="477">
                  <c:v>0.8641451333997261</c:v>
                </c:pt>
                <c:pt idx="478">
                  <c:v>0.86461626293193539</c:v>
                </c:pt>
                <c:pt idx="479">
                  <c:v>0.86508539032745069</c:v>
                </c:pt>
                <c:pt idx="480">
                  <c:v>0.8655525249788536</c:v>
                </c:pt>
                <c:pt idx="481">
                  <c:v>0.86601767623639081</c:v>
                </c:pt>
                <c:pt idx="482">
                  <c:v>0.86648085340808667</c:v>
                </c:pt>
                <c:pt idx="483">
                  <c:v>0.86694206575985922</c:v>
                </c:pt>
                <c:pt idx="484">
                  <c:v>0.86740132251563318</c:v>
                </c:pt>
                <c:pt idx="485">
                  <c:v>0.86785863285745846</c:v>
                </c:pt>
                <c:pt idx="486">
                  <c:v>0.86831400592562835</c:v>
                </c:pt>
                <c:pt idx="487">
                  <c:v>0.86876745081879558</c:v>
                </c:pt>
                <c:pt idx="488">
                  <c:v>0.86921897659409486</c:v>
                </c:pt>
                <c:pt idx="489">
                  <c:v>0.86966859226726256</c:v>
                </c:pt>
                <c:pt idx="490">
                  <c:v>0.8701163068127572</c:v>
                </c:pt>
                <c:pt idx="491">
                  <c:v>0.87056212916388465</c:v>
                </c:pt>
                <c:pt idx="492">
                  <c:v>0.8710060682129207</c:v>
                </c:pt>
                <c:pt idx="493">
                  <c:v>0.8714481328112349</c:v>
                </c:pt>
                <c:pt idx="494">
                  <c:v>0.87188833176941527</c:v>
                </c:pt>
                <c:pt idx="495">
                  <c:v>0.87232667385739715</c:v>
                </c:pt>
                <c:pt idx="496">
                  <c:v>0.87276316780458751</c:v>
                </c:pt>
                <c:pt idx="497">
                  <c:v>0.87319782229999432</c:v>
                </c:pt>
                <c:pt idx="498">
                  <c:v>0.87363064599235374</c:v>
                </c:pt>
                <c:pt idx="499">
                  <c:v>0.87406164749026094</c:v>
                </c:pt>
                <c:pt idx="500">
                  <c:v>0.87449083536229844</c:v>
                </c:pt>
                <c:pt idx="501">
                  <c:v>0.87491821813716775</c:v>
                </c:pt>
                <c:pt idx="502">
                  <c:v>0.87534380430381942</c:v>
                </c:pt>
                <c:pt idx="503">
                  <c:v>0.87576760231158701</c:v>
                </c:pt>
                <c:pt idx="504">
                  <c:v>0.87618962057031802</c:v>
                </c:pt>
                <c:pt idx="505">
                  <c:v>0.87660986745050629</c:v>
                </c:pt>
                <c:pt idx="506">
                  <c:v>0.87702835128342749</c:v>
                </c:pt>
                <c:pt idx="507">
                  <c:v>0.87744508036127278</c:v>
                </c:pt>
                <c:pt idx="508">
                  <c:v>0.87786006293728125</c:v>
                </c:pt>
                <c:pt idx="509">
                  <c:v>0.87827330722587937</c:v>
                </c:pt>
                <c:pt idx="510">
                  <c:v>0.87868482140281245</c:v>
                </c:pt>
                <c:pt idx="511">
                  <c:v>0.87909461360528318</c:v>
                </c:pt>
                <c:pt idx="512">
                  <c:v>0.87950269193208741</c:v>
                </c:pt>
                <c:pt idx="513">
                  <c:v>0.87990906444375072</c:v>
                </c:pt>
                <c:pt idx="514">
                  <c:v>0.8803137391626672</c:v>
                </c:pt>
                <c:pt idx="515">
                  <c:v>0.88071672407323565</c:v>
                </c:pt>
                <c:pt idx="516">
                  <c:v>0.88111802712199783</c:v>
                </c:pt>
                <c:pt idx="517">
                  <c:v>0.88151765621777767</c:v>
                </c:pt>
                <c:pt idx="518">
                  <c:v>0.8819156192318196</c:v>
                </c:pt>
                <c:pt idx="519">
                  <c:v>0.88231192399792757</c:v>
                </c:pt>
                <c:pt idx="520">
                  <c:v>0.88270657831260402</c:v>
                </c:pt>
                <c:pt idx="521">
                  <c:v>0.88309958993518989</c:v>
                </c:pt>
                <c:pt idx="522">
                  <c:v>0.88349096658800486</c:v>
                </c:pt>
                <c:pt idx="523">
                  <c:v>0.88388071595648621</c:v>
                </c:pt>
                <c:pt idx="524">
                  <c:v>0.88426884568932995</c:v>
                </c:pt>
                <c:pt idx="525">
                  <c:v>0.88465536339863182</c:v>
                </c:pt>
                <c:pt idx="526">
                  <c:v>0.88504027666002671</c:v>
                </c:pt>
                <c:pt idx="527">
                  <c:v>0.8854235930128298</c:v>
                </c:pt>
                <c:pt idx="528">
                  <c:v>0.88580531996017875</c:v>
                </c:pt>
                <c:pt idx="529">
                  <c:v>0.88618546496917316</c:v>
                </c:pt>
                <c:pt idx="530">
                  <c:v>0.88656403547101681</c:v>
                </c:pt>
                <c:pt idx="531">
                  <c:v>0.88694103886115894</c:v>
                </c:pt>
                <c:pt idx="532">
                  <c:v>0.8873164824994354</c:v>
                </c:pt>
                <c:pt idx="533">
                  <c:v>0.88769037371021087</c:v>
                </c:pt>
                <c:pt idx="534">
                  <c:v>0.88806271978251905</c:v>
                </c:pt>
                <c:pt idx="535">
                  <c:v>0.88843352797020614</c:v>
                </c:pt>
                <c:pt idx="536">
                  <c:v>0.88880280549207169</c:v>
                </c:pt>
                <c:pt idx="537">
                  <c:v>0.88917055953200952</c:v>
                </c:pt>
                <c:pt idx="538">
                  <c:v>0.88953679723915169</c:v>
                </c:pt>
                <c:pt idx="539">
                  <c:v>0.88990152572800718</c:v>
                </c:pt>
                <c:pt idx="540">
                  <c:v>0.89026475207860678</c:v>
                </c:pt>
                <c:pt idx="541">
                  <c:v>0.89062648333664352</c:v>
                </c:pt>
                <c:pt idx="542">
                  <c:v>0.89098672651361277</c:v>
                </c:pt>
                <c:pt idx="543">
                  <c:v>0.89134548858695728</c:v>
                </c:pt>
                <c:pt idx="544">
                  <c:v>0.89170277650020568</c:v>
                </c:pt>
                <c:pt idx="545">
                  <c:v>0.89205859716311597</c:v>
                </c:pt>
                <c:pt idx="546">
                  <c:v>0.89241295745181637</c:v>
                </c:pt>
                <c:pt idx="547">
                  <c:v>0.89276586420894655</c:v>
                </c:pt>
                <c:pt idx="548">
                  <c:v>0.8931173242437993</c:v>
                </c:pt>
                <c:pt idx="549">
                  <c:v>0.89346734433246078</c:v>
                </c:pt>
                <c:pt idx="550">
                  <c:v>0.89381593121795355</c:v>
                </c:pt>
                <c:pt idx="551">
                  <c:v>0.89416309161037588</c:v>
                </c:pt>
                <c:pt idx="552">
                  <c:v>0.89450883218704336</c:v>
                </c:pt>
                <c:pt idx="553">
                  <c:v>0.89485315959262812</c:v>
                </c:pt>
                <c:pt idx="554">
                  <c:v>0.89519608043930188</c:v>
                </c:pt>
                <c:pt idx="555">
                  <c:v>0.89553760130687476</c:v>
                </c:pt>
                <c:pt idx="556">
                  <c:v>0.89587772874293536</c:v>
                </c:pt>
                <c:pt idx="557">
                  <c:v>0.89621646926299159</c:v>
                </c:pt>
                <c:pt idx="558">
                  <c:v>0.89655382935060923</c:v>
                </c:pt>
                <c:pt idx="559">
                  <c:v>0.89688981545755342</c:v>
                </c:pt>
                <c:pt idx="560">
                  <c:v>0.89722443400392682</c:v>
                </c:pt>
                <c:pt idx="561">
                  <c:v>0.8975576913783091</c:v>
                </c:pt>
                <c:pt idx="562">
                  <c:v>0.89788959393789569</c:v>
                </c:pt>
                <c:pt idx="563">
                  <c:v>0.8982201480086377</c:v>
                </c:pt>
                <c:pt idx="564">
                  <c:v>0.89854935988537876</c:v>
                </c:pt>
                <c:pt idx="565">
                  <c:v>0.89887723583199519</c:v>
                </c:pt>
                <c:pt idx="566">
                  <c:v>0.8992037820815324</c:v>
                </c:pt>
                <c:pt idx="567">
                  <c:v>0.89952900483634413</c:v>
                </c:pt>
                <c:pt idx="568">
                  <c:v>0.899852910268229</c:v>
                </c:pt>
                <c:pt idx="569">
                  <c:v>0.90017550451856798</c:v>
                </c:pt>
                <c:pt idx="570">
                  <c:v>0.90049679369846269</c:v>
                </c:pt>
                <c:pt idx="571">
                  <c:v>0.90081678388886965</c:v>
                </c:pt>
                <c:pt idx="572">
                  <c:v>0.90113548114073938</c:v>
                </c:pt>
                <c:pt idx="573">
                  <c:v>0.90145289147515084</c:v>
                </c:pt>
                <c:pt idx="574">
                  <c:v>0.90176902088344757</c:v>
                </c:pt>
                <c:pt idx="575">
                  <c:v>0.90208387532737477</c:v>
                </c:pt>
                <c:pt idx="576">
                  <c:v>0.90239746073921179</c:v>
                </c:pt>
                <c:pt idx="577">
                  <c:v>0.90270978302190974</c:v>
                </c:pt>
                <c:pt idx="578">
                  <c:v>0.903020848049225</c:v>
                </c:pt>
                <c:pt idx="579">
                  <c:v>0.9033306616658533</c:v>
                </c:pt>
                <c:pt idx="580">
                  <c:v>0.90363922968756405</c:v>
                </c:pt>
                <c:pt idx="581">
                  <c:v>0.90394655790133416</c:v>
                </c:pt>
                <c:pt idx="582">
                  <c:v>0.90425265206548133</c:v>
                </c:pt>
                <c:pt idx="583">
                  <c:v>0.90455751790979644</c:v>
                </c:pt>
                <c:pt idx="584">
                  <c:v>0.90486116113567672</c:v>
                </c:pt>
                <c:pt idx="585">
                  <c:v>0.90516358741625846</c:v>
                </c:pt>
                <c:pt idx="586">
                  <c:v>0.90546480239654803</c:v>
                </c:pt>
                <c:pt idx="587">
                  <c:v>0.90576481169355361</c:v>
                </c:pt>
                <c:pt idx="588">
                  <c:v>0.90606362089641745</c:v>
                </c:pt>
                <c:pt idx="589">
                  <c:v>0.90636123556654513</c:v>
                </c:pt>
                <c:pt idx="590">
                  <c:v>0.90665766123773739</c:v>
                </c:pt>
                <c:pt idx="591">
                  <c:v>0.90695290341631918</c:v>
                </c:pt>
                <c:pt idx="592">
                  <c:v>0.90724696758127044</c:v>
                </c:pt>
                <c:pt idx="593">
                  <c:v>0.90753985918435431</c:v>
                </c:pt>
                <c:pt idx="594">
                  <c:v>0.9078315836502473</c:v>
                </c:pt>
                <c:pt idx="595">
                  <c:v>0.90812214637666688</c:v>
                </c:pt>
                <c:pt idx="596">
                  <c:v>0.90841155273449958</c:v>
                </c:pt>
                <c:pt idx="597">
                  <c:v>0.90869980806792994</c:v>
                </c:pt>
                <c:pt idx="598">
                  <c:v>0.90898691769456685</c:v>
                </c:pt>
                <c:pt idx="599">
                  <c:v>0.90927288690557106</c:v>
                </c:pt>
                <c:pt idx="600">
                  <c:v>0.90955772096578102</c:v>
                </c:pt>
                <c:pt idx="601">
                  <c:v>0.90984142511384036</c:v>
                </c:pt>
                <c:pt idx="602">
                  <c:v>0.91012400456232267</c:v>
                </c:pt>
                <c:pt idx="603">
                  <c:v>0.91040546449785686</c:v>
                </c:pt>
                <c:pt idx="604">
                  <c:v>0.91068581008125271</c:v>
                </c:pt>
                <c:pt idx="605">
                  <c:v>0.91096504644762488</c:v>
                </c:pt>
                <c:pt idx="606">
                  <c:v>0.91124317870651739</c:v>
                </c:pt>
                <c:pt idx="607">
                  <c:v>0.91152021194202748</c:v>
                </c:pt>
                <c:pt idx="608">
                  <c:v>0.91179615121292812</c:v>
                </c:pt>
                <c:pt idx="609">
                  <c:v>0.91207100155279142</c:v>
                </c:pt>
                <c:pt idx="610">
                  <c:v>0.91234476797011121</c:v>
                </c:pt>
                <c:pt idx="611">
                  <c:v>0.91261745544842532</c:v>
                </c:pt>
                <c:pt idx="612">
                  <c:v>0.91288906894643529</c:v>
                </c:pt>
                <c:pt idx="613">
                  <c:v>0.91315961339813057</c:v>
                </c:pt>
                <c:pt idx="614">
                  <c:v>0.9134290937129067</c:v>
                </c:pt>
                <c:pt idx="615">
                  <c:v>0.91369751477568661</c:v>
                </c:pt>
                <c:pt idx="616">
                  <c:v>0.91396488144704047</c:v>
                </c:pt>
                <c:pt idx="617">
                  <c:v>0.91423119856330526</c:v>
                </c:pt>
                <c:pt idx="618">
                  <c:v>0.91449647093670272</c:v>
                </c:pt>
                <c:pt idx="619">
                  <c:v>0.91476070335545956</c:v>
                </c:pt>
                <c:pt idx="620">
                  <c:v>0.91502390058392435</c:v>
                </c:pt>
                <c:pt idx="621">
                  <c:v>0.91528606736268547</c:v>
                </c:pt>
                <c:pt idx="622">
                  <c:v>0.9155472084086882</c:v>
                </c:pt>
                <c:pt idx="623">
                  <c:v>0.91580732841535195</c:v>
                </c:pt>
                <c:pt idx="624">
                  <c:v>0.91606643205268623</c:v>
                </c:pt>
                <c:pt idx="625">
                  <c:v>0.91632452396740627</c:v>
                </c:pt>
                <c:pt idx="626">
                  <c:v>0.91658160878304928</c:v>
                </c:pt>
                <c:pt idx="627">
                  <c:v>0.91683769110008884</c:v>
                </c:pt>
                <c:pt idx="628">
                  <c:v>0.91709277549604939</c:v>
                </c:pt>
                <c:pt idx="629">
                  <c:v>0.91734686652562025</c:v>
                </c:pt>
                <c:pt idx="630">
                  <c:v>0.91759996872077032</c:v>
                </c:pt>
                <c:pt idx="631">
                  <c:v>0.91785208659085959</c:v>
                </c:pt>
                <c:pt idx="632">
                  <c:v>0.91810322462275329</c:v>
                </c:pt>
                <c:pt idx="633">
                  <c:v>0.91835338728093352</c:v>
                </c:pt>
                <c:pt idx="634">
                  <c:v>0.91860257900761122</c:v>
                </c:pt>
                <c:pt idx="635">
                  <c:v>0.91885080422283738</c:v>
                </c:pt>
                <c:pt idx="636">
                  <c:v>0.91909806732461474</c:v>
                </c:pt>
                <c:pt idx="637">
                  <c:v>0.91934437268900693</c:v>
                </c:pt>
                <c:pt idx="638">
                  <c:v>0.91958972467025002</c:v>
                </c:pt>
                <c:pt idx="639">
                  <c:v>0.91983412760086092</c:v>
                </c:pt>
                <c:pt idx="640">
                  <c:v>0.92007758579174703</c:v>
                </c:pt>
                <c:pt idx="641">
                  <c:v>0.92032010353231508</c:v>
                </c:pt>
                <c:pt idx="642">
                  <c:v>0.92056168509057934</c:v>
                </c:pt>
                <c:pt idx="643">
                  <c:v>0.920802334713268</c:v>
                </c:pt>
                <c:pt idx="644">
                  <c:v>0.92104205662593341</c:v>
                </c:pt>
                <c:pt idx="645">
                  <c:v>0.92128085503305568</c:v>
                </c:pt>
                <c:pt idx="646">
                  <c:v>0.92151873411815155</c:v>
                </c:pt>
                <c:pt idx="647">
                  <c:v>0.92175569804387925</c:v>
                </c:pt>
                <c:pt idx="648">
                  <c:v>0.92199175095214392</c:v>
                </c:pt>
                <c:pt idx="649">
                  <c:v>0.92222689696420335</c:v>
                </c:pt>
                <c:pt idx="650">
                  <c:v>0.92246114018077141</c:v>
                </c:pt>
                <c:pt idx="651">
                  <c:v>0.92269448468212412</c:v>
                </c:pt>
                <c:pt idx="652">
                  <c:v>0.92292693452820096</c:v>
                </c:pt>
                <c:pt idx="653">
                  <c:v>0.92315849375871062</c:v>
                </c:pt>
                <c:pt idx="654">
                  <c:v>0.9233891663932311</c:v>
                </c:pt>
                <c:pt idx="655">
                  <c:v>0.92361895643131486</c:v>
                </c:pt>
                <c:pt idx="656">
                  <c:v>0.92384786785258866</c:v>
                </c:pt>
                <c:pt idx="657">
                  <c:v>0.9240759046168554</c:v>
                </c:pt>
                <c:pt idx="658">
                  <c:v>0.92430307066419615</c:v>
                </c:pt>
                <c:pt idx="659">
                  <c:v>0.92452936991506951</c:v>
                </c:pt>
                <c:pt idx="660">
                  <c:v>0.92475480627041218</c:v>
                </c:pt>
                <c:pt idx="661">
                  <c:v>0.92497938361173881</c:v>
                </c:pt>
                <c:pt idx="662">
                  <c:v>0.92520310580124099</c:v>
                </c:pt>
                <c:pt idx="663">
                  <c:v>0.92542597668188598</c:v>
                </c:pt>
                <c:pt idx="664">
                  <c:v>0.92564800007751469</c:v>
                </c:pt>
                <c:pt idx="665">
                  <c:v>0.92586917979294048</c:v>
                </c:pt>
                <c:pt idx="666">
                  <c:v>0.92608951961404617</c:v>
                </c:pt>
                <c:pt idx="667">
                  <c:v>0.92630902330788023</c:v>
                </c:pt>
                <c:pt idx="668">
                  <c:v>0.92652769462275453</c:v>
                </c:pt>
                <c:pt idx="669">
                  <c:v>0.92674553728833964</c:v>
                </c:pt>
                <c:pt idx="670">
                  <c:v>0.92696255501576119</c:v>
                </c:pt>
                <c:pt idx="671">
                  <c:v>0.92717875149769391</c:v>
                </c:pt>
                <c:pt idx="672">
                  <c:v>0.92739413040845775</c:v>
                </c:pt>
                <c:pt idx="673">
                  <c:v>0.92760869540411173</c:v>
                </c:pt>
                <c:pt idx="674">
                  <c:v>0.92782245012254705</c:v>
                </c:pt>
                <c:pt idx="675">
                  <c:v>0.92803539818358194</c:v>
                </c:pt>
                <c:pt idx="676">
                  <c:v>0.92824754318905356</c:v>
                </c:pt>
                <c:pt idx="677">
                  <c:v>0.92845888872291182</c:v>
                </c:pt>
                <c:pt idx="678">
                  <c:v>0.92866943835130944</c:v>
                </c:pt>
                <c:pt idx="679">
                  <c:v>0.92887919562269616</c:v>
                </c:pt>
                <c:pt idx="680">
                  <c:v>0.9290881640679084</c:v>
                </c:pt>
                <c:pt idx="681">
                  <c:v>0.92929634720026066</c:v>
                </c:pt>
                <c:pt idx="682">
                  <c:v>0.929503748515636</c:v>
                </c:pt>
                <c:pt idx="683">
                  <c:v>0.92971037149257574</c:v>
                </c:pt>
                <c:pt idx="684">
                  <c:v>0.92991621959236959</c:v>
                </c:pt>
                <c:pt idx="685">
                  <c:v>0.93012129625914441</c:v>
                </c:pt>
                <c:pt idx="686">
                  <c:v>0.93032560491995253</c:v>
                </c:pt>
                <c:pt idx="687">
                  <c:v>0.93052914898486128</c:v>
                </c:pt>
                <c:pt idx="688">
                  <c:v>0.93073193184703973</c:v>
                </c:pt>
                <c:pt idx="689">
                  <c:v>0.93093395688284641</c:v>
                </c:pt>
                <c:pt idx="690">
                  <c:v>0.9311352274519169</c:v>
                </c:pt>
                <c:pt idx="691">
                  <c:v>0.93133574689724952</c:v>
                </c:pt>
                <c:pt idx="692">
                  <c:v>0.93153551854529248</c:v>
                </c:pt>
                <c:pt idx="693">
                  <c:v>0.93173454570602932</c:v>
                </c:pt>
                <c:pt idx="694">
                  <c:v>0.93193283167306362</c:v>
                </c:pt>
                <c:pt idx="695">
                  <c:v>0.93213037972370494</c:v>
                </c:pt>
                <c:pt idx="696">
                  <c:v>0.93232719311905321</c:v>
                </c:pt>
                <c:pt idx="697">
                  <c:v>0.93252327510408206</c:v>
                </c:pt>
                <c:pt idx="698">
                  <c:v>0.93271862890772306</c:v>
                </c:pt>
                <c:pt idx="699">
                  <c:v>0.93291325774294953</c:v>
                </c:pt>
                <c:pt idx="700">
                  <c:v>0.93310716480685885</c:v>
                </c:pt>
                <c:pt idx="701">
                  <c:v>0.93330035328075456</c:v>
                </c:pt>
                <c:pt idx="702">
                  <c:v>0.93349282633022945</c:v>
                </c:pt>
                <c:pt idx="703">
                  <c:v>0.9336845871052466</c:v>
                </c:pt>
                <c:pt idx="704">
                  <c:v>0.93387563874022084</c:v>
                </c:pt>
                <c:pt idx="705">
                  <c:v>0.93406598435409915</c:v>
                </c:pt>
                <c:pt idx="706">
                  <c:v>0.93425562705044196</c:v>
                </c:pt>
                <c:pt idx="707">
                  <c:v>0.93444456991750302</c:v>
                </c:pt>
                <c:pt idx="708">
                  <c:v>0.93463281602830839</c:v>
                </c:pt>
                <c:pt idx="709">
                  <c:v>0.93482036844073646</c:v>
                </c:pt>
                <c:pt idx="710">
                  <c:v>0.93500723019759668</c:v>
                </c:pt>
                <c:pt idx="711">
                  <c:v>0.93519340432670772</c:v>
                </c:pt>
                <c:pt idx="712">
                  <c:v>0.93537889384097606</c:v>
                </c:pt>
                <c:pt idx="713">
                  <c:v>0.93556370173847314</c:v>
                </c:pt>
                <c:pt idx="714">
                  <c:v>0.93574783100251346</c:v>
                </c:pt>
                <c:pt idx="715">
                  <c:v>0.93593128460173036</c:v>
                </c:pt>
                <c:pt idx="716">
                  <c:v>0.93611406549015408</c:v>
                </c:pt>
                <c:pt idx="717">
                  <c:v>0.93629617660728648</c:v>
                </c:pt>
                <c:pt idx="718">
                  <c:v>0.93647762087817754</c:v>
                </c:pt>
                <c:pt idx="719">
                  <c:v>0.93665840121350086</c:v>
                </c:pt>
                <c:pt idx="720">
                  <c:v>0.93683852050962813</c:v>
                </c:pt>
                <c:pt idx="721">
                  <c:v>0.9370179816487042</c:v>
                </c:pt>
                <c:pt idx="722">
                  <c:v>0.93719678749872137</c:v>
                </c:pt>
                <c:pt idx="723">
                  <c:v>0.93737494091359275</c:v>
                </c:pt>
                <c:pt idx="724">
                  <c:v>0.93755244473322663</c:v>
                </c:pt>
                <c:pt idx="725">
                  <c:v>0.93772930178359848</c:v>
                </c:pt>
                <c:pt idx="726">
                  <c:v>0.93790551487682472</c:v>
                </c:pt>
                <c:pt idx="727">
                  <c:v>0.9380810868112347</c:v>
                </c:pt>
                <c:pt idx="728">
                  <c:v>0.93825602037144251</c:v>
                </c:pt>
                <c:pt idx="729">
                  <c:v>0.93843031832841894</c:v>
                </c:pt>
                <c:pt idx="730">
                  <c:v>0.93860398343956275</c:v>
                </c:pt>
                <c:pt idx="731">
                  <c:v>0.93877701844877104</c:v>
                </c:pt>
                <c:pt idx="732">
                  <c:v>0.93894942608651089</c:v>
                </c:pt>
                <c:pt idx="733">
                  <c:v>0.9391212090698885</c:v>
                </c:pt>
                <c:pt idx="734">
                  <c:v>0.93929237010271927</c:v>
                </c:pt>
                <c:pt idx="735">
                  <c:v>0.93946291187559772</c:v>
                </c:pt>
                <c:pt idx="736">
                  <c:v>0.93963283706596623</c:v>
                </c:pt>
                <c:pt idx="737">
                  <c:v>0.93980214833818376</c:v>
                </c:pt>
                <c:pt idx="738">
                  <c:v>0.93997084834359423</c:v>
                </c:pt>
                <c:pt idx="739">
                  <c:v>0.94013893972059515</c:v>
                </c:pt>
                <c:pt idx="740">
                  <c:v>0.94030642509470397</c:v>
                </c:pt>
                <c:pt idx="741">
                  <c:v>0.9404733070786272</c:v>
                </c:pt>
                <c:pt idx="742">
                  <c:v>0.94063958827232586</c:v>
                </c:pt>
                <c:pt idx="743">
                  <c:v>0.94080527126308311</c:v>
                </c:pt>
                <c:pt idx="744">
                  <c:v>0.94097035862556999</c:v>
                </c:pt>
                <c:pt idx="745">
                  <c:v>0.94113485292191157</c:v>
                </c:pt>
                <c:pt idx="746">
                  <c:v>0.94129875670175256</c:v>
                </c:pt>
                <c:pt idx="747">
                  <c:v>0.94146207250232272</c:v>
                </c:pt>
                <c:pt idx="748">
                  <c:v>0.94162480284850159</c:v>
                </c:pt>
                <c:pt idx="749">
                  <c:v>0.94178695025288317</c:v>
                </c:pt>
                <c:pt idx="750">
                  <c:v>0.94194851721583972</c:v>
                </c:pt>
                <c:pt idx="751">
                  <c:v>0.94210950622558676</c:v>
                </c:pt>
                <c:pt idx="752">
                  <c:v>0.94226991975824559</c:v>
                </c:pt>
                <c:pt idx="753">
                  <c:v>0.94242976027790704</c:v>
                </c:pt>
                <c:pt idx="754">
                  <c:v>0.94258903023669438</c:v>
                </c:pt>
                <c:pt idx="755">
                  <c:v>0.94274773207482543</c:v>
                </c:pt>
                <c:pt idx="756">
                  <c:v>0.94290586822067568</c:v>
                </c:pt>
                <c:pt idx="757">
                  <c:v>0.94306344109083973</c:v>
                </c:pt>
                <c:pt idx="758">
                  <c:v>0.94322045309019231</c:v>
                </c:pt>
                <c:pt idx="759">
                  <c:v>0.94337690661195095</c:v>
                </c:pt>
                <c:pt idx="760">
                  <c:v>0.94353280403773565</c:v>
                </c:pt>
                <c:pt idx="761">
                  <c:v>0.94368814773763021</c:v>
                </c:pt>
                <c:pt idx="762">
                  <c:v>0.94384294007024228</c:v>
                </c:pt>
                <c:pt idx="763">
                  <c:v>0.94399718338276373</c:v>
                </c:pt>
                <c:pt idx="764">
                  <c:v>0.94415088001102976</c:v>
                </c:pt>
                <c:pt idx="765">
                  <c:v>0.94430403227957849</c:v>
                </c:pt>
                <c:pt idx="766">
                  <c:v>0.94445664250171057</c:v>
                </c:pt>
                <c:pt idx="767">
                  <c:v>0.94460871297954685</c:v>
                </c:pt>
                <c:pt idx="768">
                  <c:v>0.94476024600408781</c:v>
                </c:pt>
                <c:pt idx="769">
                  <c:v>0.94491124385527114</c:v>
                </c:pt>
                <c:pt idx="770">
                  <c:v>0.94506170880203</c:v>
                </c:pt>
                <c:pt idx="771">
                  <c:v>0.94521164310234962</c:v>
                </c:pt>
                <c:pt idx="772">
                  <c:v>0.94536104900332552</c:v>
                </c:pt>
                <c:pt idx="773">
                  <c:v>0.94550992874122008</c:v>
                </c:pt>
                <c:pt idx="774">
                  <c:v>0.94565828454151879</c:v>
                </c:pt>
                <c:pt idx="775">
                  <c:v>0.94580611861898722</c:v>
                </c:pt>
                <c:pt idx="776">
                  <c:v>0.94595343317772596</c:v>
                </c:pt>
                <c:pt idx="777">
                  <c:v>0.94610023041122771</c:v>
                </c:pt>
                <c:pt idx="778">
                  <c:v>0.94624651250243141</c:v>
                </c:pt>
                <c:pt idx="779">
                  <c:v>0.9463922816237782</c:v>
                </c:pt>
                <c:pt idx="780">
                  <c:v>0.94653753993726564</c:v>
                </c:pt>
                <c:pt idx="781">
                  <c:v>0.94668228959450285</c:v>
                </c:pt>
                <c:pt idx="782">
                  <c:v>0.9468265327367642</c:v>
                </c:pt>
                <c:pt idx="783">
                  <c:v>0.94697027149504354</c:v>
                </c:pt>
                <c:pt idx="784">
                  <c:v>0.94711350799010774</c:v>
                </c:pt>
                <c:pt idx="785">
                  <c:v>0.94725624433254985</c:v>
                </c:pt>
                <c:pt idx="786">
                  <c:v>0.94739848262284287</c:v>
                </c:pt>
                <c:pt idx="787">
                  <c:v>0.9475402249513919</c:v>
                </c:pt>
                <c:pt idx="788">
                  <c:v>0.94768147339858655</c:v>
                </c:pt>
                <c:pt idx="789">
                  <c:v>0.94782223003485422</c:v>
                </c:pt>
                <c:pt idx="790">
                  <c:v>0.94796249692071033</c:v>
                </c:pt>
                <c:pt idx="791">
                  <c:v>0.94810227610681186</c:v>
                </c:pt>
                <c:pt idx="792">
                  <c:v>0.9482415696340073</c:v>
                </c:pt>
                <c:pt idx="793">
                  <c:v>0.94838037953338861</c:v>
                </c:pt>
                <c:pt idx="794">
                  <c:v>0.94851870782634184</c:v>
                </c:pt>
                <c:pt idx="795">
                  <c:v>0.94865655652459735</c:v>
                </c:pt>
                <c:pt idx="796">
                  <c:v>0.94879392763028081</c:v>
                </c:pt>
                <c:pt idx="797">
                  <c:v>0.94893082313596233</c:v>
                </c:pt>
                <c:pt idx="798">
                  <c:v>0.94906724502470763</c:v>
                </c:pt>
                <c:pt idx="799">
                  <c:v>0.94920319527012564</c:v>
                </c:pt>
                <c:pt idx="800">
                  <c:v>0.94933867583641951</c:v>
                </c:pt>
                <c:pt idx="801">
                  <c:v>0.9494736886784344</c:v>
                </c:pt>
                <c:pt idx="802">
                  <c:v>0.94960823574170672</c:v>
                </c:pt>
                <c:pt idx="803">
                  <c:v>0.9497423189625126</c:v>
                </c:pt>
                <c:pt idx="804">
                  <c:v>0.94987594026791566</c:v>
                </c:pt>
                <c:pt idx="805">
                  <c:v>0.95000910157581531</c:v>
                </c:pt>
                <c:pt idx="806">
                  <c:v>0.95014180479499444</c:v>
                </c:pt>
                <c:pt idx="807">
                  <c:v>0.95027405182516633</c:v>
                </c:pt>
                <c:pt idx="808">
                  <c:v>0.95040584455702248</c:v>
                </c:pt>
                <c:pt idx="809">
                  <c:v>0.95053718487227912</c:v>
                </c:pt>
                <c:pt idx="810">
                  <c:v>0.95066807464372349</c:v>
                </c:pt>
                <c:pt idx="811">
                  <c:v>0.95079851573526153</c:v>
                </c:pt>
                <c:pt idx="812">
                  <c:v>0.95092851000196232</c:v>
                </c:pt>
                <c:pt idx="813">
                  <c:v>0.95105805929010501</c:v>
                </c:pt>
                <c:pt idx="814">
                  <c:v>0.95118716543722448</c:v>
                </c:pt>
                <c:pt idx="815">
                  <c:v>0.95131583027215616</c:v>
                </c:pt>
                <c:pt idx="816">
                  <c:v>0.95144405561508194</c:v>
                </c:pt>
                <c:pt idx="817">
                  <c:v>0.95157184327757427</c:v>
                </c:pt>
                <c:pt idx="818">
                  <c:v>0.95169919506264122</c:v>
                </c:pt>
                <c:pt idx="819">
                  <c:v>0.95182611276477136</c:v>
                </c:pt>
                <c:pt idx="820">
                  <c:v>0.95195259816997702</c:v>
                </c:pt>
                <c:pt idx="821">
                  <c:v>0.95207865305583894</c:v>
                </c:pt>
                <c:pt idx="822">
                  <c:v>0.95220427919154926</c:v>
                </c:pt>
                <c:pt idx="823">
                  <c:v>0.95232947833795634</c:v>
                </c:pt>
                <c:pt idx="824">
                  <c:v>0.95245425224760627</c:v>
                </c:pt>
                <c:pt idx="825">
                  <c:v>0.95257860266478722</c:v>
                </c:pt>
                <c:pt idx="826">
                  <c:v>0.95270253132557137</c:v>
                </c:pt>
                <c:pt idx="827">
                  <c:v>0.95282603995785808</c:v>
                </c:pt>
                <c:pt idx="828">
                  <c:v>0.9529491302814157</c:v>
                </c:pt>
                <c:pt idx="829">
                  <c:v>0.9530718040079238</c:v>
                </c:pt>
                <c:pt idx="830">
                  <c:v>0.95319406284101527</c:v>
                </c:pt>
                <c:pt idx="831">
                  <c:v>0.95331590847631753</c:v>
                </c:pt>
                <c:pt idx="832">
                  <c:v>0.95343734260149426</c:v>
                </c:pt>
                <c:pt idx="833">
                  <c:v>0.95355836689628615</c:v>
                </c:pt>
                <c:pt idx="834">
                  <c:v>0.9536789830325525</c:v>
                </c:pt>
                <c:pt idx="835">
                  <c:v>0.95379919267431135</c:v>
                </c:pt>
                <c:pt idx="836">
                  <c:v>0.9539189974777802</c:v>
                </c:pt>
                <c:pt idx="837">
                  <c:v>0.9540383990914163</c:v>
                </c:pt>
                <c:pt idx="838">
                  <c:v>0.95415739915595699</c:v>
                </c:pt>
                <c:pt idx="839">
                  <c:v>0.95427599930445872</c:v>
                </c:pt>
                <c:pt idx="840">
                  <c:v>0.95439420116233786</c:v>
                </c:pt>
                <c:pt idx="841">
                  <c:v>0.95451200634740885</c:v>
                </c:pt>
                <c:pt idx="842">
                  <c:v>0.95462941646992461</c:v>
                </c:pt>
                <c:pt idx="843">
                  <c:v>0.95474643313261465</c:v>
                </c:pt>
                <c:pt idx="844">
                  <c:v>0.95486305793072423</c:v>
                </c:pt>
                <c:pt idx="845">
                  <c:v>0.95497929245205293</c:v>
                </c:pt>
                <c:pt idx="846">
                  <c:v>0.95509513827699277</c:v>
                </c:pt>
                <c:pt idx="847">
                  <c:v>0.95521059697856658</c:v>
                </c:pt>
                <c:pt idx="848">
                  <c:v>0.95532567012246605</c:v>
                </c:pt>
                <c:pt idx="849">
                  <c:v>0.95544035926708892</c:v>
                </c:pt>
                <c:pt idx="850">
                  <c:v>0.95555466596357741</c:v>
                </c:pt>
                <c:pt idx="851">
                  <c:v>0.9556685917558545</c:v>
                </c:pt>
                <c:pt idx="852">
                  <c:v>0.95578213818066216</c:v>
                </c:pt>
                <c:pt idx="853">
                  <c:v>0.95589530676759693</c:v>
                </c:pt>
                <c:pt idx="854">
                  <c:v>0.95600809903914807</c:v>
                </c:pt>
                <c:pt idx="855">
                  <c:v>0.95612051651073326</c:v>
                </c:pt>
                <c:pt idx="856">
                  <c:v>0.95623256069073481</c:v>
                </c:pt>
                <c:pt idx="857">
                  <c:v>0.9563442330805364</c:v>
                </c:pt>
                <c:pt idx="858">
                  <c:v>0.95645553517455839</c:v>
                </c:pt>
                <c:pt idx="859">
                  <c:v>0.95656646846029392</c:v>
                </c:pt>
                <c:pt idx="860">
                  <c:v>0.9566770344183444</c:v>
                </c:pt>
                <c:pt idx="861">
                  <c:v>0.95678723452245484</c:v>
                </c:pt>
                <c:pt idx="862">
                  <c:v>0.95689707023954895</c:v>
                </c:pt>
                <c:pt idx="863">
                  <c:v>0.95700654302976396</c:v>
                </c:pt>
                <c:pt idx="864">
                  <c:v>0.95711565434648582</c:v>
                </c:pt>
                <c:pt idx="865">
                  <c:v>0.95722440563638334</c:v>
                </c:pt>
                <c:pt idx="866">
                  <c:v>0.95733279833944296</c:v>
                </c:pt>
                <c:pt idx="867">
                  <c:v>0.95744083388900247</c:v>
                </c:pt>
                <c:pt idx="868">
                  <c:v>0.95754851371178551</c:v>
                </c:pt>
                <c:pt idx="869">
                  <c:v>0.9576558392279354</c:v>
                </c:pt>
                <c:pt idx="870">
                  <c:v>0.9577628118510485</c:v>
                </c:pt>
                <c:pt idx="871">
                  <c:v>0.95786943298820748</c:v>
                </c:pt>
                <c:pt idx="872">
                  <c:v>0.95797570404001531</c:v>
                </c:pt>
                <c:pt idx="873">
                  <c:v>0.95808162640062788</c:v>
                </c:pt>
                <c:pt idx="874">
                  <c:v>0.95818720145778724</c:v>
                </c:pt>
                <c:pt idx="875">
                  <c:v>0.95829243059285374</c:v>
                </c:pt>
                <c:pt idx="876">
                  <c:v>0.95839731518083937</c:v>
                </c:pt>
                <c:pt idx="877">
                  <c:v>0.95850185659043941</c:v>
                </c:pt>
                <c:pt idx="878">
                  <c:v>0.95860605618406536</c:v>
                </c:pt>
                <c:pt idx="879">
                  <c:v>0.95870991531787675</c:v>
                </c:pt>
                <c:pt idx="880">
                  <c:v>0.9588134353418124</c:v>
                </c:pt>
                <c:pt idx="881">
                  <c:v>0.95891661759962299</c:v>
                </c:pt>
                <c:pt idx="882">
                  <c:v>0.95901946342890221</c:v>
                </c:pt>
                <c:pt idx="883">
                  <c:v>0.959121974161118</c:v>
                </c:pt>
                <c:pt idx="884">
                  <c:v>0.95922415112164383</c:v>
                </c:pt>
                <c:pt idx="885">
                  <c:v>0.95932599562978993</c:v>
                </c:pt>
                <c:pt idx="886">
                  <c:v>0.95942750899883356</c:v>
                </c:pt>
                <c:pt idx="887">
                  <c:v>0.95952869253605044</c:v>
                </c:pt>
                <c:pt idx="888">
                  <c:v>0.95962954754274465</c:v>
                </c:pt>
                <c:pt idx="889">
                  <c:v>0.95973007531427934</c:v>
                </c:pt>
                <c:pt idx="890">
                  <c:v>0.95983027714010638</c:v>
                </c:pt>
                <c:pt idx="891">
                  <c:v>0.95993015430379725</c:v>
                </c:pt>
                <c:pt idx="892">
                  <c:v>0.9600297080830722</c:v>
                </c:pt>
                <c:pt idx="893">
                  <c:v>0.96012893974982993</c:v>
                </c:pt>
                <c:pt idx="894">
                  <c:v>0.96022785057017768</c:v>
                </c:pt>
                <c:pt idx="895">
                  <c:v>0.96032644180445981</c:v>
                </c:pt>
                <c:pt idx="896">
                  <c:v>0.96042471470728796</c:v>
                </c:pt>
                <c:pt idx="897">
                  <c:v>0.96052267052756912</c:v>
                </c:pt>
                <c:pt idx="898">
                  <c:v>0.96062031050853514</c:v>
                </c:pt>
                <c:pt idx="899">
                  <c:v>0.96071763588777137</c:v>
                </c:pt>
                <c:pt idx="900">
                  <c:v>0.96081464789724491</c:v>
                </c:pt>
                <c:pt idx="901">
                  <c:v>0.96091134776333365</c:v>
                </c:pt>
                <c:pt idx="902">
                  <c:v>0.96100773670685391</c:v>
                </c:pt>
                <c:pt idx="903">
                  <c:v>0.96110381594308891</c:v>
                </c:pt>
                <c:pt idx="904">
                  <c:v>0.96119958668181671</c:v>
                </c:pt>
                <c:pt idx="905">
                  <c:v>0.96129505012733751</c:v>
                </c:pt>
                <c:pt idx="906">
                  <c:v>0.96139020747850268</c:v>
                </c:pt>
                <c:pt idx="907">
                  <c:v>0.96148505992874034</c:v>
                </c:pt>
                <c:pt idx="908">
                  <c:v>0.96157960866608438</c:v>
                </c:pt>
                <c:pt idx="909">
                  <c:v>0.96167385487320078</c:v>
                </c:pt>
                <c:pt idx="910">
                  <c:v>0.96176779972741477</c:v>
                </c:pt>
                <c:pt idx="911">
                  <c:v>0.96186144440073829</c:v>
                </c:pt>
                <c:pt idx="912">
                  <c:v>0.96195479005989615</c:v>
                </c:pt>
                <c:pt idx="913">
                  <c:v>0.96204783786635262</c:v>
                </c:pt>
                <c:pt idx="914">
                  <c:v>0.96214058897633836</c:v>
                </c:pt>
                <c:pt idx="915">
                  <c:v>0.96223304454087677</c:v>
                </c:pt>
                <c:pt idx="916">
                  <c:v>0.96232520570580993</c:v>
                </c:pt>
                <c:pt idx="917">
                  <c:v>0.96241707361182438</c:v>
                </c:pt>
                <c:pt idx="918">
                  <c:v>0.96250864939447756</c:v>
                </c:pt>
                <c:pt idx="919">
                  <c:v>0.9625999341842234</c:v>
                </c:pt>
                <c:pt idx="920">
                  <c:v>0.96269092910643794</c:v>
                </c:pt>
                <c:pt idx="921">
                  <c:v>0.96278163528144467</c:v>
                </c:pt>
                <c:pt idx="922">
                  <c:v>0.96287205382454055</c:v>
                </c:pt>
                <c:pt idx="923">
                  <c:v>0.96296218584601978</c:v>
                </c:pt>
                <c:pt idx="924">
                  <c:v>0.96305203245120075</c:v>
                </c:pt>
                <c:pt idx="925">
                  <c:v>0.96314159474044958</c:v>
                </c:pt>
                <c:pt idx="926">
                  <c:v>0.96323087380920536</c:v>
                </c:pt>
                <c:pt idx="927">
                  <c:v>0.96331987074800518</c:v>
                </c:pt>
                <c:pt idx="928">
                  <c:v>0.96340858664250828</c:v>
                </c:pt>
                <c:pt idx="929">
                  <c:v>0.96349702257352032</c:v>
                </c:pt>
                <c:pt idx="930">
                  <c:v>0.96358517961701817</c:v>
                </c:pt>
                <c:pt idx="931">
                  <c:v>0.96367305884417365</c:v>
                </c:pt>
                <c:pt idx="932">
                  <c:v>0.96376066132137783</c:v>
                </c:pt>
                <c:pt idx="933">
                  <c:v>0.96384798811026451</c:v>
                </c:pt>
                <c:pt idx="934">
                  <c:v>0.96393504026773458</c:v>
                </c:pt>
                <c:pt idx="935">
                  <c:v>0.96402181884597915</c:v>
                </c:pt>
                <c:pt idx="936">
                  <c:v>0.96410832489250298</c:v>
                </c:pt>
                <c:pt idx="937">
                  <c:v>0.96419455945014854</c:v>
                </c:pt>
                <c:pt idx="938">
                  <c:v>0.96428052355711869</c:v>
                </c:pt>
                <c:pt idx="939">
                  <c:v>0.96436621824699975</c:v>
                </c:pt>
                <c:pt idx="940">
                  <c:v>0.96445164454878474</c:v>
                </c:pt>
                <c:pt idx="941">
                  <c:v>0.9645368034868963</c:v>
                </c:pt>
                <c:pt idx="942">
                  <c:v>0.9646216960812094</c:v>
                </c:pt>
                <c:pt idx="943">
                  <c:v>0.96470632334707385</c:v>
                </c:pt>
                <c:pt idx="944">
                  <c:v>0.96479068629533682</c:v>
                </c:pt>
                <c:pt idx="945">
                  <c:v>0.9648747859323652</c:v>
                </c:pt>
                <c:pt idx="946">
                  <c:v>0.96495862326006832</c:v>
                </c:pt>
                <c:pt idx="947">
                  <c:v>0.96504219927591928</c:v>
                </c:pt>
                <c:pt idx="948">
                  <c:v>0.96512551497297783</c:v>
                </c:pt>
                <c:pt idx="949">
                  <c:v>0.96520857133991156</c:v>
                </c:pt>
                <c:pt idx="950">
                  <c:v>0.96529136936101823</c:v>
                </c:pt>
                <c:pt idx="951">
                  <c:v>0.96537391001624706</c:v>
                </c:pt>
                <c:pt idx="952">
                  <c:v>0.96545619428122054</c:v>
                </c:pt>
                <c:pt idx="953">
                  <c:v>0.96553822312725579</c:v>
                </c:pt>
                <c:pt idx="954">
                  <c:v>0.96561999752138583</c:v>
                </c:pt>
                <c:pt idx="955">
                  <c:v>0.96570151842638097</c:v>
                </c:pt>
                <c:pt idx="956">
                  <c:v>0.96578278680076957</c:v>
                </c:pt>
                <c:pt idx="957">
                  <c:v>0.96586380359885926</c:v>
                </c:pt>
                <c:pt idx="958">
                  <c:v>0.96594456977075804</c:v>
                </c:pt>
                <c:pt idx="959">
                  <c:v>0.96602508626239458</c:v>
                </c:pt>
                <c:pt idx="960">
                  <c:v>0.9661053540155391</c:v>
                </c:pt>
                <c:pt idx="961">
                  <c:v>0.96618537396782378</c:v>
                </c:pt>
                <c:pt idx="962">
                  <c:v>0.96626514705276356</c:v>
                </c:pt>
                <c:pt idx="963">
                  <c:v>0.96634467419977577</c:v>
                </c:pt>
                <c:pt idx="964">
                  <c:v>0.9664239563342012</c:v>
                </c:pt>
                <c:pt idx="965">
                  <c:v>0.96650299437732345</c:v>
                </c:pt>
                <c:pt idx="966">
                  <c:v>0.96658178924638938</c:v>
                </c:pt>
                <c:pt idx="967">
                  <c:v>0.96666034185462868</c:v>
                </c:pt>
                <c:pt idx="968">
                  <c:v>0.96673865311127405</c:v>
                </c:pt>
                <c:pt idx="969">
                  <c:v>0.96681672392158036</c:v>
                </c:pt>
                <c:pt idx="970">
                  <c:v>0.96689455518684464</c:v>
                </c:pt>
                <c:pt idx="971">
                  <c:v>0.96697214780442542</c:v>
                </c:pt>
                <c:pt idx="972">
                  <c:v>0.96704950266776191</c:v>
                </c:pt>
                <c:pt idx="973">
                  <c:v>0.96712662066639354</c:v>
                </c:pt>
                <c:pt idx="974">
                  <c:v>0.96720350268597899</c:v>
                </c:pt>
                <c:pt idx="975">
                  <c:v>0.96728014960831499</c:v>
                </c:pt>
                <c:pt idx="976">
                  <c:v>0.96735656231135592</c:v>
                </c:pt>
                <c:pt idx="977">
                  <c:v>0.96743274166923177</c:v>
                </c:pt>
                <c:pt idx="978">
                  <c:v>0.96750868855226768</c:v>
                </c:pt>
                <c:pt idx="979">
                  <c:v>0.96758440382700206</c:v>
                </c:pt>
                <c:pt idx="980">
                  <c:v>0.96765988835620553</c:v>
                </c:pt>
                <c:pt idx="981">
                  <c:v>0.96773514299889896</c:v>
                </c:pt>
                <c:pt idx="982">
                  <c:v>0.96781016861037217</c:v>
                </c:pt>
                <c:pt idx="983">
                  <c:v>0.96788496604220187</c:v>
                </c:pt>
                <c:pt idx="984">
                  <c:v>0.96795953614227037</c:v>
                </c:pt>
                <c:pt idx="985">
                  <c:v>0.96803387975478283</c:v>
                </c:pt>
                <c:pt idx="986">
                  <c:v>0.96810799772028566</c:v>
                </c:pt>
                <c:pt idx="987">
                  <c:v>0.96818189087568463</c:v>
                </c:pt>
                <c:pt idx="988">
                  <c:v>0.96825556005426217</c:v>
                </c:pt>
                <c:pt idx="989">
                  <c:v>0.96832900608569528</c:v>
                </c:pt>
                <c:pt idx="990">
                  <c:v>0.96840222979607316</c:v>
                </c:pt>
                <c:pt idx="991">
                  <c:v>0.96847523200791441</c:v>
                </c:pt>
                <c:pt idx="992">
                  <c:v>0.96854801354018472</c:v>
                </c:pt>
                <c:pt idx="993">
                  <c:v>0.96862057520831424</c:v>
                </c:pt>
                <c:pt idx="994">
                  <c:v>0.96869291782421441</c:v>
                </c:pt>
                <c:pt idx="995">
                  <c:v>0.96876504219629533</c:v>
                </c:pt>
                <c:pt idx="996">
                  <c:v>0.96883694912948271</c:v>
                </c:pt>
                <c:pt idx="997">
                  <c:v>0.96890863942523497</c:v>
                </c:pt>
                <c:pt idx="998">
                  <c:v>0.9689801138815598</c:v>
                </c:pt>
                <c:pt idx="999">
                  <c:v>0.96905137329303126</c:v>
                </c:pt>
                <c:pt idx="1000">
                  <c:v>0.96912241845080604</c:v>
                </c:pt>
                <c:pt idx="1001">
                  <c:v>0.96919325014264035</c:v>
                </c:pt>
                <c:pt idx="1002">
                  <c:v>0.96926386915290652</c:v>
                </c:pt>
                <c:pt idx="1003">
                  <c:v>0.96933427626260871</c:v>
                </c:pt>
                <c:pt idx="1004">
                  <c:v>0.96940447224940018</c:v>
                </c:pt>
                <c:pt idx="1005">
                  <c:v>0.96947445788759889</c:v>
                </c:pt>
                <c:pt idx="1006">
                  <c:v>0.96954423394820377</c:v>
                </c:pt>
                <c:pt idx="1007">
                  <c:v>0.96961380119891083</c:v>
                </c:pt>
                <c:pt idx="1008">
                  <c:v>0.96968316040412927</c:v>
                </c:pt>
                <c:pt idx="1009">
                  <c:v>0.96975231232499703</c:v>
                </c:pt>
                <c:pt idx="1010">
                  <c:v>0.96982125771939665</c:v>
                </c:pt>
                <c:pt idx="1011">
                  <c:v>0.96988999734197168</c:v>
                </c:pt>
                <c:pt idx="1012">
                  <c:v>0.96995853194414117</c:v>
                </c:pt>
                <c:pt idx="1013">
                  <c:v>0.97002686227411605</c:v>
                </c:pt>
                <c:pt idx="1014">
                  <c:v>0.97009498907691438</c:v>
                </c:pt>
                <c:pt idx="1015">
                  <c:v>0.97016291309437697</c:v>
                </c:pt>
                <c:pt idx="1016">
                  <c:v>0.97023063506518192</c:v>
                </c:pt>
                <c:pt idx="1017">
                  <c:v>0.97029815572486067</c:v>
                </c:pt>
                <c:pt idx="1018">
                  <c:v>0.970365475805813</c:v>
                </c:pt>
                <c:pt idx="1019">
                  <c:v>0.97043259603732168</c:v>
                </c:pt>
                <c:pt idx="1020">
                  <c:v>0.97049951714556804</c:v>
                </c:pt>
                <c:pt idx="1021">
                  <c:v>0.9705662398536461</c:v>
                </c:pt>
                <c:pt idx="1022">
                  <c:v>0.97063276488157835</c:v>
                </c:pt>
                <c:pt idx="1023">
                  <c:v>0.97069909294632983</c:v>
                </c:pt>
                <c:pt idx="1024">
                  <c:v>0.97076522476182303</c:v>
                </c:pt>
                <c:pt idx="1025">
                  <c:v>0.97083116103895239</c:v>
                </c:pt>
                <c:pt idx="1026">
                  <c:v>0.97089690248559901</c:v>
                </c:pt>
                <c:pt idx="1027">
                  <c:v>0.97096244980664492</c:v>
                </c:pt>
                <c:pt idx="1028">
                  <c:v>0.97102780370398745</c:v>
                </c:pt>
                <c:pt idx="1029">
                  <c:v>0.97109296487655372</c:v>
                </c:pt>
                <c:pt idx="1030">
                  <c:v>0.97115793402031458</c:v>
                </c:pt>
                <c:pt idx="1031">
                  <c:v>0.97122271182829889</c:v>
                </c:pt>
                <c:pt idx="1032">
                  <c:v>0.97128729899060773</c:v>
                </c:pt>
                <c:pt idx="1033">
                  <c:v>0.97135169619442818</c:v>
                </c:pt>
                <c:pt idx="1034">
                  <c:v>0.97141590412404721</c:v>
                </c:pt>
                <c:pt idx="1035">
                  <c:v>0.97147992346086576</c:v>
                </c:pt>
                <c:pt idx="1036">
                  <c:v>0.97154375488341238</c:v>
                </c:pt>
                <c:pt idx="1037">
                  <c:v>0.97160739906735694</c:v>
                </c:pt>
                <c:pt idx="1038">
                  <c:v>0.97167085668552422</c:v>
                </c:pt>
                <c:pt idx="1039">
                  <c:v>0.97173412840790752</c:v>
                </c:pt>
                <c:pt idx="1040">
                  <c:v>0.97179721490168214</c:v>
                </c:pt>
                <c:pt idx="1041">
                  <c:v>0.97186011683121887</c:v>
                </c:pt>
                <c:pt idx="1042">
                  <c:v>0.97192283485809716</c:v>
                </c:pt>
                <c:pt idx="1043">
                  <c:v>0.9719853696411187</c:v>
                </c:pt>
                <c:pt idx="1044">
                  <c:v>0.97204772183632027</c:v>
                </c:pt>
                <c:pt idx="1045">
                  <c:v>0.97210989209698695</c:v>
                </c:pt>
                <c:pt idx="1046">
                  <c:v>0.97217188107366559</c:v>
                </c:pt>
                <c:pt idx="1047">
                  <c:v>0.97223368941417743</c:v>
                </c:pt>
                <c:pt idx="1048">
                  <c:v>0.97229531776363076</c:v>
                </c:pt>
                <c:pt idx="1049">
                  <c:v>0.97235676676443461</c:v>
                </c:pt>
                <c:pt idx="1050">
                  <c:v>0.97241803705631091</c:v>
                </c:pt>
                <c:pt idx="1051">
                  <c:v>0.97247912927630731</c:v>
                </c:pt>
                <c:pt idx="1052">
                  <c:v>0.97254004405881012</c:v>
                </c:pt>
                <c:pt idx="1053">
                  <c:v>0.97260078203555644</c:v>
                </c:pt>
                <c:pt idx="1054">
                  <c:v>0.97266134383564729</c:v>
                </c:pt>
                <c:pt idx="1055">
                  <c:v>0.97272173008555951</c:v>
                </c:pt>
                <c:pt idx="1056">
                  <c:v>0.97278194140915863</c:v>
                </c:pt>
                <c:pt idx="1057">
                  <c:v>0.97284197842771092</c:v>
                </c:pt>
                <c:pt idx="1058">
                  <c:v>0.9729018417598958</c:v>
                </c:pt>
                <c:pt idx="1059">
                  <c:v>0.97296153202181779</c:v>
                </c:pt>
                <c:pt idx="1060">
                  <c:v>0.9730210498270192</c:v>
                </c:pt>
                <c:pt idx="1061">
                  <c:v>0.97308039578649164</c:v>
                </c:pt>
                <c:pt idx="1062">
                  <c:v>0.97313957050868827</c:v>
                </c:pt>
                <c:pt idx="1063">
                  <c:v>0.97319857459953618</c:v>
                </c:pt>
                <c:pt idx="1064">
                  <c:v>0.97325740866244737</c:v>
                </c:pt>
                <c:pt idx="1065">
                  <c:v>0.97331607329833114</c:v>
                </c:pt>
                <c:pt idx="1066">
                  <c:v>0.97337456910560638</c:v>
                </c:pt>
                <c:pt idx="1067">
                  <c:v>0.97343289668021216</c:v>
                </c:pt>
                <c:pt idx="1068">
                  <c:v>0.97349105661562019</c:v>
                </c:pt>
                <c:pt idx="1069">
                  <c:v>0.97354904950284604</c:v>
                </c:pt>
                <c:pt idx="1070">
                  <c:v>0.97360687593046102</c:v>
                </c:pt>
                <c:pt idx="1071">
                  <c:v>0.97366453648460338</c:v>
                </c:pt>
                <c:pt idx="1072">
                  <c:v>0.97372203174898952</c:v>
                </c:pt>
                <c:pt idx="1073">
                  <c:v>0.97377936230492612</c:v>
                </c:pt>
                <c:pt idx="1074">
                  <c:v>0.97383652873132043</c:v>
                </c:pt>
                <c:pt idx="1075">
                  <c:v>0.97389353160469216</c:v>
                </c:pt>
                <c:pt idx="1076">
                  <c:v>0.97395037149918462</c:v>
                </c:pt>
                <c:pt idx="1077">
                  <c:v>0.97400704898657564</c:v>
                </c:pt>
                <c:pt idx="1078">
                  <c:v>0.97406356463628874</c:v>
                </c:pt>
                <c:pt idx="1079">
                  <c:v>0.97411991901540396</c:v>
                </c:pt>
                <c:pt idx="1080">
                  <c:v>0.97417611268866933</c:v>
                </c:pt>
                <c:pt idx="1081">
                  <c:v>0.97423214621851095</c:v>
                </c:pt>
                <c:pt idx="1082">
                  <c:v>0.97428802016504457</c:v>
                </c:pt>
                <c:pt idx="1083">
                  <c:v>0.97434373508608596</c:v>
                </c:pt>
                <c:pt idx="1084">
                  <c:v>0.97439929153716176</c:v>
                </c:pt>
                <c:pt idx="1085">
                  <c:v>0.97445469007152008</c:v>
                </c:pt>
                <c:pt idx="1086">
                  <c:v>0.9745099312401414</c:v>
                </c:pt>
                <c:pt idx="1087">
                  <c:v>0.97456501559174868</c:v>
                </c:pt>
                <c:pt idx="1088">
                  <c:v>0.97461994367281812</c:v>
                </c:pt>
                <c:pt idx="1089">
                  <c:v>0.9746747160275897</c:v>
                </c:pt>
                <c:pt idx="1090">
                  <c:v>0.97472933319807731</c:v>
                </c:pt>
                <c:pt idx="1091">
                  <c:v>0.97478379572407925</c:v>
                </c:pt>
                <c:pt idx="1092">
                  <c:v>0.97483810414318872</c:v>
                </c:pt>
                <c:pt idx="1093">
                  <c:v>0.97489225899080367</c:v>
                </c:pt>
                <c:pt idx="1094">
                  <c:v>0.97494626080013735</c:v>
                </c:pt>
                <c:pt idx="1095">
                  <c:v>0.97500011010222798</c:v>
                </c:pt>
                <c:pt idx="1096">
                  <c:v>0.97505380742594938</c:v>
                </c:pt>
                <c:pt idx="1097">
                  <c:v>0.97510735329802056</c:v>
                </c:pt>
                <c:pt idx="1098">
                  <c:v>0.97516074824301613</c:v>
                </c:pt>
                <c:pt idx="1099">
                  <c:v>0.97521399278337573</c:v>
                </c:pt>
                <c:pt idx="1100">
                  <c:v>0.97526708743941426</c:v>
                </c:pt>
                <c:pt idx="1101">
                  <c:v>0.97532003272933165</c:v>
                </c:pt>
                <c:pt idx="1102">
                  <c:v>0.97537282916922241</c:v>
                </c:pt>
                <c:pt idx="1103">
                  <c:v>0.97542547727308582</c:v>
                </c:pt>
                <c:pt idx="1104">
                  <c:v>0.97547797755283494</c:v>
                </c:pt>
                <c:pt idx="1105">
                  <c:v>0.97553033051830707</c:v>
                </c:pt>
                <c:pt idx="1106">
                  <c:v>0.97558253667727257</c:v>
                </c:pt>
                <c:pt idx="1107">
                  <c:v>0.9756345965354446</c:v>
                </c:pt>
                <c:pt idx="1108">
                  <c:v>0.97568651059648914</c:v>
                </c:pt>
                <c:pt idx="1109">
                  <c:v>0.9757382793620335</c:v>
                </c:pt>
                <c:pt idx="1110">
                  <c:v>0.97578990333167648</c:v>
                </c:pt>
                <c:pt idx="1111">
                  <c:v>0.97584138300299739</c:v>
                </c:pt>
                <c:pt idx="1112">
                  <c:v>0.97589271887156503</c:v>
                </c:pt>
                <c:pt idx="1113">
                  <c:v>0.97594391143094761</c:v>
                </c:pt>
                <c:pt idx="1114">
                  <c:v>0.97599496117272166</c:v>
                </c:pt>
                <c:pt idx="1115">
                  <c:v>0.97604586858648079</c:v>
                </c:pt>
                <c:pt idx="1116">
                  <c:v>0.97609663415984527</c:v>
                </c:pt>
                <c:pt idx="1117">
                  <c:v>0.97614725837847094</c:v>
                </c:pt>
                <c:pt idx="1118">
                  <c:v>0.97619774172605811</c:v>
                </c:pt>
                <c:pt idx="1119">
                  <c:v>0.97624808468436075</c:v>
                </c:pt>
                <c:pt idx="1120">
                  <c:v>0.97629828773319505</c:v>
                </c:pt>
                <c:pt idx="1121">
                  <c:v>0.97634835135044895</c:v>
                </c:pt>
                <c:pt idx="1122">
                  <c:v>0.97639827601208995</c:v>
                </c:pt>
                <c:pt idx="1123">
                  <c:v>0.97644806219217484</c:v>
                </c:pt>
                <c:pt idx="1124">
                  <c:v>0.97649771036285815</c:v>
                </c:pt>
                <c:pt idx="1125">
                  <c:v>0.9765472209944005</c:v>
                </c:pt>
                <c:pt idx="1126">
                  <c:v>0.97659659455517744</c:v>
                </c:pt>
                <c:pt idx="1127">
                  <c:v>0.9766458315116886</c:v>
                </c:pt>
                <c:pt idx="1128">
                  <c:v>0.97669493232856541</c:v>
                </c:pt>
                <c:pt idx="1129">
                  <c:v>0.97674389746857992</c:v>
                </c:pt>
                <c:pt idx="1130">
                  <c:v>0.97679272739265355</c:v>
                </c:pt>
                <c:pt idx="1131">
                  <c:v>0.97684142255986528</c:v>
                </c:pt>
                <c:pt idx="1132">
                  <c:v>0.97688998342746014</c:v>
                </c:pt>
                <c:pt idx="1133">
                  <c:v>0.97693841045085716</c:v>
                </c:pt>
                <c:pt idx="1134">
                  <c:v>0.9769867040836584</c:v>
                </c:pt>
                <c:pt idx="1135">
                  <c:v>0.97703486477765666</c:v>
                </c:pt>
                <c:pt idx="1136">
                  <c:v>0.97708289298284368</c:v>
                </c:pt>
                <c:pt idx="1137">
                  <c:v>0.97713078914741891</c:v>
                </c:pt>
                <c:pt idx="1138">
                  <c:v>0.97717855371779694</c:v>
                </c:pt>
                <c:pt idx="1139">
                  <c:v>0.97722618713861609</c:v>
                </c:pt>
                <c:pt idx="1140">
                  <c:v>0.97727368985274587</c:v>
                </c:pt>
                <c:pt idx="1141">
                  <c:v>0.97732106230129601</c:v>
                </c:pt>
                <c:pt idx="1142">
                  <c:v>0.97736830492362325</c:v>
                </c:pt>
                <c:pt idx="1143">
                  <c:v>0.97741541815734023</c:v>
                </c:pt>
                <c:pt idx="1144">
                  <c:v>0.97746240243832294</c:v>
                </c:pt>
                <c:pt idx="1145">
                  <c:v>0.97750925820071854</c:v>
                </c:pt>
                <c:pt idx="1146">
                  <c:v>0.97755598587695336</c:v>
                </c:pt>
                <c:pt idx="1147">
                  <c:v>0.97760258589774063</c:v>
                </c:pt>
                <c:pt idx="1148">
                  <c:v>0.97764905869208807</c:v>
                </c:pt>
                <c:pt idx="1149">
                  <c:v>0.97769540468730587</c:v>
                </c:pt>
                <c:pt idx="1150">
                  <c:v>0.97774162430901401</c:v>
                </c:pt>
                <c:pt idx="1151">
                  <c:v>0.97778771798115038</c:v>
                </c:pt>
                <c:pt idx="1152">
                  <c:v>0.97783368612597754</c:v>
                </c:pt>
                <c:pt idx="1153">
                  <c:v>0.97787952916409127</c:v>
                </c:pt>
                <c:pt idx="1154">
                  <c:v>0.97792524751442733</c:v>
                </c:pt>
                <c:pt idx="1155">
                  <c:v>0.97797084159426928</c:v>
                </c:pt>
                <c:pt idx="1156">
                  <c:v>0.97801631181925575</c:v>
                </c:pt>
                <c:pt idx="1157">
                  <c:v>0.97806165860338778</c:v>
                </c:pt>
                <c:pt idx="1158">
                  <c:v>0.97810688235903676</c:v>
                </c:pt>
                <c:pt idx="1159">
                  <c:v>0.97815198349695065</c:v>
                </c:pt>
                <c:pt idx="1160">
                  <c:v>0.97819696242626264</c:v>
                </c:pt>
                <c:pt idx="1161">
                  <c:v>0.97824181955449696</c:v>
                </c:pt>
                <c:pt idx="1162">
                  <c:v>0.97828655528757735</c:v>
                </c:pt>
                <c:pt idx="1163">
                  <c:v>0.97833117002983339</c:v>
                </c:pt>
                <c:pt idx="1164">
                  <c:v>0.97837566418400812</c:v>
                </c:pt>
                <c:pt idx="1165">
                  <c:v>0.97842003815126477</c:v>
                </c:pt>
                <c:pt idx="1166">
                  <c:v>0.97846429233119436</c:v>
                </c:pt>
                <c:pt idx="1167">
                  <c:v>0.97850842712182207</c:v>
                </c:pt>
                <c:pt idx="1168">
                  <c:v>0.97855244291961474</c:v>
                </c:pt>
                <c:pt idx="1169">
                  <c:v>0.97859634011948782</c:v>
                </c:pt>
                <c:pt idx="1170">
                  <c:v>0.97864011911481175</c:v>
                </c:pt>
                <c:pt idx="1171">
                  <c:v>0.97868378029741965</c:v>
                </c:pt>
                <c:pt idx="1172">
                  <c:v>0.97872732405761376</c:v>
                </c:pt>
                <c:pt idx="1173">
                  <c:v>0.97877075078417208</c:v>
                </c:pt>
                <c:pt idx="1174">
                  <c:v>0.97881406086435552</c:v>
                </c:pt>
                <c:pt idx="1175">
                  <c:v>0.97885725468391471</c:v>
                </c:pt>
                <c:pt idx="1176">
                  <c:v>0.97890033262709608</c:v>
                </c:pt>
                <c:pt idx="1177">
                  <c:v>0.97894329507664968</c:v>
                </c:pt>
                <c:pt idx="1178">
                  <c:v>0.97898614241383464</c:v>
                </c:pt>
                <c:pt idx="1179">
                  <c:v>0.97902887501842639</c:v>
                </c:pt>
                <c:pt idx="1180">
                  <c:v>0.97907149326872367</c:v>
                </c:pt>
                <c:pt idx="1181">
                  <c:v>0.97911399754155393</c:v>
                </c:pt>
                <c:pt idx="1182">
                  <c:v>0.97915638821228124</c:v>
                </c:pt>
                <c:pt idx="1183">
                  <c:v>0.97919866565481173</c:v>
                </c:pt>
                <c:pt idx="1184">
                  <c:v>0.97924083024160036</c:v>
                </c:pt>
                <c:pt idx="1185">
                  <c:v>0.97928288234365779</c:v>
                </c:pt>
                <c:pt idx="1186">
                  <c:v>0.97932482233055596</c:v>
                </c:pt>
                <c:pt idx="1187">
                  <c:v>0.97936665057043526</c:v>
                </c:pt>
                <c:pt idx="1188">
                  <c:v>0.97940836743001047</c:v>
                </c:pt>
                <c:pt idx="1189">
                  <c:v>0.97944997327457706</c:v>
                </c:pt>
                <c:pt idx="1190">
                  <c:v>0.97949146846801749</c:v>
                </c:pt>
                <c:pt idx="1191">
                  <c:v>0.9795328533728076</c:v>
                </c:pt>
                <c:pt idx="1192">
                  <c:v>0.97957412835002255</c:v>
                </c:pt>
                <c:pt idx="1193">
                  <c:v>0.97961529375934342</c:v>
                </c:pt>
                <c:pt idx="1194">
                  <c:v>0.97965634995906292</c:v>
                </c:pt>
                <c:pt idx="1195">
                  <c:v>0.9796972973060919</c:v>
                </c:pt>
                <c:pt idx="1196">
                  <c:v>0.97973813615596506</c:v>
                </c:pt>
                <c:pt idx="1197">
                  <c:v>0.97977886686284721</c:v>
                </c:pt>
                <c:pt idx="1198">
                  <c:v>0.97981948977953948</c:v>
                </c:pt>
                <c:pt idx="1199">
                  <c:v>0.97986000525748507</c:v>
                </c:pt>
                <c:pt idx="1200">
                  <c:v>0.97990041364677516</c:v>
                </c:pt>
                <c:pt idx="1201">
                  <c:v>0.97994071529615523</c:v>
                </c:pt>
                <c:pt idx="1202">
                  <c:v>0.97998091055303049</c:v>
                </c:pt>
                <c:pt idx="1203">
                  <c:v>0.98002099976347223</c:v>
                </c:pt>
                <c:pt idx="1204">
                  <c:v>0.98006098327222346</c:v>
                </c:pt>
                <c:pt idx="1205">
                  <c:v>0.98010086142270447</c:v>
                </c:pt>
                <c:pt idx="1206">
                  <c:v>0.98014063455701939</c:v>
                </c:pt>
                <c:pt idx="1207">
                  <c:v>0.98018030301596093</c:v>
                </c:pt>
                <c:pt idx="1208">
                  <c:v>0.98021986713901721</c:v>
                </c:pt>
                <c:pt idx="1209">
                  <c:v>0.98025932726437637</c:v>
                </c:pt>
                <c:pt idx="1210">
                  <c:v>0.98029868372893336</c:v>
                </c:pt>
                <c:pt idx="1211">
                  <c:v>0.98033793686829473</c:v>
                </c:pt>
                <c:pt idx="1212">
                  <c:v>0.98037708701678472</c:v>
                </c:pt>
                <c:pt idx="1213">
                  <c:v>0.9804161345074508</c:v>
                </c:pt>
                <c:pt idx="1214">
                  <c:v>0.98045507967206913</c:v>
                </c:pt>
                <c:pt idx="1215">
                  <c:v>0.98049392284115011</c:v>
                </c:pt>
                <c:pt idx="1216">
                  <c:v>0.98053266434394415</c:v>
                </c:pt>
                <c:pt idx="1217">
                  <c:v>0.98057130450844687</c:v>
                </c:pt>
                <c:pt idx="1218">
                  <c:v>0.98060984366140469</c:v>
                </c:pt>
                <c:pt idx="1219">
                  <c:v>0.98064828212832011</c:v>
                </c:pt>
                <c:pt idx="1220">
                  <c:v>0.98068662023345776</c:v>
                </c:pt>
                <c:pt idx="1221">
                  <c:v>0.98072485829984879</c:v>
                </c:pt>
                <c:pt idx="1222">
                  <c:v>0.98076299664929711</c:v>
                </c:pt>
                <c:pt idx="1223">
                  <c:v>0.98080103560238407</c:v>
                </c:pt>
                <c:pt idx="1224">
                  <c:v>0.98083897547847454</c:v>
                </c:pt>
                <c:pt idx="1225">
                  <c:v>0.98087681659572157</c:v>
                </c:pt>
                <c:pt idx="1226">
                  <c:v>0.9809145592710713</c:v>
                </c:pt>
                <c:pt idx="1227">
                  <c:v>0.98095220382026949</c:v>
                </c:pt>
                <c:pt idx="1228">
                  <c:v>0.98098975055786575</c:v>
                </c:pt>
                <c:pt idx="1229">
                  <c:v>0.98102719979721831</c:v>
                </c:pt>
                <c:pt idx="1230">
                  <c:v>0.98106455185050079</c:v>
                </c:pt>
                <c:pt idx="1231">
                  <c:v>0.98110180702870553</c:v>
                </c:pt>
                <c:pt idx="1232">
                  <c:v>0.98113896564165015</c:v>
                </c:pt>
                <c:pt idx="1233">
                  <c:v>0.98117602799798143</c:v>
                </c:pt>
                <c:pt idx="1234">
                  <c:v>0.98121299440518128</c:v>
                </c:pt>
                <c:pt idx="1235">
                  <c:v>0.98124986516957158</c:v>
                </c:pt>
                <c:pt idx="1236">
                  <c:v>0.98128664059631865</c:v>
                </c:pt>
                <c:pt idx="1237">
                  <c:v>0.98132332098943886</c:v>
                </c:pt>
                <c:pt idx="1238">
                  <c:v>0.9813599066518035</c:v>
                </c:pt>
                <c:pt idx="1239">
                  <c:v>0.98139639788514343</c:v>
                </c:pt>
                <c:pt idx="1240">
                  <c:v>0.98143279499005398</c:v>
                </c:pt>
                <c:pt idx="1241">
                  <c:v>0.98146909826600059</c:v>
                </c:pt>
                <c:pt idx="1242">
                  <c:v>0.98150530801132252</c:v>
                </c:pt>
                <c:pt idx="1243">
                  <c:v>0.98154142452323856</c:v>
                </c:pt>
                <c:pt idx="1244">
                  <c:v>0.98157744809785163</c:v>
                </c:pt>
                <c:pt idx="1245">
                  <c:v>0.98161337903015344</c:v>
                </c:pt>
                <c:pt idx="1246">
                  <c:v>0.98164921761402923</c:v>
                </c:pt>
                <c:pt idx="1247">
                  <c:v>0.98168496414226292</c:v>
                </c:pt>
                <c:pt idx="1248">
                  <c:v>0.98172061890654139</c:v>
                </c:pt>
                <c:pt idx="1249">
                  <c:v>0.98175618219745941</c:v>
                </c:pt>
                <c:pt idx="1250">
                  <c:v>0.98179165430452431</c:v>
                </c:pt>
                <c:pt idx="1251">
                  <c:v>0.98182703551616057</c:v>
                </c:pt>
                <c:pt idx="1252">
                  <c:v>0.98186232611971447</c:v>
                </c:pt>
                <c:pt idx="1253">
                  <c:v>0.98189752640145878</c:v>
                </c:pt>
                <c:pt idx="1254">
                  <c:v>0.98193263664659747</c:v>
                </c:pt>
                <c:pt idx="1255">
                  <c:v>0.9819676571392697</c:v>
                </c:pt>
                <c:pt idx="1256">
                  <c:v>0.98200258816255537</c:v>
                </c:pt>
                <c:pt idx="1257">
                  <c:v>0.98203742999847865</c:v>
                </c:pt>
                <c:pt idx="1258">
                  <c:v>0.98207218292801302</c:v>
                </c:pt>
                <c:pt idx="1259">
                  <c:v>0.98210684723108588</c:v>
                </c:pt>
                <c:pt idx="1260">
                  <c:v>0.98214142318658237</c:v>
                </c:pt>
                <c:pt idx="1261">
                  <c:v>0.98217591107235069</c:v>
                </c:pt>
                <c:pt idx="1262">
                  <c:v>0.98221031116520574</c:v>
                </c:pt>
                <c:pt idx="1263">
                  <c:v>0.98224462374093402</c:v>
                </c:pt>
                <c:pt idx="1264">
                  <c:v>0.98227884907429774</c:v>
                </c:pt>
                <c:pt idx="1265">
                  <c:v>0.9823129874390395</c:v>
                </c:pt>
                <c:pt idx="1266">
                  <c:v>0.98234703910788601</c:v>
                </c:pt>
                <c:pt idx="1267">
                  <c:v>0.98238100435255316</c:v>
                </c:pt>
                <c:pt idx="1268">
                  <c:v>0.98241488344374972</c:v>
                </c:pt>
                <c:pt idx="1269">
                  <c:v>0.98244867665118218</c:v>
                </c:pt>
                <c:pt idx="1270">
                  <c:v>0.98248238424355849</c:v>
                </c:pt>
                <c:pt idx="1271">
                  <c:v>0.98251600648859239</c:v>
                </c:pt>
                <c:pt idx="1272">
                  <c:v>0.98254954365300784</c:v>
                </c:pt>
                <c:pt idx="1273">
                  <c:v>0.98258299600254317</c:v>
                </c:pt>
                <c:pt idx="1274">
                  <c:v>0.98261636380195527</c:v>
                </c:pt>
                <c:pt idx="1275">
                  <c:v>0.98264964731502336</c:v>
                </c:pt>
                <c:pt idx="1276">
                  <c:v>0.98268284680455376</c:v>
                </c:pt>
                <c:pt idx="1277">
                  <c:v>0.98271596253238358</c:v>
                </c:pt>
                <c:pt idx="1278">
                  <c:v>0.98274899475938493</c:v>
                </c:pt>
                <c:pt idx="1279">
                  <c:v>0.9827819437454689</c:v>
                </c:pt>
                <c:pt idx="1280">
                  <c:v>0.9828148097495899</c:v>
                </c:pt>
                <c:pt idx="1281">
                  <c:v>0.98284759302974933</c:v>
                </c:pt>
                <c:pt idx="1282">
                  <c:v>0.98288029384299991</c:v>
                </c:pt>
                <c:pt idx="1283">
                  <c:v>0.98291291244544965</c:v>
                </c:pt>
                <c:pt idx="1284">
                  <c:v>0.98294544909226544</c:v>
                </c:pt>
                <c:pt idx="1285">
                  <c:v>0.98297790403767771</c:v>
                </c:pt>
                <c:pt idx="1286">
                  <c:v>0.98301027753498349</c:v>
                </c:pt>
                <c:pt idx="1287">
                  <c:v>0.98304256983655147</c:v>
                </c:pt>
                <c:pt idx="1288">
                  <c:v>0.98307478119382463</c:v>
                </c:pt>
                <c:pt idx="1289">
                  <c:v>0.98310691185732513</c:v>
                </c:pt>
                <c:pt idx="1290">
                  <c:v>0.98313896207665785</c:v>
                </c:pt>
                <c:pt idx="1291">
                  <c:v>0.98317093210051409</c:v>
                </c:pt>
                <c:pt idx="1292">
                  <c:v>0.98320282217667554</c:v>
                </c:pt>
                <c:pt idx="1293">
                  <c:v>0.98323463255201804</c:v>
                </c:pt>
                <c:pt idx="1294">
                  <c:v>0.9832663634725155</c:v>
                </c:pt>
                <c:pt idx="1295">
                  <c:v>0.98329801518324367</c:v>
                </c:pt>
                <c:pt idx="1296">
                  <c:v>0.98332958792838376</c:v>
                </c:pt>
                <c:pt idx="1297">
                  <c:v>0.98336108195122629</c:v>
                </c:pt>
                <c:pt idx="1298">
                  <c:v>0.98339249749417479</c:v>
                </c:pt>
                <c:pt idx="1299">
                  <c:v>0.98342383479874951</c:v>
                </c:pt>
                <c:pt idx="1300">
                  <c:v>0.98345509410559107</c:v>
                </c:pt>
                <c:pt idx="1301">
                  <c:v>0.98348627565446445</c:v>
                </c:pt>
                <c:pt idx="1302">
                  <c:v>0.98351737968426201</c:v>
                </c:pt>
                <c:pt idx="1303">
                  <c:v>0.98354840643300778</c:v>
                </c:pt>
                <c:pt idx="1304">
                  <c:v>0.98357935613786074</c:v>
                </c:pt>
                <c:pt idx="1305">
                  <c:v>0.98361022903511852</c:v>
                </c:pt>
                <c:pt idx="1306">
                  <c:v>0.98364102536022091</c:v>
                </c:pt>
                <c:pt idx="1307">
                  <c:v>0.98367174534775359</c:v>
                </c:pt>
                <c:pt idx="1308">
                  <c:v>0.98370238923145148</c:v>
                </c:pt>
                <c:pt idx="1309">
                  <c:v>0.98373295724420251</c:v>
                </c:pt>
                <c:pt idx="1310">
                  <c:v>0.98376344961805096</c:v>
                </c:pt>
                <c:pt idx="1311">
                  <c:v>0.9837938665842012</c:v>
                </c:pt>
                <c:pt idx="1312">
                  <c:v>0.98382420837302076</c:v>
                </c:pt>
                <c:pt idx="1313">
                  <c:v>0.98385447521404434</c:v>
                </c:pt>
                <c:pt idx="1314">
                  <c:v>0.98388466733597668</c:v>
                </c:pt>
                <c:pt idx="1315">
                  <c:v>0.98391478496669682</c:v>
                </c:pt>
                <c:pt idx="1316">
                  <c:v>0.98394482833326036</c:v>
                </c:pt>
                <c:pt idx="1317">
                  <c:v>0.9839747976619041</c:v>
                </c:pt>
                <c:pt idx="1318">
                  <c:v>0.98400469317804873</c:v>
                </c:pt>
                <c:pt idx="1319">
                  <c:v>0.98403451510630202</c:v>
                </c:pt>
                <c:pt idx="1320">
                  <c:v>0.98406426367046318</c:v>
                </c:pt>
                <c:pt idx="1321">
                  <c:v>0.98409393909352483</c:v>
                </c:pt>
                <c:pt idx="1322">
                  <c:v>0.98412354159767768</c:v>
                </c:pt>
                <c:pt idx="1323">
                  <c:v>0.98415307140431263</c:v>
                </c:pt>
                <c:pt idx="1324">
                  <c:v>0.98418252873402512</c:v>
                </c:pt>
                <c:pt idx="1325">
                  <c:v>0.98421191380661777</c:v>
                </c:pt>
                <c:pt idx="1326">
                  <c:v>0.98424122684110382</c:v>
                </c:pt>
                <c:pt idx="1327">
                  <c:v>0.9842704680557105</c:v>
                </c:pt>
                <c:pt idx="1328">
                  <c:v>0.98429963766788209</c:v>
                </c:pt>
                <c:pt idx="1329">
                  <c:v>0.98432873589428316</c:v>
                </c:pt>
                <c:pt idx="1330">
                  <c:v>0.98435776295080202</c:v>
                </c:pt>
                <c:pt idx="1331">
                  <c:v>0.98438671905255382</c:v>
                </c:pt>
                <c:pt idx="1332">
                  <c:v>0.98441560441388321</c:v>
                </c:pt>
                <c:pt idx="1333">
                  <c:v>0.98444441924836856</c:v>
                </c:pt>
                <c:pt idx="1334">
                  <c:v>0.98447316376882399</c:v>
                </c:pt>
                <c:pt idx="1335">
                  <c:v>0.98450183818730341</c:v>
                </c:pt>
                <c:pt idx="1336">
                  <c:v>0.98453044271510293</c:v>
                </c:pt>
                <c:pt idx="1337">
                  <c:v>0.98455897756276467</c:v>
                </c:pt>
                <c:pt idx="1338">
                  <c:v>0.98458744294007905</c:v>
                </c:pt>
                <c:pt idx="1339">
                  <c:v>0.98461583905608885</c:v>
                </c:pt>
                <c:pt idx="1340">
                  <c:v>0.984644166119091</c:v>
                </c:pt>
                <c:pt idx="1341">
                  <c:v>0.98467242433664115</c:v>
                </c:pt>
                <c:pt idx="1342">
                  <c:v>0.98470061391555541</c:v>
                </c:pt>
                <c:pt idx="1343">
                  <c:v>0.98472873506191405</c:v>
                </c:pt>
                <c:pt idx="1344">
                  <c:v>0.98475678798106425</c:v>
                </c:pt>
                <c:pt idx="1345">
                  <c:v>0.98478477287762345</c:v>
                </c:pt>
                <c:pt idx="1346">
                  <c:v>0.98481268995548155</c:v>
                </c:pt>
                <c:pt idx="1347">
                  <c:v>0.98484053941780514</c:v>
                </c:pt>
                <c:pt idx="1348">
                  <c:v>0.98486832146703907</c:v>
                </c:pt>
                <c:pt idx="1349">
                  <c:v>0.98489603630491029</c:v>
                </c:pt>
                <c:pt idx="1350">
                  <c:v>0.98492368413243059</c:v>
                </c:pt>
                <c:pt idx="1351">
                  <c:v>0.98495126514989939</c:v>
                </c:pt>
                <c:pt idx="1352">
                  <c:v>0.98497877955690671</c:v>
                </c:pt>
                <c:pt idx="1353">
                  <c:v>0.98500622755233602</c:v>
                </c:pt>
                <c:pt idx="1354">
                  <c:v>0.98503360933436723</c:v>
                </c:pt>
                <c:pt idx="1355">
                  <c:v>0.98506092510047938</c:v>
                </c:pt>
                <c:pt idx="1356">
                  <c:v>0.98508817504745372</c:v>
                </c:pt>
                <c:pt idx="1357">
                  <c:v>0.98511535937137606</c:v>
                </c:pt>
                <c:pt idx="1358">
                  <c:v>0.98514247826764034</c:v>
                </c:pt>
                <c:pt idx="1359">
                  <c:v>0.98516953193095091</c:v>
                </c:pt>
                <c:pt idx="1360">
                  <c:v>0.98519652055532536</c:v>
                </c:pt>
                <c:pt idx="1361">
                  <c:v>0.98522344433409748</c:v>
                </c:pt>
                <c:pt idx="1362">
                  <c:v>0.98525030345991993</c:v>
                </c:pt>
                <c:pt idx="1363">
                  <c:v>0.98527709812476705</c:v>
                </c:pt>
                <c:pt idx="1364">
                  <c:v>0.98530382851993759</c:v>
                </c:pt>
                <c:pt idx="1365">
                  <c:v>0.98533049483605728</c:v>
                </c:pt>
                <c:pt idx="1366">
                  <c:v>0.98535709726308174</c:v>
                </c:pt>
                <c:pt idx="1367">
                  <c:v>0.98538363599029954</c:v>
                </c:pt>
                <c:pt idx="1368">
                  <c:v>0.98541011120633393</c:v>
                </c:pt>
                <c:pt idx="1369">
                  <c:v>0.98543652309914642</c:v>
                </c:pt>
                <c:pt idx="1370">
                  <c:v>0.9854628718560392</c:v>
                </c:pt>
                <c:pt idx="1371">
                  <c:v>0.98548915766365763</c:v>
                </c:pt>
                <c:pt idx="1372">
                  <c:v>0.98551538070799283</c:v>
                </c:pt>
                <c:pt idx="1373">
                  <c:v>0.98554154117438464</c:v>
                </c:pt>
                <c:pt idx="1374">
                  <c:v>0.98556763924752422</c:v>
                </c:pt>
                <c:pt idx="1375">
                  <c:v>0.98559367511145646</c:v>
                </c:pt>
                <c:pt idx="1376">
                  <c:v>0.98561964894958232</c:v>
                </c:pt>
                <c:pt idx="1377">
                  <c:v>0.98564556094466227</c:v>
                </c:pt>
                <c:pt idx="1378">
                  <c:v>0.98567141127881808</c:v>
                </c:pt>
                <c:pt idx="1379">
                  <c:v>0.98569720013353546</c:v>
                </c:pt>
                <c:pt idx="1380">
                  <c:v>0.98572292768966718</c:v>
                </c:pt>
                <c:pt idx="1381">
                  <c:v>0.98574859412743498</c:v>
                </c:pt>
                <c:pt idx="1382">
                  <c:v>0.98577419962643253</c:v>
                </c:pt>
                <c:pt idx="1383">
                  <c:v>0.98579974436562767</c:v>
                </c:pt>
                <c:pt idx="1384">
                  <c:v>0.98582522852336496</c:v>
                </c:pt>
                <c:pt idx="1385">
                  <c:v>0.98585065227736846</c:v>
                </c:pt>
                <c:pt idx="1386">
                  <c:v>0.98587601580474382</c:v>
                </c:pt>
                <c:pt idx="1387">
                  <c:v>0.98590131928198099</c:v>
                </c:pt>
                <c:pt idx="1388">
                  <c:v>0.98592656288495673</c:v>
                </c:pt>
                <c:pt idx="1389">
                  <c:v>0.9859517467889366</c:v>
                </c:pt>
                <c:pt idx="1390">
                  <c:v>0.98597687116857824</c:v>
                </c:pt>
                <c:pt idx="1391">
                  <c:v>0.98600193619793308</c:v>
                </c:pt>
                <c:pt idx="1392">
                  <c:v>0.98602694205044894</c:v>
                </c:pt>
                <c:pt idx="1393">
                  <c:v>0.98605188889897255</c:v>
                </c:pt>
                <c:pt idx="1394">
                  <c:v>0.98607677691575213</c:v>
                </c:pt>
                <c:pt idx="1395">
                  <c:v>0.98610160627243904</c:v>
                </c:pt>
                <c:pt idx="1396">
                  <c:v>0.98612637714009121</c:v>
                </c:pt>
                <c:pt idx="1397">
                  <c:v>0.98615108968917464</c:v>
                </c:pt>
                <c:pt idx="1398">
                  <c:v>0.98617574408956599</c:v>
                </c:pt>
                <c:pt idx="1399">
                  <c:v>0.98620034051055538</c:v>
                </c:pt>
                <c:pt idx="1400">
                  <c:v>0.986224879120848</c:v>
                </c:pt>
                <c:pt idx="1401">
                  <c:v>0.98624936008856678</c:v>
                </c:pt>
                <c:pt idx="1402">
                  <c:v>0.98627378358125506</c:v>
                </c:pt>
                <c:pt idx="1403">
                  <c:v>0.98629814976587826</c:v>
                </c:pt>
                <c:pt idx="1404">
                  <c:v>0.98632245880882641</c:v>
                </c:pt>
                <c:pt idx="1405">
                  <c:v>0.98634671087591652</c:v>
                </c:pt>
                <c:pt idx="1406">
                  <c:v>0.98637090613239486</c:v>
                </c:pt>
                <c:pt idx="1407">
                  <c:v>0.98639504474293938</c:v>
                </c:pt>
                <c:pt idx="1408">
                  <c:v>0.98641912687166122</c:v>
                </c:pt>
                <c:pt idx="1409">
                  <c:v>0.98644315268210803</c:v>
                </c:pt>
                <c:pt idx="1410">
                  <c:v>0.98646712233726519</c:v>
                </c:pt>
                <c:pt idx="1411">
                  <c:v>0.98649103599955879</c:v>
                </c:pt>
                <c:pt idx="1412">
                  <c:v>0.98651489383085755</c:v>
                </c:pt>
                <c:pt idx="1413">
                  <c:v>0.9865386959924749</c:v>
                </c:pt>
                <c:pt idx="1414">
                  <c:v>0.98656244264517123</c:v>
                </c:pt>
                <c:pt idx="1415">
                  <c:v>0.9865861339491564</c:v>
                </c:pt>
                <c:pt idx="1416">
                  <c:v>0.98660977006409123</c:v>
                </c:pt>
                <c:pt idx="1417">
                  <c:v>0.98663335114909057</c:v>
                </c:pt>
                <c:pt idx="1418">
                  <c:v>0.98665687736272467</c:v>
                </c:pt>
                <c:pt idx="1419">
                  <c:v>0.98668034886302147</c:v>
                </c:pt>
                <c:pt idx="1420">
                  <c:v>0.98670376580746944</c:v>
                </c:pt>
                <c:pt idx="1421">
                  <c:v>0.98672712835301846</c:v>
                </c:pt>
                <c:pt idx="1422">
                  <c:v>0.9867504366560832</c:v>
                </c:pt>
                <c:pt idx="1423">
                  <c:v>0.98677369087254418</c:v>
                </c:pt>
                <c:pt idx="1424">
                  <c:v>0.98679689115775071</c:v>
                </c:pt>
                <c:pt idx="1425">
                  <c:v>0.98682003766652249</c:v>
                </c:pt>
                <c:pt idx="1426">
                  <c:v>0.98684313055315165</c:v>
                </c:pt>
                <c:pt idx="1427">
                  <c:v>0.98686616997140508</c:v>
                </c:pt>
                <c:pt idx="1428">
                  <c:v>0.98688915607452654</c:v>
                </c:pt>
                <c:pt idx="1429">
                  <c:v>0.9869120890152383</c:v>
                </c:pt>
                <c:pt idx="1430">
                  <c:v>0.98693496894574362</c:v>
                </c:pt>
                <c:pt idx="1431">
                  <c:v>0.98695779601772848</c:v>
                </c:pt>
                <c:pt idx="1432">
                  <c:v>0.98698057038236375</c:v>
                </c:pt>
                <c:pt idx="1433">
                  <c:v>0.98700329219030725</c:v>
                </c:pt>
                <c:pt idx="1434">
                  <c:v>0.98702596159170553</c:v>
                </c:pt>
                <c:pt idx="1435">
                  <c:v>0.98704857873619634</c:v>
                </c:pt>
                <c:pt idx="1436">
                  <c:v>0.98707114377290983</c:v>
                </c:pt>
                <c:pt idx="1437">
                  <c:v>0.98709365685047146</c:v>
                </c:pt>
                <c:pt idx="1438">
                  <c:v>0.98711611811700317</c:v>
                </c:pt>
                <c:pt idx="1439">
                  <c:v>0.98713852772012589</c:v>
                </c:pt>
                <c:pt idx="1440">
                  <c:v>0.98716088580696126</c:v>
                </c:pt>
                <c:pt idx="1441">
                  <c:v>0.98718319252413345</c:v>
                </c:pt>
                <c:pt idx="1442">
                  <c:v>0.98720544801777155</c:v>
                </c:pt>
                <c:pt idx="1443">
                  <c:v>0.98722765243351096</c:v>
                </c:pt>
                <c:pt idx="1444">
                  <c:v>0.98724980591649547</c:v>
                </c:pt>
                <c:pt idx="1445">
                  <c:v>0.98727190861137959</c:v>
                </c:pt>
                <c:pt idx="1446">
                  <c:v>0.98729396066232977</c:v>
                </c:pt>
                <c:pt idx="1447">
                  <c:v>0.98731596221302687</c:v>
                </c:pt>
                <c:pt idx="1448">
                  <c:v>0.98733791340666777</c:v>
                </c:pt>
                <c:pt idx="1449">
                  <c:v>0.98735981438596709</c:v>
                </c:pt>
                <c:pt idx="1450">
                  <c:v>0.98738166529315952</c:v>
                </c:pt>
                <c:pt idx="1451">
                  <c:v>0.98740346627000131</c:v>
                </c:pt>
                <c:pt idx="1452">
                  <c:v>0.98742521745777234</c:v>
                </c:pt>
                <c:pt idx="1453">
                  <c:v>0.98744691899727777</c:v>
                </c:pt>
                <c:pt idx="1454">
                  <c:v>0.98746857102885</c:v>
                </c:pt>
                <c:pt idx="1455">
                  <c:v>0.98749017369235037</c:v>
                </c:pt>
                <c:pt idx="1456">
                  <c:v>0.98751172712717117</c:v>
                </c:pt>
                <c:pt idx="1457">
                  <c:v>0.98753323147223748</c:v>
                </c:pt>
                <c:pt idx="1458">
                  <c:v>0.98755468686600867</c:v>
                </c:pt>
                <c:pt idx="1459">
                  <c:v>0.98757609344648056</c:v>
                </c:pt>
                <c:pt idx="1460">
                  <c:v>0.98759745135118682</c:v>
                </c:pt>
                <c:pt idx="1461">
                  <c:v>0.98761876071720134</c:v>
                </c:pt>
                <c:pt idx="1462">
                  <c:v>0.98764002168113918</c:v>
                </c:pt>
                <c:pt idx="1463">
                  <c:v>0.9876612343791592</c:v>
                </c:pt>
                <c:pt idx="1464">
                  <c:v>0.98768239894696508</c:v>
                </c:pt>
                <c:pt idx="1465">
                  <c:v>0.98770351551980773</c:v>
                </c:pt>
                <c:pt idx="1466">
                  <c:v>0.98772458423248632</c:v>
                </c:pt>
                <c:pt idx="1467">
                  <c:v>0.98774560521935084</c:v>
                </c:pt>
                <c:pt idx="1468">
                  <c:v>0.98776657861430317</c:v>
                </c:pt>
                <c:pt idx="1469">
                  <c:v>0.98778750455079878</c:v>
                </c:pt>
                <c:pt idx="1470">
                  <c:v>0.98780838316184927</c:v>
                </c:pt>
                <c:pt idx="1471">
                  <c:v>0.98782921458002304</c:v>
                </c:pt>
                <c:pt idx="1472">
                  <c:v>0.98784999893744752</c:v>
                </c:pt>
                <c:pt idx="1473">
                  <c:v>0.98787073636581091</c:v>
                </c:pt>
                <c:pt idx="1474">
                  <c:v>0.98789142699636368</c:v>
                </c:pt>
                <c:pt idx="1475">
                  <c:v>0.98791207095992029</c:v>
                </c:pt>
                <c:pt idx="1476">
                  <c:v>0.98793266838686089</c:v>
                </c:pt>
                <c:pt idx="1477">
                  <c:v>0.98795321940713299</c:v>
                </c:pt>
                <c:pt idx="1478">
                  <c:v>0.98797372415025297</c:v>
                </c:pt>
                <c:pt idx="1479">
                  <c:v>0.98799418274530815</c:v>
                </c:pt>
                <c:pt idx="1480">
                  <c:v>0.98801459532095781</c:v>
                </c:pt>
                <c:pt idx="1481">
                  <c:v>0.98803496200543528</c:v>
                </c:pt>
                <c:pt idx="1482">
                  <c:v>0.98805528292654954</c:v>
                </c:pt>
                <c:pt idx="1483">
                  <c:v>0.98807555821168658</c:v>
                </c:pt>
                <c:pt idx="1484">
                  <c:v>0.98809578798781128</c:v>
                </c:pt>
                <c:pt idx="1485">
                  <c:v>0.98811597238146875</c:v>
                </c:pt>
                <c:pt idx="1486">
                  <c:v>0.98813611151878633</c:v>
                </c:pt>
                <c:pt idx="1487">
                  <c:v>0.98815620552547478</c:v>
                </c:pt>
                <c:pt idx="1488">
                  <c:v>0.98817625452682989</c:v>
                </c:pt>
                <c:pt idx="1489">
                  <c:v>0.98819625864773464</c:v>
                </c:pt>
                <c:pt idx="1490">
                  <c:v>0.98821621801265969</c:v>
                </c:pt>
                <c:pt idx="1491">
                  <c:v>0.98823613274566613</c:v>
                </c:pt>
                <c:pt idx="1492">
                  <c:v>0.98825600297040628</c:v>
                </c:pt>
                <c:pt idx="1493">
                  <c:v>0.98827582881012543</c:v>
                </c:pt>
                <c:pt idx="1494">
                  <c:v>0.98829561038766334</c:v>
                </c:pt>
                <c:pt idx="1495">
                  <c:v>0.98831534782545605</c:v>
                </c:pt>
                <c:pt idx="1496">
                  <c:v>0.98833504124553706</c:v>
                </c:pt>
                <c:pt idx="1497">
                  <c:v>0.98835469076953897</c:v>
                </c:pt>
                <c:pt idx="1498">
                  <c:v>0.98837429651869513</c:v>
                </c:pt>
                <c:pt idx="1499">
                  <c:v>0.98839385861384099</c:v>
                </c:pt>
                <c:pt idx="1500">
                  <c:v>0.98841337717541577</c:v>
                </c:pt>
                <c:pt idx="1501">
                  <c:v>0.98843285232346367</c:v>
                </c:pt>
                <c:pt idx="1502">
                  <c:v>0.98845228417763575</c:v>
                </c:pt>
                <c:pt idx="1503">
                  <c:v>0.98847167285719095</c:v>
                </c:pt>
                <c:pt idx="1504">
                  <c:v>0.9884910184809983</c:v>
                </c:pt>
                <c:pt idx="1505">
                  <c:v>0.98851032116753734</c:v>
                </c:pt>
                <c:pt idx="1506">
                  <c:v>0.98852958103490085</c:v>
                </c:pt>
                <c:pt idx="1507">
                  <c:v>0.98854879820079489</c:v>
                </c:pt>
                <c:pt idx="1508">
                  <c:v>0.98856797278254172</c:v>
                </c:pt>
                <c:pt idx="1509">
                  <c:v>0.98858710489708002</c:v>
                </c:pt>
                <c:pt idx="1510">
                  <c:v>0.98860619466096711</c:v>
                </c:pt>
                <c:pt idx="1511">
                  <c:v>0.98862524219038017</c:v>
                </c:pt>
                <c:pt idx="1512">
                  <c:v>0.98864424760111735</c:v>
                </c:pt>
                <c:pt idx="1513">
                  <c:v>0.98866321100859966</c:v>
                </c:pt>
                <c:pt idx="1514">
                  <c:v>0.98868213252787229</c:v>
                </c:pt>
                <c:pt idx="1515">
                  <c:v>0.98870101227360585</c:v>
                </c:pt>
                <c:pt idx="1516">
                  <c:v>0.98871985036009769</c:v>
                </c:pt>
                <c:pt idx="1517">
                  <c:v>0.98873864690127378</c:v>
                </c:pt>
                <c:pt idx="1518">
                  <c:v>0.98875740201068951</c:v>
                </c:pt>
                <c:pt idx="1519">
                  <c:v>0.98877611580153146</c:v>
                </c:pt>
                <c:pt idx="1520">
                  <c:v>0.98879478838661894</c:v>
                </c:pt>
                <c:pt idx="1521">
                  <c:v>0.98881341987840465</c:v>
                </c:pt>
                <c:pt idx="1522">
                  <c:v>0.98883201038897683</c:v>
                </c:pt>
                <c:pt idx="1523">
                  <c:v>0.98885056003006033</c:v>
                </c:pt>
                <c:pt idx="1524">
                  <c:v>0.98886906891301785</c:v>
                </c:pt>
                <c:pt idx="1525">
                  <c:v>0.98888753714885125</c:v>
                </c:pt>
                <c:pt idx="1526">
                  <c:v>0.98890596484820337</c:v>
                </c:pt>
                <c:pt idx="1527">
                  <c:v>0.98892435212135887</c:v>
                </c:pt>
                <c:pt idx="1528">
                  <c:v>0.98894269907824561</c:v>
                </c:pt>
                <c:pt idx="1529">
                  <c:v>0.98896100582843649</c:v>
                </c:pt>
                <c:pt idx="1530">
                  <c:v>0.98897927248114992</c:v>
                </c:pt>
                <c:pt idx="1531">
                  <c:v>0.98899749914525192</c:v>
                </c:pt>
                <c:pt idx="1532">
                  <c:v>0.98901568592925715</c:v>
                </c:pt>
                <c:pt idx="1533">
                  <c:v>0.98903383294133018</c:v>
                </c:pt>
                <c:pt idx="1534">
                  <c:v>0.98905194028928667</c:v>
                </c:pt>
                <c:pt idx="1535">
                  <c:v>0.98907000808059498</c:v>
                </c:pt>
                <c:pt idx="1536">
                  <c:v>0.98908803642237719</c:v>
                </c:pt>
                <c:pt idx="1537">
                  <c:v>0.98910602542141057</c:v>
                </c:pt>
                <c:pt idx="1538">
                  <c:v>0.98912397518412876</c:v>
                </c:pt>
                <c:pt idx="1539">
                  <c:v>0.98914188581662299</c:v>
                </c:pt>
                <c:pt idx="1540">
                  <c:v>0.98915975742464368</c:v>
                </c:pt>
                <c:pt idx="1541">
                  <c:v>0.98917759011360107</c:v>
                </c:pt>
                <c:pt idx="1542">
                  <c:v>0.98919538398856732</c:v>
                </c:pt>
                <c:pt idx="1543">
                  <c:v>0.989213139154277</c:v>
                </c:pt>
                <c:pt idx="1544">
                  <c:v>0.98923085571512881</c:v>
                </c:pt>
                <c:pt idx="1545">
                  <c:v>0.9892485337751864</c:v>
                </c:pt>
                <c:pt idx="1546">
                  <c:v>0.98926617343818024</c:v>
                </c:pt>
                <c:pt idx="1547">
                  <c:v>0.9892837748075084</c:v>
                </c:pt>
                <c:pt idx="1548">
                  <c:v>0.98930133798623776</c:v>
                </c:pt>
                <c:pt idx="1549">
                  <c:v>0.98931886307710526</c:v>
                </c:pt>
                <c:pt idx="1550">
                  <c:v>0.98933635018251953</c:v>
                </c:pt>
                <c:pt idx="1551">
                  <c:v>0.98935379940456147</c:v>
                </c:pt>
                <c:pt idx="1552">
                  <c:v>0.98937121084498603</c:v>
                </c:pt>
                <c:pt idx="1553">
                  <c:v>0.98938858460522294</c:v>
                </c:pt>
                <c:pt idx="1554">
                  <c:v>0.98940592078637812</c:v>
                </c:pt>
                <c:pt idx="1555">
                  <c:v>0.98942321948923506</c:v>
                </c:pt>
                <c:pt idx="1556">
                  <c:v>0.98944048081425562</c:v>
                </c:pt>
                <c:pt idx="1557">
                  <c:v>0.98945770486158158</c:v>
                </c:pt>
                <c:pt idx="1558">
                  <c:v>0.98947489173103553</c:v>
                </c:pt>
                <c:pt idx="1559">
                  <c:v>0.98949204152212222</c:v>
                </c:pt>
                <c:pt idx="1560">
                  <c:v>0.98950915433402975</c:v>
                </c:pt>
                <c:pt idx="1561">
                  <c:v>0.98952623026563058</c:v>
                </c:pt>
                <c:pt idx="1562">
                  <c:v>0.98954326941548265</c:v>
                </c:pt>
                <c:pt idx="1563">
                  <c:v>0.98956027188183093</c:v>
                </c:pt>
                <c:pt idx="1564">
                  <c:v>0.9895772377626082</c:v>
                </c:pt>
                <c:pt idx="1565">
                  <c:v>0.98959416715543602</c:v>
                </c:pt>
                <c:pt idx="1566">
                  <c:v>0.98961106015762657</c:v>
                </c:pt>
                <c:pt idx="1567">
                  <c:v>0.98962791686618312</c:v>
                </c:pt>
                <c:pt idx="1568">
                  <c:v>0.98964473737780134</c:v>
                </c:pt>
                <c:pt idx="1569">
                  <c:v>0.98966152178887068</c:v>
                </c:pt>
                <c:pt idx="1570">
                  <c:v>0.98967827019547516</c:v>
                </c:pt>
                <c:pt idx="1571">
                  <c:v>0.98969498269339462</c:v>
                </c:pt>
                <c:pt idx="1572">
                  <c:v>0.9897116593781059</c:v>
                </c:pt>
                <c:pt idx="1573">
                  <c:v>0.98972830034478376</c:v>
                </c:pt>
                <c:pt idx="1574">
                  <c:v>0.98974490568830231</c:v>
                </c:pt>
                <c:pt idx="1575">
                  <c:v>0.98976147550323579</c:v>
                </c:pt>
                <c:pt idx="1576">
                  <c:v>0.98977800988385967</c:v>
                </c:pt>
                <c:pt idx="1577">
                  <c:v>0.98979450892415199</c:v>
                </c:pt>
                <c:pt idx="1578">
                  <c:v>0.98981097271779428</c:v>
                </c:pt>
                <c:pt idx="1579">
                  <c:v>0.9898274013581726</c:v>
                </c:pt>
                <c:pt idx="1580">
                  <c:v>0.98984379493837882</c:v>
                </c:pt>
                <c:pt idx="1581">
                  <c:v>0.98986015355121137</c:v>
                </c:pt>
                <c:pt idx="1582">
                  <c:v>0.9898764772891766</c:v>
                </c:pt>
                <c:pt idx="1583">
                  <c:v>0.98989276624448963</c:v>
                </c:pt>
                <c:pt idx="1584">
                  <c:v>0.9899090205090757</c:v>
                </c:pt>
                <c:pt idx="1585">
                  <c:v>0.98992524017457073</c:v>
                </c:pt>
                <c:pt idx="1586">
                  <c:v>0.98994142533232299</c:v>
                </c:pt>
                <c:pt idx="1587">
                  <c:v>0.98995757607339374</c:v>
                </c:pt>
                <c:pt idx="1588">
                  <c:v>0.98997369248855815</c:v>
                </c:pt>
                <c:pt idx="1589">
                  <c:v>0.98998977466830673</c:v>
                </c:pt>
                <c:pt idx="1590">
                  <c:v>0.99000582270284621</c:v>
                </c:pt>
                <c:pt idx="1591">
                  <c:v>0.99002183668210053</c:v>
                </c:pt>
                <c:pt idx="1592">
                  <c:v>0.99003781669571167</c:v>
                </c:pt>
                <c:pt idx="1593">
                  <c:v>0.99005376283304114</c:v>
                </c:pt>
                <c:pt idx="1594">
                  <c:v>0.99006967518317046</c:v>
                </c:pt>
                <c:pt idx="1595">
                  <c:v>0.99008555383490282</c:v>
                </c:pt>
                <c:pt idx="1596">
                  <c:v>0.99010139887676318</c:v>
                </c:pt>
                <c:pt idx="1597">
                  <c:v>0.9901172103970004</c:v>
                </c:pt>
                <c:pt idx="1598">
                  <c:v>0.99013298848358711</c:v>
                </c:pt>
                <c:pt idx="1599">
                  <c:v>0.99014873322422148</c:v>
                </c:pt>
                <c:pt idx="1600">
                  <c:v>0.99016444470632803</c:v>
                </c:pt>
                <c:pt idx="1601">
                  <c:v>0.99018012301705827</c:v>
                </c:pt>
                <c:pt idx="1602">
                  <c:v>0.99019576824329247</c:v>
                </c:pt>
                <c:pt idx="1603">
                  <c:v>0.99021138047163948</c:v>
                </c:pt>
                <c:pt idx="1604">
                  <c:v>0.990226959788439</c:v>
                </c:pt>
                <c:pt idx="1605">
                  <c:v>0.99024250627976129</c:v>
                </c:pt>
                <c:pt idx="1606">
                  <c:v>0.99025802003140939</c:v>
                </c:pt>
                <c:pt idx="1607">
                  <c:v>0.99027350112891899</c:v>
                </c:pt>
                <c:pt idx="1608">
                  <c:v>0.99028894965755998</c:v>
                </c:pt>
                <c:pt idx="1609">
                  <c:v>0.99030436570233737</c:v>
                </c:pt>
                <c:pt idx="1610">
                  <c:v>0.99031974934799205</c:v>
                </c:pt>
                <c:pt idx="1611">
                  <c:v>0.99033510067900188</c:v>
                </c:pt>
                <c:pt idx="1612">
                  <c:v>0.99035041977958249</c:v>
                </c:pt>
                <c:pt idx="1613">
                  <c:v>0.99036570673368851</c:v>
                </c:pt>
                <c:pt idx="1614">
                  <c:v>0.9903809616250141</c:v>
                </c:pt>
                <c:pt idx="1615">
                  <c:v>0.9903961845369943</c:v>
                </c:pt>
                <c:pt idx="1616">
                  <c:v>0.99041137555280545</c:v>
                </c:pt>
                <c:pt idx="1617">
                  <c:v>0.99042653475536702</c:v>
                </c:pt>
                <c:pt idx="1618">
                  <c:v>0.9904416622273412</c:v>
                </c:pt>
                <c:pt idx="1619">
                  <c:v>0.99045675805113509</c:v>
                </c:pt>
                <c:pt idx="1620">
                  <c:v>0.99047182230890085</c:v>
                </c:pt>
                <c:pt idx="1621">
                  <c:v>0.99048685508253675</c:v>
                </c:pt>
                <c:pt idx="1622">
                  <c:v>0.99050185645368838</c:v>
                </c:pt>
                <c:pt idx="1623">
                  <c:v>0.99051682650374928</c:v>
                </c:pt>
                <c:pt idx="1624">
                  <c:v>0.99053176531386167</c:v>
                </c:pt>
                <c:pt idx="1625">
                  <c:v>0.99054667296491783</c:v>
                </c:pt>
                <c:pt idx="1626">
                  <c:v>0.9905615495375607</c:v>
                </c:pt>
                <c:pt idx="1627">
                  <c:v>0.99057639511218465</c:v>
                </c:pt>
                <c:pt idx="1628">
                  <c:v>0.99059120976893666</c:v>
                </c:pt>
                <c:pt idx="1629">
                  <c:v>0.99060599358771695</c:v>
                </c:pt>
                <c:pt idx="1630">
                  <c:v>0.99062074664818001</c:v>
                </c:pt>
                <c:pt idx="1631">
                  <c:v>0.99063546902973543</c:v>
                </c:pt>
                <c:pt idx="1632">
                  <c:v>0.99065016081154877</c:v>
                </c:pt>
                <c:pt idx="1633">
                  <c:v>0.99066482207254236</c:v>
                </c:pt>
                <c:pt idx="1634">
                  <c:v>0.99067945289139625</c:v>
                </c:pt>
                <c:pt idx="1635">
                  <c:v>0.99069405334654914</c:v>
                </c:pt>
                <c:pt idx="1636">
                  <c:v>0.99070862351619904</c:v>
                </c:pt>
                <c:pt idx="1637">
                  <c:v>0.99072316347830425</c:v>
                </c:pt>
                <c:pt idx="1638">
                  <c:v>0.99073767331058415</c:v>
                </c:pt>
                <c:pt idx="1639">
                  <c:v>0.99075215309052023</c:v>
                </c:pt>
                <c:pt idx="1640">
                  <c:v>0.99076660289535656</c:v>
                </c:pt>
                <c:pt idx="1641">
                  <c:v>0.99078102280210101</c:v>
                </c:pt>
                <c:pt idx="1642">
                  <c:v>0.99079541288752593</c:v>
                </c:pt>
                <c:pt idx="1643">
                  <c:v>0.99080977322816899</c:v>
                </c:pt>
                <c:pt idx="1644">
                  <c:v>0.99082410390033382</c:v>
                </c:pt>
                <c:pt idx="1645">
                  <c:v>0.99083840498009124</c:v>
                </c:pt>
                <c:pt idx="1646">
                  <c:v>0.9908526765432798</c:v>
                </c:pt>
                <c:pt idx="1647">
                  <c:v>0.99086691866550658</c:v>
                </c:pt>
                <c:pt idx="1648">
                  <c:v>0.99088113142214829</c:v>
                </c:pt>
                <c:pt idx="1649">
                  <c:v>0.99089531488835147</c:v>
                </c:pt>
                <c:pt idx="1650">
                  <c:v>0.99090946913903422</c:v>
                </c:pt>
                <c:pt idx="1651">
                  <c:v>0.9909235942488861</c:v>
                </c:pt>
                <c:pt idx="1652">
                  <c:v>0.99093769029236967</c:v>
                </c:pt>
                <c:pt idx="1653">
                  <c:v>0.99095175734372054</c:v>
                </c:pt>
                <c:pt idx="1654">
                  <c:v>0.99096579547694896</c:v>
                </c:pt>
                <c:pt idx="1655">
                  <c:v>0.99097980476584013</c:v>
                </c:pt>
                <c:pt idx="1656">
                  <c:v>0.99099378528395488</c:v>
                </c:pt>
                <c:pt idx="1657">
                  <c:v>0.99100773710463086</c:v>
                </c:pt>
                <c:pt idx="1658">
                  <c:v>0.99102166030098315</c:v>
                </c:pt>
                <c:pt idx="1659">
                  <c:v>0.99103555494590501</c:v>
                </c:pt>
                <c:pt idx="1660">
                  <c:v>0.99104942111206862</c:v>
                </c:pt>
                <c:pt idx="1661">
                  <c:v>0.99106325887192592</c:v>
                </c:pt>
                <c:pt idx="1662">
                  <c:v>0.99107706829770936</c:v>
                </c:pt>
                <c:pt idx="1663">
                  <c:v>0.99109084946143278</c:v>
                </c:pt>
                <c:pt idx="1664">
                  <c:v>0.99110460243489196</c:v>
                </c:pt>
                <c:pt idx="1665">
                  <c:v>0.99111832728966542</c:v>
                </c:pt>
                <c:pt idx="1666">
                  <c:v>0.99113202409711554</c:v>
                </c:pt>
                <c:pt idx="1667">
                  <c:v>0.99114569292838883</c:v>
                </c:pt>
                <c:pt idx="1668">
                  <c:v>0.99115933385441679</c:v>
                </c:pt>
                <c:pt idx="1669">
                  <c:v>0.99117294694591718</c:v>
                </c:pt>
                <c:pt idx="1670">
                  <c:v>0.99118653227339382</c:v>
                </c:pt>
                <c:pt idx="1671">
                  <c:v>0.99120008990713815</c:v>
                </c:pt>
                <c:pt idx="1672">
                  <c:v>0.99121361991722978</c:v>
                </c:pt>
                <c:pt idx="1673">
                  <c:v>0.99122712237353683</c:v>
                </c:pt>
                <c:pt idx="1674">
                  <c:v>0.99124059734571723</c:v>
                </c:pt>
                <c:pt idx="1675">
                  <c:v>0.991254044903219</c:v>
                </c:pt>
                <c:pt idx="1676">
                  <c:v>0.99126746511528141</c:v>
                </c:pt>
                <c:pt idx="1677">
                  <c:v>0.99128085805093535</c:v>
                </c:pt>
                <c:pt idx="1678">
                  <c:v>0.991294223779004</c:v>
                </c:pt>
                <c:pt idx="1679">
                  <c:v>0.99130756236810402</c:v>
                </c:pt>
                <c:pt idx="1680">
                  <c:v>0.9913208738866458</c:v>
                </c:pt>
                <c:pt idx="1681">
                  <c:v>0.99133415840283445</c:v>
                </c:pt>
                <c:pt idx="1682">
                  <c:v>0.99134741598467024</c:v>
                </c:pt>
                <c:pt idx="1683">
                  <c:v>0.99136064669994972</c:v>
                </c:pt>
                <c:pt idx="1684">
                  <c:v>0.99137385061626593</c:v>
                </c:pt>
                <c:pt idx="1685">
                  <c:v>0.99138702780100973</c:v>
                </c:pt>
                <c:pt idx="1686">
                  <c:v>0.99140017832136973</c:v>
                </c:pt>
                <c:pt idx="1687">
                  <c:v>0.99141330224433377</c:v>
                </c:pt>
                <c:pt idx="1688">
                  <c:v>0.99142639963668899</c:v>
                </c:pt>
                <c:pt idx="1689">
                  <c:v>0.99143947056502291</c:v>
                </c:pt>
                <c:pt idx="1690">
                  <c:v>0.99145251509572385</c:v>
                </c:pt>
                <c:pt idx="1691">
                  <c:v>0.99146553329498199</c:v>
                </c:pt>
                <c:pt idx="1692">
                  <c:v>0.99147852522878954</c:v>
                </c:pt>
                <c:pt idx="1693">
                  <c:v>0.99149149096294209</c:v>
                </c:pt>
                <c:pt idx="1694">
                  <c:v>0.99150443056303839</c:v>
                </c:pt>
                <c:pt idx="1695">
                  <c:v>0.99151734409448211</c:v>
                </c:pt>
                <c:pt idx="1696">
                  <c:v>0.99153023162248155</c:v>
                </c:pt>
                <c:pt idx="1697">
                  <c:v>0.99154309321205092</c:v>
                </c:pt>
                <c:pt idx="1698">
                  <c:v>0.99155592892801059</c:v>
                </c:pt>
                <c:pt idx="1699">
                  <c:v>0.99156873883498819</c:v>
                </c:pt>
                <c:pt idx="1700">
                  <c:v>0.99158152299741897</c:v>
                </c:pt>
                <c:pt idx="1701">
                  <c:v>0.99159428147954665</c:v>
                </c:pt>
                <c:pt idx="1702">
                  <c:v>0.99160701434542387</c:v>
                </c:pt>
                <c:pt idx="1703">
                  <c:v>0.99161972165891277</c:v>
                </c:pt>
                <c:pt idx="1704">
                  <c:v>0.99163240348368631</c:v>
                </c:pt>
                <c:pt idx="1705">
                  <c:v>0.99164505988322793</c:v>
                </c:pt>
                <c:pt idx="1706">
                  <c:v>0.99165769092083311</c:v>
                </c:pt>
                <c:pt idx="1707">
                  <c:v>0.99167029665960926</c:v>
                </c:pt>
                <c:pt idx="1708">
                  <c:v>0.99168287716247716</c:v>
                </c:pt>
                <c:pt idx="1709">
                  <c:v>0.99169543249217063</c:v>
                </c:pt>
                <c:pt idx="1710">
                  <c:v>0.99170796271123829</c:v>
                </c:pt>
                <c:pt idx="1711">
                  <c:v>0.99172046788204304</c:v>
                </c:pt>
                <c:pt idx="1712">
                  <c:v>0.9917329480667636</c:v>
                </c:pt>
                <c:pt idx="1713">
                  <c:v>0.9917454033273948</c:v>
                </c:pt>
                <c:pt idx="1714">
                  <c:v>0.99175783372574811</c:v>
                </c:pt>
                <c:pt idx="1715">
                  <c:v>0.99177023932345243</c:v>
                </c:pt>
                <c:pt idx="1716">
                  <c:v>0.99178262018195451</c:v>
                </c:pt>
                <c:pt idx="1717">
                  <c:v>0.9917949763625199</c:v>
                </c:pt>
                <c:pt idx="1718">
                  <c:v>0.99180730792623339</c:v>
                </c:pt>
                <c:pt idx="1719">
                  <c:v>0.9918196149339995</c:v>
                </c:pt>
                <c:pt idx="1720">
                  <c:v>0.99183189744654332</c:v>
                </c:pt>
                <c:pt idx="1721">
                  <c:v>0.99184415552441085</c:v>
                </c:pt>
                <c:pt idx="1722">
                  <c:v>0.99185638922797015</c:v>
                </c:pt>
                <c:pt idx="1723">
                  <c:v>0.99186859861741106</c:v>
                </c:pt>
                <c:pt idx="1724">
                  <c:v>0.9918807837527468</c:v>
                </c:pt>
                <c:pt idx="1725">
                  <c:v>0.99189294469381384</c:v>
                </c:pt>
                <c:pt idx="1726">
                  <c:v>0.99190508150027279</c:v>
                </c:pt>
                <c:pt idx="1727">
                  <c:v>0.99191719423160907</c:v>
                </c:pt>
                <c:pt idx="1728">
                  <c:v>0.99192928294713323</c:v>
                </c:pt>
                <c:pt idx="1729">
                  <c:v>0.99194134770598197</c:v>
                </c:pt>
                <c:pt idx="1730">
                  <c:v>0.99195338856711823</c:v>
                </c:pt>
                <c:pt idx="1731">
                  <c:v>0.99196540558933211</c:v>
                </c:pt>
                <c:pt idx="1732">
                  <c:v>0.99197739883124147</c:v>
                </c:pt>
                <c:pt idx="1733">
                  <c:v>0.99198936835129226</c:v>
                </c:pt>
                <c:pt idx="1734">
                  <c:v>0.99200131420775939</c:v>
                </c:pt>
                <c:pt idx="1735">
                  <c:v>0.99201323645874717</c:v>
                </c:pt>
                <c:pt idx="1736">
                  <c:v>0.99202513516218982</c:v>
                </c:pt>
                <c:pt idx="1737">
                  <c:v>0.99203701037585212</c:v>
                </c:pt>
                <c:pt idx="1738">
                  <c:v>0.99204886215733012</c:v>
                </c:pt>
                <c:pt idx="1739">
                  <c:v>0.99206069056405144</c:v>
                </c:pt>
                <c:pt idx="1740">
                  <c:v>0.99207249565327615</c:v>
                </c:pt>
                <c:pt idx="1741">
                  <c:v>0.99208427748209704</c:v>
                </c:pt>
                <c:pt idx="1742">
                  <c:v>0.99209603610744024</c:v>
                </c:pt>
                <c:pt idx="1743">
                  <c:v>0.992107771586066</c:v>
                </c:pt>
                <c:pt idx="1744">
                  <c:v>0.99211948397456906</c:v>
                </c:pt>
                <c:pt idx="1745">
                  <c:v>0.99213117332937928</c:v>
                </c:pt>
                <c:pt idx="1746">
                  <c:v>0.99214283970676209</c:v>
                </c:pt>
                <c:pt idx="1747">
                  <c:v>0.99215448316281918</c:v>
                </c:pt>
                <c:pt idx="1748">
                  <c:v>0.99216610375348913</c:v>
                </c:pt>
                <c:pt idx="1749">
                  <c:v>0.99217770153454743</c:v>
                </c:pt>
                <c:pt idx="1750">
                  <c:v>0.99218927656160794</c:v>
                </c:pt>
                <c:pt idx="1751">
                  <c:v>0.99220082889012251</c:v>
                </c:pt>
                <c:pt idx="1752">
                  <c:v>0.99221235857538215</c:v>
                </c:pt>
                <c:pt idx="1753">
                  <c:v>0.99222386567251719</c:v>
                </c:pt>
                <c:pt idx="1754">
                  <c:v>0.99223535023649823</c:v>
                </c:pt>
                <c:pt idx="1755">
                  <c:v>0.99224681232213618</c:v>
                </c:pt>
                <c:pt idx="1756">
                  <c:v>0.99225825198408324</c:v>
                </c:pt>
                <c:pt idx="1757">
                  <c:v>0.99226966927683313</c:v>
                </c:pt>
                <c:pt idx="1758">
                  <c:v>0.99228106425472173</c:v>
                </c:pt>
                <c:pt idx="1759">
                  <c:v>0.9922924369719277</c:v>
                </c:pt>
                <c:pt idx="1760">
                  <c:v>0.99230378748247283</c:v>
                </c:pt>
                <c:pt idx="1761">
                  <c:v>0.99231511584022258</c:v>
                </c:pt>
                <c:pt idx="1762">
                  <c:v>0.99232642209888688</c:v>
                </c:pt>
                <c:pt idx="1763">
                  <c:v>0.99233770631202045</c:v>
                </c:pt>
                <c:pt idx="1764">
                  <c:v>0.99234896853302312</c:v>
                </c:pt>
                <c:pt idx="1765">
                  <c:v>0.99236020881514064</c:v>
                </c:pt>
                <c:pt idx="1766">
                  <c:v>0.9923714272114651</c:v>
                </c:pt>
                <c:pt idx="1767">
                  <c:v>0.99238262377493547</c:v>
                </c:pt>
                <c:pt idx="1768">
                  <c:v>0.99239379855833809</c:v>
                </c:pt>
                <c:pt idx="1769">
                  <c:v>0.9924049516143072</c:v>
                </c:pt>
                <c:pt idx="1770">
                  <c:v>0.99241608299532524</c:v>
                </c:pt>
                <c:pt idx="1771">
                  <c:v>0.99242719275372371</c:v>
                </c:pt>
                <c:pt idx="1772">
                  <c:v>0.99243828094168363</c:v>
                </c:pt>
                <c:pt idx="1773">
                  <c:v>0.99244934761123549</c:v>
                </c:pt>
                <c:pt idx="1774">
                  <c:v>0.99246039281426068</c:v>
                </c:pt>
                <c:pt idx="1775">
                  <c:v>0.99247141660249116</c:v>
                </c:pt>
                <c:pt idx="1776">
                  <c:v>0.99248241902751033</c:v>
                </c:pt>
                <c:pt idx="1777">
                  <c:v>0.99249340014075349</c:v>
                </c:pt>
                <c:pt idx="1778">
                  <c:v>0.9925043599935085</c:v>
                </c:pt>
                <c:pt idx="1779">
                  <c:v>0.99251529863691568</c:v>
                </c:pt>
                <c:pt idx="1780">
                  <c:v>0.99252621612196901</c:v>
                </c:pt>
                <c:pt idx="1781">
                  <c:v>0.99253711249951637</c:v>
                </c:pt>
                <c:pt idx="1782">
                  <c:v>0.99254798782025977</c:v>
                </c:pt>
                <c:pt idx="1783">
                  <c:v>0.99255884213475609</c:v>
                </c:pt>
                <c:pt idx="1784">
                  <c:v>0.99256967549341757</c:v>
                </c:pt>
                <c:pt idx="1785">
                  <c:v>0.9925804879465121</c:v>
                </c:pt>
                <c:pt idx="1786">
                  <c:v>0.99259127954416404</c:v>
                </c:pt>
                <c:pt idx="1787">
                  <c:v>0.99260205033635407</c:v>
                </c:pt>
                <c:pt idx="1788">
                  <c:v>0.99261280037292055</c:v>
                </c:pt>
                <c:pt idx="1789">
                  <c:v>0.99262352970355927</c:v>
                </c:pt>
                <c:pt idx="1790">
                  <c:v>0.99263423837782405</c:v>
                </c:pt>
                <c:pt idx="1791">
                  <c:v>0.99264492644512758</c:v>
                </c:pt>
                <c:pt idx="1792">
                  <c:v>0.99265559395474157</c:v>
                </c:pt>
                <c:pt idx="1793">
                  <c:v>0.99266624095579703</c:v>
                </c:pt>
                <c:pt idx="1794">
                  <c:v>0.99267686749728534</c:v>
                </c:pt>
                <c:pt idx="1795">
                  <c:v>0.99268747362805809</c:v>
                </c:pt>
                <c:pt idx="1796">
                  <c:v>0.99269805939682787</c:v>
                </c:pt>
                <c:pt idx="1797">
                  <c:v>0.99270862485216882</c:v>
                </c:pt>
                <c:pt idx="1798">
                  <c:v>0.99271917004251653</c:v>
                </c:pt>
                <c:pt idx="1799">
                  <c:v>0.99272969501616937</c:v>
                </c:pt>
                <c:pt idx="1800">
                  <c:v>0.99274019982128814</c:v>
                </c:pt>
                <c:pt idx="1801">
                  <c:v>0.9927506845058971</c:v>
                </c:pt>
                <c:pt idx="1802">
                  <c:v>0.99276114911788382</c:v>
                </c:pt>
                <c:pt idx="1803">
                  <c:v>0.99277159370500034</c:v>
                </c:pt>
                <c:pt idx="1804">
                  <c:v>0.9927820183148629</c:v>
                </c:pt>
                <c:pt idx="1805">
                  <c:v>0.99279242299495307</c:v>
                </c:pt>
                <c:pt idx="1806">
                  <c:v>0.99280280779261776</c:v>
                </c:pt>
                <c:pt idx="1807">
                  <c:v>0.99281317275506964</c:v>
                </c:pt>
                <c:pt idx="1808">
                  <c:v>0.99282351792938772</c:v>
                </c:pt>
                <c:pt idx="1809">
                  <c:v>0.99283384336251801</c:v>
                </c:pt>
                <c:pt idx="1810">
                  <c:v>0.99284414910127339</c:v>
                </c:pt>
                <c:pt idx="1811">
                  <c:v>0.99285443519233452</c:v>
                </c:pt>
                <c:pt idx="1812">
                  <c:v>0.99286470168225027</c:v>
                </c:pt>
                <c:pt idx="1813">
                  <c:v>0.99287494861743775</c:v>
                </c:pt>
                <c:pt idx="1814">
                  <c:v>0.99288517604418325</c:v>
                </c:pt>
                <c:pt idx="1815">
                  <c:v>0.99289538400864219</c:v>
                </c:pt>
                <c:pt idx="1816">
                  <c:v>0.99290557255683976</c:v>
                </c:pt>
                <c:pt idx="1817">
                  <c:v>0.99291574173467168</c:v>
                </c:pt>
                <c:pt idx="1818">
                  <c:v>0.99292589158790412</c:v>
                </c:pt>
                <c:pt idx="1819">
                  <c:v>0.99293602216217414</c:v>
                </c:pt>
                <c:pt idx="1820">
                  <c:v>0.99294613350299044</c:v>
                </c:pt>
                <c:pt idx="1821">
                  <c:v>0.99295622565573372</c:v>
                </c:pt>
                <c:pt idx="1822">
                  <c:v>0.99296629866565667</c:v>
                </c:pt>
                <c:pt idx="1823">
                  <c:v>0.99297635257788519</c:v>
                </c:pt>
                <c:pt idx="1824">
                  <c:v>0.99298638743741785</c:v>
                </c:pt>
                <c:pt idx="1825">
                  <c:v>0.99299640328912708</c:v>
                </c:pt>
                <c:pt idx="1826">
                  <c:v>0.99300640017775921</c:v>
                </c:pt>
                <c:pt idx="1827">
                  <c:v>0.99301637814793486</c:v>
                </c:pt>
                <c:pt idx="1828">
                  <c:v>0.99302633724414957</c:v>
                </c:pt>
                <c:pt idx="1829">
                  <c:v>0.99303627751077395</c:v>
                </c:pt>
                <c:pt idx="1830">
                  <c:v>0.99304619899205437</c:v>
                </c:pt>
                <c:pt idx="1831">
                  <c:v>0.99305610173211301</c:v>
                </c:pt>
                <c:pt idx="1832">
                  <c:v>0.99306598577494853</c:v>
                </c:pt>
                <c:pt idx="1833">
                  <c:v>0.99307585116443664</c:v>
                </c:pt>
                <c:pt idx="1834">
                  <c:v>0.99308569794432988</c:v>
                </c:pt>
                <c:pt idx="1835">
                  <c:v>0.99309552615825858</c:v>
                </c:pt>
                <c:pt idx="1836">
                  <c:v>0.99310533584973115</c:v>
                </c:pt>
                <c:pt idx="1837">
                  <c:v>0.99311512706213423</c:v>
                </c:pt>
                <c:pt idx="1838">
                  <c:v>0.99312489983873342</c:v>
                </c:pt>
                <c:pt idx="1839">
                  <c:v>0.99313465422267333</c:v>
                </c:pt>
                <c:pt idx="1840">
                  <c:v>0.99314439025697843</c:v>
                </c:pt>
                <c:pt idx="1841">
                  <c:v>0.99315410798455273</c:v>
                </c:pt>
                <c:pt idx="1842">
                  <c:v>0.993163807448181</c:v>
                </c:pt>
                <c:pt idx="1843">
                  <c:v>0.99317348869052846</c:v>
                </c:pt>
                <c:pt idx="1844">
                  <c:v>0.99318315175414174</c:v>
                </c:pt>
                <c:pt idx="1845">
                  <c:v>0.99319279668144878</c:v>
                </c:pt>
                <c:pt idx="1846">
                  <c:v>0.9932024235147594</c:v>
                </c:pt>
                <c:pt idx="1847">
                  <c:v>0.99321203229626565</c:v>
                </c:pt>
                <c:pt idx="1848">
                  <c:v>0.99322162306804262</c:v>
                </c:pt>
                <c:pt idx="1849">
                  <c:v>0.99323119587204789</c:v>
                </c:pt>
                <c:pt idx="1850">
                  <c:v>0.99324075075012275</c:v>
                </c:pt>
                <c:pt idx="1851">
                  <c:v>0.99325028774399238</c:v>
                </c:pt>
                <c:pt idx="1852">
                  <c:v>0.99325980689526583</c:v>
                </c:pt>
                <c:pt idx="1853">
                  <c:v>0.9932693082454368</c:v>
                </c:pt>
                <c:pt idx="1854">
                  <c:v>0.99327879183588397</c:v>
                </c:pt>
                <c:pt idx="1855">
                  <c:v>0.9932882577078711</c:v>
                </c:pt>
                <c:pt idx="1856">
                  <c:v>0.99329770590254796</c:v>
                </c:pt>
              </c:numCache>
            </c:numRef>
          </c:yVal>
          <c:smooth val="1"/>
          <c:extLst>
            <c:ext xmlns:c16="http://schemas.microsoft.com/office/drawing/2014/chart" uri="{C3380CC4-5D6E-409C-BE32-E72D297353CC}">
              <c16:uniqueId val="{00000001-7F97-497B-BF90-BA12E72850EE}"/>
            </c:ext>
          </c:extLst>
        </c:ser>
        <c:ser>
          <c:idx val="0"/>
          <c:order val="2"/>
          <c:tx>
            <c:strRef>
              <c:f>Settings!$C$6</c:f>
              <c:strCache>
                <c:ptCount val="1"/>
                <c:pt idx="0">
                  <c:v>Drug 3</c:v>
                </c:pt>
              </c:strCache>
            </c:strRef>
          </c:tx>
          <c:spPr>
            <a:ln w="19050" cap="rnd">
              <a:solidFill>
                <a:srgbClr val="00B050"/>
              </a:solidFill>
              <a:round/>
            </a:ln>
            <a:effectLst/>
          </c:spPr>
          <c:marker>
            <c:symbol val="none"/>
          </c:marker>
          <c:xVal>
            <c:numRef>
              <c:f>'Weight-Age'!$E$2:$E$1858</c:f>
              <c:numCache>
                <c:formatCode>0.000</c:formatCode>
                <c:ptCount val="1857"/>
                <c:pt idx="0">
                  <c:v>0</c:v>
                </c:pt>
                <c:pt idx="1">
                  <c:v>3.2854209445585217E-2</c:v>
                </c:pt>
                <c:pt idx="2">
                  <c:v>6.5708418891170434E-2</c:v>
                </c:pt>
                <c:pt idx="3">
                  <c:v>9.856262833675565E-2</c:v>
                </c:pt>
                <c:pt idx="4">
                  <c:v>0.13141683778234087</c:v>
                </c:pt>
                <c:pt idx="5">
                  <c:v>0.16427104722792607</c:v>
                </c:pt>
                <c:pt idx="6">
                  <c:v>0.1971252566735113</c:v>
                </c:pt>
                <c:pt idx="7">
                  <c:v>0.2299794661190965</c:v>
                </c:pt>
                <c:pt idx="8">
                  <c:v>0.26283367556468173</c:v>
                </c:pt>
                <c:pt idx="9">
                  <c:v>0.29568788501026694</c:v>
                </c:pt>
                <c:pt idx="10">
                  <c:v>0.32854209445585214</c:v>
                </c:pt>
                <c:pt idx="11">
                  <c:v>0.3613963039014374</c:v>
                </c:pt>
                <c:pt idx="12">
                  <c:v>0.3942505133470226</c:v>
                </c:pt>
                <c:pt idx="13">
                  <c:v>0.4271047227926078</c:v>
                </c:pt>
                <c:pt idx="14">
                  <c:v>0.45995893223819301</c:v>
                </c:pt>
                <c:pt idx="15">
                  <c:v>0.49281314168377821</c:v>
                </c:pt>
                <c:pt idx="16">
                  <c:v>0.52566735112936347</c:v>
                </c:pt>
                <c:pt idx="17">
                  <c:v>0.55852156057494862</c:v>
                </c:pt>
                <c:pt idx="18">
                  <c:v>0.59137577002053388</c:v>
                </c:pt>
                <c:pt idx="19">
                  <c:v>0.62422997946611913</c:v>
                </c:pt>
                <c:pt idx="20">
                  <c:v>0.65708418891170428</c:v>
                </c:pt>
                <c:pt idx="21">
                  <c:v>0.68993839835728954</c:v>
                </c:pt>
                <c:pt idx="22">
                  <c:v>0.7227926078028748</c:v>
                </c:pt>
                <c:pt idx="23">
                  <c:v>0.75564681724845995</c:v>
                </c:pt>
                <c:pt idx="24">
                  <c:v>0.7885010266940452</c:v>
                </c:pt>
                <c:pt idx="25">
                  <c:v>0.82135523613963035</c:v>
                </c:pt>
                <c:pt idx="26">
                  <c:v>0.85420944558521561</c:v>
                </c:pt>
                <c:pt idx="27">
                  <c:v>0.88706365503080087</c:v>
                </c:pt>
                <c:pt idx="28">
                  <c:v>0.91991786447638602</c:v>
                </c:pt>
                <c:pt idx="29">
                  <c:v>0.95277207392197127</c:v>
                </c:pt>
                <c:pt idx="30">
                  <c:v>0.98562628336755642</c:v>
                </c:pt>
                <c:pt idx="31">
                  <c:v>1.0184804928131417</c:v>
                </c:pt>
                <c:pt idx="32">
                  <c:v>1.0513347022587269</c:v>
                </c:pt>
                <c:pt idx="33">
                  <c:v>1.0841889117043122</c:v>
                </c:pt>
                <c:pt idx="34">
                  <c:v>1.1170431211498972</c:v>
                </c:pt>
                <c:pt idx="35">
                  <c:v>1.1498973305954825</c:v>
                </c:pt>
                <c:pt idx="36">
                  <c:v>1.1827515400410678</c:v>
                </c:pt>
                <c:pt idx="37">
                  <c:v>1.215605749486653</c:v>
                </c:pt>
                <c:pt idx="38">
                  <c:v>1.2484599589322383</c:v>
                </c:pt>
                <c:pt idx="39">
                  <c:v>1.2813141683778233</c:v>
                </c:pt>
                <c:pt idx="40">
                  <c:v>1.3141683778234086</c:v>
                </c:pt>
                <c:pt idx="41">
                  <c:v>1.3470225872689938</c:v>
                </c:pt>
                <c:pt idx="42">
                  <c:v>1.3798767967145791</c:v>
                </c:pt>
                <c:pt idx="43">
                  <c:v>1.4127310061601643</c:v>
                </c:pt>
                <c:pt idx="44">
                  <c:v>1.4455852156057496</c:v>
                </c:pt>
                <c:pt idx="45">
                  <c:v>1.4784394250513346</c:v>
                </c:pt>
                <c:pt idx="46">
                  <c:v>1.5112936344969199</c:v>
                </c:pt>
                <c:pt idx="47">
                  <c:v>1.5441478439425051</c:v>
                </c:pt>
                <c:pt idx="48">
                  <c:v>1.5770020533880904</c:v>
                </c:pt>
                <c:pt idx="49">
                  <c:v>1.6098562628336757</c:v>
                </c:pt>
                <c:pt idx="50">
                  <c:v>1.6427104722792607</c:v>
                </c:pt>
                <c:pt idx="51">
                  <c:v>1.675564681724846</c:v>
                </c:pt>
                <c:pt idx="52">
                  <c:v>1.7084188911704312</c:v>
                </c:pt>
                <c:pt idx="53">
                  <c:v>1.7412731006160165</c:v>
                </c:pt>
                <c:pt idx="54">
                  <c:v>1.7741273100616017</c:v>
                </c:pt>
                <c:pt idx="55">
                  <c:v>1.8069815195071868</c:v>
                </c:pt>
                <c:pt idx="56">
                  <c:v>1.839835728952772</c:v>
                </c:pt>
                <c:pt idx="57">
                  <c:v>1.8726899383983573</c:v>
                </c:pt>
                <c:pt idx="58">
                  <c:v>1.9055441478439425</c:v>
                </c:pt>
                <c:pt idx="59">
                  <c:v>1.9383983572895278</c:v>
                </c:pt>
                <c:pt idx="60">
                  <c:v>1.9712525667351128</c:v>
                </c:pt>
                <c:pt idx="61">
                  <c:v>2.0041067761806981</c:v>
                </c:pt>
                <c:pt idx="62">
                  <c:v>2.0369609856262834</c:v>
                </c:pt>
                <c:pt idx="63">
                  <c:v>2.0698151950718686</c:v>
                </c:pt>
                <c:pt idx="64">
                  <c:v>2.1026694045174539</c:v>
                </c:pt>
                <c:pt idx="65">
                  <c:v>2.1355236139630391</c:v>
                </c:pt>
                <c:pt idx="66">
                  <c:v>2.1683778234086244</c:v>
                </c:pt>
                <c:pt idx="67">
                  <c:v>2.2012320328542097</c:v>
                </c:pt>
                <c:pt idx="68">
                  <c:v>2.2340862422997945</c:v>
                </c:pt>
                <c:pt idx="69">
                  <c:v>2.2669404517453797</c:v>
                </c:pt>
                <c:pt idx="70">
                  <c:v>2.299794661190965</c:v>
                </c:pt>
                <c:pt idx="71">
                  <c:v>2.3326488706365502</c:v>
                </c:pt>
                <c:pt idx="72">
                  <c:v>2.3655030800821355</c:v>
                </c:pt>
                <c:pt idx="73">
                  <c:v>2.3983572895277208</c:v>
                </c:pt>
                <c:pt idx="74">
                  <c:v>2.431211498973306</c:v>
                </c:pt>
                <c:pt idx="75">
                  <c:v>2.4640657084188913</c:v>
                </c:pt>
                <c:pt idx="76">
                  <c:v>2.4969199178644765</c:v>
                </c:pt>
                <c:pt idx="77">
                  <c:v>2.5297741273100618</c:v>
                </c:pt>
                <c:pt idx="78">
                  <c:v>2.5626283367556466</c:v>
                </c:pt>
                <c:pt idx="79">
                  <c:v>2.5954825462012319</c:v>
                </c:pt>
                <c:pt idx="80">
                  <c:v>2.6283367556468171</c:v>
                </c:pt>
                <c:pt idx="81">
                  <c:v>2.6611909650924024</c:v>
                </c:pt>
                <c:pt idx="82">
                  <c:v>2.6940451745379876</c:v>
                </c:pt>
                <c:pt idx="83">
                  <c:v>2.7268993839835729</c:v>
                </c:pt>
                <c:pt idx="84">
                  <c:v>2.7597535934291582</c:v>
                </c:pt>
                <c:pt idx="85">
                  <c:v>2.7926078028747434</c:v>
                </c:pt>
                <c:pt idx="86">
                  <c:v>2.8254620123203287</c:v>
                </c:pt>
                <c:pt idx="87">
                  <c:v>2.8583162217659139</c:v>
                </c:pt>
                <c:pt idx="88">
                  <c:v>2.8911704312114992</c:v>
                </c:pt>
                <c:pt idx="89">
                  <c:v>2.924024640657084</c:v>
                </c:pt>
                <c:pt idx="90">
                  <c:v>2.9568788501026693</c:v>
                </c:pt>
                <c:pt idx="91">
                  <c:v>2.9897330595482545</c:v>
                </c:pt>
                <c:pt idx="92">
                  <c:v>3.0225872689938398</c:v>
                </c:pt>
                <c:pt idx="93">
                  <c:v>3.055441478439425</c:v>
                </c:pt>
                <c:pt idx="94">
                  <c:v>3.0882956878850103</c:v>
                </c:pt>
                <c:pt idx="95">
                  <c:v>3.1211498973305956</c:v>
                </c:pt>
                <c:pt idx="96">
                  <c:v>3.1540041067761808</c:v>
                </c:pt>
                <c:pt idx="97">
                  <c:v>3.1868583162217661</c:v>
                </c:pt>
                <c:pt idx="98">
                  <c:v>3.2197125256673513</c:v>
                </c:pt>
                <c:pt idx="99">
                  <c:v>3.2525667351129361</c:v>
                </c:pt>
                <c:pt idx="100">
                  <c:v>3.2854209445585214</c:v>
                </c:pt>
                <c:pt idx="101">
                  <c:v>3.3182751540041067</c:v>
                </c:pt>
                <c:pt idx="102">
                  <c:v>3.3511293634496919</c:v>
                </c:pt>
                <c:pt idx="103">
                  <c:v>3.3839835728952772</c:v>
                </c:pt>
                <c:pt idx="104">
                  <c:v>3.4168377823408624</c:v>
                </c:pt>
                <c:pt idx="105">
                  <c:v>3.4496919917864477</c:v>
                </c:pt>
                <c:pt idx="106">
                  <c:v>3.482546201232033</c:v>
                </c:pt>
                <c:pt idx="107">
                  <c:v>3.5154004106776182</c:v>
                </c:pt>
                <c:pt idx="108">
                  <c:v>3.5482546201232035</c:v>
                </c:pt>
                <c:pt idx="109">
                  <c:v>3.5811088295687883</c:v>
                </c:pt>
                <c:pt idx="110">
                  <c:v>3.6139630390143735</c:v>
                </c:pt>
                <c:pt idx="111">
                  <c:v>3.6468172484599588</c:v>
                </c:pt>
                <c:pt idx="112">
                  <c:v>3.6796714579055441</c:v>
                </c:pt>
                <c:pt idx="113">
                  <c:v>3.7125256673511293</c:v>
                </c:pt>
                <c:pt idx="114">
                  <c:v>3.7453798767967146</c:v>
                </c:pt>
                <c:pt idx="115">
                  <c:v>3.7782340862422998</c:v>
                </c:pt>
                <c:pt idx="116">
                  <c:v>3.8110882956878851</c:v>
                </c:pt>
                <c:pt idx="117">
                  <c:v>3.8439425051334704</c:v>
                </c:pt>
                <c:pt idx="118">
                  <c:v>3.8767967145790556</c:v>
                </c:pt>
                <c:pt idx="119">
                  <c:v>3.9096509240246409</c:v>
                </c:pt>
                <c:pt idx="120">
                  <c:v>3.9425051334702257</c:v>
                </c:pt>
                <c:pt idx="121">
                  <c:v>3.9753593429158109</c:v>
                </c:pt>
                <c:pt idx="122">
                  <c:v>4.0082135523613962</c:v>
                </c:pt>
                <c:pt idx="123">
                  <c:v>4.0410677618069819</c:v>
                </c:pt>
                <c:pt idx="124">
                  <c:v>4.0739219712525667</c:v>
                </c:pt>
                <c:pt idx="125">
                  <c:v>4.1067761806981515</c:v>
                </c:pt>
                <c:pt idx="126">
                  <c:v>4.1396303901437372</c:v>
                </c:pt>
                <c:pt idx="127">
                  <c:v>4.1724845995893221</c:v>
                </c:pt>
                <c:pt idx="128">
                  <c:v>4.2053388090349078</c:v>
                </c:pt>
                <c:pt idx="129">
                  <c:v>4.2381930184804926</c:v>
                </c:pt>
                <c:pt idx="130">
                  <c:v>4.2710472279260783</c:v>
                </c:pt>
                <c:pt idx="131">
                  <c:v>4.3039014373716631</c:v>
                </c:pt>
                <c:pt idx="132">
                  <c:v>4.3367556468172488</c:v>
                </c:pt>
                <c:pt idx="133">
                  <c:v>4.3696098562628336</c:v>
                </c:pt>
                <c:pt idx="134">
                  <c:v>4.4024640657084193</c:v>
                </c:pt>
                <c:pt idx="135">
                  <c:v>4.4353182751540041</c:v>
                </c:pt>
                <c:pt idx="136">
                  <c:v>4.4681724845995889</c:v>
                </c:pt>
                <c:pt idx="137">
                  <c:v>4.5010266940451746</c:v>
                </c:pt>
                <c:pt idx="138">
                  <c:v>4.5338809034907595</c:v>
                </c:pt>
                <c:pt idx="139">
                  <c:v>4.5667351129363452</c:v>
                </c:pt>
                <c:pt idx="140">
                  <c:v>4.59958932238193</c:v>
                </c:pt>
                <c:pt idx="141">
                  <c:v>4.6324435318275157</c:v>
                </c:pt>
                <c:pt idx="142">
                  <c:v>4.6652977412731005</c:v>
                </c:pt>
                <c:pt idx="143">
                  <c:v>4.6981519507186862</c:v>
                </c:pt>
                <c:pt idx="144">
                  <c:v>4.731006160164271</c:v>
                </c:pt>
                <c:pt idx="145">
                  <c:v>4.7638603696098567</c:v>
                </c:pt>
                <c:pt idx="146">
                  <c:v>4.7967145790554415</c:v>
                </c:pt>
                <c:pt idx="147">
                  <c:v>4.8295687885010263</c:v>
                </c:pt>
                <c:pt idx="148">
                  <c:v>4.862422997946612</c:v>
                </c:pt>
                <c:pt idx="149">
                  <c:v>4.8952772073921968</c:v>
                </c:pt>
                <c:pt idx="150">
                  <c:v>4.9281314168377826</c:v>
                </c:pt>
                <c:pt idx="151">
                  <c:v>4.9609856262833674</c:v>
                </c:pt>
                <c:pt idx="152">
                  <c:v>4.9938398357289531</c:v>
                </c:pt>
                <c:pt idx="153">
                  <c:v>5.0266940451745379</c:v>
                </c:pt>
                <c:pt idx="154">
                  <c:v>5.0595482546201236</c:v>
                </c:pt>
                <c:pt idx="155">
                  <c:v>5.0924024640657084</c:v>
                </c:pt>
                <c:pt idx="156">
                  <c:v>5.1252566735112932</c:v>
                </c:pt>
                <c:pt idx="157">
                  <c:v>5.1581108829568789</c:v>
                </c:pt>
                <c:pt idx="158">
                  <c:v>5.1909650924024637</c:v>
                </c:pt>
                <c:pt idx="159">
                  <c:v>5.2238193018480494</c:v>
                </c:pt>
                <c:pt idx="160">
                  <c:v>5.2566735112936342</c:v>
                </c:pt>
                <c:pt idx="161">
                  <c:v>5.28952772073922</c:v>
                </c:pt>
                <c:pt idx="162">
                  <c:v>5.3223819301848048</c:v>
                </c:pt>
                <c:pt idx="163">
                  <c:v>5.3552361396303905</c:v>
                </c:pt>
                <c:pt idx="164">
                  <c:v>5.3880903490759753</c:v>
                </c:pt>
                <c:pt idx="165">
                  <c:v>5.420944558521561</c:v>
                </c:pt>
                <c:pt idx="166">
                  <c:v>5.4537987679671458</c:v>
                </c:pt>
                <c:pt idx="167">
                  <c:v>5.4866529774127306</c:v>
                </c:pt>
                <c:pt idx="168">
                  <c:v>5.5195071868583163</c:v>
                </c:pt>
                <c:pt idx="169">
                  <c:v>5.5523613963039011</c:v>
                </c:pt>
                <c:pt idx="170">
                  <c:v>5.5852156057494868</c:v>
                </c:pt>
                <c:pt idx="171">
                  <c:v>5.6180698151950716</c:v>
                </c:pt>
                <c:pt idx="172">
                  <c:v>5.6509240246406574</c:v>
                </c:pt>
                <c:pt idx="173">
                  <c:v>5.6837782340862422</c:v>
                </c:pt>
                <c:pt idx="174">
                  <c:v>5.7166324435318279</c:v>
                </c:pt>
                <c:pt idx="175">
                  <c:v>5.7494866529774127</c:v>
                </c:pt>
                <c:pt idx="176">
                  <c:v>5.7823408624229984</c:v>
                </c:pt>
                <c:pt idx="177">
                  <c:v>5.8151950718685832</c:v>
                </c:pt>
                <c:pt idx="178">
                  <c:v>5.848049281314168</c:v>
                </c:pt>
                <c:pt idx="179">
                  <c:v>5.8809034907597537</c:v>
                </c:pt>
                <c:pt idx="180">
                  <c:v>5.9137577002053385</c:v>
                </c:pt>
                <c:pt idx="181">
                  <c:v>5.9466119096509242</c:v>
                </c:pt>
                <c:pt idx="182">
                  <c:v>5.979466119096509</c:v>
                </c:pt>
                <c:pt idx="183">
                  <c:v>6.0123203285420947</c:v>
                </c:pt>
                <c:pt idx="184">
                  <c:v>6.0451745379876796</c:v>
                </c:pt>
                <c:pt idx="185">
                  <c:v>6.0780287474332653</c:v>
                </c:pt>
                <c:pt idx="186">
                  <c:v>6.1108829568788501</c:v>
                </c:pt>
                <c:pt idx="187">
                  <c:v>6.1437371663244349</c:v>
                </c:pt>
                <c:pt idx="188">
                  <c:v>6.1765913757700206</c:v>
                </c:pt>
                <c:pt idx="189">
                  <c:v>6.2094455852156054</c:v>
                </c:pt>
                <c:pt idx="190">
                  <c:v>6.2422997946611911</c:v>
                </c:pt>
                <c:pt idx="191">
                  <c:v>6.2751540041067759</c:v>
                </c:pt>
                <c:pt idx="192">
                  <c:v>6.3080082135523616</c:v>
                </c:pt>
                <c:pt idx="193">
                  <c:v>6.3408624229979464</c:v>
                </c:pt>
                <c:pt idx="194">
                  <c:v>6.3737166324435321</c:v>
                </c:pt>
                <c:pt idx="195">
                  <c:v>6.406570841889117</c:v>
                </c:pt>
                <c:pt idx="196">
                  <c:v>6.4394250513347027</c:v>
                </c:pt>
                <c:pt idx="197">
                  <c:v>6.4722792607802875</c:v>
                </c:pt>
                <c:pt idx="198">
                  <c:v>6.5051334702258723</c:v>
                </c:pt>
                <c:pt idx="199">
                  <c:v>6.537987679671458</c:v>
                </c:pt>
                <c:pt idx="200">
                  <c:v>6.5708418891170428</c:v>
                </c:pt>
                <c:pt idx="201">
                  <c:v>6.6036960985626285</c:v>
                </c:pt>
                <c:pt idx="202">
                  <c:v>6.6365503080082133</c:v>
                </c:pt>
                <c:pt idx="203">
                  <c:v>6.669404517453799</c:v>
                </c:pt>
                <c:pt idx="204">
                  <c:v>6.7022587268993838</c:v>
                </c:pt>
                <c:pt idx="205">
                  <c:v>6.7351129363449695</c:v>
                </c:pt>
                <c:pt idx="206">
                  <c:v>6.7679671457905544</c:v>
                </c:pt>
                <c:pt idx="207">
                  <c:v>6.8008213552361401</c:v>
                </c:pt>
                <c:pt idx="208">
                  <c:v>6.8336755646817249</c:v>
                </c:pt>
                <c:pt idx="209">
                  <c:v>6.8665297741273097</c:v>
                </c:pt>
                <c:pt idx="210">
                  <c:v>6.8993839835728954</c:v>
                </c:pt>
                <c:pt idx="211">
                  <c:v>6.9322381930184802</c:v>
                </c:pt>
                <c:pt idx="212">
                  <c:v>6.9650924024640659</c:v>
                </c:pt>
                <c:pt idx="213">
                  <c:v>6.9979466119096507</c:v>
                </c:pt>
                <c:pt idx="214">
                  <c:v>7.0308008213552364</c:v>
                </c:pt>
                <c:pt idx="215">
                  <c:v>7.0636550308008212</c:v>
                </c:pt>
                <c:pt idx="216">
                  <c:v>7.0965092402464069</c:v>
                </c:pt>
                <c:pt idx="217">
                  <c:v>7.1293634496919918</c:v>
                </c:pt>
                <c:pt idx="218">
                  <c:v>7.1622176591375766</c:v>
                </c:pt>
                <c:pt idx="219">
                  <c:v>7.1950718685831623</c:v>
                </c:pt>
                <c:pt idx="220">
                  <c:v>7.2279260780287471</c:v>
                </c:pt>
                <c:pt idx="221">
                  <c:v>7.2607802874743328</c:v>
                </c:pt>
                <c:pt idx="222">
                  <c:v>7.2936344969199176</c:v>
                </c:pt>
                <c:pt idx="223">
                  <c:v>7.3264887063655033</c:v>
                </c:pt>
                <c:pt idx="224">
                  <c:v>7.3593429158110881</c:v>
                </c:pt>
                <c:pt idx="225">
                  <c:v>7.3921971252566738</c:v>
                </c:pt>
                <c:pt idx="226">
                  <c:v>7.4250513347022586</c:v>
                </c:pt>
                <c:pt idx="227">
                  <c:v>7.4579055441478443</c:v>
                </c:pt>
                <c:pt idx="228">
                  <c:v>7.4907597535934292</c:v>
                </c:pt>
                <c:pt idx="229">
                  <c:v>7.523613963039014</c:v>
                </c:pt>
                <c:pt idx="230">
                  <c:v>7.5564681724845997</c:v>
                </c:pt>
                <c:pt idx="231">
                  <c:v>7.5893223819301845</c:v>
                </c:pt>
                <c:pt idx="232">
                  <c:v>7.6221765913757702</c:v>
                </c:pt>
                <c:pt idx="233">
                  <c:v>7.655030800821355</c:v>
                </c:pt>
                <c:pt idx="234">
                  <c:v>7.6878850102669407</c:v>
                </c:pt>
                <c:pt idx="235">
                  <c:v>7.7207392197125255</c:v>
                </c:pt>
                <c:pt idx="236">
                  <c:v>7.7535934291581112</c:v>
                </c:pt>
                <c:pt idx="237">
                  <c:v>7.786447638603696</c:v>
                </c:pt>
                <c:pt idx="238">
                  <c:v>7.8193018480492817</c:v>
                </c:pt>
                <c:pt idx="239">
                  <c:v>7.8521560574948666</c:v>
                </c:pt>
                <c:pt idx="240">
                  <c:v>7.8850102669404514</c:v>
                </c:pt>
                <c:pt idx="241">
                  <c:v>7.9178644763860371</c:v>
                </c:pt>
                <c:pt idx="242">
                  <c:v>7.9507186858316219</c:v>
                </c:pt>
                <c:pt idx="243">
                  <c:v>7.9835728952772076</c:v>
                </c:pt>
                <c:pt idx="244">
                  <c:v>8.0164271047227924</c:v>
                </c:pt>
                <c:pt idx="245">
                  <c:v>8.0492813141683772</c:v>
                </c:pt>
                <c:pt idx="246">
                  <c:v>8.0821355236139638</c:v>
                </c:pt>
                <c:pt idx="247">
                  <c:v>8.1149897330595486</c:v>
                </c:pt>
                <c:pt idx="248">
                  <c:v>8.1478439425051334</c:v>
                </c:pt>
                <c:pt idx="249">
                  <c:v>8.1806981519507183</c:v>
                </c:pt>
                <c:pt idx="250">
                  <c:v>8.2135523613963031</c:v>
                </c:pt>
                <c:pt idx="251">
                  <c:v>8.2464065708418897</c:v>
                </c:pt>
                <c:pt idx="252">
                  <c:v>8.2792607802874745</c:v>
                </c:pt>
                <c:pt idx="253">
                  <c:v>8.3121149897330593</c:v>
                </c:pt>
                <c:pt idx="254">
                  <c:v>8.3449691991786441</c:v>
                </c:pt>
                <c:pt idx="255">
                  <c:v>8.3778234086242307</c:v>
                </c:pt>
                <c:pt idx="256">
                  <c:v>8.4106776180698155</c:v>
                </c:pt>
                <c:pt idx="257">
                  <c:v>8.4435318275154003</c:v>
                </c:pt>
                <c:pt idx="258">
                  <c:v>8.4763860369609851</c:v>
                </c:pt>
                <c:pt idx="259">
                  <c:v>8.5092402464065717</c:v>
                </c:pt>
                <c:pt idx="260">
                  <c:v>8.5420944558521565</c:v>
                </c:pt>
                <c:pt idx="261">
                  <c:v>8.5749486652977414</c:v>
                </c:pt>
                <c:pt idx="262">
                  <c:v>8.6078028747433262</c:v>
                </c:pt>
                <c:pt idx="263">
                  <c:v>8.640657084188911</c:v>
                </c:pt>
                <c:pt idx="264">
                  <c:v>8.6735112936344976</c:v>
                </c:pt>
                <c:pt idx="265">
                  <c:v>8.7063655030800824</c:v>
                </c:pt>
                <c:pt idx="266">
                  <c:v>8.7392197125256672</c:v>
                </c:pt>
                <c:pt idx="267">
                  <c:v>8.772073921971252</c:v>
                </c:pt>
                <c:pt idx="268">
                  <c:v>8.8049281314168386</c:v>
                </c:pt>
                <c:pt idx="269">
                  <c:v>8.8377823408624234</c:v>
                </c:pt>
                <c:pt idx="270">
                  <c:v>8.8706365503080082</c:v>
                </c:pt>
                <c:pt idx="271">
                  <c:v>8.9034907597535931</c:v>
                </c:pt>
                <c:pt idx="272">
                  <c:v>8.9363449691991779</c:v>
                </c:pt>
                <c:pt idx="273">
                  <c:v>8.9691991786447645</c:v>
                </c:pt>
                <c:pt idx="274">
                  <c:v>9.0020533880903493</c:v>
                </c:pt>
                <c:pt idx="275">
                  <c:v>9.0349075975359341</c:v>
                </c:pt>
                <c:pt idx="276">
                  <c:v>9.0677618069815189</c:v>
                </c:pt>
                <c:pt idx="277">
                  <c:v>9.1006160164271055</c:v>
                </c:pt>
                <c:pt idx="278">
                  <c:v>9.1334702258726903</c:v>
                </c:pt>
                <c:pt idx="279">
                  <c:v>9.1663244353182751</c:v>
                </c:pt>
                <c:pt idx="280">
                  <c:v>9.1991786447638599</c:v>
                </c:pt>
                <c:pt idx="281">
                  <c:v>9.2320328542094447</c:v>
                </c:pt>
                <c:pt idx="282">
                  <c:v>9.2648870636550313</c:v>
                </c:pt>
                <c:pt idx="283">
                  <c:v>9.2977412731006162</c:v>
                </c:pt>
                <c:pt idx="284">
                  <c:v>9.330595482546201</c:v>
                </c:pt>
                <c:pt idx="285">
                  <c:v>9.3634496919917858</c:v>
                </c:pt>
                <c:pt idx="286">
                  <c:v>9.3963039014373724</c:v>
                </c:pt>
                <c:pt idx="287">
                  <c:v>9.4291581108829572</c:v>
                </c:pt>
                <c:pt idx="288">
                  <c:v>9.462012320328542</c:v>
                </c:pt>
                <c:pt idx="289">
                  <c:v>9.4948665297741268</c:v>
                </c:pt>
                <c:pt idx="290">
                  <c:v>9.5277207392197134</c:v>
                </c:pt>
                <c:pt idx="291">
                  <c:v>9.5605749486652982</c:v>
                </c:pt>
                <c:pt idx="292">
                  <c:v>9.593429158110883</c:v>
                </c:pt>
                <c:pt idx="293">
                  <c:v>9.6262833675564679</c:v>
                </c:pt>
                <c:pt idx="294">
                  <c:v>9.6591375770020527</c:v>
                </c:pt>
                <c:pt idx="295">
                  <c:v>9.6919917864476393</c:v>
                </c:pt>
                <c:pt idx="296">
                  <c:v>9.7248459958932241</c:v>
                </c:pt>
                <c:pt idx="297">
                  <c:v>9.7577002053388089</c:v>
                </c:pt>
                <c:pt idx="298">
                  <c:v>9.7905544147843937</c:v>
                </c:pt>
                <c:pt idx="299">
                  <c:v>9.8234086242299803</c:v>
                </c:pt>
                <c:pt idx="300">
                  <c:v>9.8562628336755651</c:v>
                </c:pt>
                <c:pt idx="301">
                  <c:v>9.8891170431211499</c:v>
                </c:pt>
                <c:pt idx="302">
                  <c:v>9.9219712525667347</c:v>
                </c:pt>
                <c:pt idx="303">
                  <c:v>9.9548254620123195</c:v>
                </c:pt>
                <c:pt idx="304">
                  <c:v>9.9876796714579061</c:v>
                </c:pt>
                <c:pt idx="305">
                  <c:v>10.020533880903491</c:v>
                </c:pt>
                <c:pt idx="306">
                  <c:v>10.053388090349076</c:v>
                </c:pt>
                <c:pt idx="307">
                  <c:v>10.086242299794661</c:v>
                </c:pt>
                <c:pt idx="308">
                  <c:v>10.119096509240247</c:v>
                </c:pt>
                <c:pt idx="309">
                  <c:v>10.151950718685832</c:v>
                </c:pt>
                <c:pt idx="310">
                  <c:v>10.184804928131417</c:v>
                </c:pt>
                <c:pt idx="311">
                  <c:v>10.217659137577002</c:v>
                </c:pt>
                <c:pt idx="312">
                  <c:v>10.250513347022586</c:v>
                </c:pt>
                <c:pt idx="313">
                  <c:v>10.283367556468173</c:v>
                </c:pt>
                <c:pt idx="314">
                  <c:v>10.316221765913758</c:v>
                </c:pt>
                <c:pt idx="315">
                  <c:v>10.349075975359343</c:v>
                </c:pt>
                <c:pt idx="316">
                  <c:v>10.381930184804927</c:v>
                </c:pt>
                <c:pt idx="317">
                  <c:v>10.414784394250514</c:v>
                </c:pt>
                <c:pt idx="318">
                  <c:v>10.447638603696099</c:v>
                </c:pt>
                <c:pt idx="319">
                  <c:v>10.480492813141684</c:v>
                </c:pt>
                <c:pt idx="320">
                  <c:v>10.513347022587268</c:v>
                </c:pt>
                <c:pt idx="321">
                  <c:v>10.546201232032855</c:v>
                </c:pt>
                <c:pt idx="322">
                  <c:v>10.57905544147844</c:v>
                </c:pt>
                <c:pt idx="323">
                  <c:v>10.611909650924025</c:v>
                </c:pt>
                <c:pt idx="324">
                  <c:v>10.64476386036961</c:v>
                </c:pt>
                <c:pt idx="325">
                  <c:v>10.677618069815194</c:v>
                </c:pt>
                <c:pt idx="326">
                  <c:v>10.710472279260781</c:v>
                </c:pt>
                <c:pt idx="327">
                  <c:v>10.743326488706366</c:v>
                </c:pt>
                <c:pt idx="328">
                  <c:v>10.776180698151951</c:v>
                </c:pt>
                <c:pt idx="329">
                  <c:v>10.809034907597535</c:v>
                </c:pt>
                <c:pt idx="330">
                  <c:v>10.841889117043122</c:v>
                </c:pt>
                <c:pt idx="331">
                  <c:v>10.874743326488707</c:v>
                </c:pt>
                <c:pt idx="332">
                  <c:v>10.907597535934292</c:v>
                </c:pt>
                <c:pt idx="333">
                  <c:v>10.940451745379876</c:v>
                </c:pt>
                <c:pt idx="334">
                  <c:v>10.973305954825461</c:v>
                </c:pt>
                <c:pt idx="335">
                  <c:v>11.006160164271048</c:v>
                </c:pt>
                <c:pt idx="336">
                  <c:v>11.039014373716633</c:v>
                </c:pt>
                <c:pt idx="337">
                  <c:v>11.071868583162217</c:v>
                </c:pt>
                <c:pt idx="338">
                  <c:v>11.104722792607802</c:v>
                </c:pt>
                <c:pt idx="339">
                  <c:v>11.137577002053389</c:v>
                </c:pt>
                <c:pt idx="340">
                  <c:v>11.170431211498974</c:v>
                </c:pt>
                <c:pt idx="341">
                  <c:v>11.203285420944558</c:v>
                </c:pt>
                <c:pt idx="342">
                  <c:v>11.236139630390143</c:v>
                </c:pt>
                <c:pt idx="343">
                  <c:v>11.268993839835728</c:v>
                </c:pt>
                <c:pt idx="344">
                  <c:v>11.301848049281315</c:v>
                </c:pt>
                <c:pt idx="345">
                  <c:v>11.3347022587269</c:v>
                </c:pt>
                <c:pt idx="346">
                  <c:v>11.367556468172484</c:v>
                </c:pt>
                <c:pt idx="347">
                  <c:v>11.400410677618069</c:v>
                </c:pt>
                <c:pt idx="348">
                  <c:v>11.433264887063656</c:v>
                </c:pt>
                <c:pt idx="349">
                  <c:v>11.466119096509241</c:v>
                </c:pt>
                <c:pt idx="350">
                  <c:v>11.498973305954825</c:v>
                </c:pt>
                <c:pt idx="351">
                  <c:v>11.53182751540041</c:v>
                </c:pt>
                <c:pt idx="352">
                  <c:v>11.564681724845997</c:v>
                </c:pt>
                <c:pt idx="353">
                  <c:v>11.597535934291582</c:v>
                </c:pt>
                <c:pt idx="354">
                  <c:v>11.630390143737166</c:v>
                </c:pt>
                <c:pt idx="355">
                  <c:v>11.663244353182751</c:v>
                </c:pt>
                <c:pt idx="356">
                  <c:v>11.696098562628336</c:v>
                </c:pt>
                <c:pt idx="357">
                  <c:v>11.728952772073923</c:v>
                </c:pt>
                <c:pt idx="358">
                  <c:v>11.761806981519507</c:v>
                </c:pt>
                <c:pt idx="359">
                  <c:v>11.794661190965092</c:v>
                </c:pt>
                <c:pt idx="360">
                  <c:v>11.827515400410677</c:v>
                </c:pt>
                <c:pt idx="361">
                  <c:v>11.860369609856264</c:v>
                </c:pt>
                <c:pt idx="362">
                  <c:v>11.893223819301848</c:v>
                </c:pt>
                <c:pt idx="363">
                  <c:v>11.926078028747433</c:v>
                </c:pt>
                <c:pt idx="364">
                  <c:v>11.958932238193018</c:v>
                </c:pt>
                <c:pt idx="365">
                  <c:v>11.991786447638603</c:v>
                </c:pt>
                <c:pt idx="366">
                  <c:v>12.024640657084189</c:v>
                </c:pt>
                <c:pt idx="367">
                  <c:v>12.057494866529774</c:v>
                </c:pt>
                <c:pt idx="368">
                  <c:v>12.090349075975359</c:v>
                </c:pt>
                <c:pt idx="369">
                  <c:v>12.123203285420944</c:v>
                </c:pt>
                <c:pt idx="370">
                  <c:v>12.156057494866531</c:v>
                </c:pt>
                <c:pt idx="371">
                  <c:v>12.188911704312115</c:v>
                </c:pt>
                <c:pt idx="372">
                  <c:v>12.2217659137577</c:v>
                </c:pt>
                <c:pt idx="373">
                  <c:v>12.254620123203285</c:v>
                </c:pt>
                <c:pt idx="374">
                  <c:v>12.28747433264887</c:v>
                </c:pt>
                <c:pt idx="375">
                  <c:v>12.320328542094456</c:v>
                </c:pt>
                <c:pt idx="376">
                  <c:v>12.353182751540041</c:v>
                </c:pt>
                <c:pt idx="377">
                  <c:v>12.386036960985626</c:v>
                </c:pt>
                <c:pt idx="378">
                  <c:v>12.418891170431211</c:v>
                </c:pt>
                <c:pt idx="379">
                  <c:v>12.451745379876797</c:v>
                </c:pt>
                <c:pt idx="380">
                  <c:v>12.484599589322382</c:v>
                </c:pt>
                <c:pt idx="381">
                  <c:v>12.517453798767967</c:v>
                </c:pt>
                <c:pt idx="382">
                  <c:v>12.550308008213552</c:v>
                </c:pt>
                <c:pt idx="383">
                  <c:v>12.583162217659138</c:v>
                </c:pt>
                <c:pt idx="384">
                  <c:v>12.616016427104723</c:v>
                </c:pt>
                <c:pt idx="385">
                  <c:v>12.648870636550308</c:v>
                </c:pt>
                <c:pt idx="386">
                  <c:v>12.681724845995893</c:v>
                </c:pt>
                <c:pt idx="387">
                  <c:v>12.714579055441478</c:v>
                </c:pt>
                <c:pt idx="388">
                  <c:v>12.747433264887064</c:v>
                </c:pt>
                <c:pt idx="389">
                  <c:v>12.780287474332649</c:v>
                </c:pt>
                <c:pt idx="390">
                  <c:v>12.813141683778234</c:v>
                </c:pt>
                <c:pt idx="391">
                  <c:v>12.845995893223819</c:v>
                </c:pt>
                <c:pt idx="392">
                  <c:v>12.878850102669405</c:v>
                </c:pt>
                <c:pt idx="393">
                  <c:v>12.91170431211499</c:v>
                </c:pt>
                <c:pt idx="394">
                  <c:v>12.944558521560575</c:v>
                </c:pt>
                <c:pt idx="395">
                  <c:v>12.97741273100616</c:v>
                </c:pt>
                <c:pt idx="396">
                  <c:v>13.010266940451745</c:v>
                </c:pt>
                <c:pt idx="397">
                  <c:v>13.043121149897331</c:v>
                </c:pt>
                <c:pt idx="398">
                  <c:v>13.075975359342916</c:v>
                </c:pt>
                <c:pt idx="399">
                  <c:v>13.108829568788501</c:v>
                </c:pt>
                <c:pt idx="400">
                  <c:v>13.141683778234086</c:v>
                </c:pt>
                <c:pt idx="401">
                  <c:v>13.174537987679672</c:v>
                </c:pt>
                <c:pt idx="402">
                  <c:v>13.207392197125257</c:v>
                </c:pt>
                <c:pt idx="403">
                  <c:v>13.240246406570842</c:v>
                </c:pt>
                <c:pt idx="404">
                  <c:v>13.273100616016427</c:v>
                </c:pt>
                <c:pt idx="405">
                  <c:v>13.305954825462011</c:v>
                </c:pt>
                <c:pt idx="406">
                  <c:v>13.338809034907598</c:v>
                </c:pt>
                <c:pt idx="407">
                  <c:v>13.371663244353183</c:v>
                </c:pt>
                <c:pt idx="408">
                  <c:v>13.404517453798768</c:v>
                </c:pt>
                <c:pt idx="409">
                  <c:v>13.437371663244353</c:v>
                </c:pt>
                <c:pt idx="410">
                  <c:v>13.470225872689939</c:v>
                </c:pt>
                <c:pt idx="411">
                  <c:v>13.503080082135524</c:v>
                </c:pt>
                <c:pt idx="412">
                  <c:v>13.535934291581109</c:v>
                </c:pt>
                <c:pt idx="413">
                  <c:v>13.568788501026694</c:v>
                </c:pt>
                <c:pt idx="414">
                  <c:v>13.60164271047228</c:v>
                </c:pt>
                <c:pt idx="415">
                  <c:v>13.634496919917865</c:v>
                </c:pt>
                <c:pt idx="416">
                  <c:v>13.66735112936345</c:v>
                </c:pt>
                <c:pt idx="417">
                  <c:v>13.700205338809035</c:v>
                </c:pt>
                <c:pt idx="418">
                  <c:v>13.733059548254619</c:v>
                </c:pt>
                <c:pt idx="419">
                  <c:v>13.765913757700206</c:v>
                </c:pt>
                <c:pt idx="420">
                  <c:v>13.798767967145791</c:v>
                </c:pt>
                <c:pt idx="421">
                  <c:v>13.831622176591376</c:v>
                </c:pt>
                <c:pt idx="422">
                  <c:v>13.86447638603696</c:v>
                </c:pt>
                <c:pt idx="423">
                  <c:v>13.897330595482547</c:v>
                </c:pt>
                <c:pt idx="424">
                  <c:v>13.930184804928132</c:v>
                </c:pt>
                <c:pt idx="425">
                  <c:v>13.963039014373717</c:v>
                </c:pt>
                <c:pt idx="426">
                  <c:v>13.995893223819301</c:v>
                </c:pt>
                <c:pt idx="427">
                  <c:v>14.028747433264886</c:v>
                </c:pt>
                <c:pt idx="428">
                  <c:v>14.061601642710473</c:v>
                </c:pt>
                <c:pt idx="429">
                  <c:v>14.094455852156058</c:v>
                </c:pt>
                <c:pt idx="430">
                  <c:v>14.127310061601642</c:v>
                </c:pt>
                <c:pt idx="431">
                  <c:v>14.160164271047227</c:v>
                </c:pt>
                <c:pt idx="432">
                  <c:v>14.193018480492814</c:v>
                </c:pt>
                <c:pt idx="433">
                  <c:v>14.225872689938399</c:v>
                </c:pt>
                <c:pt idx="434">
                  <c:v>14.258726899383984</c:v>
                </c:pt>
                <c:pt idx="435">
                  <c:v>14.291581108829568</c:v>
                </c:pt>
                <c:pt idx="436">
                  <c:v>14.324435318275153</c:v>
                </c:pt>
                <c:pt idx="437">
                  <c:v>14.35728952772074</c:v>
                </c:pt>
                <c:pt idx="438">
                  <c:v>14.390143737166325</c:v>
                </c:pt>
                <c:pt idx="439">
                  <c:v>14.422997946611909</c:v>
                </c:pt>
                <c:pt idx="440">
                  <c:v>14.455852156057494</c:v>
                </c:pt>
                <c:pt idx="441">
                  <c:v>14.488706365503081</c:v>
                </c:pt>
                <c:pt idx="442">
                  <c:v>14.521560574948666</c:v>
                </c:pt>
                <c:pt idx="443">
                  <c:v>14.55441478439425</c:v>
                </c:pt>
                <c:pt idx="444">
                  <c:v>14.587268993839835</c:v>
                </c:pt>
                <c:pt idx="445">
                  <c:v>14.620123203285422</c:v>
                </c:pt>
                <c:pt idx="446">
                  <c:v>14.652977412731007</c:v>
                </c:pt>
                <c:pt idx="447">
                  <c:v>14.685831622176591</c:v>
                </c:pt>
                <c:pt idx="448">
                  <c:v>14.718685831622176</c:v>
                </c:pt>
                <c:pt idx="449">
                  <c:v>14.751540041067761</c:v>
                </c:pt>
                <c:pt idx="450">
                  <c:v>14.784394250513348</c:v>
                </c:pt>
                <c:pt idx="451">
                  <c:v>14.817248459958932</c:v>
                </c:pt>
                <c:pt idx="452">
                  <c:v>14.850102669404517</c:v>
                </c:pt>
                <c:pt idx="453">
                  <c:v>14.882956878850102</c:v>
                </c:pt>
                <c:pt idx="454">
                  <c:v>14.915811088295689</c:v>
                </c:pt>
                <c:pt idx="455">
                  <c:v>14.948665297741274</c:v>
                </c:pt>
                <c:pt idx="456">
                  <c:v>14.981519507186858</c:v>
                </c:pt>
                <c:pt idx="457">
                  <c:v>15.014373716632443</c:v>
                </c:pt>
                <c:pt idx="458">
                  <c:v>15.047227926078028</c:v>
                </c:pt>
                <c:pt idx="459">
                  <c:v>15.080082135523615</c:v>
                </c:pt>
                <c:pt idx="460">
                  <c:v>15.112936344969199</c:v>
                </c:pt>
                <c:pt idx="461">
                  <c:v>15.145790554414784</c:v>
                </c:pt>
                <c:pt idx="462">
                  <c:v>15.178644763860369</c:v>
                </c:pt>
                <c:pt idx="463">
                  <c:v>15.211498973305956</c:v>
                </c:pt>
                <c:pt idx="464">
                  <c:v>15.24435318275154</c:v>
                </c:pt>
                <c:pt idx="465">
                  <c:v>15.277207392197125</c:v>
                </c:pt>
                <c:pt idx="466">
                  <c:v>15.31006160164271</c:v>
                </c:pt>
                <c:pt idx="467">
                  <c:v>15.342915811088295</c:v>
                </c:pt>
                <c:pt idx="468">
                  <c:v>15.375770020533881</c:v>
                </c:pt>
                <c:pt idx="469">
                  <c:v>15.408624229979466</c:v>
                </c:pt>
                <c:pt idx="470">
                  <c:v>15.441478439425051</c:v>
                </c:pt>
                <c:pt idx="471">
                  <c:v>15.474332648870636</c:v>
                </c:pt>
                <c:pt idx="472">
                  <c:v>15.507186858316222</c:v>
                </c:pt>
                <c:pt idx="473">
                  <c:v>15.540041067761807</c:v>
                </c:pt>
                <c:pt idx="474">
                  <c:v>15.572895277207392</c:v>
                </c:pt>
                <c:pt idx="475">
                  <c:v>15.605749486652977</c:v>
                </c:pt>
                <c:pt idx="476">
                  <c:v>15.638603696098563</c:v>
                </c:pt>
                <c:pt idx="477">
                  <c:v>15.671457905544148</c:v>
                </c:pt>
                <c:pt idx="478">
                  <c:v>15.704312114989733</c:v>
                </c:pt>
                <c:pt idx="479">
                  <c:v>15.737166324435318</c:v>
                </c:pt>
                <c:pt idx="480">
                  <c:v>15.770020533880903</c:v>
                </c:pt>
                <c:pt idx="481">
                  <c:v>15.802874743326489</c:v>
                </c:pt>
                <c:pt idx="482">
                  <c:v>15.835728952772074</c:v>
                </c:pt>
                <c:pt idx="483">
                  <c:v>15.868583162217659</c:v>
                </c:pt>
                <c:pt idx="484">
                  <c:v>15.901437371663244</c:v>
                </c:pt>
                <c:pt idx="485">
                  <c:v>15.93429158110883</c:v>
                </c:pt>
                <c:pt idx="486">
                  <c:v>15.967145790554415</c:v>
                </c:pt>
                <c:pt idx="487">
                  <c:v>16</c:v>
                </c:pt>
                <c:pt idx="488">
                  <c:v>16.032854209445585</c:v>
                </c:pt>
                <c:pt idx="489">
                  <c:v>16.06570841889117</c:v>
                </c:pt>
                <c:pt idx="490">
                  <c:v>16.098562628336754</c:v>
                </c:pt>
                <c:pt idx="491">
                  <c:v>16.131416837782339</c:v>
                </c:pt>
                <c:pt idx="492">
                  <c:v>16.164271047227928</c:v>
                </c:pt>
                <c:pt idx="493">
                  <c:v>16.197125256673512</c:v>
                </c:pt>
                <c:pt idx="494">
                  <c:v>16.229979466119097</c:v>
                </c:pt>
                <c:pt idx="495">
                  <c:v>16.262833675564682</c:v>
                </c:pt>
                <c:pt idx="496">
                  <c:v>16.295687885010267</c:v>
                </c:pt>
                <c:pt idx="497">
                  <c:v>16.328542094455852</c:v>
                </c:pt>
                <c:pt idx="498">
                  <c:v>16.361396303901437</c:v>
                </c:pt>
                <c:pt idx="499">
                  <c:v>16.394250513347021</c:v>
                </c:pt>
                <c:pt idx="500">
                  <c:v>16.427104722792606</c:v>
                </c:pt>
                <c:pt idx="501">
                  <c:v>16.459958932238195</c:v>
                </c:pt>
                <c:pt idx="502">
                  <c:v>16.492813141683779</c:v>
                </c:pt>
                <c:pt idx="503">
                  <c:v>16.525667351129364</c:v>
                </c:pt>
                <c:pt idx="504">
                  <c:v>16.558521560574949</c:v>
                </c:pt>
                <c:pt idx="505">
                  <c:v>16.591375770020534</c:v>
                </c:pt>
                <c:pt idx="506">
                  <c:v>16.624229979466119</c:v>
                </c:pt>
                <c:pt idx="507">
                  <c:v>16.657084188911703</c:v>
                </c:pt>
                <c:pt idx="508">
                  <c:v>16.689938398357288</c:v>
                </c:pt>
                <c:pt idx="509">
                  <c:v>16.722792607802873</c:v>
                </c:pt>
                <c:pt idx="510">
                  <c:v>16.755646817248461</c:v>
                </c:pt>
                <c:pt idx="511">
                  <c:v>16.788501026694046</c:v>
                </c:pt>
                <c:pt idx="512">
                  <c:v>16.821355236139631</c:v>
                </c:pt>
                <c:pt idx="513">
                  <c:v>16.854209445585216</c:v>
                </c:pt>
                <c:pt idx="514">
                  <c:v>16.887063655030801</c:v>
                </c:pt>
                <c:pt idx="515">
                  <c:v>16.919917864476385</c:v>
                </c:pt>
                <c:pt idx="516">
                  <c:v>16.95277207392197</c:v>
                </c:pt>
                <c:pt idx="517">
                  <c:v>16.985626283367555</c:v>
                </c:pt>
                <c:pt idx="518">
                  <c:v>17.018480492813143</c:v>
                </c:pt>
                <c:pt idx="519">
                  <c:v>17.051334702258728</c:v>
                </c:pt>
                <c:pt idx="520">
                  <c:v>17.084188911704313</c:v>
                </c:pt>
                <c:pt idx="521">
                  <c:v>17.117043121149898</c:v>
                </c:pt>
                <c:pt idx="522">
                  <c:v>17.149897330595483</c:v>
                </c:pt>
                <c:pt idx="523">
                  <c:v>17.182751540041068</c:v>
                </c:pt>
                <c:pt idx="524">
                  <c:v>17.215605749486652</c:v>
                </c:pt>
                <c:pt idx="525">
                  <c:v>17.248459958932237</c:v>
                </c:pt>
                <c:pt idx="526">
                  <c:v>17.281314168377822</c:v>
                </c:pt>
                <c:pt idx="527">
                  <c:v>17.31416837782341</c:v>
                </c:pt>
                <c:pt idx="528">
                  <c:v>17.347022587268995</c:v>
                </c:pt>
                <c:pt idx="529">
                  <c:v>17.37987679671458</c:v>
                </c:pt>
                <c:pt idx="530">
                  <c:v>17.412731006160165</c:v>
                </c:pt>
                <c:pt idx="531">
                  <c:v>17.44558521560575</c:v>
                </c:pt>
                <c:pt idx="532">
                  <c:v>17.478439425051334</c:v>
                </c:pt>
                <c:pt idx="533">
                  <c:v>17.511293634496919</c:v>
                </c:pt>
                <c:pt idx="534">
                  <c:v>17.544147843942504</c:v>
                </c:pt>
                <c:pt idx="535">
                  <c:v>17.577002053388089</c:v>
                </c:pt>
                <c:pt idx="536">
                  <c:v>17.609856262833677</c:v>
                </c:pt>
                <c:pt idx="537">
                  <c:v>17.642710472279262</c:v>
                </c:pt>
                <c:pt idx="538">
                  <c:v>17.675564681724847</c:v>
                </c:pt>
                <c:pt idx="539">
                  <c:v>17.708418891170432</c:v>
                </c:pt>
                <c:pt idx="540">
                  <c:v>17.741273100616016</c:v>
                </c:pt>
                <c:pt idx="541">
                  <c:v>17.774127310061601</c:v>
                </c:pt>
                <c:pt idx="542">
                  <c:v>17.806981519507186</c:v>
                </c:pt>
                <c:pt idx="543">
                  <c:v>17.839835728952771</c:v>
                </c:pt>
                <c:pt idx="544">
                  <c:v>17.872689938398356</c:v>
                </c:pt>
                <c:pt idx="545">
                  <c:v>17.905544147843944</c:v>
                </c:pt>
                <c:pt idx="546">
                  <c:v>17.938398357289529</c:v>
                </c:pt>
                <c:pt idx="547">
                  <c:v>17.971252566735114</c:v>
                </c:pt>
                <c:pt idx="548">
                  <c:v>18.004106776180699</c:v>
                </c:pt>
                <c:pt idx="549">
                  <c:v>18.036960985626283</c:v>
                </c:pt>
                <c:pt idx="550">
                  <c:v>18.069815195071868</c:v>
                </c:pt>
                <c:pt idx="551">
                  <c:v>18.102669404517453</c:v>
                </c:pt>
                <c:pt idx="552">
                  <c:v>18.135523613963038</c:v>
                </c:pt>
                <c:pt idx="553">
                  <c:v>18.168377823408623</c:v>
                </c:pt>
                <c:pt idx="554">
                  <c:v>18.201232032854211</c:v>
                </c:pt>
                <c:pt idx="555">
                  <c:v>18.234086242299796</c:v>
                </c:pt>
                <c:pt idx="556">
                  <c:v>18.266940451745381</c:v>
                </c:pt>
                <c:pt idx="557">
                  <c:v>18.299794661190965</c:v>
                </c:pt>
                <c:pt idx="558">
                  <c:v>18.33264887063655</c:v>
                </c:pt>
                <c:pt idx="559">
                  <c:v>18.365503080082135</c:v>
                </c:pt>
                <c:pt idx="560">
                  <c:v>18.39835728952772</c:v>
                </c:pt>
                <c:pt idx="561">
                  <c:v>18.431211498973305</c:v>
                </c:pt>
                <c:pt idx="562">
                  <c:v>18.464065708418889</c:v>
                </c:pt>
                <c:pt idx="563">
                  <c:v>18.496919917864478</c:v>
                </c:pt>
                <c:pt idx="564">
                  <c:v>18.529774127310063</c:v>
                </c:pt>
                <c:pt idx="565">
                  <c:v>18.562628336755647</c:v>
                </c:pt>
                <c:pt idx="566">
                  <c:v>18.595482546201232</c:v>
                </c:pt>
                <c:pt idx="567">
                  <c:v>18.628336755646817</c:v>
                </c:pt>
                <c:pt idx="568">
                  <c:v>18.661190965092402</c:v>
                </c:pt>
                <c:pt idx="569">
                  <c:v>18.694045174537987</c:v>
                </c:pt>
                <c:pt idx="570">
                  <c:v>18.726899383983572</c:v>
                </c:pt>
                <c:pt idx="571">
                  <c:v>18.759753593429156</c:v>
                </c:pt>
                <c:pt idx="572">
                  <c:v>18.792607802874745</c:v>
                </c:pt>
                <c:pt idx="573">
                  <c:v>18.82546201232033</c:v>
                </c:pt>
                <c:pt idx="574">
                  <c:v>18.858316221765914</c:v>
                </c:pt>
                <c:pt idx="575">
                  <c:v>18.891170431211499</c:v>
                </c:pt>
                <c:pt idx="576">
                  <c:v>18.924024640657084</c:v>
                </c:pt>
                <c:pt idx="577">
                  <c:v>18.956878850102669</c:v>
                </c:pt>
                <c:pt idx="578">
                  <c:v>18.989733059548254</c:v>
                </c:pt>
                <c:pt idx="579">
                  <c:v>19.022587268993838</c:v>
                </c:pt>
                <c:pt idx="580">
                  <c:v>19.055441478439427</c:v>
                </c:pt>
                <c:pt idx="581">
                  <c:v>19.088295687885012</c:v>
                </c:pt>
                <c:pt idx="582">
                  <c:v>19.121149897330596</c:v>
                </c:pt>
                <c:pt idx="583">
                  <c:v>19.154004106776181</c:v>
                </c:pt>
                <c:pt idx="584">
                  <c:v>19.186858316221766</c:v>
                </c:pt>
                <c:pt idx="585">
                  <c:v>19.219712525667351</c:v>
                </c:pt>
                <c:pt idx="586">
                  <c:v>19.252566735112936</c:v>
                </c:pt>
                <c:pt idx="587">
                  <c:v>19.285420944558521</c:v>
                </c:pt>
                <c:pt idx="588">
                  <c:v>19.318275154004105</c:v>
                </c:pt>
                <c:pt idx="589">
                  <c:v>19.351129363449694</c:v>
                </c:pt>
                <c:pt idx="590">
                  <c:v>19.383983572895279</c:v>
                </c:pt>
                <c:pt idx="591">
                  <c:v>19.416837782340863</c:v>
                </c:pt>
                <c:pt idx="592">
                  <c:v>19.449691991786448</c:v>
                </c:pt>
                <c:pt idx="593">
                  <c:v>19.482546201232033</c:v>
                </c:pt>
                <c:pt idx="594">
                  <c:v>19.515400410677618</c:v>
                </c:pt>
                <c:pt idx="595">
                  <c:v>19.548254620123203</c:v>
                </c:pt>
                <c:pt idx="596">
                  <c:v>19.581108829568787</c:v>
                </c:pt>
                <c:pt idx="597">
                  <c:v>19.613963039014372</c:v>
                </c:pt>
                <c:pt idx="598">
                  <c:v>19.646817248459961</c:v>
                </c:pt>
                <c:pt idx="599">
                  <c:v>19.679671457905545</c:v>
                </c:pt>
                <c:pt idx="600">
                  <c:v>19.71252566735113</c:v>
                </c:pt>
                <c:pt idx="601">
                  <c:v>19.745379876796715</c:v>
                </c:pt>
                <c:pt idx="602">
                  <c:v>19.7782340862423</c:v>
                </c:pt>
                <c:pt idx="603">
                  <c:v>19.811088295687885</c:v>
                </c:pt>
                <c:pt idx="604">
                  <c:v>19.843942505133469</c:v>
                </c:pt>
                <c:pt idx="605">
                  <c:v>19.876796714579054</c:v>
                </c:pt>
                <c:pt idx="606">
                  <c:v>19.909650924024639</c:v>
                </c:pt>
                <c:pt idx="607">
                  <c:v>19.942505133470227</c:v>
                </c:pt>
                <c:pt idx="608">
                  <c:v>19.975359342915812</c:v>
                </c:pt>
                <c:pt idx="609">
                  <c:v>20.008213552361397</c:v>
                </c:pt>
                <c:pt idx="610">
                  <c:v>20.041067761806982</c:v>
                </c:pt>
                <c:pt idx="611">
                  <c:v>20.073921971252567</c:v>
                </c:pt>
                <c:pt idx="612">
                  <c:v>20.106776180698152</c:v>
                </c:pt>
                <c:pt idx="613">
                  <c:v>20.139630390143736</c:v>
                </c:pt>
                <c:pt idx="614">
                  <c:v>20.172484599589321</c:v>
                </c:pt>
                <c:pt idx="615">
                  <c:v>20.205338809034906</c:v>
                </c:pt>
                <c:pt idx="616">
                  <c:v>20.238193018480494</c:v>
                </c:pt>
                <c:pt idx="617">
                  <c:v>20.271047227926079</c:v>
                </c:pt>
                <c:pt idx="618">
                  <c:v>20.303901437371664</c:v>
                </c:pt>
                <c:pt idx="619">
                  <c:v>20.336755646817249</c:v>
                </c:pt>
                <c:pt idx="620">
                  <c:v>20.369609856262834</c:v>
                </c:pt>
                <c:pt idx="621">
                  <c:v>20.402464065708418</c:v>
                </c:pt>
                <c:pt idx="622">
                  <c:v>20.435318275154003</c:v>
                </c:pt>
                <c:pt idx="623">
                  <c:v>20.468172484599588</c:v>
                </c:pt>
                <c:pt idx="624">
                  <c:v>20.501026694045173</c:v>
                </c:pt>
                <c:pt idx="625">
                  <c:v>20.533880903490761</c:v>
                </c:pt>
                <c:pt idx="626">
                  <c:v>20.566735112936346</c:v>
                </c:pt>
                <c:pt idx="627">
                  <c:v>20.599589322381931</c:v>
                </c:pt>
                <c:pt idx="628">
                  <c:v>20.632443531827516</c:v>
                </c:pt>
                <c:pt idx="629">
                  <c:v>20.6652977412731</c:v>
                </c:pt>
                <c:pt idx="630">
                  <c:v>20.698151950718685</c:v>
                </c:pt>
                <c:pt idx="631">
                  <c:v>20.73100616016427</c:v>
                </c:pt>
                <c:pt idx="632">
                  <c:v>20.763860369609855</c:v>
                </c:pt>
                <c:pt idx="633">
                  <c:v>20.79671457905544</c:v>
                </c:pt>
                <c:pt idx="634">
                  <c:v>20.829568788501028</c:v>
                </c:pt>
                <c:pt idx="635">
                  <c:v>20.862422997946613</c:v>
                </c:pt>
                <c:pt idx="636">
                  <c:v>20.895277207392198</c:v>
                </c:pt>
                <c:pt idx="637">
                  <c:v>20.928131416837783</c:v>
                </c:pt>
                <c:pt idx="638">
                  <c:v>20.960985626283367</c:v>
                </c:pt>
                <c:pt idx="639">
                  <c:v>20.993839835728952</c:v>
                </c:pt>
                <c:pt idx="640">
                  <c:v>21.026694045174537</c:v>
                </c:pt>
                <c:pt idx="641">
                  <c:v>21.059548254620122</c:v>
                </c:pt>
                <c:pt idx="642">
                  <c:v>21.09240246406571</c:v>
                </c:pt>
                <c:pt idx="643">
                  <c:v>21.125256673511295</c:v>
                </c:pt>
                <c:pt idx="644">
                  <c:v>21.15811088295688</c:v>
                </c:pt>
                <c:pt idx="645">
                  <c:v>21.190965092402465</c:v>
                </c:pt>
                <c:pt idx="646">
                  <c:v>21.223819301848049</c:v>
                </c:pt>
                <c:pt idx="647">
                  <c:v>21.256673511293634</c:v>
                </c:pt>
                <c:pt idx="648">
                  <c:v>21.289527720739219</c:v>
                </c:pt>
                <c:pt idx="649">
                  <c:v>21.322381930184804</c:v>
                </c:pt>
                <c:pt idx="650">
                  <c:v>21.355236139630389</c:v>
                </c:pt>
                <c:pt idx="651">
                  <c:v>21.388090349075977</c:v>
                </c:pt>
                <c:pt idx="652">
                  <c:v>21.420944558521562</c:v>
                </c:pt>
                <c:pt idx="653">
                  <c:v>21.453798767967147</c:v>
                </c:pt>
                <c:pt idx="654">
                  <c:v>21.486652977412732</c:v>
                </c:pt>
                <c:pt idx="655">
                  <c:v>21.519507186858316</c:v>
                </c:pt>
                <c:pt idx="656">
                  <c:v>21.552361396303901</c:v>
                </c:pt>
                <c:pt idx="657">
                  <c:v>21.585215605749486</c:v>
                </c:pt>
                <c:pt idx="658">
                  <c:v>21.618069815195071</c:v>
                </c:pt>
                <c:pt idx="659">
                  <c:v>21.650924024640656</c:v>
                </c:pt>
                <c:pt idx="660">
                  <c:v>21.683778234086244</c:v>
                </c:pt>
                <c:pt idx="661">
                  <c:v>21.716632443531829</c:v>
                </c:pt>
                <c:pt idx="662">
                  <c:v>21.749486652977414</c:v>
                </c:pt>
                <c:pt idx="663">
                  <c:v>21.782340862422998</c:v>
                </c:pt>
                <c:pt idx="664">
                  <c:v>21.815195071868583</c:v>
                </c:pt>
                <c:pt idx="665">
                  <c:v>21.848049281314168</c:v>
                </c:pt>
                <c:pt idx="666">
                  <c:v>21.880903490759753</c:v>
                </c:pt>
                <c:pt idx="667">
                  <c:v>21.913757700205338</c:v>
                </c:pt>
                <c:pt idx="668">
                  <c:v>21.946611909650922</c:v>
                </c:pt>
                <c:pt idx="669">
                  <c:v>21.979466119096511</c:v>
                </c:pt>
                <c:pt idx="670">
                  <c:v>22.012320328542096</c:v>
                </c:pt>
                <c:pt idx="671">
                  <c:v>22.04517453798768</c:v>
                </c:pt>
                <c:pt idx="672">
                  <c:v>22.078028747433265</c:v>
                </c:pt>
                <c:pt idx="673">
                  <c:v>22.11088295687885</c:v>
                </c:pt>
                <c:pt idx="674">
                  <c:v>22.143737166324435</c:v>
                </c:pt>
                <c:pt idx="675">
                  <c:v>22.17659137577002</c:v>
                </c:pt>
                <c:pt idx="676">
                  <c:v>22.209445585215605</c:v>
                </c:pt>
                <c:pt idx="677">
                  <c:v>22.242299794661189</c:v>
                </c:pt>
                <c:pt idx="678">
                  <c:v>22.275154004106778</c:v>
                </c:pt>
                <c:pt idx="679">
                  <c:v>22.308008213552363</c:v>
                </c:pt>
                <c:pt idx="680">
                  <c:v>22.340862422997947</c:v>
                </c:pt>
                <c:pt idx="681">
                  <c:v>22.373716632443532</c:v>
                </c:pt>
                <c:pt idx="682">
                  <c:v>22.406570841889117</c:v>
                </c:pt>
                <c:pt idx="683">
                  <c:v>22.439425051334702</c:v>
                </c:pt>
                <c:pt idx="684">
                  <c:v>22.472279260780287</c:v>
                </c:pt>
                <c:pt idx="685">
                  <c:v>22.505133470225871</c:v>
                </c:pt>
                <c:pt idx="686">
                  <c:v>22.537987679671456</c:v>
                </c:pt>
                <c:pt idx="687">
                  <c:v>22.570841889117045</c:v>
                </c:pt>
                <c:pt idx="688">
                  <c:v>22.603696098562629</c:v>
                </c:pt>
                <c:pt idx="689">
                  <c:v>22.636550308008214</c:v>
                </c:pt>
                <c:pt idx="690">
                  <c:v>22.669404517453799</c:v>
                </c:pt>
                <c:pt idx="691">
                  <c:v>22.702258726899384</c:v>
                </c:pt>
                <c:pt idx="692">
                  <c:v>22.735112936344969</c:v>
                </c:pt>
                <c:pt idx="693">
                  <c:v>22.767967145790553</c:v>
                </c:pt>
                <c:pt idx="694">
                  <c:v>22.800821355236138</c:v>
                </c:pt>
                <c:pt idx="695">
                  <c:v>22.833675564681723</c:v>
                </c:pt>
                <c:pt idx="696">
                  <c:v>22.866529774127311</c:v>
                </c:pt>
                <c:pt idx="697">
                  <c:v>22.899383983572896</c:v>
                </c:pt>
                <c:pt idx="698">
                  <c:v>22.932238193018481</c:v>
                </c:pt>
                <c:pt idx="699">
                  <c:v>22.965092402464066</c:v>
                </c:pt>
                <c:pt idx="700">
                  <c:v>22.997946611909651</c:v>
                </c:pt>
                <c:pt idx="701">
                  <c:v>23.030800821355236</c:v>
                </c:pt>
                <c:pt idx="702">
                  <c:v>23.06365503080082</c:v>
                </c:pt>
                <c:pt idx="703">
                  <c:v>23.096509240246405</c:v>
                </c:pt>
                <c:pt idx="704">
                  <c:v>23.129363449691994</c:v>
                </c:pt>
                <c:pt idx="705">
                  <c:v>23.162217659137578</c:v>
                </c:pt>
                <c:pt idx="706">
                  <c:v>23.195071868583163</c:v>
                </c:pt>
                <c:pt idx="707">
                  <c:v>23.227926078028748</c:v>
                </c:pt>
                <c:pt idx="708">
                  <c:v>23.260780287474333</c:v>
                </c:pt>
                <c:pt idx="709">
                  <c:v>23.293634496919918</c:v>
                </c:pt>
                <c:pt idx="710">
                  <c:v>23.326488706365502</c:v>
                </c:pt>
                <c:pt idx="711">
                  <c:v>23.359342915811087</c:v>
                </c:pt>
                <c:pt idx="712">
                  <c:v>23.392197125256672</c:v>
                </c:pt>
                <c:pt idx="713">
                  <c:v>23.42505133470226</c:v>
                </c:pt>
                <c:pt idx="714">
                  <c:v>23.457905544147845</c:v>
                </c:pt>
                <c:pt idx="715">
                  <c:v>23.49075975359343</c:v>
                </c:pt>
                <c:pt idx="716">
                  <c:v>23.523613963039015</c:v>
                </c:pt>
                <c:pt idx="717">
                  <c:v>23.5564681724846</c:v>
                </c:pt>
                <c:pt idx="718">
                  <c:v>23.589322381930184</c:v>
                </c:pt>
                <c:pt idx="719">
                  <c:v>23.622176591375769</c:v>
                </c:pt>
                <c:pt idx="720">
                  <c:v>23.655030800821354</c:v>
                </c:pt>
                <c:pt idx="721">
                  <c:v>23.687885010266939</c:v>
                </c:pt>
                <c:pt idx="722">
                  <c:v>23.720739219712527</c:v>
                </c:pt>
                <c:pt idx="723">
                  <c:v>23.753593429158112</c:v>
                </c:pt>
                <c:pt idx="724">
                  <c:v>23.786447638603697</c:v>
                </c:pt>
                <c:pt idx="725">
                  <c:v>23.819301848049282</c:v>
                </c:pt>
                <c:pt idx="726">
                  <c:v>23.852156057494867</c:v>
                </c:pt>
                <c:pt idx="727">
                  <c:v>23.885010266940451</c:v>
                </c:pt>
                <c:pt idx="728">
                  <c:v>23.917864476386036</c:v>
                </c:pt>
                <c:pt idx="729">
                  <c:v>23.950718685831621</c:v>
                </c:pt>
                <c:pt idx="730">
                  <c:v>23.983572895277206</c:v>
                </c:pt>
                <c:pt idx="731">
                  <c:v>24.016427104722794</c:v>
                </c:pt>
                <c:pt idx="732">
                  <c:v>24.049281314168379</c:v>
                </c:pt>
                <c:pt idx="733">
                  <c:v>24.082135523613964</c:v>
                </c:pt>
                <c:pt idx="734">
                  <c:v>24.114989733059549</c:v>
                </c:pt>
                <c:pt idx="735">
                  <c:v>24.147843942505133</c:v>
                </c:pt>
                <c:pt idx="736">
                  <c:v>24.180698151950718</c:v>
                </c:pt>
                <c:pt idx="737">
                  <c:v>24.213552361396303</c:v>
                </c:pt>
                <c:pt idx="738">
                  <c:v>24.246406570841888</c:v>
                </c:pt>
                <c:pt idx="739">
                  <c:v>24.279260780287473</c:v>
                </c:pt>
                <c:pt idx="740">
                  <c:v>24.312114989733061</c:v>
                </c:pt>
                <c:pt idx="741">
                  <c:v>24.344969199178646</c:v>
                </c:pt>
                <c:pt idx="742">
                  <c:v>24.377823408624231</c:v>
                </c:pt>
                <c:pt idx="743">
                  <c:v>24.410677618069816</c:v>
                </c:pt>
                <c:pt idx="744">
                  <c:v>24.4435318275154</c:v>
                </c:pt>
                <c:pt idx="745">
                  <c:v>24.476386036960985</c:v>
                </c:pt>
                <c:pt idx="746">
                  <c:v>24.50924024640657</c:v>
                </c:pt>
                <c:pt idx="747">
                  <c:v>24.542094455852155</c:v>
                </c:pt>
                <c:pt idx="748">
                  <c:v>24.57494866529774</c:v>
                </c:pt>
                <c:pt idx="749">
                  <c:v>24.607802874743328</c:v>
                </c:pt>
                <c:pt idx="750">
                  <c:v>24.640657084188913</c:v>
                </c:pt>
                <c:pt idx="751">
                  <c:v>24.673511293634498</c:v>
                </c:pt>
                <c:pt idx="752">
                  <c:v>24.706365503080082</c:v>
                </c:pt>
                <c:pt idx="753">
                  <c:v>24.739219712525667</c:v>
                </c:pt>
                <c:pt idx="754">
                  <c:v>24.772073921971252</c:v>
                </c:pt>
                <c:pt idx="755">
                  <c:v>24.804928131416837</c:v>
                </c:pt>
                <c:pt idx="756">
                  <c:v>24.837782340862422</c:v>
                </c:pt>
                <c:pt idx="757">
                  <c:v>24.870636550308006</c:v>
                </c:pt>
                <c:pt idx="758">
                  <c:v>24.903490759753595</c:v>
                </c:pt>
                <c:pt idx="759">
                  <c:v>24.93634496919918</c:v>
                </c:pt>
                <c:pt idx="760">
                  <c:v>24.969199178644764</c:v>
                </c:pt>
                <c:pt idx="761">
                  <c:v>25.002053388090349</c:v>
                </c:pt>
                <c:pt idx="762">
                  <c:v>25.034907597535934</c:v>
                </c:pt>
                <c:pt idx="763">
                  <c:v>25.067761806981519</c:v>
                </c:pt>
                <c:pt idx="764">
                  <c:v>25.100616016427104</c:v>
                </c:pt>
                <c:pt idx="765">
                  <c:v>25.133470225872689</c:v>
                </c:pt>
                <c:pt idx="766">
                  <c:v>25.166324435318277</c:v>
                </c:pt>
                <c:pt idx="767">
                  <c:v>25.199178644763862</c:v>
                </c:pt>
                <c:pt idx="768">
                  <c:v>25.232032854209447</c:v>
                </c:pt>
                <c:pt idx="769">
                  <c:v>25.264887063655031</c:v>
                </c:pt>
                <c:pt idx="770">
                  <c:v>25.297741273100616</c:v>
                </c:pt>
                <c:pt idx="771">
                  <c:v>25.330595482546201</c:v>
                </c:pt>
                <c:pt idx="772">
                  <c:v>25.363449691991786</c:v>
                </c:pt>
                <c:pt idx="773">
                  <c:v>25.396303901437371</c:v>
                </c:pt>
                <c:pt idx="774">
                  <c:v>25.429158110882955</c:v>
                </c:pt>
                <c:pt idx="775">
                  <c:v>25.462012320328544</c:v>
                </c:pt>
                <c:pt idx="776">
                  <c:v>25.494866529774129</c:v>
                </c:pt>
                <c:pt idx="777">
                  <c:v>25.527720739219713</c:v>
                </c:pt>
                <c:pt idx="778">
                  <c:v>25.560574948665298</c:v>
                </c:pt>
                <c:pt idx="779">
                  <c:v>25.593429158110883</c:v>
                </c:pt>
                <c:pt idx="780">
                  <c:v>25.626283367556468</c:v>
                </c:pt>
                <c:pt idx="781">
                  <c:v>25.659137577002053</c:v>
                </c:pt>
                <c:pt idx="782">
                  <c:v>25.691991786447637</c:v>
                </c:pt>
                <c:pt idx="783">
                  <c:v>25.724845995893222</c:v>
                </c:pt>
                <c:pt idx="784">
                  <c:v>25.757700205338811</c:v>
                </c:pt>
                <c:pt idx="785">
                  <c:v>25.790554414784395</c:v>
                </c:pt>
                <c:pt idx="786">
                  <c:v>25.82340862422998</c:v>
                </c:pt>
                <c:pt idx="787">
                  <c:v>25.856262833675565</c:v>
                </c:pt>
                <c:pt idx="788">
                  <c:v>25.88911704312115</c:v>
                </c:pt>
                <c:pt idx="789">
                  <c:v>25.921971252566735</c:v>
                </c:pt>
                <c:pt idx="790">
                  <c:v>25.95482546201232</c:v>
                </c:pt>
                <c:pt idx="791">
                  <c:v>25.987679671457904</c:v>
                </c:pt>
                <c:pt idx="792">
                  <c:v>26.020533880903489</c:v>
                </c:pt>
                <c:pt idx="793">
                  <c:v>26.053388090349078</c:v>
                </c:pt>
                <c:pt idx="794">
                  <c:v>26.086242299794662</c:v>
                </c:pt>
                <c:pt idx="795">
                  <c:v>26.119096509240247</c:v>
                </c:pt>
                <c:pt idx="796">
                  <c:v>26.151950718685832</c:v>
                </c:pt>
                <c:pt idx="797">
                  <c:v>26.184804928131417</c:v>
                </c:pt>
                <c:pt idx="798">
                  <c:v>26.217659137577002</c:v>
                </c:pt>
                <c:pt idx="799">
                  <c:v>26.250513347022586</c:v>
                </c:pt>
                <c:pt idx="800">
                  <c:v>26.283367556468171</c:v>
                </c:pt>
                <c:pt idx="801">
                  <c:v>26.316221765913756</c:v>
                </c:pt>
                <c:pt idx="802">
                  <c:v>26.349075975359344</c:v>
                </c:pt>
                <c:pt idx="803">
                  <c:v>26.381930184804929</c:v>
                </c:pt>
                <c:pt idx="804">
                  <c:v>26.414784394250514</c:v>
                </c:pt>
                <c:pt idx="805">
                  <c:v>26.447638603696099</c:v>
                </c:pt>
                <c:pt idx="806">
                  <c:v>26.480492813141684</c:v>
                </c:pt>
                <c:pt idx="807">
                  <c:v>26.513347022587268</c:v>
                </c:pt>
                <c:pt idx="808">
                  <c:v>26.546201232032853</c:v>
                </c:pt>
                <c:pt idx="809">
                  <c:v>26.579055441478438</c:v>
                </c:pt>
                <c:pt idx="810">
                  <c:v>26.611909650924023</c:v>
                </c:pt>
                <c:pt idx="811">
                  <c:v>26.644763860369611</c:v>
                </c:pt>
                <c:pt idx="812">
                  <c:v>26.677618069815196</c:v>
                </c:pt>
                <c:pt idx="813">
                  <c:v>26.710472279260781</c:v>
                </c:pt>
                <c:pt idx="814">
                  <c:v>26.743326488706366</c:v>
                </c:pt>
                <c:pt idx="815">
                  <c:v>26.776180698151951</c:v>
                </c:pt>
                <c:pt idx="816">
                  <c:v>26.809034907597535</c:v>
                </c:pt>
                <c:pt idx="817">
                  <c:v>26.84188911704312</c:v>
                </c:pt>
                <c:pt idx="818">
                  <c:v>26.874743326488705</c:v>
                </c:pt>
                <c:pt idx="819">
                  <c:v>26.90759753593429</c:v>
                </c:pt>
                <c:pt idx="820">
                  <c:v>26.940451745379878</c:v>
                </c:pt>
                <c:pt idx="821">
                  <c:v>26.973305954825463</c:v>
                </c:pt>
                <c:pt idx="822">
                  <c:v>27.006160164271048</c:v>
                </c:pt>
                <c:pt idx="823">
                  <c:v>27.039014373716633</c:v>
                </c:pt>
                <c:pt idx="824">
                  <c:v>27.071868583162217</c:v>
                </c:pt>
                <c:pt idx="825">
                  <c:v>27.104722792607802</c:v>
                </c:pt>
                <c:pt idx="826">
                  <c:v>27.137577002053387</c:v>
                </c:pt>
                <c:pt idx="827">
                  <c:v>27.170431211498972</c:v>
                </c:pt>
                <c:pt idx="828">
                  <c:v>27.20328542094456</c:v>
                </c:pt>
                <c:pt idx="829">
                  <c:v>27.236139630390145</c:v>
                </c:pt>
                <c:pt idx="830">
                  <c:v>27.26899383983573</c:v>
                </c:pt>
                <c:pt idx="831">
                  <c:v>27.301848049281315</c:v>
                </c:pt>
                <c:pt idx="832">
                  <c:v>27.3347022587269</c:v>
                </c:pt>
                <c:pt idx="833">
                  <c:v>27.367556468172484</c:v>
                </c:pt>
                <c:pt idx="834">
                  <c:v>27.400410677618069</c:v>
                </c:pt>
                <c:pt idx="835">
                  <c:v>27.433264887063654</c:v>
                </c:pt>
                <c:pt idx="836">
                  <c:v>27.466119096509239</c:v>
                </c:pt>
                <c:pt idx="837">
                  <c:v>27.498973305954827</c:v>
                </c:pt>
                <c:pt idx="838">
                  <c:v>27.531827515400412</c:v>
                </c:pt>
                <c:pt idx="839">
                  <c:v>27.564681724845997</c:v>
                </c:pt>
                <c:pt idx="840">
                  <c:v>27.597535934291582</c:v>
                </c:pt>
                <c:pt idx="841">
                  <c:v>27.630390143737166</c:v>
                </c:pt>
                <c:pt idx="842">
                  <c:v>27.663244353182751</c:v>
                </c:pt>
                <c:pt idx="843">
                  <c:v>27.696098562628336</c:v>
                </c:pt>
                <c:pt idx="844">
                  <c:v>27.728952772073921</c:v>
                </c:pt>
                <c:pt idx="845">
                  <c:v>27.761806981519506</c:v>
                </c:pt>
                <c:pt idx="846">
                  <c:v>27.794661190965094</c:v>
                </c:pt>
                <c:pt idx="847">
                  <c:v>27.827515400410679</c:v>
                </c:pt>
                <c:pt idx="848">
                  <c:v>27.860369609856264</c:v>
                </c:pt>
                <c:pt idx="849">
                  <c:v>27.893223819301848</c:v>
                </c:pt>
                <c:pt idx="850">
                  <c:v>27.926078028747433</c:v>
                </c:pt>
                <c:pt idx="851">
                  <c:v>27.958932238193018</c:v>
                </c:pt>
                <c:pt idx="852">
                  <c:v>27.991786447638603</c:v>
                </c:pt>
                <c:pt idx="853">
                  <c:v>28.024640657084188</c:v>
                </c:pt>
                <c:pt idx="854">
                  <c:v>28.057494866529773</c:v>
                </c:pt>
                <c:pt idx="855">
                  <c:v>28.090349075975361</c:v>
                </c:pt>
                <c:pt idx="856">
                  <c:v>28.123203285420946</c:v>
                </c:pt>
                <c:pt idx="857">
                  <c:v>28.156057494866531</c:v>
                </c:pt>
                <c:pt idx="858">
                  <c:v>28.188911704312115</c:v>
                </c:pt>
                <c:pt idx="859">
                  <c:v>28.2217659137577</c:v>
                </c:pt>
                <c:pt idx="860">
                  <c:v>28.254620123203285</c:v>
                </c:pt>
                <c:pt idx="861">
                  <c:v>28.28747433264887</c:v>
                </c:pt>
                <c:pt idx="862">
                  <c:v>28.320328542094455</c:v>
                </c:pt>
                <c:pt idx="863">
                  <c:v>28.353182751540039</c:v>
                </c:pt>
                <c:pt idx="864">
                  <c:v>28.386036960985628</c:v>
                </c:pt>
                <c:pt idx="865">
                  <c:v>28.418891170431213</c:v>
                </c:pt>
                <c:pt idx="866">
                  <c:v>28.451745379876797</c:v>
                </c:pt>
                <c:pt idx="867">
                  <c:v>28.484599589322382</c:v>
                </c:pt>
                <c:pt idx="868">
                  <c:v>28.517453798767967</c:v>
                </c:pt>
                <c:pt idx="869">
                  <c:v>28.550308008213552</c:v>
                </c:pt>
                <c:pt idx="870">
                  <c:v>28.583162217659137</c:v>
                </c:pt>
                <c:pt idx="871">
                  <c:v>28.616016427104721</c:v>
                </c:pt>
                <c:pt idx="872">
                  <c:v>28.648870636550306</c:v>
                </c:pt>
                <c:pt idx="873">
                  <c:v>28.681724845995895</c:v>
                </c:pt>
                <c:pt idx="874">
                  <c:v>28.714579055441479</c:v>
                </c:pt>
                <c:pt idx="875">
                  <c:v>28.747433264887064</c:v>
                </c:pt>
                <c:pt idx="876">
                  <c:v>28.780287474332649</c:v>
                </c:pt>
                <c:pt idx="877">
                  <c:v>28.813141683778234</c:v>
                </c:pt>
                <c:pt idx="878">
                  <c:v>28.845995893223819</c:v>
                </c:pt>
                <c:pt idx="879">
                  <c:v>28.878850102669404</c:v>
                </c:pt>
                <c:pt idx="880">
                  <c:v>28.911704312114988</c:v>
                </c:pt>
                <c:pt idx="881">
                  <c:v>28.944558521560573</c:v>
                </c:pt>
                <c:pt idx="882">
                  <c:v>28.977412731006162</c:v>
                </c:pt>
                <c:pt idx="883">
                  <c:v>29.010266940451746</c:v>
                </c:pt>
                <c:pt idx="884">
                  <c:v>29.043121149897331</c:v>
                </c:pt>
                <c:pt idx="885">
                  <c:v>29.075975359342916</c:v>
                </c:pt>
                <c:pt idx="886">
                  <c:v>29.108829568788501</c:v>
                </c:pt>
                <c:pt idx="887">
                  <c:v>29.141683778234086</c:v>
                </c:pt>
                <c:pt idx="888">
                  <c:v>29.17453798767967</c:v>
                </c:pt>
                <c:pt idx="889">
                  <c:v>29.207392197125255</c:v>
                </c:pt>
                <c:pt idx="890">
                  <c:v>29.240246406570844</c:v>
                </c:pt>
                <c:pt idx="891">
                  <c:v>29.273100616016428</c:v>
                </c:pt>
                <c:pt idx="892">
                  <c:v>29.305954825462013</c:v>
                </c:pt>
                <c:pt idx="893">
                  <c:v>29.338809034907598</c:v>
                </c:pt>
                <c:pt idx="894">
                  <c:v>29.371663244353183</c:v>
                </c:pt>
                <c:pt idx="895">
                  <c:v>29.404517453798768</c:v>
                </c:pt>
                <c:pt idx="896">
                  <c:v>29.437371663244353</c:v>
                </c:pt>
                <c:pt idx="897">
                  <c:v>29.470225872689937</c:v>
                </c:pt>
                <c:pt idx="898">
                  <c:v>29.503080082135522</c:v>
                </c:pt>
                <c:pt idx="899">
                  <c:v>29.535934291581111</c:v>
                </c:pt>
                <c:pt idx="900">
                  <c:v>29.568788501026695</c:v>
                </c:pt>
                <c:pt idx="901">
                  <c:v>29.60164271047228</c:v>
                </c:pt>
                <c:pt idx="902">
                  <c:v>29.634496919917865</c:v>
                </c:pt>
                <c:pt idx="903">
                  <c:v>29.66735112936345</c:v>
                </c:pt>
                <c:pt idx="904">
                  <c:v>29.700205338809035</c:v>
                </c:pt>
                <c:pt idx="905">
                  <c:v>29.733059548254619</c:v>
                </c:pt>
                <c:pt idx="906">
                  <c:v>29.765913757700204</c:v>
                </c:pt>
                <c:pt idx="907">
                  <c:v>29.798767967145789</c:v>
                </c:pt>
                <c:pt idx="908">
                  <c:v>29.831622176591377</c:v>
                </c:pt>
                <c:pt idx="909">
                  <c:v>29.864476386036962</c:v>
                </c:pt>
                <c:pt idx="910">
                  <c:v>29.897330595482547</c:v>
                </c:pt>
                <c:pt idx="911">
                  <c:v>29.930184804928132</c:v>
                </c:pt>
                <c:pt idx="912">
                  <c:v>29.963039014373717</c:v>
                </c:pt>
                <c:pt idx="913">
                  <c:v>29.995893223819301</c:v>
                </c:pt>
                <c:pt idx="914">
                  <c:v>30.028747433264886</c:v>
                </c:pt>
                <c:pt idx="915">
                  <c:v>30.061601642710471</c:v>
                </c:pt>
                <c:pt idx="916">
                  <c:v>30.094455852156056</c:v>
                </c:pt>
                <c:pt idx="917">
                  <c:v>30.127310061601644</c:v>
                </c:pt>
                <c:pt idx="918">
                  <c:v>30.160164271047229</c:v>
                </c:pt>
                <c:pt idx="919">
                  <c:v>30.193018480492814</c:v>
                </c:pt>
                <c:pt idx="920">
                  <c:v>30.225872689938399</c:v>
                </c:pt>
                <c:pt idx="921">
                  <c:v>30.258726899383984</c:v>
                </c:pt>
                <c:pt idx="922">
                  <c:v>30.291581108829568</c:v>
                </c:pt>
                <c:pt idx="923">
                  <c:v>30.324435318275153</c:v>
                </c:pt>
                <c:pt idx="924">
                  <c:v>30.357289527720738</c:v>
                </c:pt>
                <c:pt idx="925">
                  <c:v>30.390143737166323</c:v>
                </c:pt>
                <c:pt idx="926">
                  <c:v>30.422997946611911</c:v>
                </c:pt>
                <c:pt idx="927">
                  <c:v>30.455852156057496</c:v>
                </c:pt>
                <c:pt idx="928">
                  <c:v>30.488706365503081</c:v>
                </c:pt>
                <c:pt idx="929">
                  <c:v>30.521560574948666</c:v>
                </c:pt>
                <c:pt idx="930">
                  <c:v>30.55441478439425</c:v>
                </c:pt>
                <c:pt idx="931">
                  <c:v>30.587268993839835</c:v>
                </c:pt>
                <c:pt idx="932">
                  <c:v>30.62012320328542</c:v>
                </c:pt>
                <c:pt idx="933">
                  <c:v>30.652977412731005</c:v>
                </c:pt>
                <c:pt idx="934">
                  <c:v>30.68583162217659</c:v>
                </c:pt>
                <c:pt idx="935">
                  <c:v>30.718685831622178</c:v>
                </c:pt>
                <c:pt idx="936">
                  <c:v>30.751540041067763</c:v>
                </c:pt>
                <c:pt idx="937">
                  <c:v>30.784394250513348</c:v>
                </c:pt>
                <c:pt idx="938">
                  <c:v>30.817248459958932</c:v>
                </c:pt>
                <c:pt idx="939">
                  <c:v>30.850102669404517</c:v>
                </c:pt>
                <c:pt idx="940">
                  <c:v>30.882956878850102</c:v>
                </c:pt>
                <c:pt idx="941">
                  <c:v>30.915811088295687</c:v>
                </c:pt>
                <c:pt idx="942">
                  <c:v>30.948665297741272</c:v>
                </c:pt>
                <c:pt idx="943">
                  <c:v>30.981519507186857</c:v>
                </c:pt>
                <c:pt idx="944">
                  <c:v>31.014373716632445</c:v>
                </c:pt>
                <c:pt idx="945">
                  <c:v>31.04722792607803</c:v>
                </c:pt>
                <c:pt idx="946">
                  <c:v>31.080082135523615</c:v>
                </c:pt>
                <c:pt idx="947">
                  <c:v>31.112936344969199</c:v>
                </c:pt>
                <c:pt idx="948">
                  <c:v>31.145790554414784</c:v>
                </c:pt>
                <c:pt idx="949">
                  <c:v>31.178644763860369</c:v>
                </c:pt>
                <c:pt idx="950">
                  <c:v>31.211498973305954</c:v>
                </c:pt>
                <c:pt idx="951">
                  <c:v>31.244353182751539</c:v>
                </c:pt>
                <c:pt idx="952">
                  <c:v>31.277207392197127</c:v>
                </c:pt>
                <c:pt idx="953">
                  <c:v>31.310061601642712</c:v>
                </c:pt>
                <c:pt idx="954">
                  <c:v>31.342915811088297</c:v>
                </c:pt>
                <c:pt idx="955">
                  <c:v>31.375770020533881</c:v>
                </c:pt>
                <c:pt idx="956">
                  <c:v>31.408624229979466</c:v>
                </c:pt>
                <c:pt idx="957">
                  <c:v>31.441478439425051</c:v>
                </c:pt>
                <c:pt idx="958">
                  <c:v>31.474332648870636</c:v>
                </c:pt>
                <c:pt idx="959">
                  <c:v>31.507186858316221</c:v>
                </c:pt>
                <c:pt idx="960">
                  <c:v>31.540041067761805</c:v>
                </c:pt>
                <c:pt idx="961">
                  <c:v>31.572895277207394</c:v>
                </c:pt>
                <c:pt idx="962">
                  <c:v>31.605749486652979</c:v>
                </c:pt>
                <c:pt idx="963">
                  <c:v>31.638603696098563</c:v>
                </c:pt>
                <c:pt idx="964">
                  <c:v>31.671457905544148</c:v>
                </c:pt>
                <c:pt idx="965">
                  <c:v>31.704312114989733</c:v>
                </c:pt>
                <c:pt idx="966">
                  <c:v>31.737166324435318</c:v>
                </c:pt>
                <c:pt idx="967">
                  <c:v>31.770020533880903</c:v>
                </c:pt>
                <c:pt idx="968">
                  <c:v>31.802874743326488</c:v>
                </c:pt>
                <c:pt idx="969">
                  <c:v>31.835728952772072</c:v>
                </c:pt>
                <c:pt idx="970">
                  <c:v>31.868583162217661</c:v>
                </c:pt>
                <c:pt idx="971">
                  <c:v>31.901437371663246</c:v>
                </c:pt>
                <c:pt idx="972">
                  <c:v>31.93429158110883</c:v>
                </c:pt>
                <c:pt idx="973">
                  <c:v>31.967145790554415</c:v>
                </c:pt>
                <c:pt idx="974">
                  <c:v>32</c:v>
                </c:pt>
                <c:pt idx="975">
                  <c:v>32.032854209445588</c:v>
                </c:pt>
                <c:pt idx="976">
                  <c:v>32.06570841889117</c:v>
                </c:pt>
                <c:pt idx="977">
                  <c:v>32.098562628336758</c:v>
                </c:pt>
                <c:pt idx="978">
                  <c:v>32.131416837782339</c:v>
                </c:pt>
                <c:pt idx="979">
                  <c:v>32.164271047227928</c:v>
                </c:pt>
                <c:pt idx="980">
                  <c:v>32.197125256673509</c:v>
                </c:pt>
                <c:pt idx="981">
                  <c:v>32.229979466119097</c:v>
                </c:pt>
                <c:pt idx="982">
                  <c:v>32.262833675564679</c:v>
                </c:pt>
                <c:pt idx="983">
                  <c:v>32.295687885010267</c:v>
                </c:pt>
                <c:pt idx="984">
                  <c:v>32.328542094455855</c:v>
                </c:pt>
                <c:pt idx="985">
                  <c:v>32.361396303901437</c:v>
                </c:pt>
                <c:pt idx="986">
                  <c:v>32.394250513347025</c:v>
                </c:pt>
                <c:pt idx="987">
                  <c:v>32.427104722792606</c:v>
                </c:pt>
                <c:pt idx="988">
                  <c:v>32.459958932238195</c:v>
                </c:pt>
                <c:pt idx="989">
                  <c:v>32.492813141683776</c:v>
                </c:pt>
                <c:pt idx="990">
                  <c:v>32.525667351129364</c:v>
                </c:pt>
                <c:pt idx="991">
                  <c:v>32.558521560574945</c:v>
                </c:pt>
                <c:pt idx="992">
                  <c:v>32.591375770020534</c:v>
                </c:pt>
                <c:pt idx="993">
                  <c:v>32.624229979466122</c:v>
                </c:pt>
                <c:pt idx="994">
                  <c:v>32.657084188911703</c:v>
                </c:pt>
                <c:pt idx="995">
                  <c:v>32.689938398357292</c:v>
                </c:pt>
                <c:pt idx="996">
                  <c:v>32.722792607802873</c:v>
                </c:pt>
                <c:pt idx="997">
                  <c:v>32.755646817248461</c:v>
                </c:pt>
                <c:pt idx="998">
                  <c:v>32.788501026694043</c:v>
                </c:pt>
                <c:pt idx="999">
                  <c:v>32.821355236139631</c:v>
                </c:pt>
                <c:pt idx="1000">
                  <c:v>32.854209445585212</c:v>
                </c:pt>
                <c:pt idx="1001">
                  <c:v>32.887063655030801</c:v>
                </c:pt>
                <c:pt idx="1002">
                  <c:v>32.919917864476389</c:v>
                </c:pt>
                <c:pt idx="1003">
                  <c:v>32.95277207392197</c:v>
                </c:pt>
                <c:pt idx="1004">
                  <c:v>32.985626283367559</c:v>
                </c:pt>
                <c:pt idx="1005">
                  <c:v>33.01848049281314</c:v>
                </c:pt>
                <c:pt idx="1006">
                  <c:v>33.051334702258728</c:v>
                </c:pt>
                <c:pt idx="1007">
                  <c:v>33.08418891170431</c:v>
                </c:pt>
                <c:pt idx="1008">
                  <c:v>33.117043121149898</c:v>
                </c:pt>
                <c:pt idx="1009">
                  <c:v>33.149897330595479</c:v>
                </c:pt>
                <c:pt idx="1010">
                  <c:v>33.182751540041068</c:v>
                </c:pt>
                <c:pt idx="1011">
                  <c:v>33.215605749486656</c:v>
                </c:pt>
                <c:pt idx="1012">
                  <c:v>33.248459958932237</c:v>
                </c:pt>
                <c:pt idx="1013">
                  <c:v>33.281314168377826</c:v>
                </c:pt>
                <c:pt idx="1014">
                  <c:v>33.314168377823407</c:v>
                </c:pt>
                <c:pt idx="1015">
                  <c:v>33.347022587268995</c:v>
                </c:pt>
                <c:pt idx="1016">
                  <c:v>33.379876796714576</c:v>
                </c:pt>
                <c:pt idx="1017">
                  <c:v>33.412731006160165</c:v>
                </c:pt>
                <c:pt idx="1018">
                  <c:v>33.445585215605746</c:v>
                </c:pt>
                <c:pt idx="1019">
                  <c:v>33.478439425051334</c:v>
                </c:pt>
                <c:pt idx="1020">
                  <c:v>33.511293634496923</c:v>
                </c:pt>
                <c:pt idx="1021">
                  <c:v>33.544147843942504</c:v>
                </c:pt>
                <c:pt idx="1022">
                  <c:v>33.577002053388092</c:v>
                </c:pt>
                <c:pt idx="1023">
                  <c:v>33.609856262833674</c:v>
                </c:pt>
                <c:pt idx="1024">
                  <c:v>33.642710472279262</c:v>
                </c:pt>
                <c:pt idx="1025">
                  <c:v>33.675564681724843</c:v>
                </c:pt>
                <c:pt idx="1026">
                  <c:v>33.708418891170432</c:v>
                </c:pt>
                <c:pt idx="1027">
                  <c:v>33.741273100616013</c:v>
                </c:pt>
                <c:pt idx="1028">
                  <c:v>33.774127310061601</c:v>
                </c:pt>
                <c:pt idx="1029">
                  <c:v>33.80698151950719</c:v>
                </c:pt>
                <c:pt idx="1030">
                  <c:v>33.839835728952771</c:v>
                </c:pt>
                <c:pt idx="1031">
                  <c:v>33.872689938398359</c:v>
                </c:pt>
                <c:pt idx="1032">
                  <c:v>33.905544147843941</c:v>
                </c:pt>
                <c:pt idx="1033">
                  <c:v>33.938398357289529</c:v>
                </c:pt>
                <c:pt idx="1034">
                  <c:v>33.97125256673511</c:v>
                </c:pt>
                <c:pt idx="1035">
                  <c:v>34.004106776180699</c:v>
                </c:pt>
                <c:pt idx="1036">
                  <c:v>34.036960985626287</c:v>
                </c:pt>
                <c:pt idx="1037">
                  <c:v>34.069815195071868</c:v>
                </c:pt>
                <c:pt idx="1038">
                  <c:v>34.102669404517457</c:v>
                </c:pt>
                <c:pt idx="1039">
                  <c:v>34.135523613963038</c:v>
                </c:pt>
                <c:pt idx="1040">
                  <c:v>34.168377823408626</c:v>
                </c:pt>
                <c:pt idx="1041">
                  <c:v>34.201232032854207</c:v>
                </c:pt>
                <c:pt idx="1042">
                  <c:v>34.234086242299796</c:v>
                </c:pt>
                <c:pt idx="1043">
                  <c:v>34.266940451745377</c:v>
                </c:pt>
                <c:pt idx="1044">
                  <c:v>34.299794661190965</c:v>
                </c:pt>
                <c:pt idx="1045">
                  <c:v>34.332648870636554</c:v>
                </c:pt>
                <c:pt idx="1046">
                  <c:v>34.365503080082135</c:v>
                </c:pt>
                <c:pt idx="1047">
                  <c:v>34.398357289527723</c:v>
                </c:pt>
                <c:pt idx="1048">
                  <c:v>34.431211498973305</c:v>
                </c:pt>
                <c:pt idx="1049">
                  <c:v>34.464065708418893</c:v>
                </c:pt>
                <c:pt idx="1050">
                  <c:v>34.496919917864474</c:v>
                </c:pt>
                <c:pt idx="1051">
                  <c:v>34.529774127310063</c:v>
                </c:pt>
                <c:pt idx="1052">
                  <c:v>34.562628336755644</c:v>
                </c:pt>
                <c:pt idx="1053">
                  <c:v>34.595482546201232</c:v>
                </c:pt>
                <c:pt idx="1054">
                  <c:v>34.628336755646821</c:v>
                </c:pt>
                <c:pt idx="1055">
                  <c:v>34.661190965092402</c:v>
                </c:pt>
                <c:pt idx="1056">
                  <c:v>34.69404517453799</c:v>
                </c:pt>
                <c:pt idx="1057">
                  <c:v>34.726899383983572</c:v>
                </c:pt>
                <c:pt idx="1058">
                  <c:v>34.75975359342916</c:v>
                </c:pt>
                <c:pt idx="1059">
                  <c:v>34.792607802874741</c:v>
                </c:pt>
                <c:pt idx="1060">
                  <c:v>34.82546201232033</c:v>
                </c:pt>
                <c:pt idx="1061">
                  <c:v>34.858316221765911</c:v>
                </c:pt>
                <c:pt idx="1062">
                  <c:v>34.891170431211499</c:v>
                </c:pt>
                <c:pt idx="1063">
                  <c:v>34.924024640657088</c:v>
                </c:pt>
                <c:pt idx="1064">
                  <c:v>34.956878850102669</c:v>
                </c:pt>
                <c:pt idx="1065">
                  <c:v>34.989733059548257</c:v>
                </c:pt>
                <c:pt idx="1066">
                  <c:v>35.022587268993838</c:v>
                </c:pt>
                <c:pt idx="1067">
                  <c:v>35.055441478439427</c:v>
                </c:pt>
                <c:pt idx="1068">
                  <c:v>35.088295687885008</c:v>
                </c:pt>
                <c:pt idx="1069">
                  <c:v>35.121149897330596</c:v>
                </c:pt>
                <c:pt idx="1070">
                  <c:v>35.154004106776178</c:v>
                </c:pt>
                <c:pt idx="1071">
                  <c:v>35.186858316221766</c:v>
                </c:pt>
                <c:pt idx="1072">
                  <c:v>35.219712525667354</c:v>
                </c:pt>
                <c:pt idx="1073">
                  <c:v>35.252566735112936</c:v>
                </c:pt>
                <c:pt idx="1074">
                  <c:v>35.285420944558524</c:v>
                </c:pt>
                <c:pt idx="1075">
                  <c:v>35.318275154004105</c:v>
                </c:pt>
                <c:pt idx="1076">
                  <c:v>35.351129363449694</c:v>
                </c:pt>
                <c:pt idx="1077">
                  <c:v>35.383983572895275</c:v>
                </c:pt>
                <c:pt idx="1078">
                  <c:v>35.416837782340863</c:v>
                </c:pt>
                <c:pt idx="1079">
                  <c:v>35.449691991786445</c:v>
                </c:pt>
                <c:pt idx="1080">
                  <c:v>35.482546201232033</c:v>
                </c:pt>
                <c:pt idx="1081">
                  <c:v>35.515400410677621</c:v>
                </c:pt>
                <c:pt idx="1082">
                  <c:v>35.548254620123203</c:v>
                </c:pt>
                <c:pt idx="1083">
                  <c:v>35.581108829568791</c:v>
                </c:pt>
                <c:pt idx="1084">
                  <c:v>35.613963039014372</c:v>
                </c:pt>
                <c:pt idx="1085">
                  <c:v>35.646817248459961</c:v>
                </c:pt>
                <c:pt idx="1086">
                  <c:v>35.679671457905542</c:v>
                </c:pt>
                <c:pt idx="1087">
                  <c:v>35.71252566735113</c:v>
                </c:pt>
                <c:pt idx="1088">
                  <c:v>35.745379876796711</c:v>
                </c:pt>
                <c:pt idx="1089">
                  <c:v>35.7782340862423</c:v>
                </c:pt>
                <c:pt idx="1090">
                  <c:v>35.811088295687888</c:v>
                </c:pt>
                <c:pt idx="1091">
                  <c:v>35.843942505133469</c:v>
                </c:pt>
                <c:pt idx="1092">
                  <c:v>35.876796714579058</c:v>
                </c:pt>
                <c:pt idx="1093">
                  <c:v>35.909650924024639</c:v>
                </c:pt>
                <c:pt idx="1094">
                  <c:v>35.942505133470227</c:v>
                </c:pt>
                <c:pt idx="1095">
                  <c:v>35.975359342915809</c:v>
                </c:pt>
                <c:pt idx="1096">
                  <c:v>36.008213552361397</c:v>
                </c:pt>
                <c:pt idx="1097">
                  <c:v>36.041067761806978</c:v>
                </c:pt>
                <c:pt idx="1098">
                  <c:v>36.073921971252567</c:v>
                </c:pt>
                <c:pt idx="1099">
                  <c:v>36.106776180698155</c:v>
                </c:pt>
                <c:pt idx="1100">
                  <c:v>36.139630390143736</c:v>
                </c:pt>
                <c:pt idx="1101">
                  <c:v>36.172484599589325</c:v>
                </c:pt>
                <c:pt idx="1102">
                  <c:v>36.205338809034906</c:v>
                </c:pt>
                <c:pt idx="1103">
                  <c:v>36.238193018480494</c:v>
                </c:pt>
                <c:pt idx="1104">
                  <c:v>36.271047227926076</c:v>
                </c:pt>
                <c:pt idx="1105">
                  <c:v>36.303901437371664</c:v>
                </c:pt>
                <c:pt idx="1106">
                  <c:v>36.336755646817245</c:v>
                </c:pt>
                <c:pt idx="1107">
                  <c:v>36.369609856262834</c:v>
                </c:pt>
                <c:pt idx="1108">
                  <c:v>36.402464065708422</c:v>
                </c:pt>
                <c:pt idx="1109">
                  <c:v>36.435318275154003</c:v>
                </c:pt>
                <c:pt idx="1110">
                  <c:v>36.468172484599592</c:v>
                </c:pt>
                <c:pt idx="1111">
                  <c:v>36.501026694045173</c:v>
                </c:pt>
                <c:pt idx="1112">
                  <c:v>36.533880903490761</c:v>
                </c:pt>
                <c:pt idx="1113">
                  <c:v>36.566735112936342</c:v>
                </c:pt>
                <c:pt idx="1114">
                  <c:v>36.599589322381931</c:v>
                </c:pt>
                <c:pt idx="1115">
                  <c:v>36.632443531827512</c:v>
                </c:pt>
                <c:pt idx="1116">
                  <c:v>36.6652977412731</c:v>
                </c:pt>
                <c:pt idx="1117">
                  <c:v>36.698151950718689</c:v>
                </c:pt>
                <c:pt idx="1118">
                  <c:v>36.73100616016427</c:v>
                </c:pt>
                <c:pt idx="1119">
                  <c:v>36.763860369609858</c:v>
                </c:pt>
                <c:pt idx="1120">
                  <c:v>36.79671457905544</c:v>
                </c:pt>
                <c:pt idx="1121">
                  <c:v>36.829568788501028</c:v>
                </c:pt>
                <c:pt idx="1122">
                  <c:v>36.862422997946609</c:v>
                </c:pt>
                <c:pt idx="1123">
                  <c:v>36.895277207392198</c:v>
                </c:pt>
                <c:pt idx="1124">
                  <c:v>36.928131416837779</c:v>
                </c:pt>
                <c:pt idx="1125">
                  <c:v>36.960985626283367</c:v>
                </c:pt>
                <c:pt idx="1126">
                  <c:v>36.993839835728956</c:v>
                </c:pt>
                <c:pt idx="1127">
                  <c:v>37.026694045174537</c:v>
                </c:pt>
                <c:pt idx="1128">
                  <c:v>37.059548254620125</c:v>
                </c:pt>
                <c:pt idx="1129">
                  <c:v>37.092402464065707</c:v>
                </c:pt>
                <c:pt idx="1130">
                  <c:v>37.125256673511295</c:v>
                </c:pt>
                <c:pt idx="1131">
                  <c:v>37.158110882956876</c:v>
                </c:pt>
                <c:pt idx="1132">
                  <c:v>37.190965092402465</c:v>
                </c:pt>
                <c:pt idx="1133">
                  <c:v>37.223819301848046</c:v>
                </c:pt>
                <c:pt idx="1134">
                  <c:v>37.256673511293634</c:v>
                </c:pt>
                <c:pt idx="1135">
                  <c:v>37.289527720739223</c:v>
                </c:pt>
                <c:pt idx="1136">
                  <c:v>37.322381930184804</c:v>
                </c:pt>
                <c:pt idx="1137">
                  <c:v>37.355236139630392</c:v>
                </c:pt>
                <c:pt idx="1138">
                  <c:v>37.388090349075974</c:v>
                </c:pt>
                <c:pt idx="1139">
                  <c:v>37.420944558521562</c:v>
                </c:pt>
                <c:pt idx="1140">
                  <c:v>37.453798767967143</c:v>
                </c:pt>
                <c:pt idx="1141">
                  <c:v>37.486652977412732</c:v>
                </c:pt>
                <c:pt idx="1142">
                  <c:v>37.519507186858313</c:v>
                </c:pt>
                <c:pt idx="1143">
                  <c:v>37.552361396303901</c:v>
                </c:pt>
                <c:pt idx="1144">
                  <c:v>37.585215605749489</c:v>
                </c:pt>
                <c:pt idx="1145">
                  <c:v>37.618069815195071</c:v>
                </c:pt>
                <c:pt idx="1146">
                  <c:v>37.650924024640659</c:v>
                </c:pt>
                <c:pt idx="1147">
                  <c:v>37.68377823408624</c:v>
                </c:pt>
                <c:pt idx="1148">
                  <c:v>37.716632443531829</c:v>
                </c:pt>
                <c:pt idx="1149">
                  <c:v>37.74948665297741</c:v>
                </c:pt>
                <c:pt idx="1150">
                  <c:v>37.782340862422998</c:v>
                </c:pt>
                <c:pt idx="1151">
                  <c:v>37.81519507186858</c:v>
                </c:pt>
                <c:pt idx="1152">
                  <c:v>37.848049281314168</c:v>
                </c:pt>
                <c:pt idx="1153">
                  <c:v>37.880903490759756</c:v>
                </c:pt>
                <c:pt idx="1154">
                  <c:v>37.913757700205338</c:v>
                </c:pt>
                <c:pt idx="1155">
                  <c:v>37.946611909650926</c:v>
                </c:pt>
                <c:pt idx="1156">
                  <c:v>37.979466119096507</c:v>
                </c:pt>
                <c:pt idx="1157">
                  <c:v>38.012320328542096</c:v>
                </c:pt>
                <c:pt idx="1158">
                  <c:v>38.045174537987677</c:v>
                </c:pt>
                <c:pt idx="1159">
                  <c:v>38.078028747433265</c:v>
                </c:pt>
                <c:pt idx="1160">
                  <c:v>38.110882956878854</c:v>
                </c:pt>
                <c:pt idx="1161">
                  <c:v>38.143737166324435</c:v>
                </c:pt>
                <c:pt idx="1162">
                  <c:v>38.176591375770023</c:v>
                </c:pt>
                <c:pt idx="1163">
                  <c:v>38.209445585215605</c:v>
                </c:pt>
                <c:pt idx="1164">
                  <c:v>38.242299794661193</c:v>
                </c:pt>
                <c:pt idx="1165">
                  <c:v>38.275154004106774</c:v>
                </c:pt>
                <c:pt idx="1166">
                  <c:v>38.308008213552363</c:v>
                </c:pt>
                <c:pt idx="1167">
                  <c:v>38.340862422997944</c:v>
                </c:pt>
                <c:pt idx="1168">
                  <c:v>38.373716632443532</c:v>
                </c:pt>
                <c:pt idx="1169">
                  <c:v>38.406570841889121</c:v>
                </c:pt>
                <c:pt idx="1170">
                  <c:v>38.439425051334702</c:v>
                </c:pt>
                <c:pt idx="1171">
                  <c:v>38.47227926078029</c:v>
                </c:pt>
                <c:pt idx="1172">
                  <c:v>38.505133470225871</c:v>
                </c:pt>
                <c:pt idx="1173">
                  <c:v>38.53798767967146</c:v>
                </c:pt>
                <c:pt idx="1174">
                  <c:v>38.570841889117041</c:v>
                </c:pt>
                <c:pt idx="1175">
                  <c:v>38.603696098562629</c:v>
                </c:pt>
                <c:pt idx="1176">
                  <c:v>38.636550308008211</c:v>
                </c:pt>
                <c:pt idx="1177">
                  <c:v>38.669404517453799</c:v>
                </c:pt>
                <c:pt idx="1178">
                  <c:v>38.702258726899387</c:v>
                </c:pt>
                <c:pt idx="1179">
                  <c:v>38.735112936344969</c:v>
                </c:pt>
                <c:pt idx="1180">
                  <c:v>38.767967145790557</c:v>
                </c:pt>
                <c:pt idx="1181">
                  <c:v>38.800821355236138</c:v>
                </c:pt>
                <c:pt idx="1182">
                  <c:v>38.833675564681727</c:v>
                </c:pt>
                <c:pt idx="1183">
                  <c:v>38.866529774127308</c:v>
                </c:pt>
                <c:pt idx="1184">
                  <c:v>38.899383983572896</c:v>
                </c:pt>
                <c:pt idx="1185">
                  <c:v>38.932238193018478</c:v>
                </c:pt>
                <c:pt idx="1186">
                  <c:v>38.965092402464066</c:v>
                </c:pt>
                <c:pt idx="1187">
                  <c:v>38.997946611909654</c:v>
                </c:pt>
                <c:pt idx="1188">
                  <c:v>39.030800821355236</c:v>
                </c:pt>
                <c:pt idx="1189">
                  <c:v>39.063655030800824</c:v>
                </c:pt>
                <c:pt idx="1190">
                  <c:v>39.096509240246405</c:v>
                </c:pt>
                <c:pt idx="1191">
                  <c:v>39.129363449691994</c:v>
                </c:pt>
                <c:pt idx="1192">
                  <c:v>39.162217659137575</c:v>
                </c:pt>
                <c:pt idx="1193">
                  <c:v>39.195071868583163</c:v>
                </c:pt>
                <c:pt idx="1194">
                  <c:v>39.227926078028744</c:v>
                </c:pt>
                <c:pt idx="1195">
                  <c:v>39.260780287474333</c:v>
                </c:pt>
                <c:pt idx="1196">
                  <c:v>39.293634496919921</c:v>
                </c:pt>
                <c:pt idx="1197">
                  <c:v>39.326488706365502</c:v>
                </c:pt>
                <c:pt idx="1198">
                  <c:v>39.359342915811091</c:v>
                </c:pt>
                <c:pt idx="1199">
                  <c:v>39.392197125256672</c:v>
                </c:pt>
                <c:pt idx="1200">
                  <c:v>39.42505133470226</c:v>
                </c:pt>
                <c:pt idx="1201">
                  <c:v>39.457905544147842</c:v>
                </c:pt>
                <c:pt idx="1202">
                  <c:v>39.49075975359343</c:v>
                </c:pt>
                <c:pt idx="1203">
                  <c:v>39.523613963039011</c:v>
                </c:pt>
                <c:pt idx="1204">
                  <c:v>39.5564681724846</c:v>
                </c:pt>
                <c:pt idx="1205">
                  <c:v>39.589322381930188</c:v>
                </c:pt>
                <c:pt idx="1206">
                  <c:v>39.622176591375769</c:v>
                </c:pt>
                <c:pt idx="1207">
                  <c:v>39.655030800821358</c:v>
                </c:pt>
                <c:pt idx="1208">
                  <c:v>39.687885010266939</c:v>
                </c:pt>
                <c:pt idx="1209">
                  <c:v>39.720739219712527</c:v>
                </c:pt>
                <c:pt idx="1210">
                  <c:v>39.753593429158109</c:v>
                </c:pt>
                <c:pt idx="1211">
                  <c:v>39.786447638603697</c:v>
                </c:pt>
                <c:pt idx="1212">
                  <c:v>39.819301848049278</c:v>
                </c:pt>
                <c:pt idx="1213">
                  <c:v>39.852156057494867</c:v>
                </c:pt>
                <c:pt idx="1214">
                  <c:v>39.885010266940455</c:v>
                </c:pt>
                <c:pt idx="1215">
                  <c:v>39.917864476386036</c:v>
                </c:pt>
                <c:pt idx="1216">
                  <c:v>39.950718685831625</c:v>
                </c:pt>
                <c:pt idx="1217">
                  <c:v>39.983572895277206</c:v>
                </c:pt>
                <c:pt idx="1218">
                  <c:v>40.016427104722794</c:v>
                </c:pt>
                <c:pt idx="1219">
                  <c:v>40.049281314168375</c:v>
                </c:pt>
                <c:pt idx="1220">
                  <c:v>40.082135523613964</c:v>
                </c:pt>
                <c:pt idx="1221">
                  <c:v>40.114989733059545</c:v>
                </c:pt>
                <c:pt idx="1222">
                  <c:v>40.147843942505133</c:v>
                </c:pt>
                <c:pt idx="1223">
                  <c:v>40.180698151950722</c:v>
                </c:pt>
                <c:pt idx="1224">
                  <c:v>40.213552361396303</c:v>
                </c:pt>
                <c:pt idx="1225">
                  <c:v>40.246406570841891</c:v>
                </c:pt>
                <c:pt idx="1226">
                  <c:v>40.279260780287473</c:v>
                </c:pt>
                <c:pt idx="1227">
                  <c:v>40.312114989733061</c:v>
                </c:pt>
                <c:pt idx="1228">
                  <c:v>40.344969199178642</c:v>
                </c:pt>
                <c:pt idx="1229">
                  <c:v>40.377823408624231</c:v>
                </c:pt>
                <c:pt idx="1230">
                  <c:v>40.410677618069812</c:v>
                </c:pt>
                <c:pt idx="1231">
                  <c:v>40.4435318275154</c:v>
                </c:pt>
                <c:pt idx="1232">
                  <c:v>40.476386036960989</c:v>
                </c:pt>
                <c:pt idx="1233">
                  <c:v>40.50924024640657</c:v>
                </c:pt>
                <c:pt idx="1234">
                  <c:v>40.542094455852158</c:v>
                </c:pt>
                <c:pt idx="1235">
                  <c:v>40.57494866529774</c:v>
                </c:pt>
                <c:pt idx="1236">
                  <c:v>40.607802874743328</c:v>
                </c:pt>
                <c:pt idx="1237">
                  <c:v>40.640657084188909</c:v>
                </c:pt>
                <c:pt idx="1238">
                  <c:v>40.673511293634498</c:v>
                </c:pt>
                <c:pt idx="1239">
                  <c:v>40.706365503080079</c:v>
                </c:pt>
                <c:pt idx="1240">
                  <c:v>40.739219712525667</c:v>
                </c:pt>
                <c:pt idx="1241">
                  <c:v>40.772073921971256</c:v>
                </c:pt>
                <c:pt idx="1242">
                  <c:v>40.804928131416837</c:v>
                </c:pt>
                <c:pt idx="1243">
                  <c:v>40.837782340862425</c:v>
                </c:pt>
                <c:pt idx="1244">
                  <c:v>40.870636550308006</c:v>
                </c:pt>
                <c:pt idx="1245">
                  <c:v>40.903490759753595</c:v>
                </c:pt>
                <c:pt idx="1246">
                  <c:v>40.936344969199176</c:v>
                </c:pt>
                <c:pt idx="1247">
                  <c:v>40.969199178644764</c:v>
                </c:pt>
                <c:pt idx="1248">
                  <c:v>41.002053388090346</c:v>
                </c:pt>
                <c:pt idx="1249">
                  <c:v>41.034907597535934</c:v>
                </c:pt>
                <c:pt idx="1250">
                  <c:v>41.067761806981522</c:v>
                </c:pt>
                <c:pt idx="1251">
                  <c:v>41.100616016427104</c:v>
                </c:pt>
                <c:pt idx="1252">
                  <c:v>41.133470225872692</c:v>
                </c:pt>
                <c:pt idx="1253">
                  <c:v>41.166324435318273</c:v>
                </c:pt>
                <c:pt idx="1254">
                  <c:v>41.199178644763862</c:v>
                </c:pt>
                <c:pt idx="1255">
                  <c:v>41.232032854209443</c:v>
                </c:pt>
                <c:pt idx="1256">
                  <c:v>41.264887063655031</c:v>
                </c:pt>
                <c:pt idx="1257">
                  <c:v>41.297741273100613</c:v>
                </c:pt>
                <c:pt idx="1258">
                  <c:v>41.330595482546201</c:v>
                </c:pt>
                <c:pt idx="1259">
                  <c:v>41.363449691991789</c:v>
                </c:pt>
                <c:pt idx="1260">
                  <c:v>41.396303901437371</c:v>
                </c:pt>
                <c:pt idx="1261">
                  <c:v>41.429158110882959</c:v>
                </c:pt>
                <c:pt idx="1262">
                  <c:v>41.46201232032854</c:v>
                </c:pt>
                <c:pt idx="1263">
                  <c:v>41.494866529774129</c:v>
                </c:pt>
                <c:pt idx="1264">
                  <c:v>41.52772073921971</c:v>
                </c:pt>
                <c:pt idx="1265">
                  <c:v>41.560574948665298</c:v>
                </c:pt>
                <c:pt idx="1266">
                  <c:v>41.593429158110879</c:v>
                </c:pt>
                <c:pt idx="1267">
                  <c:v>41.626283367556468</c:v>
                </c:pt>
                <c:pt idx="1268">
                  <c:v>41.659137577002056</c:v>
                </c:pt>
                <c:pt idx="1269">
                  <c:v>41.691991786447637</c:v>
                </c:pt>
                <c:pt idx="1270">
                  <c:v>41.724845995893226</c:v>
                </c:pt>
                <c:pt idx="1271">
                  <c:v>41.757700205338807</c:v>
                </c:pt>
                <c:pt idx="1272">
                  <c:v>41.790554414784395</c:v>
                </c:pt>
                <c:pt idx="1273">
                  <c:v>41.823408624229977</c:v>
                </c:pt>
                <c:pt idx="1274">
                  <c:v>41.856262833675565</c:v>
                </c:pt>
                <c:pt idx="1275">
                  <c:v>41.889117043121146</c:v>
                </c:pt>
                <c:pt idx="1276">
                  <c:v>41.921971252566735</c:v>
                </c:pt>
                <c:pt idx="1277">
                  <c:v>41.954825462012323</c:v>
                </c:pt>
                <c:pt idx="1278">
                  <c:v>41.987679671457904</c:v>
                </c:pt>
                <c:pt idx="1279">
                  <c:v>42.020533880903493</c:v>
                </c:pt>
                <c:pt idx="1280">
                  <c:v>42.053388090349074</c:v>
                </c:pt>
                <c:pt idx="1281">
                  <c:v>42.086242299794662</c:v>
                </c:pt>
                <c:pt idx="1282">
                  <c:v>42.119096509240244</c:v>
                </c:pt>
                <c:pt idx="1283">
                  <c:v>42.151950718685832</c:v>
                </c:pt>
                <c:pt idx="1284">
                  <c:v>42.18480492813142</c:v>
                </c:pt>
                <c:pt idx="1285">
                  <c:v>42.217659137577002</c:v>
                </c:pt>
                <c:pt idx="1286">
                  <c:v>42.25051334702259</c:v>
                </c:pt>
                <c:pt idx="1287">
                  <c:v>42.283367556468171</c:v>
                </c:pt>
                <c:pt idx="1288">
                  <c:v>42.31622176591376</c:v>
                </c:pt>
                <c:pt idx="1289">
                  <c:v>42.349075975359341</c:v>
                </c:pt>
                <c:pt idx="1290">
                  <c:v>42.381930184804929</c:v>
                </c:pt>
                <c:pt idx="1291">
                  <c:v>42.414784394250511</c:v>
                </c:pt>
                <c:pt idx="1292">
                  <c:v>42.447638603696099</c:v>
                </c:pt>
                <c:pt idx="1293">
                  <c:v>42.480492813141687</c:v>
                </c:pt>
                <c:pt idx="1294">
                  <c:v>42.513347022587268</c:v>
                </c:pt>
                <c:pt idx="1295">
                  <c:v>42.546201232032857</c:v>
                </c:pt>
                <c:pt idx="1296">
                  <c:v>42.579055441478438</c:v>
                </c:pt>
                <c:pt idx="1297">
                  <c:v>42.611909650924026</c:v>
                </c:pt>
                <c:pt idx="1298">
                  <c:v>42.644763860369608</c:v>
                </c:pt>
                <c:pt idx="1299">
                  <c:v>42.677618069815196</c:v>
                </c:pt>
                <c:pt idx="1300">
                  <c:v>42.710472279260777</c:v>
                </c:pt>
                <c:pt idx="1301">
                  <c:v>42.743326488706366</c:v>
                </c:pt>
                <c:pt idx="1302">
                  <c:v>42.776180698151954</c:v>
                </c:pt>
                <c:pt idx="1303">
                  <c:v>42.809034907597535</c:v>
                </c:pt>
                <c:pt idx="1304">
                  <c:v>42.841889117043124</c:v>
                </c:pt>
                <c:pt idx="1305">
                  <c:v>42.874743326488705</c:v>
                </c:pt>
                <c:pt idx="1306">
                  <c:v>42.907597535934293</c:v>
                </c:pt>
                <c:pt idx="1307">
                  <c:v>42.940451745379875</c:v>
                </c:pt>
                <c:pt idx="1308">
                  <c:v>42.973305954825463</c:v>
                </c:pt>
                <c:pt idx="1309">
                  <c:v>43.006160164271044</c:v>
                </c:pt>
                <c:pt idx="1310">
                  <c:v>43.039014373716633</c:v>
                </c:pt>
                <c:pt idx="1311">
                  <c:v>43.071868583162221</c:v>
                </c:pt>
                <c:pt idx="1312">
                  <c:v>43.104722792607802</c:v>
                </c:pt>
                <c:pt idx="1313">
                  <c:v>43.137577002053391</c:v>
                </c:pt>
                <c:pt idx="1314">
                  <c:v>43.170431211498972</c:v>
                </c:pt>
                <c:pt idx="1315">
                  <c:v>43.20328542094456</c:v>
                </c:pt>
                <c:pt idx="1316">
                  <c:v>43.236139630390142</c:v>
                </c:pt>
                <c:pt idx="1317">
                  <c:v>43.26899383983573</c:v>
                </c:pt>
                <c:pt idx="1318">
                  <c:v>43.301848049281311</c:v>
                </c:pt>
                <c:pt idx="1319">
                  <c:v>43.3347022587269</c:v>
                </c:pt>
                <c:pt idx="1320">
                  <c:v>43.367556468172488</c:v>
                </c:pt>
                <c:pt idx="1321">
                  <c:v>43.400410677618069</c:v>
                </c:pt>
                <c:pt idx="1322">
                  <c:v>43.433264887063658</c:v>
                </c:pt>
                <c:pt idx="1323">
                  <c:v>43.466119096509239</c:v>
                </c:pt>
                <c:pt idx="1324">
                  <c:v>43.498973305954827</c:v>
                </c:pt>
                <c:pt idx="1325">
                  <c:v>43.531827515400408</c:v>
                </c:pt>
                <c:pt idx="1326">
                  <c:v>43.564681724845997</c:v>
                </c:pt>
                <c:pt idx="1327">
                  <c:v>43.597535934291578</c:v>
                </c:pt>
                <c:pt idx="1328">
                  <c:v>43.630390143737166</c:v>
                </c:pt>
                <c:pt idx="1329">
                  <c:v>43.663244353182755</c:v>
                </c:pt>
                <c:pt idx="1330">
                  <c:v>43.696098562628336</c:v>
                </c:pt>
                <c:pt idx="1331">
                  <c:v>43.728952772073924</c:v>
                </c:pt>
                <c:pt idx="1332">
                  <c:v>43.761806981519506</c:v>
                </c:pt>
                <c:pt idx="1333">
                  <c:v>43.794661190965094</c:v>
                </c:pt>
                <c:pt idx="1334">
                  <c:v>43.827515400410675</c:v>
                </c:pt>
                <c:pt idx="1335">
                  <c:v>43.860369609856264</c:v>
                </c:pt>
                <c:pt idx="1336">
                  <c:v>43.893223819301845</c:v>
                </c:pt>
                <c:pt idx="1337">
                  <c:v>43.926078028747433</c:v>
                </c:pt>
                <c:pt idx="1338">
                  <c:v>43.958932238193022</c:v>
                </c:pt>
                <c:pt idx="1339">
                  <c:v>43.991786447638603</c:v>
                </c:pt>
                <c:pt idx="1340">
                  <c:v>44.024640657084191</c:v>
                </c:pt>
                <c:pt idx="1341">
                  <c:v>44.057494866529773</c:v>
                </c:pt>
                <c:pt idx="1342">
                  <c:v>44.090349075975361</c:v>
                </c:pt>
                <c:pt idx="1343">
                  <c:v>44.123203285420942</c:v>
                </c:pt>
                <c:pt idx="1344">
                  <c:v>44.156057494866531</c:v>
                </c:pt>
                <c:pt idx="1345">
                  <c:v>44.188911704312112</c:v>
                </c:pt>
                <c:pt idx="1346">
                  <c:v>44.2217659137577</c:v>
                </c:pt>
                <c:pt idx="1347">
                  <c:v>44.254620123203289</c:v>
                </c:pt>
                <c:pt idx="1348">
                  <c:v>44.28747433264887</c:v>
                </c:pt>
                <c:pt idx="1349">
                  <c:v>44.320328542094458</c:v>
                </c:pt>
                <c:pt idx="1350">
                  <c:v>44.353182751540039</c:v>
                </c:pt>
                <c:pt idx="1351">
                  <c:v>44.386036960985628</c:v>
                </c:pt>
                <c:pt idx="1352">
                  <c:v>44.418891170431209</c:v>
                </c:pt>
                <c:pt idx="1353">
                  <c:v>44.451745379876797</c:v>
                </c:pt>
                <c:pt idx="1354">
                  <c:v>44.484599589322379</c:v>
                </c:pt>
                <c:pt idx="1355">
                  <c:v>44.517453798767967</c:v>
                </c:pt>
                <c:pt idx="1356">
                  <c:v>44.550308008213555</c:v>
                </c:pt>
                <c:pt idx="1357">
                  <c:v>44.583162217659137</c:v>
                </c:pt>
                <c:pt idx="1358">
                  <c:v>44.616016427104725</c:v>
                </c:pt>
                <c:pt idx="1359">
                  <c:v>44.648870636550306</c:v>
                </c:pt>
                <c:pt idx="1360">
                  <c:v>44.681724845995895</c:v>
                </c:pt>
                <c:pt idx="1361">
                  <c:v>44.714579055441476</c:v>
                </c:pt>
                <c:pt idx="1362">
                  <c:v>44.747433264887064</c:v>
                </c:pt>
                <c:pt idx="1363">
                  <c:v>44.780287474332646</c:v>
                </c:pt>
                <c:pt idx="1364">
                  <c:v>44.813141683778234</c:v>
                </c:pt>
                <c:pt idx="1365">
                  <c:v>44.845995893223822</c:v>
                </c:pt>
                <c:pt idx="1366">
                  <c:v>44.878850102669404</c:v>
                </c:pt>
                <c:pt idx="1367">
                  <c:v>44.911704312114992</c:v>
                </c:pt>
                <c:pt idx="1368">
                  <c:v>44.944558521560573</c:v>
                </c:pt>
                <c:pt idx="1369">
                  <c:v>44.977412731006162</c:v>
                </c:pt>
                <c:pt idx="1370">
                  <c:v>45.010266940451743</c:v>
                </c:pt>
                <c:pt idx="1371">
                  <c:v>45.043121149897331</c:v>
                </c:pt>
                <c:pt idx="1372">
                  <c:v>45.075975359342912</c:v>
                </c:pt>
                <c:pt idx="1373">
                  <c:v>45.108829568788501</c:v>
                </c:pt>
                <c:pt idx="1374">
                  <c:v>45.141683778234089</c:v>
                </c:pt>
                <c:pt idx="1375">
                  <c:v>45.17453798767967</c:v>
                </c:pt>
                <c:pt idx="1376">
                  <c:v>45.207392197125259</c:v>
                </c:pt>
                <c:pt idx="1377">
                  <c:v>45.24024640657084</c:v>
                </c:pt>
                <c:pt idx="1378">
                  <c:v>45.273100616016428</c:v>
                </c:pt>
                <c:pt idx="1379">
                  <c:v>45.30595482546201</c:v>
                </c:pt>
                <c:pt idx="1380">
                  <c:v>45.338809034907598</c:v>
                </c:pt>
                <c:pt idx="1381">
                  <c:v>45.371663244353179</c:v>
                </c:pt>
                <c:pt idx="1382">
                  <c:v>45.404517453798768</c:v>
                </c:pt>
                <c:pt idx="1383">
                  <c:v>45.437371663244356</c:v>
                </c:pt>
                <c:pt idx="1384">
                  <c:v>45.470225872689937</c:v>
                </c:pt>
                <c:pt idx="1385">
                  <c:v>45.503080082135526</c:v>
                </c:pt>
                <c:pt idx="1386">
                  <c:v>45.535934291581107</c:v>
                </c:pt>
                <c:pt idx="1387">
                  <c:v>45.568788501026695</c:v>
                </c:pt>
                <c:pt idx="1388">
                  <c:v>45.601642710472277</c:v>
                </c:pt>
                <c:pt idx="1389">
                  <c:v>45.634496919917865</c:v>
                </c:pt>
                <c:pt idx="1390">
                  <c:v>45.667351129363446</c:v>
                </c:pt>
                <c:pt idx="1391">
                  <c:v>45.700205338809035</c:v>
                </c:pt>
                <c:pt idx="1392">
                  <c:v>45.733059548254623</c:v>
                </c:pt>
                <c:pt idx="1393">
                  <c:v>45.765913757700204</c:v>
                </c:pt>
                <c:pt idx="1394">
                  <c:v>45.798767967145793</c:v>
                </c:pt>
                <c:pt idx="1395">
                  <c:v>45.831622176591374</c:v>
                </c:pt>
                <c:pt idx="1396">
                  <c:v>45.864476386036962</c:v>
                </c:pt>
                <c:pt idx="1397">
                  <c:v>45.897330595482543</c:v>
                </c:pt>
                <c:pt idx="1398">
                  <c:v>45.930184804928132</c:v>
                </c:pt>
                <c:pt idx="1399">
                  <c:v>45.963039014373713</c:v>
                </c:pt>
                <c:pt idx="1400">
                  <c:v>45.995893223819301</c:v>
                </c:pt>
                <c:pt idx="1401">
                  <c:v>46.02874743326489</c:v>
                </c:pt>
                <c:pt idx="1402">
                  <c:v>46.061601642710471</c:v>
                </c:pt>
                <c:pt idx="1403">
                  <c:v>46.094455852156059</c:v>
                </c:pt>
                <c:pt idx="1404">
                  <c:v>46.127310061601641</c:v>
                </c:pt>
                <c:pt idx="1405">
                  <c:v>46.160164271047229</c:v>
                </c:pt>
                <c:pt idx="1406">
                  <c:v>46.19301848049281</c:v>
                </c:pt>
                <c:pt idx="1407">
                  <c:v>46.225872689938399</c:v>
                </c:pt>
                <c:pt idx="1408">
                  <c:v>46.258726899383987</c:v>
                </c:pt>
                <c:pt idx="1409">
                  <c:v>46.291581108829568</c:v>
                </c:pt>
                <c:pt idx="1410">
                  <c:v>46.324435318275157</c:v>
                </c:pt>
                <c:pt idx="1411">
                  <c:v>46.357289527720738</c:v>
                </c:pt>
                <c:pt idx="1412">
                  <c:v>46.390143737166326</c:v>
                </c:pt>
                <c:pt idx="1413">
                  <c:v>46.422997946611908</c:v>
                </c:pt>
                <c:pt idx="1414">
                  <c:v>46.455852156057496</c:v>
                </c:pt>
                <c:pt idx="1415">
                  <c:v>46.488706365503077</c:v>
                </c:pt>
                <c:pt idx="1416">
                  <c:v>46.521560574948666</c:v>
                </c:pt>
                <c:pt idx="1417">
                  <c:v>46.554414784394254</c:v>
                </c:pt>
                <c:pt idx="1418">
                  <c:v>46.587268993839835</c:v>
                </c:pt>
                <c:pt idx="1419">
                  <c:v>46.620123203285424</c:v>
                </c:pt>
                <c:pt idx="1420">
                  <c:v>46.652977412731005</c:v>
                </c:pt>
                <c:pt idx="1421">
                  <c:v>46.685831622176593</c:v>
                </c:pt>
                <c:pt idx="1422">
                  <c:v>46.718685831622174</c:v>
                </c:pt>
                <c:pt idx="1423">
                  <c:v>46.751540041067763</c:v>
                </c:pt>
                <c:pt idx="1424">
                  <c:v>46.784394250513344</c:v>
                </c:pt>
                <c:pt idx="1425">
                  <c:v>46.817248459958932</c:v>
                </c:pt>
                <c:pt idx="1426">
                  <c:v>46.850102669404521</c:v>
                </c:pt>
                <c:pt idx="1427">
                  <c:v>46.882956878850102</c:v>
                </c:pt>
                <c:pt idx="1428">
                  <c:v>46.91581108829569</c:v>
                </c:pt>
                <c:pt idx="1429">
                  <c:v>46.948665297741272</c:v>
                </c:pt>
                <c:pt idx="1430">
                  <c:v>46.98151950718686</c:v>
                </c:pt>
                <c:pt idx="1431">
                  <c:v>47.014373716632441</c:v>
                </c:pt>
                <c:pt idx="1432">
                  <c:v>47.04722792607803</c:v>
                </c:pt>
                <c:pt idx="1433">
                  <c:v>47.080082135523611</c:v>
                </c:pt>
                <c:pt idx="1434">
                  <c:v>47.112936344969199</c:v>
                </c:pt>
                <c:pt idx="1435">
                  <c:v>47.145790554414788</c:v>
                </c:pt>
                <c:pt idx="1436">
                  <c:v>47.178644763860369</c:v>
                </c:pt>
                <c:pt idx="1437">
                  <c:v>47.211498973305957</c:v>
                </c:pt>
                <c:pt idx="1438">
                  <c:v>47.244353182751539</c:v>
                </c:pt>
                <c:pt idx="1439">
                  <c:v>47.277207392197127</c:v>
                </c:pt>
                <c:pt idx="1440">
                  <c:v>47.310061601642708</c:v>
                </c:pt>
                <c:pt idx="1441">
                  <c:v>47.342915811088297</c:v>
                </c:pt>
                <c:pt idx="1442">
                  <c:v>47.375770020533878</c:v>
                </c:pt>
                <c:pt idx="1443">
                  <c:v>47.408624229979466</c:v>
                </c:pt>
                <c:pt idx="1444">
                  <c:v>47.441478439425055</c:v>
                </c:pt>
                <c:pt idx="1445">
                  <c:v>47.474332648870636</c:v>
                </c:pt>
                <c:pt idx="1446">
                  <c:v>47.507186858316224</c:v>
                </c:pt>
                <c:pt idx="1447">
                  <c:v>47.540041067761805</c:v>
                </c:pt>
                <c:pt idx="1448">
                  <c:v>47.572895277207394</c:v>
                </c:pt>
                <c:pt idx="1449">
                  <c:v>47.605749486652975</c:v>
                </c:pt>
                <c:pt idx="1450">
                  <c:v>47.638603696098563</c:v>
                </c:pt>
                <c:pt idx="1451">
                  <c:v>47.671457905544145</c:v>
                </c:pt>
                <c:pt idx="1452">
                  <c:v>47.704312114989733</c:v>
                </c:pt>
                <c:pt idx="1453">
                  <c:v>47.737166324435321</c:v>
                </c:pt>
                <c:pt idx="1454">
                  <c:v>47.770020533880903</c:v>
                </c:pt>
                <c:pt idx="1455">
                  <c:v>47.802874743326491</c:v>
                </c:pt>
                <c:pt idx="1456">
                  <c:v>47.835728952772072</c:v>
                </c:pt>
                <c:pt idx="1457">
                  <c:v>47.868583162217661</c:v>
                </c:pt>
                <c:pt idx="1458">
                  <c:v>47.901437371663242</c:v>
                </c:pt>
                <c:pt idx="1459">
                  <c:v>47.93429158110883</c:v>
                </c:pt>
                <c:pt idx="1460">
                  <c:v>47.967145790554412</c:v>
                </c:pt>
                <c:pt idx="1461">
                  <c:v>48</c:v>
                </c:pt>
                <c:pt idx="1462">
                  <c:v>48.032854209445588</c:v>
                </c:pt>
                <c:pt idx="1463">
                  <c:v>48.06570841889117</c:v>
                </c:pt>
                <c:pt idx="1464">
                  <c:v>48.098562628336758</c:v>
                </c:pt>
                <c:pt idx="1465">
                  <c:v>48.131416837782339</c:v>
                </c:pt>
                <c:pt idx="1466">
                  <c:v>48.164271047227928</c:v>
                </c:pt>
                <c:pt idx="1467">
                  <c:v>48.197125256673509</c:v>
                </c:pt>
                <c:pt idx="1468">
                  <c:v>48.229979466119097</c:v>
                </c:pt>
                <c:pt idx="1469">
                  <c:v>48.262833675564679</c:v>
                </c:pt>
                <c:pt idx="1470">
                  <c:v>48.295687885010267</c:v>
                </c:pt>
                <c:pt idx="1471">
                  <c:v>48.328542094455855</c:v>
                </c:pt>
                <c:pt idx="1472">
                  <c:v>48.361396303901437</c:v>
                </c:pt>
                <c:pt idx="1473">
                  <c:v>48.394250513347025</c:v>
                </c:pt>
                <c:pt idx="1474">
                  <c:v>48.427104722792606</c:v>
                </c:pt>
                <c:pt idx="1475">
                  <c:v>48.459958932238195</c:v>
                </c:pt>
                <c:pt idx="1476">
                  <c:v>48.492813141683776</c:v>
                </c:pt>
                <c:pt idx="1477">
                  <c:v>48.525667351129364</c:v>
                </c:pt>
                <c:pt idx="1478">
                  <c:v>48.558521560574945</c:v>
                </c:pt>
                <c:pt idx="1479">
                  <c:v>48.591375770020534</c:v>
                </c:pt>
                <c:pt idx="1480">
                  <c:v>48.624229979466122</c:v>
                </c:pt>
                <c:pt idx="1481">
                  <c:v>48.657084188911703</c:v>
                </c:pt>
                <c:pt idx="1482">
                  <c:v>48.689938398357292</c:v>
                </c:pt>
                <c:pt idx="1483">
                  <c:v>48.722792607802873</c:v>
                </c:pt>
                <c:pt idx="1484">
                  <c:v>48.755646817248461</c:v>
                </c:pt>
                <c:pt idx="1485">
                  <c:v>48.788501026694043</c:v>
                </c:pt>
                <c:pt idx="1486">
                  <c:v>48.821355236139631</c:v>
                </c:pt>
                <c:pt idx="1487">
                  <c:v>48.854209445585212</c:v>
                </c:pt>
                <c:pt idx="1488">
                  <c:v>48.887063655030801</c:v>
                </c:pt>
                <c:pt idx="1489">
                  <c:v>48.919917864476389</c:v>
                </c:pt>
                <c:pt idx="1490">
                  <c:v>48.95277207392197</c:v>
                </c:pt>
                <c:pt idx="1491">
                  <c:v>48.985626283367559</c:v>
                </c:pt>
                <c:pt idx="1492">
                  <c:v>49.01848049281314</c:v>
                </c:pt>
                <c:pt idx="1493">
                  <c:v>49.051334702258728</c:v>
                </c:pt>
                <c:pt idx="1494">
                  <c:v>49.08418891170431</c:v>
                </c:pt>
                <c:pt idx="1495">
                  <c:v>49.117043121149898</c:v>
                </c:pt>
                <c:pt idx="1496">
                  <c:v>49.149897330595479</c:v>
                </c:pt>
                <c:pt idx="1497">
                  <c:v>49.182751540041068</c:v>
                </c:pt>
                <c:pt idx="1498">
                  <c:v>49.215605749486656</c:v>
                </c:pt>
                <c:pt idx="1499">
                  <c:v>49.248459958932237</c:v>
                </c:pt>
                <c:pt idx="1500">
                  <c:v>49.281314168377826</c:v>
                </c:pt>
                <c:pt idx="1501">
                  <c:v>49.314168377823407</c:v>
                </c:pt>
                <c:pt idx="1502">
                  <c:v>49.347022587268995</c:v>
                </c:pt>
                <c:pt idx="1503">
                  <c:v>49.379876796714576</c:v>
                </c:pt>
                <c:pt idx="1504">
                  <c:v>49.412731006160165</c:v>
                </c:pt>
                <c:pt idx="1505">
                  <c:v>49.445585215605746</c:v>
                </c:pt>
                <c:pt idx="1506">
                  <c:v>49.478439425051334</c:v>
                </c:pt>
                <c:pt idx="1507">
                  <c:v>49.511293634496923</c:v>
                </c:pt>
                <c:pt idx="1508">
                  <c:v>49.544147843942504</c:v>
                </c:pt>
                <c:pt idx="1509">
                  <c:v>49.577002053388092</c:v>
                </c:pt>
                <c:pt idx="1510">
                  <c:v>49.609856262833674</c:v>
                </c:pt>
                <c:pt idx="1511">
                  <c:v>49.642710472279262</c:v>
                </c:pt>
                <c:pt idx="1512">
                  <c:v>49.675564681724843</c:v>
                </c:pt>
                <c:pt idx="1513">
                  <c:v>49.708418891170432</c:v>
                </c:pt>
                <c:pt idx="1514">
                  <c:v>49.741273100616013</c:v>
                </c:pt>
                <c:pt idx="1515">
                  <c:v>49.774127310061601</c:v>
                </c:pt>
                <c:pt idx="1516">
                  <c:v>49.80698151950719</c:v>
                </c:pt>
                <c:pt idx="1517">
                  <c:v>49.839835728952771</c:v>
                </c:pt>
                <c:pt idx="1518">
                  <c:v>49.872689938398359</c:v>
                </c:pt>
                <c:pt idx="1519">
                  <c:v>49.905544147843941</c:v>
                </c:pt>
                <c:pt idx="1520">
                  <c:v>49.938398357289529</c:v>
                </c:pt>
                <c:pt idx="1521">
                  <c:v>49.97125256673511</c:v>
                </c:pt>
                <c:pt idx="1522">
                  <c:v>50.004106776180699</c:v>
                </c:pt>
                <c:pt idx="1523">
                  <c:v>50.036960985626287</c:v>
                </c:pt>
                <c:pt idx="1524">
                  <c:v>50.069815195071868</c:v>
                </c:pt>
                <c:pt idx="1525">
                  <c:v>50.102669404517457</c:v>
                </c:pt>
                <c:pt idx="1526">
                  <c:v>50.135523613963038</c:v>
                </c:pt>
                <c:pt idx="1527">
                  <c:v>50.168377823408626</c:v>
                </c:pt>
                <c:pt idx="1528">
                  <c:v>50.201232032854207</c:v>
                </c:pt>
                <c:pt idx="1529">
                  <c:v>50.234086242299796</c:v>
                </c:pt>
                <c:pt idx="1530">
                  <c:v>50.266940451745377</c:v>
                </c:pt>
                <c:pt idx="1531">
                  <c:v>50.299794661190965</c:v>
                </c:pt>
                <c:pt idx="1532">
                  <c:v>50.332648870636554</c:v>
                </c:pt>
                <c:pt idx="1533">
                  <c:v>50.365503080082135</c:v>
                </c:pt>
                <c:pt idx="1534">
                  <c:v>50.398357289527723</c:v>
                </c:pt>
                <c:pt idx="1535">
                  <c:v>50.431211498973305</c:v>
                </c:pt>
                <c:pt idx="1536">
                  <c:v>50.464065708418893</c:v>
                </c:pt>
                <c:pt idx="1537">
                  <c:v>50.496919917864474</c:v>
                </c:pt>
                <c:pt idx="1538">
                  <c:v>50.529774127310063</c:v>
                </c:pt>
                <c:pt idx="1539">
                  <c:v>50.562628336755644</c:v>
                </c:pt>
                <c:pt idx="1540">
                  <c:v>50.595482546201232</c:v>
                </c:pt>
                <c:pt idx="1541">
                  <c:v>50.628336755646821</c:v>
                </c:pt>
                <c:pt idx="1542">
                  <c:v>50.661190965092402</c:v>
                </c:pt>
                <c:pt idx="1543">
                  <c:v>50.69404517453799</c:v>
                </c:pt>
                <c:pt idx="1544">
                  <c:v>50.726899383983572</c:v>
                </c:pt>
                <c:pt idx="1545">
                  <c:v>50.75975359342916</c:v>
                </c:pt>
                <c:pt idx="1546">
                  <c:v>50.792607802874741</c:v>
                </c:pt>
                <c:pt idx="1547">
                  <c:v>50.82546201232033</c:v>
                </c:pt>
                <c:pt idx="1548">
                  <c:v>50.858316221765911</c:v>
                </c:pt>
                <c:pt idx="1549">
                  <c:v>50.891170431211499</c:v>
                </c:pt>
                <c:pt idx="1550">
                  <c:v>50.924024640657088</c:v>
                </c:pt>
                <c:pt idx="1551">
                  <c:v>50.956878850102669</c:v>
                </c:pt>
                <c:pt idx="1552">
                  <c:v>50.989733059548257</c:v>
                </c:pt>
                <c:pt idx="1553">
                  <c:v>51.022587268993838</c:v>
                </c:pt>
                <c:pt idx="1554">
                  <c:v>51.055441478439427</c:v>
                </c:pt>
                <c:pt idx="1555">
                  <c:v>51.088295687885008</c:v>
                </c:pt>
                <c:pt idx="1556">
                  <c:v>51.121149897330596</c:v>
                </c:pt>
                <c:pt idx="1557">
                  <c:v>51.154004106776178</c:v>
                </c:pt>
                <c:pt idx="1558">
                  <c:v>51.186858316221766</c:v>
                </c:pt>
                <c:pt idx="1559">
                  <c:v>51.219712525667354</c:v>
                </c:pt>
                <c:pt idx="1560">
                  <c:v>51.252566735112936</c:v>
                </c:pt>
                <c:pt idx="1561">
                  <c:v>51.285420944558524</c:v>
                </c:pt>
                <c:pt idx="1562">
                  <c:v>51.318275154004105</c:v>
                </c:pt>
                <c:pt idx="1563">
                  <c:v>51.351129363449694</c:v>
                </c:pt>
                <c:pt idx="1564">
                  <c:v>51.383983572895275</c:v>
                </c:pt>
                <c:pt idx="1565">
                  <c:v>51.416837782340863</c:v>
                </c:pt>
                <c:pt idx="1566">
                  <c:v>51.449691991786445</c:v>
                </c:pt>
                <c:pt idx="1567">
                  <c:v>51.482546201232033</c:v>
                </c:pt>
                <c:pt idx="1568">
                  <c:v>51.515400410677621</c:v>
                </c:pt>
                <c:pt idx="1569">
                  <c:v>51.548254620123203</c:v>
                </c:pt>
                <c:pt idx="1570">
                  <c:v>51.581108829568791</c:v>
                </c:pt>
                <c:pt idx="1571">
                  <c:v>51.613963039014372</c:v>
                </c:pt>
                <c:pt idx="1572">
                  <c:v>51.646817248459961</c:v>
                </c:pt>
                <c:pt idx="1573">
                  <c:v>51.679671457905542</c:v>
                </c:pt>
                <c:pt idx="1574">
                  <c:v>51.71252566735113</c:v>
                </c:pt>
                <c:pt idx="1575">
                  <c:v>51.745379876796711</c:v>
                </c:pt>
                <c:pt idx="1576">
                  <c:v>51.7782340862423</c:v>
                </c:pt>
                <c:pt idx="1577">
                  <c:v>51.811088295687888</c:v>
                </c:pt>
                <c:pt idx="1578">
                  <c:v>51.843942505133469</c:v>
                </c:pt>
                <c:pt idx="1579">
                  <c:v>51.876796714579058</c:v>
                </c:pt>
                <c:pt idx="1580">
                  <c:v>51.909650924024639</c:v>
                </c:pt>
                <c:pt idx="1581">
                  <c:v>51.942505133470227</c:v>
                </c:pt>
                <c:pt idx="1582">
                  <c:v>51.975359342915809</c:v>
                </c:pt>
                <c:pt idx="1583">
                  <c:v>52.008213552361397</c:v>
                </c:pt>
                <c:pt idx="1584">
                  <c:v>52.041067761806978</c:v>
                </c:pt>
                <c:pt idx="1585">
                  <c:v>52.073921971252567</c:v>
                </c:pt>
                <c:pt idx="1586">
                  <c:v>52.106776180698155</c:v>
                </c:pt>
                <c:pt idx="1587">
                  <c:v>52.139630390143736</c:v>
                </c:pt>
                <c:pt idx="1588">
                  <c:v>52.172484599589325</c:v>
                </c:pt>
                <c:pt idx="1589">
                  <c:v>52.205338809034906</c:v>
                </c:pt>
                <c:pt idx="1590">
                  <c:v>52.238193018480494</c:v>
                </c:pt>
                <c:pt idx="1591">
                  <c:v>52.271047227926076</c:v>
                </c:pt>
                <c:pt idx="1592">
                  <c:v>52.303901437371664</c:v>
                </c:pt>
                <c:pt idx="1593">
                  <c:v>52.336755646817245</c:v>
                </c:pt>
                <c:pt idx="1594">
                  <c:v>52.369609856262834</c:v>
                </c:pt>
                <c:pt idx="1595">
                  <c:v>52.402464065708422</c:v>
                </c:pt>
                <c:pt idx="1596">
                  <c:v>52.435318275154003</c:v>
                </c:pt>
                <c:pt idx="1597">
                  <c:v>52.468172484599592</c:v>
                </c:pt>
                <c:pt idx="1598">
                  <c:v>52.501026694045173</c:v>
                </c:pt>
                <c:pt idx="1599">
                  <c:v>52.533880903490761</c:v>
                </c:pt>
                <c:pt idx="1600">
                  <c:v>52.566735112936342</c:v>
                </c:pt>
                <c:pt idx="1601">
                  <c:v>52.599589322381931</c:v>
                </c:pt>
                <c:pt idx="1602">
                  <c:v>52.632443531827512</c:v>
                </c:pt>
                <c:pt idx="1603">
                  <c:v>52.6652977412731</c:v>
                </c:pt>
                <c:pt idx="1604">
                  <c:v>52.698151950718689</c:v>
                </c:pt>
                <c:pt idx="1605">
                  <c:v>52.73100616016427</c:v>
                </c:pt>
                <c:pt idx="1606">
                  <c:v>52.763860369609858</c:v>
                </c:pt>
                <c:pt idx="1607">
                  <c:v>52.79671457905544</c:v>
                </c:pt>
                <c:pt idx="1608">
                  <c:v>52.829568788501028</c:v>
                </c:pt>
                <c:pt idx="1609">
                  <c:v>52.862422997946609</c:v>
                </c:pt>
                <c:pt idx="1610">
                  <c:v>52.895277207392198</c:v>
                </c:pt>
                <c:pt idx="1611">
                  <c:v>52.928131416837779</c:v>
                </c:pt>
                <c:pt idx="1612">
                  <c:v>52.960985626283367</c:v>
                </c:pt>
                <c:pt idx="1613">
                  <c:v>52.993839835728956</c:v>
                </c:pt>
                <c:pt idx="1614">
                  <c:v>53.026694045174537</c:v>
                </c:pt>
                <c:pt idx="1615">
                  <c:v>53.059548254620125</c:v>
                </c:pt>
                <c:pt idx="1616">
                  <c:v>53.092402464065707</c:v>
                </c:pt>
                <c:pt idx="1617">
                  <c:v>53.125256673511295</c:v>
                </c:pt>
                <c:pt idx="1618">
                  <c:v>53.158110882956876</c:v>
                </c:pt>
                <c:pt idx="1619">
                  <c:v>53.190965092402465</c:v>
                </c:pt>
                <c:pt idx="1620">
                  <c:v>53.223819301848046</c:v>
                </c:pt>
                <c:pt idx="1621">
                  <c:v>53.256673511293634</c:v>
                </c:pt>
                <c:pt idx="1622">
                  <c:v>53.289527720739223</c:v>
                </c:pt>
                <c:pt idx="1623">
                  <c:v>53.322381930184804</c:v>
                </c:pt>
                <c:pt idx="1624">
                  <c:v>53.355236139630392</c:v>
                </c:pt>
                <c:pt idx="1625">
                  <c:v>53.388090349075974</c:v>
                </c:pt>
                <c:pt idx="1626">
                  <c:v>53.420944558521562</c:v>
                </c:pt>
                <c:pt idx="1627">
                  <c:v>53.453798767967143</c:v>
                </c:pt>
                <c:pt idx="1628">
                  <c:v>53.486652977412732</c:v>
                </c:pt>
                <c:pt idx="1629">
                  <c:v>53.519507186858313</c:v>
                </c:pt>
                <c:pt idx="1630">
                  <c:v>53.552361396303901</c:v>
                </c:pt>
                <c:pt idx="1631">
                  <c:v>53.585215605749489</c:v>
                </c:pt>
                <c:pt idx="1632">
                  <c:v>53.618069815195071</c:v>
                </c:pt>
                <c:pt idx="1633">
                  <c:v>53.650924024640659</c:v>
                </c:pt>
                <c:pt idx="1634">
                  <c:v>53.68377823408624</c:v>
                </c:pt>
                <c:pt idx="1635">
                  <c:v>53.716632443531829</c:v>
                </c:pt>
                <c:pt idx="1636">
                  <c:v>53.74948665297741</c:v>
                </c:pt>
                <c:pt idx="1637">
                  <c:v>53.782340862422998</c:v>
                </c:pt>
                <c:pt idx="1638">
                  <c:v>53.81519507186858</c:v>
                </c:pt>
                <c:pt idx="1639">
                  <c:v>53.848049281314168</c:v>
                </c:pt>
                <c:pt idx="1640">
                  <c:v>53.880903490759756</c:v>
                </c:pt>
                <c:pt idx="1641">
                  <c:v>53.913757700205338</c:v>
                </c:pt>
                <c:pt idx="1642">
                  <c:v>53.946611909650926</c:v>
                </c:pt>
                <c:pt idx="1643">
                  <c:v>53.979466119096507</c:v>
                </c:pt>
                <c:pt idx="1644">
                  <c:v>54.012320328542096</c:v>
                </c:pt>
                <c:pt idx="1645">
                  <c:v>54.045174537987677</c:v>
                </c:pt>
                <c:pt idx="1646">
                  <c:v>54.078028747433265</c:v>
                </c:pt>
                <c:pt idx="1647">
                  <c:v>54.110882956878854</c:v>
                </c:pt>
                <c:pt idx="1648">
                  <c:v>54.143737166324435</c:v>
                </c:pt>
                <c:pt idx="1649">
                  <c:v>54.176591375770023</c:v>
                </c:pt>
                <c:pt idx="1650">
                  <c:v>54.209445585215605</c:v>
                </c:pt>
                <c:pt idx="1651">
                  <c:v>54.242299794661193</c:v>
                </c:pt>
                <c:pt idx="1652">
                  <c:v>54.275154004106774</c:v>
                </c:pt>
                <c:pt idx="1653">
                  <c:v>54.308008213552363</c:v>
                </c:pt>
                <c:pt idx="1654">
                  <c:v>54.340862422997944</c:v>
                </c:pt>
                <c:pt idx="1655">
                  <c:v>54.373716632443532</c:v>
                </c:pt>
                <c:pt idx="1656">
                  <c:v>54.406570841889121</c:v>
                </c:pt>
                <c:pt idx="1657">
                  <c:v>54.439425051334702</c:v>
                </c:pt>
                <c:pt idx="1658">
                  <c:v>54.47227926078029</c:v>
                </c:pt>
                <c:pt idx="1659">
                  <c:v>54.505133470225871</c:v>
                </c:pt>
                <c:pt idx="1660">
                  <c:v>54.53798767967146</c:v>
                </c:pt>
                <c:pt idx="1661">
                  <c:v>54.570841889117041</c:v>
                </c:pt>
                <c:pt idx="1662">
                  <c:v>54.603696098562629</c:v>
                </c:pt>
                <c:pt idx="1663">
                  <c:v>54.636550308008211</c:v>
                </c:pt>
                <c:pt idx="1664">
                  <c:v>54.669404517453799</c:v>
                </c:pt>
                <c:pt idx="1665">
                  <c:v>54.702258726899387</c:v>
                </c:pt>
                <c:pt idx="1666">
                  <c:v>54.735112936344969</c:v>
                </c:pt>
                <c:pt idx="1667">
                  <c:v>54.767967145790557</c:v>
                </c:pt>
                <c:pt idx="1668">
                  <c:v>54.800821355236138</c:v>
                </c:pt>
                <c:pt idx="1669">
                  <c:v>54.833675564681727</c:v>
                </c:pt>
                <c:pt idx="1670">
                  <c:v>54.866529774127308</c:v>
                </c:pt>
                <c:pt idx="1671">
                  <c:v>54.899383983572896</c:v>
                </c:pt>
                <c:pt idx="1672">
                  <c:v>54.932238193018478</c:v>
                </c:pt>
                <c:pt idx="1673">
                  <c:v>54.965092402464066</c:v>
                </c:pt>
                <c:pt idx="1674">
                  <c:v>54.997946611909654</c:v>
                </c:pt>
                <c:pt idx="1675">
                  <c:v>55.030800821355236</c:v>
                </c:pt>
                <c:pt idx="1676">
                  <c:v>55.063655030800824</c:v>
                </c:pt>
                <c:pt idx="1677">
                  <c:v>55.096509240246405</c:v>
                </c:pt>
                <c:pt idx="1678">
                  <c:v>55.129363449691994</c:v>
                </c:pt>
                <c:pt idx="1679">
                  <c:v>55.162217659137575</c:v>
                </c:pt>
                <c:pt idx="1680">
                  <c:v>55.195071868583163</c:v>
                </c:pt>
                <c:pt idx="1681">
                  <c:v>55.227926078028744</c:v>
                </c:pt>
                <c:pt idx="1682">
                  <c:v>55.260780287474333</c:v>
                </c:pt>
                <c:pt idx="1683">
                  <c:v>55.293634496919921</c:v>
                </c:pt>
                <c:pt idx="1684">
                  <c:v>55.326488706365502</c:v>
                </c:pt>
                <c:pt idx="1685">
                  <c:v>55.359342915811091</c:v>
                </c:pt>
                <c:pt idx="1686">
                  <c:v>55.392197125256672</c:v>
                </c:pt>
                <c:pt idx="1687">
                  <c:v>55.42505133470226</c:v>
                </c:pt>
                <c:pt idx="1688">
                  <c:v>55.457905544147842</c:v>
                </c:pt>
                <c:pt idx="1689">
                  <c:v>55.49075975359343</c:v>
                </c:pt>
                <c:pt idx="1690">
                  <c:v>55.523613963039011</c:v>
                </c:pt>
                <c:pt idx="1691">
                  <c:v>55.5564681724846</c:v>
                </c:pt>
                <c:pt idx="1692">
                  <c:v>55.589322381930188</c:v>
                </c:pt>
                <c:pt idx="1693">
                  <c:v>55.622176591375769</c:v>
                </c:pt>
                <c:pt idx="1694">
                  <c:v>55.655030800821358</c:v>
                </c:pt>
                <c:pt idx="1695">
                  <c:v>55.687885010266939</c:v>
                </c:pt>
                <c:pt idx="1696">
                  <c:v>55.720739219712527</c:v>
                </c:pt>
                <c:pt idx="1697">
                  <c:v>55.753593429158109</c:v>
                </c:pt>
                <c:pt idx="1698">
                  <c:v>55.786447638603697</c:v>
                </c:pt>
                <c:pt idx="1699">
                  <c:v>55.819301848049278</c:v>
                </c:pt>
                <c:pt idx="1700">
                  <c:v>55.852156057494867</c:v>
                </c:pt>
                <c:pt idx="1701">
                  <c:v>55.885010266940455</c:v>
                </c:pt>
                <c:pt idx="1702">
                  <c:v>55.917864476386036</c:v>
                </c:pt>
                <c:pt idx="1703">
                  <c:v>55.950718685831625</c:v>
                </c:pt>
                <c:pt idx="1704">
                  <c:v>55.983572895277206</c:v>
                </c:pt>
                <c:pt idx="1705">
                  <c:v>56.016427104722794</c:v>
                </c:pt>
                <c:pt idx="1706">
                  <c:v>56.049281314168375</c:v>
                </c:pt>
                <c:pt idx="1707">
                  <c:v>56.082135523613964</c:v>
                </c:pt>
                <c:pt idx="1708">
                  <c:v>56.114989733059545</c:v>
                </c:pt>
                <c:pt idx="1709">
                  <c:v>56.147843942505133</c:v>
                </c:pt>
                <c:pt idx="1710">
                  <c:v>56.180698151950722</c:v>
                </c:pt>
                <c:pt idx="1711">
                  <c:v>56.213552361396303</c:v>
                </c:pt>
                <c:pt idx="1712">
                  <c:v>56.246406570841891</c:v>
                </c:pt>
                <c:pt idx="1713">
                  <c:v>56.279260780287473</c:v>
                </c:pt>
                <c:pt idx="1714">
                  <c:v>56.312114989733061</c:v>
                </c:pt>
                <c:pt idx="1715">
                  <c:v>56.344969199178642</c:v>
                </c:pt>
                <c:pt idx="1716">
                  <c:v>56.377823408624231</c:v>
                </c:pt>
                <c:pt idx="1717">
                  <c:v>56.410677618069812</c:v>
                </c:pt>
                <c:pt idx="1718">
                  <c:v>56.4435318275154</c:v>
                </c:pt>
                <c:pt idx="1719">
                  <c:v>56.476386036960989</c:v>
                </c:pt>
                <c:pt idx="1720">
                  <c:v>56.50924024640657</c:v>
                </c:pt>
                <c:pt idx="1721">
                  <c:v>56.542094455852158</c:v>
                </c:pt>
                <c:pt idx="1722">
                  <c:v>56.57494866529774</c:v>
                </c:pt>
                <c:pt idx="1723">
                  <c:v>56.607802874743328</c:v>
                </c:pt>
                <c:pt idx="1724">
                  <c:v>56.640657084188909</c:v>
                </c:pt>
                <c:pt idx="1725">
                  <c:v>56.673511293634498</c:v>
                </c:pt>
                <c:pt idx="1726">
                  <c:v>56.706365503080079</c:v>
                </c:pt>
                <c:pt idx="1727">
                  <c:v>56.739219712525667</c:v>
                </c:pt>
                <c:pt idx="1728">
                  <c:v>56.772073921971256</c:v>
                </c:pt>
                <c:pt idx="1729">
                  <c:v>56.804928131416837</c:v>
                </c:pt>
                <c:pt idx="1730">
                  <c:v>56.837782340862425</c:v>
                </c:pt>
                <c:pt idx="1731">
                  <c:v>56.870636550308006</c:v>
                </c:pt>
                <c:pt idx="1732">
                  <c:v>56.903490759753595</c:v>
                </c:pt>
                <c:pt idx="1733">
                  <c:v>56.936344969199176</c:v>
                </c:pt>
                <c:pt idx="1734">
                  <c:v>56.969199178644764</c:v>
                </c:pt>
                <c:pt idx="1735">
                  <c:v>57.002053388090346</c:v>
                </c:pt>
                <c:pt idx="1736">
                  <c:v>57.034907597535934</c:v>
                </c:pt>
                <c:pt idx="1737">
                  <c:v>57.067761806981522</c:v>
                </c:pt>
                <c:pt idx="1738">
                  <c:v>57.100616016427104</c:v>
                </c:pt>
                <c:pt idx="1739">
                  <c:v>57.133470225872692</c:v>
                </c:pt>
                <c:pt idx="1740">
                  <c:v>57.166324435318273</c:v>
                </c:pt>
                <c:pt idx="1741">
                  <c:v>57.199178644763862</c:v>
                </c:pt>
                <c:pt idx="1742">
                  <c:v>57.232032854209443</c:v>
                </c:pt>
                <c:pt idx="1743">
                  <c:v>57.264887063655031</c:v>
                </c:pt>
                <c:pt idx="1744">
                  <c:v>57.297741273100613</c:v>
                </c:pt>
                <c:pt idx="1745">
                  <c:v>57.330595482546201</c:v>
                </c:pt>
                <c:pt idx="1746">
                  <c:v>57.363449691991789</c:v>
                </c:pt>
                <c:pt idx="1747">
                  <c:v>57.396303901437371</c:v>
                </c:pt>
                <c:pt idx="1748">
                  <c:v>57.429158110882959</c:v>
                </c:pt>
                <c:pt idx="1749">
                  <c:v>57.46201232032854</c:v>
                </c:pt>
                <c:pt idx="1750">
                  <c:v>57.494866529774129</c:v>
                </c:pt>
                <c:pt idx="1751">
                  <c:v>57.52772073921971</c:v>
                </c:pt>
                <c:pt idx="1752">
                  <c:v>57.560574948665298</c:v>
                </c:pt>
                <c:pt idx="1753">
                  <c:v>57.593429158110879</c:v>
                </c:pt>
                <c:pt idx="1754">
                  <c:v>57.626283367556468</c:v>
                </c:pt>
                <c:pt idx="1755">
                  <c:v>57.659137577002056</c:v>
                </c:pt>
                <c:pt idx="1756">
                  <c:v>57.691991786447637</c:v>
                </c:pt>
                <c:pt idx="1757">
                  <c:v>57.724845995893226</c:v>
                </c:pt>
                <c:pt idx="1758">
                  <c:v>57.757700205338807</c:v>
                </c:pt>
                <c:pt idx="1759">
                  <c:v>57.790554414784395</c:v>
                </c:pt>
                <c:pt idx="1760">
                  <c:v>57.823408624229977</c:v>
                </c:pt>
                <c:pt idx="1761">
                  <c:v>57.856262833675565</c:v>
                </c:pt>
                <c:pt idx="1762">
                  <c:v>57.889117043121146</c:v>
                </c:pt>
                <c:pt idx="1763">
                  <c:v>57.921971252566735</c:v>
                </c:pt>
                <c:pt idx="1764">
                  <c:v>57.954825462012323</c:v>
                </c:pt>
                <c:pt idx="1765">
                  <c:v>57.987679671457904</c:v>
                </c:pt>
                <c:pt idx="1766">
                  <c:v>58.020533880903493</c:v>
                </c:pt>
                <c:pt idx="1767">
                  <c:v>58.053388090349074</c:v>
                </c:pt>
                <c:pt idx="1768">
                  <c:v>58.086242299794662</c:v>
                </c:pt>
                <c:pt idx="1769">
                  <c:v>58.119096509240244</c:v>
                </c:pt>
                <c:pt idx="1770">
                  <c:v>58.151950718685832</c:v>
                </c:pt>
                <c:pt idx="1771">
                  <c:v>58.18480492813142</c:v>
                </c:pt>
                <c:pt idx="1772">
                  <c:v>58.217659137577002</c:v>
                </c:pt>
                <c:pt idx="1773">
                  <c:v>58.25051334702259</c:v>
                </c:pt>
                <c:pt idx="1774">
                  <c:v>58.283367556468171</c:v>
                </c:pt>
                <c:pt idx="1775">
                  <c:v>58.31622176591376</c:v>
                </c:pt>
                <c:pt idx="1776">
                  <c:v>58.349075975359341</c:v>
                </c:pt>
                <c:pt idx="1777">
                  <c:v>58.381930184804929</c:v>
                </c:pt>
                <c:pt idx="1778">
                  <c:v>58.414784394250511</c:v>
                </c:pt>
                <c:pt idx="1779">
                  <c:v>58.447638603696099</c:v>
                </c:pt>
                <c:pt idx="1780">
                  <c:v>58.480492813141687</c:v>
                </c:pt>
                <c:pt idx="1781">
                  <c:v>58.513347022587268</c:v>
                </c:pt>
                <c:pt idx="1782">
                  <c:v>58.546201232032857</c:v>
                </c:pt>
                <c:pt idx="1783">
                  <c:v>58.579055441478438</c:v>
                </c:pt>
                <c:pt idx="1784">
                  <c:v>58.611909650924026</c:v>
                </c:pt>
                <c:pt idx="1785">
                  <c:v>58.644763860369608</c:v>
                </c:pt>
                <c:pt idx="1786">
                  <c:v>58.677618069815196</c:v>
                </c:pt>
                <c:pt idx="1787">
                  <c:v>58.710472279260777</c:v>
                </c:pt>
                <c:pt idx="1788">
                  <c:v>58.743326488706366</c:v>
                </c:pt>
                <c:pt idx="1789">
                  <c:v>58.776180698151954</c:v>
                </c:pt>
                <c:pt idx="1790">
                  <c:v>58.809034907597535</c:v>
                </c:pt>
                <c:pt idx="1791">
                  <c:v>58.841889117043124</c:v>
                </c:pt>
                <c:pt idx="1792">
                  <c:v>58.874743326488705</c:v>
                </c:pt>
                <c:pt idx="1793">
                  <c:v>58.907597535934293</c:v>
                </c:pt>
                <c:pt idx="1794">
                  <c:v>58.940451745379875</c:v>
                </c:pt>
                <c:pt idx="1795">
                  <c:v>58.973305954825463</c:v>
                </c:pt>
                <c:pt idx="1796">
                  <c:v>59.006160164271044</c:v>
                </c:pt>
                <c:pt idx="1797">
                  <c:v>59.039014373716633</c:v>
                </c:pt>
                <c:pt idx="1798">
                  <c:v>59.071868583162221</c:v>
                </c:pt>
                <c:pt idx="1799">
                  <c:v>59.104722792607802</c:v>
                </c:pt>
                <c:pt idx="1800">
                  <c:v>59.137577002053391</c:v>
                </c:pt>
                <c:pt idx="1801">
                  <c:v>59.170431211498972</c:v>
                </c:pt>
                <c:pt idx="1802">
                  <c:v>59.20328542094456</c:v>
                </c:pt>
                <c:pt idx="1803">
                  <c:v>59.236139630390142</c:v>
                </c:pt>
                <c:pt idx="1804">
                  <c:v>59.26899383983573</c:v>
                </c:pt>
                <c:pt idx="1805">
                  <c:v>59.301848049281311</c:v>
                </c:pt>
                <c:pt idx="1806">
                  <c:v>59.3347022587269</c:v>
                </c:pt>
                <c:pt idx="1807">
                  <c:v>59.367556468172488</c:v>
                </c:pt>
                <c:pt idx="1808">
                  <c:v>59.400410677618069</c:v>
                </c:pt>
                <c:pt idx="1809">
                  <c:v>59.433264887063658</c:v>
                </c:pt>
                <c:pt idx="1810">
                  <c:v>59.466119096509239</c:v>
                </c:pt>
                <c:pt idx="1811">
                  <c:v>59.498973305954827</c:v>
                </c:pt>
                <c:pt idx="1812">
                  <c:v>59.531827515400408</c:v>
                </c:pt>
                <c:pt idx="1813">
                  <c:v>59.564681724845997</c:v>
                </c:pt>
                <c:pt idx="1814">
                  <c:v>59.597535934291578</c:v>
                </c:pt>
                <c:pt idx="1815">
                  <c:v>59.630390143737166</c:v>
                </c:pt>
                <c:pt idx="1816">
                  <c:v>59.663244353182755</c:v>
                </c:pt>
                <c:pt idx="1817">
                  <c:v>59.696098562628336</c:v>
                </c:pt>
                <c:pt idx="1818">
                  <c:v>59.728952772073924</c:v>
                </c:pt>
                <c:pt idx="1819">
                  <c:v>59.761806981519506</c:v>
                </c:pt>
                <c:pt idx="1820">
                  <c:v>59.794661190965094</c:v>
                </c:pt>
                <c:pt idx="1821">
                  <c:v>59.827515400410675</c:v>
                </c:pt>
                <c:pt idx="1822">
                  <c:v>59.860369609856264</c:v>
                </c:pt>
                <c:pt idx="1823">
                  <c:v>59.893223819301845</c:v>
                </c:pt>
                <c:pt idx="1824">
                  <c:v>59.926078028747433</c:v>
                </c:pt>
                <c:pt idx="1825">
                  <c:v>59.958932238193022</c:v>
                </c:pt>
                <c:pt idx="1826">
                  <c:v>59.991786447638603</c:v>
                </c:pt>
                <c:pt idx="1827">
                  <c:v>60.024640657084191</c:v>
                </c:pt>
                <c:pt idx="1828">
                  <c:v>60.057494866529773</c:v>
                </c:pt>
                <c:pt idx="1829">
                  <c:v>60.090349075975361</c:v>
                </c:pt>
                <c:pt idx="1830">
                  <c:v>60.123203285420942</c:v>
                </c:pt>
                <c:pt idx="1831">
                  <c:v>60.156057494866531</c:v>
                </c:pt>
                <c:pt idx="1832">
                  <c:v>60.188911704312112</c:v>
                </c:pt>
                <c:pt idx="1833">
                  <c:v>60.2217659137577</c:v>
                </c:pt>
                <c:pt idx="1834">
                  <c:v>60.254620123203289</c:v>
                </c:pt>
                <c:pt idx="1835">
                  <c:v>60.28747433264887</c:v>
                </c:pt>
                <c:pt idx="1836">
                  <c:v>60.320328542094458</c:v>
                </c:pt>
                <c:pt idx="1837">
                  <c:v>60.353182751540039</c:v>
                </c:pt>
                <c:pt idx="1838">
                  <c:v>60.386036960985628</c:v>
                </c:pt>
                <c:pt idx="1839">
                  <c:v>60.418891170431209</c:v>
                </c:pt>
                <c:pt idx="1840">
                  <c:v>60.451745379876797</c:v>
                </c:pt>
                <c:pt idx="1841">
                  <c:v>60.484599589322379</c:v>
                </c:pt>
                <c:pt idx="1842">
                  <c:v>60.517453798767967</c:v>
                </c:pt>
                <c:pt idx="1843">
                  <c:v>60.550308008213555</c:v>
                </c:pt>
                <c:pt idx="1844">
                  <c:v>60.583162217659137</c:v>
                </c:pt>
                <c:pt idx="1845">
                  <c:v>60.616016427104725</c:v>
                </c:pt>
                <c:pt idx="1846">
                  <c:v>60.648870636550306</c:v>
                </c:pt>
                <c:pt idx="1847">
                  <c:v>60.681724845995895</c:v>
                </c:pt>
                <c:pt idx="1848">
                  <c:v>60.714579055441476</c:v>
                </c:pt>
                <c:pt idx="1849">
                  <c:v>60.747433264887064</c:v>
                </c:pt>
                <c:pt idx="1850">
                  <c:v>60.780287474332646</c:v>
                </c:pt>
                <c:pt idx="1851">
                  <c:v>60.813141683778234</c:v>
                </c:pt>
                <c:pt idx="1852">
                  <c:v>60.845995893223822</c:v>
                </c:pt>
                <c:pt idx="1853">
                  <c:v>60.878850102669404</c:v>
                </c:pt>
                <c:pt idx="1854">
                  <c:v>60.911704312114992</c:v>
                </c:pt>
                <c:pt idx="1855">
                  <c:v>60.944558521560573</c:v>
                </c:pt>
                <c:pt idx="1856">
                  <c:v>60.977412731006162</c:v>
                </c:pt>
              </c:numCache>
            </c:numRef>
          </c:xVal>
          <c:yVal>
            <c:numRef>
              <c:f>'Weight-Age'!$J$2:$J$1858</c:f>
              <c:numCache>
                <c:formatCode>0%</c:formatCode>
                <c:ptCount val="1857"/>
                <c:pt idx="0">
                  <c:v>0.41196844009429179</c:v>
                </c:pt>
                <c:pt idx="1">
                  <c:v>0.41426540341681367</c:v>
                </c:pt>
                <c:pt idx="2">
                  <c:v>0.41655774158951114</c:v>
                </c:pt>
                <c:pt idx="3">
                  <c:v>0.41884538181117664</c:v>
                </c:pt>
                <c:pt idx="4">
                  <c:v>0.42112825255984992</c:v>
                </c:pt>
                <c:pt idx="5">
                  <c:v>0.42340628358736948</c:v>
                </c:pt>
                <c:pt idx="6">
                  <c:v>0.42567940591368086</c:v>
                </c:pt>
                <c:pt idx="7">
                  <c:v>0.42794755182090627</c:v>
                </c:pt>
                <c:pt idx="8">
                  <c:v>0.43021065484718313</c:v>
                </c:pt>
                <c:pt idx="9">
                  <c:v>0.43246864978027905</c:v>
                </c:pt>
                <c:pt idx="10">
                  <c:v>0.43472147265099309</c:v>
                </c:pt>
                <c:pt idx="11">
                  <c:v>0.43696906072634317</c:v>
                </c:pt>
                <c:pt idx="12">
                  <c:v>0.43921135250255272</c:v>
                </c:pt>
                <c:pt idx="13">
                  <c:v>0.44144828769784233</c:v>
                </c:pt>
                <c:pt idx="14">
                  <c:v>0.4436798072450302</c:v>
                </c:pt>
                <c:pt idx="15">
                  <c:v>0.44590585328394977</c:v>
                </c:pt>
                <c:pt idx="16">
                  <c:v>0.44812636915369242</c:v>
                </c:pt>
                <c:pt idx="17">
                  <c:v>0.45034129938468026</c:v>
                </c:pt>
                <c:pt idx="18">
                  <c:v>0.45255058969057416</c:v>
                </c:pt>
                <c:pt idx="19">
                  <c:v>0.45475418696002623</c:v>
                </c:pt>
                <c:pt idx="20">
                  <c:v>0.45695203924828126</c:v>
                </c:pt>
                <c:pt idx="21">
                  <c:v>0.45914409576863346</c:v>
                </c:pt>
                <c:pt idx="22">
                  <c:v>0.46133030688374349</c:v>
                </c:pt>
                <c:pt idx="23">
                  <c:v>0.46351062409682603</c:v>
                </c:pt>
                <c:pt idx="24">
                  <c:v>0.46568500004270763</c:v>
                </c:pt>
                <c:pt idx="25">
                  <c:v>0.4678533884787659</c:v>
                </c:pt>
                <c:pt idx="26">
                  <c:v>0.47001574427575132</c:v>
                </c:pt>
                <c:pt idx="27">
                  <c:v>0.47217202340850434</c:v>
                </c:pt>
                <c:pt idx="28">
                  <c:v>0.47432218294656292</c:v>
                </c:pt>
                <c:pt idx="29">
                  <c:v>0.47646618104467603</c:v>
                </c:pt>
                <c:pt idx="30">
                  <c:v>0.47860397693322254</c:v>
                </c:pt>
                <c:pt idx="31">
                  <c:v>0.48073553090854304</c:v>
                </c:pt>
                <c:pt idx="32">
                  <c:v>0.48286080432318884</c:v>
                </c:pt>
                <c:pt idx="33">
                  <c:v>0.4849797595760949</c:v>
                </c:pt>
                <c:pt idx="34">
                  <c:v>0.48709236010267826</c:v>
                </c:pt>
                <c:pt idx="35">
                  <c:v>0.48919857036487147</c:v>
                </c:pt>
                <c:pt idx="36">
                  <c:v>0.49129835584109227</c:v>
                </c:pt>
                <c:pt idx="37">
                  <c:v>0.49339168301615721</c:v>
                </c:pt>
                <c:pt idx="38">
                  <c:v>0.49547851937113924</c:v>
                </c:pt>
                <c:pt idx="39">
                  <c:v>0.49755883337317836</c:v>
                </c:pt>
                <c:pt idx="40">
                  <c:v>0.49963259446525171</c:v>
                </c:pt>
                <c:pt idx="41">
                  <c:v>0.50169977305589564</c:v>
                </c:pt>
                <c:pt idx="42">
                  <c:v>0.5037603405089025</c:v>
                </c:pt>
                <c:pt idx="43">
                  <c:v>0.50581426913297767</c:v>
                </c:pt>
                <c:pt idx="44">
                  <c:v>0.50786153217137475</c:v>
                </c:pt>
                <c:pt idx="45">
                  <c:v>0.5099021037915058</c:v>
                </c:pt>
                <c:pt idx="46">
                  <c:v>0.51193595907453227</c:v>
                </c:pt>
                <c:pt idx="47">
                  <c:v>0.5139630740049409</c:v>
                </c:pt>
                <c:pt idx="48">
                  <c:v>0.515983425460108</c:v>
                </c:pt>
                <c:pt idx="49">
                  <c:v>0.51799699119985676</c:v>
                </c:pt>
                <c:pt idx="50">
                  <c:v>0.52000374985600772</c:v>
                </c:pt>
                <c:pt idx="51">
                  <c:v>0.52200368092193039</c:v>
                </c:pt>
                <c:pt idx="52">
                  <c:v>0.52399676474209622</c:v>
                </c:pt>
                <c:pt idx="53">
                  <c:v>0.52598298250163822</c:v>
                </c:pt>
                <c:pt idx="54">
                  <c:v>0.52796231621591871</c:v>
                </c:pt>
                <c:pt idx="55">
                  <c:v>0.52993474872010804</c:v>
                </c:pt>
                <c:pt idx="56">
                  <c:v>0.53190026365878207</c:v>
                </c:pt>
                <c:pt idx="57">
                  <c:v>0.53385884547553231</c:v>
                </c:pt>
                <c:pt idx="58">
                  <c:v>0.53581047940260107</c:v>
                </c:pt>
                <c:pt idx="59">
                  <c:v>0.53775515145053965</c:v>
                </c:pt>
                <c:pt idx="60">
                  <c:v>0.53969284839788978</c:v>
                </c:pt>
                <c:pt idx="61">
                  <c:v>0.54162355778089832</c:v>
                </c:pt>
                <c:pt idx="62">
                  <c:v>0.54354726788326002</c:v>
                </c:pt>
                <c:pt idx="63">
                  <c:v>0.54546396772589623</c:v>
                </c:pt>
                <c:pt idx="64">
                  <c:v>0.5473736470567695</c:v>
                </c:pt>
                <c:pt idx="65">
                  <c:v>0.54927629634073449</c:v>
                </c:pt>
                <c:pt idx="66">
                  <c:v>0.55117190674943439</c:v>
                </c:pt>
                <c:pt idx="67">
                  <c:v>0.55306047015123494</c:v>
                </c:pt>
                <c:pt idx="68">
                  <c:v>0.55494197910120879</c:v>
                </c:pt>
                <c:pt idx="69">
                  <c:v>0.55681642683116228</c:v>
                </c:pt>
                <c:pt idx="70">
                  <c:v>0.55868380723971289</c:v>
                </c:pt>
                <c:pt idx="71">
                  <c:v>0.56054411488242062</c:v>
                </c:pt>
                <c:pt idx="72">
                  <c:v>0.56239734496196625</c:v>
                </c:pt>
                <c:pt idx="73">
                  <c:v>0.56424349331838797</c:v>
                </c:pt>
                <c:pt idx="74">
                  <c:v>0.56608255641937366</c:v>
                </c:pt>
                <c:pt idx="75">
                  <c:v>0.56791453135060999</c:v>
                </c:pt>
                <c:pt idx="76">
                  <c:v>0.56973941580618959</c:v>
                </c:pt>
                <c:pt idx="77">
                  <c:v>0.57155720807908206</c:v>
                </c:pt>
                <c:pt idx="78">
                  <c:v>0.57336790705166407</c:v>
                </c:pt>
                <c:pt idx="79">
                  <c:v>0.57517151218631335</c:v>
                </c:pt>
                <c:pt idx="80">
                  <c:v>0.5769680235160688</c:v>
                </c:pt>
                <c:pt idx="81">
                  <c:v>0.57875744163535514</c:v>
                </c:pt>
                <c:pt idx="82">
                  <c:v>0.58053976769077476</c:v>
                </c:pt>
                <c:pt idx="83">
                  <c:v>0.58231500337196707</c:v>
                </c:pt>
                <c:pt idx="84">
                  <c:v>0.58408315090254059</c:v>
                </c:pt>
                <c:pt idx="85">
                  <c:v>0.58584421303106893</c:v>
                </c:pt>
                <c:pt idx="86">
                  <c:v>0.58759819302216465</c:v>
                </c:pt>
                <c:pt idx="87">
                  <c:v>0.58934509464761942</c:v>
                </c:pt>
                <c:pt idx="88">
                  <c:v>0.59108492217762165</c:v>
                </c:pt>
                <c:pt idx="89">
                  <c:v>0.59281768037204574</c:v>
                </c:pt>
                <c:pt idx="90">
                  <c:v>0.59454337447181316</c:v>
                </c:pt>
                <c:pt idx="91">
                  <c:v>0.5962620101903352</c:v>
                </c:pt>
                <c:pt idx="92">
                  <c:v>0.59797359370502479</c:v>
                </c:pt>
                <c:pt idx="93">
                  <c:v>0.59967813164888795</c:v>
                </c:pt>
                <c:pt idx="94">
                  <c:v>0.60137563110219294</c:v>
                </c:pt>
                <c:pt idx="95">
                  <c:v>0.60306609958421376</c:v>
                </c:pt>
                <c:pt idx="96">
                  <c:v>0.60474954504505529</c:v>
                </c:pt>
                <c:pt idx="97">
                  <c:v>0.60642597585755342</c:v>
                </c:pt>
                <c:pt idx="98">
                  <c:v>0.60809540080925617</c:v>
                </c:pt>
                <c:pt idx="99">
                  <c:v>0.60975782909448284</c:v>
                </c:pt>
                <c:pt idx="100">
                  <c:v>0.61141327030646353</c:v>
                </c:pt>
                <c:pt idx="101">
                  <c:v>0.61306173442955636</c:v>
                </c:pt>
                <c:pt idx="102">
                  <c:v>0.6147032318315474</c:v>
                </c:pt>
                <c:pt idx="103">
                  <c:v>0.61633777325602879</c:v>
                </c:pt>
                <c:pt idx="104">
                  <c:v>0.61796536981485706</c:v>
                </c:pt>
                <c:pt idx="105">
                  <c:v>0.61958603298069337</c:v>
                </c:pt>
                <c:pt idx="106">
                  <c:v>0.62119977457962317</c:v>
                </c:pt>
                <c:pt idx="107">
                  <c:v>0.62280660678385746</c:v>
                </c:pt>
                <c:pt idx="108">
                  <c:v>0.6244065421045123</c:v>
                </c:pt>
                <c:pt idx="109">
                  <c:v>0.6259995933844732</c:v>
                </c:pt>
                <c:pt idx="110">
                  <c:v>0.62758577379133507</c:v>
                </c:pt>
                <c:pt idx="111">
                  <c:v>0.6291650968104282</c:v>
                </c:pt>
                <c:pt idx="112">
                  <c:v>0.63073757623792048</c:v>
                </c:pt>
                <c:pt idx="113">
                  <c:v>0.6323032261740027</c:v>
                </c:pt>
                <c:pt idx="114">
                  <c:v>0.63386206101615128</c:v>
                </c:pt>
                <c:pt idx="115">
                  <c:v>0.63541409545247618</c:v>
                </c:pt>
                <c:pt idx="116">
                  <c:v>0.63695934445514413</c:v>
                </c:pt>
                <c:pt idx="117">
                  <c:v>0.63849782327388283</c:v>
                </c:pt>
                <c:pt idx="118">
                  <c:v>0.64002954742956764</c:v>
                </c:pt>
                <c:pt idx="119">
                  <c:v>0.64155453270788343</c:v>
                </c:pt>
                <c:pt idx="120">
                  <c:v>0.64307279515306837</c:v>
                </c:pt>
                <c:pt idx="121">
                  <c:v>0.64458435106173551</c:v>
                </c:pt>
                <c:pt idx="122">
                  <c:v>0.64608921697677457</c:v>
                </c:pt>
                <c:pt idx="123">
                  <c:v>0.64758740968132944</c:v>
                </c:pt>
                <c:pt idx="124">
                  <c:v>0.64907894619285478</c:v>
                </c:pt>
                <c:pt idx="125">
                  <c:v>0.6505638437572514</c:v>
                </c:pt>
                <c:pt idx="126">
                  <c:v>0.65204211984307725</c:v>
                </c:pt>
                <c:pt idx="127">
                  <c:v>0.65351379213583538</c:v>
                </c:pt>
                <c:pt idx="128">
                  <c:v>0.65497887853234005</c:v>
                </c:pt>
                <c:pt idx="129">
                  <c:v>0.65643739713515603</c:v>
                </c:pt>
                <c:pt idx="130">
                  <c:v>0.65788936624711725</c:v>
                </c:pt>
                <c:pt idx="131">
                  <c:v>0.65933480436591596</c:v>
                </c:pt>
                <c:pt idx="132">
                  <c:v>0.66077373017877117</c:v>
                </c:pt>
                <c:pt idx="133">
                  <c:v>0.66220616255716969</c:v>
                </c:pt>
                <c:pt idx="134">
                  <c:v>0.66363212055167864</c:v>
                </c:pt>
                <c:pt idx="135">
                  <c:v>0.6650516233868351</c:v>
                </c:pt>
                <c:pt idx="136">
                  <c:v>0.66646469045610646</c:v>
                </c:pt>
                <c:pt idx="137">
                  <c:v>0.66787134131692261</c:v>
                </c:pt>
                <c:pt idx="138">
                  <c:v>0.66927159568578243</c:v>
                </c:pt>
                <c:pt idx="139">
                  <c:v>0.67066547343342853</c:v>
                </c:pt>
                <c:pt idx="140">
                  <c:v>0.67205299458009482</c:v>
                </c:pt>
                <c:pt idx="141">
                  <c:v>0.67343417929082339</c:v>
                </c:pt>
                <c:pt idx="142">
                  <c:v>0.67480904787085161</c:v>
                </c:pt>
                <c:pt idx="143">
                  <c:v>0.67617762076106713</c:v>
                </c:pt>
                <c:pt idx="144">
                  <c:v>0.67753991853353424</c:v>
                </c:pt>
                <c:pt idx="145">
                  <c:v>0.67889596188708423</c:v>
                </c:pt>
                <c:pt idx="146">
                  <c:v>0.68024577164297662</c:v>
                </c:pt>
                <c:pt idx="147">
                  <c:v>0.68158936874062515</c:v>
                </c:pt>
                <c:pt idx="148">
                  <c:v>0.68292677423339121</c:v>
                </c:pt>
                <c:pt idx="149">
                  <c:v>0.68425800928444236</c:v>
                </c:pt>
                <c:pt idx="150">
                  <c:v>0.68558309516267568</c:v>
                </c:pt>
                <c:pt idx="151">
                  <c:v>0.68690205323870679</c:v>
                </c:pt>
                <c:pt idx="152">
                  <c:v>0.68821490498092064</c:v>
                </c:pt>
                <c:pt idx="153">
                  <c:v>0.68952167195158864</c:v>
                </c:pt>
                <c:pt idx="154">
                  <c:v>0.69082237580304473</c:v>
                </c:pt>
                <c:pt idx="155">
                  <c:v>0.69211703827392634</c:v>
                </c:pt>
                <c:pt idx="156">
                  <c:v>0.6934056811854763</c:v>
                </c:pt>
                <c:pt idx="157">
                  <c:v>0.69468832643790512</c:v>
                </c:pt>
                <c:pt idx="158">
                  <c:v>0.69596499600681239</c:v>
                </c:pt>
                <c:pt idx="159">
                  <c:v>0.69723571193967038</c:v>
                </c:pt>
                <c:pt idx="160">
                  <c:v>0.69850049635236455</c:v>
                </c:pt>
                <c:pt idx="161">
                  <c:v>0.69975937142579336</c:v>
                </c:pt>
                <c:pt idx="162">
                  <c:v>0.70101235940252482</c:v>
                </c:pt>
                <c:pt idx="163">
                  <c:v>0.70225948258351278</c:v>
                </c:pt>
                <c:pt idx="164">
                  <c:v>0.70350076332486511</c:v>
                </c:pt>
                <c:pt idx="165">
                  <c:v>0.70473622403467295</c:v>
                </c:pt>
                <c:pt idx="166">
                  <c:v>0.70596588716989195</c:v>
                </c:pt>
                <c:pt idx="167">
                  <c:v>0.70718977523327908</c:v>
                </c:pt>
                <c:pt idx="168">
                  <c:v>0.70840791077038257</c:v>
                </c:pt>
                <c:pt idx="169">
                  <c:v>0.70962031636658851</c:v>
                </c:pt>
                <c:pt idx="170">
                  <c:v>0.71082701464421527</c:v>
                </c:pt>
                <c:pt idx="171">
                  <c:v>0.71202802825966438</c:v>
                </c:pt>
                <c:pt idx="172">
                  <c:v>0.71322337990062135</c:v>
                </c:pt>
                <c:pt idx="173">
                  <c:v>0.71441309228330652</c:v>
                </c:pt>
                <c:pt idx="174">
                  <c:v>0.71559718814977802</c:v>
                </c:pt>
                <c:pt idx="175">
                  <c:v>0.7167756902652842</c:v>
                </c:pt>
                <c:pt idx="176">
                  <c:v>0.71794862141566318</c:v>
                </c:pt>
                <c:pt idx="177">
                  <c:v>0.71911600440479462</c:v>
                </c:pt>
                <c:pt idx="178">
                  <c:v>0.72027786205209554</c:v>
                </c:pt>
                <c:pt idx="179">
                  <c:v>0.72143421719006628</c:v>
                </c:pt>
                <c:pt idx="180">
                  <c:v>0.72258509266188253</c:v>
                </c:pt>
                <c:pt idx="181">
                  <c:v>0.72373051131903199</c:v>
                </c:pt>
                <c:pt idx="182">
                  <c:v>0.72487049601899955</c:v>
                </c:pt>
                <c:pt idx="183">
                  <c:v>0.72600506962299538</c:v>
                </c:pt>
                <c:pt idx="184">
                  <c:v>0.72713425499372653</c:v>
                </c:pt>
                <c:pt idx="185">
                  <c:v>0.72825807499321626</c:v>
                </c:pt>
                <c:pt idx="186">
                  <c:v>0.72937655248066136</c:v>
                </c:pt>
                <c:pt idx="187">
                  <c:v>0.73048971031033727</c:v>
                </c:pt>
                <c:pt idx="188">
                  <c:v>0.7315975713295424</c:v>
                </c:pt>
                <c:pt idx="189">
                  <c:v>0.73270015837658375</c:v>
                </c:pt>
                <c:pt idx="190">
                  <c:v>0.73379749427880547</c:v>
                </c:pt>
                <c:pt idx="191">
                  <c:v>0.73488960185065633</c:v>
                </c:pt>
                <c:pt idx="192">
                  <c:v>0.73597650389179781</c:v>
                </c:pt>
                <c:pt idx="193">
                  <c:v>0.73705822318525138</c:v>
                </c:pt>
                <c:pt idx="194">
                  <c:v>0.73813478249558462</c:v>
                </c:pt>
                <c:pt idx="195">
                  <c:v>0.73920620456713537</c:v>
                </c:pt>
                <c:pt idx="196">
                  <c:v>0.74027251212227385</c:v>
                </c:pt>
                <c:pt idx="197">
                  <c:v>0.74133372785970209</c:v>
                </c:pt>
                <c:pt idx="198">
                  <c:v>0.7423898744527897</c:v>
                </c:pt>
                <c:pt idx="199">
                  <c:v>0.74344097454794644</c:v>
                </c:pt>
                <c:pt idx="200">
                  <c:v>0.74448705076302957</c:v>
                </c:pt>
                <c:pt idx="201">
                  <c:v>0.7455281256857873</c:v>
                </c:pt>
                <c:pt idx="202">
                  <c:v>0.74656422187233484</c:v>
                </c:pt>
                <c:pt idx="203">
                  <c:v>0.74759536184566822</c:v>
                </c:pt>
                <c:pt idx="204">
                  <c:v>0.74862156809420832</c:v>
                </c:pt>
                <c:pt idx="205">
                  <c:v>0.74964286307037897</c:v>
                </c:pt>
                <c:pt idx="206">
                  <c:v>0.75065926918921866</c:v>
                </c:pt>
                <c:pt idx="207">
                  <c:v>0.75167080882702342</c:v>
                </c:pt>
                <c:pt idx="208">
                  <c:v>0.75267750432002212</c:v>
                </c:pt>
                <c:pt idx="209">
                  <c:v>0.75367937796308149</c:v>
                </c:pt>
                <c:pt idx="210">
                  <c:v>0.7546764520084438</c:v>
                </c:pt>
                <c:pt idx="211">
                  <c:v>0.75566874866449307</c:v>
                </c:pt>
                <c:pt idx="212">
                  <c:v>0.7566562900945526</c:v>
                </c:pt>
                <c:pt idx="213">
                  <c:v>0.75763909841571064</c:v>
                </c:pt>
                <c:pt idx="214">
                  <c:v>0.75861719569767572</c:v>
                </c:pt>
                <c:pt idx="215">
                  <c:v>0.75959060396165878</c:v>
                </c:pt>
                <c:pt idx="216">
                  <c:v>0.76055934517928714</c:v>
                </c:pt>
                <c:pt idx="217">
                  <c:v>0.76152344127154059</c:v>
                </c:pt>
                <c:pt idx="218">
                  <c:v>0.76248291410771862</c:v>
                </c:pt>
                <c:pt idx="219">
                  <c:v>0.76343778550443453</c:v>
                </c:pt>
                <c:pt idx="220">
                  <c:v>0.76438807722463176</c:v>
                </c:pt>
                <c:pt idx="221">
                  <c:v>0.76533381097663089</c:v>
                </c:pt>
                <c:pt idx="222">
                  <c:v>0.76627500841319862</c:v>
                </c:pt>
                <c:pt idx="223">
                  <c:v>0.76721169113064358</c:v>
                </c:pt>
                <c:pt idx="224">
                  <c:v>0.76814388066793682</c:v>
                </c:pt>
                <c:pt idx="225">
                  <c:v>0.76907159850585405</c:v>
                </c:pt>
                <c:pt idx="226">
                  <c:v>0.76999486606614542</c:v>
                </c:pt>
                <c:pt idx="227">
                  <c:v>0.77091370471072584</c:v>
                </c:pt>
                <c:pt idx="228">
                  <c:v>0.77182813574088949</c:v>
                </c:pt>
                <c:pt idx="229">
                  <c:v>0.77273818039654718</c:v>
                </c:pt>
                <c:pt idx="230">
                  <c:v>0.77364385985548478</c:v>
                </c:pt>
                <c:pt idx="231">
                  <c:v>0.77454519523264564</c:v>
                </c:pt>
                <c:pt idx="232">
                  <c:v>0.77544220757943216</c:v>
                </c:pt>
                <c:pt idx="233">
                  <c:v>0.77633491788302966</c:v>
                </c:pt>
                <c:pt idx="234">
                  <c:v>0.77722334706575169</c:v>
                </c:pt>
                <c:pt idx="235">
                  <c:v>0.77810751598440542</c:v>
                </c:pt>
                <c:pt idx="236">
                  <c:v>0.77898744542967546</c:v>
                </c:pt>
                <c:pt idx="237">
                  <c:v>0.7798631561255297</c:v>
                </c:pt>
                <c:pt idx="238">
                  <c:v>0.78073466872864428</c:v>
                </c:pt>
                <c:pt idx="239">
                  <c:v>0.78160200382784573</c:v>
                </c:pt>
                <c:pt idx="240">
                  <c:v>0.78246518194357428</c:v>
                </c:pt>
                <c:pt idx="241">
                  <c:v>0.78332422352736353</c:v>
                </c:pt>
                <c:pt idx="242">
                  <c:v>0.78417914896133978</c:v>
                </c:pt>
                <c:pt idx="243">
                  <c:v>0.78502997855773859</c:v>
                </c:pt>
                <c:pt idx="244">
                  <c:v>0.78587673255843826</c:v>
                </c:pt>
                <c:pt idx="245">
                  <c:v>0.78671943113451015</c:v>
                </c:pt>
                <c:pt idx="246">
                  <c:v>0.78755809438578883</c:v>
                </c:pt>
                <c:pt idx="247">
                  <c:v>0.78839274234045398</c:v>
                </c:pt>
                <c:pt idx="248">
                  <c:v>0.78922339495463256</c:v>
                </c:pt>
                <c:pt idx="249">
                  <c:v>0.79005007211201461</c:v>
                </c:pt>
                <c:pt idx="250">
                  <c:v>0.79087279362348595</c:v>
                </c:pt>
                <c:pt idx="251">
                  <c:v>0.79169157922677602</c:v>
                </c:pt>
                <c:pt idx="252">
                  <c:v>0.79250644858611841</c:v>
                </c:pt>
                <c:pt idx="253">
                  <c:v>0.79331742129193183</c:v>
                </c:pt>
                <c:pt idx="254">
                  <c:v>0.79412451686050867</c:v>
                </c:pt>
                <c:pt idx="255">
                  <c:v>0.79492775473372346</c:v>
                </c:pt>
                <c:pt idx="256">
                  <c:v>0.79572715427875162</c:v>
                </c:pt>
                <c:pt idx="257">
                  <c:v>0.79652273478780389</c:v>
                </c:pt>
                <c:pt idx="258">
                  <c:v>0.79731451547787435</c:v>
                </c:pt>
                <c:pt idx="259">
                  <c:v>0.79810251549049882</c:v>
                </c:pt>
                <c:pt idx="260">
                  <c:v>0.79888675389153097</c:v>
                </c:pt>
                <c:pt idx="261">
                  <c:v>0.79966724967092617</c:v>
                </c:pt>
                <c:pt idx="262">
                  <c:v>0.80044402174254226</c:v>
                </c:pt>
                <c:pt idx="263">
                  <c:v>0.80121708894394783</c:v>
                </c:pt>
                <c:pt idx="264">
                  <c:v>0.80198647003624712</c:v>
                </c:pt>
                <c:pt idx="265">
                  <c:v>0.80275218370391332</c:v>
                </c:pt>
                <c:pt idx="266">
                  <c:v>0.80351424855463527</c:v>
                </c:pt>
                <c:pt idx="267">
                  <c:v>0.80427268311917421</c:v>
                </c:pt>
                <c:pt idx="268">
                  <c:v>0.80502750585123228</c:v>
                </c:pt>
                <c:pt idx="269">
                  <c:v>0.80577873512733122</c:v>
                </c:pt>
                <c:pt idx="270">
                  <c:v>0.80652638924670328</c:v>
                </c:pt>
                <c:pt idx="271">
                  <c:v>0.80727048643119004</c:v>
                </c:pt>
                <c:pt idx="272">
                  <c:v>0.80801104482515329</c:v>
                </c:pt>
                <c:pt idx="273">
                  <c:v>0.80874808249539565</c:v>
                </c:pt>
                <c:pt idx="274">
                  <c:v>0.80948161743108993</c:v>
                </c:pt>
                <c:pt idx="275">
                  <c:v>0.81021166754371887</c:v>
                </c:pt>
                <c:pt idx="276">
                  <c:v>0.81093825066702463</c:v>
                </c:pt>
                <c:pt idx="277">
                  <c:v>0.81166138455696679</c:v>
                </c:pt>
                <c:pt idx="278">
                  <c:v>0.8123810868916892</c:v>
                </c:pt>
                <c:pt idx="279">
                  <c:v>0.81309737527149539</c:v>
                </c:pt>
                <c:pt idx="280">
                  <c:v>0.81381026721883487</c:v>
                </c:pt>
                <c:pt idx="281">
                  <c:v>0.81451978017829363</c:v>
                </c:pt>
                <c:pt idx="282">
                  <c:v>0.81522593151659761</c:v>
                </c:pt>
                <c:pt idx="283">
                  <c:v>0.81592873852262038</c:v>
                </c:pt>
                <c:pt idx="284">
                  <c:v>0.81662821840740074</c:v>
                </c:pt>
                <c:pt idx="285">
                  <c:v>0.81732438830416787</c:v>
                </c:pt>
                <c:pt idx="286">
                  <c:v>0.81801726526837315</c:v>
                </c:pt>
                <c:pt idx="287">
                  <c:v>0.81870686627773048</c:v>
                </c:pt>
                <c:pt idx="288">
                  <c:v>0.81939320823226203</c:v>
                </c:pt>
                <c:pt idx="289">
                  <c:v>0.82007630795435427</c:v>
                </c:pt>
                <c:pt idx="290">
                  <c:v>0.82075618218881663</c:v>
                </c:pt>
                <c:pt idx="291">
                  <c:v>0.82143284760295077</c:v>
                </c:pt>
                <c:pt idx="292">
                  <c:v>0.8221063207866236</c:v>
                </c:pt>
                <c:pt idx="293">
                  <c:v>0.82277661825234905</c:v>
                </c:pt>
                <c:pt idx="294">
                  <c:v>0.82344375643537382</c:v>
                </c:pt>
                <c:pt idx="295">
                  <c:v>0.82410775169377115</c:v>
                </c:pt>
                <c:pt idx="296">
                  <c:v>0.8247686203085397</c:v>
                </c:pt>
                <c:pt idx="297">
                  <c:v>0.82542637848370815</c:v>
                </c:pt>
                <c:pt idx="298">
                  <c:v>0.82608104234644619</c:v>
                </c:pt>
                <c:pt idx="299">
                  <c:v>0.82673262794717961</c:v>
                </c:pt>
                <c:pt idx="300">
                  <c:v>0.82738115125971345</c:v>
                </c:pt>
                <c:pt idx="301">
                  <c:v>0.82802662818135786</c:v>
                </c:pt>
                <c:pt idx="302">
                  <c:v>0.82866907453306016</c:v>
                </c:pt>
                <c:pt idx="303">
                  <c:v>0.82930850605954221</c:v>
                </c:pt>
                <c:pt idx="304">
                  <c:v>0.82994493842944228</c:v>
                </c:pt>
                <c:pt idx="305">
                  <c:v>0.83057838723546207</c:v>
                </c:pt>
                <c:pt idx="306">
                  <c:v>0.83120886799451721</c:v>
                </c:pt>
                <c:pt idx="307">
                  <c:v>0.83183639614789529</c:v>
                </c:pt>
                <c:pt idx="308">
                  <c:v>0.83246098706141403</c:v>
                </c:pt>
                <c:pt idx="309">
                  <c:v>0.83308265602558729</c:v>
                </c:pt>
                <c:pt idx="310">
                  <c:v>0.83370141825579447</c:v>
                </c:pt>
                <c:pt idx="311">
                  <c:v>0.83431728889245238</c:v>
                </c:pt>
                <c:pt idx="312">
                  <c:v>0.8349302830011931</c:v>
                </c:pt>
                <c:pt idx="313">
                  <c:v>0.83554041557304515</c:v>
                </c:pt>
                <c:pt idx="314">
                  <c:v>0.83614770152461737</c:v>
                </c:pt>
                <c:pt idx="315">
                  <c:v>0.83675215569828776</c:v>
                </c:pt>
                <c:pt idx="316">
                  <c:v>0.83735379286239586</c:v>
                </c:pt>
                <c:pt idx="317">
                  <c:v>0.83795262771143753</c:v>
                </c:pt>
                <c:pt idx="318">
                  <c:v>0.83854867486626428</c:v>
                </c:pt>
                <c:pt idx="319">
                  <c:v>0.83914194887428484</c:v>
                </c:pt>
                <c:pt idx="320">
                  <c:v>0.83973246420967074</c:v>
                </c:pt>
                <c:pt idx="321">
                  <c:v>0.84032023527356448</c:v>
                </c:pt>
                <c:pt idx="322">
                  <c:v>0.84090527639429113</c:v>
                </c:pt>
                <c:pt idx="323">
                  <c:v>0.84148760182757287</c:v>
                </c:pt>
                <c:pt idx="324">
                  <c:v>0.84206722575674453</c:v>
                </c:pt>
                <c:pt idx="325">
                  <c:v>0.84264416229297567</c:v>
                </c:pt>
                <c:pt idx="326">
                  <c:v>0.84321842547549097</c:v>
                </c:pt>
                <c:pt idx="327">
                  <c:v>0.84379002927179614</c:v>
                </c:pt>
                <c:pt idx="328">
                  <c:v>0.84435898757790573</c:v>
                </c:pt>
                <c:pt idx="329">
                  <c:v>0.84492531421857253</c:v>
                </c:pt>
                <c:pt idx="330">
                  <c:v>0.8454890229475196</c:v>
                </c:pt>
                <c:pt idx="331">
                  <c:v>0.84605012744767516</c:v>
                </c:pt>
                <c:pt idx="332">
                  <c:v>0.84660864133140901</c:v>
                </c:pt>
                <c:pt idx="333">
                  <c:v>0.84716457814077106</c:v>
                </c:pt>
                <c:pt idx="334">
                  <c:v>0.84771795134773276</c:v>
                </c:pt>
                <c:pt idx="335">
                  <c:v>0.84826877435442871</c:v>
                </c:pt>
                <c:pt idx="336">
                  <c:v>0.84881706049340178</c:v>
                </c:pt>
                <c:pt idx="337">
                  <c:v>0.84936282302785016</c:v>
                </c:pt>
                <c:pt idx="338">
                  <c:v>0.84990607515187411</c:v>
                </c:pt>
                <c:pt idx="339">
                  <c:v>0.85044682999072674</c:v>
                </c:pt>
                <c:pt idx="340">
                  <c:v>0.8509851006010648</c:v>
                </c:pt>
                <c:pt idx="341">
                  <c:v>0.85152089997120251</c:v>
                </c:pt>
                <c:pt idx="342">
                  <c:v>0.85205424102136462</c:v>
                </c:pt>
                <c:pt idx="343">
                  <c:v>0.85258513660394408</c:v>
                </c:pt>
                <c:pt idx="344">
                  <c:v>0.8531135995037572</c:v>
                </c:pt>
                <c:pt idx="345">
                  <c:v>0.8536396424383037</c:v>
                </c:pt>
                <c:pt idx="346">
                  <c:v>0.85416327805802628</c:v>
                </c:pt>
                <c:pt idx="347">
                  <c:v>0.8546845189465706</c:v>
                </c:pt>
                <c:pt idx="348">
                  <c:v>0.85520337762104859</c:v>
                </c:pt>
                <c:pt idx="349">
                  <c:v>0.85571986653230114</c:v>
                </c:pt>
                <c:pt idx="350">
                  <c:v>0.85623399806516176</c:v>
                </c:pt>
                <c:pt idx="351">
                  <c:v>0.85674578453872252</c:v>
                </c:pt>
                <c:pt idx="352">
                  <c:v>0.85725523820660066</c:v>
                </c:pt>
                <c:pt idx="353">
                  <c:v>0.85776237125720334</c:v>
                </c:pt>
                <c:pt idx="354">
                  <c:v>0.85826719581399824</c:v>
                </c:pt>
                <c:pt idx="355">
                  <c:v>0.85876972393577988</c:v>
                </c:pt>
                <c:pt idx="356">
                  <c:v>0.85926996761694041</c:v>
                </c:pt>
                <c:pt idx="357">
                  <c:v>0.85976793878773894</c:v>
                </c:pt>
                <c:pt idx="358">
                  <c:v>0.86026364931457189</c:v>
                </c:pt>
                <c:pt idx="359">
                  <c:v>0.8607571110002451</c:v>
                </c:pt>
                <c:pt idx="360">
                  <c:v>0.86124833558424463</c:v>
                </c:pt>
                <c:pt idx="361">
                  <c:v>0.86173733474301017</c:v>
                </c:pt>
                <c:pt idx="362">
                  <c:v>0.8622241200902061</c:v>
                </c:pt>
                <c:pt idx="363">
                  <c:v>0.86270870317699677</c:v>
                </c:pt>
                <c:pt idx="364">
                  <c:v>0.86319109549231798</c:v>
                </c:pt>
                <c:pt idx="365">
                  <c:v>0.86367130846315276</c:v>
                </c:pt>
                <c:pt idx="366">
                  <c:v>0.86414935345480381</c:v>
                </c:pt>
                <c:pt idx="367">
                  <c:v>0.86462524177116951</c:v>
                </c:pt>
                <c:pt idx="368">
                  <c:v>0.86509898465501789</c:v>
                </c:pt>
                <c:pt idx="369">
                  <c:v>0.86557059328826158</c:v>
                </c:pt>
                <c:pt idx="370">
                  <c:v>0.86604007879223288</c:v>
                </c:pt>
                <c:pt idx="371">
                  <c:v>0.86650745222795911</c:v>
                </c:pt>
                <c:pt idx="372">
                  <c:v>0.86697272459643815</c:v>
                </c:pt>
                <c:pt idx="373">
                  <c:v>0.86743590683891314</c:v>
                </c:pt>
                <c:pt idx="374">
                  <c:v>0.86789700983714879</c:v>
                </c:pt>
                <c:pt idx="375">
                  <c:v>0.86835604441370573</c:v>
                </c:pt>
                <c:pt idx="376">
                  <c:v>0.86881302133221716</c:v>
                </c:pt>
                <c:pt idx="377">
                  <c:v>0.8692679512976631</c:v>
                </c:pt>
                <c:pt idx="378">
                  <c:v>0.8697208449566457</c:v>
                </c:pt>
                <c:pt idx="379">
                  <c:v>0.87017171289766582</c:v>
                </c:pt>
                <c:pt idx="380">
                  <c:v>0.87062056565139556</c:v>
                </c:pt>
                <c:pt idx="381">
                  <c:v>0.87106741369095519</c:v>
                </c:pt>
                <c:pt idx="382">
                  <c:v>0.87151226743218702</c:v>
                </c:pt>
                <c:pt idx="383">
                  <c:v>0.87195513723392937</c:v>
                </c:pt>
                <c:pt idx="384">
                  <c:v>0.87239603339829097</c:v>
                </c:pt>
                <c:pt idx="385">
                  <c:v>0.87283496617092571</c:v>
                </c:pt>
                <c:pt idx="386">
                  <c:v>0.87327194574130473</c:v>
                </c:pt>
                <c:pt idx="387">
                  <c:v>0.87370698224299059</c:v>
                </c:pt>
                <c:pt idx="388">
                  <c:v>0.87414008575391011</c:v>
                </c:pt>
                <c:pt idx="389">
                  <c:v>0.87457126629662674</c:v>
                </c:pt>
                <c:pt idx="390">
                  <c:v>0.87500053383861254</c:v>
                </c:pt>
                <c:pt idx="391">
                  <c:v>0.87542789829252055</c:v>
                </c:pt>
                <c:pt idx="392">
                  <c:v>0.87585336951645543</c:v>
                </c:pt>
                <c:pt idx="393">
                  <c:v>0.87627695731424482</c:v>
                </c:pt>
                <c:pt idx="394">
                  <c:v>0.87669867143570934</c:v>
                </c:pt>
                <c:pt idx="395">
                  <c:v>0.87711852157693282</c:v>
                </c:pt>
                <c:pt idx="396">
                  <c:v>0.87753651738053129</c:v>
                </c:pt>
                <c:pt idx="397">
                  <c:v>0.87795266843592279</c:v>
                </c:pt>
                <c:pt idx="398">
                  <c:v>0.87836698427959436</c:v>
                </c:pt>
                <c:pt idx="399">
                  <c:v>0.87877947439537096</c:v>
                </c:pt>
                <c:pt idx="400">
                  <c:v>0.87919014821468233</c:v>
                </c:pt>
                <c:pt idx="401">
                  <c:v>0.87959901511682903</c:v>
                </c:pt>
                <c:pt idx="402">
                  <c:v>0.88000608442924921</c:v>
                </c:pt>
                <c:pt idx="403">
                  <c:v>0.88041136542778398</c:v>
                </c:pt>
                <c:pt idx="404">
                  <c:v>0.88081486733694137</c:v>
                </c:pt>
                <c:pt idx="405">
                  <c:v>0.88121659933016083</c:v>
                </c:pt>
                <c:pt idx="406">
                  <c:v>0.88161657053007758</c:v>
                </c:pt>
                <c:pt idx="407">
                  <c:v>0.88201479000878336</c:v>
                </c:pt>
                <c:pt idx="408">
                  <c:v>0.88241126678809012</c:v>
                </c:pt>
                <c:pt idx="409">
                  <c:v>0.88280600983979107</c:v>
                </c:pt>
                <c:pt idx="410">
                  <c:v>0.88319902808592032</c:v>
                </c:pt>
                <c:pt idx="411">
                  <c:v>0.88359033039901413</c:v>
                </c:pt>
                <c:pt idx="412">
                  <c:v>0.88397992560236882</c:v>
                </c:pt>
                <c:pt idx="413">
                  <c:v>0.88436782247029988</c:v>
                </c:pt>
                <c:pt idx="414">
                  <c:v>0.88475402972839945</c:v>
                </c:pt>
                <c:pt idx="415">
                  <c:v>0.88513855605379299</c:v>
                </c:pt>
                <c:pt idx="416">
                  <c:v>0.88552141007539531</c:v>
                </c:pt>
                <c:pt idx="417">
                  <c:v>0.88590260037416568</c:v>
                </c:pt>
                <c:pt idx="418">
                  <c:v>0.8862821354833631</c:v>
                </c:pt>
                <c:pt idx="419">
                  <c:v>0.88666002388879839</c:v>
                </c:pt>
                <c:pt idx="420">
                  <c:v>0.88703627402908825</c:v>
                </c:pt>
                <c:pt idx="421">
                  <c:v>0.88741089429590692</c:v>
                </c:pt>
                <c:pt idx="422">
                  <c:v>0.88778389303423666</c:v>
                </c:pt>
                <c:pt idx="423">
                  <c:v>0.88815527854261878</c:v>
                </c:pt>
                <c:pt idx="424">
                  <c:v>0.88852505907340251</c:v>
                </c:pt>
                <c:pt idx="425">
                  <c:v>0.88889324283299376</c:v>
                </c:pt>
                <c:pt idx="426">
                  <c:v>0.88925983798210262</c:v>
                </c:pt>
                <c:pt idx="427">
                  <c:v>0.88962485263599</c:v>
                </c:pt>
                <c:pt idx="428">
                  <c:v>0.88998829486471409</c:v>
                </c:pt>
                <c:pt idx="429">
                  <c:v>0.89035017269337402</c:v>
                </c:pt>
                <c:pt idx="430">
                  <c:v>0.89071049410235537</c:v>
                </c:pt>
                <c:pt idx="431">
                  <c:v>0.8910692670275725</c:v>
                </c:pt>
                <c:pt idx="432">
                  <c:v>0.89142649936071106</c:v>
                </c:pt>
                <c:pt idx="433">
                  <c:v>0.89178219894946908</c:v>
                </c:pt>
                <c:pt idx="434">
                  <c:v>0.89213637359779696</c:v>
                </c:pt>
                <c:pt idx="435">
                  <c:v>0.89248903106613819</c:v>
                </c:pt>
                <c:pt idx="436">
                  <c:v>0.89284017907166646</c:v>
                </c:pt>
                <c:pt idx="437">
                  <c:v>0.89318982528852398</c:v>
                </c:pt>
                <c:pt idx="438">
                  <c:v>0.89353797734805807</c:v>
                </c:pt>
                <c:pt idx="439">
                  <c:v>0.89388464283905611</c:v>
                </c:pt>
                <c:pt idx="440">
                  <c:v>0.89422982930798134</c:v>
                </c:pt>
                <c:pt idx="441">
                  <c:v>0.89457354425920588</c:v>
                </c:pt>
                <c:pt idx="442">
                  <c:v>0.89491579515524355</c:v>
                </c:pt>
                <c:pt idx="443">
                  <c:v>0.89525658941698205</c:v>
                </c:pt>
                <c:pt idx="444">
                  <c:v>0.89559593442391328</c:v>
                </c:pt>
                <c:pt idx="445">
                  <c:v>0.8959338375143634</c:v>
                </c:pt>
                <c:pt idx="446">
                  <c:v>0.89627030598572233</c:v>
                </c:pt>
                <c:pt idx="447">
                  <c:v>0.89660534709467088</c:v>
                </c:pt>
                <c:pt idx="448">
                  <c:v>0.89693896805740791</c:v>
                </c:pt>
                <c:pt idx="449">
                  <c:v>0.89727117604987627</c:v>
                </c:pt>
                <c:pt idx="450">
                  <c:v>0.89760197820798759</c:v>
                </c:pt>
                <c:pt idx="451">
                  <c:v>0.89793138162784736</c:v>
                </c:pt>
                <c:pt idx="452">
                  <c:v>0.89825939336597604</c:v>
                </c:pt>
                <c:pt idx="453">
                  <c:v>0.89858602043953284</c:v>
                </c:pt>
                <c:pt idx="454">
                  <c:v>0.89891126982653524</c:v>
                </c:pt>
                <c:pt idx="455">
                  <c:v>0.8992351484660801</c:v>
                </c:pt>
                <c:pt idx="456">
                  <c:v>0.89955766325856246</c:v>
                </c:pt>
                <c:pt idx="457">
                  <c:v>0.89987882106589279</c:v>
                </c:pt>
                <c:pt idx="458">
                  <c:v>0.90019862871171497</c:v>
                </c:pt>
                <c:pt idx="459">
                  <c:v>0.90051709298162186</c:v>
                </c:pt>
                <c:pt idx="460">
                  <c:v>0.90083422062337026</c:v>
                </c:pt>
                <c:pt idx="461">
                  <c:v>0.90115001834709518</c:v>
                </c:pt>
                <c:pt idx="462">
                  <c:v>0.90146449282552221</c:v>
                </c:pt>
                <c:pt idx="463">
                  <c:v>0.90177765069418037</c:v>
                </c:pt>
                <c:pt idx="464">
                  <c:v>0.90208949855161324</c:v>
                </c:pt>
                <c:pt idx="465">
                  <c:v>0.90240004295958753</c:v>
                </c:pt>
                <c:pt idx="466">
                  <c:v>0.90270929044330384</c:v>
                </c:pt>
                <c:pt idx="467">
                  <c:v>0.90301724749160339</c:v>
                </c:pt>
                <c:pt idx="468">
                  <c:v>0.90332392055717592</c:v>
                </c:pt>
                <c:pt idx="469">
                  <c:v>0.90362931605676489</c:v>
                </c:pt>
                <c:pt idx="470">
                  <c:v>0.90393344037137313</c:v>
                </c:pt>
                <c:pt idx="471">
                  <c:v>0.90423629984646625</c:v>
                </c:pt>
                <c:pt idx="472">
                  <c:v>0.90453790079217655</c:v>
                </c:pt>
                <c:pt idx="473">
                  <c:v>0.90483824948350389</c:v>
                </c:pt>
                <c:pt idx="474">
                  <c:v>0.90513735216051761</c:v>
                </c:pt>
                <c:pt idx="475">
                  <c:v>0.90543521502855628</c:v>
                </c:pt>
                <c:pt idx="476">
                  <c:v>0.90573184425842612</c:v>
                </c:pt>
                <c:pt idx="477">
                  <c:v>0.9060272459866</c:v>
                </c:pt>
                <c:pt idx="478">
                  <c:v>0.9063214263154139</c:v>
                </c:pt>
                <c:pt idx="479">
                  <c:v>0.90661439131326294</c:v>
                </c:pt>
                <c:pt idx="480">
                  <c:v>0.90690614701479644</c:v>
                </c:pt>
                <c:pt idx="481">
                  <c:v>0.90719669942111236</c:v>
                </c:pt>
                <c:pt idx="482">
                  <c:v>0.90748605449994957</c:v>
                </c:pt>
                <c:pt idx="483">
                  <c:v>0.907774218185881</c:v>
                </c:pt>
                <c:pt idx="484">
                  <c:v>0.90806119638050409</c:v>
                </c:pt>
                <c:pt idx="485">
                  <c:v>0.90834699495263016</c:v>
                </c:pt>
                <c:pt idx="486">
                  <c:v>0.90863161973847573</c:v>
                </c:pt>
                <c:pt idx="487">
                  <c:v>0.908915076541848</c:v>
                </c:pt>
                <c:pt idx="488">
                  <c:v>0.90919737113433419</c:v>
                </c:pt>
                <c:pt idx="489">
                  <c:v>0.90947850925548657</c:v>
                </c:pt>
                <c:pt idx="490">
                  <c:v>0.90975849661300767</c:v>
                </c:pt>
                <c:pt idx="491">
                  <c:v>0.91003733888293581</c:v>
                </c:pt>
                <c:pt idx="492">
                  <c:v>0.91031504170982658</c:v>
                </c:pt>
                <c:pt idx="493">
                  <c:v>0.91059161070693651</c:v>
                </c:pt>
                <c:pt idx="494">
                  <c:v>0.91086705145640368</c:v>
                </c:pt>
                <c:pt idx="495">
                  <c:v>0.9111413695094287</c:v>
                </c:pt>
                <c:pt idx="496">
                  <c:v>0.91141457038645379</c:v>
                </c:pt>
                <c:pt idx="497">
                  <c:v>0.91168665957734096</c:v>
                </c:pt>
                <c:pt idx="498">
                  <c:v>0.91195764254155087</c:v>
                </c:pt>
                <c:pt idx="499">
                  <c:v>0.91222752470831747</c:v>
                </c:pt>
                <c:pt idx="500">
                  <c:v>0.91249631147682519</c:v>
                </c:pt>
                <c:pt idx="501">
                  <c:v>0.91276400821638293</c:v>
                </c:pt>
                <c:pt idx="502">
                  <c:v>0.91303062026659787</c:v>
                </c:pt>
                <c:pt idx="503">
                  <c:v>0.91329615293754884</c:v>
                </c:pt>
                <c:pt idx="504">
                  <c:v>0.91356061150995693</c:v>
                </c:pt>
                <c:pt idx="505">
                  <c:v>0.91382400123535801</c:v>
                </c:pt>
                <c:pt idx="506">
                  <c:v>0.91408632733627138</c:v>
                </c:pt>
                <c:pt idx="507">
                  <c:v>0.91434759500636975</c:v>
                </c:pt>
                <c:pt idx="508">
                  <c:v>0.91460780941064668</c:v>
                </c:pt>
                <c:pt idx="509">
                  <c:v>0.91486697568558473</c:v>
                </c:pt>
                <c:pt idx="510">
                  <c:v>0.91512509893932059</c:v>
                </c:pt>
                <c:pt idx="511">
                  <c:v>0.91538218425181173</c:v>
                </c:pt>
                <c:pt idx="512">
                  <c:v>0.91563823667499966</c:v>
                </c:pt>
                <c:pt idx="513">
                  <c:v>0.91589326123297454</c:v>
                </c:pt>
                <c:pt idx="514">
                  <c:v>0.91614726292213711</c:v>
                </c:pt>
                <c:pt idx="515">
                  <c:v>0.916400246711361</c:v>
                </c:pt>
                <c:pt idx="516">
                  <c:v>0.9166522175421532</c:v>
                </c:pt>
                <c:pt idx="517">
                  <c:v>0.91690318032881413</c:v>
                </c:pt>
                <c:pt idx="518">
                  <c:v>0.91715313995859682</c:v>
                </c:pt>
                <c:pt idx="519">
                  <c:v>0.91740210129186517</c:v>
                </c:pt>
                <c:pt idx="520">
                  <c:v>0.91765006916225045</c:v>
                </c:pt>
                <c:pt idx="521">
                  <c:v>0.91789704837680908</c:v>
                </c:pt>
                <c:pt idx="522">
                  <c:v>0.91814304371617739</c:v>
                </c:pt>
                <c:pt idx="523">
                  <c:v>0.91838805993472561</c:v>
                </c:pt>
                <c:pt idx="524">
                  <c:v>0.9186321017607133</c:v>
                </c:pt>
                <c:pt idx="525">
                  <c:v>0.91887517389644058</c:v>
                </c:pt>
                <c:pt idx="526">
                  <c:v>0.91911728101840151</c:v>
                </c:pt>
                <c:pt idx="527">
                  <c:v>0.91935842777743437</c:v>
                </c:pt>
                <c:pt idx="528">
                  <c:v>0.91959861879887195</c:v>
                </c:pt>
                <c:pt idx="529">
                  <c:v>0.91983785868269219</c:v>
                </c:pt>
                <c:pt idx="530">
                  <c:v>0.92007615200366544</c:v>
                </c:pt>
                <c:pt idx="531">
                  <c:v>0.92031350331150297</c:v>
                </c:pt>
                <c:pt idx="532">
                  <c:v>0.92054991713100343</c:v>
                </c:pt>
                <c:pt idx="533">
                  <c:v>0.92078539796219949</c:v>
                </c:pt>
                <c:pt idx="534">
                  <c:v>0.92101995028050287</c:v>
                </c:pt>
                <c:pt idx="535">
                  <c:v>0.92125357853684831</c:v>
                </c:pt>
                <c:pt idx="536">
                  <c:v>0.92148628715783787</c:v>
                </c:pt>
                <c:pt idx="537">
                  <c:v>0.92171808054588311</c:v>
                </c:pt>
                <c:pt idx="538">
                  <c:v>0.92194896307934737</c:v>
                </c:pt>
                <c:pt idx="539">
                  <c:v>0.92217893911268678</c:v>
                </c:pt>
                <c:pt idx="540">
                  <c:v>0.92240801297659059</c:v>
                </c:pt>
                <c:pt idx="541">
                  <c:v>0.92263618897812028</c:v>
                </c:pt>
                <c:pt idx="542">
                  <c:v>0.92286347140084901</c:v>
                </c:pt>
                <c:pt idx="543">
                  <c:v>0.92308986450499886</c:v>
                </c:pt>
                <c:pt idx="544">
                  <c:v>0.92331537252757789</c:v>
                </c:pt>
                <c:pt idx="545">
                  <c:v>0.9235399996825171</c:v>
                </c:pt>
                <c:pt idx="546">
                  <c:v>0.92376375016080481</c:v>
                </c:pt>
                <c:pt idx="547">
                  <c:v>0.92398662813062249</c:v>
                </c:pt>
                <c:pt idx="548">
                  <c:v>0.92420863773747797</c:v>
                </c:pt>
                <c:pt idx="549">
                  <c:v>0.92442978310433832</c:v>
                </c:pt>
                <c:pt idx="550">
                  <c:v>0.92465006833176344</c:v>
                </c:pt>
                <c:pt idx="551">
                  <c:v>0.92486949749803626</c:v>
                </c:pt>
                <c:pt idx="552">
                  <c:v>0.9250880746592941</c:v>
                </c:pt>
                <c:pt idx="553">
                  <c:v>0.92530580384965855</c:v>
                </c:pt>
                <c:pt idx="554">
                  <c:v>0.92552268908136526</c:v>
                </c:pt>
                <c:pt idx="555">
                  <c:v>0.92573873434489184</c:v>
                </c:pt>
                <c:pt idx="556">
                  <c:v>0.92595394360908567</c:v>
                </c:pt>
                <c:pt idx="557">
                  <c:v>0.92616832082129108</c:v>
                </c:pt>
                <c:pt idx="558">
                  <c:v>0.92638186990747584</c:v>
                </c:pt>
                <c:pt idx="559">
                  <c:v>0.92659459477235628</c:v>
                </c:pt>
                <c:pt idx="560">
                  <c:v>0.92680649929952175</c:v>
                </c:pt>
                <c:pt idx="561">
                  <c:v>0.92701758735155959</c:v>
                </c:pt>
                <c:pt idx="562">
                  <c:v>0.92722786277017777</c:v>
                </c:pt>
                <c:pt idx="563">
                  <c:v>0.92743732937632728</c:v>
                </c:pt>
                <c:pt idx="564">
                  <c:v>0.9276459909703243</c:v>
                </c:pt>
                <c:pt idx="565">
                  <c:v>0.92785385133197162</c:v>
                </c:pt>
                <c:pt idx="566">
                  <c:v>0.92806091422067827</c:v>
                </c:pt>
                <c:pt idx="567">
                  <c:v>0.92826718337557967</c:v>
                </c:pt>
                <c:pt idx="568">
                  <c:v>0.92847266251565663</c:v>
                </c:pt>
                <c:pt idx="569">
                  <c:v>0.92867735533985329</c:v>
                </c:pt>
                <c:pt idx="570">
                  <c:v>0.9288812655271953</c:v>
                </c:pt>
                <c:pt idx="571">
                  <c:v>0.92908439673690557</c:v>
                </c:pt>
                <c:pt idx="572">
                  <c:v>0.92928675260852145</c:v>
                </c:pt>
                <c:pt idx="573">
                  <c:v>0.92948833676201004</c:v>
                </c:pt>
                <c:pt idx="574">
                  <c:v>0.92968915279788233</c:v>
                </c:pt>
                <c:pt idx="575">
                  <c:v>0.92988920429730793</c:v>
                </c:pt>
                <c:pt idx="576">
                  <c:v>0.93008849482222822</c:v>
                </c:pt>
                <c:pt idx="577">
                  <c:v>0.9302870279154688</c:v>
                </c:pt>
                <c:pt idx="578">
                  <c:v>0.93048480710085235</c:v>
                </c:pt>
                <c:pt idx="579">
                  <c:v>0.93068183588330911</c:v>
                </c:pt>
                <c:pt idx="580">
                  <c:v>0.93087811774898799</c:v>
                </c:pt>
                <c:pt idx="581">
                  <c:v>0.93107365616536664</c:v>
                </c:pt>
                <c:pt idx="582">
                  <c:v>0.93126845458136087</c:v>
                </c:pt>
                <c:pt idx="583">
                  <c:v>0.93146251642743294</c:v>
                </c:pt>
                <c:pt idx="584">
                  <c:v>0.93165584511569999</c:v>
                </c:pt>
                <c:pt idx="585">
                  <c:v>0.93184844404004208</c:v>
                </c:pt>
                <c:pt idx="586">
                  <c:v>0.93204031657620756</c:v>
                </c:pt>
                <c:pt idx="587">
                  <c:v>0.93223146608192009</c:v>
                </c:pt>
                <c:pt idx="588">
                  <c:v>0.93242189589698421</c:v>
                </c:pt>
                <c:pt idx="589">
                  <c:v>0.93261160934338994</c:v>
                </c:pt>
                <c:pt idx="590">
                  <c:v>0.93280060972541678</c:v>
                </c:pt>
                <c:pt idx="591">
                  <c:v>0.9329889003297378</c:v>
                </c:pt>
                <c:pt idx="592">
                  <c:v>0.93317648442552215</c:v>
                </c:pt>
                <c:pt idx="593">
                  <c:v>0.93336336526453789</c:v>
                </c:pt>
                <c:pt idx="594">
                  <c:v>0.93354954608125329</c:v>
                </c:pt>
                <c:pt idx="595">
                  <c:v>0.9337350300929379</c:v>
                </c:pt>
                <c:pt idx="596">
                  <c:v>0.93391982049976363</c:v>
                </c:pt>
                <c:pt idx="597">
                  <c:v>0.93410392048490387</c:v>
                </c:pt>
                <c:pt idx="598">
                  <c:v>0.93428733321463342</c:v>
                </c:pt>
                <c:pt idx="599">
                  <c:v>0.93447006183842662</c:v>
                </c:pt>
                <c:pt idx="600">
                  <c:v>0.93465210948905597</c:v>
                </c:pt>
                <c:pt idx="601">
                  <c:v>0.93483347928268956</c:v>
                </c:pt>
                <c:pt idx="602">
                  <c:v>0.93501417431898703</c:v>
                </c:pt>
                <c:pt idx="603">
                  <c:v>0.93519419768119749</c:v>
                </c:pt>
                <c:pt idx="604">
                  <c:v>0.93537355243625375</c:v>
                </c:pt>
                <c:pt idx="605">
                  <c:v>0.93555224163486861</c:v>
                </c:pt>
                <c:pt idx="606">
                  <c:v>0.93573026831162853</c:v>
                </c:pt>
                <c:pt idx="607">
                  <c:v>0.93590763548508826</c:v>
                </c:pt>
                <c:pt idx="608">
                  <c:v>0.93608434615786384</c:v>
                </c:pt>
                <c:pt idx="609">
                  <c:v>0.93626040331672589</c:v>
                </c:pt>
                <c:pt idx="610">
                  <c:v>0.93643580993269127</c:v>
                </c:pt>
                <c:pt idx="611">
                  <c:v>0.93661056896111539</c:v>
                </c:pt>
                <c:pt idx="612">
                  <c:v>0.93678468334178333</c:v>
                </c:pt>
                <c:pt idx="613">
                  <c:v>0.93695815599899979</c:v>
                </c:pt>
                <c:pt idx="614">
                  <c:v>0.93713098984168053</c:v>
                </c:pt>
                <c:pt idx="615">
                  <c:v>0.93730318776344002</c:v>
                </c:pt>
                <c:pt idx="616">
                  <c:v>0.93747475264268199</c:v>
                </c:pt>
                <c:pt idx="617">
                  <c:v>0.93764568734268716</c:v>
                </c:pt>
                <c:pt idx="618">
                  <c:v>0.93781599471170107</c:v>
                </c:pt>
                <c:pt idx="619">
                  <c:v>0.93798567758302176</c:v>
                </c:pt>
                <c:pt idx="620">
                  <c:v>0.93815473877508659</c:v>
                </c:pt>
                <c:pt idx="621">
                  <c:v>0.93832318109155788</c:v>
                </c:pt>
                <c:pt idx="622">
                  <c:v>0.93849100732140955</c:v>
                </c:pt>
                <c:pt idx="623">
                  <c:v>0.9386582202390118</c:v>
                </c:pt>
                <c:pt idx="624">
                  <c:v>0.93882482260421607</c:v>
                </c:pt>
                <c:pt idx="625">
                  <c:v>0.93899081716243915</c:v>
                </c:pt>
                <c:pt idx="626">
                  <c:v>0.93915620664474675</c:v>
                </c:pt>
                <c:pt idx="627">
                  <c:v>0.9393209937679371</c:v>
                </c:pt>
                <c:pt idx="628">
                  <c:v>0.93948518123462299</c:v>
                </c:pt>
                <c:pt idx="629">
                  <c:v>0.93964877173331451</c:v>
                </c:pt>
                <c:pt idx="630">
                  <c:v>0.93981176793850041</c:v>
                </c:pt>
                <c:pt idx="631">
                  <c:v>0.93997417251072912</c:v>
                </c:pt>
                <c:pt idx="632">
                  <c:v>0.94013598809669019</c:v>
                </c:pt>
                <c:pt idx="633">
                  <c:v>0.94029721732929317</c:v>
                </c:pt>
                <c:pt idx="634">
                  <c:v>0.94045786282774857</c:v>
                </c:pt>
                <c:pt idx="635">
                  <c:v>0.94061792719764614</c:v>
                </c:pt>
                <c:pt idx="636">
                  <c:v>0.94077741303103424</c:v>
                </c:pt>
                <c:pt idx="637">
                  <c:v>0.94093632290649754</c:v>
                </c:pt>
                <c:pt idx="638">
                  <c:v>0.94109465938923509</c:v>
                </c:pt>
                <c:pt idx="639">
                  <c:v>0.9412524250311376</c:v>
                </c:pt>
                <c:pt idx="640">
                  <c:v>0.94140962237086401</c:v>
                </c:pt>
                <c:pt idx="641">
                  <c:v>0.94156625393391813</c:v>
                </c:pt>
                <c:pt idx="642">
                  <c:v>0.94172232223272434</c:v>
                </c:pt>
                <c:pt idx="643">
                  <c:v>0.94187782976670253</c:v>
                </c:pt>
                <c:pt idx="644">
                  <c:v>0.94203277902234417</c:v>
                </c:pt>
                <c:pt idx="645">
                  <c:v>0.94218717247328587</c:v>
                </c:pt>
                <c:pt idx="646">
                  <c:v>0.9423410125803835</c:v>
                </c:pt>
                <c:pt idx="647">
                  <c:v>0.94249430179178617</c:v>
                </c:pt>
                <c:pt idx="648">
                  <c:v>0.94264704254300891</c:v>
                </c:pt>
                <c:pt idx="649">
                  <c:v>0.94279923725700565</c:v>
                </c:pt>
                <c:pt idx="650">
                  <c:v>0.94295088834424134</c:v>
                </c:pt>
                <c:pt idx="651">
                  <c:v>0.94310199820276386</c:v>
                </c:pt>
                <c:pt idx="652">
                  <c:v>0.94325256921827505</c:v>
                </c:pt>
                <c:pt idx="653">
                  <c:v>0.94340260376420182</c:v>
                </c:pt>
                <c:pt idx="654">
                  <c:v>0.94355210420176661</c:v>
                </c:pt>
                <c:pt idx="655">
                  <c:v>0.94370107288005778</c:v>
                </c:pt>
                <c:pt idx="656">
                  <c:v>0.94384951213609858</c:v>
                </c:pt>
                <c:pt idx="657">
                  <c:v>0.94399742429491673</c:v>
                </c:pt>
                <c:pt idx="658">
                  <c:v>0.94414481166961317</c:v>
                </c:pt>
                <c:pt idx="659">
                  <c:v>0.94429167656143043</c:v>
                </c:pt>
                <c:pt idx="660">
                  <c:v>0.94443802125982013</c:v>
                </c:pt>
                <c:pt idx="661">
                  <c:v>0.94458384804251128</c:v>
                </c:pt>
                <c:pt idx="662">
                  <c:v>0.94472915917557676</c:v>
                </c:pt>
                <c:pt idx="663">
                  <c:v>0.94487395691350007</c:v>
                </c:pt>
                <c:pt idx="664">
                  <c:v>0.94501824349924191</c:v>
                </c:pt>
                <c:pt idx="665">
                  <c:v>0.94516202116430592</c:v>
                </c:pt>
                <c:pt idx="666">
                  <c:v>0.94530529212880388</c:v>
                </c:pt>
                <c:pt idx="667">
                  <c:v>0.94544805860152126</c:v>
                </c:pt>
                <c:pt idx="668">
                  <c:v>0.94559032277998145</c:v>
                </c:pt>
                <c:pt idx="669">
                  <c:v>0.94573208685051013</c:v>
                </c:pt>
                <c:pt idx="670">
                  <c:v>0.94587335298829978</c:v>
                </c:pt>
                <c:pt idx="671">
                  <c:v>0.94601412335747193</c:v>
                </c:pt>
                <c:pt idx="672">
                  <c:v>0.94615440011114138</c:v>
                </c:pt>
                <c:pt idx="673">
                  <c:v>0.94629418539147858</c:v>
                </c:pt>
                <c:pt idx="674">
                  <c:v>0.94643348132977156</c:v>
                </c:pt>
                <c:pt idx="675">
                  <c:v>0.94657229004648857</c:v>
                </c:pt>
                <c:pt idx="676">
                  <c:v>0.94671061365133902</c:v>
                </c:pt>
                <c:pt idx="677">
                  <c:v>0.9468484542433353</c:v>
                </c:pt>
                <c:pt idx="678">
                  <c:v>0.94698581391085279</c:v>
                </c:pt>
                <c:pt idx="679">
                  <c:v>0.94712269473169119</c:v>
                </c:pt>
                <c:pt idx="680">
                  <c:v>0.94725909877313408</c:v>
                </c:pt>
                <c:pt idx="681">
                  <c:v>0.94739502809200848</c:v>
                </c:pt>
                <c:pt idx="682">
                  <c:v>0.94753048473474488</c:v>
                </c:pt>
                <c:pt idx="683">
                  <c:v>0.94766547073743546</c:v>
                </c:pt>
                <c:pt idx="684">
                  <c:v>0.94779998812589339</c:v>
                </c:pt>
                <c:pt idx="685">
                  <c:v>0.94793403891571082</c:v>
                </c:pt>
                <c:pt idx="686">
                  <c:v>0.94806762511231601</c:v>
                </c:pt>
                <c:pt idx="687">
                  <c:v>0.94820074871103266</c:v>
                </c:pt>
                <c:pt idx="688">
                  <c:v>0.94833341169713536</c:v>
                </c:pt>
                <c:pt idx="689">
                  <c:v>0.94846561604590751</c:v>
                </c:pt>
                <c:pt idx="690">
                  <c:v>0.94859736372269732</c:v>
                </c:pt>
                <c:pt idx="691">
                  <c:v>0.94872865668297413</c:v>
                </c:pt>
                <c:pt idx="692">
                  <c:v>0.94885949687238458</c:v>
                </c:pt>
                <c:pt idx="693">
                  <c:v>0.94898988622680747</c:v>
                </c:pt>
                <c:pt idx="694">
                  <c:v>0.94911982667240902</c:v>
                </c:pt>
                <c:pt idx="695">
                  <c:v>0.94924932012569818</c:v>
                </c:pt>
                <c:pt idx="696">
                  <c:v>0.94937836849358059</c:v>
                </c:pt>
                <c:pt idx="697">
                  <c:v>0.94950697367341341</c:v>
                </c:pt>
                <c:pt idx="698">
                  <c:v>0.94963513755305751</c:v>
                </c:pt>
                <c:pt idx="699">
                  <c:v>0.94976286201093341</c:v>
                </c:pt>
                <c:pt idx="700">
                  <c:v>0.94989014891607193</c:v>
                </c:pt>
                <c:pt idx="701">
                  <c:v>0.95001700012816903</c:v>
                </c:pt>
                <c:pt idx="702">
                  <c:v>0.95014341749763698</c:v>
                </c:pt>
                <c:pt idx="703">
                  <c:v>0.9502694028656572</c:v>
                </c:pt>
                <c:pt idx="704">
                  <c:v>0.95039495806423213</c:v>
                </c:pt>
                <c:pt idx="705">
                  <c:v>0.9505200849162363</c:v>
                </c:pt>
                <c:pt idx="706">
                  <c:v>0.95064478523546825</c:v>
                </c:pt>
                <c:pt idx="707">
                  <c:v>0.95076906082670098</c:v>
                </c:pt>
                <c:pt idx="708">
                  <c:v>0.95089291348573246</c:v>
                </c:pt>
                <c:pt idx="709">
                  <c:v>0.95101634499943688</c:v>
                </c:pt>
                <c:pt idx="710">
                  <c:v>0.95113935714581321</c:v>
                </c:pt>
                <c:pt idx="711">
                  <c:v>0.95126195169403605</c:v>
                </c:pt>
                <c:pt idx="712">
                  <c:v>0.95138413040450465</c:v>
                </c:pt>
                <c:pt idx="713">
                  <c:v>0.95150589502889205</c:v>
                </c:pt>
                <c:pt idx="714">
                  <c:v>0.95162724731019355</c:v>
                </c:pt>
                <c:pt idx="715">
                  <c:v>0.9517481889827758</c:v>
                </c:pt>
                <c:pt idx="716">
                  <c:v>0.95186872177242454</c:v>
                </c:pt>
                <c:pt idx="717">
                  <c:v>0.95198884739639289</c:v>
                </c:pt>
                <c:pt idx="718">
                  <c:v>0.95210856756344875</c:v>
                </c:pt>
                <c:pt idx="719">
                  <c:v>0.95222788397392177</c:v>
                </c:pt>
                <c:pt idx="720">
                  <c:v>0.95234679831975144</c:v>
                </c:pt>
                <c:pt idx="721">
                  <c:v>0.95246531228453268</c:v>
                </c:pt>
                <c:pt idx="722">
                  <c:v>0.95258342754356329</c:v>
                </c:pt>
                <c:pt idx="723">
                  <c:v>0.95270114576388931</c:v>
                </c:pt>
                <c:pt idx="724">
                  <c:v>0.95281846860435171</c:v>
                </c:pt>
                <c:pt idx="725">
                  <c:v>0.95293539771563152</c:v>
                </c:pt>
                <c:pt idx="726">
                  <c:v>0.95305193474029537</c:v>
                </c:pt>
                <c:pt idx="727">
                  <c:v>0.95316808131284048</c:v>
                </c:pt>
                <c:pt idx="728">
                  <c:v>0.95328383905973957</c:v>
                </c:pt>
                <c:pt idx="729">
                  <c:v>0.95339920959948554</c:v>
                </c:pt>
                <c:pt idx="730">
                  <c:v>0.95351419454263564</c:v>
                </c:pt>
                <c:pt idx="731">
                  <c:v>0.95362879549185497</c:v>
                </c:pt>
                <c:pt idx="732">
                  <c:v>0.95374301404196149</c:v>
                </c:pt>
                <c:pt idx="733">
                  <c:v>0.95385685177996782</c:v>
                </c:pt>
                <c:pt idx="734">
                  <c:v>0.95397031028512591</c:v>
                </c:pt>
                <c:pt idx="735">
                  <c:v>0.95408339112896934</c:v>
                </c:pt>
                <c:pt idx="736">
                  <c:v>0.95419609587535603</c:v>
                </c:pt>
                <c:pt idx="737">
                  <c:v>0.9543084260805107</c:v>
                </c:pt>
                <c:pt idx="738">
                  <c:v>0.95442038329306711</c:v>
                </c:pt>
                <c:pt idx="739">
                  <c:v>0.95453196905410997</c:v>
                </c:pt>
                <c:pt idx="740">
                  <c:v>0.95464318489721667</c:v>
                </c:pt>
                <c:pt idx="741">
                  <c:v>0.95475403234849865</c:v>
                </c:pt>
                <c:pt idx="742">
                  <c:v>0.95486451292664254</c:v>
                </c:pt>
                <c:pt idx="743">
                  <c:v>0.95497462814295087</c:v>
                </c:pt>
                <c:pt idx="744">
                  <c:v>0.95508437950138347</c:v>
                </c:pt>
                <c:pt idx="745">
                  <c:v>0.95519376849859705</c:v>
                </c:pt>
                <c:pt idx="746">
                  <c:v>0.95530279662398565</c:v>
                </c:pt>
                <c:pt idx="747">
                  <c:v>0.95541146535972121</c:v>
                </c:pt>
                <c:pt idx="748">
                  <c:v>0.95551977618079231</c:v>
                </c:pt>
                <c:pt idx="749">
                  <c:v>0.95562773055504424</c:v>
                </c:pt>
                <c:pt idx="750">
                  <c:v>0.95573532994321786</c:v>
                </c:pt>
                <c:pt idx="751">
                  <c:v>0.95584257579898924</c:v>
                </c:pt>
                <c:pt idx="752">
                  <c:v>0.95594946956900761</c:v>
                </c:pt>
                <c:pt idx="753">
                  <c:v>0.9560560126929345</c:v>
                </c:pt>
                <c:pt idx="754">
                  <c:v>0.95616220660348161</c:v>
                </c:pt>
                <c:pt idx="755">
                  <c:v>0.95626805272644899</c:v>
                </c:pt>
                <c:pt idx="756">
                  <c:v>0.95637355248076328</c:v>
                </c:pt>
                <c:pt idx="757">
                  <c:v>0.95647870727851481</c:v>
                </c:pt>
                <c:pt idx="758">
                  <c:v>0.95658351852499512</c:v>
                </c:pt>
                <c:pt idx="759">
                  <c:v>0.95668798761873408</c:v>
                </c:pt>
                <c:pt idx="760">
                  <c:v>0.95679211595153713</c:v>
                </c:pt>
                <c:pt idx="761">
                  <c:v>0.95689590490852172</c:v>
                </c:pt>
                <c:pt idx="762">
                  <c:v>0.95699935586815355</c:v>
                </c:pt>
                <c:pt idx="763">
                  <c:v>0.95710247020228356</c:v>
                </c:pt>
                <c:pt idx="764">
                  <c:v>0.95720524927618345</c:v>
                </c:pt>
                <c:pt idx="765">
                  <c:v>0.95730769444858155</c:v>
                </c:pt>
                <c:pt idx="766">
                  <c:v>0.95740980707169865</c:v>
                </c:pt>
                <c:pt idx="767">
                  <c:v>0.95751158849128326</c:v>
                </c:pt>
                <c:pt idx="768">
                  <c:v>0.95761304004664694</c:v>
                </c:pt>
                <c:pt idx="769">
                  <c:v>0.95771416307069923</c:v>
                </c:pt>
                <c:pt idx="770">
                  <c:v>0.95781495888998225</c:v>
                </c:pt>
                <c:pt idx="771">
                  <c:v>0.95791542882470582</c:v>
                </c:pt>
                <c:pt idx="772">
                  <c:v>0.95801557418878125</c:v>
                </c:pt>
                <c:pt idx="773">
                  <c:v>0.95811539628985554</c:v>
                </c:pt>
                <c:pt idx="774">
                  <c:v>0.95821489642934599</c:v>
                </c:pt>
                <c:pt idx="775">
                  <c:v>0.95831407590247308</c:v>
                </c:pt>
                <c:pt idx="776">
                  <c:v>0.95841293599829458</c:v>
                </c:pt>
                <c:pt idx="777">
                  <c:v>0.9585114779997389</c:v>
                </c:pt>
                <c:pt idx="778">
                  <c:v>0.95860970318363803</c:v>
                </c:pt>
                <c:pt idx="779">
                  <c:v>0.95870761282076045</c:v>
                </c:pt>
                <c:pt idx="780">
                  <c:v>0.95880520817584436</c:v>
                </c:pt>
                <c:pt idx="781">
                  <c:v>0.95890249050762966</c:v>
                </c:pt>
                <c:pt idx="782">
                  <c:v>0.95899946106889067</c:v>
                </c:pt>
                <c:pt idx="783">
                  <c:v>0.95909612110646836</c:v>
                </c:pt>
                <c:pt idx="784">
                  <c:v>0.95919247186130197</c:v>
                </c:pt>
                <c:pt idx="785">
                  <c:v>0.95928851456846131</c:v>
                </c:pt>
                <c:pt idx="786">
                  <c:v>0.95938425045717823</c:v>
                </c:pt>
                <c:pt idx="787">
                  <c:v>0.95947968075087764</c:v>
                </c:pt>
                <c:pt idx="788">
                  <c:v>0.95957480666720907</c:v>
                </c:pt>
                <c:pt idx="789">
                  <c:v>0.9596696294180781</c:v>
                </c:pt>
                <c:pt idx="790">
                  <c:v>0.95976415020967631</c:v>
                </c:pt>
                <c:pt idx="791">
                  <c:v>0.95985837024251308</c:v>
                </c:pt>
                <c:pt idx="792">
                  <c:v>0.95995229071144517</c:v>
                </c:pt>
                <c:pt idx="793">
                  <c:v>0.96004591280570728</c:v>
                </c:pt>
                <c:pt idx="794">
                  <c:v>0.96013923770894272</c:v>
                </c:pt>
                <c:pt idx="795">
                  <c:v>0.96023226659923255</c:v>
                </c:pt>
                <c:pt idx="796">
                  <c:v>0.96032500064912618</c:v>
                </c:pt>
                <c:pt idx="797">
                  <c:v>0.96041744102567028</c:v>
                </c:pt>
                <c:pt idx="798">
                  <c:v>0.96050958889043869</c:v>
                </c:pt>
                <c:pt idx="799">
                  <c:v>0.9606014453995616</c:v>
                </c:pt>
                <c:pt idx="800">
                  <c:v>0.96069301170375432</c:v>
                </c:pt>
                <c:pt idx="801">
                  <c:v>0.96078428894834667</c:v>
                </c:pt>
                <c:pt idx="802">
                  <c:v>0.96087527827331154</c:v>
                </c:pt>
                <c:pt idx="803">
                  <c:v>0.96096598081329321</c:v>
                </c:pt>
                <c:pt idx="804">
                  <c:v>0.96105639769763618</c:v>
                </c:pt>
                <c:pt idx="805">
                  <c:v>0.96114653005041328</c:v>
                </c:pt>
                <c:pt idx="806">
                  <c:v>0.96123637899045344</c:v>
                </c:pt>
                <c:pt idx="807">
                  <c:v>0.96132594563137042</c:v>
                </c:pt>
                <c:pt idx="808">
                  <c:v>0.96141523108158911</c:v>
                </c:pt>
                <c:pt idx="809">
                  <c:v>0.96150423644437499</c:v>
                </c:pt>
                <c:pt idx="810">
                  <c:v>0.96159296281785966</c:v>
                </c:pt>
                <c:pt idx="811">
                  <c:v>0.9616814112950699</c:v>
                </c:pt>
                <c:pt idx="812">
                  <c:v>0.96176958296395321</c:v>
                </c:pt>
                <c:pt idx="813">
                  <c:v>0.96185747890740558</c:v>
                </c:pt>
                <c:pt idx="814">
                  <c:v>0.96194510020329838</c:v>
                </c:pt>
                <c:pt idx="815">
                  <c:v>0.96203244792450437</c:v>
                </c:pt>
                <c:pt idx="816">
                  <c:v>0.9621195231389249</c:v>
                </c:pt>
                <c:pt idx="817">
                  <c:v>0.96220632690951557</c:v>
                </c:pt>
                <c:pt idx="818">
                  <c:v>0.96229286029431282</c:v>
                </c:pt>
                <c:pt idx="819">
                  <c:v>0.96237912434645967</c:v>
                </c:pt>
                <c:pt idx="820">
                  <c:v>0.96246512011423191</c:v>
                </c:pt>
                <c:pt idx="821">
                  <c:v>0.96255084864106344</c:v>
                </c:pt>
                <c:pt idx="822">
                  <c:v>0.96263631096557201</c:v>
                </c:pt>
                <c:pt idx="823">
                  <c:v>0.96272150812158463</c:v>
                </c:pt>
                <c:pt idx="824">
                  <c:v>0.96280644113816283</c:v>
                </c:pt>
                <c:pt idx="825">
                  <c:v>0.96289111103962766</c:v>
                </c:pt>
                <c:pt idx="826">
                  <c:v>0.96297551884558474</c:v>
                </c:pt>
                <c:pt idx="827">
                  <c:v>0.96305966557094913</c:v>
                </c:pt>
                <c:pt idx="828">
                  <c:v>0.96314355222596992</c:v>
                </c:pt>
                <c:pt idx="829">
                  <c:v>0.96322717981625461</c:v>
                </c:pt>
                <c:pt idx="830">
                  <c:v>0.96331054934279403</c:v>
                </c:pt>
                <c:pt idx="831">
                  <c:v>0.96339366180198593</c:v>
                </c:pt>
                <c:pt idx="832">
                  <c:v>0.96347651818565927</c:v>
                </c:pt>
                <c:pt idx="833">
                  <c:v>0.96355911948109874</c:v>
                </c:pt>
                <c:pt idx="834">
                  <c:v>0.96364146667106754</c:v>
                </c:pt>
                <c:pt idx="835">
                  <c:v>0.96372356073383214</c:v>
                </c:pt>
                <c:pt idx="836">
                  <c:v>0.96380540264318493</c:v>
                </c:pt>
                <c:pt idx="837">
                  <c:v>0.96388699336846839</c:v>
                </c:pt>
                <c:pt idx="838">
                  <c:v>0.96396833387459768</c:v>
                </c:pt>
                <c:pt idx="839">
                  <c:v>0.96404942512208436</c:v>
                </c:pt>
                <c:pt idx="840">
                  <c:v>0.96413026806705915</c:v>
                </c:pt>
                <c:pt idx="841">
                  <c:v>0.96421086366129449</c:v>
                </c:pt>
                <c:pt idx="842">
                  <c:v>0.96429121285222774</c:v>
                </c:pt>
                <c:pt idx="843">
                  <c:v>0.96437131658298392</c:v>
                </c:pt>
                <c:pt idx="844">
                  <c:v>0.96445117579239736</c:v>
                </c:pt>
                <c:pt idx="845">
                  <c:v>0.96453079141503495</c:v>
                </c:pt>
                <c:pt idx="846">
                  <c:v>0.96461016438121772</c:v>
                </c:pt>
                <c:pt idx="847">
                  <c:v>0.96468929561704353</c:v>
                </c:pt>
                <c:pt idx="848">
                  <c:v>0.96476818604440828</c:v>
                </c:pt>
                <c:pt idx="849">
                  <c:v>0.96484683658102843</c:v>
                </c:pt>
                <c:pt idx="850">
                  <c:v>0.96492524814046232</c:v>
                </c:pt>
                <c:pt idx="851">
                  <c:v>0.96500342163213193</c:v>
                </c:pt>
                <c:pt idx="852">
                  <c:v>0.9650813579613442</c:v>
                </c:pt>
                <c:pt idx="853">
                  <c:v>0.96515905802931234</c:v>
                </c:pt>
                <c:pt idx="854">
                  <c:v>0.96523652273317739</c:v>
                </c:pt>
                <c:pt idx="855">
                  <c:v>0.96531375296602884</c:v>
                </c:pt>
                <c:pt idx="856">
                  <c:v>0.96539074961692561</c:v>
                </c:pt>
                <c:pt idx="857">
                  <c:v>0.96546751357091765</c:v>
                </c:pt>
                <c:pt idx="858">
                  <c:v>0.96554404570906571</c:v>
                </c:pt>
                <c:pt idx="859">
                  <c:v>0.96562034690846221</c:v>
                </c:pt>
                <c:pt idx="860">
                  <c:v>0.96569641804225226</c:v>
                </c:pt>
                <c:pt idx="861">
                  <c:v>0.96577225997965344</c:v>
                </c:pt>
                <c:pt idx="862">
                  <c:v>0.96584787358597601</c:v>
                </c:pt>
                <c:pt idx="863">
                  <c:v>0.9659232597226437</c:v>
                </c:pt>
                <c:pt idx="864">
                  <c:v>0.96599841924721297</c:v>
                </c:pt>
                <c:pt idx="865">
                  <c:v>0.96607335301339359</c:v>
                </c:pt>
                <c:pt idx="866">
                  <c:v>0.96614806187106772</c:v>
                </c:pt>
                <c:pt idx="867">
                  <c:v>0.96622254666631024</c:v>
                </c:pt>
                <c:pt idx="868">
                  <c:v>0.96629680824140785</c:v>
                </c:pt>
                <c:pt idx="869">
                  <c:v>0.96637084743487911</c:v>
                </c:pt>
                <c:pt idx="870">
                  <c:v>0.96644466508149285</c:v>
                </c:pt>
                <c:pt idx="871">
                  <c:v>0.9665182620122883</c:v>
                </c:pt>
                <c:pt idx="872">
                  <c:v>0.966591639054594</c:v>
                </c:pt>
                <c:pt idx="873">
                  <c:v>0.96666479703204611</c:v>
                </c:pt>
                <c:pt idx="874">
                  <c:v>0.9667377367646085</c:v>
                </c:pt>
                <c:pt idx="875">
                  <c:v>0.96681045906859053</c:v>
                </c:pt>
                <c:pt idx="876">
                  <c:v>0.96688296475666624</c:v>
                </c:pt>
                <c:pt idx="877">
                  <c:v>0.966955254637893</c:v>
                </c:pt>
                <c:pt idx="878">
                  <c:v>0.96702732951772963</c:v>
                </c:pt>
                <c:pt idx="879">
                  <c:v>0.9670991901980549</c:v>
                </c:pt>
                <c:pt idx="880">
                  <c:v>0.96717083747718613</c:v>
                </c:pt>
                <c:pt idx="881">
                  <c:v>0.96724227214989666</c:v>
                </c:pt>
                <c:pt idx="882">
                  <c:v>0.96731349500743491</c:v>
                </c:pt>
                <c:pt idx="883">
                  <c:v>0.96738450683754118</c:v>
                </c:pt>
                <c:pt idx="884">
                  <c:v>0.96745530842446659</c:v>
                </c:pt>
                <c:pt idx="885">
                  <c:v>0.96752590054898979</c:v>
                </c:pt>
                <c:pt idx="886">
                  <c:v>0.96759628398843567</c:v>
                </c:pt>
                <c:pt idx="887">
                  <c:v>0.96766645951669217</c:v>
                </c:pt>
                <c:pt idx="888">
                  <c:v>0.96773642790422787</c:v>
                </c:pt>
                <c:pt idx="889">
                  <c:v>0.96780618991810963</c:v>
                </c:pt>
                <c:pt idx="890">
                  <c:v>0.96787574632201945</c:v>
                </c:pt>
                <c:pt idx="891">
                  <c:v>0.96794509787627214</c:v>
                </c:pt>
                <c:pt idx="892">
                  <c:v>0.96801424533783165</c:v>
                </c:pt>
                <c:pt idx="893">
                  <c:v>0.96808318946032879</c:v>
                </c:pt>
                <c:pt idx="894">
                  <c:v>0.9681519309940777</c:v>
                </c:pt>
                <c:pt idx="895">
                  <c:v>0.96822047068609263</c:v>
                </c:pt>
                <c:pt idx="896">
                  <c:v>0.96828880928010463</c:v>
                </c:pt>
                <c:pt idx="897">
                  <c:v>0.96835694751657841</c:v>
                </c:pt>
                <c:pt idx="898">
                  <c:v>0.96842488613272837</c:v>
                </c:pt>
                <c:pt idx="899">
                  <c:v>0.96849262586253526</c:v>
                </c:pt>
                <c:pt idx="900">
                  <c:v>0.96856016743676265</c:v>
                </c:pt>
                <c:pt idx="901">
                  <c:v>0.96862751158297289</c:v>
                </c:pt>
                <c:pt idx="902">
                  <c:v>0.96869465902554319</c:v>
                </c:pt>
                <c:pt idx="903">
                  <c:v>0.96876161048568177</c:v>
                </c:pt>
                <c:pt idx="904">
                  <c:v>0.96882836668144401</c:v>
                </c:pt>
                <c:pt idx="905">
                  <c:v>0.96889492832774771</c:v>
                </c:pt>
                <c:pt idx="906">
                  <c:v>0.9689612961363897</c:v>
                </c:pt>
                <c:pt idx="907">
                  <c:v>0.96902747081606055</c:v>
                </c:pt>
                <c:pt idx="908">
                  <c:v>0.96909345307236117</c:v>
                </c:pt>
                <c:pt idx="909">
                  <c:v>0.96915924360781724</c:v>
                </c:pt>
                <c:pt idx="910">
                  <c:v>0.96922484312189572</c:v>
                </c:pt>
                <c:pt idx="911">
                  <c:v>0.96929025231101917</c:v>
                </c:pt>
                <c:pt idx="912">
                  <c:v>0.96935547186858184</c:v>
                </c:pt>
                <c:pt idx="913">
                  <c:v>0.96942050248496403</c:v>
                </c:pt>
                <c:pt idx="914">
                  <c:v>0.969485344847548</c:v>
                </c:pt>
                <c:pt idx="915">
                  <c:v>0.96954999964073207</c:v>
                </c:pt>
                <c:pt idx="916">
                  <c:v>0.96961446754594638</c:v>
                </c:pt>
                <c:pt idx="917">
                  <c:v>0.96967874924166719</c:v>
                </c:pt>
                <c:pt idx="918">
                  <c:v>0.96974284540343147</c:v>
                </c:pt>
                <c:pt idx="919">
                  <c:v>0.96980675670385219</c:v>
                </c:pt>
                <c:pt idx="920">
                  <c:v>0.9698704838126323</c:v>
                </c:pt>
                <c:pt idx="921">
                  <c:v>0.9699340273965793</c:v>
                </c:pt>
                <c:pt idx="922">
                  <c:v>0.96999738811962022</c:v>
                </c:pt>
                <c:pt idx="923">
                  <c:v>0.97006056664281504</c:v>
                </c:pt>
                <c:pt idx="924">
                  <c:v>0.9701235636243718</c:v>
                </c:pt>
                <c:pt idx="925">
                  <c:v>0.97018637971966004</c:v>
                </c:pt>
                <c:pt idx="926">
                  <c:v>0.97024901558122556</c:v>
                </c:pt>
                <c:pt idx="927">
                  <c:v>0.97031147185880384</c:v>
                </c:pt>
                <c:pt idx="928">
                  <c:v>0.97037374919933439</c:v>
                </c:pt>
                <c:pt idx="929">
                  <c:v>0.97043584824697438</c:v>
                </c:pt>
                <c:pt idx="930">
                  <c:v>0.97049776964311285</c:v>
                </c:pt>
                <c:pt idx="931">
                  <c:v>0.97055951402638341</c:v>
                </c:pt>
                <c:pt idx="932">
                  <c:v>0.97062108203267905</c:v>
                </c:pt>
                <c:pt idx="933">
                  <c:v>0.97068247429516497</c:v>
                </c:pt>
                <c:pt idx="934">
                  <c:v>0.97074369144429251</c:v>
                </c:pt>
                <c:pt idx="935">
                  <c:v>0.97080473410781187</c:v>
                </c:pt>
                <c:pt idx="936">
                  <c:v>0.97086560291078616</c:v>
                </c:pt>
                <c:pt idx="937">
                  <c:v>0.97092629847560441</c:v>
                </c:pt>
                <c:pt idx="938">
                  <c:v>0.97098682142199455</c:v>
                </c:pt>
                <c:pt idx="939">
                  <c:v>0.97104717236703664</c:v>
                </c:pt>
                <c:pt idx="940">
                  <c:v>0.97110735192517628</c:v>
                </c:pt>
                <c:pt idx="941">
                  <c:v>0.97116736070823673</c:v>
                </c:pt>
                <c:pt idx="942">
                  <c:v>0.97122719932543289</c:v>
                </c:pt>
                <c:pt idx="943">
                  <c:v>0.97128686838338307</c:v>
                </c:pt>
                <c:pt idx="944">
                  <c:v>0.97134636848612255</c:v>
                </c:pt>
                <c:pt idx="945">
                  <c:v>0.97140570023511563</c:v>
                </c:pt>
                <c:pt idx="946">
                  <c:v>0.97146486422926881</c:v>
                </c:pt>
                <c:pt idx="947">
                  <c:v>0.97152386106494293</c:v>
                </c:pt>
                <c:pt idx="948">
                  <c:v>0.97158269133596586</c:v>
                </c:pt>
                <c:pt idx="949">
                  <c:v>0.97164135563364473</c:v>
                </c:pt>
                <c:pt idx="950">
                  <c:v>0.97169985454677843</c:v>
                </c:pt>
                <c:pt idx="951">
                  <c:v>0.97175818866166985</c:v>
                </c:pt>
                <c:pt idx="952">
                  <c:v>0.97181635856213799</c:v>
                </c:pt>
                <c:pt idx="953">
                  <c:v>0.97187436482953005</c:v>
                </c:pt>
                <c:pt idx="954">
                  <c:v>0.97193220804273373</c:v>
                </c:pt>
                <c:pt idx="955">
                  <c:v>0.97198988877818915</c:v>
                </c:pt>
                <c:pt idx="956">
                  <c:v>0.9720474076099006</c:v>
                </c:pt>
                <c:pt idx="957">
                  <c:v>0.97210476510944854</c:v>
                </c:pt>
                <c:pt idx="958">
                  <c:v>0.97216196184600145</c:v>
                </c:pt>
                <c:pt idx="959">
                  <c:v>0.97221899838632775</c:v>
                </c:pt>
                <c:pt idx="960">
                  <c:v>0.97227587529480697</c:v>
                </c:pt>
                <c:pt idx="961">
                  <c:v>0.97233259313344167</c:v>
                </c:pt>
                <c:pt idx="962">
                  <c:v>0.97238915246186908</c:v>
                </c:pt>
                <c:pt idx="963">
                  <c:v>0.97244555383737263</c:v>
                </c:pt>
                <c:pt idx="964">
                  <c:v>0.97250179781489288</c:v>
                </c:pt>
                <c:pt idx="965">
                  <c:v>0.97255788494703954</c:v>
                </c:pt>
                <c:pt idx="966">
                  <c:v>0.97261381578410233</c:v>
                </c:pt>
                <c:pt idx="967">
                  <c:v>0.97266959087406224</c:v>
                </c:pt>
                <c:pt idx="968">
                  <c:v>0.9727252107626031</c:v>
                </c:pt>
                <c:pt idx="969">
                  <c:v>0.97278067599312212</c:v>
                </c:pt>
                <c:pt idx="970">
                  <c:v>0.97283598710674157</c:v>
                </c:pt>
                <c:pt idx="971">
                  <c:v>0.97289114464231907</c:v>
                </c:pt>
                <c:pt idx="972">
                  <c:v>0.97294614913645916</c:v>
                </c:pt>
                <c:pt idx="973">
                  <c:v>0.97300100112352395</c:v>
                </c:pt>
                <c:pt idx="974">
                  <c:v>0.97305570113564377</c:v>
                </c:pt>
                <c:pt idx="975">
                  <c:v>0.97311024970272819</c:v>
                </c:pt>
                <c:pt idx="976">
                  <c:v>0.97316464735247654</c:v>
                </c:pt>
                <c:pt idx="977">
                  <c:v>0.97321889461038846</c:v>
                </c:pt>
                <c:pt idx="978">
                  <c:v>0.97327299199977502</c:v>
                </c:pt>
                <c:pt idx="979">
                  <c:v>0.97332694004176867</c:v>
                </c:pt>
                <c:pt idx="980">
                  <c:v>0.97338073925533375</c:v>
                </c:pt>
                <c:pt idx="981">
                  <c:v>0.9734343901572774</c:v>
                </c:pt>
                <c:pt idx="982">
                  <c:v>0.97348789326225926</c:v>
                </c:pt>
                <c:pt idx="983">
                  <c:v>0.97354124908280248</c:v>
                </c:pt>
                <c:pt idx="984">
                  <c:v>0.97359445812930334</c:v>
                </c:pt>
                <c:pt idx="985">
                  <c:v>0.97364752091004148</c:v>
                </c:pt>
                <c:pt idx="986">
                  <c:v>0.97370043793119088</c:v>
                </c:pt>
                <c:pt idx="987">
                  <c:v>0.97375320969682877</c:v>
                </c:pt>
                <c:pt idx="988">
                  <c:v>0.9738058367089466</c:v>
                </c:pt>
                <c:pt idx="989">
                  <c:v>0.97385831946745904</c:v>
                </c:pt>
                <c:pt idx="990">
                  <c:v>0.97391065847021485</c:v>
                </c:pt>
                <c:pt idx="991">
                  <c:v>0.97396285421300677</c:v>
                </c:pt>
                <c:pt idx="992">
                  <c:v>0.97401490718958028</c:v>
                </c:pt>
                <c:pt idx="993">
                  <c:v>0.97406681789164429</c:v>
                </c:pt>
                <c:pt idx="994">
                  <c:v>0.97411858680888042</c:v>
                </c:pt>
                <c:pt idx="995">
                  <c:v>0.97417021442895346</c:v>
                </c:pt>
                <c:pt idx="996">
                  <c:v>0.97422170123751928</c:v>
                </c:pt>
                <c:pt idx="997">
                  <c:v>0.97427304771823642</c:v>
                </c:pt>
                <c:pt idx="998">
                  <c:v>0.97432425435277403</c:v>
                </c:pt>
                <c:pt idx="999">
                  <c:v>0.97437532162082219</c:v>
                </c:pt>
                <c:pt idx="1000">
                  <c:v>0.97442625000010075</c:v>
                </c:pt>
                <c:pt idx="1001">
                  <c:v>0.97447703996636936</c:v>
                </c:pt>
                <c:pt idx="1002">
                  <c:v>0.97452769199343603</c:v>
                </c:pt>
                <c:pt idx="1003">
                  <c:v>0.97457820655316685</c:v>
                </c:pt>
                <c:pt idx="1004">
                  <c:v>0.97462858411549513</c:v>
                </c:pt>
                <c:pt idx="1005">
                  <c:v>0.97467882514843029</c:v>
                </c:pt>
                <c:pt idx="1006">
                  <c:v>0.97472893011806738</c:v>
                </c:pt>
                <c:pt idx="1007">
                  <c:v>0.97477889948859586</c:v>
                </c:pt>
                <c:pt idx="1008">
                  <c:v>0.9748287337223086</c:v>
                </c:pt>
                <c:pt idx="1009">
                  <c:v>0.97487843327961099</c:v>
                </c:pt>
                <c:pt idx="1010">
                  <c:v>0.97492799861902979</c:v>
                </c:pt>
                <c:pt idx="1011">
                  <c:v>0.97497743019722183</c:v>
                </c:pt>
                <c:pt idx="1012">
                  <c:v>0.97502672846898297</c:v>
                </c:pt>
                <c:pt idx="1013">
                  <c:v>0.97507589388725713</c:v>
                </c:pt>
                <c:pt idx="1014">
                  <c:v>0.97512492690314467</c:v>
                </c:pt>
                <c:pt idx="1015">
                  <c:v>0.9751738279659109</c:v>
                </c:pt>
                <c:pt idx="1016">
                  <c:v>0.97522259752299512</c:v>
                </c:pt>
                <c:pt idx="1017">
                  <c:v>0.97527123602001942</c:v>
                </c:pt>
                <c:pt idx="1018">
                  <c:v>0.97531974390079612</c:v>
                </c:pt>
                <c:pt idx="1019">
                  <c:v>0.97536812160733777</c:v>
                </c:pt>
                <c:pt idx="1020">
                  <c:v>0.97541636957986422</c:v>
                </c:pt>
                <c:pt idx="1021">
                  <c:v>0.97546448825681209</c:v>
                </c:pt>
                <c:pt idx="1022">
                  <c:v>0.97551247807484232</c:v>
                </c:pt>
                <c:pt idx="1023">
                  <c:v>0.97556033946884912</c:v>
                </c:pt>
                <c:pt idx="1024">
                  <c:v>0.97560807287196771</c:v>
                </c:pt>
                <c:pt idx="1025">
                  <c:v>0.97565567871558334</c:v>
                </c:pt>
                <c:pt idx="1026">
                  <c:v>0.97570315742933822</c:v>
                </c:pt>
                <c:pt idx="1027">
                  <c:v>0.97575050944114095</c:v>
                </c:pt>
                <c:pt idx="1028">
                  <c:v>0.97579773517717372</c:v>
                </c:pt>
                <c:pt idx="1029">
                  <c:v>0.97584483506190101</c:v>
                </c:pt>
                <c:pt idx="1030">
                  <c:v>0.97589180951807708</c:v>
                </c:pt>
                <c:pt idx="1031">
                  <c:v>0.97593865896675425</c:v>
                </c:pt>
                <c:pt idx="1032">
                  <c:v>0.97598538382729072</c:v>
                </c:pt>
                <c:pt idx="1033">
                  <c:v>0.97603198451735862</c:v>
                </c:pt>
                <c:pt idx="1034">
                  <c:v>0.97607846145295152</c:v>
                </c:pt>
                <c:pt idx="1035">
                  <c:v>0.97612481504839255</c:v>
                </c:pt>
                <c:pt idx="1036">
                  <c:v>0.97617104571634206</c:v>
                </c:pt>
                <c:pt idx="1037">
                  <c:v>0.9762171538678055</c:v>
                </c:pt>
                <c:pt idx="1038">
                  <c:v>0.97626313991214053</c:v>
                </c:pt>
                <c:pt idx="1039">
                  <c:v>0.97630900425706568</c:v>
                </c:pt>
                <c:pt idx="1040">
                  <c:v>0.97635474730866678</c:v>
                </c:pt>
                <c:pt idx="1041">
                  <c:v>0.97640036947140552</c:v>
                </c:pt>
                <c:pt idx="1042">
                  <c:v>0.97644587114812642</c:v>
                </c:pt>
                <c:pt idx="1043">
                  <c:v>0.97649125274006443</c:v>
                </c:pt>
                <c:pt idx="1044">
                  <c:v>0.97653651464685232</c:v>
                </c:pt>
                <c:pt idx="1045">
                  <c:v>0.97658165726652835</c:v>
                </c:pt>
                <c:pt idx="1046">
                  <c:v>0.97662668099554351</c:v>
                </c:pt>
                <c:pt idx="1047">
                  <c:v>0.9766715862287686</c:v>
                </c:pt>
                <c:pt idx="1048">
                  <c:v>0.97671637335950168</c:v>
                </c:pt>
                <c:pt idx="1049">
                  <c:v>0.97676104277947573</c:v>
                </c:pt>
                <c:pt idx="1050">
                  <c:v>0.9768055948788652</c:v>
                </c:pt>
                <c:pt idx="1051">
                  <c:v>0.97685003004629356</c:v>
                </c:pt>
                <c:pt idx="1052">
                  <c:v>0.9768943486688404</c:v>
                </c:pt>
                <c:pt idx="1053">
                  <c:v>0.97693855113204864</c:v>
                </c:pt>
                <c:pt idx="1054">
                  <c:v>0.97698263781993122</c:v>
                </c:pt>
                <c:pt idx="1055">
                  <c:v>0.97702660911497852</c:v>
                </c:pt>
                <c:pt idx="1056">
                  <c:v>0.97707046539816544</c:v>
                </c:pt>
                <c:pt idx="1057">
                  <c:v>0.97711420704895768</c:v>
                </c:pt>
                <c:pt idx="1058">
                  <c:v>0.97715783444531956</c:v>
                </c:pt>
                <c:pt idx="1059">
                  <c:v>0.97720134796372005</c:v>
                </c:pt>
                <c:pt idx="1060">
                  <c:v>0.97724474797914052</c:v>
                </c:pt>
                <c:pt idx="1061">
                  <c:v>0.97728803486508053</c:v>
                </c:pt>
                <c:pt idx="1062">
                  <c:v>0.97733120899356585</c:v>
                </c:pt>
                <c:pt idx="1063">
                  <c:v>0.97737427073515382</c:v>
                </c:pt>
                <c:pt idx="1064">
                  <c:v>0.97741722045894108</c:v>
                </c:pt>
                <c:pt idx="1065">
                  <c:v>0.97746005853257001</c:v>
                </c:pt>
                <c:pt idx="1066">
                  <c:v>0.977502785322235</c:v>
                </c:pt>
                <c:pt idx="1067">
                  <c:v>0.97754540119268962</c:v>
                </c:pt>
                <c:pt idx="1068">
                  <c:v>0.9775879065072528</c:v>
                </c:pt>
                <c:pt idx="1069">
                  <c:v>0.97763030162781539</c:v>
                </c:pt>
                <c:pt idx="1070">
                  <c:v>0.97767258691484682</c:v>
                </c:pt>
                <c:pt idx="1071">
                  <c:v>0.97771476272740165</c:v>
                </c:pt>
                <c:pt idx="1072">
                  <c:v>0.97775682942312558</c:v>
                </c:pt>
                <c:pt idx="1073">
                  <c:v>0.97779878735826253</c:v>
                </c:pt>
                <c:pt idx="1074">
                  <c:v>0.97784063688766021</c:v>
                </c:pt>
                <c:pt idx="1075">
                  <c:v>0.97788237836477709</c:v>
                </c:pt>
                <c:pt idx="1076">
                  <c:v>0.97792401214168856</c:v>
                </c:pt>
                <c:pt idx="1077">
                  <c:v>0.97796553856909296</c:v>
                </c:pt>
                <c:pt idx="1078">
                  <c:v>0.9780069579963182</c:v>
                </c:pt>
                <c:pt idx="1079">
                  <c:v>0.97804827077132761</c:v>
                </c:pt>
                <c:pt idx="1080">
                  <c:v>0.97808947724072637</c:v>
                </c:pt>
                <c:pt idx="1081">
                  <c:v>0.97813057774976753</c:v>
                </c:pt>
                <c:pt idx="1082">
                  <c:v>0.97817157264235821</c:v>
                </c:pt>
                <c:pt idx="1083">
                  <c:v>0.97821246226106573</c:v>
                </c:pt>
                <c:pt idx="1084">
                  <c:v>0.97825324694712323</c:v>
                </c:pt>
                <c:pt idx="1085">
                  <c:v>0.97829392704043638</c:v>
                </c:pt>
                <c:pt idx="1086">
                  <c:v>0.97833450287958901</c:v>
                </c:pt>
                <c:pt idx="1087">
                  <c:v>0.97837497480184898</c:v>
                </c:pt>
                <c:pt idx="1088">
                  <c:v>0.97841534314317424</c:v>
                </c:pt>
                <c:pt idx="1089">
                  <c:v>0.97845560823821864</c:v>
                </c:pt>
                <c:pt idx="1090">
                  <c:v>0.9784957704203382</c:v>
                </c:pt>
                <c:pt idx="1091">
                  <c:v>0.97853583002159616</c:v>
                </c:pt>
                <c:pt idx="1092">
                  <c:v>0.97857578737276973</c:v>
                </c:pt>
                <c:pt idx="1093">
                  <c:v>0.97861564280335511</c:v>
                </c:pt>
                <c:pt idx="1094">
                  <c:v>0.97865539664157353</c:v>
                </c:pt>
                <c:pt idx="1095">
                  <c:v>0.97869504921437711</c:v>
                </c:pt>
                <c:pt idx="1096">
                  <c:v>0.97873460084745434</c:v>
                </c:pt>
                <c:pt idx="1097">
                  <c:v>0.97877405186523592</c:v>
                </c:pt>
                <c:pt idx="1098">
                  <c:v>0.97881340259090011</c:v>
                </c:pt>
                <c:pt idx="1099">
                  <c:v>0.97885265334637894</c:v>
                </c:pt>
                <c:pt idx="1100">
                  <c:v>0.97889180445236279</c:v>
                </c:pt>
                <c:pt idx="1101">
                  <c:v>0.978930856228307</c:v>
                </c:pt>
                <c:pt idx="1102">
                  <c:v>0.9789698089924368</c:v>
                </c:pt>
                <c:pt idx="1103">
                  <c:v>0.97900866306175294</c:v>
                </c:pt>
                <c:pt idx="1104">
                  <c:v>0.97904741875203705</c:v>
                </c:pt>
                <c:pt idx="1105">
                  <c:v>0.97908607637785738</c:v>
                </c:pt>
                <c:pt idx="1106">
                  <c:v>0.97912463625257362</c:v>
                </c:pt>
                <c:pt idx="1107">
                  <c:v>0.97916309868834328</c:v>
                </c:pt>
                <c:pt idx="1108">
                  <c:v>0.97920146399612606</c:v>
                </c:pt>
                <c:pt idx="1109">
                  <c:v>0.97923973248568941</c:v>
                </c:pt>
                <c:pt idx="1110">
                  <c:v>0.97927790446561447</c:v>
                </c:pt>
                <c:pt idx="1111">
                  <c:v>0.97931598024330047</c:v>
                </c:pt>
                <c:pt idx="1112">
                  <c:v>0.97935396012497056</c:v>
                </c:pt>
                <c:pt idx="1113">
                  <c:v>0.97939184441567695</c:v>
                </c:pt>
                <c:pt idx="1114">
                  <c:v>0.97942963341930567</c:v>
                </c:pt>
                <c:pt idx="1115">
                  <c:v>0.97946732743858245</c:v>
                </c:pt>
                <c:pt idx="1116">
                  <c:v>0.97950492677507739</c:v>
                </c:pt>
                <c:pt idx="1117">
                  <c:v>0.97954243172921007</c:v>
                </c:pt>
                <c:pt idx="1118">
                  <c:v>0.97957984260025499</c:v>
                </c:pt>
                <c:pt idx="1119">
                  <c:v>0.97961715968634622</c:v>
                </c:pt>
                <c:pt idx="1120">
                  <c:v>0.97965438328448262</c:v>
                </c:pt>
                <c:pt idx="1121">
                  <c:v>0.9796915136905332</c:v>
                </c:pt>
                <c:pt idx="1122">
                  <c:v>0.9797285511992414</c:v>
                </c:pt>
                <c:pt idx="1123">
                  <c:v>0.9797654961042308</c:v>
                </c:pt>
                <c:pt idx="1124">
                  <c:v>0.97980234869800931</c:v>
                </c:pt>
                <c:pt idx="1125">
                  <c:v>0.97983910927197493</c:v>
                </c:pt>
                <c:pt idx="1126">
                  <c:v>0.97987577811642002</c:v>
                </c:pt>
                <c:pt idx="1127">
                  <c:v>0.97991235552053635</c:v>
                </c:pt>
                <c:pt idx="1128">
                  <c:v>0.97994884177241981</c:v>
                </c:pt>
                <c:pt idx="1129">
                  <c:v>0.9799852371590756</c:v>
                </c:pt>
                <c:pt idx="1130">
                  <c:v>0.98002154196642277</c:v>
                </c:pt>
                <c:pt idx="1131">
                  <c:v>0.98005775647929905</c:v>
                </c:pt>
                <c:pt idx="1132">
                  <c:v>0.98009388098146544</c:v>
                </c:pt>
                <c:pt idx="1133">
                  <c:v>0.98012991575561126</c:v>
                </c:pt>
                <c:pt idx="1134">
                  <c:v>0.98016586108335857</c:v>
                </c:pt>
                <c:pt idx="1135">
                  <c:v>0.98020171724526683</c:v>
                </c:pt>
                <c:pt idx="1136">
                  <c:v>0.98023748452083781</c:v>
                </c:pt>
                <c:pt idx="1137">
                  <c:v>0.98027316318852031</c:v>
                </c:pt>
                <c:pt idx="1138">
                  <c:v>0.98030875352571401</c:v>
                </c:pt>
                <c:pt idx="1139">
                  <c:v>0.98034425580877504</c:v>
                </c:pt>
                <c:pt idx="1140">
                  <c:v>0.98037967031301987</c:v>
                </c:pt>
                <c:pt idx="1141">
                  <c:v>0.98041499731273041</c:v>
                </c:pt>
                <c:pt idx="1142">
                  <c:v>0.98045023708115764</c:v>
                </c:pt>
                <c:pt idx="1143">
                  <c:v>0.98048538989052725</c:v>
                </c:pt>
                <c:pt idx="1144">
                  <c:v>0.98052045601204318</c:v>
                </c:pt>
                <c:pt idx="1145">
                  <c:v>0.98055543571589254</c:v>
                </c:pt>
                <c:pt idx="1146">
                  <c:v>0.98059032927124978</c:v>
                </c:pt>
                <c:pt idx="1147">
                  <c:v>0.98062513694628162</c:v>
                </c:pt>
                <c:pt idx="1148">
                  <c:v>0.98065985900815045</c:v>
                </c:pt>
                <c:pt idx="1149">
                  <c:v>0.98069449572302014</c:v>
                </c:pt>
                <c:pt idx="1150">
                  <c:v>0.9807290473560587</c:v>
                </c:pt>
                <c:pt idx="1151">
                  <c:v>0.98076351417144403</c:v>
                </c:pt>
                <c:pt idx="1152">
                  <c:v>0.98079789643236737</c:v>
                </c:pt>
                <c:pt idx="1153">
                  <c:v>0.98083219440103808</c:v>
                </c:pt>
                <c:pt idx="1154">
                  <c:v>0.98086640833868755</c:v>
                </c:pt>
                <c:pt idx="1155">
                  <c:v>0.98090053850557335</c:v>
                </c:pt>
                <c:pt idx="1156">
                  <c:v>0.98093458516098397</c:v>
                </c:pt>
                <c:pt idx="1157">
                  <c:v>0.98096854856324267</c:v>
                </c:pt>
                <c:pt idx="1158">
                  <c:v>0.98100242896971168</c:v>
                </c:pt>
                <c:pt idx="1159">
                  <c:v>0.98103622663679613</c:v>
                </c:pt>
                <c:pt idx="1160">
                  <c:v>0.98106994181994878</c:v>
                </c:pt>
                <c:pt idx="1161">
                  <c:v>0.9811035747736736</c:v>
                </c:pt>
                <c:pt idx="1162">
                  <c:v>0.98113712575153</c:v>
                </c:pt>
                <c:pt idx="1163">
                  <c:v>0.98117059500613713</c:v>
                </c:pt>
                <c:pt idx="1164">
                  <c:v>0.98120398278917753</c:v>
                </c:pt>
                <c:pt idx="1165">
                  <c:v>0.98123728935140153</c:v>
                </c:pt>
                <c:pt idx="1166">
                  <c:v>0.98127051494263107</c:v>
                </c:pt>
                <c:pt idx="1167">
                  <c:v>0.98130365981176393</c:v>
                </c:pt>
                <c:pt idx="1168">
                  <c:v>0.9813367242067772</c:v>
                </c:pt>
                <c:pt idx="1169">
                  <c:v>0.98136970837473181</c:v>
                </c:pt>
                <c:pt idx="1170">
                  <c:v>0.98140261256177619</c:v>
                </c:pt>
                <c:pt idx="1171">
                  <c:v>0.98143543701315006</c:v>
                </c:pt>
                <c:pt idx="1172">
                  <c:v>0.98146818197318886</c:v>
                </c:pt>
                <c:pt idx="1173">
                  <c:v>0.98150084768532675</c:v>
                </c:pt>
                <c:pt idx="1174">
                  <c:v>0.9815334343921015</c:v>
                </c:pt>
                <c:pt idx="1175">
                  <c:v>0.98156594233515726</c:v>
                </c:pt>
                <c:pt idx="1176">
                  <c:v>0.98159837175524955</c:v>
                </c:pt>
                <c:pt idx="1177">
                  <c:v>0.98163072289224795</c:v>
                </c:pt>
                <c:pt idx="1178">
                  <c:v>0.98166299598514073</c:v>
                </c:pt>
                <c:pt idx="1179">
                  <c:v>0.98169519127203786</c:v>
                </c:pt>
                <c:pt idx="1180">
                  <c:v>0.98172730899017591</c:v>
                </c:pt>
                <c:pt idx="1181">
                  <c:v>0.98175934937592024</c:v>
                </c:pt>
                <c:pt idx="1182">
                  <c:v>0.98179131266476993</c:v>
                </c:pt>
                <c:pt idx="1183">
                  <c:v>0.98182319909136118</c:v>
                </c:pt>
                <c:pt idx="1184">
                  <c:v>0.98185500888947064</c:v>
                </c:pt>
                <c:pt idx="1185">
                  <c:v>0.98188674229201944</c:v>
                </c:pt>
                <c:pt idx="1186">
                  <c:v>0.98191839953107662</c:v>
                </c:pt>
                <c:pt idx="1187">
                  <c:v>0.981949980837863</c:v>
                </c:pt>
                <c:pt idx="1188">
                  <c:v>0.98198148644275429</c:v>
                </c:pt>
                <c:pt idx="1189">
                  <c:v>0.98201291657528544</c:v>
                </c:pt>
                <c:pt idx="1190">
                  <c:v>0.98204427146415363</c:v>
                </c:pt>
                <c:pt idx="1191">
                  <c:v>0.9820755513372218</c:v>
                </c:pt>
                <c:pt idx="1192">
                  <c:v>0.98210675642152256</c:v>
                </c:pt>
                <c:pt idx="1193">
                  <c:v>0.98213788694326165</c:v>
                </c:pt>
                <c:pt idx="1194">
                  <c:v>0.98216894312782099</c:v>
                </c:pt>
                <c:pt idx="1195">
                  <c:v>0.98219992519976274</c:v>
                </c:pt>
                <c:pt idx="1196">
                  <c:v>0.98223083338283246</c:v>
                </c:pt>
                <c:pt idx="1197">
                  <c:v>0.98226166789996261</c:v>
                </c:pt>
                <c:pt idx="1198">
                  <c:v>0.98229242897327607</c:v>
                </c:pt>
                <c:pt idx="1199">
                  <c:v>0.98232311682408957</c:v>
                </c:pt>
                <c:pt idx="1200">
                  <c:v>0.98235373167291673</c:v>
                </c:pt>
                <c:pt idx="1201">
                  <c:v>0.98238427373947224</c:v>
                </c:pt>
                <c:pt idx="1202">
                  <c:v>0.98241474324267419</c:v>
                </c:pt>
                <c:pt idx="1203">
                  <c:v>0.98244514040064834</c:v>
                </c:pt>
                <c:pt idx="1204">
                  <c:v>0.98247546543073105</c:v>
                </c:pt>
                <c:pt idx="1205">
                  <c:v>0.98250571854947266</c:v>
                </c:pt>
                <c:pt idx="1206">
                  <c:v>0.98253589997264057</c:v>
                </c:pt>
                <c:pt idx="1207">
                  <c:v>0.98256600991522292</c:v>
                </c:pt>
                <c:pt idx="1208">
                  <c:v>0.98259604859143179</c:v>
                </c:pt>
                <c:pt idx="1209">
                  <c:v>0.98262601621470624</c:v>
                </c:pt>
                <c:pt idx="1210">
                  <c:v>0.9826559129977156</c:v>
                </c:pt>
                <c:pt idx="1211">
                  <c:v>0.98268573915236312</c:v>
                </c:pt>
                <c:pt idx="1212">
                  <c:v>0.98271549488978849</c:v>
                </c:pt>
                <c:pt idx="1213">
                  <c:v>0.98274518042037151</c:v>
                </c:pt>
                <c:pt idx="1214">
                  <c:v>0.98277479595373529</c:v>
                </c:pt>
                <c:pt idx="1215">
                  <c:v>0.98280434169874908</c:v>
                </c:pt>
                <c:pt idx="1216">
                  <c:v>0.98283381786353186</c:v>
                </c:pt>
                <c:pt idx="1217">
                  <c:v>0.98286322465545506</c:v>
                </c:pt>
                <c:pt idx="1218">
                  <c:v>0.98289256228114608</c:v>
                </c:pt>
                <c:pt idx="1219">
                  <c:v>0.98292183094649099</c:v>
                </c:pt>
                <c:pt idx="1220">
                  <c:v>0.98295103085663804</c:v>
                </c:pt>
                <c:pt idx="1221">
                  <c:v>0.98298016221600026</c:v>
                </c:pt>
                <c:pt idx="1222">
                  <c:v>0.98300922522825906</c:v>
                </c:pt>
                <c:pt idx="1223">
                  <c:v>0.98303822009636688</c:v>
                </c:pt>
                <c:pt idx="1224">
                  <c:v>0.98306714702255049</c:v>
                </c:pt>
                <c:pt idx="1225">
                  <c:v>0.98309600620831383</c:v>
                </c:pt>
                <c:pt idx="1226">
                  <c:v>0.98312479785444085</c:v>
                </c:pt>
                <c:pt idx="1227">
                  <c:v>0.98315352216099905</c:v>
                </c:pt>
                <c:pt idx="1228">
                  <c:v>0.98318217932734209</c:v>
                </c:pt>
                <c:pt idx="1229">
                  <c:v>0.98321076955211273</c:v>
                </c:pt>
                <c:pt idx="1230">
                  <c:v>0.98323929303324564</c:v>
                </c:pt>
                <c:pt idx="1231">
                  <c:v>0.98326774996797106</c:v>
                </c:pt>
                <c:pt idx="1232">
                  <c:v>0.98329614055281667</c:v>
                </c:pt>
                <c:pt idx="1233">
                  <c:v>0.98332446498361148</c:v>
                </c:pt>
                <c:pt idx="1234">
                  <c:v>0.98335272345548808</c:v>
                </c:pt>
                <c:pt idx="1235">
                  <c:v>0.9833809161628857</c:v>
                </c:pt>
                <c:pt idx="1236">
                  <c:v>0.98340904329955314</c:v>
                </c:pt>
                <c:pt idx="1237">
                  <c:v>0.98343710505855175</c:v>
                </c:pt>
                <c:pt idx="1238">
                  <c:v>0.98346510163225798</c:v>
                </c:pt>
                <c:pt idx="1239">
                  <c:v>0.98349303321236625</c:v>
                </c:pt>
                <c:pt idx="1240">
                  <c:v>0.98352089998989212</c:v>
                </c:pt>
                <c:pt idx="1241">
                  <c:v>0.98354870215517465</c:v>
                </c:pt>
                <c:pt idx="1242">
                  <c:v>0.98357643989787946</c:v>
                </c:pt>
                <c:pt idx="1243">
                  <c:v>0.98360411340700138</c:v>
                </c:pt>
                <c:pt idx="1244">
                  <c:v>0.9836317228708672</c:v>
                </c:pt>
                <c:pt idx="1245">
                  <c:v>0.98365926847713858</c:v>
                </c:pt>
                <c:pt idx="1246">
                  <c:v>0.98368675041281461</c:v>
                </c:pt>
                <c:pt idx="1247">
                  <c:v>0.98371416886423457</c:v>
                </c:pt>
                <c:pt idx="1248">
                  <c:v>0.98374152401708093</c:v>
                </c:pt>
                <c:pt idx="1249">
                  <c:v>0.98376881605638145</c:v>
                </c:pt>
                <c:pt idx="1250">
                  <c:v>0.98379604516651231</c:v>
                </c:pt>
                <c:pt idx="1251">
                  <c:v>0.98382321153120078</c:v>
                </c:pt>
                <c:pt idx="1252">
                  <c:v>0.98385031533352785</c:v>
                </c:pt>
                <c:pt idx="1253">
                  <c:v>0.98387735675593058</c:v>
                </c:pt>
                <c:pt idx="1254">
                  <c:v>0.98390433598020521</c:v>
                </c:pt>
                <c:pt idx="1255">
                  <c:v>0.9839312531875094</c:v>
                </c:pt>
                <c:pt idx="1256">
                  <c:v>0.98395810855836496</c:v>
                </c:pt>
                <c:pt idx="1257">
                  <c:v>0.98398490227266067</c:v>
                </c:pt>
                <c:pt idx="1258">
                  <c:v>0.98401163450965445</c:v>
                </c:pt>
                <c:pt idx="1259">
                  <c:v>0.98403830544797621</c:v>
                </c:pt>
                <c:pt idx="1260">
                  <c:v>0.98406491526563056</c:v>
                </c:pt>
                <c:pt idx="1261">
                  <c:v>0.98409146413999904</c:v>
                </c:pt>
                <c:pt idx="1262">
                  <c:v>0.9841179522478426</c:v>
                </c:pt>
                <c:pt idx="1263">
                  <c:v>0.98414437976530467</c:v>
                </c:pt>
                <c:pt idx="1264">
                  <c:v>0.98417074686791306</c:v>
                </c:pt>
                <c:pt idx="1265">
                  <c:v>0.98419705373058286</c:v>
                </c:pt>
                <c:pt idx="1266">
                  <c:v>0.98422330052761886</c:v>
                </c:pt>
                <c:pt idx="1267">
                  <c:v>0.98424948743271756</c:v>
                </c:pt>
                <c:pt idx="1268">
                  <c:v>0.98427561461897073</c:v>
                </c:pt>
                <c:pt idx="1269">
                  <c:v>0.98430168225886661</c:v>
                </c:pt>
                <c:pt idx="1270">
                  <c:v>0.98432769052429314</c:v>
                </c:pt>
                <c:pt idx="1271">
                  <c:v>0.98435363958654043</c:v>
                </c:pt>
                <c:pt idx="1272">
                  <c:v>0.98437952961630248</c:v>
                </c:pt>
                <c:pt idx="1273">
                  <c:v>0.98440536078368057</c:v>
                </c:pt>
                <c:pt idx="1274">
                  <c:v>0.98443113325818477</c:v>
                </c:pt>
                <c:pt idx="1275">
                  <c:v>0.98445684720873694</c:v>
                </c:pt>
                <c:pt idx="1276">
                  <c:v>0.98448250280367278</c:v>
                </c:pt>
                <c:pt idx="1277">
                  <c:v>0.98450810021074431</c:v>
                </c:pt>
                <c:pt idx="1278">
                  <c:v>0.98453363959712237</c:v>
                </c:pt>
                <c:pt idx="1279">
                  <c:v>0.9845591211293987</c:v>
                </c:pt>
                <c:pt idx="1280">
                  <c:v>0.98458454497358849</c:v>
                </c:pt>
                <c:pt idx="1281">
                  <c:v>0.98460991129513242</c:v>
                </c:pt>
                <c:pt idx="1282">
                  <c:v>0.98463522025889949</c:v>
                </c:pt>
                <c:pt idx="1283">
                  <c:v>0.98466047202918872</c:v>
                </c:pt>
                <c:pt idx="1284">
                  <c:v>0.9846856667697319</c:v>
                </c:pt>
                <c:pt idx="1285">
                  <c:v>0.98471080464369576</c:v>
                </c:pt>
                <c:pt idx="1286">
                  <c:v>0.9847358858136841</c:v>
                </c:pt>
                <c:pt idx="1287">
                  <c:v>0.98476091044174008</c:v>
                </c:pt>
                <c:pt idx="1288">
                  <c:v>0.98478587868934864</c:v>
                </c:pt>
                <c:pt idx="1289">
                  <c:v>0.98481079071743871</c:v>
                </c:pt>
                <c:pt idx="1290">
                  <c:v>0.98483564668638535</c:v>
                </c:pt>
                <c:pt idx="1291">
                  <c:v>0.98486044675601181</c:v>
                </c:pt>
                <c:pt idx="1292">
                  <c:v>0.98488519108559225</c:v>
                </c:pt>
                <c:pt idx="1293">
                  <c:v>0.98490987983385325</c:v>
                </c:pt>
                <c:pt idx="1294">
                  <c:v>0.98493451315897662</c:v>
                </c:pt>
                <c:pt idx="1295">
                  <c:v>0.98495909121860137</c:v>
                </c:pt>
                <c:pt idx="1296">
                  <c:v>0.98498361416982583</c:v>
                </c:pt>
                <c:pt idx="1297">
                  <c:v>0.98500808216920954</c:v>
                </c:pt>
                <c:pt idx="1298">
                  <c:v>0.98503249537277604</c:v>
                </c:pt>
                <c:pt idx="1299">
                  <c:v>0.98505685393601472</c:v>
                </c:pt>
                <c:pt idx="1300">
                  <c:v>0.98508115801388241</c:v>
                </c:pt>
                <c:pt idx="1301">
                  <c:v>0.98510540776080657</c:v>
                </c:pt>
                <c:pt idx="1302">
                  <c:v>0.98512960333068655</c:v>
                </c:pt>
                <c:pt idx="1303">
                  <c:v>0.98515374487689578</c:v>
                </c:pt>
                <c:pt idx="1304">
                  <c:v>0.98517783255228453</c:v>
                </c:pt>
                <c:pt idx="1305">
                  <c:v>0.98520186650918107</c:v>
                </c:pt>
                <c:pt idx="1306">
                  <c:v>0.98522584689939441</c:v>
                </c:pt>
                <c:pt idx="1307">
                  <c:v>0.98524977387421608</c:v>
                </c:pt>
                <c:pt idx="1308">
                  <c:v>0.98527364758442249</c:v>
                </c:pt>
                <c:pt idx="1309">
                  <c:v>0.9852974681802763</c:v>
                </c:pt>
                <c:pt idx="1310">
                  <c:v>0.98532123581152931</c:v>
                </c:pt>
                <c:pt idx="1311">
                  <c:v>0.98534495062742378</c:v>
                </c:pt>
                <c:pt idx="1312">
                  <c:v>0.98536861277669507</c:v>
                </c:pt>
                <c:pt idx="1313">
                  <c:v>0.98539222240757296</c:v>
                </c:pt>
                <c:pt idx="1314">
                  <c:v>0.98541577966778438</c:v>
                </c:pt>
                <c:pt idx="1315">
                  <c:v>0.98543928470455477</c:v>
                </c:pt>
                <c:pt idx="1316">
                  <c:v>0.98546273766461046</c:v>
                </c:pt>
                <c:pt idx="1317">
                  <c:v>0.98548613869418056</c:v>
                </c:pt>
                <c:pt idx="1318">
                  <c:v>0.98550948793899873</c:v>
                </c:pt>
                <c:pt idx="1319">
                  <c:v>0.98553278554430557</c:v>
                </c:pt>
                <c:pt idx="1320">
                  <c:v>0.98555603165485006</c:v>
                </c:pt>
                <c:pt idx="1321">
                  <c:v>0.98557922641489171</c:v>
                </c:pt>
                <c:pt idx="1322">
                  <c:v>0.98560236996820272</c:v>
                </c:pt>
                <c:pt idx="1323">
                  <c:v>0.98562546245806959</c:v>
                </c:pt>
                <c:pt idx="1324">
                  <c:v>0.98564850402729498</c:v>
                </c:pt>
                <c:pt idx="1325">
                  <c:v>0.98567149481820016</c:v>
                </c:pt>
                <c:pt idx="1326">
                  <c:v>0.9856944349726261</c:v>
                </c:pt>
                <c:pt idx="1327">
                  <c:v>0.98571732463193595</c:v>
                </c:pt>
                <c:pt idx="1328">
                  <c:v>0.98574016393701691</c:v>
                </c:pt>
                <c:pt idx="1329">
                  <c:v>0.98576295302828176</c:v>
                </c:pt>
                <c:pt idx="1330">
                  <c:v>0.98578569204567079</c:v>
                </c:pt>
                <c:pt idx="1331">
                  <c:v>0.98580838112865399</c:v>
                </c:pt>
                <c:pt idx="1332">
                  <c:v>0.9858310204162325</c:v>
                </c:pt>
                <c:pt idx="1333">
                  <c:v>0.98585361004694083</c:v>
                </c:pt>
                <c:pt idx="1334">
                  <c:v>0.98587615015884833</c:v>
                </c:pt>
                <c:pt idx="1335">
                  <c:v>0.98589864088956114</c:v>
                </c:pt>
                <c:pt idx="1336">
                  <c:v>0.985921082376224</c:v>
                </c:pt>
                <c:pt idx="1337">
                  <c:v>0.98594347475552213</c:v>
                </c:pt>
                <c:pt idx="1338">
                  <c:v>0.98596581816368301</c:v>
                </c:pt>
                <c:pt idx="1339">
                  <c:v>0.98598811273647813</c:v>
                </c:pt>
                <c:pt idx="1340">
                  <c:v>0.9860103586092247</c:v>
                </c:pt>
                <c:pt idx="1341">
                  <c:v>0.98603255591678751</c:v>
                </c:pt>
                <c:pt idx="1342">
                  <c:v>0.98605470479358082</c:v>
                </c:pt>
                <c:pt idx="1343">
                  <c:v>0.98607680537356968</c:v>
                </c:pt>
                <c:pt idx="1344">
                  <c:v>0.98609885779027229</c:v>
                </c:pt>
                <c:pt idx="1345">
                  <c:v>0.98612086217676131</c:v>
                </c:pt>
                <c:pt idx="1346">
                  <c:v>0.98614281866566567</c:v>
                </c:pt>
                <c:pt idx="1347">
                  <c:v>0.98616472738917238</c:v>
                </c:pt>
                <c:pt idx="1348">
                  <c:v>0.98618658847902829</c:v>
                </c:pt>
                <c:pt idx="1349">
                  <c:v>0.98620840206654148</c:v>
                </c:pt>
                <c:pt idx="1350">
                  <c:v>0.98623016828258336</c:v>
                </c:pt>
                <c:pt idx="1351">
                  <c:v>0.98625188725759039</c:v>
                </c:pt>
                <c:pt idx="1352">
                  <c:v>0.98627355912156534</c:v>
                </c:pt>
                <c:pt idx="1353">
                  <c:v>0.98629518400407923</c:v>
                </c:pt>
                <c:pt idx="1354">
                  <c:v>0.9863167620342731</c:v>
                </c:pt>
                <c:pt idx="1355">
                  <c:v>0.98633829334085954</c:v>
                </c:pt>
                <c:pt idx="1356">
                  <c:v>0.98635977805212427</c:v>
                </c:pt>
                <c:pt idx="1357">
                  <c:v>0.98638121629592812</c:v>
                </c:pt>
                <c:pt idx="1358">
                  <c:v>0.98640260819970838</c:v>
                </c:pt>
                <c:pt idx="1359">
                  <c:v>0.98642395389048021</c:v>
                </c:pt>
                <c:pt idx="1360">
                  <c:v>0.98644525349483891</c:v>
                </c:pt>
                <c:pt idx="1361">
                  <c:v>0.98646650713896122</c:v>
                </c:pt>
                <c:pt idx="1362">
                  <c:v>0.98648771494860676</c:v>
                </c:pt>
                <c:pt idx="1363">
                  <c:v>0.98650887704911983</c:v>
                </c:pt>
                <c:pt idx="1364">
                  <c:v>0.98652999356543103</c:v>
                </c:pt>
                <c:pt idx="1365">
                  <c:v>0.98655106462205866</c:v>
                </c:pt>
                <c:pt idx="1366">
                  <c:v>0.98657209034311077</c:v>
                </c:pt>
                <c:pt idx="1367">
                  <c:v>0.98659307085228598</c:v>
                </c:pt>
                <c:pt idx="1368">
                  <c:v>0.98661400627287599</c:v>
                </c:pt>
                <c:pt idx="1369">
                  <c:v>0.98663489672776616</c:v>
                </c:pt>
                <c:pt idx="1370">
                  <c:v>0.98665574233943787</c:v>
                </c:pt>
                <c:pt idx="1371">
                  <c:v>0.98667654322996967</c:v>
                </c:pt>
                <c:pt idx="1372">
                  <c:v>0.98669729952103902</c:v>
                </c:pt>
                <c:pt idx="1373">
                  <c:v>0.98671801133392356</c:v>
                </c:pt>
                <c:pt idx="1374">
                  <c:v>0.98673867878950294</c:v>
                </c:pt>
                <c:pt idx="1375">
                  <c:v>0.98675930200826012</c:v>
                </c:pt>
                <c:pt idx="1376">
                  <c:v>0.98677988111028303</c:v>
                </c:pt>
                <c:pt idx="1377">
                  <c:v>0.98680041621526615</c:v>
                </c:pt>
                <c:pt idx="1378">
                  <c:v>0.98682090744251161</c:v>
                </c:pt>
                <c:pt idx="1379">
                  <c:v>0.98684135491093139</c:v>
                </c:pt>
                <c:pt idx="1380">
                  <c:v>0.98686175873904813</c:v>
                </c:pt>
                <c:pt idx="1381">
                  <c:v>0.98688211904499679</c:v>
                </c:pt>
                <c:pt idx="1382">
                  <c:v>0.98690243594652671</c:v>
                </c:pt>
                <c:pt idx="1383">
                  <c:v>0.98692270956100192</c:v>
                </c:pt>
                <c:pt idx="1384">
                  <c:v>0.98694294000540417</c:v>
                </c:pt>
                <c:pt idx="1385">
                  <c:v>0.98696312739633252</c:v>
                </c:pt>
                <c:pt idx="1386">
                  <c:v>0.98698327185000656</c:v>
                </c:pt>
                <c:pt idx="1387">
                  <c:v>0.98700337348226674</c:v>
                </c:pt>
                <c:pt idx="1388">
                  <c:v>0.98702343240857626</c:v>
                </c:pt>
                <c:pt idx="1389">
                  <c:v>0.98704344874402239</c:v>
                </c:pt>
                <c:pt idx="1390">
                  <c:v>0.98706342260331781</c:v>
                </c:pt>
                <c:pt idx="1391">
                  <c:v>0.98708335410080228</c:v>
                </c:pt>
                <c:pt idx="1392">
                  <c:v>0.98710324335044386</c:v>
                </c:pt>
                <c:pt idx="1393">
                  <c:v>0.98712309046584035</c:v>
                </c:pt>
                <c:pt idx="1394">
                  <c:v>0.98714289556022072</c:v>
                </c:pt>
                <c:pt idx="1395">
                  <c:v>0.9871626587464466</c:v>
                </c:pt>
                <c:pt idx="1396">
                  <c:v>0.98718238013701354</c:v>
                </c:pt>
                <c:pt idx="1397">
                  <c:v>0.98720205984405229</c:v>
                </c:pt>
                <c:pt idx="1398">
                  <c:v>0.98722169797933057</c:v>
                </c:pt>
                <c:pt idx="1399">
                  <c:v>0.98724129465425392</c:v>
                </c:pt>
                <c:pt idx="1400">
                  <c:v>0.98726084997986763</c:v>
                </c:pt>
                <c:pt idx="1401">
                  <c:v>0.98728036406685771</c:v>
                </c:pt>
                <c:pt idx="1402">
                  <c:v>0.98729983702555224</c:v>
                </c:pt>
                <c:pt idx="1403">
                  <c:v>0.98731926896592304</c:v>
                </c:pt>
                <c:pt idx="1404">
                  <c:v>0.98733865999758663</c:v>
                </c:pt>
                <c:pt idx="1405">
                  <c:v>0.98735801022980585</c:v>
                </c:pt>
                <c:pt idx="1406">
                  <c:v>0.98737731977149124</c:v>
                </c:pt>
                <c:pt idx="1407">
                  <c:v>0.98739658873120195</c:v>
                </c:pt>
                <c:pt idx="1408">
                  <c:v>0.98741581721714755</c:v>
                </c:pt>
                <c:pt idx="1409">
                  <c:v>0.98743500533718898</c:v>
                </c:pt>
                <c:pt idx="1410">
                  <c:v>0.98745415319884022</c:v>
                </c:pt>
                <c:pt idx="1411">
                  <c:v>0.98747326090926923</c:v>
                </c:pt>
                <c:pt idx="1412">
                  <c:v>0.98749232857529934</c:v>
                </c:pt>
                <c:pt idx="1413">
                  <c:v>0.9875113563034108</c:v>
                </c:pt>
                <c:pt idx="1414">
                  <c:v>0.98753034419974184</c:v>
                </c:pt>
                <c:pt idx="1415">
                  <c:v>0.98754929237008993</c:v>
                </c:pt>
                <c:pt idx="1416">
                  <c:v>0.98756820091991315</c:v>
                </c:pt>
                <c:pt idx="1417">
                  <c:v>0.98758706995433154</c:v>
                </c:pt>
                <c:pt idx="1418">
                  <c:v>0.98760589957812805</c:v>
                </c:pt>
                <c:pt idx="1419">
                  <c:v>0.98762468989575025</c:v>
                </c:pt>
                <c:pt idx="1420">
                  <c:v>0.98764344101131119</c:v>
                </c:pt>
                <c:pt idx="1421">
                  <c:v>0.98766215302859073</c:v>
                </c:pt>
                <c:pt idx="1422">
                  <c:v>0.98768082605103724</c:v>
                </c:pt>
                <c:pt idx="1423">
                  <c:v>0.98769946018176813</c:v>
                </c:pt>
                <c:pt idx="1424">
                  <c:v>0.9877180555235715</c:v>
                </c:pt>
                <c:pt idx="1425">
                  <c:v>0.98773661217890718</c:v>
                </c:pt>
                <c:pt idx="1426">
                  <c:v>0.98775513024990846</c:v>
                </c:pt>
                <c:pt idx="1427">
                  <c:v>0.98777360983838236</c:v>
                </c:pt>
                <c:pt idx="1428">
                  <c:v>0.98779205104581191</c:v>
                </c:pt>
                <c:pt idx="1429">
                  <c:v>0.98781045397335643</c:v>
                </c:pt>
                <c:pt idx="1430">
                  <c:v>0.98782881872185346</c:v>
                </c:pt>
                <c:pt idx="1431">
                  <c:v>0.9878471453918195</c:v>
                </c:pt>
                <c:pt idx="1432">
                  <c:v>0.9878654340834514</c:v>
                </c:pt>
                <c:pt idx="1433">
                  <c:v>0.98788368489662737</c:v>
                </c:pt>
                <c:pt idx="1434">
                  <c:v>0.98790189793090855</c:v>
                </c:pt>
                <c:pt idx="1435">
                  <c:v>0.98792007328553955</c:v>
                </c:pt>
                <c:pt idx="1436">
                  <c:v>0.98793821105945046</c:v>
                </c:pt>
                <c:pt idx="1437">
                  <c:v>0.98795631135125717</c:v>
                </c:pt>
                <c:pt idx="1438">
                  <c:v>0.98797437425926316</c:v>
                </c:pt>
                <c:pt idx="1439">
                  <c:v>0.98799239988146037</c:v>
                </c:pt>
                <c:pt idx="1440">
                  <c:v>0.98801038831553023</c:v>
                </c:pt>
                <c:pt idx="1441">
                  <c:v>0.9880283396588454</c:v>
                </c:pt>
                <c:pt idx="1442">
                  <c:v>0.9880462540084699</c:v>
                </c:pt>
                <c:pt idx="1443">
                  <c:v>0.98806413146116145</c:v>
                </c:pt>
                <c:pt idx="1444">
                  <c:v>0.98808197211337168</c:v>
                </c:pt>
                <c:pt idx="1445">
                  <c:v>0.98809977606124755</c:v>
                </c:pt>
                <c:pt idx="1446">
                  <c:v>0.98811754340063263</c:v>
                </c:pt>
                <c:pt idx="1447">
                  <c:v>0.98813527422706815</c:v>
                </c:pt>
                <c:pt idx="1448">
                  <c:v>0.98815296863579383</c:v>
                </c:pt>
                <c:pt idx="1449">
                  <c:v>0.98817062672174938</c:v>
                </c:pt>
                <c:pt idx="1450">
                  <c:v>0.98818824857957543</c:v>
                </c:pt>
                <c:pt idx="1451">
                  <c:v>0.98820583430361464</c:v>
                </c:pt>
                <c:pt idx="1452">
                  <c:v>0.98822338398791287</c:v>
                </c:pt>
                <c:pt idx="1453">
                  <c:v>0.98824089772622015</c:v>
                </c:pt>
                <c:pt idx="1454">
                  <c:v>0.9882583756119917</c:v>
                </c:pt>
                <c:pt idx="1455">
                  <c:v>0.98827581773838924</c:v>
                </c:pt>
                <c:pt idx="1456">
                  <c:v>0.98829322419828214</c:v>
                </c:pt>
                <c:pt idx="1457">
                  <c:v>0.9883105950842479</c:v>
                </c:pt>
                <c:pt idx="1458">
                  <c:v>0.98832793048857415</c:v>
                </c:pt>
                <c:pt idx="1459">
                  <c:v>0.98834523050325873</c:v>
                </c:pt>
                <c:pt idx="1460">
                  <c:v>0.98836249522001152</c:v>
                </c:pt>
                <c:pt idx="1461">
                  <c:v>0.98837972473025504</c:v>
                </c:pt>
                <c:pt idx="1462">
                  <c:v>0.98839691912512584</c:v>
                </c:pt>
                <c:pt idx="1463">
                  <c:v>0.98841407849547502</c:v>
                </c:pt>
                <c:pt idx="1464">
                  <c:v>0.98843120293187015</c:v>
                </c:pt>
                <c:pt idx="1465">
                  <c:v>0.98844829252459532</c:v>
                </c:pt>
                <c:pt idx="1466">
                  <c:v>0.98846534736365277</c:v>
                </c:pt>
                <c:pt idx="1467">
                  <c:v>0.98848236753876373</c:v>
                </c:pt>
                <c:pt idx="1468">
                  <c:v>0.98849935313936976</c:v>
                </c:pt>
                <c:pt idx="1469">
                  <c:v>0.98851630425463299</c:v>
                </c:pt>
                <c:pt idx="1470">
                  <c:v>0.98853322097343832</c:v>
                </c:pt>
                <c:pt idx="1471">
                  <c:v>0.9885501033843932</c:v>
                </c:pt>
                <c:pt idx="1472">
                  <c:v>0.98856695157582941</c:v>
                </c:pt>
                <c:pt idx="1473">
                  <c:v>0.98858376563580397</c:v>
                </c:pt>
                <c:pt idx="1474">
                  <c:v>0.98860054565209987</c:v>
                </c:pt>
                <c:pt idx="1475">
                  <c:v>0.98861729171222734</c:v>
                </c:pt>
                <c:pt idx="1476">
                  <c:v>0.98863400390342449</c:v>
                </c:pt>
                <c:pt idx="1477">
                  <c:v>0.98865068231265885</c:v>
                </c:pt>
                <c:pt idx="1478">
                  <c:v>0.98866732702662785</c:v>
                </c:pt>
                <c:pt idx="1479">
                  <c:v>0.98868393813176014</c:v>
                </c:pt>
                <c:pt idx="1480">
                  <c:v>0.98870051571421613</c:v>
                </c:pt>
                <c:pt idx="1481">
                  <c:v>0.98871705985988945</c:v>
                </c:pt>
                <c:pt idx="1482">
                  <c:v>0.98873357065440781</c:v>
                </c:pt>
                <c:pt idx="1483">
                  <c:v>0.98875004818313361</c:v>
                </c:pt>
                <c:pt idx="1484">
                  <c:v>0.98876649253116522</c:v>
                </c:pt>
                <c:pt idx="1485">
                  <c:v>0.988782903783338</c:v>
                </c:pt>
                <c:pt idx="1486">
                  <c:v>0.98879928202422507</c:v>
                </c:pt>
                <c:pt idx="1487">
                  <c:v>0.98881562733813833</c:v>
                </c:pt>
                <c:pt idx="1488">
                  <c:v>0.98883193980912909</c:v>
                </c:pt>
                <c:pt idx="1489">
                  <c:v>0.98884821952098978</c:v>
                </c:pt>
                <c:pt idx="1490">
                  <c:v>0.98886446655725402</c:v>
                </c:pt>
                <c:pt idx="1491">
                  <c:v>0.98888068100119819</c:v>
                </c:pt>
                <c:pt idx="1492">
                  <c:v>0.988896862935842</c:v>
                </c:pt>
                <c:pt idx="1493">
                  <c:v>0.98891301244394936</c:v>
                </c:pt>
                <c:pt idx="1494">
                  <c:v>0.98892912960802981</c:v>
                </c:pt>
                <c:pt idx="1495">
                  <c:v>0.9889452145103389</c:v>
                </c:pt>
                <c:pt idx="1496">
                  <c:v>0.98896126723287914</c:v>
                </c:pt>
                <c:pt idx="1497">
                  <c:v>0.98897728785740124</c:v>
                </c:pt>
                <c:pt idx="1498">
                  <c:v>0.98899327646540502</c:v>
                </c:pt>
                <c:pt idx="1499">
                  <c:v>0.98900923313813971</c:v>
                </c:pt>
                <c:pt idx="1500">
                  <c:v>0.98902515795660551</c:v>
                </c:pt>
                <c:pt idx="1501">
                  <c:v>0.98904105100155426</c:v>
                </c:pt>
                <c:pt idx="1502">
                  <c:v>0.98905691235349014</c:v>
                </c:pt>
                <c:pt idx="1503">
                  <c:v>0.98907274209267104</c:v>
                </c:pt>
                <c:pt idx="1504">
                  <c:v>0.98908854029910875</c:v>
                </c:pt>
                <c:pt idx="1505">
                  <c:v>0.98910430705257057</c:v>
                </c:pt>
                <c:pt idx="1506">
                  <c:v>0.98912004243257956</c:v>
                </c:pt>
                <c:pt idx="1507">
                  <c:v>0.98913574651841574</c:v>
                </c:pt>
                <c:pt idx="1508">
                  <c:v>0.9891514193891171</c:v>
                </c:pt>
                <c:pt idx="1509">
                  <c:v>0.98916706112348018</c:v>
                </c:pt>
                <c:pt idx="1510">
                  <c:v>0.98918267180006081</c:v>
                </c:pt>
                <c:pt idx="1511">
                  <c:v>0.98919825149717555</c:v>
                </c:pt>
                <c:pt idx="1512">
                  <c:v>0.98921380029290196</c:v>
                </c:pt>
                <c:pt idx="1513">
                  <c:v>0.98922931826507965</c:v>
                </c:pt>
                <c:pt idx="1514">
                  <c:v>0.98924480549131133</c:v>
                </c:pt>
                <c:pt idx="1515">
                  <c:v>0.98926026204896322</c:v>
                </c:pt>
                <c:pt idx="1516">
                  <c:v>0.98927568801516641</c:v>
                </c:pt>
                <c:pt idx="1517">
                  <c:v>0.98929108346681716</c:v>
                </c:pt>
                <c:pt idx="1518">
                  <c:v>0.98930644848057836</c:v>
                </c:pt>
                <c:pt idx="1519">
                  <c:v>0.98932178313287955</c:v>
                </c:pt>
                <c:pt idx="1520">
                  <c:v>0.98933708749991878</c:v>
                </c:pt>
                <c:pt idx="1521">
                  <c:v>0.98935236165766227</c:v>
                </c:pt>
                <c:pt idx="1522">
                  <c:v>0.98936760568184623</c:v>
                </c:pt>
                <c:pt idx="1523">
                  <c:v>0.98938281964797714</c:v>
                </c:pt>
                <c:pt idx="1524">
                  <c:v>0.98939800363133257</c:v>
                </c:pt>
                <c:pt idx="1525">
                  <c:v>0.98941315770696225</c:v>
                </c:pt>
                <c:pt idx="1526">
                  <c:v>0.9894282819496889</c:v>
                </c:pt>
                <c:pt idx="1527">
                  <c:v>0.98944337643410851</c:v>
                </c:pt>
                <c:pt idx="1528">
                  <c:v>0.98945844123459181</c:v>
                </c:pt>
                <c:pt idx="1529">
                  <c:v>0.98947347642528471</c:v>
                </c:pt>
                <c:pt idx="1530">
                  <c:v>0.98948848208010887</c:v>
                </c:pt>
                <c:pt idx="1531">
                  <c:v>0.98950345827276309</c:v>
                </c:pt>
                <c:pt idx="1532">
                  <c:v>0.98951840507672384</c:v>
                </c:pt>
                <c:pt idx="1533">
                  <c:v>0.98953332256524573</c:v>
                </c:pt>
                <c:pt idx="1534">
                  <c:v>0.98954821081136246</c:v>
                </c:pt>
                <c:pt idx="1535">
                  <c:v>0.98956306988788822</c:v>
                </c:pt>
                <c:pt idx="1536">
                  <c:v>0.9895778998674174</c:v>
                </c:pt>
                <c:pt idx="1537">
                  <c:v>0.98959270082232598</c:v>
                </c:pt>
                <c:pt idx="1538">
                  <c:v>0.98960747282477246</c:v>
                </c:pt>
                <c:pt idx="1539">
                  <c:v>0.9896222159466983</c:v>
                </c:pt>
                <c:pt idx="1540">
                  <c:v>0.98963693025982846</c:v>
                </c:pt>
                <c:pt idx="1541">
                  <c:v>0.98965161583567285</c:v>
                </c:pt>
                <c:pt idx="1542">
                  <c:v>0.98966627274552654</c:v>
                </c:pt>
                <c:pt idx="1543">
                  <c:v>0.98968090106047069</c:v>
                </c:pt>
                <c:pt idx="1544">
                  <c:v>0.98969550085137326</c:v>
                </c:pt>
                <c:pt idx="1545">
                  <c:v>0.98971007218888973</c:v>
                </c:pt>
                <c:pt idx="1546">
                  <c:v>0.9897246151434641</c:v>
                </c:pt>
                <c:pt idx="1547">
                  <c:v>0.9897391297853293</c:v>
                </c:pt>
                <c:pt idx="1548">
                  <c:v>0.98975361618450786</c:v>
                </c:pt>
                <c:pt idx="1549">
                  <c:v>0.98976807441081327</c:v>
                </c:pt>
                <c:pt idx="1550">
                  <c:v>0.98978250453384997</c:v>
                </c:pt>
                <c:pt idx="1551">
                  <c:v>0.98979690662301456</c:v>
                </c:pt>
                <c:pt idx="1552">
                  <c:v>0.98981128074749625</c:v>
                </c:pt>
                <c:pt idx="1553">
                  <c:v>0.98982562697627763</c:v>
                </c:pt>
                <c:pt idx="1554">
                  <c:v>0.9898399453781358</c:v>
                </c:pt>
                <c:pt idx="1555">
                  <c:v>0.98985423602164235</c:v>
                </c:pt>
                <c:pt idx="1556">
                  <c:v>0.98986849897516482</c:v>
                </c:pt>
                <c:pt idx="1557">
                  <c:v>0.9898827343068668</c:v>
                </c:pt>
                <c:pt idx="1558">
                  <c:v>0.98989694208470913</c:v>
                </c:pt>
                <c:pt idx="1559">
                  <c:v>0.98991112237645007</c:v>
                </c:pt>
                <c:pt idx="1560">
                  <c:v>0.9899252752496468</c:v>
                </c:pt>
                <c:pt idx="1561">
                  <c:v>0.98993940077165521</c:v>
                </c:pt>
                <c:pt idx="1562">
                  <c:v>0.98995349900963114</c:v>
                </c:pt>
                <c:pt idx="1563">
                  <c:v>0.98996757003053126</c:v>
                </c:pt>
                <c:pt idx="1564">
                  <c:v>0.98998161390111306</c:v>
                </c:pt>
                <c:pt idx="1565">
                  <c:v>0.98999563068793606</c:v>
                </c:pt>
                <c:pt idx="1566">
                  <c:v>0.99000962045736263</c:v>
                </c:pt>
                <c:pt idx="1567">
                  <c:v>0.99002358327555817</c:v>
                </c:pt>
                <c:pt idx="1568">
                  <c:v>0.99003751920849214</c:v>
                </c:pt>
                <c:pt idx="1569">
                  <c:v>0.99005142832193882</c:v>
                </c:pt>
                <c:pt idx="1570">
                  <c:v>0.99006531068147741</c:v>
                </c:pt>
                <c:pt idx="1571">
                  <c:v>0.99007916635249349</c:v>
                </c:pt>
                <c:pt idx="1572">
                  <c:v>0.99009299540017937</c:v>
                </c:pt>
                <c:pt idx="1573">
                  <c:v>0.99010679788953426</c:v>
                </c:pt>
                <c:pt idx="1574">
                  <c:v>0.9901205738853659</c:v>
                </c:pt>
                <c:pt idx="1575">
                  <c:v>0.99013432345229047</c:v>
                </c:pt>
                <c:pt idx="1576">
                  <c:v>0.99014804665473333</c:v>
                </c:pt>
                <c:pt idx="1577">
                  <c:v>0.99016174355693021</c:v>
                </c:pt>
                <c:pt idx="1578">
                  <c:v>0.9901754142229271</c:v>
                </c:pt>
                <c:pt idx="1579">
                  <c:v>0.99018905871658169</c:v>
                </c:pt>
                <c:pt idx="1580">
                  <c:v>0.99020267710156329</c:v>
                </c:pt>
                <c:pt idx="1581">
                  <c:v>0.99021626944135399</c:v>
                </c:pt>
                <c:pt idx="1582">
                  <c:v>0.99022983579924917</c:v>
                </c:pt>
                <c:pt idx="1583">
                  <c:v>0.9902433762383579</c:v>
                </c:pt>
                <c:pt idx="1584">
                  <c:v>0.99025689082160406</c:v>
                </c:pt>
                <c:pt idx="1585">
                  <c:v>0.99027037961172648</c:v>
                </c:pt>
                <c:pt idx="1586">
                  <c:v>0.99028384267127989</c:v>
                </c:pt>
                <c:pt idx="1587">
                  <c:v>0.99029728006263551</c:v>
                </c:pt>
                <c:pt idx="1588">
                  <c:v>0.99031069184798148</c:v>
                </c:pt>
                <c:pt idx="1589">
                  <c:v>0.99032407808932377</c:v>
                </c:pt>
                <c:pt idx="1590">
                  <c:v>0.99033743884848668</c:v>
                </c:pt>
                <c:pt idx="1591">
                  <c:v>0.99035077418711348</c:v>
                </c:pt>
                <c:pt idx="1592">
                  <c:v>0.99036408416666677</c:v>
                </c:pt>
                <c:pt idx="1593">
                  <c:v>0.99037736884842964</c:v>
                </c:pt>
                <c:pt idx="1594">
                  <c:v>0.99039062829350588</c:v>
                </c:pt>
                <c:pt idx="1595">
                  <c:v>0.99040386256282065</c:v>
                </c:pt>
                <c:pt idx="1596">
                  <c:v>0.99041707171712112</c:v>
                </c:pt>
                <c:pt idx="1597">
                  <c:v>0.9904302558169773</c:v>
                </c:pt>
                <c:pt idx="1598">
                  <c:v>0.99044341492278209</c:v>
                </c:pt>
                <c:pt idx="1599">
                  <c:v>0.99045654909475256</c:v>
                </c:pt>
                <c:pt idx="1600">
                  <c:v>0.99046965839293</c:v>
                </c:pt>
                <c:pt idx="1601">
                  <c:v>0.99048274287718108</c:v>
                </c:pt>
                <c:pt idx="1602">
                  <c:v>0.99049580260719761</c:v>
                </c:pt>
                <c:pt idx="1603">
                  <c:v>0.99050883764249809</c:v>
                </c:pt>
                <c:pt idx="1604">
                  <c:v>0.99052184804242749</c:v>
                </c:pt>
                <c:pt idx="1605">
                  <c:v>0.9905348338661587</c:v>
                </c:pt>
                <c:pt idx="1606">
                  <c:v>0.99054779517269198</c:v>
                </c:pt>
                <c:pt idx="1607">
                  <c:v>0.99056073202085682</c:v>
                </c:pt>
                <c:pt idx="1608">
                  <c:v>0.99057364446931129</c:v>
                </c:pt>
                <c:pt idx="1609">
                  <c:v>0.99058653257654361</c:v>
                </c:pt>
                <c:pt idx="1610">
                  <c:v>0.99059939640087236</c:v>
                </c:pt>
                <c:pt idx="1611">
                  <c:v>0.99061223600044668</c:v>
                </c:pt>
                <c:pt idx="1612">
                  <c:v>0.99062505143324753</c:v>
                </c:pt>
                <c:pt idx="1613">
                  <c:v>0.99063784275708788</c:v>
                </c:pt>
                <c:pt idx="1614">
                  <c:v>0.99065061002961319</c:v>
                </c:pt>
                <c:pt idx="1615">
                  <c:v>0.99066335330830213</c:v>
                </c:pt>
                <c:pt idx="1616">
                  <c:v>0.99067607265046731</c:v>
                </c:pt>
                <c:pt idx="1617">
                  <c:v>0.99068876811325546</c:v>
                </c:pt>
                <c:pt idx="1618">
                  <c:v>0.99070143975364822</c:v>
                </c:pt>
                <c:pt idx="1619">
                  <c:v>0.99071408762846291</c:v>
                </c:pt>
                <c:pt idx="1620">
                  <c:v>0.99072671179435257</c:v>
                </c:pt>
                <c:pt idx="1621">
                  <c:v>0.99073931230780687</c:v>
                </c:pt>
                <c:pt idx="1622">
                  <c:v>0.99075188922515267</c:v>
                </c:pt>
                <c:pt idx="1623">
                  <c:v>0.99076444260255436</c:v>
                </c:pt>
                <c:pt idx="1624">
                  <c:v>0.99077697249601449</c:v>
                </c:pt>
                <c:pt idx="1625">
                  <c:v>0.9907894789613747</c:v>
                </c:pt>
                <c:pt idx="1626">
                  <c:v>0.99080196205431559</c:v>
                </c:pt>
                <c:pt idx="1627">
                  <c:v>0.99081442183035762</c:v>
                </c:pt>
                <c:pt idx="1628">
                  <c:v>0.99082685834486173</c:v>
                </c:pt>
                <c:pt idx="1629">
                  <c:v>0.99083927165302965</c:v>
                </c:pt>
                <c:pt idx="1630">
                  <c:v>0.99085166180990492</c:v>
                </c:pt>
                <c:pt idx="1631">
                  <c:v>0.9908640288703725</c:v>
                </c:pt>
                <c:pt idx="1632">
                  <c:v>0.99087637288916031</c:v>
                </c:pt>
                <c:pt idx="1633">
                  <c:v>0.990888693920839</c:v>
                </c:pt>
                <c:pt idx="1634">
                  <c:v>0.99090099201982307</c:v>
                </c:pt>
                <c:pt idx="1635">
                  <c:v>0.99091326724037088</c:v>
                </c:pt>
                <c:pt idx="1636">
                  <c:v>0.99092551963658559</c:v>
                </c:pt>
                <c:pt idx="1637">
                  <c:v>0.99093774926241529</c:v>
                </c:pt>
                <c:pt idx="1638">
                  <c:v>0.99094995617165382</c:v>
                </c:pt>
                <c:pt idx="1639">
                  <c:v>0.9909621404179414</c:v>
                </c:pt>
                <c:pt idx="1640">
                  <c:v>0.99097430205476467</c:v>
                </c:pt>
                <c:pt idx="1641">
                  <c:v>0.99098644113545742</c:v>
                </c:pt>
                <c:pt idx="1642">
                  <c:v>0.99099855771320144</c:v>
                </c:pt>
                <c:pt idx="1643">
                  <c:v>0.99101065184102666</c:v>
                </c:pt>
                <c:pt idx="1644">
                  <c:v>0.99102272357181143</c:v>
                </c:pt>
                <c:pt idx="1645">
                  <c:v>0.99103477295828368</c:v>
                </c:pt>
                <c:pt idx="1646">
                  <c:v>0.99104680005302104</c:v>
                </c:pt>
                <c:pt idx="1647">
                  <c:v>0.99105880490845133</c:v>
                </c:pt>
                <c:pt idx="1648">
                  <c:v>0.99107078757685285</c:v>
                </c:pt>
                <c:pt idx="1649">
                  <c:v>0.99108274811035568</c:v>
                </c:pt>
                <c:pt idx="1650">
                  <c:v>0.99109468656094113</c:v>
                </c:pt>
                <c:pt idx="1651">
                  <c:v>0.99110660298044306</c:v>
                </c:pt>
                <c:pt idx="1652">
                  <c:v>0.99111849742054781</c:v>
                </c:pt>
                <c:pt idx="1653">
                  <c:v>0.99113036993279513</c:v>
                </c:pt>
                <c:pt idx="1654">
                  <c:v>0.99114222056857826</c:v>
                </c:pt>
                <c:pt idx="1655">
                  <c:v>0.99115404937914497</c:v>
                </c:pt>
                <c:pt idx="1656">
                  <c:v>0.99116585641559729</c:v>
                </c:pt>
                <c:pt idx="1657">
                  <c:v>0.99117764172889256</c:v>
                </c:pt>
                <c:pt idx="1658">
                  <c:v>0.99118940536984379</c:v>
                </c:pt>
                <c:pt idx="1659">
                  <c:v>0.99120114738912024</c:v>
                </c:pt>
                <c:pt idx="1660">
                  <c:v>0.99121286783724749</c:v>
                </c:pt>
                <c:pt idx="1661">
                  <c:v>0.99122456676460824</c:v>
                </c:pt>
                <c:pt idx="1662">
                  <c:v>0.99123624422144285</c:v>
                </c:pt>
                <c:pt idx="1663">
                  <c:v>0.9912479002578497</c:v>
                </c:pt>
                <c:pt idx="1664">
                  <c:v>0.99125953492378538</c:v>
                </c:pt>
                <c:pt idx="1665">
                  <c:v>0.9912711482690657</c:v>
                </c:pt>
                <c:pt idx="1666">
                  <c:v>0.99128274034336594</c:v>
                </c:pt>
                <c:pt idx="1667">
                  <c:v>0.99129431119622091</c:v>
                </c:pt>
                <c:pt idx="1668">
                  <c:v>0.9913058608770261</c:v>
                </c:pt>
                <c:pt idx="1669">
                  <c:v>0.99131738943503767</c:v>
                </c:pt>
                <c:pt idx="1670">
                  <c:v>0.99132889691937298</c:v>
                </c:pt>
                <c:pt idx="1671">
                  <c:v>0.9913403833790112</c:v>
                </c:pt>
                <c:pt idx="1672">
                  <c:v>0.99135184886279371</c:v>
                </c:pt>
                <c:pt idx="1673">
                  <c:v>0.99136329341942442</c:v>
                </c:pt>
                <c:pt idx="1674">
                  <c:v>0.99137471709747038</c:v>
                </c:pt>
                <c:pt idx="1675">
                  <c:v>0.99138611994536208</c:v>
                </c:pt>
                <c:pt idx="1676">
                  <c:v>0.9913975020113942</c:v>
                </c:pt>
                <c:pt idx="1677">
                  <c:v>0.99140886334372569</c:v>
                </c:pt>
                <c:pt idx="1678">
                  <c:v>0.99142020399038033</c:v>
                </c:pt>
                <c:pt idx="1679">
                  <c:v>0.99143152399924739</c:v>
                </c:pt>
                <c:pt idx="1680">
                  <c:v>0.99144282341808176</c:v>
                </c:pt>
                <c:pt idx="1681">
                  <c:v>0.9914541022945047</c:v>
                </c:pt>
                <c:pt idx="1682">
                  <c:v>0.99146536067600388</c:v>
                </c:pt>
                <c:pt idx="1683">
                  <c:v>0.99147659860993409</c:v>
                </c:pt>
                <c:pt idx="1684">
                  <c:v>0.991487816143518</c:v>
                </c:pt>
                <c:pt idx="1685">
                  <c:v>0.99149901332384571</c:v>
                </c:pt>
                <c:pt idx="1686">
                  <c:v>0.99151019019787601</c:v>
                </c:pt>
                <c:pt idx="1687">
                  <c:v>0.99152134681243642</c:v>
                </c:pt>
                <c:pt idx="1688">
                  <c:v>0.99153248321422371</c:v>
                </c:pt>
                <c:pt idx="1689">
                  <c:v>0.99154359944980441</c:v>
                </c:pt>
                <c:pt idx="1690">
                  <c:v>0.99155469556561504</c:v>
                </c:pt>
                <c:pt idx="1691">
                  <c:v>0.99156577160796266</c:v>
                </c:pt>
                <c:pt idx="1692">
                  <c:v>0.99157682762302535</c:v>
                </c:pt>
                <c:pt idx="1693">
                  <c:v>0.99158786365685236</c:v>
                </c:pt>
                <c:pt idx="1694">
                  <c:v>0.99159887975536487</c:v>
                </c:pt>
                <c:pt idx="1695">
                  <c:v>0.99160987596435635</c:v>
                </c:pt>
                <c:pt idx="1696">
                  <c:v>0.99162085232949271</c:v>
                </c:pt>
                <c:pt idx="1697">
                  <c:v>0.99163180889631308</c:v>
                </c:pt>
                <c:pt idx="1698">
                  <c:v>0.99164274571022981</c:v>
                </c:pt>
                <c:pt idx="1699">
                  <c:v>0.99165366281652934</c:v>
                </c:pt>
                <c:pt idx="1700">
                  <c:v>0.99166456026037231</c:v>
                </c:pt>
                <c:pt idx="1701">
                  <c:v>0.99167543808679393</c:v>
                </c:pt>
                <c:pt idx="1702">
                  <c:v>0.9916862963407046</c:v>
                </c:pt>
                <c:pt idx="1703">
                  <c:v>0.99169713506689017</c:v>
                </c:pt>
                <c:pt idx="1704">
                  <c:v>0.99170795431001257</c:v>
                </c:pt>
                <c:pt idx="1705">
                  <c:v>0.99171875411460975</c:v>
                </c:pt>
                <c:pt idx="1706">
                  <c:v>0.99172953452509649</c:v>
                </c:pt>
                <c:pt idx="1707">
                  <c:v>0.99174029558576482</c:v>
                </c:pt>
                <c:pt idx="1708">
                  <c:v>0.99175103734078396</c:v>
                </c:pt>
                <c:pt idx="1709">
                  <c:v>0.99176175983420123</c:v>
                </c:pt>
                <c:pt idx="1710">
                  <c:v>0.99177246310994238</c:v>
                </c:pt>
                <c:pt idx="1711">
                  <c:v>0.99178314721181149</c:v>
                </c:pt>
                <c:pt idx="1712">
                  <c:v>0.99179381218349194</c:v>
                </c:pt>
                <c:pt idx="1713">
                  <c:v>0.99180445806854667</c:v>
                </c:pt>
                <c:pt idx="1714">
                  <c:v>0.99181508491041837</c:v>
                </c:pt>
                <c:pt idx="1715">
                  <c:v>0.99182569275242982</c:v>
                </c:pt>
                <c:pt idx="1716">
                  <c:v>0.9918362816377847</c:v>
                </c:pt>
                <c:pt idx="1717">
                  <c:v>0.99184685160956765</c:v>
                </c:pt>
                <c:pt idx="1718">
                  <c:v>0.99185740271074463</c:v>
                </c:pt>
                <c:pt idx="1719">
                  <c:v>0.99186793498416337</c:v>
                </c:pt>
                <c:pt idx="1720">
                  <c:v>0.99187844847255391</c:v>
                </c:pt>
                <c:pt idx="1721">
                  <c:v>0.99188894321852883</c:v>
                </c:pt>
                <c:pt idx="1722">
                  <c:v>0.99189941926458347</c:v>
                </c:pt>
                <c:pt idx="1723">
                  <c:v>0.9919098766530966</c:v>
                </c:pt>
                <c:pt idx="1724">
                  <c:v>0.99192031542633075</c:v>
                </c:pt>
                <c:pt idx="1725">
                  <c:v>0.99193073562643219</c:v>
                </c:pt>
                <c:pt idx="1726">
                  <c:v>0.99194113729543198</c:v>
                </c:pt>
                <c:pt idx="1727">
                  <c:v>0.99195152047524582</c:v>
                </c:pt>
                <c:pt idx="1728">
                  <c:v>0.99196188520767459</c:v>
                </c:pt>
                <c:pt idx="1729">
                  <c:v>0.99197223153440472</c:v>
                </c:pt>
                <c:pt idx="1730">
                  <c:v>0.99198255949700853</c:v>
                </c:pt>
                <c:pt idx="1731">
                  <c:v>0.99199286913694451</c:v>
                </c:pt>
                <c:pt idx="1732">
                  <c:v>0.99200316049555803</c:v>
                </c:pt>
                <c:pt idx="1733">
                  <c:v>0.99201343361408123</c:v>
                </c:pt>
                <c:pt idx="1734">
                  <c:v>0.99202368853363376</c:v>
                </c:pt>
                <c:pt idx="1735">
                  <c:v>0.99203392529522283</c:v>
                </c:pt>
                <c:pt idx="1736">
                  <c:v>0.99204414393974405</c:v>
                </c:pt>
                <c:pt idx="1737">
                  <c:v>0.99205434450798102</c:v>
                </c:pt>
                <c:pt idx="1738">
                  <c:v>0.99206452704060633</c:v>
                </c:pt>
                <c:pt idx="1739">
                  <c:v>0.99207469157818207</c:v>
                </c:pt>
                <c:pt idx="1740">
                  <c:v>0.99208483816115922</c:v>
                </c:pt>
                <c:pt idx="1741">
                  <c:v>0.99209496682987908</c:v>
                </c:pt>
                <c:pt idx="1742">
                  <c:v>0.9921050776245729</c:v>
                </c:pt>
                <c:pt idx="1743">
                  <c:v>0.99211517058536258</c:v>
                </c:pt>
                <c:pt idx="1744">
                  <c:v>0.99212524575226113</c:v>
                </c:pt>
                <c:pt idx="1745">
                  <c:v>0.9921353031651724</c:v>
                </c:pt>
                <c:pt idx="1746">
                  <c:v>0.99214534286389211</c:v>
                </c:pt>
                <c:pt idx="1747">
                  <c:v>0.99215536488810796</c:v>
                </c:pt>
                <c:pt idx="1748">
                  <c:v>0.99216536927739984</c:v>
                </c:pt>
                <c:pt idx="1749">
                  <c:v>0.9921753560712403</c:v>
                </c:pt>
                <c:pt idx="1750">
                  <c:v>0.99218532530899484</c:v>
                </c:pt>
                <c:pt idx="1751">
                  <c:v>0.99219527702992227</c:v>
                </c:pt>
                <c:pt idx="1752">
                  <c:v>0.99220521127317518</c:v>
                </c:pt>
                <c:pt idx="1753">
                  <c:v>0.99221512807779988</c:v>
                </c:pt>
                <c:pt idx="1754">
                  <c:v>0.99222502748273733</c:v>
                </c:pt>
                <c:pt idx="1755">
                  <c:v>0.99223490952682303</c:v>
                </c:pt>
                <c:pt idx="1756">
                  <c:v>0.99224477424878743</c:v>
                </c:pt>
                <c:pt idx="1757">
                  <c:v>0.99225462168725631</c:v>
                </c:pt>
                <c:pt idx="1758">
                  <c:v>0.99226445188075107</c:v>
                </c:pt>
                <c:pt idx="1759">
                  <c:v>0.99227426486768933</c:v>
                </c:pt>
                <c:pt idx="1760">
                  <c:v>0.99228406068638475</c:v>
                </c:pt>
                <c:pt idx="1761">
                  <c:v>0.99229383937504778</c:v>
                </c:pt>
                <c:pt idx="1762">
                  <c:v>0.99230360097178583</c:v>
                </c:pt>
                <c:pt idx="1763">
                  <c:v>0.9923133455146036</c:v>
                </c:pt>
                <c:pt idx="1764">
                  <c:v>0.99232307304140355</c:v>
                </c:pt>
                <c:pt idx="1765">
                  <c:v>0.99233278358998578</c:v>
                </c:pt>
                <c:pt idx="1766">
                  <c:v>0.99234247719804902</c:v>
                </c:pt>
                <c:pt idx="1767">
                  <c:v>0.99235215390319031</c:v>
                </c:pt>
                <c:pt idx="1768">
                  <c:v>0.99236181374290577</c:v>
                </c:pt>
                <c:pt idx="1769">
                  <c:v>0.9923714567545906</c:v>
                </c:pt>
                <c:pt idx="1770">
                  <c:v>0.99238108297553984</c:v>
                </c:pt>
                <c:pt idx="1771">
                  <c:v>0.99239069244294797</c:v>
                </c:pt>
                <c:pt idx="1772">
                  <c:v>0.9924002851939101</c:v>
                </c:pt>
                <c:pt idx="1773">
                  <c:v>0.99240986126542141</c:v>
                </c:pt>
                <c:pt idx="1774">
                  <c:v>0.99241942069437816</c:v>
                </c:pt>
                <c:pt idx="1775">
                  <c:v>0.99242896351757781</c:v>
                </c:pt>
                <c:pt idx="1776">
                  <c:v>0.99243848977171889</c:v>
                </c:pt>
                <c:pt idx="1777">
                  <c:v>0.99244799949340201</c:v>
                </c:pt>
                <c:pt idx="1778">
                  <c:v>0.99245749271912953</c:v>
                </c:pt>
                <c:pt idx="1779">
                  <c:v>0.99246696948530655</c:v>
                </c:pt>
                <c:pt idx="1780">
                  <c:v>0.99247642982824047</c:v>
                </c:pt>
                <c:pt idx="1781">
                  <c:v>0.99248587378414188</c:v>
                </c:pt>
                <c:pt idx="1782">
                  <c:v>0.99249530138912456</c:v>
                </c:pt>
                <c:pt idx="1783">
                  <c:v>0.9925047126792057</c:v>
                </c:pt>
                <c:pt idx="1784">
                  <c:v>0.99251410769030668</c:v>
                </c:pt>
                <c:pt idx="1785">
                  <c:v>0.99252348645825295</c:v>
                </c:pt>
                <c:pt idx="1786">
                  <c:v>0.99253284901877425</c:v>
                </c:pt>
                <c:pt idx="1787">
                  <c:v>0.99254219540750532</c:v>
                </c:pt>
                <c:pt idx="1788">
                  <c:v>0.99255152565998572</c:v>
                </c:pt>
                <c:pt idx="1789">
                  <c:v>0.99256083981166088</c:v>
                </c:pt>
                <c:pt idx="1790">
                  <c:v>0.99257013789788118</c:v>
                </c:pt>
                <c:pt idx="1791">
                  <c:v>0.99257941995390364</c:v>
                </c:pt>
                <c:pt idx="1792">
                  <c:v>0.99258868601489092</c:v>
                </c:pt>
                <c:pt idx="1793">
                  <c:v>0.99259793611591285</c:v>
                </c:pt>
                <c:pt idx="1794">
                  <c:v>0.99260717029194556</c:v>
                </c:pt>
                <c:pt idx="1795">
                  <c:v>0.9926163885778726</c:v>
                </c:pt>
                <c:pt idx="1796">
                  <c:v>0.9926255910084848</c:v>
                </c:pt>
                <c:pt idx="1797">
                  <c:v>0.99263477761848073</c:v>
                </c:pt>
                <c:pt idx="1798">
                  <c:v>0.99264394844246706</c:v>
                </c:pt>
                <c:pt idx="1799">
                  <c:v>0.99265310351495861</c:v>
                </c:pt>
                <c:pt idx="1800">
                  <c:v>0.99266224287037874</c:v>
                </c:pt>
                <c:pt idx="1801">
                  <c:v>0.99267136654305976</c:v>
                </c:pt>
                <c:pt idx="1802">
                  <c:v>0.99268047456724295</c:v>
                </c:pt>
                <c:pt idx="1803">
                  <c:v>0.99268956697707922</c:v>
                </c:pt>
                <c:pt idx="1804">
                  <c:v>0.99269864380662909</c:v>
                </c:pt>
                <c:pt idx="1805">
                  <c:v>0.99270770508986284</c:v>
                </c:pt>
                <c:pt idx="1806">
                  <c:v>0.99271675086066125</c:v>
                </c:pt>
                <c:pt idx="1807">
                  <c:v>0.99272578115281551</c:v>
                </c:pt>
                <c:pt idx="1808">
                  <c:v>0.99273479600002779</c:v>
                </c:pt>
                <c:pt idx="1809">
                  <c:v>0.99274379543591107</c:v>
                </c:pt>
                <c:pt idx="1810">
                  <c:v>0.99275277949398988</c:v>
                </c:pt>
                <c:pt idx="1811">
                  <c:v>0.99276174820770036</c:v>
                </c:pt>
                <c:pt idx="1812">
                  <c:v>0.99277070161039038</c:v>
                </c:pt>
                <c:pt idx="1813">
                  <c:v>0.99277963973532024</c:v>
                </c:pt>
                <c:pt idx="1814">
                  <c:v>0.99278856261566251</c:v>
                </c:pt>
                <c:pt idx="1815">
                  <c:v>0.9927974702845026</c:v>
                </c:pt>
                <c:pt idx="1816">
                  <c:v>0.99280636277483869</c:v>
                </c:pt>
                <c:pt idx="1817">
                  <c:v>0.99281524011958255</c:v>
                </c:pt>
                <c:pt idx="1818">
                  <c:v>0.99282410235155916</c:v>
                </c:pt>
                <c:pt idx="1819">
                  <c:v>0.99283294950350742</c:v>
                </c:pt>
                <c:pt idx="1820">
                  <c:v>0.99284178160808034</c:v>
                </c:pt>
                <c:pt idx="1821">
                  <c:v>0.9928505986978452</c:v>
                </c:pt>
                <c:pt idx="1822">
                  <c:v>0.99285940080528368</c:v>
                </c:pt>
                <c:pt idx="1823">
                  <c:v>0.99286818796279275</c:v>
                </c:pt>
                <c:pt idx="1824">
                  <c:v>0.9928769602026839</c:v>
                </c:pt>
                <c:pt idx="1825">
                  <c:v>0.99288571755718458</c:v>
                </c:pt>
                <c:pt idx="1826">
                  <c:v>0.99289446005843729</c:v>
                </c:pt>
                <c:pt idx="1827">
                  <c:v>0.99290318773850106</c:v>
                </c:pt>
                <c:pt idx="1828">
                  <c:v>0.99291190062935042</c:v>
                </c:pt>
                <c:pt idx="1829">
                  <c:v>0.99292059876287664</c:v>
                </c:pt>
                <c:pt idx="1830">
                  <c:v>0.99292928217088783</c:v>
                </c:pt>
                <c:pt idx="1831">
                  <c:v>0.9929379508851085</c:v>
                </c:pt>
                <c:pt idx="1832">
                  <c:v>0.99294660493718079</c:v>
                </c:pt>
                <c:pt idx="1833">
                  <c:v>0.992955244358664</c:v>
                </c:pt>
                <c:pt idx="1834">
                  <c:v>0.9929638691810353</c:v>
                </c:pt>
                <c:pt idx="1835">
                  <c:v>0.99297247943568956</c:v>
                </c:pt>
                <c:pt idx="1836">
                  <c:v>0.99298107515393996</c:v>
                </c:pt>
                <c:pt idx="1837">
                  <c:v>0.99298965636701819</c:v>
                </c:pt>
                <c:pt idx="1838">
                  <c:v>0.99299822310607444</c:v>
                </c:pt>
                <c:pt idx="1839">
                  <c:v>0.99300677540217797</c:v>
                </c:pt>
                <c:pt idx="1840">
                  <c:v>0.99301531328631709</c:v>
                </c:pt>
                <c:pt idx="1841">
                  <c:v>0.99302383678939954</c:v>
                </c:pt>
                <c:pt idx="1842">
                  <c:v>0.99303234594225287</c:v>
                </c:pt>
                <c:pt idx="1843">
                  <c:v>0.99304084077562438</c:v>
                </c:pt>
                <c:pt idx="1844">
                  <c:v>0.99304932132018164</c:v>
                </c:pt>
                <c:pt idx="1845">
                  <c:v>0.99305778760651253</c:v>
                </c:pt>
                <c:pt idx="1846">
                  <c:v>0.99306623966512553</c:v>
                </c:pt>
                <c:pt idx="1847">
                  <c:v>0.99307467752645018</c:v>
                </c:pt>
                <c:pt idx="1848">
                  <c:v>0.99308310122083698</c:v>
                </c:pt>
                <c:pt idx="1849">
                  <c:v>0.99309151077855784</c:v>
                </c:pt>
                <c:pt idx="1850">
                  <c:v>0.99309990622980626</c:v>
                </c:pt>
                <c:pt idx="1851">
                  <c:v>0.99310828760469771</c:v>
                </c:pt>
                <c:pt idx="1852">
                  <c:v>0.9931166549332695</c:v>
                </c:pt>
                <c:pt idx="1853">
                  <c:v>0.99312500824548133</c:v>
                </c:pt>
                <c:pt idx="1854">
                  <c:v>0.99313334757121563</c:v>
                </c:pt>
                <c:pt idx="1855">
                  <c:v>0.99314167294027733</c:v>
                </c:pt>
                <c:pt idx="1856">
                  <c:v>0.99314998438239455</c:v>
                </c:pt>
              </c:numCache>
            </c:numRef>
          </c:yVal>
          <c:smooth val="1"/>
          <c:extLst>
            <c:ext xmlns:c16="http://schemas.microsoft.com/office/drawing/2014/chart" uri="{C3380CC4-5D6E-409C-BE32-E72D297353CC}">
              <c16:uniqueId val="{00000002-7F97-497B-BF90-BA12E72850EE}"/>
            </c:ext>
          </c:extLst>
        </c:ser>
        <c:ser>
          <c:idx val="3"/>
          <c:order val="3"/>
          <c:tx>
            <c:strRef>
              <c:f>Settings!$C$7</c:f>
              <c:strCache>
                <c:ptCount val="1"/>
                <c:pt idx="0">
                  <c:v>Drug 4</c:v>
                </c:pt>
              </c:strCache>
            </c:strRef>
          </c:tx>
          <c:marker>
            <c:symbol val="none"/>
          </c:marker>
          <c:xVal>
            <c:numRef>
              <c:f>'Weight-Age'!$E$2:$E$1858</c:f>
              <c:numCache>
                <c:formatCode>0.000</c:formatCode>
                <c:ptCount val="1857"/>
                <c:pt idx="0">
                  <c:v>0</c:v>
                </c:pt>
                <c:pt idx="1">
                  <c:v>3.2854209445585217E-2</c:v>
                </c:pt>
                <c:pt idx="2">
                  <c:v>6.5708418891170434E-2</c:v>
                </c:pt>
                <c:pt idx="3">
                  <c:v>9.856262833675565E-2</c:v>
                </c:pt>
                <c:pt idx="4">
                  <c:v>0.13141683778234087</c:v>
                </c:pt>
                <c:pt idx="5">
                  <c:v>0.16427104722792607</c:v>
                </c:pt>
                <c:pt idx="6">
                  <c:v>0.1971252566735113</c:v>
                </c:pt>
                <c:pt idx="7">
                  <c:v>0.2299794661190965</c:v>
                </c:pt>
                <c:pt idx="8">
                  <c:v>0.26283367556468173</c:v>
                </c:pt>
                <c:pt idx="9">
                  <c:v>0.29568788501026694</c:v>
                </c:pt>
                <c:pt idx="10">
                  <c:v>0.32854209445585214</c:v>
                </c:pt>
                <c:pt idx="11">
                  <c:v>0.3613963039014374</c:v>
                </c:pt>
                <c:pt idx="12">
                  <c:v>0.3942505133470226</c:v>
                </c:pt>
                <c:pt idx="13">
                  <c:v>0.4271047227926078</c:v>
                </c:pt>
                <c:pt idx="14">
                  <c:v>0.45995893223819301</c:v>
                </c:pt>
                <c:pt idx="15">
                  <c:v>0.49281314168377821</c:v>
                </c:pt>
                <c:pt idx="16">
                  <c:v>0.52566735112936347</c:v>
                </c:pt>
                <c:pt idx="17">
                  <c:v>0.55852156057494862</c:v>
                </c:pt>
                <c:pt idx="18">
                  <c:v>0.59137577002053388</c:v>
                </c:pt>
                <c:pt idx="19">
                  <c:v>0.62422997946611913</c:v>
                </c:pt>
                <c:pt idx="20">
                  <c:v>0.65708418891170428</c:v>
                </c:pt>
                <c:pt idx="21">
                  <c:v>0.68993839835728954</c:v>
                </c:pt>
                <c:pt idx="22">
                  <c:v>0.7227926078028748</c:v>
                </c:pt>
                <c:pt idx="23">
                  <c:v>0.75564681724845995</c:v>
                </c:pt>
                <c:pt idx="24">
                  <c:v>0.7885010266940452</c:v>
                </c:pt>
                <c:pt idx="25">
                  <c:v>0.82135523613963035</c:v>
                </c:pt>
                <c:pt idx="26">
                  <c:v>0.85420944558521561</c:v>
                </c:pt>
                <c:pt idx="27">
                  <c:v>0.88706365503080087</c:v>
                </c:pt>
                <c:pt idx="28">
                  <c:v>0.91991786447638602</c:v>
                </c:pt>
                <c:pt idx="29">
                  <c:v>0.95277207392197127</c:v>
                </c:pt>
                <c:pt idx="30">
                  <c:v>0.98562628336755642</c:v>
                </c:pt>
                <c:pt idx="31">
                  <c:v>1.0184804928131417</c:v>
                </c:pt>
                <c:pt idx="32">
                  <c:v>1.0513347022587269</c:v>
                </c:pt>
                <c:pt idx="33">
                  <c:v>1.0841889117043122</c:v>
                </c:pt>
                <c:pt idx="34">
                  <c:v>1.1170431211498972</c:v>
                </c:pt>
                <c:pt idx="35">
                  <c:v>1.1498973305954825</c:v>
                </c:pt>
                <c:pt idx="36">
                  <c:v>1.1827515400410678</c:v>
                </c:pt>
                <c:pt idx="37">
                  <c:v>1.215605749486653</c:v>
                </c:pt>
                <c:pt idx="38">
                  <c:v>1.2484599589322383</c:v>
                </c:pt>
                <c:pt idx="39">
                  <c:v>1.2813141683778233</c:v>
                </c:pt>
                <c:pt idx="40">
                  <c:v>1.3141683778234086</c:v>
                </c:pt>
                <c:pt idx="41">
                  <c:v>1.3470225872689938</c:v>
                </c:pt>
                <c:pt idx="42">
                  <c:v>1.3798767967145791</c:v>
                </c:pt>
                <c:pt idx="43">
                  <c:v>1.4127310061601643</c:v>
                </c:pt>
                <c:pt idx="44">
                  <c:v>1.4455852156057496</c:v>
                </c:pt>
                <c:pt idx="45">
                  <c:v>1.4784394250513346</c:v>
                </c:pt>
                <c:pt idx="46">
                  <c:v>1.5112936344969199</c:v>
                </c:pt>
                <c:pt idx="47">
                  <c:v>1.5441478439425051</c:v>
                </c:pt>
                <c:pt idx="48">
                  <c:v>1.5770020533880904</c:v>
                </c:pt>
                <c:pt idx="49">
                  <c:v>1.6098562628336757</c:v>
                </c:pt>
                <c:pt idx="50">
                  <c:v>1.6427104722792607</c:v>
                </c:pt>
                <c:pt idx="51">
                  <c:v>1.675564681724846</c:v>
                </c:pt>
                <c:pt idx="52">
                  <c:v>1.7084188911704312</c:v>
                </c:pt>
                <c:pt idx="53">
                  <c:v>1.7412731006160165</c:v>
                </c:pt>
                <c:pt idx="54">
                  <c:v>1.7741273100616017</c:v>
                </c:pt>
                <c:pt idx="55">
                  <c:v>1.8069815195071868</c:v>
                </c:pt>
                <c:pt idx="56">
                  <c:v>1.839835728952772</c:v>
                </c:pt>
                <c:pt idx="57">
                  <c:v>1.8726899383983573</c:v>
                </c:pt>
                <c:pt idx="58">
                  <c:v>1.9055441478439425</c:v>
                </c:pt>
                <c:pt idx="59">
                  <c:v>1.9383983572895278</c:v>
                </c:pt>
                <c:pt idx="60">
                  <c:v>1.9712525667351128</c:v>
                </c:pt>
                <c:pt idx="61">
                  <c:v>2.0041067761806981</c:v>
                </c:pt>
                <c:pt idx="62">
                  <c:v>2.0369609856262834</c:v>
                </c:pt>
                <c:pt idx="63">
                  <c:v>2.0698151950718686</c:v>
                </c:pt>
                <c:pt idx="64">
                  <c:v>2.1026694045174539</c:v>
                </c:pt>
                <c:pt idx="65">
                  <c:v>2.1355236139630391</c:v>
                </c:pt>
                <c:pt idx="66">
                  <c:v>2.1683778234086244</c:v>
                </c:pt>
                <c:pt idx="67">
                  <c:v>2.2012320328542097</c:v>
                </c:pt>
                <c:pt idx="68">
                  <c:v>2.2340862422997945</c:v>
                </c:pt>
                <c:pt idx="69">
                  <c:v>2.2669404517453797</c:v>
                </c:pt>
                <c:pt idx="70">
                  <c:v>2.299794661190965</c:v>
                </c:pt>
                <c:pt idx="71">
                  <c:v>2.3326488706365502</c:v>
                </c:pt>
                <c:pt idx="72">
                  <c:v>2.3655030800821355</c:v>
                </c:pt>
                <c:pt idx="73">
                  <c:v>2.3983572895277208</c:v>
                </c:pt>
                <c:pt idx="74">
                  <c:v>2.431211498973306</c:v>
                </c:pt>
                <c:pt idx="75">
                  <c:v>2.4640657084188913</c:v>
                </c:pt>
                <c:pt idx="76">
                  <c:v>2.4969199178644765</c:v>
                </c:pt>
                <c:pt idx="77">
                  <c:v>2.5297741273100618</c:v>
                </c:pt>
                <c:pt idx="78">
                  <c:v>2.5626283367556466</c:v>
                </c:pt>
                <c:pt idx="79">
                  <c:v>2.5954825462012319</c:v>
                </c:pt>
                <c:pt idx="80">
                  <c:v>2.6283367556468171</c:v>
                </c:pt>
                <c:pt idx="81">
                  <c:v>2.6611909650924024</c:v>
                </c:pt>
                <c:pt idx="82">
                  <c:v>2.6940451745379876</c:v>
                </c:pt>
                <c:pt idx="83">
                  <c:v>2.7268993839835729</c:v>
                </c:pt>
                <c:pt idx="84">
                  <c:v>2.7597535934291582</c:v>
                </c:pt>
                <c:pt idx="85">
                  <c:v>2.7926078028747434</c:v>
                </c:pt>
                <c:pt idx="86">
                  <c:v>2.8254620123203287</c:v>
                </c:pt>
                <c:pt idx="87">
                  <c:v>2.8583162217659139</c:v>
                </c:pt>
                <c:pt idx="88">
                  <c:v>2.8911704312114992</c:v>
                </c:pt>
                <c:pt idx="89">
                  <c:v>2.924024640657084</c:v>
                </c:pt>
                <c:pt idx="90">
                  <c:v>2.9568788501026693</c:v>
                </c:pt>
                <c:pt idx="91">
                  <c:v>2.9897330595482545</c:v>
                </c:pt>
                <c:pt idx="92">
                  <c:v>3.0225872689938398</c:v>
                </c:pt>
                <c:pt idx="93">
                  <c:v>3.055441478439425</c:v>
                </c:pt>
                <c:pt idx="94">
                  <c:v>3.0882956878850103</c:v>
                </c:pt>
                <c:pt idx="95">
                  <c:v>3.1211498973305956</c:v>
                </c:pt>
                <c:pt idx="96">
                  <c:v>3.1540041067761808</c:v>
                </c:pt>
                <c:pt idx="97">
                  <c:v>3.1868583162217661</c:v>
                </c:pt>
                <c:pt idx="98">
                  <c:v>3.2197125256673513</c:v>
                </c:pt>
                <c:pt idx="99">
                  <c:v>3.2525667351129361</c:v>
                </c:pt>
                <c:pt idx="100">
                  <c:v>3.2854209445585214</c:v>
                </c:pt>
                <c:pt idx="101">
                  <c:v>3.3182751540041067</c:v>
                </c:pt>
                <c:pt idx="102">
                  <c:v>3.3511293634496919</c:v>
                </c:pt>
                <c:pt idx="103">
                  <c:v>3.3839835728952772</c:v>
                </c:pt>
                <c:pt idx="104">
                  <c:v>3.4168377823408624</c:v>
                </c:pt>
                <c:pt idx="105">
                  <c:v>3.4496919917864477</c:v>
                </c:pt>
                <c:pt idx="106">
                  <c:v>3.482546201232033</c:v>
                </c:pt>
                <c:pt idx="107">
                  <c:v>3.5154004106776182</c:v>
                </c:pt>
                <c:pt idx="108">
                  <c:v>3.5482546201232035</c:v>
                </c:pt>
                <c:pt idx="109">
                  <c:v>3.5811088295687883</c:v>
                </c:pt>
                <c:pt idx="110">
                  <c:v>3.6139630390143735</c:v>
                </c:pt>
                <c:pt idx="111">
                  <c:v>3.6468172484599588</c:v>
                </c:pt>
                <c:pt idx="112">
                  <c:v>3.6796714579055441</c:v>
                </c:pt>
                <c:pt idx="113">
                  <c:v>3.7125256673511293</c:v>
                </c:pt>
                <c:pt idx="114">
                  <c:v>3.7453798767967146</c:v>
                </c:pt>
                <c:pt idx="115">
                  <c:v>3.7782340862422998</c:v>
                </c:pt>
                <c:pt idx="116">
                  <c:v>3.8110882956878851</c:v>
                </c:pt>
                <c:pt idx="117">
                  <c:v>3.8439425051334704</c:v>
                </c:pt>
                <c:pt idx="118">
                  <c:v>3.8767967145790556</c:v>
                </c:pt>
                <c:pt idx="119">
                  <c:v>3.9096509240246409</c:v>
                </c:pt>
                <c:pt idx="120">
                  <c:v>3.9425051334702257</c:v>
                </c:pt>
                <c:pt idx="121">
                  <c:v>3.9753593429158109</c:v>
                </c:pt>
                <c:pt idx="122">
                  <c:v>4.0082135523613962</c:v>
                </c:pt>
                <c:pt idx="123">
                  <c:v>4.0410677618069819</c:v>
                </c:pt>
                <c:pt idx="124">
                  <c:v>4.0739219712525667</c:v>
                </c:pt>
                <c:pt idx="125">
                  <c:v>4.1067761806981515</c:v>
                </c:pt>
                <c:pt idx="126">
                  <c:v>4.1396303901437372</c:v>
                </c:pt>
                <c:pt idx="127">
                  <c:v>4.1724845995893221</c:v>
                </c:pt>
                <c:pt idx="128">
                  <c:v>4.2053388090349078</c:v>
                </c:pt>
                <c:pt idx="129">
                  <c:v>4.2381930184804926</c:v>
                </c:pt>
                <c:pt idx="130">
                  <c:v>4.2710472279260783</c:v>
                </c:pt>
                <c:pt idx="131">
                  <c:v>4.3039014373716631</c:v>
                </c:pt>
                <c:pt idx="132">
                  <c:v>4.3367556468172488</c:v>
                </c:pt>
                <c:pt idx="133">
                  <c:v>4.3696098562628336</c:v>
                </c:pt>
                <c:pt idx="134">
                  <c:v>4.4024640657084193</c:v>
                </c:pt>
                <c:pt idx="135">
                  <c:v>4.4353182751540041</c:v>
                </c:pt>
                <c:pt idx="136">
                  <c:v>4.4681724845995889</c:v>
                </c:pt>
                <c:pt idx="137">
                  <c:v>4.5010266940451746</c:v>
                </c:pt>
                <c:pt idx="138">
                  <c:v>4.5338809034907595</c:v>
                </c:pt>
                <c:pt idx="139">
                  <c:v>4.5667351129363452</c:v>
                </c:pt>
                <c:pt idx="140">
                  <c:v>4.59958932238193</c:v>
                </c:pt>
                <c:pt idx="141">
                  <c:v>4.6324435318275157</c:v>
                </c:pt>
                <c:pt idx="142">
                  <c:v>4.6652977412731005</c:v>
                </c:pt>
                <c:pt idx="143">
                  <c:v>4.6981519507186862</c:v>
                </c:pt>
                <c:pt idx="144">
                  <c:v>4.731006160164271</c:v>
                </c:pt>
                <c:pt idx="145">
                  <c:v>4.7638603696098567</c:v>
                </c:pt>
                <c:pt idx="146">
                  <c:v>4.7967145790554415</c:v>
                </c:pt>
                <c:pt idx="147">
                  <c:v>4.8295687885010263</c:v>
                </c:pt>
                <c:pt idx="148">
                  <c:v>4.862422997946612</c:v>
                </c:pt>
                <c:pt idx="149">
                  <c:v>4.8952772073921968</c:v>
                </c:pt>
                <c:pt idx="150">
                  <c:v>4.9281314168377826</c:v>
                </c:pt>
                <c:pt idx="151">
                  <c:v>4.9609856262833674</c:v>
                </c:pt>
                <c:pt idx="152">
                  <c:v>4.9938398357289531</c:v>
                </c:pt>
                <c:pt idx="153">
                  <c:v>5.0266940451745379</c:v>
                </c:pt>
                <c:pt idx="154">
                  <c:v>5.0595482546201236</c:v>
                </c:pt>
                <c:pt idx="155">
                  <c:v>5.0924024640657084</c:v>
                </c:pt>
                <c:pt idx="156">
                  <c:v>5.1252566735112932</c:v>
                </c:pt>
                <c:pt idx="157">
                  <c:v>5.1581108829568789</c:v>
                </c:pt>
                <c:pt idx="158">
                  <c:v>5.1909650924024637</c:v>
                </c:pt>
                <c:pt idx="159">
                  <c:v>5.2238193018480494</c:v>
                </c:pt>
                <c:pt idx="160">
                  <c:v>5.2566735112936342</c:v>
                </c:pt>
                <c:pt idx="161">
                  <c:v>5.28952772073922</c:v>
                </c:pt>
                <c:pt idx="162">
                  <c:v>5.3223819301848048</c:v>
                </c:pt>
                <c:pt idx="163">
                  <c:v>5.3552361396303905</c:v>
                </c:pt>
                <c:pt idx="164">
                  <c:v>5.3880903490759753</c:v>
                </c:pt>
                <c:pt idx="165">
                  <c:v>5.420944558521561</c:v>
                </c:pt>
                <c:pt idx="166">
                  <c:v>5.4537987679671458</c:v>
                </c:pt>
                <c:pt idx="167">
                  <c:v>5.4866529774127306</c:v>
                </c:pt>
                <c:pt idx="168">
                  <c:v>5.5195071868583163</c:v>
                </c:pt>
                <c:pt idx="169">
                  <c:v>5.5523613963039011</c:v>
                </c:pt>
                <c:pt idx="170">
                  <c:v>5.5852156057494868</c:v>
                </c:pt>
                <c:pt idx="171">
                  <c:v>5.6180698151950716</c:v>
                </c:pt>
                <c:pt idx="172">
                  <c:v>5.6509240246406574</c:v>
                </c:pt>
                <c:pt idx="173">
                  <c:v>5.6837782340862422</c:v>
                </c:pt>
                <c:pt idx="174">
                  <c:v>5.7166324435318279</c:v>
                </c:pt>
                <c:pt idx="175">
                  <c:v>5.7494866529774127</c:v>
                </c:pt>
                <c:pt idx="176">
                  <c:v>5.7823408624229984</c:v>
                </c:pt>
                <c:pt idx="177">
                  <c:v>5.8151950718685832</c:v>
                </c:pt>
                <c:pt idx="178">
                  <c:v>5.848049281314168</c:v>
                </c:pt>
                <c:pt idx="179">
                  <c:v>5.8809034907597537</c:v>
                </c:pt>
                <c:pt idx="180">
                  <c:v>5.9137577002053385</c:v>
                </c:pt>
                <c:pt idx="181">
                  <c:v>5.9466119096509242</c:v>
                </c:pt>
                <c:pt idx="182">
                  <c:v>5.979466119096509</c:v>
                </c:pt>
                <c:pt idx="183">
                  <c:v>6.0123203285420947</c:v>
                </c:pt>
                <c:pt idx="184">
                  <c:v>6.0451745379876796</c:v>
                </c:pt>
                <c:pt idx="185">
                  <c:v>6.0780287474332653</c:v>
                </c:pt>
                <c:pt idx="186">
                  <c:v>6.1108829568788501</c:v>
                </c:pt>
                <c:pt idx="187">
                  <c:v>6.1437371663244349</c:v>
                </c:pt>
                <c:pt idx="188">
                  <c:v>6.1765913757700206</c:v>
                </c:pt>
                <c:pt idx="189">
                  <c:v>6.2094455852156054</c:v>
                </c:pt>
                <c:pt idx="190">
                  <c:v>6.2422997946611911</c:v>
                </c:pt>
                <c:pt idx="191">
                  <c:v>6.2751540041067759</c:v>
                </c:pt>
                <c:pt idx="192">
                  <c:v>6.3080082135523616</c:v>
                </c:pt>
                <c:pt idx="193">
                  <c:v>6.3408624229979464</c:v>
                </c:pt>
                <c:pt idx="194">
                  <c:v>6.3737166324435321</c:v>
                </c:pt>
                <c:pt idx="195">
                  <c:v>6.406570841889117</c:v>
                </c:pt>
                <c:pt idx="196">
                  <c:v>6.4394250513347027</c:v>
                </c:pt>
                <c:pt idx="197">
                  <c:v>6.4722792607802875</c:v>
                </c:pt>
                <c:pt idx="198">
                  <c:v>6.5051334702258723</c:v>
                </c:pt>
                <c:pt idx="199">
                  <c:v>6.537987679671458</c:v>
                </c:pt>
                <c:pt idx="200">
                  <c:v>6.5708418891170428</c:v>
                </c:pt>
                <c:pt idx="201">
                  <c:v>6.6036960985626285</c:v>
                </c:pt>
                <c:pt idx="202">
                  <c:v>6.6365503080082133</c:v>
                </c:pt>
                <c:pt idx="203">
                  <c:v>6.669404517453799</c:v>
                </c:pt>
                <c:pt idx="204">
                  <c:v>6.7022587268993838</c:v>
                </c:pt>
                <c:pt idx="205">
                  <c:v>6.7351129363449695</c:v>
                </c:pt>
                <c:pt idx="206">
                  <c:v>6.7679671457905544</c:v>
                </c:pt>
                <c:pt idx="207">
                  <c:v>6.8008213552361401</c:v>
                </c:pt>
                <c:pt idx="208">
                  <c:v>6.8336755646817249</c:v>
                </c:pt>
                <c:pt idx="209">
                  <c:v>6.8665297741273097</c:v>
                </c:pt>
                <c:pt idx="210">
                  <c:v>6.8993839835728954</c:v>
                </c:pt>
                <c:pt idx="211">
                  <c:v>6.9322381930184802</c:v>
                </c:pt>
                <c:pt idx="212">
                  <c:v>6.9650924024640659</c:v>
                </c:pt>
                <c:pt idx="213">
                  <c:v>6.9979466119096507</c:v>
                </c:pt>
                <c:pt idx="214">
                  <c:v>7.0308008213552364</c:v>
                </c:pt>
                <c:pt idx="215">
                  <c:v>7.0636550308008212</c:v>
                </c:pt>
                <c:pt idx="216">
                  <c:v>7.0965092402464069</c:v>
                </c:pt>
                <c:pt idx="217">
                  <c:v>7.1293634496919918</c:v>
                </c:pt>
                <c:pt idx="218">
                  <c:v>7.1622176591375766</c:v>
                </c:pt>
                <c:pt idx="219">
                  <c:v>7.1950718685831623</c:v>
                </c:pt>
                <c:pt idx="220">
                  <c:v>7.2279260780287471</c:v>
                </c:pt>
                <c:pt idx="221">
                  <c:v>7.2607802874743328</c:v>
                </c:pt>
                <c:pt idx="222">
                  <c:v>7.2936344969199176</c:v>
                </c:pt>
                <c:pt idx="223">
                  <c:v>7.3264887063655033</c:v>
                </c:pt>
                <c:pt idx="224">
                  <c:v>7.3593429158110881</c:v>
                </c:pt>
                <c:pt idx="225">
                  <c:v>7.3921971252566738</c:v>
                </c:pt>
                <c:pt idx="226">
                  <c:v>7.4250513347022586</c:v>
                </c:pt>
                <c:pt idx="227">
                  <c:v>7.4579055441478443</c:v>
                </c:pt>
                <c:pt idx="228">
                  <c:v>7.4907597535934292</c:v>
                </c:pt>
                <c:pt idx="229">
                  <c:v>7.523613963039014</c:v>
                </c:pt>
                <c:pt idx="230">
                  <c:v>7.5564681724845997</c:v>
                </c:pt>
                <c:pt idx="231">
                  <c:v>7.5893223819301845</c:v>
                </c:pt>
                <c:pt idx="232">
                  <c:v>7.6221765913757702</c:v>
                </c:pt>
                <c:pt idx="233">
                  <c:v>7.655030800821355</c:v>
                </c:pt>
                <c:pt idx="234">
                  <c:v>7.6878850102669407</c:v>
                </c:pt>
                <c:pt idx="235">
                  <c:v>7.7207392197125255</c:v>
                </c:pt>
                <c:pt idx="236">
                  <c:v>7.7535934291581112</c:v>
                </c:pt>
                <c:pt idx="237">
                  <c:v>7.786447638603696</c:v>
                </c:pt>
                <c:pt idx="238">
                  <c:v>7.8193018480492817</c:v>
                </c:pt>
                <c:pt idx="239">
                  <c:v>7.8521560574948666</c:v>
                </c:pt>
                <c:pt idx="240">
                  <c:v>7.8850102669404514</c:v>
                </c:pt>
                <c:pt idx="241">
                  <c:v>7.9178644763860371</c:v>
                </c:pt>
                <c:pt idx="242">
                  <c:v>7.9507186858316219</c:v>
                </c:pt>
                <c:pt idx="243">
                  <c:v>7.9835728952772076</c:v>
                </c:pt>
                <c:pt idx="244">
                  <c:v>8.0164271047227924</c:v>
                </c:pt>
                <c:pt idx="245">
                  <c:v>8.0492813141683772</c:v>
                </c:pt>
                <c:pt idx="246">
                  <c:v>8.0821355236139638</c:v>
                </c:pt>
                <c:pt idx="247">
                  <c:v>8.1149897330595486</c:v>
                </c:pt>
                <c:pt idx="248">
                  <c:v>8.1478439425051334</c:v>
                </c:pt>
                <c:pt idx="249">
                  <c:v>8.1806981519507183</c:v>
                </c:pt>
                <c:pt idx="250">
                  <c:v>8.2135523613963031</c:v>
                </c:pt>
                <c:pt idx="251">
                  <c:v>8.2464065708418897</c:v>
                </c:pt>
                <c:pt idx="252">
                  <c:v>8.2792607802874745</c:v>
                </c:pt>
                <c:pt idx="253">
                  <c:v>8.3121149897330593</c:v>
                </c:pt>
                <c:pt idx="254">
                  <c:v>8.3449691991786441</c:v>
                </c:pt>
                <c:pt idx="255">
                  <c:v>8.3778234086242307</c:v>
                </c:pt>
                <c:pt idx="256">
                  <c:v>8.4106776180698155</c:v>
                </c:pt>
                <c:pt idx="257">
                  <c:v>8.4435318275154003</c:v>
                </c:pt>
                <c:pt idx="258">
                  <c:v>8.4763860369609851</c:v>
                </c:pt>
                <c:pt idx="259">
                  <c:v>8.5092402464065717</c:v>
                </c:pt>
                <c:pt idx="260">
                  <c:v>8.5420944558521565</c:v>
                </c:pt>
                <c:pt idx="261">
                  <c:v>8.5749486652977414</c:v>
                </c:pt>
                <c:pt idx="262">
                  <c:v>8.6078028747433262</c:v>
                </c:pt>
                <c:pt idx="263">
                  <c:v>8.640657084188911</c:v>
                </c:pt>
                <c:pt idx="264">
                  <c:v>8.6735112936344976</c:v>
                </c:pt>
                <c:pt idx="265">
                  <c:v>8.7063655030800824</c:v>
                </c:pt>
                <c:pt idx="266">
                  <c:v>8.7392197125256672</c:v>
                </c:pt>
                <c:pt idx="267">
                  <c:v>8.772073921971252</c:v>
                </c:pt>
                <c:pt idx="268">
                  <c:v>8.8049281314168386</c:v>
                </c:pt>
                <c:pt idx="269">
                  <c:v>8.8377823408624234</c:v>
                </c:pt>
                <c:pt idx="270">
                  <c:v>8.8706365503080082</c:v>
                </c:pt>
                <c:pt idx="271">
                  <c:v>8.9034907597535931</c:v>
                </c:pt>
                <c:pt idx="272">
                  <c:v>8.9363449691991779</c:v>
                </c:pt>
                <c:pt idx="273">
                  <c:v>8.9691991786447645</c:v>
                </c:pt>
                <c:pt idx="274">
                  <c:v>9.0020533880903493</c:v>
                </c:pt>
                <c:pt idx="275">
                  <c:v>9.0349075975359341</c:v>
                </c:pt>
                <c:pt idx="276">
                  <c:v>9.0677618069815189</c:v>
                </c:pt>
                <c:pt idx="277">
                  <c:v>9.1006160164271055</c:v>
                </c:pt>
                <c:pt idx="278">
                  <c:v>9.1334702258726903</c:v>
                </c:pt>
                <c:pt idx="279">
                  <c:v>9.1663244353182751</c:v>
                </c:pt>
                <c:pt idx="280">
                  <c:v>9.1991786447638599</c:v>
                </c:pt>
                <c:pt idx="281">
                  <c:v>9.2320328542094447</c:v>
                </c:pt>
                <c:pt idx="282">
                  <c:v>9.2648870636550313</c:v>
                </c:pt>
                <c:pt idx="283">
                  <c:v>9.2977412731006162</c:v>
                </c:pt>
                <c:pt idx="284">
                  <c:v>9.330595482546201</c:v>
                </c:pt>
                <c:pt idx="285">
                  <c:v>9.3634496919917858</c:v>
                </c:pt>
                <c:pt idx="286">
                  <c:v>9.3963039014373724</c:v>
                </c:pt>
                <c:pt idx="287">
                  <c:v>9.4291581108829572</c:v>
                </c:pt>
                <c:pt idx="288">
                  <c:v>9.462012320328542</c:v>
                </c:pt>
                <c:pt idx="289">
                  <c:v>9.4948665297741268</c:v>
                </c:pt>
                <c:pt idx="290">
                  <c:v>9.5277207392197134</c:v>
                </c:pt>
                <c:pt idx="291">
                  <c:v>9.5605749486652982</c:v>
                </c:pt>
                <c:pt idx="292">
                  <c:v>9.593429158110883</c:v>
                </c:pt>
                <c:pt idx="293">
                  <c:v>9.6262833675564679</c:v>
                </c:pt>
                <c:pt idx="294">
                  <c:v>9.6591375770020527</c:v>
                </c:pt>
                <c:pt idx="295">
                  <c:v>9.6919917864476393</c:v>
                </c:pt>
                <c:pt idx="296">
                  <c:v>9.7248459958932241</c:v>
                </c:pt>
                <c:pt idx="297">
                  <c:v>9.7577002053388089</c:v>
                </c:pt>
                <c:pt idx="298">
                  <c:v>9.7905544147843937</c:v>
                </c:pt>
                <c:pt idx="299">
                  <c:v>9.8234086242299803</c:v>
                </c:pt>
                <c:pt idx="300">
                  <c:v>9.8562628336755651</c:v>
                </c:pt>
                <c:pt idx="301">
                  <c:v>9.8891170431211499</c:v>
                </c:pt>
                <c:pt idx="302">
                  <c:v>9.9219712525667347</c:v>
                </c:pt>
                <c:pt idx="303">
                  <c:v>9.9548254620123195</c:v>
                </c:pt>
                <c:pt idx="304">
                  <c:v>9.9876796714579061</c:v>
                </c:pt>
                <c:pt idx="305">
                  <c:v>10.020533880903491</c:v>
                </c:pt>
                <c:pt idx="306">
                  <c:v>10.053388090349076</c:v>
                </c:pt>
                <c:pt idx="307">
                  <c:v>10.086242299794661</c:v>
                </c:pt>
                <c:pt idx="308">
                  <c:v>10.119096509240247</c:v>
                </c:pt>
                <c:pt idx="309">
                  <c:v>10.151950718685832</c:v>
                </c:pt>
                <c:pt idx="310">
                  <c:v>10.184804928131417</c:v>
                </c:pt>
                <c:pt idx="311">
                  <c:v>10.217659137577002</c:v>
                </c:pt>
                <c:pt idx="312">
                  <c:v>10.250513347022586</c:v>
                </c:pt>
                <c:pt idx="313">
                  <c:v>10.283367556468173</c:v>
                </c:pt>
                <c:pt idx="314">
                  <c:v>10.316221765913758</c:v>
                </c:pt>
                <c:pt idx="315">
                  <c:v>10.349075975359343</c:v>
                </c:pt>
                <c:pt idx="316">
                  <c:v>10.381930184804927</c:v>
                </c:pt>
                <c:pt idx="317">
                  <c:v>10.414784394250514</c:v>
                </c:pt>
                <c:pt idx="318">
                  <c:v>10.447638603696099</c:v>
                </c:pt>
                <c:pt idx="319">
                  <c:v>10.480492813141684</c:v>
                </c:pt>
                <c:pt idx="320">
                  <c:v>10.513347022587268</c:v>
                </c:pt>
                <c:pt idx="321">
                  <c:v>10.546201232032855</c:v>
                </c:pt>
                <c:pt idx="322">
                  <c:v>10.57905544147844</c:v>
                </c:pt>
                <c:pt idx="323">
                  <c:v>10.611909650924025</c:v>
                </c:pt>
                <c:pt idx="324">
                  <c:v>10.64476386036961</c:v>
                </c:pt>
                <c:pt idx="325">
                  <c:v>10.677618069815194</c:v>
                </c:pt>
                <c:pt idx="326">
                  <c:v>10.710472279260781</c:v>
                </c:pt>
                <c:pt idx="327">
                  <c:v>10.743326488706366</c:v>
                </c:pt>
                <c:pt idx="328">
                  <c:v>10.776180698151951</c:v>
                </c:pt>
                <c:pt idx="329">
                  <c:v>10.809034907597535</c:v>
                </c:pt>
                <c:pt idx="330">
                  <c:v>10.841889117043122</c:v>
                </c:pt>
                <c:pt idx="331">
                  <c:v>10.874743326488707</c:v>
                </c:pt>
                <c:pt idx="332">
                  <c:v>10.907597535934292</c:v>
                </c:pt>
                <c:pt idx="333">
                  <c:v>10.940451745379876</c:v>
                </c:pt>
                <c:pt idx="334">
                  <c:v>10.973305954825461</c:v>
                </c:pt>
                <c:pt idx="335">
                  <c:v>11.006160164271048</c:v>
                </c:pt>
                <c:pt idx="336">
                  <c:v>11.039014373716633</c:v>
                </c:pt>
                <c:pt idx="337">
                  <c:v>11.071868583162217</c:v>
                </c:pt>
                <c:pt idx="338">
                  <c:v>11.104722792607802</c:v>
                </c:pt>
                <c:pt idx="339">
                  <c:v>11.137577002053389</c:v>
                </c:pt>
                <c:pt idx="340">
                  <c:v>11.170431211498974</c:v>
                </c:pt>
                <c:pt idx="341">
                  <c:v>11.203285420944558</c:v>
                </c:pt>
                <c:pt idx="342">
                  <c:v>11.236139630390143</c:v>
                </c:pt>
                <c:pt idx="343">
                  <c:v>11.268993839835728</c:v>
                </c:pt>
                <c:pt idx="344">
                  <c:v>11.301848049281315</c:v>
                </c:pt>
                <c:pt idx="345">
                  <c:v>11.3347022587269</c:v>
                </c:pt>
                <c:pt idx="346">
                  <c:v>11.367556468172484</c:v>
                </c:pt>
                <c:pt idx="347">
                  <c:v>11.400410677618069</c:v>
                </c:pt>
                <c:pt idx="348">
                  <c:v>11.433264887063656</c:v>
                </c:pt>
                <c:pt idx="349">
                  <c:v>11.466119096509241</c:v>
                </c:pt>
                <c:pt idx="350">
                  <c:v>11.498973305954825</c:v>
                </c:pt>
                <c:pt idx="351">
                  <c:v>11.53182751540041</c:v>
                </c:pt>
                <c:pt idx="352">
                  <c:v>11.564681724845997</c:v>
                </c:pt>
                <c:pt idx="353">
                  <c:v>11.597535934291582</c:v>
                </c:pt>
                <c:pt idx="354">
                  <c:v>11.630390143737166</c:v>
                </c:pt>
                <c:pt idx="355">
                  <c:v>11.663244353182751</c:v>
                </c:pt>
                <c:pt idx="356">
                  <c:v>11.696098562628336</c:v>
                </c:pt>
                <c:pt idx="357">
                  <c:v>11.728952772073923</c:v>
                </c:pt>
                <c:pt idx="358">
                  <c:v>11.761806981519507</c:v>
                </c:pt>
                <c:pt idx="359">
                  <c:v>11.794661190965092</c:v>
                </c:pt>
                <c:pt idx="360">
                  <c:v>11.827515400410677</c:v>
                </c:pt>
                <c:pt idx="361">
                  <c:v>11.860369609856264</c:v>
                </c:pt>
                <c:pt idx="362">
                  <c:v>11.893223819301848</c:v>
                </c:pt>
                <c:pt idx="363">
                  <c:v>11.926078028747433</c:v>
                </c:pt>
                <c:pt idx="364">
                  <c:v>11.958932238193018</c:v>
                </c:pt>
                <c:pt idx="365">
                  <c:v>11.991786447638603</c:v>
                </c:pt>
                <c:pt idx="366">
                  <c:v>12.024640657084189</c:v>
                </c:pt>
                <c:pt idx="367">
                  <c:v>12.057494866529774</c:v>
                </c:pt>
                <c:pt idx="368">
                  <c:v>12.090349075975359</c:v>
                </c:pt>
                <c:pt idx="369">
                  <c:v>12.123203285420944</c:v>
                </c:pt>
                <c:pt idx="370">
                  <c:v>12.156057494866531</c:v>
                </c:pt>
                <c:pt idx="371">
                  <c:v>12.188911704312115</c:v>
                </c:pt>
                <c:pt idx="372">
                  <c:v>12.2217659137577</c:v>
                </c:pt>
                <c:pt idx="373">
                  <c:v>12.254620123203285</c:v>
                </c:pt>
                <c:pt idx="374">
                  <c:v>12.28747433264887</c:v>
                </c:pt>
                <c:pt idx="375">
                  <c:v>12.320328542094456</c:v>
                </c:pt>
                <c:pt idx="376">
                  <c:v>12.353182751540041</c:v>
                </c:pt>
                <c:pt idx="377">
                  <c:v>12.386036960985626</c:v>
                </c:pt>
                <c:pt idx="378">
                  <c:v>12.418891170431211</c:v>
                </c:pt>
                <c:pt idx="379">
                  <c:v>12.451745379876797</c:v>
                </c:pt>
                <c:pt idx="380">
                  <c:v>12.484599589322382</c:v>
                </c:pt>
                <c:pt idx="381">
                  <c:v>12.517453798767967</c:v>
                </c:pt>
                <c:pt idx="382">
                  <c:v>12.550308008213552</c:v>
                </c:pt>
                <c:pt idx="383">
                  <c:v>12.583162217659138</c:v>
                </c:pt>
                <c:pt idx="384">
                  <c:v>12.616016427104723</c:v>
                </c:pt>
                <c:pt idx="385">
                  <c:v>12.648870636550308</c:v>
                </c:pt>
                <c:pt idx="386">
                  <c:v>12.681724845995893</c:v>
                </c:pt>
                <c:pt idx="387">
                  <c:v>12.714579055441478</c:v>
                </c:pt>
                <c:pt idx="388">
                  <c:v>12.747433264887064</c:v>
                </c:pt>
                <c:pt idx="389">
                  <c:v>12.780287474332649</c:v>
                </c:pt>
                <c:pt idx="390">
                  <c:v>12.813141683778234</c:v>
                </c:pt>
                <c:pt idx="391">
                  <c:v>12.845995893223819</c:v>
                </c:pt>
                <c:pt idx="392">
                  <c:v>12.878850102669405</c:v>
                </c:pt>
                <c:pt idx="393">
                  <c:v>12.91170431211499</c:v>
                </c:pt>
                <c:pt idx="394">
                  <c:v>12.944558521560575</c:v>
                </c:pt>
                <c:pt idx="395">
                  <c:v>12.97741273100616</c:v>
                </c:pt>
                <c:pt idx="396">
                  <c:v>13.010266940451745</c:v>
                </c:pt>
                <c:pt idx="397">
                  <c:v>13.043121149897331</c:v>
                </c:pt>
                <c:pt idx="398">
                  <c:v>13.075975359342916</c:v>
                </c:pt>
                <c:pt idx="399">
                  <c:v>13.108829568788501</c:v>
                </c:pt>
                <c:pt idx="400">
                  <c:v>13.141683778234086</c:v>
                </c:pt>
                <c:pt idx="401">
                  <c:v>13.174537987679672</c:v>
                </c:pt>
                <c:pt idx="402">
                  <c:v>13.207392197125257</c:v>
                </c:pt>
                <c:pt idx="403">
                  <c:v>13.240246406570842</c:v>
                </c:pt>
                <c:pt idx="404">
                  <c:v>13.273100616016427</c:v>
                </c:pt>
                <c:pt idx="405">
                  <c:v>13.305954825462011</c:v>
                </c:pt>
                <c:pt idx="406">
                  <c:v>13.338809034907598</c:v>
                </c:pt>
                <c:pt idx="407">
                  <c:v>13.371663244353183</c:v>
                </c:pt>
                <c:pt idx="408">
                  <c:v>13.404517453798768</c:v>
                </c:pt>
                <c:pt idx="409">
                  <c:v>13.437371663244353</c:v>
                </c:pt>
                <c:pt idx="410">
                  <c:v>13.470225872689939</c:v>
                </c:pt>
                <c:pt idx="411">
                  <c:v>13.503080082135524</c:v>
                </c:pt>
                <c:pt idx="412">
                  <c:v>13.535934291581109</c:v>
                </c:pt>
                <c:pt idx="413">
                  <c:v>13.568788501026694</c:v>
                </c:pt>
                <c:pt idx="414">
                  <c:v>13.60164271047228</c:v>
                </c:pt>
                <c:pt idx="415">
                  <c:v>13.634496919917865</c:v>
                </c:pt>
                <c:pt idx="416">
                  <c:v>13.66735112936345</c:v>
                </c:pt>
                <c:pt idx="417">
                  <c:v>13.700205338809035</c:v>
                </c:pt>
                <c:pt idx="418">
                  <c:v>13.733059548254619</c:v>
                </c:pt>
                <c:pt idx="419">
                  <c:v>13.765913757700206</c:v>
                </c:pt>
                <c:pt idx="420">
                  <c:v>13.798767967145791</c:v>
                </c:pt>
                <c:pt idx="421">
                  <c:v>13.831622176591376</c:v>
                </c:pt>
                <c:pt idx="422">
                  <c:v>13.86447638603696</c:v>
                </c:pt>
                <c:pt idx="423">
                  <c:v>13.897330595482547</c:v>
                </c:pt>
                <c:pt idx="424">
                  <c:v>13.930184804928132</c:v>
                </c:pt>
                <c:pt idx="425">
                  <c:v>13.963039014373717</c:v>
                </c:pt>
                <c:pt idx="426">
                  <c:v>13.995893223819301</c:v>
                </c:pt>
                <c:pt idx="427">
                  <c:v>14.028747433264886</c:v>
                </c:pt>
                <c:pt idx="428">
                  <c:v>14.061601642710473</c:v>
                </c:pt>
                <c:pt idx="429">
                  <c:v>14.094455852156058</c:v>
                </c:pt>
                <c:pt idx="430">
                  <c:v>14.127310061601642</c:v>
                </c:pt>
                <c:pt idx="431">
                  <c:v>14.160164271047227</c:v>
                </c:pt>
                <c:pt idx="432">
                  <c:v>14.193018480492814</c:v>
                </c:pt>
                <c:pt idx="433">
                  <c:v>14.225872689938399</c:v>
                </c:pt>
                <c:pt idx="434">
                  <c:v>14.258726899383984</c:v>
                </c:pt>
                <c:pt idx="435">
                  <c:v>14.291581108829568</c:v>
                </c:pt>
                <c:pt idx="436">
                  <c:v>14.324435318275153</c:v>
                </c:pt>
                <c:pt idx="437">
                  <c:v>14.35728952772074</c:v>
                </c:pt>
                <c:pt idx="438">
                  <c:v>14.390143737166325</c:v>
                </c:pt>
                <c:pt idx="439">
                  <c:v>14.422997946611909</c:v>
                </c:pt>
                <c:pt idx="440">
                  <c:v>14.455852156057494</c:v>
                </c:pt>
                <c:pt idx="441">
                  <c:v>14.488706365503081</c:v>
                </c:pt>
                <c:pt idx="442">
                  <c:v>14.521560574948666</c:v>
                </c:pt>
                <c:pt idx="443">
                  <c:v>14.55441478439425</c:v>
                </c:pt>
                <c:pt idx="444">
                  <c:v>14.587268993839835</c:v>
                </c:pt>
                <c:pt idx="445">
                  <c:v>14.620123203285422</c:v>
                </c:pt>
                <c:pt idx="446">
                  <c:v>14.652977412731007</c:v>
                </c:pt>
                <c:pt idx="447">
                  <c:v>14.685831622176591</c:v>
                </c:pt>
                <c:pt idx="448">
                  <c:v>14.718685831622176</c:v>
                </c:pt>
                <c:pt idx="449">
                  <c:v>14.751540041067761</c:v>
                </c:pt>
                <c:pt idx="450">
                  <c:v>14.784394250513348</c:v>
                </c:pt>
                <c:pt idx="451">
                  <c:v>14.817248459958932</c:v>
                </c:pt>
                <c:pt idx="452">
                  <c:v>14.850102669404517</c:v>
                </c:pt>
                <c:pt idx="453">
                  <c:v>14.882956878850102</c:v>
                </c:pt>
                <c:pt idx="454">
                  <c:v>14.915811088295689</c:v>
                </c:pt>
                <c:pt idx="455">
                  <c:v>14.948665297741274</c:v>
                </c:pt>
                <c:pt idx="456">
                  <c:v>14.981519507186858</c:v>
                </c:pt>
                <c:pt idx="457">
                  <c:v>15.014373716632443</c:v>
                </c:pt>
                <c:pt idx="458">
                  <c:v>15.047227926078028</c:v>
                </c:pt>
                <c:pt idx="459">
                  <c:v>15.080082135523615</c:v>
                </c:pt>
                <c:pt idx="460">
                  <c:v>15.112936344969199</c:v>
                </c:pt>
                <c:pt idx="461">
                  <c:v>15.145790554414784</c:v>
                </c:pt>
                <c:pt idx="462">
                  <c:v>15.178644763860369</c:v>
                </c:pt>
                <c:pt idx="463">
                  <c:v>15.211498973305956</c:v>
                </c:pt>
                <c:pt idx="464">
                  <c:v>15.24435318275154</c:v>
                </c:pt>
                <c:pt idx="465">
                  <c:v>15.277207392197125</c:v>
                </c:pt>
                <c:pt idx="466">
                  <c:v>15.31006160164271</c:v>
                </c:pt>
                <c:pt idx="467">
                  <c:v>15.342915811088295</c:v>
                </c:pt>
                <c:pt idx="468">
                  <c:v>15.375770020533881</c:v>
                </c:pt>
                <c:pt idx="469">
                  <c:v>15.408624229979466</c:v>
                </c:pt>
                <c:pt idx="470">
                  <c:v>15.441478439425051</c:v>
                </c:pt>
                <c:pt idx="471">
                  <c:v>15.474332648870636</c:v>
                </c:pt>
                <c:pt idx="472">
                  <c:v>15.507186858316222</c:v>
                </c:pt>
                <c:pt idx="473">
                  <c:v>15.540041067761807</c:v>
                </c:pt>
                <c:pt idx="474">
                  <c:v>15.572895277207392</c:v>
                </c:pt>
                <c:pt idx="475">
                  <c:v>15.605749486652977</c:v>
                </c:pt>
                <c:pt idx="476">
                  <c:v>15.638603696098563</c:v>
                </c:pt>
                <c:pt idx="477">
                  <c:v>15.671457905544148</c:v>
                </c:pt>
                <c:pt idx="478">
                  <c:v>15.704312114989733</c:v>
                </c:pt>
                <c:pt idx="479">
                  <c:v>15.737166324435318</c:v>
                </c:pt>
                <c:pt idx="480">
                  <c:v>15.770020533880903</c:v>
                </c:pt>
                <c:pt idx="481">
                  <c:v>15.802874743326489</c:v>
                </c:pt>
                <c:pt idx="482">
                  <c:v>15.835728952772074</c:v>
                </c:pt>
                <c:pt idx="483">
                  <c:v>15.868583162217659</c:v>
                </c:pt>
                <c:pt idx="484">
                  <c:v>15.901437371663244</c:v>
                </c:pt>
                <c:pt idx="485">
                  <c:v>15.93429158110883</c:v>
                </c:pt>
                <c:pt idx="486">
                  <c:v>15.967145790554415</c:v>
                </c:pt>
                <c:pt idx="487">
                  <c:v>16</c:v>
                </c:pt>
                <c:pt idx="488">
                  <c:v>16.032854209445585</c:v>
                </c:pt>
                <c:pt idx="489">
                  <c:v>16.06570841889117</c:v>
                </c:pt>
                <c:pt idx="490">
                  <c:v>16.098562628336754</c:v>
                </c:pt>
                <c:pt idx="491">
                  <c:v>16.131416837782339</c:v>
                </c:pt>
                <c:pt idx="492">
                  <c:v>16.164271047227928</c:v>
                </c:pt>
                <c:pt idx="493">
                  <c:v>16.197125256673512</c:v>
                </c:pt>
                <c:pt idx="494">
                  <c:v>16.229979466119097</c:v>
                </c:pt>
                <c:pt idx="495">
                  <c:v>16.262833675564682</c:v>
                </c:pt>
                <c:pt idx="496">
                  <c:v>16.295687885010267</c:v>
                </c:pt>
                <c:pt idx="497">
                  <c:v>16.328542094455852</c:v>
                </c:pt>
                <c:pt idx="498">
                  <c:v>16.361396303901437</c:v>
                </c:pt>
                <c:pt idx="499">
                  <c:v>16.394250513347021</c:v>
                </c:pt>
                <c:pt idx="500">
                  <c:v>16.427104722792606</c:v>
                </c:pt>
                <c:pt idx="501">
                  <c:v>16.459958932238195</c:v>
                </c:pt>
                <c:pt idx="502">
                  <c:v>16.492813141683779</c:v>
                </c:pt>
                <c:pt idx="503">
                  <c:v>16.525667351129364</c:v>
                </c:pt>
                <c:pt idx="504">
                  <c:v>16.558521560574949</c:v>
                </c:pt>
                <c:pt idx="505">
                  <c:v>16.591375770020534</c:v>
                </c:pt>
                <c:pt idx="506">
                  <c:v>16.624229979466119</c:v>
                </c:pt>
                <c:pt idx="507">
                  <c:v>16.657084188911703</c:v>
                </c:pt>
                <c:pt idx="508">
                  <c:v>16.689938398357288</c:v>
                </c:pt>
                <c:pt idx="509">
                  <c:v>16.722792607802873</c:v>
                </c:pt>
                <c:pt idx="510">
                  <c:v>16.755646817248461</c:v>
                </c:pt>
                <c:pt idx="511">
                  <c:v>16.788501026694046</c:v>
                </c:pt>
                <c:pt idx="512">
                  <c:v>16.821355236139631</c:v>
                </c:pt>
                <c:pt idx="513">
                  <c:v>16.854209445585216</c:v>
                </c:pt>
                <c:pt idx="514">
                  <c:v>16.887063655030801</c:v>
                </c:pt>
                <c:pt idx="515">
                  <c:v>16.919917864476385</c:v>
                </c:pt>
                <c:pt idx="516">
                  <c:v>16.95277207392197</c:v>
                </c:pt>
                <c:pt idx="517">
                  <c:v>16.985626283367555</c:v>
                </c:pt>
                <c:pt idx="518">
                  <c:v>17.018480492813143</c:v>
                </c:pt>
                <c:pt idx="519">
                  <c:v>17.051334702258728</c:v>
                </c:pt>
                <c:pt idx="520">
                  <c:v>17.084188911704313</c:v>
                </c:pt>
                <c:pt idx="521">
                  <c:v>17.117043121149898</c:v>
                </c:pt>
                <c:pt idx="522">
                  <c:v>17.149897330595483</c:v>
                </c:pt>
                <c:pt idx="523">
                  <c:v>17.182751540041068</c:v>
                </c:pt>
                <c:pt idx="524">
                  <c:v>17.215605749486652</c:v>
                </c:pt>
                <c:pt idx="525">
                  <c:v>17.248459958932237</c:v>
                </c:pt>
                <c:pt idx="526">
                  <c:v>17.281314168377822</c:v>
                </c:pt>
                <c:pt idx="527">
                  <c:v>17.31416837782341</c:v>
                </c:pt>
                <c:pt idx="528">
                  <c:v>17.347022587268995</c:v>
                </c:pt>
                <c:pt idx="529">
                  <c:v>17.37987679671458</c:v>
                </c:pt>
                <c:pt idx="530">
                  <c:v>17.412731006160165</c:v>
                </c:pt>
                <c:pt idx="531">
                  <c:v>17.44558521560575</c:v>
                </c:pt>
                <c:pt idx="532">
                  <c:v>17.478439425051334</c:v>
                </c:pt>
                <c:pt idx="533">
                  <c:v>17.511293634496919</c:v>
                </c:pt>
                <c:pt idx="534">
                  <c:v>17.544147843942504</c:v>
                </c:pt>
                <c:pt idx="535">
                  <c:v>17.577002053388089</c:v>
                </c:pt>
                <c:pt idx="536">
                  <c:v>17.609856262833677</c:v>
                </c:pt>
                <c:pt idx="537">
                  <c:v>17.642710472279262</c:v>
                </c:pt>
                <c:pt idx="538">
                  <c:v>17.675564681724847</c:v>
                </c:pt>
                <c:pt idx="539">
                  <c:v>17.708418891170432</c:v>
                </c:pt>
                <c:pt idx="540">
                  <c:v>17.741273100616016</c:v>
                </c:pt>
                <c:pt idx="541">
                  <c:v>17.774127310061601</c:v>
                </c:pt>
                <c:pt idx="542">
                  <c:v>17.806981519507186</c:v>
                </c:pt>
                <c:pt idx="543">
                  <c:v>17.839835728952771</c:v>
                </c:pt>
                <c:pt idx="544">
                  <c:v>17.872689938398356</c:v>
                </c:pt>
                <c:pt idx="545">
                  <c:v>17.905544147843944</c:v>
                </c:pt>
                <c:pt idx="546">
                  <c:v>17.938398357289529</c:v>
                </c:pt>
                <c:pt idx="547">
                  <c:v>17.971252566735114</c:v>
                </c:pt>
                <c:pt idx="548">
                  <c:v>18.004106776180699</c:v>
                </c:pt>
                <c:pt idx="549">
                  <c:v>18.036960985626283</c:v>
                </c:pt>
                <c:pt idx="550">
                  <c:v>18.069815195071868</c:v>
                </c:pt>
                <c:pt idx="551">
                  <c:v>18.102669404517453</c:v>
                </c:pt>
                <c:pt idx="552">
                  <c:v>18.135523613963038</c:v>
                </c:pt>
                <c:pt idx="553">
                  <c:v>18.168377823408623</c:v>
                </c:pt>
                <c:pt idx="554">
                  <c:v>18.201232032854211</c:v>
                </c:pt>
                <c:pt idx="555">
                  <c:v>18.234086242299796</c:v>
                </c:pt>
                <c:pt idx="556">
                  <c:v>18.266940451745381</c:v>
                </c:pt>
                <c:pt idx="557">
                  <c:v>18.299794661190965</c:v>
                </c:pt>
                <c:pt idx="558">
                  <c:v>18.33264887063655</c:v>
                </c:pt>
                <c:pt idx="559">
                  <c:v>18.365503080082135</c:v>
                </c:pt>
                <c:pt idx="560">
                  <c:v>18.39835728952772</c:v>
                </c:pt>
                <c:pt idx="561">
                  <c:v>18.431211498973305</c:v>
                </c:pt>
                <c:pt idx="562">
                  <c:v>18.464065708418889</c:v>
                </c:pt>
                <c:pt idx="563">
                  <c:v>18.496919917864478</c:v>
                </c:pt>
                <c:pt idx="564">
                  <c:v>18.529774127310063</c:v>
                </c:pt>
                <c:pt idx="565">
                  <c:v>18.562628336755647</c:v>
                </c:pt>
                <c:pt idx="566">
                  <c:v>18.595482546201232</c:v>
                </c:pt>
                <c:pt idx="567">
                  <c:v>18.628336755646817</c:v>
                </c:pt>
                <c:pt idx="568">
                  <c:v>18.661190965092402</c:v>
                </c:pt>
                <c:pt idx="569">
                  <c:v>18.694045174537987</c:v>
                </c:pt>
                <c:pt idx="570">
                  <c:v>18.726899383983572</c:v>
                </c:pt>
                <c:pt idx="571">
                  <c:v>18.759753593429156</c:v>
                </c:pt>
                <c:pt idx="572">
                  <c:v>18.792607802874745</c:v>
                </c:pt>
                <c:pt idx="573">
                  <c:v>18.82546201232033</c:v>
                </c:pt>
                <c:pt idx="574">
                  <c:v>18.858316221765914</c:v>
                </c:pt>
                <c:pt idx="575">
                  <c:v>18.891170431211499</c:v>
                </c:pt>
                <c:pt idx="576">
                  <c:v>18.924024640657084</c:v>
                </c:pt>
                <c:pt idx="577">
                  <c:v>18.956878850102669</c:v>
                </c:pt>
                <c:pt idx="578">
                  <c:v>18.989733059548254</c:v>
                </c:pt>
                <c:pt idx="579">
                  <c:v>19.022587268993838</c:v>
                </c:pt>
                <c:pt idx="580">
                  <c:v>19.055441478439427</c:v>
                </c:pt>
                <c:pt idx="581">
                  <c:v>19.088295687885012</c:v>
                </c:pt>
                <c:pt idx="582">
                  <c:v>19.121149897330596</c:v>
                </c:pt>
                <c:pt idx="583">
                  <c:v>19.154004106776181</c:v>
                </c:pt>
                <c:pt idx="584">
                  <c:v>19.186858316221766</c:v>
                </c:pt>
                <c:pt idx="585">
                  <c:v>19.219712525667351</c:v>
                </c:pt>
                <c:pt idx="586">
                  <c:v>19.252566735112936</c:v>
                </c:pt>
                <c:pt idx="587">
                  <c:v>19.285420944558521</c:v>
                </c:pt>
                <c:pt idx="588">
                  <c:v>19.318275154004105</c:v>
                </c:pt>
                <c:pt idx="589">
                  <c:v>19.351129363449694</c:v>
                </c:pt>
                <c:pt idx="590">
                  <c:v>19.383983572895279</c:v>
                </c:pt>
                <c:pt idx="591">
                  <c:v>19.416837782340863</c:v>
                </c:pt>
                <c:pt idx="592">
                  <c:v>19.449691991786448</c:v>
                </c:pt>
                <c:pt idx="593">
                  <c:v>19.482546201232033</c:v>
                </c:pt>
                <c:pt idx="594">
                  <c:v>19.515400410677618</c:v>
                </c:pt>
                <c:pt idx="595">
                  <c:v>19.548254620123203</c:v>
                </c:pt>
                <c:pt idx="596">
                  <c:v>19.581108829568787</c:v>
                </c:pt>
                <c:pt idx="597">
                  <c:v>19.613963039014372</c:v>
                </c:pt>
                <c:pt idx="598">
                  <c:v>19.646817248459961</c:v>
                </c:pt>
                <c:pt idx="599">
                  <c:v>19.679671457905545</c:v>
                </c:pt>
                <c:pt idx="600">
                  <c:v>19.71252566735113</c:v>
                </c:pt>
                <c:pt idx="601">
                  <c:v>19.745379876796715</c:v>
                </c:pt>
                <c:pt idx="602">
                  <c:v>19.7782340862423</c:v>
                </c:pt>
                <c:pt idx="603">
                  <c:v>19.811088295687885</c:v>
                </c:pt>
                <c:pt idx="604">
                  <c:v>19.843942505133469</c:v>
                </c:pt>
                <c:pt idx="605">
                  <c:v>19.876796714579054</c:v>
                </c:pt>
                <c:pt idx="606">
                  <c:v>19.909650924024639</c:v>
                </c:pt>
                <c:pt idx="607">
                  <c:v>19.942505133470227</c:v>
                </c:pt>
                <c:pt idx="608">
                  <c:v>19.975359342915812</c:v>
                </c:pt>
                <c:pt idx="609">
                  <c:v>20.008213552361397</c:v>
                </c:pt>
                <c:pt idx="610">
                  <c:v>20.041067761806982</c:v>
                </c:pt>
                <c:pt idx="611">
                  <c:v>20.073921971252567</c:v>
                </c:pt>
                <c:pt idx="612">
                  <c:v>20.106776180698152</c:v>
                </c:pt>
                <c:pt idx="613">
                  <c:v>20.139630390143736</c:v>
                </c:pt>
                <c:pt idx="614">
                  <c:v>20.172484599589321</c:v>
                </c:pt>
                <c:pt idx="615">
                  <c:v>20.205338809034906</c:v>
                </c:pt>
                <c:pt idx="616">
                  <c:v>20.238193018480494</c:v>
                </c:pt>
                <c:pt idx="617">
                  <c:v>20.271047227926079</c:v>
                </c:pt>
                <c:pt idx="618">
                  <c:v>20.303901437371664</c:v>
                </c:pt>
                <c:pt idx="619">
                  <c:v>20.336755646817249</c:v>
                </c:pt>
                <c:pt idx="620">
                  <c:v>20.369609856262834</c:v>
                </c:pt>
                <c:pt idx="621">
                  <c:v>20.402464065708418</c:v>
                </c:pt>
                <c:pt idx="622">
                  <c:v>20.435318275154003</c:v>
                </c:pt>
                <c:pt idx="623">
                  <c:v>20.468172484599588</c:v>
                </c:pt>
                <c:pt idx="624">
                  <c:v>20.501026694045173</c:v>
                </c:pt>
                <c:pt idx="625">
                  <c:v>20.533880903490761</c:v>
                </c:pt>
                <c:pt idx="626">
                  <c:v>20.566735112936346</c:v>
                </c:pt>
                <c:pt idx="627">
                  <c:v>20.599589322381931</c:v>
                </c:pt>
                <c:pt idx="628">
                  <c:v>20.632443531827516</c:v>
                </c:pt>
                <c:pt idx="629">
                  <c:v>20.6652977412731</c:v>
                </c:pt>
                <c:pt idx="630">
                  <c:v>20.698151950718685</c:v>
                </c:pt>
                <c:pt idx="631">
                  <c:v>20.73100616016427</c:v>
                </c:pt>
                <c:pt idx="632">
                  <c:v>20.763860369609855</c:v>
                </c:pt>
                <c:pt idx="633">
                  <c:v>20.79671457905544</c:v>
                </c:pt>
                <c:pt idx="634">
                  <c:v>20.829568788501028</c:v>
                </c:pt>
                <c:pt idx="635">
                  <c:v>20.862422997946613</c:v>
                </c:pt>
                <c:pt idx="636">
                  <c:v>20.895277207392198</c:v>
                </c:pt>
                <c:pt idx="637">
                  <c:v>20.928131416837783</c:v>
                </c:pt>
                <c:pt idx="638">
                  <c:v>20.960985626283367</c:v>
                </c:pt>
                <c:pt idx="639">
                  <c:v>20.993839835728952</c:v>
                </c:pt>
                <c:pt idx="640">
                  <c:v>21.026694045174537</c:v>
                </c:pt>
                <c:pt idx="641">
                  <c:v>21.059548254620122</c:v>
                </c:pt>
                <c:pt idx="642">
                  <c:v>21.09240246406571</c:v>
                </c:pt>
                <c:pt idx="643">
                  <c:v>21.125256673511295</c:v>
                </c:pt>
                <c:pt idx="644">
                  <c:v>21.15811088295688</c:v>
                </c:pt>
                <c:pt idx="645">
                  <c:v>21.190965092402465</c:v>
                </c:pt>
                <c:pt idx="646">
                  <c:v>21.223819301848049</c:v>
                </c:pt>
                <c:pt idx="647">
                  <c:v>21.256673511293634</c:v>
                </c:pt>
                <c:pt idx="648">
                  <c:v>21.289527720739219</c:v>
                </c:pt>
                <c:pt idx="649">
                  <c:v>21.322381930184804</c:v>
                </c:pt>
                <c:pt idx="650">
                  <c:v>21.355236139630389</c:v>
                </c:pt>
                <c:pt idx="651">
                  <c:v>21.388090349075977</c:v>
                </c:pt>
                <c:pt idx="652">
                  <c:v>21.420944558521562</c:v>
                </c:pt>
                <c:pt idx="653">
                  <c:v>21.453798767967147</c:v>
                </c:pt>
                <c:pt idx="654">
                  <c:v>21.486652977412732</c:v>
                </c:pt>
                <c:pt idx="655">
                  <c:v>21.519507186858316</c:v>
                </c:pt>
                <c:pt idx="656">
                  <c:v>21.552361396303901</c:v>
                </c:pt>
                <c:pt idx="657">
                  <c:v>21.585215605749486</c:v>
                </c:pt>
                <c:pt idx="658">
                  <c:v>21.618069815195071</c:v>
                </c:pt>
                <c:pt idx="659">
                  <c:v>21.650924024640656</c:v>
                </c:pt>
                <c:pt idx="660">
                  <c:v>21.683778234086244</c:v>
                </c:pt>
                <c:pt idx="661">
                  <c:v>21.716632443531829</c:v>
                </c:pt>
                <c:pt idx="662">
                  <c:v>21.749486652977414</c:v>
                </c:pt>
                <c:pt idx="663">
                  <c:v>21.782340862422998</c:v>
                </c:pt>
                <c:pt idx="664">
                  <c:v>21.815195071868583</c:v>
                </c:pt>
                <c:pt idx="665">
                  <c:v>21.848049281314168</c:v>
                </c:pt>
                <c:pt idx="666">
                  <c:v>21.880903490759753</c:v>
                </c:pt>
                <c:pt idx="667">
                  <c:v>21.913757700205338</c:v>
                </c:pt>
                <c:pt idx="668">
                  <c:v>21.946611909650922</c:v>
                </c:pt>
                <c:pt idx="669">
                  <c:v>21.979466119096511</c:v>
                </c:pt>
                <c:pt idx="670">
                  <c:v>22.012320328542096</c:v>
                </c:pt>
                <c:pt idx="671">
                  <c:v>22.04517453798768</c:v>
                </c:pt>
                <c:pt idx="672">
                  <c:v>22.078028747433265</c:v>
                </c:pt>
                <c:pt idx="673">
                  <c:v>22.11088295687885</c:v>
                </c:pt>
                <c:pt idx="674">
                  <c:v>22.143737166324435</c:v>
                </c:pt>
                <c:pt idx="675">
                  <c:v>22.17659137577002</c:v>
                </c:pt>
                <c:pt idx="676">
                  <c:v>22.209445585215605</c:v>
                </c:pt>
                <c:pt idx="677">
                  <c:v>22.242299794661189</c:v>
                </c:pt>
                <c:pt idx="678">
                  <c:v>22.275154004106778</c:v>
                </c:pt>
                <c:pt idx="679">
                  <c:v>22.308008213552363</c:v>
                </c:pt>
                <c:pt idx="680">
                  <c:v>22.340862422997947</c:v>
                </c:pt>
                <c:pt idx="681">
                  <c:v>22.373716632443532</c:v>
                </c:pt>
                <c:pt idx="682">
                  <c:v>22.406570841889117</c:v>
                </c:pt>
                <c:pt idx="683">
                  <c:v>22.439425051334702</c:v>
                </c:pt>
                <c:pt idx="684">
                  <c:v>22.472279260780287</c:v>
                </c:pt>
                <c:pt idx="685">
                  <c:v>22.505133470225871</c:v>
                </c:pt>
                <c:pt idx="686">
                  <c:v>22.537987679671456</c:v>
                </c:pt>
                <c:pt idx="687">
                  <c:v>22.570841889117045</c:v>
                </c:pt>
                <c:pt idx="688">
                  <c:v>22.603696098562629</c:v>
                </c:pt>
                <c:pt idx="689">
                  <c:v>22.636550308008214</c:v>
                </c:pt>
                <c:pt idx="690">
                  <c:v>22.669404517453799</c:v>
                </c:pt>
                <c:pt idx="691">
                  <c:v>22.702258726899384</c:v>
                </c:pt>
                <c:pt idx="692">
                  <c:v>22.735112936344969</c:v>
                </c:pt>
                <c:pt idx="693">
                  <c:v>22.767967145790553</c:v>
                </c:pt>
                <c:pt idx="694">
                  <c:v>22.800821355236138</c:v>
                </c:pt>
                <c:pt idx="695">
                  <c:v>22.833675564681723</c:v>
                </c:pt>
                <c:pt idx="696">
                  <c:v>22.866529774127311</c:v>
                </c:pt>
                <c:pt idx="697">
                  <c:v>22.899383983572896</c:v>
                </c:pt>
                <c:pt idx="698">
                  <c:v>22.932238193018481</c:v>
                </c:pt>
                <c:pt idx="699">
                  <c:v>22.965092402464066</c:v>
                </c:pt>
                <c:pt idx="700">
                  <c:v>22.997946611909651</c:v>
                </c:pt>
                <c:pt idx="701">
                  <c:v>23.030800821355236</c:v>
                </c:pt>
                <c:pt idx="702">
                  <c:v>23.06365503080082</c:v>
                </c:pt>
                <c:pt idx="703">
                  <c:v>23.096509240246405</c:v>
                </c:pt>
                <c:pt idx="704">
                  <c:v>23.129363449691994</c:v>
                </c:pt>
                <c:pt idx="705">
                  <c:v>23.162217659137578</c:v>
                </c:pt>
                <c:pt idx="706">
                  <c:v>23.195071868583163</c:v>
                </c:pt>
                <c:pt idx="707">
                  <c:v>23.227926078028748</c:v>
                </c:pt>
                <c:pt idx="708">
                  <c:v>23.260780287474333</c:v>
                </c:pt>
                <c:pt idx="709">
                  <c:v>23.293634496919918</c:v>
                </c:pt>
                <c:pt idx="710">
                  <c:v>23.326488706365502</c:v>
                </c:pt>
                <c:pt idx="711">
                  <c:v>23.359342915811087</c:v>
                </c:pt>
                <c:pt idx="712">
                  <c:v>23.392197125256672</c:v>
                </c:pt>
                <c:pt idx="713">
                  <c:v>23.42505133470226</c:v>
                </c:pt>
                <c:pt idx="714">
                  <c:v>23.457905544147845</c:v>
                </c:pt>
                <c:pt idx="715">
                  <c:v>23.49075975359343</c:v>
                </c:pt>
                <c:pt idx="716">
                  <c:v>23.523613963039015</c:v>
                </c:pt>
                <c:pt idx="717">
                  <c:v>23.5564681724846</c:v>
                </c:pt>
                <c:pt idx="718">
                  <c:v>23.589322381930184</c:v>
                </c:pt>
                <c:pt idx="719">
                  <c:v>23.622176591375769</c:v>
                </c:pt>
                <c:pt idx="720">
                  <c:v>23.655030800821354</c:v>
                </c:pt>
                <c:pt idx="721">
                  <c:v>23.687885010266939</c:v>
                </c:pt>
                <c:pt idx="722">
                  <c:v>23.720739219712527</c:v>
                </c:pt>
                <c:pt idx="723">
                  <c:v>23.753593429158112</c:v>
                </c:pt>
                <c:pt idx="724">
                  <c:v>23.786447638603697</c:v>
                </c:pt>
                <c:pt idx="725">
                  <c:v>23.819301848049282</c:v>
                </c:pt>
                <c:pt idx="726">
                  <c:v>23.852156057494867</c:v>
                </c:pt>
                <c:pt idx="727">
                  <c:v>23.885010266940451</c:v>
                </c:pt>
                <c:pt idx="728">
                  <c:v>23.917864476386036</c:v>
                </c:pt>
                <c:pt idx="729">
                  <c:v>23.950718685831621</c:v>
                </c:pt>
                <c:pt idx="730">
                  <c:v>23.983572895277206</c:v>
                </c:pt>
                <c:pt idx="731">
                  <c:v>24.016427104722794</c:v>
                </c:pt>
                <c:pt idx="732">
                  <c:v>24.049281314168379</c:v>
                </c:pt>
                <c:pt idx="733">
                  <c:v>24.082135523613964</c:v>
                </c:pt>
                <c:pt idx="734">
                  <c:v>24.114989733059549</c:v>
                </c:pt>
                <c:pt idx="735">
                  <c:v>24.147843942505133</c:v>
                </c:pt>
                <c:pt idx="736">
                  <c:v>24.180698151950718</c:v>
                </c:pt>
                <c:pt idx="737">
                  <c:v>24.213552361396303</c:v>
                </c:pt>
                <c:pt idx="738">
                  <c:v>24.246406570841888</c:v>
                </c:pt>
                <c:pt idx="739">
                  <c:v>24.279260780287473</c:v>
                </c:pt>
                <c:pt idx="740">
                  <c:v>24.312114989733061</c:v>
                </c:pt>
                <c:pt idx="741">
                  <c:v>24.344969199178646</c:v>
                </c:pt>
                <c:pt idx="742">
                  <c:v>24.377823408624231</c:v>
                </c:pt>
                <c:pt idx="743">
                  <c:v>24.410677618069816</c:v>
                </c:pt>
                <c:pt idx="744">
                  <c:v>24.4435318275154</c:v>
                </c:pt>
                <c:pt idx="745">
                  <c:v>24.476386036960985</c:v>
                </c:pt>
                <c:pt idx="746">
                  <c:v>24.50924024640657</c:v>
                </c:pt>
                <c:pt idx="747">
                  <c:v>24.542094455852155</c:v>
                </c:pt>
                <c:pt idx="748">
                  <c:v>24.57494866529774</c:v>
                </c:pt>
                <c:pt idx="749">
                  <c:v>24.607802874743328</c:v>
                </c:pt>
                <c:pt idx="750">
                  <c:v>24.640657084188913</c:v>
                </c:pt>
                <c:pt idx="751">
                  <c:v>24.673511293634498</c:v>
                </c:pt>
                <c:pt idx="752">
                  <c:v>24.706365503080082</c:v>
                </c:pt>
                <c:pt idx="753">
                  <c:v>24.739219712525667</c:v>
                </c:pt>
                <c:pt idx="754">
                  <c:v>24.772073921971252</c:v>
                </c:pt>
                <c:pt idx="755">
                  <c:v>24.804928131416837</c:v>
                </c:pt>
                <c:pt idx="756">
                  <c:v>24.837782340862422</c:v>
                </c:pt>
                <c:pt idx="757">
                  <c:v>24.870636550308006</c:v>
                </c:pt>
                <c:pt idx="758">
                  <c:v>24.903490759753595</c:v>
                </c:pt>
                <c:pt idx="759">
                  <c:v>24.93634496919918</c:v>
                </c:pt>
                <c:pt idx="760">
                  <c:v>24.969199178644764</c:v>
                </c:pt>
                <c:pt idx="761">
                  <c:v>25.002053388090349</c:v>
                </c:pt>
                <c:pt idx="762">
                  <c:v>25.034907597535934</c:v>
                </c:pt>
                <c:pt idx="763">
                  <c:v>25.067761806981519</c:v>
                </c:pt>
                <c:pt idx="764">
                  <c:v>25.100616016427104</c:v>
                </c:pt>
                <c:pt idx="765">
                  <c:v>25.133470225872689</c:v>
                </c:pt>
                <c:pt idx="766">
                  <c:v>25.166324435318277</c:v>
                </c:pt>
                <c:pt idx="767">
                  <c:v>25.199178644763862</c:v>
                </c:pt>
                <c:pt idx="768">
                  <c:v>25.232032854209447</c:v>
                </c:pt>
                <c:pt idx="769">
                  <c:v>25.264887063655031</c:v>
                </c:pt>
                <c:pt idx="770">
                  <c:v>25.297741273100616</c:v>
                </c:pt>
                <c:pt idx="771">
                  <c:v>25.330595482546201</c:v>
                </c:pt>
                <c:pt idx="772">
                  <c:v>25.363449691991786</c:v>
                </c:pt>
                <c:pt idx="773">
                  <c:v>25.396303901437371</c:v>
                </c:pt>
                <c:pt idx="774">
                  <c:v>25.429158110882955</c:v>
                </c:pt>
                <c:pt idx="775">
                  <c:v>25.462012320328544</c:v>
                </c:pt>
                <c:pt idx="776">
                  <c:v>25.494866529774129</c:v>
                </c:pt>
                <c:pt idx="777">
                  <c:v>25.527720739219713</c:v>
                </c:pt>
                <c:pt idx="778">
                  <c:v>25.560574948665298</c:v>
                </c:pt>
                <c:pt idx="779">
                  <c:v>25.593429158110883</c:v>
                </c:pt>
                <c:pt idx="780">
                  <c:v>25.626283367556468</c:v>
                </c:pt>
                <c:pt idx="781">
                  <c:v>25.659137577002053</c:v>
                </c:pt>
                <c:pt idx="782">
                  <c:v>25.691991786447637</c:v>
                </c:pt>
                <c:pt idx="783">
                  <c:v>25.724845995893222</c:v>
                </c:pt>
                <c:pt idx="784">
                  <c:v>25.757700205338811</c:v>
                </c:pt>
                <c:pt idx="785">
                  <c:v>25.790554414784395</c:v>
                </c:pt>
                <c:pt idx="786">
                  <c:v>25.82340862422998</c:v>
                </c:pt>
                <c:pt idx="787">
                  <c:v>25.856262833675565</c:v>
                </c:pt>
                <c:pt idx="788">
                  <c:v>25.88911704312115</c:v>
                </c:pt>
                <c:pt idx="789">
                  <c:v>25.921971252566735</c:v>
                </c:pt>
                <c:pt idx="790">
                  <c:v>25.95482546201232</c:v>
                </c:pt>
                <c:pt idx="791">
                  <c:v>25.987679671457904</c:v>
                </c:pt>
                <c:pt idx="792">
                  <c:v>26.020533880903489</c:v>
                </c:pt>
                <c:pt idx="793">
                  <c:v>26.053388090349078</c:v>
                </c:pt>
                <c:pt idx="794">
                  <c:v>26.086242299794662</c:v>
                </c:pt>
                <c:pt idx="795">
                  <c:v>26.119096509240247</c:v>
                </c:pt>
                <c:pt idx="796">
                  <c:v>26.151950718685832</c:v>
                </c:pt>
                <c:pt idx="797">
                  <c:v>26.184804928131417</c:v>
                </c:pt>
                <c:pt idx="798">
                  <c:v>26.217659137577002</c:v>
                </c:pt>
                <c:pt idx="799">
                  <c:v>26.250513347022586</c:v>
                </c:pt>
                <c:pt idx="800">
                  <c:v>26.283367556468171</c:v>
                </c:pt>
                <c:pt idx="801">
                  <c:v>26.316221765913756</c:v>
                </c:pt>
                <c:pt idx="802">
                  <c:v>26.349075975359344</c:v>
                </c:pt>
                <c:pt idx="803">
                  <c:v>26.381930184804929</c:v>
                </c:pt>
                <c:pt idx="804">
                  <c:v>26.414784394250514</c:v>
                </c:pt>
                <c:pt idx="805">
                  <c:v>26.447638603696099</c:v>
                </c:pt>
                <c:pt idx="806">
                  <c:v>26.480492813141684</c:v>
                </c:pt>
                <c:pt idx="807">
                  <c:v>26.513347022587268</c:v>
                </c:pt>
                <c:pt idx="808">
                  <c:v>26.546201232032853</c:v>
                </c:pt>
                <c:pt idx="809">
                  <c:v>26.579055441478438</c:v>
                </c:pt>
                <c:pt idx="810">
                  <c:v>26.611909650924023</c:v>
                </c:pt>
                <c:pt idx="811">
                  <c:v>26.644763860369611</c:v>
                </c:pt>
                <c:pt idx="812">
                  <c:v>26.677618069815196</c:v>
                </c:pt>
                <c:pt idx="813">
                  <c:v>26.710472279260781</c:v>
                </c:pt>
                <c:pt idx="814">
                  <c:v>26.743326488706366</c:v>
                </c:pt>
                <c:pt idx="815">
                  <c:v>26.776180698151951</c:v>
                </c:pt>
                <c:pt idx="816">
                  <c:v>26.809034907597535</c:v>
                </c:pt>
                <c:pt idx="817">
                  <c:v>26.84188911704312</c:v>
                </c:pt>
                <c:pt idx="818">
                  <c:v>26.874743326488705</c:v>
                </c:pt>
                <c:pt idx="819">
                  <c:v>26.90759753593429</c:v>
                </c:pt>
                <c:pt idx="820">
                  <c:v>26.940451745379878</c:v>
                </c:pt>
                <c:pt idx="821">
                  <c:v>26.973305954825463</c:v>
                </c:pt>
                <c:pt idx="822">
                  <c:v>27.006160164271048</c:v>
                </c:pt>
                <c:pt idx="823">
                  <c:v>27.039014373716633</c:v>
                </c:pt>
                <c:pt idx="824">
                  <c:v>27.071868583162217</c:v>
                </c:pt>
                <c:pt idx="825">
                  <c:v>27.104722792607802</c:v>
                </c:pt>
                <c:pt idx="826">
                  <c:v>27.137577002053387</c:v>
                </c:pt>
                <c:pt idx="827">
                  <c:v>27.170431211498972</c:v>
                </c:pt>
                <c:pt idx="828">
                  <c:v>27.20328542094456</c:v>
                </c:pt>
                <c:pt idx="829">
                  <c:v>27.236139630390145</c:v>
                </c:pt>
                <c:pt idx="830">
                  <c:v>27.26899383983573</c:v>
                </c:pt>
                <c:pt idx="831">
                  <c:v>27.301848049281315</c:v>
                </c:pt>
                <c:pt idx="832">
                  <c:v>27.3347022587269</c:v>
                </c:pt>
                <c:pt idx="833">
                  <c:v>27.367556468172484</c:v>
                </c:pt>
                <c:pt idx="834">
                  <c:v>27.400410677618069</c:v>
                </c:pt>
                <c:pt idx="835">
                  <c:v>27.433264887063654</c:v>
                </c:pt>
                <c:pt idx="836">
                  <c:v>27.466119096509239</c:v>
                </c:pt>
                <c:pt idx="837">
                  <c:v>27.498973305954827</c:v>
                </c:pt>
                <c:pt idx="838">
                  <c:v>27.531827515400412</c:v>
                </c:pt>
                <c:pt idx="839">
                  <c:v>27.564681724845997</c:v>
                </c:pt>
                <c:pt idx="840">
                  <c:v>27.597535934291582</c:v>
                </c:pt>
                <c:pt idx="841">
                  <c:v>27.630390143737166</c:v>
                </c:pt>
                <c:pt idx="842">
                  <c:v>27.663244353182751</c:v>
                </c:pt>
                <c:pt idx="843">
                  <c:v>27.696098562628336</c:v>
                </c:pt>
                <c:pt idx="844">
                  <c:v>27.728952772073921</c:v>
                </c:pt>
                <c:pt idx="845">
                  <c:v>27.761806981519506</c:v>
                </c:pt>
                <c:pt idx="846">
                  <c:v>27.794661190965094</c:v>
                </c:pt>
                <c:pt idx="847">
                  <c:v>27.827515400410679</c:v>
                </c:pt>
                <c:pt idx="848">
                  <c:v>27.860369609856264</c:v>
                </c:pt>
                <c:pt idx="849">
                  <c:v>27.893223819301848</c:v>
                </c:pt>
                <c:pt idx="850">
                  <c:v>27.926078028747433</c:v>
                </c:pt>
                <c:pt idx="851">
                  <c:v>27.958932238193018</c:v>
                </c:pt>
                <c:pt idx="852">
                  <c:v>27.991786447638603</c:v>
                </c:pt>
                <c:pt idx="853">
                  <c:v>28.024640657084188</c:v>
                </c:pt>
                <c:pt idx="854">
                  <c:v>28.057494866529773</c:v>
                </c:pt>
                <c:pt idx="855">
                  <c:v>28.090349075975361</c:v>
                </c:pt>
                <c:pt idx="856">
                  <c:v>28.123203285420946</c:v>
                </c:pt>
                <c:pt idx="857">
                  <c:v>28.156057494866531</c:v>
                </c:pt>
                <c:pt idx="858">
                  <c:v>28.188911704312115</c:v>
                </c:pt>
                <c:pt idx="859">
                  <c:v>28.2217659137577</c:v>
                </c:pt>
                <c:pt idx="860">
                  <c:v>28.254620123203285</c:v>
                </c:pt>
                <c:pt idx="861">
                  <c:v>28.28747433264887</c:v>
                </c:pt>
                <c:pt idx="862">
                  <c:v>28.320328542094455</c:v>
                </c:pt>
                <c:pt idx="863">
                  <c:v>28.353182751540039</c:v>
                </c:pt>
                <c:pt idx="864">
                  <c:v>28.386036960985628</c:v>
                </c:pt>
                <c:pt idx="865">
                  <c:v>28.418891170431213</c:v>
                </c:pt>
                <c:pt idx="866">
                  <c:v>28.451745379876797</c:v>
                </c:pt>
                <c:pt idx="867">
                  <c:v>28.484599589322382</c:v>
                </c:pt>
                <c:pt idx="868">
                  <c:v>28.517453798767967</c:v>
                </c:pt>
                <c:pt idx="869">
                  <c:v>28.550308008213552</c:v>
                </c:pt>
                <c:pt idx="870">
                  <c:v>28.583162217659137</c:v>
                </c:pt>
                <c:pt idx="871">
                  <c:v>28.616016427104721</c:v>
                </c:pt>
                <c:pt idx="872">
                  <c:v>28.648870636550306</c:v>
                </c:pt>
                <c:pt idx="873">
                  <c:v>28.681724845995895</c:v>
                </c:pt>
                <c:pt idx="874">
                  <c:v>28.714579055441479</c:v>
                </c:pt>
                <c:pt idx="875">
                  <c:v>28.747433264887064</c:v>
                </c:pt>
                <c:pt idx="876">
                  <c:v>28.780287474332649</c:v>
                </c:pt>
                <c:pt idx="877">
                  <c:v>28.813141683778234</c:v>
                </c:pt>
                <c:pt idx="878">
                  <c:v>28.845995893223819</c:v>
                </c:pt>
                <c:pt idx="879">
                  <c:v>28.878850102669404</c:v>
                </c:pt>
                <c:pt idx="880">
                  <c:v>28.911704312114988</c:v>
                </c:pt>
                <c:pt idx="881">
                  <c:v>28.944558521560573</c:v>
                </c:pt>
                <c:pt idx="882">
                  <c:v>28.977412731006162</c:v>
                </c:pt>
                <c:pt idx="883">
                  <c:v>29.010266940451746</c:v>
                </c:pt>
                <c:pt idx="884">
                  <c:v>29.043121149897331</c:v>
                </c:pt>
                <c:pt idx="885">
                  <c:v>29.075975359342916</c:v>
                </c:pt>
                <c:pt idx="886">
                  <c:v>29.108829568788501</c:v>
                </c:pt>
                <c:pt idx="887">
                  <c:v>29.141683778234086</c:v>
                </c:pt>
                <c:pt idx="888">
                  <c:v>29.17453798767967</c:v>
                </c:pt>
                <c:pt idx="889">
                  <c:v>29.207392197125255</c:v>
                </c:pt>
                <c:pt idx="890">
                  <c:v>29.240246406570844</c:v>
                </c:pt>
                <c:pt idx="891">
                  <c:v>29.273100616016428</c:v>
                </c:pt>
                <c:pt idx="892">
                  <c:v>29.305954825462013</c:v>
                </c:pt>
                <c:pt idx="893">
                  <c:v>29.338809034907598</c:v>
                </c:pt>
                <c:pt idx="894">
                  <c:v>29.371663244353183</c:v>
                </c:pt>
                <c:pt idx="895">
                  <c:v>29.404517453798768</c:v>
                </c:pt>
                <c:pt idx="896">
                  <c:v>29.437371663244353</c:v>
                </c:pt>
                <c:pt idx="897">
                  <c:v>29.470225872689937</c:v>
                </c:pt>
                <c:pt idx="898">
                  <c:v>29.503080082135522</c:v>
                </c:pt>
                <c:pt idx="899">
                  <c:v>29.535934291581111</c:v>
                </c:pt>
                <c:pt idx="900">
                  <c:v>29.568788501026695</c:v>
                </c:pt>
                <c:pt idx="901">
                  <c:v>29.60164271047228</c:v>
                </c:pt>
                <c:pt idx="902">
                  <c:v>29.634496919917865</c:v>
                </c:pt>
                <c:pt idx="903">
                  <c:v>29.66735112936345</c:v>
                </c:pt>
                <c:pt idx="904">
                  <c:v>29.700205338809035</c:v>
                </c:pt>
                <c:pt idx="905">
                  <c:v>29.733059548254619</c:v>
                </c:pt>
                <c:pt idx="906">
                  <c:v>29.765913757700204</c:v>
                </c:pt>
                <c:pt idx="907">
                  <c:v>29.798767967145789</c:v>
                </c:pt>
                <c:pt idx="908">
                  <c:v>29.831622176591377</c:v>
                </c:pt>
                <c:pt idx="909">
                  <c:v>29.864476386036962</c:v>
                </c:pt>
                <c:pt idx="910">
                  <c:v>29.897330595482547</c:v>
                </c:pt>
                <c:pt idx="911">
                  <c:v>29.930184804928132</c:v>
                </c:pt>
                <c:pt idx="912">
                  <c:v>29.963039014373717</c:v>
                </c:pt>
                <c:pt idx="913">
                  <c:v>29.995893223819301</c:v>
                </c:pt>
                <c:pt idx="914">
                  <c:v>30.028747433264886</c:v>
                </c:pt>
                <c:pt idx="915">
                  <c:v>30.061601642710471</c:v>
                </c:pt>
                <c:pt idx="916">
                  <c:v>30.094455852156056</c:v>
                </c:pt>
                <c:pt idx="917">
                  <c:v>30.127310061601644</c:v>
                </c:pt>
                <c:pt idx="918">
                  <c:v>30.160164271047229</c:v>
                </c:pt>
                <c:pt idx="919">
                  <c:v>30.193018480492814</c:v>
                </c:pt>
                <c:pt idx="920">
                  <c:v>30.225872689938399</c:v>
                </c:pt>
                <c:pt idx="921">
                  <c:v>30.258726899383984</c:v>
                </c:pt>
                <c:pt idx="922">
                  <c:v>30.291581108829568</c:v>
                </c:pt>
                <c:pt idx="923">
                  <c:v>30.324435318275153</c:v>
                </c:pt>
                <c:pt idx="924">
                  <c:v>30.357289527720738</c:v>
                </c:pt>
                <c:pt idx="925">
                  <c:v>30.390143737166323</c:v>
                </c:pt>
                <c:pt idx="926">
                  <c:v>30.422997946611911</c:v>
                </c:pt>
                <c:pt idx="927">
                  <c:v>30.455852156057496</c:v>
                </c:pt>
                <c:pt idx="928">
                  <c:v>30.488706365503081</c:v>
                </c:pt>
                <c:pt idx="929">
                  <c:v>30.521560574948666</c:v>
                </c:pt>
                <c:pt idx="930">
                  <c:v>30.55441478439425</c:v>
                </c:pt>
                <c:pt idx="931">
                  <c:v>30.587268993839835</c:v>
                </c:pt>
                <c:pt idx="932">
                  <c:v>30.62012320328542</c:v>
                </c:pt>
                <c:pt idx="933">
                  <c:v>30.652977412731005</c:v>
                </c:pt>
                <c:pt idx="934">
                  <c:v>30.68583162217659</c:v>
                </c:pt>
                <c:pt idx="935">
                  <c:v>30.718685831622178</c:v>
                </c:pt>
                <c:pt idx="936">
                  <c:v>30.751540041067763</c:v>
                </c:pt>
                <c:pt idx="937">
                  <c:v>30.784394250513348</c:v>
                </c:pt>
                <c:pt idx="938">
                  <c:v>30.817248459958932</c:v>
                </c:pt>
                <c:pt idx="939">
                  <c:v>30.850102669404517</c:v>
                </c:pt>
                <c:pt idx="940">
                  <c:v>30.882956878850102</c:v>
                </c:pt>
                <c:pt idx="941">
                  <c:v>30.915811088295687</c:v>
                </c:pt>
                <c:pt idx="942">
                  <c:v>30.948665297741272</c:v>
                </c:pt>
                <c:pt idx="943">
                  <c:v>30.981519507186857</c:v>
                </c:pt>
                <c:pt idx="944">
                  <c:v>31.014373716632445</c:v>
                </c:pt>
                <c:pt idx="945">
                  <c:v>31.04722792607803</c:v>
                </c:pt>
                <c:pt idx="946">
                  <c:v>31.080082135523615</c:v>
                </c:pt>
                <c:pt idx="947">
                  <c:v>31.112936344969199</c:v>
                </c:pt>
                <c:pt idx="948">
                  <c:v>31.145790554414784</c:v>
                </c:pt>
                <c:pt idx="949">
                  <c:v>31.178644763860369</c:v>
                </c:pt>
                <c:pt idx="950">
                  <c:v>31.211498973305954</c:v>
                </c:pt>
                <c:pt idx="951">
                  <c:v>31.244353182751539</c:v>
                </c:pt>
                <c:pt idx="952">
                  <c:v>31.277207392197127</c:v>
                </c:pt>
                <c:pt idx="953">
                  <c:v>31.310061601642712</c:v>
                </c:pt>
                <c:pt idx="954">
                  <c:v>31.342915811088297</c:v>
                </c:pt>
                <c:pt idx="955">
                  <c:v>31.375770020533881</c:v>
                </c:pt>
                <c:pt idx="956">
                  <c:v>31.408624229979466</c:v>
                </c:pt>
                <c:pt idx="957">
                  <c:v>31.441478439425051</c:v>
                </c:pt>
                <c:pt idx="958">
                  <c:v>31.474332648870636</c:v>
                </c:pt>
                <c:pt idx="959">
                  <c:v>31.507186858316221</c:v>
                </c:pt>
                <c:pt idx="960">
                  <c:v>31.540041067761805</c:v>
                </c:pt>
                <c:pt idx="961">
                  <c:v>31.572895277207394</c:v>
                </c:pt>
                <c:pt idx="962">
                  <c:v>31.605749486652979</c:v>
                </c:pt>
                <c:pt idx="963">
                  <c:v>31.638603696098563</c:v>
                </c:pt>
                <c:pt idx="964">
                  <c:v>31.671457905544148</c:v>
                </c:pt>
                <c:pt idx="965">
                  <c:v>31.704312114989733</c:v>
                </c:pt>
                <c:pt idx="966">
                  <c:v>31.737166324435318</c:v>
                </c:pt>
                <c:pt idx="967">
                  <c:v>31.770020533880903</c:v>
                </c:pt>
                <c:pt idx="968">
                  <c:v>31.802874743326488</c:v>
                </c:pt>
                <c:pt idx="969">
                  <c:v>31.835728952772072</c:v>
                </c:pt>
                <c:pt idx="970">
                  <c:v>31.868583162217661</c:v>
                </c:pt>
                <c:pt idx="971">
                  <c:v>31.901437371663246</c:v>
                </c:pt>
                <c:pt idx="972">
                  <c:v>31.93429158110883</c:v>
                </c:pt>
                <c:pt idx="973">
                  <c:v>31.967145790554415</c:v>
                </c:pt>
                <c:pt idx="974">
                  <c:v>32</c:v>
                </c:pt>
                <c:pt idx="975">
                  <c:v>32.032854209445588</c:v>
                </c:pt>
                <c:pt idx="976">
                  <c:v>32.06570841889117</c:v>
                </c:pt>
                <c:pt idx="977">
                  <c:v>32.098562628336758</c:v>
                </c:pt>
                <c:pt idx="978">
                  <c:v>32.131416837782339</c:v>
                </c:pt>
                <c:pt idx="979">
                  <c:v>32.164271047227928</c:v>
                </c:pt>
                <c:pt idx="980">
                  <c:v>32.197125256673509</c:v>
                </c:pt>
                <c:pt idx="981">
                  <c:v>32.229979466119097</c:v>
                </c:pt>
                <c:pt idx="982">
                  <c:v>32.262833675564679</c:v>
                </c:pt>
                <c:pt idx="983">
                  <c:v>32.295687885010267</c:v>
                </c:pt>
                <c:pt idx="984">
                  <c:v>32.328542094455855</c:v>
                </c:pt>
                <c:pt idx="985">
                  <c:v>32.361396303901437</c:v>
                </c:pt>
                <c:pt idx="986">
                  <c:v>32.394250513347025</c:v>
                </c:pt>
                <c:pt idx="987">
                  <c:v>32.427104722792606</c:v>
                </c:pt>
                <c:pt idx="988">
                  <c:v>32.459958932238195</c:v>
                </c:pt>
                <c:pt idx="989">
                  <c:v>32.492813141683776</c:v>
                </c:pt>
                <c:pt idx="990">
                  <c:v>32.525667351129364</c:v>
                </c:pt>
                <c:pt idx="991">
                  <c:v>32.558521560574945</c:v>
                </c:pt>
                <c:pt idx="992">
                  <c:v>32.591375770020534</c:v>
                </c:pt>
                <c:pt idx="993">
                  <c:v>32.624229979466122</c:v>
                </c:pt>
                <c:pt idx="994">
                  <c:v>32.657084188911703</c:v>
                </c:pt>
                <c:pt idx="995">
                  <c:v>32.689938398357292</c:v>
                </c:pt>
                <c:pt idx="996">
                  <c:v>32.722792607802873</c:v>
                </c:pt>
                <c:pt idx="997">
                  <c:v>32.755646817248461</c:v>
                </c:pt>
                <c:pt idx="998">
                  <c:v>32.788501026694043</c:v>
                </c:pt>
                <c:pt idx="999">
                  <c:v>32.821355236139631</c:v>
                </c:pt>
                <c:pt idx="1000">
                  <c:v>32.854209445585212</c:v>
                </c:pt>
                <c:pt idx="1001">
                  <c:v>32.887063655030801</c:v>
                </c:pt>
                <c:pt idx="1002">
                  <c:v>32.919917864476389</c:v>
                </c:pt>
                <c:pt idx="1003">
                  <c:v>32.95277207392197</c:v>
                </c:pt>
                <c:pt idx="1004">
                  <c:v>32.985626283367559</c:v>
                </c:pt>
                <c:pt idx="1005">
                  <c:v>33.01848049281314</c:v>
                </c:pt>
                <c:pt idx="1006">
                  <c:v>33.051334702258728</c:v>
                </c:pt>
                <c:pt idx="1007">
                  <c:v>33.08418891170431</c:v>
                </c:pt>
                <c:pt idx="1008">
                  <c:v>33.117043121149898</c:v>
                </c:pt>
                <c:pt idx="1009">
                  <c:v>33.149897330595479</c:v>
                </c:pt>
                <c:pt idx="1010">
                  <c:v>33.182751540041068</c:v>
                </c:pt>
                <c:pt idx="1011">
                  <c:v>33.215605749486656</c:v>
                </c:pt>
                <c:pt idx="1012">
                  <c:v>33.248459958932237</c:v>
                </c:pt>
                <c:pt idx="1013">
                  <c:v>33.281314168377826</c:v>
                </c:pt>
                <c:pt idx="1014">
                  <c:v>33.314168377823407</c:v>
                </c:pt>
                <c:pt idx="1015">
                  <c:v>33.347022587268995</c:v>
                </c:pt>
                <c:pt idx="1016">
                  <c:v>33.379876796714576</c:v>
                </c:pt>
                <c:pt idx="1017">
                  <c:v>33.412731006160165</c:v>
                </c:pt>
                <c:pt idx="1018">
                  <c:v>33.445585215605746</c:v>
                </c:pt>
                <c:pt idx="1019">
                  <c:v>33.478439425051334</c:v>
                </c:pt>
                <c:pt idx="1020">
                  <c:v>33.511293634496923</c:v>
                </c:pt>
                <c:pt idx="1021">
                  <c:v>33.544147843942504</c:v>
                </c:pt>
                <c:pt idx="1022">
                  <c:v>33.577002053388092</c:v>
                </c:pt>
                <c:pt idx="1023">
                  <c:v>33.609856262833674</c:v>
                </c:pt>
                <c:pt idx="1024">
                  <c:v>33.642710472279262</c:v>
                </c:pt>
                <c:pt idx="1025">
                  <c:v>33.675564681724843</c:v>
                </c:pt>
                <c:pt idx="1026">
                  <c:v>33.708418891170432</c:v>
                </c:pt>
                <c:pt idx="1027">
                  <c:v>33.741273100616013</c:v>
                </c:pt>
                <c:pt idx="1028">
                  <c:v>33.774127310061601</c:v>
                </c:pt>
                <c:pt idx="1029">
                  <c:v>33.80698151950719</c:v>
                </c:pt>
                <c:pt idx="1030">
                  <c:v>33.839835728952771</c:v>
                </c:pt>
                <c:pt idx="1031">
                  <c:v>33.872689938398359</c:v>
                </c:pt>
                <c:pt idx="1032">
                  <c:v>33.905544147843941</c:v>
                </c:pt>
                <c:pt idx="1033">
                  <c:v>33.938398357289529</c:v>
                </c:pt>
                <c:pt idx="1034">
                  <c:v>33.97125256673511</c:v>
                </c:pt>
                <c:pt idx="1035">
                  <c:v>34.004106776180699</c:v>
                </c:pt>
                <c:pt idx="1036">
                  <c:v>34.036960985626287</c:v>
                </c:pt>
                <c:pt idx="1037">
                  <c:v>34.069815195071868</c:v>
                </c:pt>
                <c:pt idx="1038">
                  <c:v>34.102669404517457</c:v>
                </c:pt>
                <c:pt idx="1039">
                  <c:v>34.135523613963038</c:v>
                </c:pt>
                <c:pt idx="1040">
                  <c:v>34.168377823408626</c:v>
                </c:pt>
                <c:pt idx="1041">
                  <c:v>34.201232032854207</c:v>
                </c:pt>
                <c:pt idx="1042">
                  <c:v>34.234086242299796</c:v>
                </c:pt>
                <c:pt idx="1043">
                  <c:v>34.266940451745377</c:v>
                </c:pt>
                <c:pt idx="1044">
                  <c:v>34.299794661190965</c:v>
                </c:pt>
                <c:pt idx="1045">
                  <c:v>34.332648870636554</c:v>
                </c:pt>
                <c:pt idx="1046">
                  <c:v>34.365503080082135</c:v>
                </c:pt>
                <c:pt idx="1047">
                  <c:v>34.398357289527723</c:v>
                </c:pt>
                <c:pt idx="1048">
                  <c:v>34.431211498973305</c:v>
                </c:pt>
                <c:pt idx="1049">
                  <c:v>34.464065708418893</c:v>
                </c:pt>
                <c:pt idx="1050">
                  <c:v>34.496919917864474</c:v>
                </c:pt>
                <c:pt idx="1051">
                  <c:v>34.529774127310063</c:v>
                </c:pt>
                <c:pt idx="1052">
                  <c:v>34.562628336755644</c:v>
                </c:pt>
                <c:pt idx="1053">
                  <c:v>34.595482546201232</c:v>
                </c:pt>
                <c:pt idx="1054">
                  <c:v>34.628336755646821</c:v>
                </c:pt>
                <c:pt idx="1055">
                  <c:v>34.661190965092402</c:v>
                </c:pt>
                <c:pt idx="1056">
                  <c:v>34.69404517453799</c:v>
                </c:pt>
                <c:pt idx="1057">
                  <c:v>34.726899383983572</c:v>
                </c:pt>
                <c:pt idx="1058">
                  <c:v>34.75975359342916</c:v>
                </c:pt>
                <c:pt idx="1059">
                  <c:v>34.792607802874741</c:v>
                </c:pt>
                <c:pt idx="1060">
                  <c:v>34.82546201232033</c:v>
                </c:pt>
                <c:pt idx="1061">
                  <c:v>34.858316221765911</c:v>
                </c:pt>
                <c:pt idx="1062">
                  <c:v>34.891170431211499</c:v>
                </c:pt>
                <c:pt idx="1063">
                  <c:v>34.924024640657088</c:v>
                </c:pt>
                <c:pt idx="1064">
                  <c:v>34.956878850102669</c:v>
                </c:pt>
                <c:pt idx="1065">
                  <c:v>34.989733059548257</c:v>
                </c:pt>
                <c:pt idx="1066">
                  <c:v>35.022587268993838</c:v>
                </c:pt>
                <c:pt idx="1067">
                  <c:v>35.055441478439427</c:v>
                </c:pt>
                <c:pt idx="1068">
                  <c:v>35.088295687885008</c:v>
                </c:pt>
                <c:pt idx="1069">
                  <c:v>35.121149897330596</c:v>
                </c:pt>
                <c:pt idx="1070">
                  <c:v>35.154004106776178</c:v>
                </c:pt>
                <c:pt idx="1071">
                  <c:v>35.186858316221766</c:v>
                </c:pt>
                <c:pt idx="1072">
                  <c:v>35.219712525667354</c:v>
                </c:pt>
                <c:pt idx="1073">
                  <c:v>35.252566735112936</c:v>
                </c:pt>
                <c:pt idx="1074">
                  <c:v>35.285420944558524</c:v>
                </c:pt>
                <c:pt idx="1075">
                  <c:v>35.318275154004105</c:v>
                </c:pt>
                <c:pt idx="1076">
                  <c:v>35.351129363449694</c:v>
                </c:pt>
                <c:pt idx="1077">
                  <c:v>35.383983572895275</c:v>
                </c:pt>
                <c:pt idx="1078">
                  <c:v>35.416837782340863</c:v>
                </c:pt>
                <c:pt idx="1079">
                  <c:v>35.449691991786445</c:v>
                </c:pt>
                <c:pt idx="1080">
                  <c:v>35.482546201232033</c:v>
                </c:pt>
                <c:pt idx="1081">
                  <c:v>35.515400410677621</c:v>
                </c:pt>
                <c:pt idx="1082">
                  <c:v>35.548254620123203</c:v>
                </c:pt>
                <c:pt idx="1083">
                  <c:v>35.581108829568791</c:v>
                </c:pt>
                <c:pt idx="1084">
                  <c:v>35.613963039014372</c:v>
                </c:pt>
                <c:pt idx="1085">
                  <c:v>35.646817248459961</c:v>
                </c:pt>
                <c:pt idx="1086">
                  <c:v>35.679671457905542</c:v>
                </c:pt>
                <c:pt idx="1087">
                  <c:v>35.71252566735113</c:v>
                </c:pt>
                <c:pt idx="1088">
                  <c:v>35.745379876796711</c:v>
                </c:pt>
                <c:pt idx="1089">
                  <c:v>35.7782340862423</c:v>
                </c:pt>
                <c:pt idx="1090">
                  <c:v>35.811088295687888</c:v>
                </c:pt>
                <c:pt idx="1091">
                  <c:v>35.843942505133469</c:v>
                </c:pt>
                <c:pt idx="1092">
                  <c:v>35.876796714579058</c:v>
                </c:pt>
                <c:pt idx="1093">
                  <c:v>35.909650924024639</c:v>
                </c:pt>
                <c:pt idx="1094">
                  <c:v>35.942505133470227</c:v>
                </c:pt>
                <c:pt idx="1095">
                  <c:v>35.975359342915809</c:v>
                </c:pt>
                <c:pt idx="1096">
                  <c:v>36.008213552361397</c:v>
                </c:pt>
                <c:pt idx="1097">
                  <c:v>36.041067761806978</c:v>
                </c:pt>
                <c:pt idx="1098">
                  <c:v>36.073921971252567</c:v>
                </c:pt>
                <c:pt idx="1099">
                  <c:v>36.106776180698155</c:v>
                </c:pt>
                <c:pt idx="1100">
                  <c:v>36.139630390143736</c:v>
                </c:pt>
                <c:pt idx="1101">
                  <c:v>36.172484599589325</c:v>
                </c:pt>
                <c:pt idx="1102">
                  <c:v>36.205338809034906</c:v>
                </c:pt>
                <c:pt idx="1103">
                  <c:v>36.238193018480494</c:v>
                </c:pt>
                <c:pt idx="1104">
                  <c:v>36.271047227926076</c:v>
                </c:pt>
                <c:pt idx="1105">
                  <c:v>36.303901437371664</c:v>
                </c:pt>
                <c:pt idx="1106">
                  <c:v>36.336755646817245</c:v>
                </c:pt>
                <c:pt idx="1107">
                  <c:v>36.369609856262834</c:v>
                </c:pt>
                <c:pt idx="1108">
                  <c:v>36.402464065708422</c:v>
                </c:pt>
                <c:pt idx="1109">
                  <c:v>36.435318275154003</c:v>
                </c:pt>
                <c:pt idx="1110">
                  <c:v>36.468172484599592</c:v>
                </c:pt>
                <c:pt idx="1111">
                  <c:v>36.501026694045173</c:v>
                </c:pt>
                <c:pt idx="1112">
                  <c:v>36.533880903490761</c:v>
                </c:pt>
                <c:pt idx="1113">
                  <c:v>36.566735112936342</c:v>
                </c:pt>
                <c:pt idx="1114">
                  <c:v>36.599589322381931</c:v>
                </c:pt>
                <c:pt idx="1115">
                  <c:v>36.632443531827512</c:v>
                </c:pt>
                <c:pt idx="1116">
                  <c:v>36.6652977412731</c:v>
                </c:pt>
                <c:pt idx="1117">
                  <c:v>36.698151950718689</c:v>
                </c:pt>
                <c:pt idx="1118">
                  <c:v>36.73100616016427</c:v>
                </c:pt>
                <c:pt idx="1119">
                  <c:v>36.763860369609858</c:v>
                </c:pt>
                <c:pt idx="1120">
                  <c:v>36.79671457905544</c:v>
                </c:pt>
                <c:pt idx="1121">
                  <c:v>36.829568788501028</c:v>
                </c:pt>
                <c:pt idx="1122">
                  <c:v>36.862422997946609</c:v>
                </c:pt>
                <c:pt idx="1123">
                  <c:v>36.895277207392198</c:v>
                </c:pt>
                <c:pt idx="1124">
                  <c:v>36.928131416837779</c:v>
                </c:pt>
                <c:pt idx="1125">
                  <c:v>36.960985626283367</c:v>
                </c:pt>
                <c:pt idx="1126">
                  <c:v>36.993839835728956</c:v>
                </c:pt>
                <c:pt idx="1127">
                  <c:v>37.026694045174537</c:v>
                </c:pt>
                <c:pt idx="1128">
                  <c:v>37.059548254620125</c:v>
                </c:pt>
                <c:pt idx="1129">
                  <c:v>37.092402464065707</c:v>
                </c:pt>
                <c:pt idx="1130">
                  <c:v>37.125256673511295</c:v>
                </c:pt>
                <c:pt idx="1131">
                  <c:v>37.158110882956876</c:v>
                </c:pt>
                <c:pt idx="1132">
                  <c:v>37.190965092402465</c:v>
                </c:pt>
                <c:pt idx="1133">
                  <c:v>37.223819301848046</c:v>
                </c:pt>
                <c:pt idx="1134">
                  <c:v>37.256673511293634</c:v>
                </c:pt>
                <c:pt idx="1135">
                  <c:v>37.289527720739223</c:v>
                </c:pt>
                <c:pt idx="1136">
                  <c:v>37.322381930184804</c:v>
                </c:pt>
                <c:pt idx="1137">
                  <c:v>37.355236139630392</c:v>
                </c:pt>
                <c:pt idx="1138">
                  <c:v>37.388090349075974</c:v>
                </c:pt>
                <c:pt idx="1139">
                  <c:v>37.420944558521562</c:v>
                </c:pt>
                <c:pt idx="1140">
                  <c:v>37.453798767967143</c:v>
                </c:pt>
                <c:pt idx="1141">
                  <c:v>37.486652977412732</c:v>
                </c:pt>
                <c:pt idx="1142">
                  <c:v>37.519507186858313</c:v>
                </c:pt>
                <c:pt idx="1143">
                  <c:v>37.552361396303901</c:v>
                </c:pt>
                <c:pt idx="1144">
                  <c:v>37.585215605749489</c:v>
                </c:pt>
                <c:pt idx="1145">
                  <c:v>37.618069815195071</c:v>
                </c:pt>
                <c:pt idx="1146">
                  <c:v>37.650924024640659</c:v>
                </c:pt>
                <c:pt idx="1147">
                  <c:v>37.68377823408624</c:v>
                </c:pt>
                <c:pt idx="1148">
                  <c:v>37.716632443531829</c:v>
                </c:pt>
                <c:pt idx="1149">
                  <c:v>37.74948665297741</c:v>
                </c:pt>
                <c:pt idx="1150">
                  <c:v>37.782340862422998</c:v>
                </c:pt>
                <c:pt idx="1151">
                  <c:v>37.81519507186858</c:v>
                </c:pt>
                <c:pt idx="1152">
                  <c:v>37.848049281314168</c:v>
                </c:pt>
                <c:pt idx="1153">
                  <c:v>37.880903490759756</c:v>
                </c:pt>
                <c:pt idx="1154">
                  <c:v>37.913757700205338</c:v>
                </c:pt>
                <c:pt idx="1155">
                  <c:v>37.946611909650926</c:v>
                </c:pt>
                <c:pt idx="1156">
                  <c:v>37.979466119096507</c:v>
                </c:pt>
                <c:pt idx="1157">
                  <c:v>38.012320328542096</c:v>
                </c:pt>
                <c:pt idx="1158">
                  <c:v>38.045174537987677</c:v>
                </c:pt>
                <c:pt idx="1159">
                  <c:v>38.078028747433265</c:v>
                </c:pt>
                <c:pt idx="1160">
                  <c:v>38.110882956878854</c:v>
                </c:pt>
                <c:pt idx="1161">
                  <c:v>38.143737166324435</c:v>
                </c:pt>
                <c:pt idx="1162">
                  <c:v>38.176591375770023</c:v>
                </c:pt>
                <c:pt idx="1163">
                  <c:v>38.209445585215605</c:v>
                </c:pt>
                <c:pt idx="1164">
                  <c:v>38.242299794661193</c:v>
                </c:pt>
                <c:pt idx="1165">
                  <c:v>38.275154004106774</c:v>
                </c:pt>
                <c:pt idx="1166">
                  <c:v>38.308008213552363</c:v>
                </c:pt>
                <c:pt idx="1167">
                  <c:v>38.340862422997944</c:v>
                </c:pt>
                <c:pt idx="1168">
                  <c:v>38.373716632443532</c:v>
                </c:pt>
                <c:pt idx="1169">
                  <c:v>38.406570841889121</c:v>
                </c:pt>
                <c:pt idx="1170">
                  <c:v>38.439425051334702</c:v>
                </c:pt>
                <c:pt idx="1171">
                  <c:v>38.47227926078029</c:v>
                </c:pt>
                <c:pt idx="1172">
                  <c:v>38.505133470225871</c:v>
                </c:pt>
                <c:pt idx="1173">
                  <c:v>38.53798767967146</c:v>
                </c:pt>
                <c:pt idx="1174">
                  <c:v>38.570841889117041</c:v>
                </c:pt>
                <c:pt idx="1175">
                  <c:v>38.603696098562629</c:v>
                </c:pt>
                <c:pt idx="1176">
                  <c:v>38.636550308008211</c:v>
                </c:pt>
                <c:pt idx="1177">
                  <c:v>38.669404517453799</c:v>
                </c:pt>
                <c:pt idx="1178">
                  <c:v>38.702258726899387</c:v>
                </c:pt>
                <c:pt idx="1179">
                  <c:v>38.735112936344969</c:v>
                </c:pt>
                <c:pt idx="1180">
                  <c:v>38.767967145790557</c:v>
                </c:pt>
                <c:pt idx="1181">
                  <c:v>38.800821355236138</c:v>
                </c:pt>
                <c:pt idx="1182">
                  <c:v>38.833675564681727</c:v>
                </c:pt>
                <c:pt idx="1183">
                  <c:v>38.866529774127308</c:v>
                </c:pt>
                <c:pt idx="1184">
                  <c:v>38.899383983572896</c:v>
                </c:pt>
                <c:pt idx="1185">
                  <c:v>38.932238193018478</c:v>
                </c:pt>
                <c:pt idx="1186">
                  <c:v>38.965092402464066</c:v>
                </c:pt>
                <c:pt idx="1187">
                  <c:v>38.997946611909654</c:v>
                </c:pt>
                <c:pt idx="1188">
                  <c:v>39.030800821355236</c:v>
                </c:pt>
                <c:pt idx="1189">
                  <c:v>39.063655030800824</c:v>
                </c:pt>
                <c:pt idx="1190">
                  <c:v>39.096509240246405</c:v>
                </c:pt>
                <c:pt idx="1191">
                  <c:v>39.129363449691994</c:v>
                </c:pt>
                <c:pt idx="1192">
                  <c:v>39.162217659137575</c:v>
                </c:pt>
                <c:pt idx="1193">
                  <c:v>39.195071868583163</c:v>
                </c:pt>
                <c:pt idx="1194">
                  <c:v>39.227926078028744</c:v>
                </c:pt>
                <c:pt idx="1195">
                  <c:v>39.260780287474333</c:v>
                </c:pt>
                <c:pt idx="1196">
                  <c:v>39.293634496919921</c:v>
                </c:pt>
                <c:pt idx="1197">
                  <c:v>39.326488706365502</c:v>
                </c:pt>
                <c:pt idx="1198">
                  <c:v>39.359342915811091</c:v>
                </c:pt>
                <c:pt idx="1199">
                  <c:v>39.392197125256672</c:v>
                </c:pt>
                <c:pt idx="1200">
                  <c:v>39.42505133470226</c:v>
                </c:pt>
                <c:pt idx="1201">
                  <c:v>39.457905544147842</c:v>
                </c:pt>
                <c:pt idx="1202">
                  <c:v>39.49075975359343</c:v>
                </c:pt>
                <c:pt idx="1203">
                  <c:v>39.523613963039011</c:v>
                </c:pt>
                <c:pt idx="1204">
                  <c:v>39.5564681724846</c:v>
                </c:pt>
                <c:pt idx="1205">
                  <c:v>39.589322381930188</c:v>
                </c:pt>
                <c:pt idx="1206">
                  <c:v>39.622176591375769</c:v>
                </c:pt>
                <c:pt idx="1207">
                  <c:v>39.655030800821358</c:v>
                </c:pt>
                <c:pt idx="1208">
                  <c:v>39.687885010266939</c:v>
                </c:pt>
                <c:pt idx="1209">
                  <c:v>39.720739219712527</c:v>
                </c:pt>
                <c:pt idx="1210">
                  <c:v>39.753593429158109</c:v>
                </c:pt>
                <c:pt idx="1211">
                  <c:v>39.786447638603697</c:v>
                </c:pt>
                <c:pt idx="1212">
                  <c:v>39.819301848049278</c:v>
                </c:pt>
                <c:pt idx="1213">
                  <c:v>39.852156057494867</c:v>
                </c:pt>
                <c:pt idx="1214">
                  <c:v>39.885010266940455</c:v>
                </c:pt>
                <c:pt idx="1215">
                  <c:v>39.917864476386036</c:v>
                </c:pt>
                <c:pt idx="1216">
                  <c:v>39.950718685831625</c:v>
                </c:pt>
                <c:pt idx="1217">
                  <c:v>39.983572895277206</c:v>
                </c:pt>
                <c:pt idx="1218">
                  <c:v>40.016427104722794</c:v>
                </c:pt>
                <c:pt idx="1219">
                  <c:v>40.049281314168375</c:v>
                </c:pt>
                <c:pt idx="1220">
                  <c:v>40.082135523613964</c:v>
                </c:pt>
                <c:pt idx="1221">
                  <c:v>40.114989733059545</c:v>
                </c:pt>
                <c:pt idx="1222">
                  <c:v>40.147843942505133</c:v>
                </c:pt>
                <c:pt idx="1223">
                  <c:v>40.180698151950722</c:v>
                </c:pt>
                <c:pt idx="1224">
                  <c:v>40.213552361396303</c:v>
                </c:pt>
                <c:pt idx="1225">
                  <c:v>40.246406570841891</c:v>
                </c:pt>
                <c:pt idx="1226">
                  <c:v>40.279260780287473</c:v>
                </c:pt>
                <c:pt idx="1227">
                  <c:v>40.312114989733061</c:v>
                </c:pt>
                <c:pt idx="1228">
                  <c:v>40.344969199178642</c:v>
                </c:pt>
                <c:pt idx="1229">
                  <c:v>40.377823408624231</c:v>
                </c:pt>
                <c:pt idx="1230">
                  <c:v>40.410677618069812</c:v>
                </c:pt>
                <c:pt idx="1231">
                  <c:v>40.4435318275154</c:v>
                </c:pt>
                <c:pt idx="1232">
                  <c:v>40.476386036960989</c:v>
                </c:pt>
                <c:pt idx="1233">
                  <c:v>40.50924024640657</c:v>
                </c:pt>
                <c:pt idx="1234">
                  <c:v>40.542094455852158</c:v>
                </c:pt>
                <c:pt idx="1235">
                  <c:v>40.57494866529774</c:v>
                </c:pt>
                <c:pt idx="1236">
                  <c:v>40.607802874743328</c:v>
                </c:pt>
                <c:pt idx="1237">
                  <c:v>40.640657084188909</c:v>
                </c:pt>
                <c:pt idx="1238">
                  <c:v>40.673511293634498</c:v>
                </c:pt>
                <c:pt idx="1239">
                  <c:v>40.706365503080079</c:v>
                </c:pt>
                <c:pt idx="1240">
                  <c:v>40.739219712525667</c:v>
                </c:pt>
                <c:pt idx="1241">
                  <c:v>40.772073921971256</c:v>
                </c:pt>
                <c:pt idx="1242">
                  <c:v>40.804928131416837</c:v>
                </c:pt>
                <c:pt idx="1243">
                  <c:v>40.837782340862425</c:v>
                </c:pt>
                <c:pt idx="1244">
                  <c:v>40.870636550308006</c:v>
                </c:pt>
                <c:pt idx="1245">
                  <c:v>40.903490759753595</c:v>
                </c:pt>
                <c:pt idx="1246">
                  <c:v>40.936344969199176</c:v>
                </c:pt>
                <c:pt idx="1247">
                  <c:v>40.969199178644764</c:v>
                </c:pt>
                <c:pt idx="1248">
                  <c:v>41.002053388090346</c:v>
                </c:pt>
                <c:pt idx="1249">
                  <c:v>41.034907597535934</c:v>
                </c:pt>
                <c:pt idx="1250">
                  <c:v>41.067761806981522</c:v>
                </c:pt>
                <c:pt idx="1251">
                  <c:v>41.100616016427104</c:v>
                </c:pt>
                <c:pt idx="1252">
                  <c:v>41.133470225872692</c:v>
                </c:pt>
                <c:pt idx="1253">
                  <c:v>41.166324435318273</c:v>
                </c:pt>
                <c:pt idx="1254">
                  <c:v>41.199178644763862</c:v>
                </c:pt>
                <c:pt idx="1255">
                  <c:v>41.232032854209443</c:v>
                </c:pt>
                <c:pt idx="1256">
                  <c:v>41.264887063655031</c:v>
                </c:pt>
                <c:pt idx="1257">
                  <c:v>41.297741273100613</c:v>
                </c:pt>
                <c:pt idx="1258">
                  <c:v>41.330595482546201</c:v>
                </c:pt>
                <c:pt idx="1259">
                  <c:v>41.363449691991789</c:v>
                </c:pt>
                <c:pt idx="1260">
                  <c:v>41.396303901437371</c:v>
                </c:pt>
                <c:pt idx="1261">
                  <c:v>41.429158110882959</c:v>
                </c:pt>
                <c:pt idx="1262">
                  <c:v>41.46201232032854</c:v>
                </c:pt>
                <c:pt idx="1263">
                  <c:v>41.494866529774129</c:v>
                </c:pt>
                <c:pt idx="1264">
                  <c:v>41.52772073921971</c:v>
                </c:pt>
                <c:pt idx="1265">
                  <c:v>41.560574948665298</c:v>
                </c:pt>
                <c:pt idx="1266">
                  <c:v>41.593429158110879</c:v>
                </c:pt>
                <c:pt idx="1267">
                  <c:v>41.626283367556468</c:v>
                </c:pt>
                <c:pt idx="1268">
                  <c:v>41.659137577002056</c:v>
                </c:pt>
                <c:pt idx="1269">
                  <c:v>41.691991786447637</c:v>
                </c:pt>
                <c:pt idx="1270">
                  <c:v>41.724845995893226</c:v>
                </c:pt>
                <c:pt idx="1271">
                  <c:v>41.757700205338807</c:v>
                </c:pt>
                <c:pt idx="1272">
                  <c:v>41.790554414784395</c:v>
                </c:pt>
                <c:pt idx="1273">
                  <c:v>41.823408624229977</c:v>
                </c:pt>
                <c:pt idx="1274">
                  <c:v>41.856262833675565</c:v>
                </c:pt>
                <c:pt idx="1275">
                  <c:v>41.889117043121146</c:v>
                </c:pt>
                <c:pt idx="1276">
                  <c:v>41.921971252566735</c:v>
                </c:pt>
                <c:pt idx="1277">
                  <c:v>41.954825462012323</c:v>
                </c:pt>
                <c:pt idx="1278">
                  <c:v>41.987679671457904</c:v>
                </c:pt>
                <c:pt idx="1279">
                  <c:v>42.020533880903493</c:v>
                </c:pt>
                <c:pt idx="1280">
                  <c:v>42.053388090349074</c:v>
                </c:pt>
                <c:pt idx="1281">
                  <c:v>42.086242299794662</c:v>
                </c:pt>
                <c:pt idx="1282">
                  <c:v>42.119096509240244</c:v>
                </c:pt>
                <c:pt idx="1283">
                  <c:v>42.151950718685832</c:v>
                </c:pt>
                <c:pt idx="1284">
                  <c:v>42.18480492813142</c:v>
                </c:pt>
                <c:pt idx="1285">
                  <c:v>42.217659137577002</c:v>
                </c:pt>
                <c:pt idx="1286">
                  <c:v>42.25051334702259</c:v>
                </c:pt>
                <c:pt idx="1287">
                  <c:v>42.283367556468171</c:v>
                </c:pt>
                <c:pt idx="1288">
                  <c:v>42.31622176591376</c:v>
                </c:pt>
                <c:pt idx="1289">
                  <c:v>42.349075975359341</c:v>
                </c:pt>
                <c:pt idx="1290">
                  <c:v>42.381930184804929</c:v>
                </c:pt>
                <c:pt idx="1291">
                  <c:v>42.414784394250511</c:v>
                </c:pt>
                <c:pt idx="1292">
                  <c:v>42.447638603696099</c:v>
                </c:pt>
                <c:pt idx="1293">
                  <c:v>42.480492813141687</c:v>
                </c:pt>
                <c:pt idx="1294">
                  <c:v>42.513347022587268</c:v>
                </c:pt>
                <c:pt idx="1295">
                  <c:v>42.546201232032857</c:v>
                </c:pt>
                <c:pt idx="1296">
                  <c:v>42.579055441478438</c:v>
                </c:pt>
                <c:pt idx="1297">
                  <c:v>42.611909650924026</c:v>
                </c:pt>
                <c:pt idx="1298">
                  <c:v>42.644763860369608</c:v>
                </c:pt>
                <c:pt idx="1299">
                  <c:v>42.677618069815196</c:v>
                </c:pt>
                <c:pt idx="1300">
                  <c:v>42.710472279260777</c:v>
                </c:pt>
                <c:pt idx="1301">
                  <c:v>42.743326488706366</c:v>
                </c:pt>
                <c:pt idx="1302">
                  <c:v>42.776180698151954</c:v>
                </c:pt>
                <c:pt idx="1303">
                  <c:v>42.809034907597535</c:v>
                </c:pt>
                <c:pt idx="1304">
                  <c:v>42.841889117043124</c:v>
                </c:pt>
                <c:pt idx="1305">
                  <c:v>42.874743326488705</c:v>
                </c:pt>
                <c:pt idx="1306">
                  <c:v>42.907597535934293</c:v>
                </c:pt>
                <c:pt idx="1307">
                  <c:v>42.940451745379875</c:v>
                </c:pt>
                <c:pt idx="1308">
                  <c:v>42.973305954825463</c:v>
                </c:pt>
                <c:pt idx="1309">
                  <c:v>43.006160164271044</c:v>
                </c:pt>
                <c:pt idx="1310">
                  <c:v>43.039014373716633</c:v>
                </c:pt>
                <c:pt idx="1311">
                  <c:v>43.071868583162221</c:v>
                </c:pt>
                <c:pt idx="1312">
                  <c:v>43.104722792607802</c:v>
                </c:pt>
                <c:pt idx="1313">
                  <c:v>43.137577002053391</c:v>
                </c:pt>
                <c:pt idx="1314">
                  <c:v>43.170431211498972</c:v>
                </c:pt>
                <c:pt idx="1315">
                  <c:v>43.20328542094456</c:v>
                </c:pt>
                <c:pt idx="1316">
                  <c:v>43.236139630390142</c:v>
                </c:pt>
                <c:pt idx="1317">
                  <c:v>43.26899383983573</c:v>
                </c:pt>
                <c:pt idx="1318">
                  <c:v>43.301848049281311</c:v>
                </c:pt>
                <c:pt idx="1319">
                  <c:v>43.3347022587269</c:v>
                </c:pt>
                <c:pt idx="1320">
                  <c:v>43.367556468172488</c:v>
                </c:pt>
                <c:pt idx="1321">
                  <c:v>43.400410677618069</c:v>
                </c:pt>
                <c:pt idx="1322">
                  <c:v>43.433264887063658</c:v>
                </c:pt>
                <c:pt idx="1323">
                  <c:v>43.466119096509239</c:v>
                </c:pt>
                <c:pt idx="1324">
                  <c:v>43.498973305954827</c:v>
                </c:pt>
                <c:pt idx="1325">
                  <c:v>43.531827515400408</c:v>
                </c:pt>
                <c:pt idx="1326">
                  <c:v>43.564681724845997</c:v>
                </c:pt>
                <c:pt idx="1327">
                  <c:v>43.597535934291578</c:v>
                </c:pt>
                <c:pt idx="1328">
                  <c:v>43.630390143737166</c:v>
                </c:pt>
                <c:pt idx="1329">
                  <c:v>43.663244353182755</c:v>
                </c:pt>
                <c:pt idx="1330">
                  <c:v>43.696098562628336</c:v>
                </c:pt>
                <c:pt idx="1331">
                  <c:v>43.728952772073924</c:v>
                </c:pt>
                <c:pt idx="1332">
                  <c:v>43.761806981519506</c:v>
                </c:pt>
                <c:pt idx="1333">
                  <c:v>43.794661190965094</c:v>
                </c:pt>
                <c:pt idx="1334">
                  <c:v>43.827515400410675</c:v>
                </c:pt>
                <c:pt idx="1335">
                  <c:v>43.860369609856264</c:v>
                </c:pt>
                <c:pt idx="1336">
                  <c:v>43.893223819301845</c:v>
                </c:pt>
                <c:pt idx="1337">
                  <c:v>43.926078028747433</c:v>
                </c:pt>
                <c:pt idx="1338">
                  <c:v>43.958932238193022</c:v>
                </c:pt>
                <c:pt idx="1339">
                  <c:v>43.991786447638603</c:v>
                </c:pt>
                <c:pt idx="1340">
                  <c:v>44.024640657084191</c:v>
                </c:pt>
                <c:pt idx="1341">
                  <c:v>44.057494866529773</c:v>
                </c:pt>
                <c:pt idx="1342">
                  <c:v>44.090349075975361</c:v>
                </c:pt>
                <c:pt idx="1343">
                  <c:v>44.123203285420942</c:v>
                </c:pt>
                <c:pt idx="1344">
                  <c:v>44.156057494866531</c:v>
                </c:pt>
                <c:pt idx="1345">
                  <c:v>44.188911704312112</c:v>
                </c:pt>
                <c:pt idx="1346">
                  <c:v>44.2217659137577</c:v>
                </c:pt>
                <c:pt idx="1347">
                  <c:v>44.254620123203289</c:v>
                </c:pt>
                <c:pt idx="1348">
                  <c:v>44.28747433264887</c:v>
                </c:pt>
                <c:pt idx="1349">
                  <c:v>44.320328542094458</c:v>
                </c:pt>
                <c:pt idx="1350">
                  <c:v>44.353182751540039</c:v>
                </c:pt>
                <c:pt idx="1351">
                  <c:v>44.386036960985628</c:v>
                </c:pt>
                <c:pt idx="1352">
                  <c:v>44.418891170431209</c:v>
                </c:pt>
                <c:pt idx="1353">
                  <c:v>44.451745379876797</c:v>
                </c:pt>
                <c:pt idx="1354">
                  <c:v>44.484599589322379</c:v>
                </c:pt>
                <c:pt idx="1355">
                  <c:v>44.517453798767967</c:v>
                </c:pt>
                <c:pt idx="1356">
                  <c:v>44.550308008213555</c:v>
                </c:pt>
                <c:pt idx="1357">
                  <c:v>44.583162217659137</c:v>
                </c:pt>
                <c:pt idx="1358">
                  <c:v>44.616016427104725</c:v>
                </c:pt>
                <c:pt idx="1359">
                  <c:v>44.648870636550306</c:v>
                </c:pt>
                <c:pt idx="1360">
                  <c:v>44.681724845995895</c:v>
                </c:pt>
                <c:pt idx="1361">
                  <c:v>44.714579055441476</c:v>
                </c:pt>
                <c:pt idx="1362">
                  <c:v>44.747433264887064</c:v>
                </c:pt>
                <c:pt idx="1363">
                  <c:v>44.780287474332646</c:v>
                </c:pt>
                <c:pt idx="1364">
                  <c:v>44.813141683778234</c:v>
                </c:pt>
                <c:pt idx="1365">
                  <c:v>44.845995893223822</c:v>
                </c:pt>
                <c:pt idx="1366">
                  <c:v>44.878850102669404</c:v>
                </c:pt>
                <c:pt idx="1367">
                  <c:v>44.911704312114992</c:v>
                </c:pt>
                <c:pt idx="1368">
                  <c:v>44.944558521560573</c:v>
                </c:pt>
                <c:pt idx="1369">
                  <c:v>44.977412731006162</c:v>
                </c:pt>
                <c:pt idx="1370">
                  <c:v>45.010266940451743</c:v>
                </c:pt>
                <c:pt idx="1371">
                  <c:v>45.043121149897331</c:v>
                </c:pt>
                <c:pt idx="1372">
                  <c:v>45.075975359342912</c:v>
                </c:pt>
                <c:pt idx="1373">
                  <c:v>45.108829568788501</c:v>
                </c:pt>
                <c:pt idx="1374">
                  <c:v>45.141683778234089</c:v>
                </c:pt>
                <c:pt idx="1375">
                  <c:v>45.17453798767967</c:v>
                </c:pt>
                <c:pt idx="1376">
                  <c:v>45.207392197125259</c:v>
                </c:pt>
                <c:pt idx="1377">
                  <c:v>45.24024640657084</c:v>
                </c:pt>
                <c:pt idx="1378">
                  <c:v>45.273100616016428</c:v>
                </c:pt>
                <c:pt idx="1379">
                  <c:v>45.30595482546201</c:v>
                </c:pt>
                <c:pt idx="1380">
                  <c:v>45.338809034907598</c:v>
                </c:pt>
                <c:pt idx="1381">
                  <c:v>45.371663244353179</c:v>
                </c:pt>
                <c:pt idx="1382">
                  <c:v>45.404517453798768</c:v>
                </c:pt>
                <c:pt idx="1383">
                  <c:v>45.437371663244356</c:v>
                </c:pt>
                <c:pt idx="1384">
                  <c:v>45.470225872689937</c:v>
                </c:pt>
                <c:pt idx="1385">
                  <c:v>45.503080082135526</c:v>
                </c:pt>
                <c:pt idx="1386">
                  <c:v>45.535934291581107</c:v>
                </c:pt>
                <c:pt idx="1387">
                  <c:v>45.568788501026695</c:v>
                </c:pt>
                <c:pt idx="1388">
                  <c:v>45.601642710472277</c:v>
                </c:pt>
                <c:pt idx="1389">
                  <c:v>45.634496919917865</c:v>
                </c:pt>
                <c:pt idx="1390">
                  <c:v>45.667351129363446</c:v>
                </c:pt>
                <c:pt idx="1391">
                  <c:v>45.700205338809035</c:v>
                </c:pt>
                <c:pt idx="1392">
                  <c:v>45.733059548254623</c:v>
                </c:pt>
                <c:pt idx="1393">
                  <c:v>45.765913757700204</c:v>
                </c:pt>
                <c:pt idx="1394">
                  <c:v>45.798767967145793</c:v>
                </c:pt>
                <c:pt idx="1395">
                  <c:v>45.831622176591374</c:v>
                </c:pt>
                <c:pt idx="1396">
                  <c:v>45.864476386036962</c:v>
                </c:pt>
                <c:pt idx="1397">
                  <c:v>45.897330595482543</c:v>
                </c:pt>
                <c:pt idx="1398">
                  <c:v>45.930184804928132</c:v>
                </c:pt>
                <c:pt idx="1399">
                  <c:v>45.963039014373713</c:v>
                </c:pt>
                <c:pt idx="1400">
                  <c:v>45.995893223819301</c:v>
                </c:pt>
                <c:pt idx="1401">
                  <c:v>46.02874743326489</c:v>
                </c:pt>
                <c:pt idx="1402">
                  <c:v>46.061601642710471</c:v>
                </c:pt>
                <c:pt idx="1403">
                  <c:v>46.094455852156059</c:v>
                </c:pt>
                <c:pt idx="1404">
                  <c:v>46.127310061601641</c:v>
                </c:pt>
                <c:pt idx="1405">
                  <c:v>46.160164271047229</c:v>
                </c:pt>
                <c:pt idx="1406">
                  <c:v>46.19301848049281</c:v>
                </c:pt>
                <c:pt idx="1407">
                  <c:v>46.225872689938399</c:v>
                </c:pt>
                <c:pt idx="1408">
                  <c:v>46.258726899383987</c:v>
                </c:pt>
                <c:pt idx="1409">
                  <c:v>46.291581108829568</c:v>
                </c:pt>
                <c:pt idx="1410">
                  <c:v>46.324435318275157</c:v>
                </c:pt>
                <c:pt idx="1411">
                  <c:v>46.357289527720738</c:v>
                </c:pt>
                <c:pt idx="1412">
                  <c:v>46.390143737166326</c:v>
                </c:pt>
                <c:pt idx="1413">
                  <c:v>46.422997946611908</c:v>
                </c:pt>
                <c:pt idx="1414">
                  <c:v>46.455852156057496</c:v>
                </c:pt>
                <c:pt idx="1415">
                  <c:v>46.488706365503077</c:v>
                </c:pt>
                <c:pt idx="1416">
                  <c:v>46.521560574948666</c:v>
                </c:pt>
                <c:pt idx="1417">
                  <c:v>46.554414784394254</c:v>
                </c:pt>
                <c:pt idx="1418">
                  <c:v>46.587268993839835</c:v>
                </c:pt>
                <c:pt idx="1419">
                  <c:v>46.620123203285424</c:v>
                </c:pt>
                <c:pt idx="1420">
                  <c:v>46.652977412731005</c:v>
                </c:pt>
                <c:pt idx="1421">
                  <c:v>46.685831622176593</c:v>
                </c:pt>
                <c:pt idx="1422">
                  <c:v>46.718685831622174</c:v>
                </c:pt>
                <c:pt idx="1423">
                  <c:v>46.751540041067763</c:v>
                </c:pt>
                <c:pt idx="1424">
                  <c:v>46.784394250513344</c:v>
                </c:pt>
                <c:pt idx="1425">
                  <c:v>46.817248459958932</c:v>
                </c:pt>
                <c:pt idx="1426">
                  <c:v>46.850102669404521</c:v>
                </c:pt>
                <c:pt idx="1427">
                  <c:v>46.882956878850102</c:v>
                </c:pt>
                <c:pt idx="1428">
                  <c:v>46.91581108829569</c:v>
                </c:pt>
                <c:pt idx="1429">
                  <c:v>46.948665297741272</c:v>
                </c:pt>
                <c:pt idx="1430">
                  <c:v>46.98151950718686</c:v>
                </c:pt>
                <c:pt idx="1431">
                  <c:v>47.014373716632441</c:v>
                </c:pt>
                <c:pt idx="1432">
                  <c:v>47.04722792607803</c:v>
                </c:pt>
                <c:pt idx="1433">
                  <c:v>47.080082135523611</c:v>
                </c:pt>
                <c:pt idx="1434">
                  <c:v>47.112936344969199</c:v>
                </c:pt>
                <c:pt idx="1435">
                  <c:v>47.145790554414788</c:v>
                </c:pt>
                <c:pt idx="1436">
                  <c:v>47.178644763860369</c:v>
                </c:pt>
                <c:pt idx="1437">
                  <c:v>47.211498973305957</c:v>
                </c:pt>
                <c:pt idx="1438">
                  <c:v>47.244353182751539</c:v>
                </c:pt>
                <c:pt idx="1439">
                  <c:v>47.277207392197127</c:v>
                </c:pt>
                <c:pt idx="1440">
                  <c:v>47.310061601642708</c:v>
                </c:pt>
                <c:pt idx="1441">
                  <c:v>47.342915811088297</c:v>
                </c:pt>
                <c:pt idx="1442">
                  <c:v>47.375770020533878</c:v>
                </c:pt>
                <c:pt idx="1443">
                  <c:v>47.408624229979466</c:v>
                </c:pt>
                <c:pt idx="1444">
                  <c:v>47.441478439425055</c:v>
                </c:pt>
                <c:pt idx="1445">
                  <c:v>47.474332648870636</c:v>
                </c:pt>
                <c:pt idx="1446">
                  <c:v>47.507186858316224</c:v>
                </c:pt>
                <c:pt idx="1447">
                  <c:v>47.540041067761805</c:v>
                </c:pt>
                <c:pt idx="1448">
                  <c:v>47.572895277207394</c:v>
                </c:pt>
                <c:pt idx="1449">
                  <c:v>47.605749486652975</c:v>
                </c:pt>
                <c:pt idx="1450">
                  <c:v>47.638603696098563</c:v>
                </c:pt>
                <c:pt idx="1451">
                  <c:v>47.671457905544145</c:v>
                </c:pt>
                <c:pt idx="1452">
                  <c:v>47.704312114989733</c:v>
                </c:pt>
                <c:pt idx="1453">
                  <c:v>47.737166324435321</c:v>
                </c:pt>
                <c:pt idx="1454">
                  <c:v>47.770020533880903</c:v>
                </c:pt>
                <c:pt idx="1455">
                  <c:v>47.802874743326491</c:v>
                </c:pt>
                <c:pt idx="1456">
                  <c:v>47.835728952772072</c:v>
                </c:pt>
                <c:pt idx="1457">
                  <c:v>47.868583162217661</c:v>
                </c:pt>
                <c:pt idx="1458">
                  <c:v>47.901437371663242</c:v>
                </c:pt>
                <c:pt idx="1459">
                  <c:v>47.93429158110883</c:v>
                </c:pt>
                <c:pt idx="1460">
                  <c:v>47.967145790554412</c:v>
                </c:pt>
                <c:pt idx="1461">
                  <c:v>48</c:v>
                </c:pt>
                <c:pt idx="1462">
                  <c:v>48.032854209445588</c:v>
                </c:pt>
                <c:pt idx="1463">
                  <c:v>48.06570841889117</c:v>
                </c:pt>
                <c:pt idx="1464">
                  <c:v>48.098562628336758</c:v>
                </c:pt>
                <c:pt idx="1465">
                  <c:v>48.131416837782339</c:v>
                </c:pt>
                <c:pt idx="1466">
                  <c:v>48.164271047227928</c:v>
                </c:pt>
                <c:pt idx="1467">
                  <c:v>48.197125256673509</c:v>
                </c:pt>
                <c:pt idx="1468">
                  <c:v>48.229979466119097</c:v>
                </c:pt>
                <c:pt idx="1469">
                  <c:v>48.262833675564679</c:v>
                </c:pt>
                <c:pt idx="1470">
                  <c:v>48.295687885010267</c:v>
                </c:pt>
                <c:pt idx="1471">
                  <c:v>48.328542094455855</c:v>
                </c:pt>
                <c:pt idx="1472">
                  <c:v>48.361396303901437</c:v>
                </c:pt>
                <c:pt idx="1473">
                  <c:v>48.394250513347025</c:v>
                </c:pt>
                <c:pt idx="1474">
                  <c:v>48.427104722792606</c:v>
                </c:pt>
                <c:pt idx="1475">
                  <c:v>48.459958932238195</c:v>
                </c:pt>
                <c:pt idx="1476">
                  <c:v>48.492813141683776</c:v>
                </c:pt>
                <c:pt idx="1477">
                  <c:v>48.525667351129364</c:v>
                </c:pt>
                <c:pt idx="1478">
                  <c:v>48.558521560574945</c:v>
                </c:pt>
                <c:pt idx="1479">
                  <c:v>48.591375770020534</c:v>
                </c:pt>
                <c:pt idx="1480">
                  <c:v>48.624229979466122</c:v>
                </c:pt>
                <c:pt idx="1481">
                  <c:v>48.657084188911703</c:v>
                </c:pt>
                <c:pt idx="1482">
                  <c:v>48.689938398357292</c:v>
                </c:pt>
                <c:pt idx="1483">
                  <c:v>48.722792607802873</c:v>
                </c:pt>
                <c:pt idx="1484">
                  <c:v>48.755646817248461</c:v>
                </c:pt>
                <c:pt idx="1485">
                  <c:v>48.788501026694043</c:v>
                </c:pt>
                <c:pt idx="1486">
                  <c:v>48.821355236139631</c:v>
                </c:pt>
                <c:pt idx="1487">
                  <c:v>48.854209445585212</c:v>
                </c:pt>
                <c:pt idx="1488">
                  <c:v>48.887063655030801</c:v>
                </c:pt>
                <c:pt idx="1489">
                  <c:v>48.919917864476389</c:v>
                </c:pt>
                <c:pt idx="1490">
                  <c:v>48.95277207392197</c:v>
                </c:pt>
                <c:pt idx="1491">
                  <c:v>48.985626283367559</c:v>
                </c:pt>
                <c:pt idx="1492">
                  <c:v>49.01848049281314</c:v>
                </c:pt>
                <c:pt idx="1493">
                  <c:v>49.051334702258728</c:v>
                </c:pt>
                <c:pt idx="1494">
                  <c:v>49.08418891170431</c:v>
                </c:pt>
                <c:pt idx="1495">
                  <c:v>49.117043121149898</c:v>
                </c:pt>
                <c:pt idx="1496">
                  <c:v>49.149897330595479</c:v>
                </c:pt>
                <c:pt idx="1497">
                  <c:v>49.182751540041068</c:v>
                </c:pt>
                <c:pt idx="1498">
                  <c:v>49.215605749486656</c:v>
                </c:pt>
                <c:pt idx="1499">
                  <c:v>49.248459958932237</c:v>
                </c:pt>
                <c:pt idx="1500">
                  <c:v>49.281314168377826</c:v>
                </c:pt>
                <c:pt idx="1501">
                  <c:v>49.314168377823407</c:v>
                </c:pt>
                <c:pt idx="1502">
                  <c:v>49.347022587268995</c:v>
                </c:pt>
                <c:pt idx="1503">
                  <c:v>49.379876796714576</c:v>
                </c:pt>
                <c:pt idx="1504">
                  <c:v>49.412731006160165</c:v>
                </c:pt>
                <c:pt idx="1505">
                  <c:v>49.445585215605746</c:v>
                </c:pt>
                <c:pt idx="1506">
                  <c:v>49.478439425051334</c:v>
                </c:pt>
                <c:pt idx="1507">
                  <c:v>49.511293634496923</c:v>
                </c:pt>
                <c:pt idx="1508">
                  <c:v>49.544147843942504</c:v>
                </c:pt>
                <c:pt idx="1509">
                  <c:v>49.577002053388092</c:v>
                </c:pt>
                <c:pt idx="1510">
                  <c:v>49.609856262833674</c:v>
                </c:pt>
                <c:pt idx="1511">
                  <c:v>49.642710472279262</c:v>
                </c:pt>
                <c:pt idx="1512">
                  <c:v>49.675564681724843</c:v>
                </c:pt>
                <c:pt idx="1513">
                  <c:v>49.708418891170432</c:v>
                </c:pt>
                <c:pt idx="1514">
                  <c:v>49.741273100616013</c:v>
                </c:pt>
                <c:pt idx="1515">
                  <c:v>49.774127310061601</c:v>
                </c:pt>
                <c:pt idx="1516">
                  <c:v>49.80698151950719</c:v>
                </c:pt>
                <c:pt idx="1517">
                  <c:v>49.839835728952771</c:v>
                </c:pt>
                <c:pt idx="1518">
                  <c:v>49.872689938398359</c:v>
                </c:pt>
                <c:pt idx="1519">
                  <c:v>49.905544147843941</c:v>
                </c:pt>
                <c:pt idx="1520">
                  <c:v>49.938398357289529</c:v>
                </c:pt>
                <c:pt idx="1521">
                  <c:v>49.97125256673511</c:v>
                </c:pt>
                <c:pt idx="1522">
                  <c:v>50.004106776180699</c:v>
                </c:pt>
                <c:pt idx="1523">
                  <c:v>50.036960985626287</c:v>
                </c:pt>
                <c:pt idx="1524">
                  <c:v>50.069815195071868</c:v>
                </c:pt>
                <c:pt idx="1525">
                  <c:v>50.102669404517457</c:v>
                </c:pt>
                <c:pt idx="1526">
                  <c:v>50.135523613963038</c:v>
                </c:pt>
                <c:pt idx="1527">
                  <c:v>50.168377823408626</c:v>
                </c:pt>
                <c:pt idx="1528">
                  <c:v>50.201232032854207</c:v>
                </c:pt>
                <c:pt idx="1529">
                  <c:v>50.234086242299796</c:v>
                </c:pt>
                <c:pt idx="1530">
                  <c:v>50.266940451745377</c:v>
                </c:pt>
                <c:pt idx="1531">
                  <c:v>50.299794661190965</c:v>
                </c:pt>
                <c:pt idx="1532">
                  <c:v>50.332648870636554</c:v>
                </c:pt>
                <c:pt idx="1533">
                  <c:v>50.365503080082135</c:v>
                </c:pt>
                <c:pt idx="1534">
                  <c:v>50.398357289527723</c:v>
                </c:pt>
                <c:pt idx="1535">
                  <c:v>50.431211498973305</c:v>
                </c:pt>
                <c:pt idx="1536">
                  <c:v>50.464065708418893</c:v>
                </c:pt>
                <c:pt idx="1537">
                  <c:v>50.496919917864474</c:v>
                </c:pt>
                <c:pt idx="1538">
                  <c:v>50.529774127310063</c:v>
                </c:pt>
                <c:pt idx="1539">
                  <c:v>50.562628336755644</c:v>
                </c:pt>
                <c:pt idx="1540">
                  <c:v>50.595482546201232</c:v>
                </c:pt>
                <c:pt idx="1541">
                  <c:v>50.628336755646821</c:v>
                </c:pt>
                <c:pt idx="1542">
                  <c:v>50.661190965092402</c:v>
                </c:pt>
                <c:pt idx="1543">
                  <c:v>50.69404517453799</c:v>
                </c:pt>
                <c:pt idx="1544">
                  <c:v>50.726899383983572</c:v>
                </c:pt>
                <c:pt idx="1545">
                  <c:v>50.75975359342916</c:v>
                </c:pt>
                <c:pt idx="1546">
                  <c:v>50.792607802874741</c:v>
                </c:pt>
                <c:pt idx="1547">
                  <c:v>50.82546201232033</c:v>
                </c:pt>
                <c:pt idx="1548">
                  <c:v>50.858316221765911</c:v>
                </c:pt>
                <c:pt idx="1549">
                  <c:v>50.891170431211499</c:v>
                </c:pt>
                <c:pt idx="1550">
                  <c:v>50.924024640657088</c:v>
                </c:pt>
                <c:pt idx="1551">
                  <c:v>50.956878850102669</c:v>
                </c:pt>
                <c:pt idx="1552">
                  <c:v>50.989733059548257</c:v>
                </c:pt>
                <c:pt idx="1553">
                  <c:v>51.022587268993838</c:v>
                </c:pt>
                <c:pt idx="1554">
                  <c:v>51.055441478439427</c:v>
                </c:pt>
                <c:pt idx="1555">
                  <c:v>51.088295687885008</c:v>
                </c:pt>
                <c:pt idx="1556">
                  <c:v>51.121149897330596</c:v>
                </c:pt>
                <c:pt idx="1557">
                  <c:v>51.154004106776178</c:v>
                </c:pt>
                <c:pt idx="1558">
                  <c:v>51.186858316221766</c:v>
                </c:pt>
                <c:pt idx="1559">
                  <c:v>51.219712525667354</c:v>
                </c:pt>
                <c:pt idx="1560">
                  <c:v>51.252566735112936</c:v>
                </c:pt>
                <c:pt idx="1561">
                  <c:v>51.285420944558524</c:v>
                </c:pt>
                <c:pt idx="1562">
                  <c:v>51.318275154004105</c:v>
                </c:pt>
                <c:pt idx="1563">
                  <c:v>51.351129363449694</c:v>
                </c:pt>
                <c:pt idx="1564">
                  <c:v>51.383983572895275</c:v>
                </c:pt>
                <c:pt idx="1565">
                  <c:v>51.416837782340863</c:v>
                </c:pt>
                <c:pt idx="1566">
                  <c:v>51.449691991786445</c:v>
                </c:pt>
                <c:pt idx="1567">
                  <c:v>51.482546201232033</c:v>
                </c:pt>
                <c:pt idx="1568">
                  <c:v>51.515400410677621</c:v>
                </c:pt>
                <c:pt idx="1569">
                  <c:v>51.548254620123203</c:v>
                </c:pt>
                <c:pt idx="1570">
                  <c:v>51.581108829568791</c:v>
                </c:pt>
                <c:pt idx="1571">
                  <c:v>51.613963039014372</c:v>
                </c:pt>
                <c:pt idx="1572">
                  <c:v>51.646817248459961</c:v>
                </c:pt>
                <c:pt idx="1573">
                  <c:v>51.679671457905542</c:v>
                </c:pt>
                <c:pt idx="1574">
                  <c:v>51.71252566735113</c:v>
                </c:pt>
                <c:pt idx="1575">
                  <c:v>51.745379876796711</c:v>
                </c:pt>
                <c:pt idx="1576">
                  <c:v>51.7782340862423</c:v>
                </c:pt>
                <c:pt idx="1577">
                  <c:v>51.811088295687888</c:v>
                </c:pt>
                <c:pt idx="1578">
                  <c:v>51.843942505133469</c:v>
                </c:pt>
                <c:pt idx="1579">
                  <c:v>51.876796714579058</c:v>
                </c:pt>
                <c:pt idx="1580">
                  <c:v>51.909650924024639</c:v>
                </c:pt>
                <c:pt idx="1581">
                  <c:v>51.942505133470227</c:v>
                </c:pt>
                <c:pt idx="1582">
                  <c:v>51.975359342915809</c:v>
                </c:pt>
                <c:pt idx="1583">
                  <c:v>52.008213552361397</c:v>
                </c:pt>
                <c:pt idx="1584">
                  <c:v>52.041067761806978</c:v>
                </c:pt>
                <c:pt idx="1585">
                  <c:v>52.073921971252567</c:v>
                </c:pt>
                <c:pt idx="1586">
                  <c:v>52.106776180698155</c:v>
                </c:pt>
                <c:pt idx="1587">
                  <c:v>52.139630390143736</c:v>
                </c:pt>
                <c:pt idx="1588">
                  <c:v>52.172484599589325</c:v>
                </c:pt>
                <c:pt idx="1589">
                  <c:v>52.205338809034906</c:v>
                </c:pt>
                <c:pt idx="1590">
                  <c:v>52.238193018480494</c:v>
                </c:pt>
                <c:pt idx="1591">
                  <c:v>52.271047227926076</c:v>
                </c:pt>
                <c:pt idx="1592">
                  <c:v>52.303901437371664</c:v>
                </c:pt>
                <c:pt idx="1593">
                  <c:v>52.336755646817245</c:v>
                </c:pt>
                <c:pt idx="1594">
                  <c:v>52.369609856262834</c:v>
                </c:pt>
                <c:pt idx="1595">
                  <c:v>52.402464065708422</c:v>
                </c:pt>
                <c:pt idx="1596">
                  <c:v>52.435318275154003</c:v>
                </c:pt>
                <c:pt idx="1597">
                  <c:v>52.468172484599592</c:v>
                </c:pt>
                <c:pt idx="1598">
                  <c:v>52.501026694045173</c:v>
                </c:pt>
                <c:pt idx="1599">
                  <c:v>52.533880903490761</c:v>
                </c:pt>
                <c:pt idx="1600">
                  <c:v>52.566735112936342</c:v>
                </c:pt>
                <c:pt idx="1601">
                  <c:v>52.599589322381931</c:v>
                </c:pt>
                <c:pt idx="1602">
                  <c:v>52.632443531827512</c:v>
                </c:pt>
                <c:pt idx="1603">
                  <c:v>52.6652977412731</c:v>
                </c:pt>
                <c:pt idx="1604">
                  <c:v>52.698151950718689</c:v>
                </c:pt>
                <c:pt idx="1605">
                  <c:v>52.73100616016427</c:v>
                </c:pt>
                <c:pt idx="1606">
                  <c:v>52.763860369609858</c:v>
                </c:pt>
                <c:pt idx="1607">
                  <c:v>52.79671457905544</c:v>
                </c:pt>
                <c:pt idx="1608">
                  <c:v>52.829568788501028</c:v>
                </c:pt>
                <c:pt idx="1609">
                  <c:v>52.862422997946609</c:v>
                </c:pt>
                <c:pt idx="1610">
                  <c:v>52.895277207392198</c:v>
                </c:pt>
                <c:pt idx="1611">
                  <c:v>52.928131416837779</c:v>
                </c:pt>
                <c:pt idx="1612">
                  <c:v>52.960985626283367</c:v>
                </c:pt>
                <c:pt idx="1613">
                  <c:v>52.993839835728956</c:v>
                </c:pt>
                <c:pt idx="1614">
                  <c:v>53.026694045174537</c:v>
                </c:pt>
                <c:pt idx="1615">
                  <c:v>53.059548254620125</c:v>
                </c:pt>
                <c:pt idx="1616">
                  <c:v>53.092402464065707</c:v>
                </c:pt>
                <c:pt idx="1617">
                  <c:v>53.125256673511295</c:v>
                </c:pt>
                <c:pt idx="1618">
                  <c:v>53.158110882956876</c:v>
                </c:pt>
                <c:pt idx="1619">
                  <c:v>53.190965092402465</c:v>
                </c:pt>
                <c:pt idx="1620">
                  <c:v>53.223819301848046</c:v>
                </c:pt>
                <c:pt idx="1621">
                  <c:v>53.256673511293634</c:v>
                </c:pt>
                <c:pt idx="1622">
                  <c:v>53.289527720739223</c:v>
                </c:pt>
                <c:pt idx="1623">
                  <c:v>53.322381930184804</c:v>
                </c:pt>
                <c:pt idx="1624">
                  <c:v>53.355236139630392</c:v>
                </c:pt>
                <c:pt idx="1625">
                  <c:v>53.388090349075974</c:v>
                </c:pt>
                <c:pt idx="1626">
                  <c:v>53.420944558521562</c:v>
                </c:pt>
                <c:pt idx="1627">
                  <c:v>53.453798767967143</c:v>
                </c:pt>
                <c:pt idx="1628">
                  <c:v>53.486652977412732</c:v>
                </c:pt>
                <c:pt idx="1629">
                  <c:v>53.519507186858313</c:v>
                </c:pt>
                <c:pt idx="1630">
                  <c:v>53.552361396303901</c:v>
                </c:pt>
                <c:pt idx="1631">
                  <c:v>53.585215605749489</c:v>
                </c:pt>
                <c:pt idx="1632">
                  <c:v>53.618069815195071</c:v>
                </c:pt>
                <c:pt idx="1633">
                  <c:v>53.650924024640659</c:v>
                </c:pt>
                <c:pt idx="1634">
                  <c:v>53.68377823408624</c:v>
                </c:pt>
                <c:pt idx="1635">
                  <c:v>53.716632443531829</c:v>
                </c:pt>
                <c:pt idx="1636">
                  <c:v>53.74948665297741</c:v>
                </c:pt>
                <c:pt idx="1637">
                  <c:v>53.782340862422998</c:v>
                </c:pt>
                <c:pt idx="1638">
                  <c:v>53.81519507186858</c:v>
                </c:pt>
                <c:pt idx="1639">
                  <c:v>53.848049281314168</c:v>
                </c:pt>
                <c:pt idx="1640">
                  <c:v>53.880903490759756</c:v>
                </c:pt>
                <c:pt idx="1641">
                  <c:v>53.913757700205338</c:v>
                </c:pt>
                <c:pt idx="1642">
                  <c:v>53.946611909650926</c:v>
                </c:pt>
                <c:pt idx="1643">
                  <c:v>53.979466119096507</c:v>
                </c:pt>
                <c:pt idx="1644">
                  <c:v>54.012320328542096</c:v>
                </c:pt>
                <c:pt idx="1645">
                  <c:v>54.045174537987677</c:v>
                </c:pt>
                <c:pt idx="1646">
                  <c:v>54.078028747433265</c:v>
                </c:pt>
                <c:pt idx="1647">
                  <c:v>54.110882956878854</c:v>
                </c:pt>
                <c:pt idx="1648">
                  <c:v>54.143737166324435</c:v>
                </c:pt>
                <c:pt idx="1649">
                  <c:v>54.176591375770023</c:v>
                </c:pt>
                <c:pt idx="1650">
                  <c:v>54.209445585215605</c:v>
                </c:pt>
                <c:pt idx="1651">
                  <c:v>54.242299794661193</c:v>
                </c:pt>
                <c:pt idx="1652">
                  <c:v>54.275154004106774</c:v>
                </c:pt>
                <c:pt idx="1653">
                  <c:v>54.308008213552363</c:v>
                </c:pt>
                <c:pt idx="1654">
                  <c:v>54.340862422997944</c:v>
                </c:pt>
                <c:pt idx="1655">
                  <c:v>54.373716632443532</c:v>
                </c:pt>
                <c:pt idx="1656">
                  <c:v>54.406570841889121</c:v>
                </c:pt>
                <c:pt idx="1657">
                  <c:v>54.439425051334702</c:v>
                </c:pt>
                <c:pt idx="1658">
                  <c:v>54.47227926078029</c:v>
                </c:pt>
                <c:pt idx="1659">
                  <c:v>54.505133470225871</c:v>
                </c:pt>
                <c:pt idx="1660">
                  <c:v>54.53798767967146</c:v>
                </c:pt>
                <c:pt idx="1661">
                  <c:v>54.570841889117041</c:v>
                </c:pt>
                <c:pt idx="1662">
                  <c:v>54.603696098562629</c:v>
                </c:pt>
                <c:pt idx="1663">
                  <c:v>54.636550308008211</c:v>
                </c:pt>
                <c:pt idx="1664">
                  <c:v>54.669404517453799</c:v>
                </c:pt>
                <c:pt idx="1665">
                  <c:v>54.702258726899387</c:v>
                </c:pt>
                <c:pt idx="1666">
                  <c:v>54.735112936344969</c:v>
                </c:pt>
                <c:pt idx="1667">
                  <c:v>54.767967145790557</c:v>
                </c:pt>
                <c:pt idx="1668">
                  <c:v>54.800821355236138</c:v>
                </c:pt>
                <c:pt idx="1669">
                  <c:v>54.833675564681727</c:v>
                </c:pt>
                <c:pt idx="1670">
                  <c:v>54.866529774127308</c:v>
                </c:pt>
                <c:pt idx="1671">
                  <c:v>54.899383983572896</c:v>
                </c:pt>
                <c:pt idx="1672">
                  <c:v>54.932238193018478</c:v>
                </c:pt>
                <c:pt idx="1673">
                  <c:v>54.965092402464066</c:v>
                </c:pt>
                <c:pt idx="1674">
                  <c:v>54.997946611909654</c:v>
                </c:pt>
                <c:pt idx="1675">
                  <c:v>55.030800821355236</c:v>
                </c:pt>
                <c:pt idx="1676">
                  <c:v>55.063655030800824</c:v>
                </c:pt>
                <c:pt idx="1677">
                  <c:v>55.096509240246405</c:v>
                </c:pt>
                <c:pt idx="1678">
                  <c:v>55.129363449691994</c:v>
                </c:pt>
                <c:pt idx="1679">
                  <c:v>55.162217659137575</c:v>
                </c:pt>
                <c:pt idx="1680">
                  <c:v>55.195071868583163</c:v>
                </c:pt>
                <c:pt idx="1681">
                  <c:v>55.227926078028744</c:v>
                </c:pt>
                <c:pt idx="1682">
                  <c:v>55.260780287474333</c:v>
                </c:pt>
                <c:pt idx="1683">
                  <c:v>55.293634496919921</c:v>
                </c:pt>
                <c:pt idx="1684">
                  <c:v>55.326488706365502</c:v>
                </c:pt>
                <c:pt idx="1685">
                  <c:v>55.359342915811091</c:v>
                </c:pt>
                <c:pt idx="1686">
                  <c:v>55.392197125256672</c:v>
                </c:pt>
                <c:pt idx="1687">
                  <c:v>55.42505133470226</c:v>
                </c:pt>
                <c:pt idx="1688">
                  <c:v>55.457905544147842</c:v>
                </c:pt>
                <c:pt idx="1689">
                  <c:v>55.49075975359343</c:v>
                </c:pt>
                <c:pt idx="1690">
                  <c:v>55.523613963039011</c:v>
                </c:pt>
                <c:pt idx="1691">
                  <c:v>55.5564681724846</c:v>
                </c:pt>
                <c:pt idx="1692">
                  <c:v>55.589322381930188</c:v>
                </c:pt>
                <c:pt idx="1693">
                  <c:v>55.622176591375769</c:v>
                </c:pt>
                <c:pt idx="1694">
                  <c:v>55.655030800821358</c:v>
                </c:pt>
                <c:pt idx="1695">
                  <c:v>55.687885010266939</c:v>
                </c:pt>
                <c:pt idx="1696">
                  <c:v>55.720739219712527</c:v>
                </c:pt>
                <c:pt idx="1697">
                  <c:v>55.753593429158109</c:v>
                </c:pt>
                <c:pt idx="1698">
                  <c:v>55.786447638603697</c:v>
                </c:pt>
                <c:pt idx="1699">
                  <c:v>55.819301848049278</c:v>
                </c:pt>
                <c:pt idx="1700">
                  <c:v>55.852156057494867</c:v>
                </c:pt>
                <c:pt idx="1701">
                  <c:v>55.885010266940455</c:v>
                </c:pt>
                <c:pt idx="1702">
                  <c:v>55.917864476386036</c:v>
                </c:pt>
                <c:pt idx="1703">
                  <c:v>55.950718685831625</c:v>
                </c:pt>
                <c:pt idx="1704">
                  <c:v>55.983572895277206</c:v>
                </c:pt>
                <c:pt idx="1705">
                  <c:v>56.016427104722794</c:v>
                </c:pt>
                <c:pt idx="1706">
                  <c:v>56.049281314168375</c:v>
                </c:pt>
                <c:pt idx="1707">
                  <c:v>56.082135523613964</c:v>
                </c:pt>
                <c:pt idx="1708">
                  <c:v>56.114989733059545</c:v>
                </c:pt>
                <c:pt idx="1709">
                  <c:v>56.147843942505133</c:v>
                </c:pt>
                <c:pt idx="1710">
                  <c:v>56.180698151950722</c:v>
                </c:pt>
                <c:pt idx="1711">
                  <c:v>56.213552361396303</c:v>
                </c:pt>
                <c:pt idx="1712">
                  <c:v>56.246406570841891</c:v>
                </c:pt>
                <c:pt idx="1713">
                  <c:v>56.279260780287473</c:v>
                </c:pt>
                <c:pt idx="1714">
                  <c:v>56.312114989733061</c:v>
                </c:pt>
                <c:pt idx="1715">
                  <c:v>56.344969199178642</c:v>
                </c:pt>
                <c:pt idx="1716">
                  <c:v>56.377823408624231</c:v>
                </c:pt>
                <c:pt idx="1717">
                  <c:v>56.410677618069812</c:v>
                </c:pt>
                <c:pt idx="1718">
                  <c:v>56.4435318275154</c:v>
                </c:pt>
                <c:pt idx="1719">
                  <c:v>56.476386036960989</c:v>
                </c:pt>
                <c:pt idx="1720">
                  <c:v>56.50924024640657</c:v>
                </c:pt>
                <c:pt idx="1721">
                  <c:v>56.542094455852158</c:v>
                </c:pt>
                <c:pt idx="1722">
                  <c:v>56.57494866529774</c:v>
                </c:pt>
                <c:pt idx="1723">
                  <c:v>56.607802874743328</c:v>
                </c:pt>
                <c:pt idx="1724">
                  <c:v>56.640657084188909</c:v>
                </c:pt>
                <c:pt idx="1725">
                  <c:v>56.673511293634498</c:v>
                </c:pt>
                <c:pt idx="1726">
                  <c:v>56.706365503080079</c:v>
                </c:pt>
                <c:pt idx="1727">
                  <c:v>56.739219712525667</c:v>
                </c:pt>
                <c:pt idx="1728">
                  <c:v>56.772073921971256</c:v>
                </c:pt>
                <c:pt idx="1729">
                  <c:v>56.804928131416837</c:v>
                </c:pt>
                <c:pt idx="1730">
                  <c:v>56.837782340862425</c:v>
                </c:pt>
                <c:pt idx="1731">
                  <c:v>56.870636550308006</c:v>
                </c:pt>
                <c:pt idx="1732">
                  <c:v>56.903490759753595</c:v>
                </c:pt>
                <c:pt idx="1733">
                  <c:v>56.936344969199176</c:v>
                </c:pt>
                <c:pt idx="1734">
                  <c:v>56.969199178644764</c:v>
                </c:pt>
                <c:pt idx="1735">
                  <c:v>57.002053388090346</c:v>
                </c:pt>
                <c:pt idx="1736">
                  <c:v>57.034907597535934</c:v>
                </c:pt>
                <c:pt idx="1737">
                  <c:v>57.067761806981522</c:v>
                </c:pt>
                <c:pt idx="1738">
                  <c:v>57.100616016427104</c:v>
                </c:pt>
                <c:pt idx="1739">
                  <c:v>57.133470225872692</c:v>
                </c:pt>
                <c:pt idx="1740">
                  <c:v>57.166324435318273</c:v>
                </c:pt>
                <c:pt idx="1741">
                  <c:v>57.199178644763862</c:v>
                </c:pt>
                <c:pt idx="1742">
                  <c:v>57.232032854209443</c:v>
                </c:pt>
                <c:pt idx="1743">
                  <c:v>57.264887063655031</c:v>
                </c:pt>
                <c:pt idx="1744">
                  <c:v>57.297741273100613</c:v>
                </c:pt>
                <c:pt idx="1745">
                  <c:v>57.330595482546201</c:v>
                </c:pt>
                <c:pt idx="1746">
                  <c:v>57.363449691991789</c:v>
                </c:pt>
                <c:pt idx="1747">
                  <c:v>57.396303901437371</c:v>
                </c:pt>
                <c:pt idx="1748">
                  <c:v>57.429158110882959</c:v>
                </c:pt>
                <c:pt idx="1749">
                  <c:v>57.46201232032854</c:v>
                </c:pt>
                <c:pt idx="1750">
                  <c:v>57.494866529774129</c:v>
                </c:pt>
                <c:pt idx="1751">
                  <c:v>57.52772073921971</c:v>
                </c:pt>
                <c:pt idx="1752">
                  <c:v>57.560574948665298</c:v>
                </c:pt>
                <c:pt idx="1753">
                  <c:v>57.593429158110879</c:v>
                </c:pt>
                <c:pt idx="1754">
                  <c:v>57.626283367556468</c:v>
                </c:pt>
                <c:pt idx="1755">
                  <c:v>57.659137577002056</c:v>
                </c:pt>
                <c:pt idx="1756">
                  <c:v>57.691991786447637</c:v>
                </c:pt>
                <c:pt idx="1757">
                  <c:v>57.724845995893226</c:v>
                </c:pt>
                <c:pt idx="1758">
                  <c:v>57.757700205338807</c:v>
                </c:pt>
                <c:pt idx="1759">
                  <c:v>57.790554414784395</c:v>
                </c:pt>
                <c:pt idx="1760">
                  <c:v>57.823408624229977</c:v>
                </c:pt>
                <c:pt idx="1761">
                  <c:v>57.856262833675565</c:v>
                </c:pt>
                <c:pt idx="1762">
                  <c:v>57.889117043121146</c:v>
                </c:pt>
                <c:pt idx="1763">
                  <c:v>57.921971252566735</c:v>
                </c:pt>
                <c:pt idx="1764">
                  <c:v>57.954825462012323</c:v>
                </c:pt>
                <c:pt idx="1765">
                  <c:v>57.987679671457904</c:v>
                </c:pt>
                <c:pt idx="1766">
                  <c:v>58.020533880903493</c:v>
                </c:pt>
                <c:pt idx="1767">
                  <c:v>58.053388090349074</c:v>
                </c:pt>
                <c:pt idx="1768">
                  <c:v>58.086242299794662</c:v>
                </c:pt>
                <c:pt idx="1769">
                  <c:v>58.119096509240244</c:v>
                </c:pt>
                <c:pt idx="1770">
                  <c:v>58.151950718685832</c:v>
                </c:pt>
                <c:pt idx="1771">
                  <c:v>58.18480492813142</c:v>
                </c:pt>
                <c:pt idx="1772">
                  <c:v>58.217659137577002</c:v>
                </c:pt>
                <c:pt idx="1773">
                  <c:v>58.25051334702259</c:v>
                </c:pt>
                <c:pt idx="1774">
                  <c:v>58.283367556468171</c:v>
                </c:pt>
                <c:pt idx="1775">
                  <c:v>58.31622176591376</c:v>
                </c:pt>
                <c:pt idx="1776">
                  <c:v>58.349075975359341</c:v>
                </c:pt>
                <c:pt idx="1777">
                  <c:v>58.381930184804929</c:v>
                </c:pt>
                <c:pt idx="1778">
                  <c:v>58.414784394250511</c:v>
                </c:pt>
                <c:pt idx="1779">
                  <c:v>58.447638603696099</c:v>
                </c:pt>
                <c:pt idx="1780">
                  <c:v>58.480492813141687</c:v>
                </c:pt>
                <c:pt idx="1781">
                  <c:v>58.513347022587268</c:v>
                </c:pt>
                <c:pt idx="1782">
                  <c:v>58.546201232032857</c:v>
                </c:pt>
                <c:pt idx="1783">
                  <c:v>58.579055441478438</c:v>
                </c:pt>
                <c:pt idx="1784">
                  <c:v>58.611909650924026</c:v>
                </c:pt>
                <c:pt idx="1785">
                  <c:v>58.644763860369608</c:v>
                </c:pt>
                <c:pt idx="1786">
                  <c:v>58.677618069815196</c:v>
                </c:pt>
                <c:pt idx="1787">
                  <c:v>58.710472279260777</c:v>
                </c:pt>
                <c:pt idx="1788">
                  <c:v>58.743326488706366</c:v>
                </c:pt>
                <c:pt idx="1789">
                  <c:v>58.776180698151954</c:v>
                </c:pt>
                <c:pt idx="1790">
                  <c:v>58.809034907597535</c:v>
                </c:pt>
                <c:pt idx="1791">
                  <c:v>58.841889117043124</c:v>
                </c:pt>
                <c:pt idx="1792">
                  <c:v>58.874743326488705</c:v>
                </c:pt>
                <c:pt idx="1793">
                  <c:v>58.907597535934293</c:v>
                </c:pt>
                <c:pt idx="1794">
                  <c:v>58.940451745379875</c:v>
                </c:pt>
                <c:pt idx="1795">
                  <c:v>58.973305954825463</c:v>
                </c:pt>
                <c:pt idx="1796">
                  <c:v>59.006160164271044</c:v>
                </c:pt>
                <c:pt idx="1797">
                  <c:v>59.039014373716633</c:v>
                </c:pt>
                <c:pt idx="1798">
                  <c:v>59.071868583162221</c:v>
                </c:pt>
                <c:pt idx="1799">
                  <c:v>59.104722792607802</c:v>
                </c:pt>
                <c:pt idx="1800">
                  <c:v>59.137577002053391</c:v>
                </c:pt>
                <c:pt idx="1801">
                  <c:v>59.170431211498972</c:v>
                </c:pt>
                <c:pt idx="1802">
                  <c:v>59.20328542094456</c:v>
                </c:pt>
                <c:pt idx="1803">
                  <c:v>59.236139630390142</c:v>
                </c:pt>
                <c:pt idx="1804">
                  <c:v>59.26899383983573</c:v>
                </c:pt>
                <c:pt idx="1805">
                  <c:v>59.301848049281311</c:v>
                </c:pt>
                <c:pt idx="1806">
                  <c:v>59.3347022587269</c:v>
                </c:pt>
                <c:pt idx="1807">
                  <c:v>59.367556468172488</c:v>
                </c:pt>
                <c:pt idx="1808">
                  <c:v>59.400410677618069</c:v>
                </c:pt>
                <c:pt idx="1809">
                  <c:v>59.433264887063658</c:v>
                </c:pt>
                <c:pt idx="1810">
                  <c:v>59.466119096509239</c:v>
                </c:pt>
                <c:pt idx="1811">
                  <c:v>59.498973305954827</c:v>
                </c:pt>
                <c:pt idx="1812">
                  <c:v>59.531827515400408</c:v>
                </c:pt>
                <c:pt idx="1813">
                  <c:v>59.564681724845997</c:v>
                </c:pt>
                <c:pt idx="1814">
                  <c:v>59.597535934291578</c:v>
                </c:pt>
                <c:pt idx="1815">
                  <c:v>59.630390143737166</c:v>
                </c:pt>
                <c:pt idx="1816">
                  <c:v>59.663244353182755</c:v>
                </c:pt>
                <c:pt idx="1817">
                  <c:v>59.696098562628336</c:v>
                </c:pt>
                <c:pt idx="1818">
                  <c:v>59.728952772073924</c:v>
                </c:pt>
                <c:pt idx="1819">
                  <c:v>59.761806981519506</c:v>
                </c:pt>
                <c:pt idx="1820">
                  <c:v>59.794661190965094</c:v>
                </c:pt>
                <c:pt idx="1821">
                  <c:v>59.827515400410675</c:v>
                </c:pt>
                <c:pt idx="1822">
                  <c:v>59.860369609856264</c:v>
                </c:pt>
                <c:pt idx="1823">
                  <c:v>59.893223819301845</c:v>
                </c:pt>
                <c:pt idx="1824">
                  <c:v>59.926078028747433</c:v>
                </c:pt>
                <c:pt idx="1825">
                  <c:v>59.958932238193022</c:v>
                </c:pt>
                <c:pt idx="1826">
                  <c:v>59.991786447638603</c:v>
                </c:pt>
                <c:pt idx="1827">
                  <c:v>60.024640657084191</c:v>
                </c:pt>
                <c:pt idx="1828">
                  <c:v>60.057494866529773</c:v>
                </c:pt>
                <c:pt idx="1829">
                  <c:v>60.090349075975361</c:v>
                </c:pt>
                <c:pt idx="1830">
                  <c:v>60.123203285420942</c:v>
                </c:pt>
                <c:pt idx="1831">
                  <c:v>60.156057494866531</c:v>
                </c:pt>
                <c:pt idx="1832">
                  <c:v>60.188911704312112</c:v>
                </c:pt>
                <c:pt idx="1833">
                  <c:v>60.2217659137577</c:v>
                </c:pt>
                <c:pt idx="1834">
                  <c:v>60.254620123203289</c:v>
                </c:pt>
                <c:pt idx="1835">
                  <c:v>60.28747433264887</c:v>
                </c:pt>
                <c:pt idx="1836">
                  <c:v>60.320328542094458</c:v>
                </c:pt>
                <c:pt idx="1837">
                  <c:v>60.353182751540039</c:v>
                </c:pt>
                <c:pt idx="1838">
                  <c:v>60.386036960985628</c:v>
                </c:pt>
                <c:pt idx="1839">
                  <c:v>60.418891170431209</c:v>
                </c:pt>
                <c:pt idx="1840">
                  <c:v>60.451745379876797</c:v>
                </c:pt>
                <c:pt idx="1841">
                  <c:v>60.484599589322379</c:v>
                </c:pt>
                <c:pt idx="1842">
                  <c:v>60.517453798767967</c:v>
                </c:pt>
                <c:pt idx="1843">
                  <c:v>60.550308008213555</c:v>
                </c:pt>
                <c:pt idx="1844">
                  <c:v>60.583162217659137</c:v>
                </c:pt>
                <c:pt idx="1845">
                  <c:v>60.616016427104725</c:v>
                </c:pt>
                <c:pt idx="1846">
                  <c:v>60.648870636550306</c:v>
                </c:pt>
                <c:pt idx="1847">
                  <c:v>60.681724845995895</c:v>
                </c:pt>
                <c:pt idx="1848">
                  <c:v>60.714579055441476</c:v>
                </c:pt>
                <c:pt idx="1849">
                  <c:v>60.747433264887064</c:v>
                </c:pt>
                <c:pt idx="1850">
                  <c:v>60.780287474332646</c:v>
                </c:pt>
                <c:pt idx="1851">
                  <c:v>60.813141683778234</c:v>
                </c:pt>
                <c:pt idx="1852">
                  <c:v>60.845995893223822</c:v>
                </c:pt>
                <c:pt idx="1853">
                  <c:v>60.878850102669404</c:v>
                </c:pt>
                <c:pt idx="1854">
                  <c:v>60.911704312114992</c:v>
                </c:pt>
                <c:pt idx="1855">
                  <c:v>60.944558521560573</c:v>
                </c:pt>
                <c:pt idx="1856">
                  <c:v>60.977412731006162</c:v>
                </c:pt>
              </c:numCache>
            </c:numRef>
          </c:xVal>
          <c:yVal>
            <c:numRef>
              <c:f>'Weight-Age'!$K$2:$K$1858</c:f>
              <c:numCache>
                <c:formatCode>General</c:formatCode>
                <c:ptCount val="185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numCache>
            </c:numRef>
          </c:yVal>
          <c:smooth val="1"/>
          <c:extLst>
            <c:ext xmlns:c16="http://schemas.microsoft.com/office/drawing/2014/chart" uri="{C3380CC4-5D6E-409C-BE32-E72D297353CC}">
              <c16:uniqueId val="{00000001-2C64-4888-A71C-2B129CAE0B2B}"/>
            </c:ext>
          </c:extLst>
        </c:ser>
        <c:dLbls>
          <c:showLegendKey val="0"/>
          <c:showVal val="0"/>
          <c:showCatName val="0"/>
          <c:showSerName val="0"/>
          <c:showPercent val="0"/>
          <c:showBubbleSize val="0"/>
        </c:dLbls>
        <c:axId val="246319456"/>
        <c:axId val="344744304"/>
      </c:scatterChart>
      <c:valAx>
        <c:axId val="246319456"/>
        <c:scaling>
          <c:orientation val="minMax"/>
          <c:max val="60"/>
        </c:scaling>
        <c:delete val="0"/>
        <c:axPos val="b"/>
        <c:majorGridlines>
          <c:spPr>
            <a:ln w="9525" cap="flat" cmpd="sng" algn="ctr">
              <a:solidFill>
                <a:schemeClr val="tx1">
                  <a:lumMod val="15000"/>
                  <a:lumOff val="85000"/>
                </a:schemeClr>
              </a:solidFill>
              <a:round/>
            </a:ln>
            <a:effectLst/>
          </c:spPr>
        </c:majorGridlines>
        <c:title>
          <c:tx>
            <c:rich>
              <a:bodyPr/>
              <a:lstStyle/>
              <a:p>
                <a:pPr>
                  <a:defRPr/>
                </a:pPr>
                <a:r>
                  <a:rPr lang="en-ZA"/>
                  <a:t>Age</a:t>
                </a:r>
                <a:r>
                  <a:rPr lang="en-ZA" baseline="0"/>
                  <a:t> (months from birth)</a:t>
                </a:r>
                <a:endParaRPr lang="en-ZA"/>
              </a:p>
            </c:rich>
          </c:tx>
          <c:overlay val="0"/>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4744304"/>
        <c:crosses val="autoZero"/>
        <c:crossBetween val="midCat"/>
        <c:majorUnit val="12"/>
      </c:valAx>
      <c:valAx>
        <c:axId val="34474430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ZA"/>
                  <a:t>Percentage</a:t>
                </a:r>
                <a:r>
                  <a:rPr lang="en-ZA" baseline="0"/>
                  <a:t> of maturation</a:t>
                </a:r>
                <a:endParaRPr lang="en-ZA"/>
              </a:p>
            </c:rich>
          </c:tx>
          <c:overlay val="0"/>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6319456"/>
        <c:crosses val="autoZero"/>
        <c:crossBetween val="midCat"/>
      </c:valAx>
      <c:spPr>
        <a:noFill/>
      </c:spPr>
    </c:plotArea>
    <c:legend>
      <c:legendPos val="r"/>
      <c:layout>
        <c:manualLayout>
          <c:xMode val="edge"/>
          <c:yMode val="edge"/>
          <c:x val="0.5997978130742001"/>
          <c:y val="0.48649205957751929"/>
          <c:w val="0.33836811228932551"/>
          <c:h val="0.31728945912283357"/>
        </c:manualLayout>
      </c:layout>
      <c:overlay val="0"/>
    </c:legend>
    <c:plotVisOnly val="1"/>
    <c:dispBlanksAs val="gap"/>
    <c:showDLblsOverMax val="0"/>
  </c:chart>
  <c:spPr>
    <a:noFill/>
    <a:ln w="15875">
      <a:solidFill>
        <a:schemeClr val="tx1"/>
      </a:solidFill>
    </a:ln>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4</xdr:col>
      <xdr:colOff>358776</xdr:colOff>
      <xdr:row>0</xdr:row>
      <xdr:rowOff>219075</xdr:rowOff>
    </xdr:from>
    <xdr:to>
      <xdr:col>9</xdr:col>
      <xdr:colOff>370776</xdr:colOff>
      <xdr:row>29</xdr:row>
      <xdr:rowOff>19050</xdr:rowOff>
    </xdr:to>
    <xdr:sp macro="" textlink="">
      <xdr:nvSpPr>
        <xdr:cNvPr id="2" name="TextBox 1">
          <a:extLst>
            <a:ext uri="{FF2B5EF4-FFF2-40B4-BE49-F238E27FC236}">
              <a16:creationId xmlns:a16="http://schemas.microsoft.com/office/drawing/2014/main" id="{4E7FD3A6-771B-4C9A-A196-BD455F61ED6C}"/>
            </a:ext>
          </a:extLst>
        </xdr:cNvPr>
        <xdr:cNvSpPr txBox="1"/>
      </xdr:nvSpPr>
      <xdr:spPr>
        <a:xfrm>
          <a:off x="3463926" y="219075"/>
          <a:ext cx="3060000" cy="4572000"/>
        </a:xfrm>
        <a:prstGeom prst="rect">
          <a:avLst/>
        </a:prstGeom>
        <a:solidFill>
          <a:srgbClr val="FB6A5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Settings </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This tab allows the user to define the target exposure for the dose optimization and the tablet size which will be used. Table A contains the adult reference dose for the actual active ingredients. These values are assumed to be the target doses for the reference adult weight contained in Table B. The standard value used here is 40 kg, generally within the lowest adult dosing weight band. The dose given to the reference adult is also summarized in terms of mg/kg. Table C sets the proportion or strength of API for different FDC products to be explored. In Table D allows the user to adjust the acceptable exposure ranges in reference to adult dosing targets. Finally, Table E allows the user to (de)select an optional/experi-mental maturation function on clearance if these are reported in literature. The functions use an imputed AGE</a:t>
          </a:r>
          <a:r>
            <a:rPr lang="en-US" sz="1100" baseline="-25000">
              <a:solidFill>
                <a:schemeClr val="dk1"/>
              </a:solidFill>
              <a:effectLst/>
              <a:latin typeface="+mn-lt"/>
              <a:ea typeface="+mn-ea"/>
              <a:cs typeface="+mn-cs"/>
            </a:rPr>
            <a:t>50%</a:t>
          </a:r>
          <a:r>
            <a:rPr lang="en-US" sz="1100">
              <a:solidFill>
                <a:schemeClr val="dk1"/>
              </a:solidFill>
              <a:effectLst/>
              <a:latin typeface="+mn-lt"/>
              <a:ea typeface="+mn-ea"/>
              <a:cs typeface="+mn-cs"/>
            </a:rPr>
            <a:t> (in months after birth), represen-ting the age at which maturation is 50% and the gamma, which represents the shape of the curve, also known as Hill</a:t>
          </a:r>
          <a:r>
            <a:rPr lang="en-US" sz="1100" baseline="0">
              <a:solidFill>
                <a:schemeClr val="dk1"/>
              </a:solidFill>
              <a:effectLst/>
              <a:latin typeface="+mn-lt"/>
              <a:ea typeface="+mn-ea"/>
              <a:cs typeface="+mn-cs"/>
            </a:rPr>
            <a:t> coefficient</a:t>
          </a:r>
          <a:r>
            <a:rPr lang="en-US" sz="1100">
              <a:solidFill>
                <a:schemeClr val="dk1"/>
              </a:solidFill>
              <a:effectLst/>
              <a:latin typeface="+mn-lt"/>
              <a:ea typeface="+mn-ea"/>
              <a:cs typeface="+mn-cs"/>
            </a:rPr>
            <a:t>. The maturation library below lists some</a:t>
          </a:r>
          <a:r>
            <a:rPr lang="en-US" sz="1100" baseline="0">
              <a:solidFill>
                <a:schemeClr val="dk1"/>
              </a:solidFill>
              <a:effectLst/>
              <a:latin typeface="+mn-lt"/>
              <a:ea typeface="+mn-ea"/>
              <a:cs typeface="+mn-cs"/>
            </a:rPr>
            <a:t> values for the maturation functions, reported in literature. It also allows to save and convert own maturation values.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p>
      </xdr:txBody>
    </xdr:sp>
    <xdr:clientData/>
  </xdr:twoCellAnchor>
  <xdr:twoCellAnchor>
    <xdr:from>
      <xdr:col>9</xdr:col>
      <xdr:colOff>555626</xdr:colOff>
      <xdr:row>0</xdr:row>
      <xdr:rowOff>219075</xdr:rowOff>
    </xdr:from>
    <xdr:to>
      <xdr:col>14</xdr:col>
      <xdr:colOff>567626</xdr:colOff>
      <xdr:row>29</xdr:row>
      <xdr:rowOff>19050</xdr:rowOff>
    </xdr:to>
    <xdr:sp macro="" textlink="">
      <xdr:nvSpPr>
        <xdr:cNvPr id="3" name="TextBox 2">
          <a:extLst>
            <a:ext uri="{FF2B5EF4-FFF2-40B4-BE49-F238E27FC236}">
              <a16:creationId xmlns:a16="http://schemas.microsoft.com/office/drawing/2014/main" id="{3396356E-04C4-4593-866C-3DAF7860B4CD}"/>
            </a:ext>
          </a:extLst>
        </xdr:cNvPr>
        <xdr:cNvSpPr txBox="1"/>
      </xdr:nvSpPr>
      <xdr:spPr>
        <a:xfrm>
          <a:off x="6708776" y="219075"/>
          <a:ext cx="3060000" cy="457200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Exposure by WHO weight bands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This tab contains the doses selected examined by WHO weight band and calculates the expected exposure achieved based on the amount of formulation selected for each weight. This prediction incorporates an allometric scaling factor of 0.75 between drug clearance and weight.</a:t>
          </a:r>
        </a:p>
        <a:p>
          <a:r>
            <a:rPr lang="en-US" sz="1100">
              <a:solidFill>
                <a:schemeClr val="dk1"/>
              </a:solidFill>
              <a:effectLst/>
              <a:latin typeface="+mn-lt"/>
              <a:ea typeface="+mn-ea"/>
              <a:cs typeface="+mn-cs"/>
            </a:rPr>
            <a:t>The formula uses the minimum and maximum weight in each weight-band to show the exposure expected at the extremes of each band.</a:t>
          </a:r>
        </a:p>
        <a:p>
          <a:r>
            <a:rPr lang="en-US" sz="1100">
              <a:solidFill>
                <a:schemeClr val="dk1"/>
              </a:solidFill>
              <a:effectLst/>
              <a:latin typeface="+mn-lt"/>
              <a:ea typeface="+mn-ea"/>
              <a:cs typeface="+mn-cs"/>
            </a:rPr>
            <a:t>This provides a visual picture of how much each selected dose can be expected to deliver compared to the reference and visualize any over or under dosing. All values shown are expected typical exposures, and different drugs will be characterized by different levels of between subject variability around these typical values.</a:t>
          </a:r>
        </a:p>
        <a:p>
          <a:r>
            <a:rPr lang="en-US" sz="1100">
              <a:solidFill>
                <a:schemeClr val="dk1"/>
              </a:solidFill>
              <a:effectLst/>
              <a:latin typeface="+mn-lt"/>
              <a:ea typeface="+mn-ea"/>
              <a:cs typeface="+mn-cs"/>
            </a:rPr>
            <a:t> </a:t>
          </a:r>
        </a:p>
        <a:p>
          <a:endParaRPr lang="en-US" sz="1100"/>
        </a:p>
      </xdr:txBody>
    </xdr:sp>
    <xdr:clientData/>
  </xdr:twoCellAnchor>
  <xdr:twoCellAnchor>
    <xdr:from>
      <xdr:col>15</xdr:col>
      <xdr:colOff>57150</xdr:colOff>
      <xdr:row>0</xdr:row>
      <xdr:rowOff>190500</xdr:rowOff>
    </xdr:from>
    <xdr:to>
      <xdr:col>15</xdr:col>
      <xdr:colOff>3117150</xdr:colOff>
      <xdr:row>28</xdr:row>
      <xdr:rowOff>152400</xdr:rowOff>
    </xdr:to>
    <xdr:sp macro="" textlink="">
      <xdr:nvSpPr>
        <xdr:cNvPr id="4" name="TextBox 3">
          <a:extLst>
            <a:ext uri="{FF2B5EF4-FFF2-40B4-BE49-F238E27FC236}">
              <a16:creationId xmlns:a16="http://schemas.microsoft.com/office/drawing/2014/main" id="{FCF77363-96B9-4095-BFD4-34692C8ECA76}"/>
            </a:ext>
          </a:extLst>
        </xdr:cNvPr>
        <xdr:cNvSpPr txBox="1"/>
      </xdr:nvSpPr>
      <xdr:spPr>
        <a:xfrm>
          <a:off x="9953625" y="190500"/>
          <a:ext cx="3060000" cy="4572000"/>
        </a:xfrm>
        <a:prstGeom prst="rect">
          <a:avLst/>
        </a:prstGeom>
        <a:solidFill>
          <a:srgbClr val="E2A5F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Exposure by CUSTOM weight-bands</a:t>
          </a:r>
        </a:p>
        <a:p>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As an alternative to calculations done according to WHO weight bands, one can choose the dose for each kilogram</a:t>
          </a:r>
          <a:r>
            <a:rPr lang="en-US" sz="1100" baseline="0">
              <a:solidFill>
                <a:schemeClr val="dk1"/>
              </a:solidFill>
              <a:effectLst/>
              <a:latin typeface="+mn-lt"/>
              <a:ea typeface="+mn-ea"/>
              <a:cs typeface="+mn-cs"/>
            </a:rPr>
            <a:t> weight manually, in this tab. </a:t>
          </a:r>
          <a:endParaRPr lang="en-US" sz="1100"/>
        </a:p>
      </xdr:txBody>
    </xdr:sp>
    <xdr:clientData/>
  </xdr:twoCellAnchor>
  <xdr:twoCellAnchor>
    <xdr:from>
      <xdr:col>1</xdr:col>
      <xdr:colOff>1</xdr:colOff>
      <xdr:row>0</xdr:row>
      <xdr:rowOff>219074</xdr:rowOff>
    </xdr:from>
    <xdr:to>
      <xdr:col>4</xdr:col>
      <xdr:colOff>192976</xdr:colOff>
      <xdr:row>29</xdr:row>
      <xdr:rowOff>19049</xdr:rowOff>
    </xdr:to>
    <xdr:sp macro="" textlink="">
      <xdr:nvSpPr>
        <xdr:cNvPr id="5" name="TextBox 4">
          <a:extLst>
            <a:ext uri="{FF2B5EF4-FFF2-40B4-BE49-F238E27FC236}">
              <a16:creationId xmlns:a16="http://schemas.microsoft.com/office/drawing/2014/main" id="{1B17ABB3-3957-44B0-9BEE-5434EFC4B970}"/>
            </a:ext>
          </a:extLst>
        </xdr:cNvPr>
        <xdr:cNvSpPr txBox="1"/>
      </xdr:nvSpPr>
      <xdr:spPr>
        <a:xfrm>
          <a:off x="238126" y="219074"/>
          <a:ext cx="3060000" cy="4572000"/>
        </a:xfrm>
        <a:prstGeom prst="rect">
          <a:avLst/>
        </a:prstGeom>
        <a:solidFill>
          <a:srgbClr val="0099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Introduction </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ZA" sz="1100">
              <a:solidFill>
                <a:schemeClr val="dk1"/>
              </a:solidFill>
              <a:effectLst/>
              <a:latin typeface="+mn-lt"/>
              <a:ea typeface="+mn-ea"/>
              <a:cs typeface="+mn-cs"/>
            </a:rPr>
            <a:t>This spreadsheet allows for manipulation of the intended delivered dose given for any product for a range of paediatric weight bands to examine whether the intended dose is within the target exposure range that is recommended. It can be adapted for single, dual, or triple combinations and takes the nonlinear relationship between body weight and drug clearance into account. This means that the target dose is chosen to achieve equivalent exposure in all weight bands, i.e., adjusting for the nonlinear effect of weight on drug disposition. The target PK exposure measure is area under the concentration-time curve (AUC), or average concentration.</a:t>
          </a:r>
        </a:p>
        <a:p>
          <a:endParaRPr lang="en-US" sz="1100">
            <a:solidFill>
              <a:schemeClr val="dk1"/>
            </a:solidFill>
            <a:effectLst/>
            <a:latin typeface="+mn-lt"/>
            <a:ea typeface="+mn-ea"/>
            <a:cs typeface="+mn-cs"/>
          </a:endParaRPr>
        </a:p>
        <a:p>
          <a:r>
            <a:rPr lang="en-ZA" sz="1100">
              <a:solidFill>
                <a:schemeClr val="dk1"/>
              </a:solidFill>
              <a:effectLst/>
              <a:latin typeface="+mn-lt"/>
              <a:ea typeface="+mn-ea"/>
              <a:cs typeface="+mn-cs"/>
            </a:rPr>
            <a:t>Use of the Generic Tool should be considered a preliminary step in establishing potential ratios and schedules for new drug products and combinations. Additional factors, such as the maturation of metabolic enzymes should be considered to determine true drug exposure, particularly in the lowest weight bands due to limitations in availability of pharmacokinetic data for the youngest children (&lt;2 years old).</a:t>
          </a:r>
          <a:endParaRPr lang="en-US" sz="1100">
            <a:solidFill>
              <a:schemeClr val="dk1"/>
            </a:solidFill>
            <a:effectLst/>
            <a:latin typeface="+mn-lt"/>
            <a:ea typeface="+mn-ea"/>
            <a:cs typeface="+mn-cs"/>
          </a:endParaRPr>
        </a:p>
        <a:p>
          <a:r>
            <a:rPr lang="en-ZA" sz="1100">
              <a:solidFill>
                <a:schemeClr val="dk1"/>
              </a:solidFill>
              <a:effectLst/>
              <a:latin typeface="+mn-lt"/>
              <a:ea typeface="+mn-ea"/>
              <a:cs typeface="+mn-cs"/>
            </a:rPr>
            <a:t> </a:t>
          </a:r>
          <a:endParaRPr lang="en-US" sz="1100">
            <a:solidFill>
              <a:schemeClr val="dk1"/>
            </a:solidFill>
            <a:effectLst/>
            <a:latin typeface="+mn-lt"/>
            <a:ea typeface="+mn-ea"/>
            <a:cs typeface="+mn-cs"/>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306482</xdr:colOff>
          <xdr:row>1</xdr:row>
          <xdr:rowOff>15385</xdr:rowOff>
        </xdr:from>
        <xdr:to>
          <xdr:col>17</xdr:col>
          <xdr:colOff>415739</xdr:colOff>
          <xdr:row>26</xdr:row>
          <xdr:rowOff>48185</xdr:rowOff>
        </xdr:to>
        <xdr:pic>
          <xdr:nvPicPr>
            <xdr:cNvPr id="6" name="Picture 5">
              <a:extLst>
                <a:ext uri="{FF2B5EF4-FFF2-40B4-BE49-F238E27FC236}">
                  <a16:creationId xmlns:a16="http://schemas.microsoft.com/office/drawing/2014/main" id="{ACAA71DD-A127-4A93-A6A2-C3DF773BDEF8}"/>
                </a:ext>
              </a:extLst>
            </xdr:cNvPr>
            <xdr:cNvPicPr>
              <a:picLocks noChangeAspect="1"/>
              <a:extLst>
                <a:ext uri="{84589F7E-364E-4C9E-8A38-B11213B215E9}">
                  <a14:cameraTool cellRange="getChart" spid="_x0000_s1349"/>
                </a:ext>
              </a:extLst>
            </xdr:cNvPicPr>
          </xdr:nvPicPr>
          <xdr:blipFill>
            <a:blip xmlns:r="http://schemas.openxmlformats.org/officeDocument/2006/relationships" r:embed="rId1"/>
            <a:stretch>
              <a:fillRect/>
            </a:stretch>
          </xdr:blipFill>
          <xdr:spPr>
            <a:xfrm>
              <a:off x="6278657" y="177310"/>
              <a:ext cx="5748057" cy="4252375"/>
            </a:xfrm>
            <a:prstGeom prst="rect">
              <a:avLst/>
            </a:prstGeom>
          </xdr:spPr>
        </xdr:pic>
        <xdr:clientData/>
      </xdr:twoCellAnchor>
    </mc:Choice>
    <mc:Fallback/>
  </mc:AlternateContent>
  <xdr:twoCellAnchor>
    <xdr:from>
      <xdr:col>0</xdr:col>
      <xdr:colOff>593912</xdr:colOff>
      <xdr:row>43</xdr:row>
      <xdr:rowOff>145678</xdr:rowOff>
    </xdr:from>
    <xdr:to>
      <xdr:col>13</xdr:col>
      <xdr:colOff>19051</xdr:colOff>
      <xdr:row>58</xdr:row>
      <xdr:rowOff>56031</xdr:rowOff>
    </xdr:to>
    <xdr:sp macro="" textlink="">
      <xdr:nvSpPr>
        <xdr:cNvPr id="2" name="TextBox 1">
          <a:extLst>
            <a:ext uri="{FF2B5EF4-FFF2-40B4-BE49-F238E27FC236}">
              <a16:creationId xmlns:a16="http://schemas.microsoft.com/office/drawing/2014/main" id="{B374C1FC-15BC-4AE5-8E89-4ADE1899D702}"/>
            </a:ext>
          </a:extLst>
        </xdr:cNvPr>
        <xdr:cNvSpPr txBox="1"/>
      </xdr:nvSpPr>
      <xdr:spPr>
        <a:xfrm>
          <a:off x="593912" y="7413253"/>
          <a:ext cx="8597714" cy="23392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effectLst/>
              <a:latin typeface="+mn-lt"/>
              <a:ea typeface="+mn-ea"/>
              <a:cs typeface="+mn-cs"/>
            </a:rPr>
            <a:t>IMPORTANT</a:t>
          </a:r>
        </a:p>
        <a:p>
          <a:r>
            <a:rPr lang="en-US" sz="1100">
              <a:solidFill>
                <a:schemeClr val="dk1"/>
              </a:solidFill>
              <a:effectLst/>
              <a:latin typeface="+mn-lt"/>
              <a:ea typeface="+mn-ea"/>
              <a:cs typeface="+mn-cs"/>
            </a:rPr>
            <a:t>This tool is only meant to provide general guidelines based on the theory of allometric scaling, which accounts for the effect of body size on pharmacokinetics. Weight is the most important factor explaining differences in pharmacokinetics between adults and children older than 2 years. Below this age immature organ function may cause clearance to be lower than body size alone would predict. An experimental feature has been included to account for maturation of drug clearance. The values of these parameters are highly drug-specific, and caution should be used. It is important to remember that other factors may have a large impact, depending on the drug. Amongst these, there are lower protein binding in young children, differences in drug formulation, or poor absorption.</a:t>
          </a:r>
        </a:p>
        <a:p>
          <a:r>
            <a:rPr lang="en-US" sz="1100">
              <a:solidFill>
                <a:schemeClr val="dk1"/>
              </a:solidFill>
              <a:effectLst/>
              <a:latin typeface="+mn-lt"/>
              <a:ea typeface="+mn-ea"/>
              <a:cs typeface="+mn-cs"/>
            </a:rPr>
            <a:t>Additionally, terminal half-life is generally shorter in children, so targeting the same AUC as done in this tool is expected to achieve higher Cmax and lower Cmin. In some cases, to avoid toxicity (high Cmax) or poor efficacy (low Cmin), it may be necessary to switch to BID dosing in smaller children.</a:t>
          </a:r>
        </a:p>
        <a:p>
          <a:endParaRPr lang="en-US" sz="1100"/>
        </a:p>
        <a:p>
          <a:r>
            <a:rPr lang="en-US" sz="1100" b="1">
              <a:solidFill>
                <a:srgbClr val="FF0000"/>
              </a:solidFill>
            </a:rPr>
            <a:t>Reference for allometric scaling and maturation</a:t>
          </a:r>
        </a:p>
        <a:p>
          <a:r>
            <a:rPr lang="en-US" sz="1100" b="0">
              <a:solidFill>
                <a:sysClr val="windowText" lastClr="000000"/>
              </a:solidFill>
            </a:rPr>
            <a:t>Anderson BJ, Holford NHG. 2008. Mechanism-based concepts of size and maturity in pharmacokinetics. Annu. Rev. Pharmacol. Toxicol. 48:303–32.</a:t>
          </a:r>
        </a:p>
      </xdr:txBody>
    </xdr:sp>
    <xdr:clientData/>
  </xdr:twoCellAnchor>
  <xdr:twoCellAnchor>
    <xdr:from>
      <xdr:col>0</xdr:col>
      <xdr:colOff>593912</xdr:colOff>
      <xdr:row>39</xdr:row>
      <xdr:rowOff>44825</xdr:rowOff>
    </xdr:from>
    <xdr:to>
      <xdr:col>13</xdr:col>
      <xdr:colOff>9525</xdr:colOff>
      <xdr:row>43</xdr:row>
      <xdr:rowOff>89649</xdr:rowOff>
    </xdr:to>
    <xdr:sp macro="" textlink="">
      <xdr:nvSpPr>
        <xdr:cNvPr id="3" name="TextBox 2">
          <a:extLst>
            <a:ext uri="{FF2B5EF4-FFF2-40B4-BE49-F238E27FC236}">
              <a16:creationId xmlns:a16="http://schemas.microsoft.com/office/drawing/2014/main" id="{E8D795BF-8C1B-40D9-965E-27858786A719}"/>
            </a:ext>
          </a:extLst>
        </xdr:cNvPr>
        <xdr:cNvSpPr txBox="1"/>
      </xdr:nvSpPr>
      <xdr:spPr>
        <a:xfrm>
          <a:off x="593912" y="6664700"/>
          <a:ext cx="8588188" cy="692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Weight has a significant effect on drug levels also in adults, 40 kg is generally the typical weight of the lowest adult weightband.</a:t>
          </a:r>
        </a:p>
        <a:p>
          <a:r>
            <a:rPr lang="en-US" sz="1100"/>
            <a:t>** The acceptable range can be increased if a drug has</a:t>
          </a:r>
          <a:r>
            <a:rPr lang="en-US" sz="1100" baseline="0"/>
            <a:t> a wide therapeutic window. The 80-125% range is based on the bioequivalence criteria.</a:t>
          </a:r>
          <a:endParaRPr lang="en-US" sz="1100"/>
        </a:p>
        <a:p>
          <a:r>
            <a:rPr lang="en-US" sz="1100"/>
            <a:t>***</a:t>
          </a:r>
          <a:r>
            <a:rPr lang="en-US" sz="1100" baseline="0"/>
            <a:t> The maturation function can be excluded for one drug by setting the AGE 50% to -9 months.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519546</xdr:colOff>
      <xdr:row>16</xdr:row>
      <xdr:rowOff>113185</xdr:rowOff>
    </xdr:from>
    <xdr:to>
      <xdr:col>10</xdr:col>
      <xdr:colOff>179182</xdr:colOff>
      <xdr:row>49</xdr:row>
      <xdr:rowOff>39123</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505610</xdr:colOff>
      <xdr:row>16</xdr:row>
      <xdr:rowOff>113185</xdr:rowOff>
    </xdr:from>
    <xdr:to>
      <xdr:col>21</xdr:col>
      <xdr:colOff>165485</xdr:colOff>
      <xdr:row>49</xdr:row>
      <xdr:rowOff>39123</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557454</xdr:colOff>
      <xdr:row>16</xdr:row>
      <xdr:rowOff>113185</xdr:rowOff>
    </xdr:from>
    <xdr:to>
      <xdr:col>32</xdr:col>
      <xdr:colOff>234408</xdr:colOff>
      <xdr:row>49</xdr:row>
      <xdr:rowOff>39123</xdr:rowOff>
    </xdr:to>
    <xdr:graphicFrame macro="">
      <xdr:nvGraphicFramePr>
        <xdr:cNvPr id="11" name="Chart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843643</xdr:colOff>
      <xdr:row>49</xdr:row>
      <xdr:rowOff>29936</xdr:rowOff>
    </xdr:from>
    <xdr:to>
      <xdr:col>10</xdr:col>
      <xdr:colOff>530679</xdr:colOff>
      <xdr:row>53</xdr:row>
      <xdr:rowOff>152401</xdr:rowOff>
    </xdr:to>
    <xdr:sp macro="" textlink="">
      <xdr:nvSpPr>
        <xdr:cNvPr id="2" name="TextBox 1">
          <a:extLst>
            <a:ext uri="{FF2B5EF4-FFF2-40B4-BE49-F238E27FC236}">
              <a16:creationId xmlns:a16="http://schemas.microsoft.com/office/drawing/2014/main" id="{E8E2598D-C0F1-4DC5-9EBB-85525F5EBEB2}"/>
            </a:ext>
          </a:extLst>
        </xdr:cNvPr>
        <xdr:cNvSpPr txBox="1"/>
      </xdr:nvSpPr>
      <xdr:spPr>
        <a:xfrm>
          <a:off x="843643" y="8997043"/>
          <a:ext cx="8450036" cy="775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7030A0"/>
              </a:solidFill>
            </a:rPr>
            <a:t>Figure. Equivalent exposure range of the smallest and largest child of each weight band compared to the reference. The dotted line represents an exposure equivalent to the reference and the dashed lines represent the lower and upper bound, which can be adjusted in the "Settings" tab.</a:t>
          </a:r>
        </a:p>
      </xdr:txBody>
    </xdr:sp>
    <xdr:clientData/>
  </xdr:twoCellAnchor>
  <xdr:twoCellAnchor>
    <xdr:from>
      <xdr:col>12</xdr:col>
      <xdr:colOff>2722</xdr:colOff>
      <xdr:row>49</xdr:row>
      <xdr:rowOff>29936</xdr:rowOff>
    </xdr:from>
    <xdr:to>
      <xdr:col>21</xdr:col>
      <xdr:colOff>574222</xdr:colOff>
      <xdr:row>53</xdr:row>
      <xdr:rowOff>152401</xdr:rowOff>
    </xdr:to>
    <xdr:sp macro="" textlink="">
      <xdr:nvSpPr>
        <xdr:cNvPr id="6" name="TextBox 5">
          <a:extLst>
            <a:ext uri="{FF2B5EF4-FFF2-40B4-BE49-F238E27FC236}">
              <a16:creationId xmlns:a16="http://schemas.microsoft.com/office/drawing/2014/main" id="{00E33128-35E4-47F4-8FDC-4BE64AE96476}"/>
            </a:ext>
          </a:extLst>
        </xdr:cNvPr>
        <xdr:cNvSpPr txBox="1"/>
      </xdr:nvSpPr>
      <xdr:spPr>
        <a:xfrm>
          <a:off x="10507436" y="8997043"/>
          <a:ext cx="8450036" cy="775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0070C0"/>
              </a:solidFill>
            </a:rPr>
            <a:t>Figure. Equivalent exposure range of the smallest and largest child of each weight band compared to the reference. The dotted line represents an exposure equivalent to the reference and the dashed lines represent the lower and upper bound, which can be adjusted in the "Settings" tab.</a:t>
          </a:r>
        </a:p>
      </xdr:txBody>
    </xdr:sp>
    <xdr:clientData/>
  </xdr:twoCellAnchor>
  <xdr:twoCellAnchor>
    <xdr:from>
      <xdr:col>23</xdr:col>
      <xdr:colOff>0</xdr:colOff>
      <xdr:row>49</xdr:row>
      <xdr:rowOff>29936</xdr:rowOff>
    </xdr:from>
    <xdr:to>
      <xdr:col>32</xdr:col>
      <xdr:colOff>557893</xdr:colOff>
      <xdr:row>53</xdr:row>
      <xdr:rowOff>152401</xdr:rowOff>
    </xdr:to>
    <xdr:sp macro="" textlink="">
      <xdr:nvSpPr>
        <xdr:cNvPr id="7" name="TextBox 6">
          <a:extLst>
            <a:ext uri="{FF2B5EF4-FFF2-40B4-BE49-F238E27FC236}">
              <a16:creationId xmlns:a16="http://schemas.microsoft.com/office/drawing/2014/main" id="{22D8EBBC-C97E-4A06-AFCB-E7FBA7C62065}"/>
            </a:ext>
          </a:extLst>
        </xdr:cNvPr>
        <xdr:cNvSpPr txBox="1"/>
      </xdr:nvSpPr>
      <xdr:spPr>
        <a:xfrm>
          <a:off x="20124964" y="8997043"/>
          <a:ext cx="8450036" cy="775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00B050"/>
              </a:solidFill>
            </a:rPr>
            <a:t>Figure. Equivalent exposure range of the smallest and largest child of each weight band compared to the reference. The dotted line represents an exposure equivalent to the reference and the dashed lines represent the lower and upper bound, which can be adjusted in the "Settings" tab.</a:t>
          </a:r>
        </a:p>
      </xdr:txBody>
    </xdr:sp>
    <xdr:clientData/>
  </xdr:twoCellAnchor>
  <xdr:twoCellAnchor>
    <xdr:from>
      <xdr:col>33</xdr:col>
      <xdr:colOff>557454</xdr:colOff>
      <xdr:row>16</xdr:row>
      <xdr:rowOff>113185</xdr:rowOff>
    </xdr:from>
    <xdr:to>
      <xdr:col>43</xdr:col>
      <xdr:colOff>234408</xdr:colOff>
      <xdr:row>49</xdr:row>
      <xdr:rowOff>39123</xdr:rowOff>
    </xdr:to>
    <xdr:graphicFrame macro="">
      <xdr:nvGraphicFramePr>
        <xdr:cNvPr id="9" name="Chart 8">
          <a:extLst>
            <a:ext uri="{FF2B5EF4-FFF2-40B4-BE49-F238E27FC236}">
              <a16:creationId xmlns:a16="http://schemas.microsoft.com/office/drawing/2014/main" id="{BFB9456F-B470-4971-AB76-8AC046EDC4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0</xdr:colOff>
      <xdr:row>49</xdr:row>
      <xdr:rowOff>29936</xdr:rowOff>
    </xdr:from>
    <xdr:to>
      <xdr:col>43</xdr:col>
      <xdr:colOff>557893</xdr:colOff>
      <xdr:row>53</xdr:row>
      <xdr:rowOff>152401</xdr:rowOff>
    </xdr:to>
    <xdr:sp macro="" textlink="">
      <xdr:nvSpPr>
        <xdr:cNvPr id="10" name="TextBox 9">
          <a:extLst>
            <a:ext uri="{FF2B5EF4-FFF2-40B4-BE49-F238E27FC236}">
              <a16:creationId xmlns:a16="http://schemas.microsoft.com/office/drawing/2014/main" id="{48CFC3FC-CBCD-4095-BB01-6587839A372D}"/>
            </a:ext>
          </a:extLst>
        </xdr:cNvPr>
        <xdr:cNvSpPr txBox="1"/>
      </xdr:nvSpPr>
      <xdr:spPr>
        <a:xfrm>
          <a:off x="20124964" y="9037865"/>
          <a:ext cx="8450036" cy="789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DFA837"/>
              </a:solidFill>
            </a:rPr>
            <a:t>Figure. Equivalent exposure range of the smallest and largest child of each weight band compared to the reference. The dotted line represents an exposure equivalent to the reference and the dashed lines represent the lower and upper bound, which can be adjusted in the "Settings" tab.</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23812</xdr:colOff>
      <xdr:row>42</xdr:row>
      <xdr:rowOff>17319</xdr:rowOff>
    </xdr:from>
    <xdr:to>
      <xdr:col>13</xdr:col>
      <xdr:colOff>801562</xdr:colOff>
      <xdr:row>82</xdr:row>
      <xdr:rowOff>9819</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23813</xdr:colOff>
      <xdr:row>42</xdr:row>
      <xdr:rowOff>17319</xdr:rowOff>
    </xdr:from>
    <xdr:to>
      <xdr:col>28</xdr:col>
      <xdr:colOff>801563</xdr:colOff>
      <xdr:row>82</xdr:row>
      <xdr:rowOff>9819</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106074</xdr:colOff>
      <xdr:row>42</xdr:row>
      <xdr:rowOff>17319</xdr:rowOff>
    </xdr:from>
    <xdr:to>
      <xdr:col>44</xdr:col>
      <xdr:colOff>50386</xdr:colOff>
      <xdr:row>82</xdr:row>
      <xdr:rowOff>9819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554183</xdr:colOff>
      <xdr:row>81</xdr:row>
      <xdr:rowOff>142879</xdr:rowOff>
    </xdr:from>
    <xdr:to>
      <xdr:col>13</xdr:col>
      <xdr:colOff>831273</xdr:colOff>
      <xdr:row>86</xdr:row>
      <xdr:rowOff>62784</xdr:rowOff>
    </xdr:to>
    <xdr:sp macro="" textlink="">
      <xdr:nvSpPr>
        <xdr:cNvPr id="5" name="TextBox 4">
          <a:extLst>
            <a:ext uri="{FF2B5EF4-FFF2-40B4-BE49-F238E27FC236}">
              <a16:creationId xmlns:a16="http://schemas.microsoft.com/office/drawing/2014/main" id="{F923C604-9C7E-4C06-B2CC-79AE288934E5}"/>
            </a:ext>
          </a:extLst>
        </xdr:cNvPr>
        <xdr:cNvSpPr txBox="1"/>
      </xdr:nvSpPr>
      <xdr:spPr>
        <a:xfrm>
          <a:off x="1411433" y="14216067"/>
          <a:ext cx="10659340" cy="753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7030A0"/>
              </a:solidFill>
            </a:rPr>
            <a:t>Figure. Equivalent exposure range of the smallest and largest child of each weight band compared to the reference. The dotted line represents an exposure equivalent to the reference and the dashed lines represent the lower and upper bound, which can be adjusted in the "Settings" tab.</a:t>
          </a:r>
        </a:p>
      </xdr:txBody>
    </xdr:sp>
    <xdr:clientData/>
  </xdr:twoCellAnchor>
  <xdr:twoCellAnchor>
    <xdr:from>
      <xdr:col>17</xdr:col>
      <xdr:colOff>0</xdr:colOff>
      <xdr:row>81</xdr:row>
      <xdr:rowOff>142879</xdr:rowOff>
    </xdr:from>
    <xdr:to>
      <xdr:col>29</xdr:col>
      <xdr:colOff>277090</xdr:colOff>
      <xdr:row>86</xdr:row>
      <xdr:rowOff>62784</xdr:rowOff>
    </xdr:to>
    <xdr:sp macro="" textlink="">
      <xdr:nvSpPr>
        <xdr:cNvPr id="6" name="TextBox 5">
          <a:extLst>
            <a:ext uri="{FF2B5EF4-FFF2-40B4-BE49-F238E27FC236}">
              <a16:creationId xmlns:a16="http://schemas.microsoft.com/office/drawing/2014/main" id="{819601F8-C7A8-4AF9-BA9B-50FD4948DEC0}"/>
            </a:ext>
          </a:extLst>
        </xdr:cNvPr>
        <xdr:cNvSpPr txBox="1"/>
      </xdr:nvSpPr>
      <xdr:spPr>
        <a:xfrm>
          <a:off x="14668500" y="14216067"/>
          <a:ext cx="10659340" cy="753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0070C0"/>
              </a:solidFill>
            </a:rPr>
            <a:t>Figure. Equivalent exposure range of the smallest and largest child of each weight band compared to the reference. The dotted line represents an exposure equivalent to the reference and the dashed lines represent the lower and upper bound, which can be adjusted in the "Settings" tab.</a:t>
          </a:r>
        </a:p>
      </xdr:txBody>
    </xdr:sp>
    <xdr:clientData/>
  </xdr:twoCellAnchor>
  <xdr:twoCellAnchor>
    <xdr:from>
      <xdr:col>32</xdr:col>
      <xdr:colOff>0</xdr:colOff>
      <xdr:row>81</xdr:row>
      <xdr:rowOff>142879</xdr:rowOff>
    </xdr:from>
    <xdr:to>
      <xdr:col>44</xdr:col>
      <xdr:colOff>294408</xdr:colOff>
      <xdr:row>86</xdr:row>
      <xdr:rowOff>62784</xdr:rowOff>
    </xdr:to>
    <xdr:sp macro="" textlink="">
      <xdr:nvSpPr>
        <xdr:cNvPr id="7" name="TextBox 6">
          <a:extLst>
            <a:ext uri="{FF2B5EF4-FFF2-40B4-BE49-F238E27FC236}">
              <a16:creationId xmlns:a16="http://schemas.microsoft.com/office/drawing/2014/main" id="{9FEB9FCF-81AE-4501-8EFA-2AD9FEE941F9}"/>
            </a:ext>
          </a:extLst>
        </xdr:cNvPr>
        <xdr:cNvSpPr txBox="1"/>
      </xdr:nvSpPr>
      <xdr:spPr>
        <a:xfrm>
          <a:off x="27622500" y="14216067"/>
          <a:ext cx="10652846" cy="753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00B050"/>
              </a:solidFill>
            </a:rPr>
            <a:t>Figure. Equivalent exposure range of the smallest and largest child of each weight band compared to the reference. The dotted line represents an exposure equivalent to the reference and the dashed lines represent the lower and upper bound, which can be adjusted in the "Settings" tab.</a:t>
          </a:r>
        </a:p>
      </xdr:txBody>
    </xdr:sp>
    <xdr:clientData/>
  </xdr:twoCellAnchor>
  <xdr:twoCellAnchor>
    <xdr:from>
      <xdr:col>46</xdr:col>
      <xdr:colOff>106074</xdr:colOff>
      <xdr:row>42</xdr:row>
      <xdr:rowOff>17319</xdr:rowOff>
    </xdr:from>
    <xdr:to>
      <xdr:col>59</xdr:col>
      <xdr:colOff>50386</xdr:colOff>
      <xdr:row>82</xdr:row>
      <xdr:rowOff>9819</xdr:rowOff>
    </xdr:to>
    <xdr:graphicFrame macro="">
      <xdr:nvGraphicFramePr>
        <xdr:cNvPr id="8" name="Chart 7">
          <a:extLst>
            <a:ext uri="{FF2B5EF4-FFF2-40B4-BE49-F238E27FC236}">
              <a16:creationId xmlns:a16="http://schemas.microsoft.com/office/drawing/2014/main" id="{A4BEE55E-6EF6-48AF-89E0-064F119CBF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46</xdr:col>
      <xdr:colOff>566739</xdr:colOff>
      <xdr:row>82</xdr:row>
      <xdr:rowOff>33342</xdr:rowOff>
    </xdr:from>
    <xdr:to>
      <xdr:col>59</xdr:col>
      <xdr:colOff>95251</xdr:colOff>
      <xdr:row>86</xdr:row>
      <xdr:rowOff>119935</xdr:rowOff>
    </xdr:to>
    <xdr:sp macro="" textlink="">
      <xdr:nvSpPr>
        <xdr:cNvPr id="9" name="TextBox 8">
          <a:extLst>
            <a:ext uri="{FF2B5EF4-FFF2-40B4-BE49-F238E27FC236}">
              <a16:creationId xmlns:a16="http://schemas.microsoft.com/office/drawing/2014/main" id="{75E2043E-B53C-44C2-BEF9-3072872E6EE7}"/>
            </a:ext>
          </a:extLst>
        </xdr:cNvPr>
        <xdr:cNvSpPr txBox="1"/>
      </xdr:nvSpPr>
      <xdr:spPr>
        <a:xfrm>
          <a:off x="40262177" y="14273217"/>
          <a:ext cx="10672762" cy="753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DFA837"/>
              </a:solidFill>
            </a:rPr>
            <a:t>Figure. Equivalent exposure range of the smallest and largest child of each weight band compared to the reference. The dotted line represents an exposure equivalent to the reference and the dashed lines represent the lower and upper bound, which can be adjusted in the "Settings" tab.</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85725</xdr:colOff>
      <xdr:row>0</xdr:row>
      <xdr:rowOff>114300</xdr:rowOff>
    </xdr:from>
    <xdr:to>
      <xdr:col>0</xdr:col>
      <xdr:colOff>4174021</xdr:colOff>
      <xdr:row>0</xdr:row>
      <xdr:rowOff>3009486</xdr:rowOff>
    </xdr:to>
    <xdr:graphicFrame macro="">
      <xdr:nvGraphicFramePr>
        <xdr:cNvPr id="2" name="Maturation_chart">
          <a:extLst>
            <a:ext uri="{FF2B5EF4-FFF2-40B4-BE49-F238E27FC236}">
              <a16:creationId xmlns:a16="http://schemas.microsoft.com/office/drawing/2014/main" id="{E1B73ABA-24CB-4D55-9893-87A19C1C2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1</xdr:row>
      <xdr:rowOff>95250</xdr:rowOff>
    </xdr:from>
    <xdr:to>
      <xdr:col>0</xdr:col>
      <xdr:colOff>4183546</xdr:colOff>
      <xdr:row>1</xdr:row>
      <xdr:rowOff>2990436</xdr:rowOff>
    </xdr:to>
    <xdr:graphicFrame macro="">
      <xdr:nvGraphicFramePr>
        <xdr:cNvPr id="4" name="Maturation_chart">
          <a:extLst>
            <a:ext uri="{FF2B5EF4-FFF2-40B4-BE49-F238E27FC236}">
              <a16:creationId xmlns:a16="http://schemas.microsoft.com/office/drawing/2014/main" id="{82100385-9DEA-4894-B6A2-D9AC9AE0D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7A6B4-8523-4B5C-86A9-5DCBBB42A329}">
  <sheetPr>
    <tabColor rgb="FF0099FF"/>
  </sheetPr>
  <dimension ref="B1:W64"/>
  <sheetViews>
    <sheetView showGridLines="0" showRowColHeaders="0" tabSelected="1" zoomScaleNormal="100" workbookViewId="0">
      <selection activeCell="B33" sqref="B33:B35"/>
    </sheetView>
  </sheetViews>
  <sheetFormatPr defaultRowHeight="12.75" x14ac:dyDescent="0.2"/>
  <cols>
    <col min="1" max="1" width="3.5703125" style="268" customWidth="1"/>
    <col min="2" max="2" width="18" style="268" customWidth="1"/>
    <col min="3" max="3" width="10.5703125" style="268" customWidth="1"/>
    <col min="4" max="4" width="14.42578125" style="268" customWidth="1"/>
    <col min="5" max="5" width="9.140625" style="268" customWidth="1"/>
    <col min="6" max="9" width="9.140625" style="268"/>
    <col min="10" max="10" width="9.140625" style="268" customWidth="1"/>
    <col min="11" max="14" width="9.140625" style="268"/>
    <col min="15" max="15" width="10.42578125" style="268" customWidth="1"/>
    <col min="16" max="16" width="47.140625" style="268" customWidth="1"/>
    <col min="17" max="18" width="9.140625" style="268"/>
    <col min="19" max="23" width="9.140625" style="268" hidden="1" customWidth="1"/>
    <col min="24" max="16384" width="9.140625" style="268"/>
  </cols>
  <sheetData>
    <row r="1" ht="18.75" customHeight="1" x14ac:dyDescent="0.2"/>
    <row r="19" spans="2:19" x14ac:dyDescent="0.2">
      <c r="O19" s="269"/>
      <c r="S19" s="270"/>
    </row>
    <row r="31" spans="2:19" x14ac:dyDescent="0.2">
      <c r="B31" s="380" t="s">
        <v>131</v>
      </c>
      <c r="C31" s="380"/>
      <c r="D31" s="380"/>
      <c r="E31" s="380"/>
      <c r="F31" s="380"/>
      <c r="G31" s="380"/>
      <c r="H31" s="380"/>
      <c r="I31" s="380"/>
      <c r="J31" s="380"/>
      <c r="K31" s="380"/>
      <c r="L31" s="380"/>
      <c r="M31" s="380"/>
      <c r="N31" s="380"/>
      <c r="O31" s="380"/>
      <c r="P31" s="380"/>
    </row>
    <row r="32" spans="2:19" ht="13.5" thickBot="1" x14ac:dyDescent="0.25">
      <c r="B32" s="381"/>
      <c r="C32" s="381"/>
      <c r="D32" s="381"/>
      <c r="E32" s="381"/>
      <c r="F32" s="381"/>
      <c r="G32" s="381"/>
      <c r="H32" s="381"/>
      <c r="I32" s="381"/>
      <c r="J32" s="381"/>
      <c r="K32" s="381"/>
      <c r="L32" s="381"/>
      <c r="M32" s="381"/>
      <c r="N32" s="381"/>
      <c r="O32" s="381"/>
      <c r="P32" s="381"/>
    </row>
    <row r="33" spans="2:23" s="280" customFormat="1" ht="13.5" thickBot="1" x14ac:dyDescent="0.25">
      <c r="B33" s="406" t="s">
        <v>126</v>
      </c>
      <c r="C33" s="382" t="s">
        <v>121</v>
      </c>
      <c r="D33" s="383"/>
      <c r="E33" s="382" t="s">
        <v>95</v>
      </c>
      <c r="F33" s="384"/>
      <c r="G33" s="384"/>
      <c r="H33" s="384"/>
      <c r="I33" s="384"/>
      <c r="J33" s="383"/>
      <c r="K33" s="409" t="s">
        <v>107</v>
      </c>
      <c r="L33" s="410"/>
      <c r="M33" s="410"/>
      <c r="N33" s="410"/>
      <c r="O33" s="410"/>
      <c r="P33" s="411"/>
    </row>
    <row r="34" spans="2:23" s="280" customFormat="1" ht="13.5" customHeight="1" thickBot="1" x14ac:dyDescent="0.25">
      <c r="B34" s="407"/>
      <c r="C34" s="286" t="s">
        <v>92</v>
      </c>
      <c r="D34" s="287" t="s">
        <v>93</v>
      </c>
      <c r="E34" s="385" t="s">
        <v>96</v>
      </c>
      <c r="F34" s="386"/>
      <c r="G34" s="387"/>
      <c r="H34" s="385" t="s">
        <v>127</v>
      </c>
      <c r="I34" s="386"/>
      <c r="J34" s="387"/>
      <c r="K34" s="412"/>
      <c r="L34" s="413"/>
      <c r="M34" s="413"/>
      <c r="N34" s="413"/>
      <c r="O34" s="413"/>
      <c r="P34" s="414"/>
    </row>
    <row r="35" spans="2:23" s="280" customFormat="1" ht="13.5" customHeight="1" thickBot="1" x14ac:dyDescent="0.25">
      <c r="B35" s="408"/>
      <c r="C35" s="283" t="s">
        <v>122</v>
      </c>
      <c r="D35" s="288" t="s">
        <v>94</v>
      </c>
      <c r="E35" s="289" t="s">
        <v>123</v>
      </c>
      <c r="F35" s="290" t="s">
        <v>124</v>
      </c>
      <c r="G35" s="284" t="s">
        <v>125</v>
      </c>
      <c r="H35" s="291" t="s">
        <v>123</v>
      </c>
      <c r="I35" s="290" t="s">
        <v>124</v>
      </c>
      <c r="J35" s="292" t="s">
        <v>125</v>
      </c>
      <c r="K35" s="415"/>
      <c r="L35" s="416"/>
      <c r="M35" s="416"/>
      <c r="N35" s="416"/>
      <c r="O35" s="416"/>
      <c r="P35" s="417"/>
      <c r="S35" s="280" t="s">
        <v>108</v>
      </c>
      <c r="W35" s="280" t="s">
        <v>110</v>
      </c>
    </row>
    <row r="36" spans="2:23" s="280" customFormat="1" ht="12.75" customHeight="1" x14ac:dyDescent="0.2">
      <c r="B36" s="313" t="s">
        <v>97</v>
      </c>
      <c r="C36" s="318">
        <v>1</v>
      </c>
      <c r="D36" s="319">
        <v>-9</v>
      </c>
      <c r="E36" s="314"/>
      <c r="F36" s="315"/>
      <c r="G36" s="316"/>
      <c r="H36" s="315"/>
      <c r="I36" s="315"/>
      <c r="J36" s="317"/>
      <c r="K36" s="388"/>
      <c r="L36" s="389"/>
      <c r="M36" s="389"/>
      <c r="N36" s="389"/>
      <c r="O36" s="389"/>
      <c r="P36" s="390"/>
      <c r="S36" s="280" t="s">
        <v>109</v>
      </c>
      <c r="W36" s="280" t="s">
        <v>111</v>
      </c>
    </row>
    <row r="37" spans="2:23" s="280" customFormat="1" ht="11.25" x14ac:dyDescent="0.2">
      <c r="B37" s="300" t="s">
        <v>98</v>
      </c>
      <c r="C37" s="320">
        <v>3.33</v>
      </c>
      <c r="D37" s="321">
        <f>IF(W37=0,"",(E37*12)+F37+(G37*12/52.2)+((H37*52.2-S37)*12/52.2)+((I37*52.2/12-T37)*12/52.2)+((J37-U37)*12/52.2))</f>
        <v>3.5402298850574709</v>
      </c>
      <c r="E37" s="309"/>
      <c r="F37" s="310"/>
      <c r="G37" s="311"/>
      <c r="H37" s="310"/>
      <c r="I37" s="310"/>
      <c r="J37" s="312">
        <v>55.4</v>
      </c>
      <c r="K37" s="391" t="s">
        <v>112</v>
      </c>
      <c r="L37" s="392"/>
      <c r="M37" s="392"/>
      <c r="N37" s="392"/>
      <c r="O37" s="392"/>
      <c r="P37" s="393"/>
      <c r="S37" s="280">
        <f t="shared" ref="S37:S47" si="0">IF(H37="",0,40)</f>
        <v>0</v>
      </c>
      <c r="T37" s="280">
        <f t="shared" ref="T37:T47" si="1">IF(I37="",0,40)</f>
        <v>0</v>
      </c>
      <c r="U37" s="280">
        <f t="shared" ref="U37:U47" si="2">IF(J37="",0,40)</f>
        <v>40</v>
      </c>
      <c r="W37" s="280">
        <f t="shared" ref="W37:W47" si="3">SUM(E37:J37)</f>
        <v>55.4</v>
      </c>
    </row>
    <row r="38" spans="2:23" s="280" customFormat="1" ht="11.25" x14ac:dyDescent="0.2">
      <c r="B38" s="300" t="s">
        <v>99</v>
      </c>
      <c r="C38" s="320">
        <v>4.3499999999999996</v>
      </c>
      <c r="D38" s="321">
        <f t="shared" ref="D38:D46" si="4">IF(W38=0,"",(E38*12)+F38+(G38*12/52.2)+((H38*52.2-S38)*12/52.2)+((I38*52.2/12-T38)*12/52.2)+((J38-U38)*12/52.2))</f>
        <v>1.504597701149424</v>
      </c>
      <c r="E38" s="309"/>
      <c r="F38" s="310"/>
      <c r="G38" s="311"/>
      <c r="H38" s="310"/>
      <c r="I38" s="310">
        <v>10.7</v>
      </c>
      <c r="J38" s="312"/>
      <c r="K38" s="391" t="s">
        <v>113</v>
      </c>
      <c r="L38" s="392"/>
      <c r="M38" s="392"/>
      <c r="N38" s="392"/>
      <c r="O38" s="392"/>
      <c r="P38" s="393"/>
      <c r="S38" s="280">
        <f t="shared" si="0"/>
        <v>0</v>
      </c>
      <c r="T38" s="280">
        <f t="shared" si="1"/>
        <v>40</v>
      </c>
      <c r="U38" s="280">
        <f t="shared" si="2"/>
        <v>0</v>
      </c>
      <c r="W38" s="280">
        <f t="shared" si="3"/>
        <v>10.7</v>
      </c>
    </row>
    <row r="39" spans="2:23" s="280" customFormat="1" ht="11.25" x14ac:dyDescent="0.2">
      <c r="B39" s="300" t="s">
        <v>100</v>
      </c>
      <c r="C39" s="320">
        <v>3.02</v>
      </c>
      <c r="D39" s="321">
        <f t="shared" si="4"/>
        <v>4.3678160919540225</v>
      </c>
      <c r="E39" s="309"/>
      <c r="F39" s="310"/>
      <c r="G39" s="311"/>
      <c r="H39" s="310"/>
      <c r="I39" s="310"/>
      <c r="J39" s="312">
        <v>59</v>
      </c>
      <c r="K39" s="391" t="s">
        <v>114</v>
      </c>
      <c r="L39" s="392"/>
      <c r="M39" s="392"/>
      <c r="N39" s="392"/>
      <c r="O39" s="392"/>
      <c r="P39" s="393"/>
      <c r="S39" s="280">
        <f t="shared" si="0"/>
        <v>0</v>
      </c>
      <c r="T39" s="280">
        <f t="shared" si="1"/>
        <v>0</v>
      </c>
      <c r="U39" s="280">
        <f t="shared" si="2"/>
        <v>40</v>
      </c>
      <c r="W39" s="280">
        <f t="shared" si="3"/>
        <v>59</v>
      </c>
    </row>
    <row r="40" spans="2:23" s="280" customFormat="1" ht="11.25" x14ac:dyDescent="0.2">
      <c r="B40" s="300" t="s">
        <v>100</v>
      </c>
      <c r="C40" s="320">
        <v>1.47</v>
      </c>
      <c r="D40" s="321">
        <f t="shared" si="4"/>
        <v>3</v>
      </c>
      <c r="E40" s="309">
        <v>0.25</v>
      </c>
      <c r="F40" s="310"/>
      <c r="G40" s="311"/>
      <c r="H40" s="310"/>
      <c r="I40" s="310"/>
      <c r="J40" s="312"/>
      <c r="K40" s="391" t="s">
        <v>115</v>
      </c>
      <c r="L40" s="392"/>
      <c r="M40" s="392"/>
      <c r="N40" s="392"/>
      <c r="O40" s="392"/>
      <c r="P40" s="393"/>
      <c r="S40" s="280">
        <f t="shared" si="0"/>
        <v>0</v>
      </c>
      <c r="T40" s="280">
        <f t="shared" si="1"/>
        <v>0</v>
      </c>
      <c r="U40" s="280">
        <f t="shared" si="2"/>
        <v>0</v>
      </c>
      <c r="W40" s="280">
        <f t="shared" si="3"/>
        <v>0.25</v>
      </c>
    </row>
    <row r="41" spans="2:23" s="280" customFormat="1" ht="11.25" x14ac:dyDescent="0.2">
      <c r="B41" s="300" t="s">
        <v>101</v>
      </c>
      <c r="C41" s="320">
        <v>1</v>
      </c>
      <c r="D41" s="321">
        <f t="shared" si="4"/>
        <v>-6.8965517241378657E-2</v>
      </c>
      <c r="E41" s="309"/>
      <c r="F41" s="310"/>
      <c r="G41" s="311"/>
      <c r="H41" s="310"/>
      <c r="I41" s="310"/>
      <c r="J41" s="312">
        <v>39.700000000000003</v>
      </c>
      <c r="K41" s="391" t="s">
        <v>116</v>
      </c>
      <c r="L41" s="392"/>
      <c r="M41" s="392"/>
      <c r="N41" s="392"/>
      <c r="O41" s="392"/>
      <c r="P41" s="393"/>
      <c r="S41" s="280">
        <f t="shared" si="0"/>
        <v>0</v>
      </c>
      <c r="T41" s="280">
        <f t="shared" si="1"/>
        <v>0</v>
      </c>
      <c r="U41" s="280">
        <f t="shared" si="2"/>
        <v>40</v>
      </c>
      <c r="W41" s="280">
        <f t="shared" si="3"/>
        <v>39.700000000000003</v>
      </c>
    </row>
    <row r="42" spans="2:23" s="280" customFormat="1" ht="11.25" x14ac:dyDescent="0.2">
      <c r="B42" s="300" t="s">
        <v>102</v>
      </c>
      <c r="C42" s="320">
        <v>2.6</v>
      </c>
      <c r="D42" s="321">
        <f t="shared" si="4"/>
        <v>1.3165977011494261</v>
      </c>
      <c r="E42" s="309"/>
      <c r="F42" s="310"/>
      <c r="G42" s="311"/>
      <c r="H42" s="310">
        <v>0.876</v>
      </c>
      <c r="I42" s="310"/>
      <c r="J42" s="312"/>
      <c r="K42" s="391" t="s">
        <v>117</v>
      </c>
      <c r="L42" s="392"/>
      <c r="M42" s="392"/>
      <c r="N42" s="392"/>
      <c r="O42" s="392"/>
      <c r="P42" s="393"/>
      <c r="S42" s="280">
        <f t="shared" si="0"/>
        <v>40</v>
      </c>
      <c r="T42" s="280">
        <f t="shared" si="1"/>
        <v>0</v>
      </c>
      <c r="U42" s="280">
        <f t="shared" si="2"/>
        <v>0</v>
      </c>
      <c r="W42" s="280">
        <f t="shared" si="3"/>
        <v>0.876</v>
      </c>
    </row>
    <row r="43" spans="2:23" s="280" customFormat="1" ht="11.25" x14ac:dyDescent="0.2">
      <c r="B43" s="300" t="s">
        <v>103</v>
      </c>
      <c r="C43" s="320">
        <v>3.39</v>
      </c>
      <c r="D43" s="321">
        <f t="shared" si="4"/>
        <v>1.4045977011494266</v>
      </c>
      <c r="E43" s="309"/>
      <c r="F43" s="310"/>
      <c r="G43" s="311"/>
      <c r="H43" s="310"/>
      <c r="I43" s="310">
        <v>10.6</v>
      </c>
      <c r="J43" s="312"/>
      <c r="K43" s="391" t="s">
        <v>118</v>
      </c>
      <c r="L43" s="392"/>
      <c r="M43" s="392"/>
      <c r="N43" s="392"/>
      <c r="O43" s="392"/>
      <c r="P43" s="393"/>
      <c r="S43" s="280">
        <f t="shared" si="0"/>
        <v>0</v>
      </c>
      <c r="T43" s="280">
        <f t="shared" si="1"/>
        <v>40</v>
      </c>
      <c r="U43" s="280">
        <f t="shared" si="2"/>
        <v>0</v>
      </c>
      <c r="W43" s="280">
        <f t="shared" si="3"/>
        <v>10.6</v>
      </c>
    </row>
    <row r="44" spans="2:23" s="280" customFormat="1" ht="11.25" x14ac:dyDescent="0.2">
      <c r="B44" s="300" t="s">
        <v>104</v>
      </c>
      <c r="C44" s="320">
        <v>2.21</v>
      </c>
      <c r="D44" s="321">
        <f t="shared" si="4"/>
        <v>4.1839080459770122</v>
      </c>
      <c r="E44" s="309"/>
      <c r="F44" s="310"/>
      <c r="G44" s="311"/>
      <c r="H44" s="310"/>
      <c r="I44" s="310"/>
      <c r="J44" s="312">
        <v>58.2</v>
      </c>
      <c r="K44" s="391" t="s">
        <v>119</v>
      </c>
      <c r="L44" s="392"/>
      <c r="M44" s="392"/>
      <c r="N44" s="392"/>
      <c r="O44" s="392"/>
      <c r="P44" s="393"/>
      <c r="S44" s="280">
        <f t="shared" si="0"/>
        <v>0</v>
      </c>
      <c r="T44" s="280">
        <f t="shared" si="1"/>
        <v>0</v>
      </c>
      <c r="U44" s="280">
        <f t="shared" si="2"/>
        <v>40</v>
      </c>
      <c r="W44" s="280">
        <f t="shared" si="3"/>
        <v>58.2</v>
      </c>
    </row>
    <row r="45" spans="2:23" s="280" customFormat="1" ht="11.25" x14ac:dyDescent="0.2">
      <c r="B45" s="300" t="s">
        <v>134</v>
      </c>
      <c r="C45" s="320">
        <v>1</v>
      </c>
      <c r="D45" s="321">
        <f t="shared" si="4"/>
        <v>-2.5954022988505741</v>
      </c>
      <c r="E45" s="309"/>
      <c r="F45" s="310"/>
      <c r="G45" s="311"/>
      <c r="H45" s="310">
        <v>0.55000000000000004</v>
      </c>
      <c r="I45" s="310"/>
      <c r="J45" s="312"/>
      <c r="K45" s="391" t="s">
        <v>135</v>
      </c>
      <c r="L45" s="392"/>
      <c r="M45" s="392"/>
      <c r="N45" s="392"/>
      <c r="O45" s="392"/>
      <c r="P45" s="393"/>
      <c r="S45" s="280">
        <f t="shared" ref="S45" si="5">IF(H45="",0,40)</f>
        <v>40</v>
      </c>
      <c r="T45" s="280">
        <f t="shared" ref="T45" si="6">IF(I45="",0,40)</f>
        <v>0</v>
      </c>
      <c r="U45" s="280">
        <f t="shared" ref="U45" si="7">IF(J45="",0,40)</f>
        <v>0</v>
      </c>
      <c r="W45" s="280">
        <f t="shared" ref="W45" si="8">SUM(E45:J45)</f>
        <v>0.55000000000000004</v>
      </c>
    </row>
    <row r="46" spans="2:23" s="280" customFormat="1" ht="11.25" x14ac:dyDescent="0.2">
      <c r="B46" s="300" t="s">
        <v>105</v>
      </c>
      <c r="C46" s="320">
        <v>2.19</v>
      </c>
      <c r="D46" s="321">
        <f t="shared" si="4"/>
        <v>2.068965517241379</v>
      </c>
      <c r="E46" s="309"/>
      <c r="F46" s="310"/>
      <c r="G46" s="311"/>
      <c r="H46" s="310"/>
      <c r="I46" s="310"/>
      <c r="J46" s="312">
        <v>49</v>
      </c>
      <c r="K46" s="391" t="s">
        <v>119</v>
      </c>
      <c r="L46" s="392"/>
      <c r="M46" s="392"/>
      <c r="N46" s="392"/>
      <c r="O46" s="392"/>
      <c r="P46" s="393"/>
      <c r="S46" s="280">
        <f t="shared" si="0"/>
        <v>0</v>
      </c>
      <c r="T46" s="280">
        <f t="shared" si="1"/>
        <v>0</v>
      </c>
      <c r="U46" s="280">
        <f t="shared" si="2"/>
        <v>40</v>
      </c>
      <c r="W46" s="280">
        <f t="shared" si="3"/>
        <v>49</v>
      </c>
    </row>
    <row r="47" spans="2:23" s="280" customFormat="1" ht="12" thickBot="1" x14ac:dyDescent="0.25">
      <c r="B47" s="282" t="s">
        <v>106</v>
      </c>
      <c r="C47" s="322">
        <v>3.4</v>
      </c>
      <c r="D47" s="323">
        <f>IF(W47=0,"",(E47*12)+F47+(G47*12/52.2)+((H47*52.2-S47)*12/52.2)+((I47*52.2/12-T47)*12/52.2)+((J47-U47)*12/52.2))</f>
        <v>4.5999999999999996</v>
      </c>
      <c r="E47" s="294"/>
      <c r="F47" s="298">
        <v>4.5999999999999996</v>
      </c>
      <c r="G47" s="299"/>
      <c r="H47" s="293"/>
      <c r="I47" s="293"/>
      <c r="J47" s="285"/>
      <c r="K47" s="394" t="s">
        <v>120</v>
      </c>
      <c r="L47" s="395"/>
      <c r="M47" s="395"/>
      <c r="N47" s="395"/>
      <c r="O47" s="395"/>
      <c r="P47" s="396"/>
      <c r="S47" s="280">
        <f t="shared" si="0"/>
        <v>0</v>
      </c>
      <c r="T47" s="280">
        <f t="shared" si="1"/>
        <v>0</v>
      </c>
      <c r="U47" s="280">
        <f t="shared" si="2"/>
        <v>0</v>
      </c>
      <c r="W47" s="280">
        <f t="shared" si="3"/>
        <v>4.5999999999999996</v>
      </c>
    </row>
    <row r="48" spans="2:23" s="280" customFormat="1" ht="13.5" customHeight="1" thickTop="1" x14ac:dyDescent="0.2">
      <c r="B48" s="329"/>
      <c r="C48" s="324"/>
      <c r="D48" s="326" t="str">
        <f>IF(W48=0,"",(E48*12)+F48+(G48*12/52.2)+((H48*52.2-S48)*12/52.2)+((I48*52.2/12-T48)*12/52.2)+((J48-U48)*12/52.2))</f>
        <v/>
      </c>
      <c r="E48" s="301"/>
      <c r="F48" s="302"/>
      <c r="G48" s="303"/>
      <c r="H48" s="304"/>
      <c r="I48" s="304"/>
      <c r="J48" s="305"/>
      <c r="K48" s="397"/>
      <c r="L48" s="398"/>
      <c r="M48" s="398"/>
      <c r="N48" s="398"/>
      <c r="O48" s="398"/>
      <c r="P48" s="399"/>
      <c r="S48" s="280">
        <f t="shared" ref="S48:S63" si="9">IF(H48="",0,40)</f>
        <v>0</v>
      </c>
      <c r="T48" s="280">
        <f t="shared" ref="T48:T63" si="10">IF(I48="",0,40)</f>
        <v>0</v>
      </c>
      <c r="U48" s="280">
        <f t="shared" ref="U48:U63" si="11">IF(J48="",0,40)</f>
        <v>0</v>
      </c>
      <c r="W48" s="280">
        <f t="shared" ref="W48:W63" si="12">SUM(E48:J48)</f>
        <v>0</v>
      </c>
    </row>
    <row r="49" spans="2:23" s="280" customFormat="1" ht="11.25" x14ac:dyDescent="0.2">
      <c r="B49" s="330"/>
      <c r="C49" s="325"/>
      <c r="D49" s="326" t="str">
        <f t="shared" ref="D49:D62" si="13">IF(W49=0,"",(E49*12)+F49+(G49*12/52.2)+((H49*52.2-S49)*12/52.2)+((I49*52.2/12-T49)*12/52.2)+((J49-U49)*12/52.2))</f>
        <v/>
      </c>
      <c r="E49" s="306"/>
      <c r="F49" s="306"/>
      <c r="G49" s="307"/>
      <c r="H49" s="306"/>
      <c r="I49" s="306"/>
      <c r="J49" s="308"/>
      <c r="K49" s="400"/>
      <c r="L49" s="401"/>
      <c r="M49" s="401"/>
      <c r="N49" s="401"/>
      <c r="O49" s="401"/>
      <c r="P49" s="402"/>
      <c r="S49" s="280">
        <f t="shared" si="9"/>
        <v>0</v>
      </c>
      <c r="T49" s="280">
        <f t="shared" si="10"/>
        <v>0</v>
      </c>
      <c r="U49" s="280">
        <f t="shared" si="11"/>
        <v>0</v>
      </c>
      <c r="W49" s="280">
        <f t="shared" si="12"/>
        <v>0</v>
      </c>
    </row>
    <row r="50" spans="2:23" s="280" customFormat="1" ht="11.25" x14ac:dyDescent="0.2">
      <c r="B50" s="330"/>
      <c r="C50" s="325"/>
      <c r="D50" s="326" t="str">
        <f t="shared" si="13"/>
        <v/>
      </c>
      <c r="E50" s="306"/>
      <c r="F50" s="306"/>
      <c r="G50" s="307"/>
      <c r="H50" s="306"/>
      <c r="I50" s="306"/>
      <c r="J50" s="308"/>
      <c r="K50" s="400"/>
      <c r="L50" s="401"/>
      <c r="M50" s="401"/>
      <c r="N50" s="401"/>
      <c r="O50" s="401"/>
      <c r="P50" s="402"/>
      <c r="S50" s="280">
        <f t="shared" si="9"/>
        <v>0</v>
      </c>
      <c r="T50" s="280">
        <f t="shared" si="10"/>
        <v>0</v>
      </c>
      <c r="U50" s="280">
        <f t="shared" si="11"/>
        <v>0</v>
      </c>
      <c r="W50" s="280">
        <f t="shared" si="12"/>
        <v>0</v>
      </c>
    </row>
    <row r="51" spans="2:23" s="280" customFormat="1" ht="11.25" x14ac:dyDescent="0.2">
      <c r="B51" s="330"/>
      <c r="C51" s="325"/>
      <c r="D51" s="326" t="str">
        <f t="shared" si="13"/>
        <v/>
      </c>
      <c r="E51" s="306"/>
      <c r="F51" s="306"/>
      <c r="G51" s="307"/>
      <c r="H51" s="306"/>
      <c r="I51" s="306"/>
      <c r="J51" s="308"/>
      <c r="K51" s="400"/>
      <c r="L51" s="401"/>
      <c r="M51" s="401"/>
      <c r="N51" s="401"/>
      <c r="O51" s="401"/>
      <c r="P51" s="402"/>
      <c r="S51" s="280">
        <f t="shared" si="9"/>
        <v>0</v>
      </c>
      <c r="T51" s="280">
        <f t="shared" si="10"/>
        <v>0</v>
      </c>
      <c r="U51" s="280">
        <f t="shared" si="11"/>
        <v>0</v>
      </c>
      <c r="W51" s="280">
        <f t="shared" si="12"/>
        <v>0</v>
      </c>
    </row>
    <row r="52" spans="2:23" s="280" customFormat="1" ht="11.25" x14ac:dyDescent="0.2">
      <c r="B52" s="330"/>
      <c r="C52" s="325"/>
      <c r="D52" s="326" t="str">
        <f t="shared" si="13"/>
        <v/>
      </c>
      <c r="E52" s="306"/>
      <c r="F52" s="306"/>
      <c r="G52" s="307"/>
      <c r="H52" s="306"/>
      <c r="I52" s="306"/>
      <c r="J52" s="308"/>
      <c r="K52" s="400"/>
      <c r="L52" s="401"/>
      <c r="M52" s="401"/>
      <c r="N52" s="401"/>
      <c r="O52" s="401"/>
      <c r="P52" s="402"/>
      <c r="S52" s="280">
        <f t="shared" si="9"/>
        <v>0</v>
      </c>
      <c r="T52" s="280">
        <f t="shared" si="10"/>
        <v>0</v>
      </c>
      <c r="U52" s="280">
        <f t="shared" si="11"/>
        <v>0</v>
      </c>
      <c r="W52" s="280">
        <f t="shared" si="12"/>
        <v>0</v>
      </c>
    </row>
    <row r="53" spans="2:23" s="280" customFormat="1" ht="11.25" x14ac:dyDescent="0.2">
      <c r="B53" s="330"/>
      <c r="C53" s="325"/>
      <c r="D53" s="326" t="str">
        <f t="shared" si="13"/>
        <v/>
      </c>
      <c r="E53" s="306"/>
      <c r="F53" s="306"/>
      <c r="G53" s="307"/>
      <c r="H53" s="306"/>
      <c r="I53" s="306"/>
      <c r="J53" s="308"/>
      <c r="K53" s="400"/>
      <c r="L53" s="401"/>
      <c r="M53" s="401"/>
      <c r="N53" s="401"/>
      <c r="O53" s="401"/>
      <c r="P53" s="402"/>
      <c r="S53" s="280">
        <f t="shared" si="9"/>
        <v>0</v>
      </c>
      <c r="T53" s="280">
        <f t="shared" si="10"/>
        <v>0</v>
      </c>
      <c r="U53" s="280">
        <f t="shared" si="11"/>
        <v>0</v>
      </c>
      <c r="W53" s="280">
        <f t="shared" si="12"/>
        <v>0</v>
      </c>
    </row>
    <row r="54" spans="2:23" s="280" customFormat="1" ht="11.25" x14ac:dyDescent="0.2">
      <c r="B54" s="330"/>
      <c r="C54" s="325"/>
      <c r="D54" s="326" t="str">
        <f t="shared" si="13"/>
        <v/>
      </c>
      <c r="E54" s="306"/>
      <c r="F54" s="306"/>
      <c r="G54" s="307"/>
      <c r="H54" s="306"/>
      <c r="I54" s="306"/>
      <c r="J54" s="308"/>
      <c r="K54" s="400"/>
      <c r="L54" s="401"/>
      <c r="M54" s="401"/>
      <c r="N54" s="401"/>
      <c r="O54" s="401"/>
      <c r="P54" s="402"/>
      <c r="S54" s="280">
        <f t="shared" si="9"/>
        <v>0</v>
      </c>
      <c r="T54" s="280">
        <f t="shared" si="10"/>
        <v>0</v>
      </c>
      <c r="U54" s="280">
        <f t="shared" si="11"/>
        <v>0</v>
      </c>
      <c r="W54" s="280">
        <f t="shared" si="12"/>
        <v>0</v>
      </c>
    </row>
    <row r="55" spans="2:23" s="280" customFormat="1" ht="11.25" x14ac:dyDescent="0.2">
      <c r="B55" s="330"/>
      <c r="C55" s="325"/>
      <c r="D55" s="326" t="str">
        <f t="shared" si="13"/>
        <v/>
      </c>
      <c r="E55" s="306"/>
      <c r="F55" s="306"/>
      <c r="G55" s="307"/>
      <c r="H55" s="306"/>
      <c r="I55" s="306"/>
      <c r="J55" s="308"/>
      <c r="K55" s="400"/>
      <c r="L55" s="401"/>
      <c r="M55" s="401"/>
      <c r="N55" s="401"/>
      <c r="O55" s="401"/>
      <c r="P55" s="402"/>
      <c r="S55" s="280">
        <f t="shared" si="9"/>
        <v>0</v>
      </c>
      <c r="T55" s="280">
        <f t="shared" si="10"/>
        <v>0</v>
      </c>
      <c r="U55" s="280">
        <f t="shared" si="11"/>
        <v>0</v>
      </c>
      <c r="W55" s="280">
        <f t="shared" si="12"/>
        <v>0</v>
      </c>
    </row>
    <row r="56" spans="2:23" s="280" customFormat="1" ht="11.25" x14ac:dyDescent="0.2">
      <c r="B56" s="330"/>
      <c r="C56" s="325"/>
      <c r="D56" s="326" t="str">
        <f t="shared" si="13"/>
        <v/>
      </c>
      <c r="E56" s="306"/>
      <c r="F56" s="306"/>
      <c r="G56" s="307"/>
      <c r="H56" s="306"/>
      <c r="I56" s="306"/>
      <c r="J56" s="308"/>
      <c r="K56" s="400"/>
      <c r="L56" s="401"/>
      <c r="M56" s="401"/>
      <c r="N56" s="401"/>
      <c r="O56" s="401"/>
      <c r="P56" s="402"/>
      <c r="S56" s="280">
        <f t="shared" si="9"/>
        <v>0</v>
      </c>
      <c r="T56" s="280">
        <f t="shared" si="10"/>
        <v>0</v>
      </c>
      <c r="U56" s="280">
        <f t="shared" si="11"/>
        <v>0</v>
      </c>
      <c r="W56" s="280">
        <f t="shared" si="12"/>
        <v>0</v>
      </c>
    </row>
    <row r="57" spans="2:23" s="280" customFormat="1" ht="11.25" x14ac:dyDescent="0.2">
      <c r="B57" s="330"/>
      <c r="C57" s="325"/>
      <c r="D57" s="326" t="str">
        <f t="shared" si="13"/>
        <v/>
      </c>
      <c r="E57" s="306"/>
      <c r="F57" s="306"/>
      <c r="G57" s="307"/>
      <c r="H57" s="306"/>
      <c r="I57" s="306"/>
      <c r="J57" s="308"/>
      <c r="K57" s="400"/>
      <c r="L57" s="401"/>
      <c r="M57" s="401"/>
      <c r="N57" s="401"/>
      <c r="O57" s="401"/>
      <c r="P57" s="402"/>
      <c r="S57" s="280">
        <f t="shared" si="9"/>
        <v>0</v>
      </c>
      <c r="T57" s="280">
        <f t="shared" si="10"/>
        <v>0</v>
      </c>
      <c r="U57" s="280">
        <f t="shared" si="11"/>
        <v>0</v>
      </c>
      <c r="W57" s="280">
        <f t="shared" si="12"/>
        <v>0</v>
      </c>
    </row>
    <row r="58" spans="2:23" s="280" customFormat="1" ht="11.25" x14ac:dyDescent="0.2">
      <c r="B58" s="330"/>
      <c r="C58" s="325"/>
      <c r="D58" s="326" t="str">
        <f t="shared" si="13"/>
        <v/>
      </c>
      <c r="E58" s="306"/>
      <c r="F58" s="306"/>
      <c r="G58" s="307"/>
      <c r="H58" s="306"/>
      <c r="I58" s="306"/>
      <c r="J58" s="308"/>
      <c r="K58" s="400"/>
      <c r="L58" s="401"/>
      <c r="M58" s="401"/>
      <c r="N58" s="401"/>
      <c r="O58" s="401"/>
      <c r="P58" s="402"/>
      <c r="S58" s="280">
        <f t="shared" si="9"/>
        <v>0</v>
      </c>
      <c r="T58" s="280">
        <f t="shared" si="10"/>
        <v>0</v>
      </c>
      <c r="U58" s="280">
        <f t="shared" si="11"/>
        <v>0</v>
      </c>
      <c r="W58" s="280">
        <f t="shared" si="12"/>
        <v>0</v>
      </c>
    </row>
    <row r="59" spans="2:23" s="280" customFormat="1" ht="11.25" x14ac:dyDescent="0.2">
      <c r="B59" s="330"/>
      <c r="C59" s="325"/>
      <c r="D59" s="326" t="str">
        <f t="shared" si="13"/>
        <v/>
      </c>
      <c r="E59" s="306"/>
      <c r="F59" s="306"/>
      <c r="G59" s="307"/>
      <c r="H59" s="306"/>
      <c r="I59" s="306"/>
      <c r="J59" s="308"/>
      <c r="K59" s="400"/>
      <c r="L59" s="401"/>
      <c r="M59" s="401"/>
      <c r="N59" s="401"/>
      <c r="O59" s="401"/>
      <c r="P59" s="402"/>
      <c r="S59" s="280">
        <f t="shared" si="9"/>
        <v>0</v>
      </c>
      <c r="T59" s="280">
        <f t="shared" si="10"/>
        <v>0</v>
      </c>
      <c r="U59" s="280">
        <f t="shared" si="11"/>
        <v>0</v>
      </c>
      <c r="W59" s="280">
        <f t="shared" si="12"/>
        <v>0</v>
      </c>
    </row>
    <row r="60" spans="2:23" s="280" customFormat="1" ht="11.25" x14ac:dyDescent="0.2">
      <c r="B60" s="330"/>
      <c r="C60" s="325"/>
      <c r="D60" s="326" t="str">
        <f t="shared" si="13"/>
        <v/>
      </c>
      <c r="E60" s="306"/>
      <c r="F60" s="306"/>
      <c r="G60" s="307"/>
      <c r="H60" s="306"/>
      <c r="I60" s="306"/>
      <c r="J60" s="308"/>
      <c r="K60" s="400"/>
      <c r="L60" s="401"/>
      <c r="M60" s="401"/>
      <c r="N60" s="401"/>
      <c r="O60" s="401"/>
      <c r="P60" s="402"/>
      <c r="S60" s="280">
        <f t="shared" si="9"/>
        <v>0</v>
      </c>
      <c r="T60" s="280">
        <f t="shared" si="10"/>
        <v>0</v>
      </c>
      <c r="U60" s="280">
        <f t="shared" si="11"/>
        <v>0</v>
      </c>
      <c r="W60" s="280">
        <f t="shared" si="12"/>
        <v>0</v>
      </c>
    </row>
    <row r="61" spans="2:23" s="280" customFormat="1" ht="11.25" x14ac:dyDescent="0.2">
      <c r="B61" s="330"/>
      <c r="C61" s="325"/>
      <c r="D61" s="326" t="str">
        <f t="shared" si="13"/>
        <v/>
      </c>
      <c r="E61" s="306"/>
      <c r="F61" s="306"/>
      <c r="G61" s="307"/>
      <c r="H61" s="306"/>
      <c r="I61" s="306"/>
      <c r="J61" s="308"/>
      <c r="K61" s="400"/>
      <c r="L61" s="401"/>
      <c r="M61" s="401"/>
      <c r="N61" s="401"/>
      <c r="O61" s="401"/>
      <c r="P61" s="402"/>
      <c r="S61" s="280">
        <f t="shared" si="9"/>
        <v>0</v>
      </c>
      <c r="T61" s="280">
        <f t="shared" si="10"/>
        <v>0</v>
      </c>
      <c r="U61" s="280">
        <f t="shared" si="11"/>
        <v>0</v>
      </c>
      <c r="W61" s="280">
        <f t="shared" si="12"/>
        <v>0</v>
      </c>
    </row>
    <row r="62" spans="2:23" s="280" customFormat="1" ht="11.25" x14ac:dyDescent="0.2">
      <c r="B62" s="330"/>
      <c r="C62" s="325"/>
      <c r="D62" s="326" t="str">
        <f t="shared" si="13"/>
        <v/>
      </c>
      <c r="E62" s="306"/>
      <c r="F62" s="306"/>
      <c r="G62" s="307"/>
      <c r="H62" s="306"/>
      <c r="I62" s="306"/>
      <c r="J62" s="308"/>
      <c r="K62" s="400"/>
      <c r="L62" s="401"/>
      <c r="M62" s="401"/>
      <c r="N62" s="401"/>
      <c r="O62" s="401"/>
      <c r="P62" s="402"/>
      <c r="S62" s="280">
        <f t="shared" si="9"/>
        <v>0</v>
      </c>
      <c r="T62" s="280">
        <f t="shared" si="10"/>
        <v>0</v>
      </c>
      <c r="U62" s="280">
        <f t="shared" si="11"/>
        <v>0</v>
      </c>
      <c r="W62" s="280">
        <f t="shared" si="12"/>
        <v>0</v>
      </c>
    </row>
    <row r="63" spans="2:23" s="280" customFormat="1" ht="13.5" customHeight="1" thickBot="1" x14ac:dyDescent="0.25">
      <c r="B63" s="331"/>
      <c r="C63" s="327"/>
      <c r="D63" s="328" t="str">
        <f>IF(W63=0,"",(E63*12)+F63+(G63*12/52.2)+((H63*52.2-S63)*12/52.2)+((I63*52.2/12-T63)*12/52.2)+((J63-U63)*12/52.2))</f>
        <v/>
      </c>
      <c r="E63" s="296"/>
      <c r="F63" s="295"/>
      <c r="G63" s="297"/>
      <c r="H63" s="295"/>
      <c r="I63" s="295"/>
      <c r="J63" s="281"/>
      <c r="K63" s="403"/>
      <c r="L63" s="404"/>
      <c r="M63" s="404"/>
      <c r="N63" s="404"/>
      <c r="O63" s="404"/>
      <c r="P63" s="405"/>
      <c r="S63" s="280">
        <f t="shared" si="9"/>
        <v>0</v>
      </c>
      <c r="T63" s="280">
        <f t="shared" si="10"/>
        <v>0</v>
      </c>
      <c r="U63" s="280">
        <f t="shared" si="11"/>
        <v>0</v>
      </c>
      <c r="W63" s="280">
        <f t="shared" si="12"/>
        <v>0</v>
      </c>
    </row>
    <row r="64" spans="2:23" ht="14.25" thickTop="1" thickBot="1" x14ac:dyDescent="0.25">
      <c r="B64" s="46"/>
      <c r="C64" s="46"/>
      <c r="D64" s="47"/>
      <c r="E64" s="47"/>
      <c r="F64" s="47"/>
      <c r="G64" s="47"/>
      <c r="H64" s="47"/>
      <c r="I64" s="47"/>
      <c r="J64" s="47"/>
      <c r="K64" s="47"/>
      <c r="L64" s="47"/>
      <c r="M64" s="47"/>
      <c r="N64" s="47"/>
      <c r="O64" s="47"/>
      <c r="P64" s="48"/>
    </row>
  </sheetData>
  <sheetProtection sheet="1" objects="1" scenarios="1"/>
  <mergeCells count="35">
    <mergeCell ref="K61:P61"/>
    <mergeCell ref="K62:P62"/>
    <mergeCell ref="K63:P63"/>
    <mergeCell ref="B33:B35"/>
    <mergeCell ref="K33:P35"/>
    <mergeCell ref="K56:P56"/>
    <mergeCell ref="K57:P57"/>
    <mergeCell ref="K58:P58"/>
    <mergeCell ref="K59:P59"/>
    <mergeCell ref="K60:P60"/>
    <mergeCell ref="K51:P51"/>
    <mergeCell ref="K52:P52"/>
    <mergeCell ref="K53:P53"/>
    <mergeCell ref="K54:P54"/>
    <mergeCell ref="K55:P55"/>
    <mergeCell ref="K46:P46"/>
    <mergeCell ref="K47:P47"/>
    <mergeCell ref="K48:P48"/>
    <mergeCell ref="K49:P49"/>
    <mergeCell ref="K50:P50"/>
    <mergeCell ref="K41:P41"/>
    <mergeCell ref="K42:P42"/>
    <mergeCell ref="K43:P43"/>
    <mergeCell ref="K44:P44"/>
    <mergeCell ref="K45:P45"/>
    <mergeCell ref="K36:P36"/>
    <mergeCell ref="K37:P37"/>
    <mergeCell ref="K38:P38"/>
    <mergeCell ref="K39:P39"/>
    <mergeCell ref="K40:P40"/>
    <mergeCell ref="B31:P32"/>
    <mergeCell ref="C33:D33"/>
    <mergeCell ref="E33:J33"/>
    <mergeCell ref="E34:G34"/>
    <mergeCell ref="H34:J34"/>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B6A5B"/>
  </sheetPr>
  <dimension ref="B1:Y57"/>
  <sheetViews>
    <sheetView showGridLines="0" showRowColHeaders="0" zoomScaleNormal="100" workbookViewId="0">
      <selection activeCell="N30" sqref="N30"/>
    </sheetView>
  </sheetViews>
  <sheetFormatPr defaultRowHeight="12.75" x14ac:dyDescent="0.2"/>
  <cols>
    <col min="1" max="1" width="2.42578125" style="23" customWidth="1"/>
    <col min="2" max="2" width="9.140625" style="101"/>
    <col min="3" max="3" width="16.42578125" style="101" customWidth="1"/>
    <col min="4" max="4" width="9.140625" style="23"/>
    <col min="5" max="9" width="11.42578125" style="23" customWidth="1"/>
    <col min="10" max="21" width="9.140625" style="23"/>
    <col min="22" max="22" width="9.140625" style="23" customWidth="1"/>
    <col min="23" max="16384" width="9.140625" style="23"/>
  </cols>
  <sheetData>
    <row r="1" spans="2:25" x14ac:dyDescent="0.2">
      <c r="B1" s="100" t="s">
        <v>74</v>
      </c>
    </row>
    <row r="2" spans="2:25" ht="13.5" thickBot="1" x14ac:dyDescent="0.25">
      <c r="D2" s="102"/>
      <c r="J2" s="103"/>
      <c r="K2" s="103"/>
      <c r="L2" s="24"/>
      <c r="M2" s="24"/>
      <c r="N2" s="24"/>
      <c r="O2" s="24"/>
      <c r="P2" s="24"/>
      <c r="Q2" s="24"/>
      <c r="R2" s="24"/>
      <c r="S2" s="104"/>
      <c r="T2" s="24"/>
      <c r="U2" s="24"/>
      <c r="V2" s="24"/>
      <c r="W2" s="24"/>
      <c r="X2" s="24"/>
      <c r="Y2" s="24"/>
    </row>
    <row r="3" spans="2:25" ht="13.5" thickBot="1" x14ac:dyDescent="0.25">
      <c r="B3" s="105" t="s">
        <v>5</v>
      </c>
      <c r="C3" s="106" t="s">
        <v>14</v>
      </c>
      <c r="D3" s="28"/>
      <c r="E3" s="28"/>
      <c r="F3" s="28"/>
      <c r="G3" s="28"/>
      <c r="H3" s="29"/>
      <c r="I3" s="24"/>
      <c r="J3" s="107"/>
      <c r="M3" s="108"/>
      <c r="N3" s="109"/>
      <c r="O3" s="24"/>
      <c r="P3" s="24"/>
      <c r="Q3" s="24"/>
      <c r="R3" s="24"/>
      <c r="S3" s="24"/>
      <c r="T3" s="24"/>
      <c r="U3" s="24"/>
      <c r="V3" s="24"/>
      <c r="W3" s="24"/>
      <c r="X3" s="24"/>
      <c r="Y3" s="24"/>
    </row>
    <row r="4" spans="2:25" ht="13.5" thickTop="1" x14ac:dyDescent="0.2">
      <c r="B4" s="110"/>
      <c r="C4" s="21" t="s">
        <v>89</v>
      </c>
      <c r="D4" s="17">
        <v>600</v>
      </c>
      <c r="E4" s="24" t="s">
        <v>3</v>
      </c>
      <c r="F4" s="24"/>
      <c r="G4" s="24"/>
      <c r="H4" s="111"/>
      <c r="I4" s="24"/>
      <c r="J4" s="107"/>
      <c r="M4" s="24"/>
      <c r="N4" s="108"/>
      <c r="O4" s="24"/>
      <c r="P4" s="24"/>
      <c r="Q4" s="24"/>
      <c r="R4" s="24"/>
      <c r="S4" s="24"/>
      <c r="T4" s="24"/>
      <c r="U4" s="24"/>
      <c r="V4" s="24"/>
      <c r="W4" s="24"/>
      <c r="X4" s="24"/>
      <c r="Y4" s="24"/>
    </row>
    <row r="5" spans="2:25" x14ac:dyDescent="0.2">
      <c r="B5" s="110"/>
      <c r="C5" s="22" t="s">
        <v>90</v>
      </c>
      <c r="D5" s="18">
        <v>600</v>
      </c>
      <c r="E5" s="24" t="s">
        <v>3</v>
      </c>
      <c r="F5" s="24"/>
      <c r="G5" s="24"/>
      <c r="H5" s="111"/>
      <c r="I5" s="24"/>
      <c r="J5" s="112"/>
      <c r="K5" s="112"/>
      <c r="L5" s="24"/>
      <c r="M5" s="24"/>
      <c r="N5" s="24"/>
      <c r="O5" s="24"/>
      <c r="P5" s="24"/>
      <c r="Q5" s="24"/>
      <c r="R5" s="24"/>
      <c r="S5" s="24"/>
      <c r="T5" s="24"/>
      <c r="U5" s="24"/>
      <c r="V5" s="24"/>
      <c r="W5" s="24"/>
      <c r="X5" s="24"/>
      <c r="Y5" s="24"/>
    </row>
    <row r="6" spans="2:25" x14ac:dyDescent="0.2">
      <c r="B6" s="110"/>
      <c r="C6" s="333" t="s">
        <v>91</v>
      </c>
      <c r="D6" s="2">
        <v>300</v>
      </c>
      <c r="E6" s="24" t="s">
        <v>3</v>
      </c>
      <c r="F6" s="24"/>
      <c r="G6" s="24"/>
      <c r="H6" s="111"/>
      <c r="I6" s="24"/>
      <c r="J6" s="24"/>
      <c r="K6" s="24"/>
      <c r="L6" s="24"/>
      <c r="M6" s="24"/>
      <c r="N6" s="113"/>
      <c r="O6" s="113"/>
      <c r="P6" s="113"/>
      <c r="Q6" s="24"/>
      <c r="R6" s="24"/>
      <c r="S6" s="113"/>
      <c r="T6" s="24"/>
      <c r="U6" s="24"/>
      <c r="V6" s="113"/>
      <c r="W6" s="24"/>
      <c r="X6" s="24"/>
      <c r="Y6" s="24"/>
    </row>
    <row r="7" spans="2:25" ht="13.5" thickBot="1" x14ac:dyDescent="0.25">
      <c r="B7" s="110"/>
      <c r="C7" s="334" t="s">
        <v>129</v>
      </c>
      <c r="D7" s="19">
        <v>300</v>
      </c>
      <c r="E7" s="24" t="s">
        <v>3</v>
      </c>
      <c r="F7" s="24"/>
      <c r="G7" s="24"/>
      <c r="H7" s="111"/>
      <c r="I7" s="24"/>
      <c r="J7" s="24"/>
      <c r="K7" s="24"/>
      <c r="L7" s="24"/>
      <c r="M7" s="24"/>
      <c r="N7" s="113"/>
      <c r="O7" s="113"/>
      <c r="P7" s="113"/>
      <c r="Q7" s="24"/>
      <c r="R7" s="24"/>
      <c r="S7" s="113"/>
      <c r="T7" s="24"/>
      <c r="U7" s="24"/>
      <c r="V7" s="113"/>
      <c r="W7" s="24"/>
      <c r="X7" s="24"/>
      <c r="Y7" s="24"/>
    </row>
    <row r="8" spans="2:25" ht="14.25" thickTop="1" thickBot="1" x14ac:dyDescent="0.25">
      <c r="B8" s="114"/>
      <c r="C8" s="115"/>
      <c r="D8" s="116"/>
      <c r="E8" s="116"/>
      <c r="F8" s="116"/>
      <c r="G8" s="116"/>
      <c r="H8" s="117"/>
      <c r="I8" s="24"/>
      <c r="J8" s="24"/>
      <c r="K8" s="24"/>
      <c r="L8" s="24"/>
      <c r="M8" s="24"/>
      <c r="N8" s="113"/>
      <c r="O8" s="113"/>
      <c r="P8" s="113"/>
      <c r="Q8" s="24"/>
      <c r="R8" s="24"/>
      <c r="S8" s="113"/>
      <c r="T8" s="24"/>
      <c r="U8" s="24"/>
      <c r="V8" s="113"/>
      <c r="W8" s="24"/>
      <c r="X8" s="24"/>
      <c r="Y8" s="24"/>
    </row>
    <row r="9" spans="2:25" ht="13.5" thickBot="1" x14ac:dyDescent="0.25">
      <c r="B9" s="118"/>
      <c r="C9" s="118"/>
      <c r="D9" s="24"/>
      <c r="E9" s="24"/>
      <c r="F9" s="24"/>
      <c r="G9" s="24"/>
      <c r="H9" s="24"/>
      <c r="I9" s="24"/>
      <c r="J9" s="24"/>
      <c r="K9" s="24"/>
      <c r="L9" s="104"/>
      <c r="M9" s="24"/>
      <c r="N9" s="107"/>
      <c r="O9" s="104"/>
      <c r="P9" s="107"/>
      <c r="Q9" s="24"/>
      <c r="R9" s="24"/>
      <c r="S9" s="24"/>
      <c r="T9" s="24"/>
      <c r="U9" s="24"/>
      <c r="V9" s="24"/>
      <c r="W9" s="24"/>
      <c r="X9" s="24"/>
      <c r="Y9" s="24"/>
    </row>
    <row r="10" spans="2:25" ht="13.5" thickBot="1" x14ac:dyDescent="0.25">
      <c r="B10" s="105" t="s">
        <v>6</v>
      </c>
      <c r="C10" s="28" t="s">
        <v>17</v>
      </c>
      <c r="D10" s="28"/>
      <c r="E10" s="28"/>
      <c r="F10" s="28"/>
      <c r="G10" s="28"/>
      <c r="H10" s="29"/>
      <c r="I10" s="24"/>
      <c r="J10" s="102"/>
      <c r="K10" s="102"/>
      <c r="L10" s="24"/>
      <c r="M10" s="24"/>
      <c r="N10" s="107"/>
      <c r="O10" s="104"/>
      <c r="P10" s="107"/>
      <c r="Q10" s="24"/>
      <c r="R10" s="24"/>
      <c r="S10" s="24"/>
      <c r="T10" s="24"/>
      <c r="U10" s="24"/>
      <c r="V10" s="24"/>
      <c r="W10" s="24"/>
      <c r="X10" s="24"/>
      <c r="Y10" s="24"/>
    </row>
    <row r="11" spans="2:25" ht="14.25" thickTop="1" thickBot="1" x14ac:dyDescent="0.25">
      <c r="B11" s="110"/>
      <c r="C11" s="118"/>
      <c r="D11" s="4">
        <v>40</v>
      </c>
      <c r="E11" s="24" t="s">
        <v>16</v>
      </c>
      <c r="F11" s="24"/>
      <c r="G11" s="104"/>
      <c r="H11" s="119"/>
      <c r="I11" s="104"/>
      <c r="J11" s="102"/>
      <c r="K11" s="102"/>
      <c r="L11" s="24"/>
      <c r="M11" s="24"/>
      <c r="N11" s="107"/>
      <c r="O11" s="104"/>
      <c r="P11" s="107"/>
      <c r="Q11" s="24"/>
      <c r="R11" s="24"/>
      <c r="S11" s="24"/>
      <c r="T11" s="24"/>
      <c r="U11" s="24"/>
      <c r="V11" s="24"/>
      <c r="W11" s="24"/>
      <c r="X11" s="24"/>
      <c r="Y11" s="24"/>
    </row>
    <row r="12" spans="2:25" ht="13.5" thickTop="1" x14ac:dyDescent="0.2">
      <c r="B12" s="110"/>
      <c r="C12" s="118"/>
      <c r="D12" s="24"/>
      <c r="E12" s="24"/>
      <c r="F12" s="24"/>
      <c r="G12" s="24"/>
      <c r="H12" s="111"/>
      <c r="I12" s="24"/>
      <c r="L12" s="24"/>
      <c r="M12" s="24"/>
      <c r="N12" s="107"/>
      <c r="O12" s="104"/>
      <c r="P12" s="107"/>
      <c r="Q12" s="24"/>
      <c r="R12" s="24"/>
      <c r="S12" s="24"/>
      <c r="T12" s="24"/>
      <c r="U12" s="24"/>
      <c r="V12" s="24"/>
      <c r="W12" s="24"/>
      <c r="X12" s="24"/>
      <c r="Y12" s="24"/>
    </row>
    <row r="13" spans="2:25" x14ac:dyDescent="0.2">
      <c r="B13" s="110"/>
      <c r="C13" s="120" t="s">
        <v>58</v>
      </c>
      <c r="D13" s="24"/>
      <c r="E13" s="24"/>
      <c r="F13" s="24"/>
      <c r="G13" s="24"/>
      <c r="H13" s="111"/>
      <c r="I13" s="24"/>
      <c r="L13" s="24"/>
      <c r="M13" s="24"/>
      <c r="N13" s="107"/>
      <c r="O13" s="104"/>
      <c r="P13" s="107"/>
      <c r="Q13" s="24"/>
      <c r="R13" s="24"/>
      <c r="S13" s="24"/>
      <c r="T13" s="24"/>
      <c r="U13" s="24"/>
      <c r="V13" s="24"/>
      <c r="W13" s="24"/>
      <c r="X13" s="24"/>
      <c r="Y13" s="24"/>
    </row>
    <row r="14" spans="2:25" x14ac:dyDescent="0.2">
      <c r="B14" s="110"/>
      <c r="C14" s="121" t="str">
        <f>C4</f>
        <v>Drug 1</v>
      </c>
      <c r="D14" s="104">
        <f>D4/$D$11</f>
        <v>15</v>
      </c>
      <c r="E14" s="24" t="s">
        <v>18</v>
      </c>
      <c r="F14" s="24"/>
      <c r="G14" s="24"/>
      <c r="H14" s="111"/>
      <c r="I14" s="24"/>
      <c r="L14" s="24"/>
      <c r="M14" s="24"/>
      <c r="N14" s="107"/>
      <c r="O14" s="104"/>
      <c r="P14" s="107"/>
      <c r="Q14" s="24"/>
      <c r="R14" s="24"/>
      <c r="S14" s="24"/>
      <c r="T14" s="24"/>
      <c r="U14" s="24"/>
      <c r="V14" s="24"/>
      <c r="W14" s="24"/>
      <c r="X14" s="24"/>
      <c r="Y14" s="24"/>
    </row>
    <row r="15" spans="2:25" x14ac:dyDescent="0.2">
      <c r="B15" s="110"/>
      <c r="C15" s="122" t="str">
        <f>C5</f>
        <v>Drug 2</v>
      </c>
      <c r="D15" s="104">
        <f>D5/$D$11</f>
        <v>15</v>
      </c>
      <c r="E15" s="24" t="s">
        <v>18</v>
      </c>
      <c r="F15" s="24"/>
      <c r="G15" s="24"/>
      <c r="H15" s="111"/>
      <c r="I15" s="24"/>
      <c r="L15" s="24"/>
      <c r="M15" s="24"/>
      <c r="N15" s="107"/>
      <c r="O15" s="24"/>
      <c r="P15" s="107"/>
      <c r="Q15" s="24"/>
      <c r="R15" s="24"/>
      <c r="S15" s="24"/>
      <c r="T15" s="24"/>
      <c r="U15" s="24"/>
      <c r="V15" s="24"/>
      <c r="W15" s="24"/>
      <c r="X15" s="24"/>
      <c r="Y15" s="24"/>
    </row>
    <row r="16" spans="2:25" x14ac:dyDescent="0.2">
      <c r="B16" s="110"/>
      <c r="C16" s="123" t="str">
        <f>C6</f>
        <v>Drug 3</v>
      </c>
      <c r="D16" s="104">
        <f>D6/$D$11</f>
        <v>7.5</v>
      </c>
      <c r="E16" s="24" t="s">
        <v>18</v>
      </c>
      <c r="F16" s="24"/>
      <c r="G16" s="24"/>
      <c r="H16" s="111"/>
      <c r="I16" s="24"/>
      <c r="L16" s="24"/>
      <c r="M16" s="24"/>
      <c r="N16" s="107"/>
      <c r="O16" s="24"/>
      <c r="P16" s="24"/>
      <c r="Q16" s="24"/>
      <c r="R16" s="24"/>
      <c r="S16" s="24"/>
      <c r="T16" s="24"/>
      <c r="U16" s="24"/>
      <c r="V16" s="24"/>
      <c r="W16" s="24"/>
      <c r="X16" s="24"/>
      <c r="Y16" s="24"/>
    </row>
    <row r="17" spans="2:25" x14ac:dyDescent="0.2">
      <c r="B17" s="110"/>
      <c r="C17" s="335" t="str">
        <f>C7</f>
        <v>Drug 4</v>
      </c>
      <c r="D17" s="104">
        <f>D7/$D$11</f>
        <v>7.5</v>
      </c>
      <c r="E17" s="24" t="s">
        <v>18</v>
      </c>
      <c r="F17" s="24"/>
      <c r="G17" s="24"/>
      <c r="H17" s="111"/>
      <c r="I17" s="24"/>
      <c r="L17" s="24"/>
      <c r="M17" s="24"/>
      <c r="N17" s="107"/>
      <c r="O17" s="24"/>
      <c r="P17" s="24"/>
      <c r="Q17" s="24"/>
      <c r="R17" s="24"/>
      <c r="S17" s="24"/>
      <c r="T17" s="24"/>
      <c r="U17" s="24"/>
      <c r="V17" s="24"/>
      <c r="W17" s="24"/>
      <c r="X17" s="24"/>
      <c r="Y17" s="24"/>
    </row>
    <row r="18" spans="2:25" ht="13.5" thickBot="1" x14ac:dyDescent="0.25">
      <c r="B18" s="114"/>
      <c r="C18" s="124"/>
      <c r="D18" s="125"/>
      <c r="E18" s="116"/>
      <c r="F18" s="116"/>
      <c r="G18" s="116"/>
      <c r="H18" s="117"/>
      <c r="I18" s="24"/>
      <c r="L18" s="24"/>
      <c r="M18" s="24"/>
      <c r="N18" s="107"/>
      <c r="O18" s="24"/>
      <c r="P18" s="24"/>
      <c r="Q18" s="24"/>
      <c r="R18" s="24"/>
      <c r="S18" s="24"/>
      <c r="T18" s="24"/>
      <c r="U18" s="24"/>
      <c r="V18" s="24"/>
      <c r="W18" s="24"/>
      <c r="X18" s="24"/>
      <c r="Y18" s="24"/>
    </row>
    <row r="19" spans="2:25" ht="13.5" thickBot="1" x14ac:dyDescent="0.25">
      <c r="L19" s="24"/>
      <c r="M19" s="24"/>
      <c r="N19" s="107"/>
      <c r="O19" s="24"/>
      <c r="P19" s="126"/>
      <c r="Q19" s="24"/>
      <c r="R19" s="24"/>
      <c r="S19" s="24"/>
      <c r="T19" s="24"/>
      <c r="U19" s="24"/>
      <c r="V19" s="24"/>
      <c r="W19" s="24"/>
      <c r="X19" s="24"/>
      <c r="Y19" s="24"/>
    </row>
    <row r="20" spans="2:25" x14ac:dyDescent="0.2">
      <c r="B20" s="105" t="s">
        <v>7</v>
      </c>
      <c r="C20" s="28" t="s">
        <v>15</v>
      </c>
      <c r="D20" s="28"/>
      <c r="E20" s="28"/>
      <c r="F20" s="29"/>
      <c r="J20" s="24"/>
      <c r="K20" s="24"/>
      <c r="L20" s="24"/>
      <c r="M20" s="24"/>
      <c r="N20" s="127"/>
      <c r="O20" s="127"/>
      <c r="P20" s="127"/>
      <c r="Q20" s="127"/>
      <c r="R20" s="127"/>
      <c r="S20" s="127"/>
      <c r="T20" s="127"/>
      <c r="U20" s="24"/>
      <c r="V20" s="24"/>
      <c r="W20" s="24"/>
      <c r="X20" s="24"/>
      <c r="Y20" s="24"/>
    </row>
    <row r="21" spans="2:25" ht="13.5" thickBot="1" x14ac:dyDescent="0.25">
      <c r="B21" s="110"/>
      <c r="C21" s="157" t="s">
        <v>128</v>
      </c>
      <c r="D21" s="104"/>
      <c r="E21" s="24"/>
      <c r="F21" s="111"/>
      <c r="J21" s="121"/>
      <c r="K21" s="122"/>
      <c r="L21" s="123"/>
      <c r="M21" s="24"/>
      <c r="N21" s="127"/>
      <c r="O21" s="127"/>
      <c r="P21" s="127"/>
      <c r="Q21" s="127"/>
      <c r="R21" s="127"/>
      <c r="S21" s="127"/>
      <c r="T21" s="127"/>
      <c r="U21" s="24"/>
      <c r="V21" s="24"/>
      <c r="W21" s="24"/>
      <c r="X21" s="24"/>
      <c r="Y21" s="24"/>
    </row>
    <row r="22" spans="2:25" ht="13.5" thickTop="1" x14ac:dyDescent="0.2">
      <c r="B22" s="110"/>
      <c r="C22" s="121" t="str">
        <f>C4</f>
        <v>Drug 1</v>
      </c>
      <c r="D22" s="5">
        <v>80</v>
      </c>
      <c r="E22" s="24" t="s">
        <v>4</v>
      </c>
      <c r="F22" s="111"/>
      <c r="J22" s="24"/>
      <c r="K22" s="24"/>
      <c r="L22" s="24"/>
      <c r="M22" s="24"/>
      <c r="N22" s="127"/>
      <c r="O22" s="127"/>
      <c r="P22" s="127"/>
      <c r="Q22" s="127"/>
      <c r="R22" s="127"/>
      <c r="S22" s="127"/>
      <c r="T22" s="127"/>
      <c r="U22" s="24"/>
      <c r="V22" s="24"/>
      <c r="W22" s="24"/>
      <c r="X22" s="24"/>
      <c r="Y22" s="24"/>
    </row>
    <row r="23" spans="2:25" x14ac:dyDescent="0.2">
      <c r="B23" s="110"/>
      <c r="C23" s="122" t="str">
        <f>C5</f>
        <v>Drug 2</v>
      </c>
      <c r="D23" s="7">
        <v>60</v>
      </c>
      <c r="E23" s="24" t="s">
        <v>4</v>
      </c>
      <c r="F23" s="111"/>
      <c r="J23" s="24"/>
      <c r="K23" s="24"/>
      <c r="L23" s="24"/>
      <c r="M23" s="24"/>
      <c r="N23" s="127"/>
      <c r="O23" s="127"/>
      <c r="P23" s="127"/>
      <c r="Q23" s="127"/>
      <c r="R23" s="127"/>
      <c r="S23" s="127"/>
      <c r="T23" s="127"/>
      <c r="U23" s="24"/>
      <c r="V23" s="24"/>
      <c r="W23" s="24"/>
      <c r="X23" s="24"/>
      <c r="Y23" s="24"/>
    </row>
    <row r="24" spans="2:25" x14ac:dyDescent="0.2">
      <c r="B24" s="110"/>
      <c r="C24" s="123" t="str">
        <f>C6</f>
        <v>Drug 3</v>
      </c>
      <c r="D24" s="7">
        <v>35</v>
      </c>
      <c r="E24" s="24" t="s">
        <v>4</v>
      </c>
      <c r="F24" s="111"/>
      <c r="L24" s="24"/>
      <c r="M24" s="24"/>
      <c r="N24" s="127"/>
      <c r="O24" s="127"/>
      <c r="P24" s="127"/>
      <c r="Q24" s="127"/>
      <c r="R24" s="127"/>
      <c r="S24" s="127"/>
      <c r="T24" s="127"/>
      <c r="U24" s="24"/>
      <c r="V24" s="24"/>
      <c r="W24" s="24"/>
      <c r="X24" s="24"/>
      <c r="Y24" s="24"/>
    </row>
    <row r="25" spans="2:25" ht="13.5" thickBot="1" x14ac:dyDescent="0.25">
      <c r="B25" s="110"/>
      <c r="C25" s="335" t="str">
        <f>C7</f>
        <v>Drug 4</v>
      </c>
      <c r="D25" s="6">
        <v>50</v>
      </c>
      <c r="E25" s="24" t="s">
        <v>4</v>
      </c>
      <c r="F25" s="111"/>
      <c r="L25" s="24"/>
      <c r="M25" s="24"/>
      <c r="N25" s="127"/>
      <c r="O25" s="127"/>
      <c r="P25" s="127"/>
      <c r="Q25" s="127"/>
      <c r="R25" s="127"/>
      <c r="S25" s="127"/>
      <c r="T25" s="127"/>
      <c r="U25" s="24"/>
      <c r="V25" s="24"/>
      <c r="W25" s="24"/>
      <c r="X25" s="24"/>
      <c r="Y25" s="24"/>
    </row>
    <row r="26" spans="2:25" ht="14.25" thickTop="1" thickBot="1" x14ac:dyDescent="0.25">
      <c r="B26" s="114"/>
      <c r="C26" s="124"/>
      <c r="D26" s="125"/>
      <c r="E26" s="116"/>
      <c r="F26" s="117"/>
      <c r="L26" s="24"/>
      <c r="M26" s="24"/>
      <c r="N26" s="127"/>
      <c r="O26" s="127"/>
      <c r="P26" s="127"/>
      <c r="Q26" s="127"/>
      <c r="R26" s="127"/>
      <c r="S26" s="127"/>
      <c r="T26" s="127"/>
      <c r="U26" s="24"/>
      <c r="V26" s="24"/>
      <c r="W26" s="24"/>
      <c r="X26" s="24"/>
      <c r="Y26" s="24"/>
    </row>
    <row r="27" spans="2:25" ht="13.5" thickBot="1" x14ac:dyDescent="0.25">
      <c r="I27" s="24"/>
      <c r="L27" s="24"/>
      <c r="M27" s="24"/>
      <c r="N27" s="127"/>
      <c r="O27" s="127"/>
      <c r="P27" s="127"/>
      <c r="Q27" s="127"/>
      <c r="R27" s="127"/>
      <c r="S27" s="127"/>
      <c r="T27" s="127"/>
      <c r="U27" s="24"/>
      <c r="V27" s="24"/>
      <c r="W27" s="24"/>
      <c r="X27" s="24"/>
      <c r="Y27" s="24"/>
    </row>
    <row r="28" spans="2:25" ht="13.5" thickBot="1" x14ac:dyDescent="0.25">
      <c r="B28" s="105" t="s">
        <v>8</v>
      </c>
      <c r="C28" s="379" t="s">
        <v>132</v>
      </c>
      <c r="D28" s="28"/>
      <c r="E28" s="128"/>
      <c r="F28" s="28"/>
      <c r="G28" s="28"/>
      <c r="H28" s="257"/>
      <c r="I28" s="104"/>
      <c r="J28" s="338"/>
      <c r="L28" s="24"/>
      <c r="M28" s="24"/>
      <c r="N28" s="127"/>
      <c r="O28" s="127"/>
      <c r="P28" s="127"/>
      <c r="Q28" s="127"/>
      <c r="R28" s="127"/>
      <c r="S28" s="127"/>
      <c r="T28" s="127"/>
      <c r="U28" s="24"/>
      <c r="V28" s="24"/>
      <c r="W28" s="24"/>
      <c r="X28" s="24"/>
      <c r="Y28" s="24"/>
    </row>
    <row r="29" spans="2:25" ht="13.5" thickTop="1" x14ac:dyDescent="0.2">
      <c r="B29" s="110"/>
      <c r="C29" s="121" t="str">
        <f>C4</f>
        <v>Drug 1</v>
      </c>
      <c r="D29" s="107" t="s">
        <v>12</v>
      </c>
      <c r="E29" s="9">
        <v>0.8</v>
      </c>
      <c r="F29" s="112" t="s">
        <v>13</v>
      </c>
      <c r="G29" s="9">
        <v>1.25</v>
      </c>
      <c r="H29" s="111"/>
      <c r="I29" s="24"/>
      <c r="J29" s="24"/>
      <c r="L29" s="24"/>
      <c r="M29" s="24"/>
      <c r="N29" s="127"/>
      <c r="O29" s="127"/>
      <c r="P29" s="127"/>
      <c r="Q29" s="127"/>
      <c r="R29" s="127"/>
      <c r="S29" s="127"/>
      <c r="T29" s="127"/>
      <c r="U29" s="24"/>
      <c r="V29" s="24"/>
      <c r="W29" s="24"/>
      <c r="X29" s="24"/>
      <c r="Y29" s="24"/>
    </row>
    <row r="30" spans="2:25" x14ac:dyDescent="0.2">
      <c r="B30" s="129"/>
      <c r="C30" s="122" t="str">
        <f>C5</f>
        <v>Drug 2</v>
      </c>
      <c r="D30" s="107" t="s">
        <v>12</v>
      </c>
      <c r="E30" s="10">
        <v>0.8</v>
      </c>
      <c r="F30" s="112" t="s">
        <v>13</v>
      </c>
      <c r="G30" s="10">
        <v>1.25</v>
      </c>
      <c r="H30" s="111"/>
      <c r="I30" s="24"/>
      <c r="J30" s="24"/>
      <c r="L30" s="24"/>
      <c r="M30" s="24"/>
      <c r="N30" s="127"/>
      <c r="O30" s="127"/>
      <c r="P30" s="127"/>
      <c r="Q30" s="127"/>
      <c r="R30" s="127"/>
      <c r="S30" s="127"/>
      <c r="T30" s="127"/>
      <c r="U30" s="24"/>
      <c r="V30" s="24"/>
      <c r="W30" s="24"/>
      <c r="X30" s="24"/>
      <c r="Y30" s="24"/>
    </row>
    <row r="31" spans="2:25" x14ac:dyDescent="0.2">
      <c r="B31" s="129"/>
      <c r="C31" s="123" t="str">
        <f>C6</f>
        <v>Drug 3</v>
      </c>
      <c r="D31" s="130" t="s">
        <v>12</v>
      </c>
      <c r="E31" s="10">
        <v>0.8</v>
      </c>
      <c r="F31" s="131" t="s">
        <v>13</v>
      </c>
      <c r="G31" s="10">
        <v>1.25</v>
      </c>
      <c r="H31" s="337"/>
      <c r="I31" s="24"/>
      <c r="J31" s="24"/>
      <c r="L31" s="24"/>
      <c r="M31" s="24"/>
      <c r="N31" s="127"/>
      <c r="O31" s="127"/>
      <c r="P31" s="127"/>
      <c r="Q31" s="127"/>
      <c r="R31" s="127"/>
      <c r="S31" s="127"/>
      <c r="T31" s="127"/>
      <c r="U31" s="24"/>
      <c r="V31" s="24"/>
      <c r="W31" s="24"/>
      <c r="X31" s="24"/>
      <c r="Y31" s="24"/>
    </row>
    <row r="32" spans="2:25" ht="13.5" thickBot="1" x14ac:dyDescent="0.25">
      <c r="B32" s="129"/>
      <c r="C32" s="335" t="str">
        <f>C7</f>
        <v>Drug 4</v>
      </c>
      <c r="D32" s="130" t="s">
        <v>12</v>
      </c>
      <c r="E32" s="8">
        <v>0.8</v>
      </c>
      <c r="F32" s="131" t="s">
        <v>13</v>
      </c>
      <c r="G32" s="8">
        <v>1.25</v>
      </c>
      <c r="H32" s="111"/>
      <c r="I32" s="24"/>
      <c r="J32" s="24"/>
      <c r="L32" s="24"/>
      <c r="M32" s="24"/>
      <c r="N32" s="127"/>
      <c r="O32" s="127"/>
      <c r="P32" s="127"/>
      <c r="Q32" s="127"/>
      <c r="R32" s="127"/>
      <c r="S32" s="127"/>
      <c r="T32" s="127"/>
      <c r="U32" s="24"/>
      <c r="V32" s="24"/>
      <c r="W32" s="24"/>
      <c r="X32" s="24"/>
      <c r="Y32" s="24"/>
    </row>
    <row r="33" spans="2:25" ht="14.25" thickTop="1" thickBot="1" x14ac:dyDescent="0.25">
      <c r="B33" s="132"/>
      <c r="C33" s="124"/>
      <c r="D33" s="133"/>
      <c r="E33" s="133"/>
      <c r="F33" s="133"/>
      <c r="G33" s="133"/>
      <c r="H33" s="117"/>
      <c r="I33" s="168"/>
      <c r="J33" s="24"/>
      <c r="L33" s="24"/>
      <c r="M33" s="24"/>
      <c r="N33" s="127"/>
      <c r="O33" s="127"/>
      <c r="P33" s="127"/>
      <c r="Q33" s="127"/>
      <c r="R33" s="127"/>
      <c r="S33" s="127"/>
      <c r="T33" s="127"/>
      <c r="U33" s="24"/>
      <c r="V33" s="24"/>
      <c r="W33" s="24"/>
      <c r="X33" s="24"/>
      <c r="Y33" s="24"/>
    </row>
    <row r="34" spans="2:25" ht="13.5" thickBot="1" x14ac:dyDescent="0.25">
      <c r="L34" s="24"/>
      <c r="M34" s="24"/>
      <c r="N34" s="127"/>
      <c r="O34" s="127"/>
      <c r="P34" s="127"/>
      <c r="Q34" s="127"/>
      <c r="R34" s="127"/>
      <c r="S34" s="127"/>
      <c r="T34" s="127"/>
      <c r="U34" s="24"/>
      <c r="V34" s="24"/>
      <c r="W34" s="24"/>
      <c r="X34" s="24"/>
      <c r="Y34" s="24"/>
    </row>
    <row r="35" spans="2:25" ht="13.5" thickBot="1" x14ac:dyDescent="0.25">
      <c r="B35" s="262" t="s">
        <v>19</v>
      </c>
      <c r="C35" s="263" t="s">
        <v>87</v>
      </c>
      <c r="D35" s="135"/>
      <c r="E35" s="134" t="s">
        <v>66</v>
      </c>
      <c r="F35" s="136" t="str">
        <f>C4</f>
        <v>Drug 1</v>
      </c>
      <c r="G35" s="137" t="str">
        <f>C5</f>
        <v>Drug 2</v>
      </c>
      <c r="H35" s="138" t="str">
        <f>C6</f>
        <v>Drug 3</v>
      </c>
      <c r="I35" s="336" t="str">
        <f>C7</f>
        <v>Drug 4</v>
      </c>
      <c r="J35" s="139"/>
      <c r="K35" s="28"/>
      <c r="L35" s="29"/>
      <c r="M35" s="24"/>
      <c r="N35" s="127"/>
      <c r="O35" s="127"/>
      <c r="P35" s="127"/>
      <c r="Q35" s="127"/>
      <c r="R35" s="127"/>
      <c r="S35" s="127"/>
      <c r="T35" s="127"/>
      <c r="U35" s="24"/>
      <c r="V35" s="24"/>
      <c r="W35" s="24"/>
      <c r="X35" s="24"/>
      <c r="Y35" s="24"/>
    </row>
    <row r="36" spans="2:25" ht="14.25" thickTop="1" thickBot="1" x14ac:dyDescent="0.25">
      <c r="B36" s="140" t="s">
        <v>65</v>
      </c>
      <c r="C36" s="141"/>
      <c r="D36" s="142"/>
      <c r="E36" s="332" t="s">
        <v>133</v>
      </c>
      <c r="F36" s="14">
        <v>1.5</v>
      </c>
      <c r="G36" s="15">
        <v>4.37</v>
      </c>
      <c r="H36" s="15">
        <v>1.32</v>
      </c>
      <c r="I36" s="13">
        <v>-9</v>
      </c>
      <c r="J36" s="141" t="s">
        <v>54</v>
      </c>
      <c r="K36" s="141"/>
      <c r="L36" s="111"/>
      <c r="M36" s="24"/>
      <c r="N36" s="127"/>
      <c r="O36" s="127" t="s">
        <v>55</v>
      </c>
      <c r="P36" s="127"/>
      <c r="Q36" s="127"/>
      <c r="R36" s="127"/>
      <c r="S36" s="127"/>
      <c r="T36" s="127"/>
      <c r="U36" s="24"/>
      <c r="V36" s="24"/>
      <c r="W36" s="24"/>
      <c r="X36" s="24"/>
      <c r="Y36" s="24"/>
    </row>
    <row r="37" spans="2:25" ht="14.25" thickTop="1" thickBot="1" x14ac:dyDescent="0.25">
      <c r="B37" s="110"/>
      <c r="C37" s="20" t="s">
        <v>55</v>
      </c>
      <c r="D37" s="142"/>
      <c r="E37" s="143" t="s">
        <v>50</v>
      </c>
      <c r="F37" s="12">
        <v>4.3499999999999996</v>
      </c>
      <c r="G37" s="16">
        <v>3.02</v>
      </c>
      <c r="H37" s="16">
        <v>2.6</v>
      </c>
      <c r="I37" s="11">
        <v>1</v>
      </c>
      <c r="J37" s="107" t="s">
        <v>57</v>
      </c>
      <c r="K37" s="141"/>
      <c r="L37" s="111"/>
      <c r="M37" s="24"/>
      <c r="N37" s="127"/>
      <c r="O37" s="127" t="s">
        <v>56</v>
      </c>
      <c r="P37" s="127"/>
      <c r="Q37" s="127"/>
      <c r="R37" s="127"/>
      <c r="S37" s="127"/>
      <c r="T37" s="127"/>
      <c r="U37" s="24"/>
      <c r="V37" s="24"/>
      <c r="W37" s="24"/>
      <c r="X37" s="24"/>
      <c r="Y37" s="24"/>
    </row>
    <row r="38" spans="2:25" ht="14.25" thickTop="1" thickBot="1" x14ac:dyDescent="0.25">
      <c r="B38" s="144"/>
      <c r="C38" s="145"/>
      <c r="D38" s="146"/>
      <c r="E38" s="147"/>
      <c r="F38" s="148"/>
      <c r="G38" s="149"/>
      <c r="H38" s="145"/>
      <c r="I38" s="145"/>
      <c r="J38" s="145"/>
      <c r="K38" s="116"/>
      <c r="L38" s="117"/>
      <c r="M38" s="24"/>
      <c r="N38" s="127"/>
      <c r="O38" s="127"/>
      <c r="P38" s="127"/>
      <c r="Q38" s="127"/>
      <c r="R38" s="127"/>
      <c r="S38" s="127"/>
      <c r="T38" s="127"/>
      <c r="U38" s="24"/>
      <c r="V38" s="24"/>
      <c r="W38" s="24"/>
      <c r="X38" s="24"/>
      <c r="Y38" s="24"/>
    </row>
    <row r="40" spans="2:25" x14ac:dyDescent="0.2">
      <c r="B40" s="186"/>
      <c r="C40" s="23"/>
    </row>
    <row r="41" spans="2:25" x14ac:dyDescent="0.2">
      <c r="B41" s="186"/>
      <c r="C41" s="23"/>
    </row>
    <row r="43" spans="2:25" x14ac:dyDescent="0.2">
      <c r="B43" s="100"/>
    </row>
    <row r="44" spans="2:25" x14ac:dyDescent="0.2">
      <c r="B44" s="100"/>
    </row>
    <row r="47" spans="2:25" x14ac:dyDescent="0.2">
      <c r="B47" s="150"/>
    </row>
    <row r="48" spans="2:25" x14ac:dyDescent="0.2">
      <c r="B48" s="151"/>
      <c r="C48" s="152"/>
      <c r="D48" s="103"/>
      <c r="E48" s="103"/>
      <c r="F48" s="103"/>
      <c r="G48" s="103"/>
    </row>
    <row r="49" spans="2:7" x14ac:dyDescent="0.2">
      <c r="B49" s="151"/>
      <c r="C49" s="152"/>
      <c r="D49" s="103"/>
      <c r="E49" s="103"/>
      <c r="F49" s="103"/>
      <c r="G49" s="103"/>
    </row>
    <row r="50" spans="2:7" x14ac:dyDescent="0.2">
      <c r="B50" s="151"/>
    </row>
    <row r="51" spans="2:7" x14ac:dyDescent="0.2">
      <c r="B51" s="151"/>
      <c r="C51" s="152"/>
      <c r="D51" s="103"/>
      <c r="E51" s="103"/>
      <c r="F51" s="103"/>
      <c r="G51" s="103"/>
    </row>
    <row r="52" spans="2:7" x14ac:dyDescent="0.2">
      <c r="B52" s="153"/>
      <c r="C52" s="152"/>
      <c r="D52" s="103"/>
      <c r="E52" s="103"/>
      <c r="F52" s="103"/>
      <c r="G52" s="103"/>
    </row>
    <row r="53" spans="2:7" x14ac:dyDescent="0.2">
      <c r="B53" s="153"/>
      <c r="C53" s="152"/>
      <c r="D53" s="103"/>
      <c r="E53" s="103"/>
      <c r="F53" s="103"/>
      <c r="G53" s="103"/>
    </row>
    <row r="55" spans="2:7" x14ac:dyDescent="0.2">
      <c r="B55" s="150"/>
    </row>
    <row r="56" spans="2:7" x14ac:dyDescent="0.2">
      <c r="B56" s="154"/>
    </row>
    <row r="57" spans="2:7" ht="12.75" customHeight="1" x14ac:dyDescent="0.2"/>
  </sheetData>
  <sheetProtection sheet="1" objects="1" scenarios="1"/>
  <conditionalFormatting sqref="F36:K37">
    <cfRule type="expression" dxfId="6" priority="2">
      <formula>maturation="NO"</formula>
    </cfRule>
  </conditionalFormatting>
  <conditionalFormatting sqref="E35:L38">
    <cfRule type="expression" dxfId="5" priority="3">
      <formula>maturation="NO"</formula>
    </cfRule>
  </conditionalFormatting>
  <dataValidations count="1">
    <dataValidation type="list" allowBlank="1" showInputMessage="1" showErrorMessage="1" sqref="C37" xr:uid="{00000000-0002-0000-0000-000000000000}">
      <formula1>$O$36:$O$37</formula1>
    </dataValidation>
  </dataValidations>
  <pageMargins left="0.7" right="0.7" top="0.75" bottom="0.75" header="0.3" footer="0.3"/>
  <pageSetup paperSize="9" scale="7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sheetPr>
  <dimension ref="B1:BR68"/>
  <sheetViews>
    <sheetView showGridLines="0" showRowColHeaders="0" zoomScale="55" zoomScaleNormal="55" workbookViewId="0">
      <selection activeCell="B3" sqref="B3"/>
    </sheetView>
  </sheetViews>
  <sheetFormatPr defaultColWidth="8.85546875" defaultRowHeight="12.75" x14ac:dyDescent="0.2"/>
  <cols>
    <col min="1" max="1" width="4.5703125" style="23" customWidth="1"/>
    <col min="2" max="5" width="13" style="23" customWidth="1"/>
    <col min="6" max="7" width="13" style="102" customWidth="1"/>
    <col min="8" max="8" width="14.140625" style="23" customWidth="1"/>
    <col min="9" max="12" width="13" style="23" customWidth="1"/>
    <col min="13" max="13" width="12.85546875" style="23" customWidth="1"/>
    <col min="14" max="14" width="13" style="23" customWidth="1"/>
    <col min="15" max="15" width="12.85546875" style="23" customWidth="1"/>
    <col min="16" max="18" width="13" style="23" customWidth="1"/>
    <col min="19" max="19" width="14.140625" style="23" customWidth="1"/>
    <col min="20" max="23" width="13" style="23" customWidth="1"/>
    <col min="24" max="29" width="13" style="102" customWidth="1"/>
    <col min="30" max="30" width="13.85546875" style="102" customWidth="1"/>
    <col min="31" max="33" width="13" style="102" customWidth="1"/>
    <col min="34" max="34" width="13" style="23" customWidth="1"/>
    <col min="35" max="35" width="13.140625" style="23" customWidth="1"/>
    <col min="36" max="44" width="13" style="23" customWidth="1"/>
    <col min="45" max="45" width="10.7109375" style="23" customWidth="1"/>
    <col min="46" max="57" width="10.7109375" style="23" hidden="1" customWidth="1"/>
    <col min="58" max="58" width="15.140625" style="23" hidden="1" customWidth="1"/>
    <col min="59" max="59" width="14.5703125" style="23" hidden="1" customWidth="1"/>
    <col min="60" max="60" width="19.28515625" style="23" hidden="1" customWidth="1"/>
    <col min="61" max="63" width="10.7109375" style="23" hidden="1" customWidth="1"/>
    <col min="64" max="69" width="10.7109375" style="23" customWidth="1"/>
    <col min="70" max="16384" width="8.85546875" style="23"/>
  </cols>
  <sheetData>
    <row r="1" spans="2:70" ht="15.75" x14ac:dyDescent="0.25">
      <c r="B1" s="245" t="s">
        <v>20</v>
      </c>
      <c r="C1" s="128"/>
      <c r="D1" s="28"/>
      <c r="E1" s="28"/>
      <c r="F1" s="28"/>
      <c r="G1" s="29"/>
      <c r="L1" s="24"/>
      <c r="M1" s="24"/>
      <c r="N1" s="24"/>
    </row>
    <row r="2" spans="2:70" ht="16.5" thickBot="1" x14ac:dyDescent="0.3">
      <c r="B2" s="246" t="s">
        <v>25</v>
      </c>
      <c r="C2" s="125"/>
      <c r="D2" s="116"/>
      <c r="E2" s="116"/>
      <c r="F2" s="116"/>
      <c r="G2" s="117"/>
      <c r="L2" s="24"/>
      <c r="M2" s="24"/>
      <c r="N2" s="157"/>
      <c r="AI2" s="102"/>
      <c r="AJ2" s="102"/>
      <c r="AK2" s="102"/>
      <c r="AL2" s="102"/>
      <c r="AM2" s="102"/>
      <c r="AN2" s="102"/>
      <c r="AO2" s="102"/>
      <c r="AP2" s="102"/>
      <c r="AQ2" s="102"/>
      <c r="AR2" s="102"/>
      <c r="AS2" s="102"/>
    </row>
    <row r="3" spans="2:70" x14ac:dyDescent="0.2">
      <c r="B3" s="244"/>
      <c r="C3" s="104"/>
      <c r="D3" s="24"/>
      <c r="E3" s="24"/>
      <c r="F3" s="24"/>
      <c r="G3" s="24"/>
      <c r="L3" s="24"/>
      <c r="M3" s="24"/>
      <c r="N3" s="157"/>
      <c r="AI3" s="102"/>
      <c r="AJ3" s="102"/>
      <c r="AK3" s="102"/>
      <c r="AL3" s="102"/>
      <c r="AM3" s="102"/>
      <c r="AN3" s="102"/>
      <c r="AO3" s="102"/>
      <c r="AP3" s="102"/>
      <c r="AQ3" s="102"/>
      <c r="AR3" s="102"/>
      <c r="AS3" s="102"/>
    </row>
    <row r="4" spans="2:70" ht="26.25" x14ac:dyDescent="0.4">
      <c r="B4" s="236" t="str">
        <f>CONCATENATE("Equivalent Exposure (AUC) for ",Settings!$C$4)</f>
        <v>Equivalent Exposure (AUC) for Drug 1</v>
      </c>
      <c r="C4" s="24"/>
      <c r="D4" s="24"/>
      <c r="F4" s="101"/>
      <c r="M4" s="237" t="str">
        <f>CONCATENATE("Equivalent Exposure (AUC) for ",Settings!$C$5)</f>
        <v>Equivalent Exposure (AUC) for Drug 2</v>
      </c>
      <c r="X4" s="238" t="str">
        <f>CONCATENATE("Equivalent Exposure (AUC) for ",Settings!$C$6)</f>
        <v>Equivalent Exposure (AUC) for Drug 3</v>
      </c>
      <c r="AI4" s="363" t="str">
        <f>CONCATENATE("Equivalent Exposure (AUC) for ",Settings!$C$7)</f>
        <v>Equivalent Exposure (AUC) for Drug 4</v>
      </c>
      <c r="AJ4" s="102"/>
      <c r="AK4" s="102"/>
      <c r="AL4" s="102"/>
      <c r="AM4" s="102"/>
      <c r="AN4" s="102"/>
      <c r="AO4" s="102"/>
      <c r="AP4" s="102"/>
      <c r="AQ4" s="102"/>
      <c r="AR4" s="102"/>
      <c r="AS4" s="104"/>
      <c r="AT4" s="24"/>
      <c r="BJ4" s="24"/>
      <c r="BK4" s="24"/>
      <c r="BL4" s="24"/>
      <c r="BM4" s="24"/>
      <c r="BN4" s="24"/>
      <c r="BO4" s="24"/>
      <c r="BP4" s="24"/>
      <c r="BQ4" s="24"/>
    </row>
    <row r="5" spans="2:70" ht="27" thickBot="1" x14ac:dyDescent="0.45">
      <c r="B5" s="236"/>
      <c r="C5" s="24"/>
      <c r="D5" s="24"/>
      <c r="F5" s="101"/>
      <c r="M5" s="237"/>
      <c r="X5" s="238"/>
      <c r="AI5" s="238"/>
      <c r="AJ5" s="102"/>
      <c r="AK5" s="102"/>
      <c r="AL5" s="102"/>
      <c r="AM5" s="102"/>
      <c r="AN5" s="102"/>
      <c r="AO5" s="102"/>
      <c r="AP5" s="102"/>
      <c r="AQ5" s="102"/>
      <c r="AR5" s="102"/>
      <c r="AS5" s="104"/>
      <c r="AT5" s="24"/>
      <c r="BJ5" s="24"/>
      <c r="BK5" s="24"/>
      <c r="BL5" s="24"/>
      <c r="BM5" s="24"/>
      <c r="BN5" s="24"/>
      <c r="BO5" s="24"/>
      <c r="BP5" s="24"/>
      <c r="BQ5" s="24"/>
    </row>
    <row r="6" spans="2:70" ht="27" customHeight="1" thickBot="1" x14ac:dyDescent="0.25">
      <c r="B6" s="418" t="s">
        <v>75</v>
      </c>
      <c r="C6" s="419"/>
      <c r="D6" s="420"/>
      <c r="E6" s="102"/>
      <c r="F6" s="158" t="s">
        <v>24</v>
      </c>
      <c r="M6" s="418" t="s">
        <v>75</v>
      </c>
      <c r="N6" s="419"/>
      <c r="O6" s="420"/>
      <c r="Q6" s="158" t="str">
        <f t="shared" ref="Q6:Q14" si="0">F6</f>
        <v># of tablets</v>
      </c>
      <c r="X6" s="418" t="s">
        <v>75</v>
      </c>
      <c r="Y6" s="419"/>
      <c r="Z6" s="420"/>
      <c r="AA6" s="23"/>
      <c r="AB6" s="158" t="str">
        <f>F6</f>
        <v># of tablets</v>
      </c>
      <c r="AI6" s="418" t="s">
        <v>75</v>
      </c>
      <c r="AJ6" s="419"/>
      <c r="AK6" s="420"/>
      <c r="AM6" s="158" t="str">
        <f>F6</f>
        <v># of tablets</v>
      </c>
      <c r="AN6" s="102"/>
      <c r="AO6" s="102"/>
      <c r="AP6" s="102"/>
      <c r="AQ6" s="102"/>
      <c r="AR6" s="102"/>
      <c r="AS6" s="104"/>
      <c r="AU6" s="25" t="s">
        <v>70</v>
      </c>
      <c r="AV6" s="26"/>
      <c r="AW6" s="27" t="s">
        <v>64</v>
      </c>
      <c r="AX6" s="27"/>
      <c r="AY6" s="28"/>
      <c r="AZ6" s="28"/>
      <c r="BA6" s="28"/>
      <c r="BB6" s="28"/>
      <c r="BC6" s="28"/>
      <c r="BD6" s="29"/>
      <c r="BF6" s="274" t="str">
        <f>CONCATENATE("Equivalent mg/kg VS. weight-band for ",Settings!$C$4)</f>
        <v>Equivalent mg/kg VS. weight-band for Drug 1</v>
      </c>
      <c r="BG6" s="275"/>
      <c r="BH6" s="276"/>
      <c r="BI6" s="274" t="str">
        <f>CONCATENATE("Equivalent Exposure (AUC) for ",Settings!$C$4)</f>
        <v>Equivalent Exposure (AUC) for Drug 1</v>
      </c>
      <c r="BJ6" s="275"/>
      <c r="BK6" s="276"/>
      <c r="BL6" s="24"/>
      <c r="BM6" s="24"/>
      <c r="BN6" s="24"/>
      <c r="BO6" s="24"/>
      <c r="BP6" s="24"/>
      <c r="BQ6" s="24"/>
    </row>
    <row r="7" spans="2:70" ht="27" customHeight="1" thickBot="1" x14ac:dyDescent="0.25">
      <c r="B7" s="160" t="s">
        <v>23</v>
      </c>
      <c r="C7" s="161" t="s">
        <v>21</v>
      </c>
      <c r="D7" s="162" t="s">
        <v>22</v>
      </c>
      <c r="E7" s="102"/>
      <c r="F7" s="163"/>
      <c r="M7" s="160" t="s">
        <v>23</v>
      </c>
      <c r="N7" s="161" t="s">
        <v>21</v>
      </c>
      <c r="O7" s="162" t="s">
        <v>22</v>
      </c>
      <c r="Q7" s="163"/>
      <c r="X7" s="160" t="s">
        <v>23</v>
      </c>
      <c r="Y7" s="161" t="s">
        <v>21</v>
      </c>
      <c r="Z7" s="162" t="s">
        <v>22</v>
      </c>
      <c r="AA7" s="23"/>
      <c r="AB7" s="163"/>
      <c r="AI7" s="160" t="s">
        <v>23</v>
      </c>
      <c r="AJ7" s="161" t="s">
        <v>21</v>
      </c>
      <c r="AK7" s="162" t="s">
        <v>22</v>
      </c>
      <c r="AM7" s="163"/>
      <c r="AN7" s="102"/>
      <c r="AO7" s="102"/>
      <c r="AP7" s="102"/>
      <c r="AQ7" s="102"/>
      <c r="AR7" s="102"/>
      <c r="AS7" s="157"/>
      <c r="AU7" s="30" t="s">
        <v>86</v>
      </c>
      <c r="AV7" s="247" t="s">
        <v>85</v>
      </c>
      <c r="AW7" s="31" t="s">
        <v>52</v>
      </c>
      <c r="AX7" s="31" t="s">
        <v>53</v>
      </c>
      <c r="AY7" s="31" t="s">
        <v>52</v>
      </c>
      <c r="AZ7" s="31" t="s">
        <v>53</v>
      </c>
      <c r="BA7" s="31" t="s">
        <v>52</v>
      </c>
      <c r="BB7" s="31" t="s">
        <v>53</v>
      </c>
      <c r="BC7" s="31" t="s">
        <v>52</v>
      </c>
      <c r="BD7" s="32" t="s">
        <v>53</v>
      </c>
      <c r="BF7" s="251" t="s">
        <v>9</v>
      </c>
      <c r="BG7" s="33" t="s">
        <v>10</v>
      </c>
      <c r="BH7" s="34" t="s">
        <v>11</v>
      </c>
      <c r="BI7" s="251" t="s">
        <v>26</v>
      </c>
      <c r="BJ7" s="33" t="s">
        <v>27</v>
      </c>
      <c r="BK7" s="34" t="s">
        <v>28</v>
      </c>
      <c r="BL7" s="24"/>
      <c r="BM7" s="24"/>
      <c r="BN7" s="24"/>
      <c r="BO7" s="24"/>
      <c r="BP7" s="24"/>
      <c r="BQ7" s="24"/>
      <c r="BR7" s="24"/>
    </row>
    <row r="8" spans="2:70" ht="13.5" thickTop="1" x14ac:dyDescent="0.2">
      <c r="B8" s="165" t="str">
        <f>CONCATENATE(C8," - ",D8)</f>
        <v>3 - 5.9</v>
      </c>
      <c r="C8" s="166">
        <v>3</v>
      </c>
      <c r="D8" s="167">
        <f>C9-0.1</f>
        <v>5.9</v>
      </c>
      <c r="E8" s="102"/>
      <c r="F8" s="1">
        <v>1</v>
      </c>
      <c r="M8" s="165" t="str">
        <f>CONCATENATE(N8," - ",O8)</f>
        <v>3 - 5.9</v>
      </c>
      <c r="N8" s="166">
        <v>3</v>
      </c>
      <c r="O8" s="167">
        <f>N9-0.1</f>
        <v>5.9</v>
      </c>
      <c r="P8" s="168"/>
      <c r="Q8" s="169">
        <f t="shared" si="0"/>
        <v>1</v>
      </c>
      <c r="X8" s="165" t="str">
        <f>CONCATENATE(Y8," - ",Z8)</f>
        <v>3 - 5.9</v>
      </c>
      <c r="Y8" s="166">
        <v>3</v>
      </c>
      <c r="Z8" s="167">
        <f>Y9-0.1</f>
        <v>5.9</v>
      </c>
      <c r="AA8" s="168"/>
      <c r="AB8" s="169">
        <f>F8</f>
        <v>1</v>
      </c>
      <c r="AI8" s="165" t="str">
        <f>CONCATENATE(AJ8," - ",AK8)</f>
        <v>3 - 5.9</v>
      </c>
      <c r="AJ8" s="166">
        <v>3</v>
      </c>
      <c r="AK8" s="167">
        <f>AJ9-0.1</f>
        <v>5.9</v>
      </c>
      <c r="AL8" s="168"/>
      <c r="AM8" s="169">
        <f>F8</f>
        <v>1</v>
      </c>
      <c r="AN8" s="102"/>
      <c r="AO8" s="102"/>
      <c r="AP8" s="102"/>
      <c r="AQ8" s="102"/>
      <c r="AR8" s="102"/>
      <c r="AS8" s="248"/>
      <c r="AU8" s="35">
        <f>IF(ISNA(VLOOKUP($C8,'Weight-Age'!$C:$D,2,TRUE)/(365.25/12)+9),9,VLOOKUP($C8,'Weight-Age'!$C:$D,2,TRUE)/(365.25/12)+9)</f>
        <v>9</v>
      </c>
      <c r="AV8" s="35">
        <f>IF(ISNA(VLOOKUP($D8,'Weight-Age'!$B:$D,3,TRUE)/(365.25/12)+9),9,VLOOKUP($D8,'Weight-Age'!$B:$D,3,TRUE)/(365.25/12)+9)</f>
        <v>12.449691991786448</v>
      </c>
      <c r="AW8" s="36">
        <f t="shared" ref="AW8:AX13" si="1">AU8^gamma_drug1/(AU8^gamma_drug1+(AGE_50_drug1+9)^gamma_drug1)</f>
        <v>0.33837247578627927</v>
      </c>
      <c r="AX8" s="36">
        <f t="shared" si="1"/>
        <v>0.67719147638825938</v>
      </c>
      <c r="AY8" s="36">
        <f t="shared" ref="AY8:AZ13" si="2">AU8^gamma_drug2/(AU8^gamma_drug2+(AGE_50_drug2+9)^gamma_drug2)</f>
        <v>0.23231554676723659</v>
      </c>
      <c r="AZ8" s="36">
        <f t="shared" si="2"/>
        <v>0.44636246632946114</v>
      </c>
      <c r="BA8" s="36">
        <f t="shared" ref="BA8:BB12" si="3">AU8^gamma_drug3/(AU8^gamma_drug3+(AGE_50_drug3+9)^gamma_drug3)</f>
        <v>0.41196844009429179</v>
      </c>
      <c r="BB8" s="37">
        <f t="shared" si="3"/>
        <v>0.61958603298069337</v>
      </c>
      <c r="BC8" s="36">
        <f t="shared" ref="BC8:BD13" si="4">AW8^gamma_drug4/(AW8^gamma_drug4+(AGE_50_drug4+9)^gamma_drug4)</f>
        <v>1</v>
      </c>
      <c r="BD8" s="36">
        <f t="shared" si="4"/>
        <v>1</v>
      </c>
      <c r="BF8" s="38">
        <f>+Settings!$E$29*Settings!$D$14</f>
        <v>12</v>
      </c>
      <c r="BG8" s="39">
        <f>Settings!$D$14</f>
        <v>15</v>
      </c>
      <c r="BH8" s="40">
        <f>+Settings!$G$29*Settings!$D$14</f>
        <v>18.75</v>
      </c>
      <c r="BI8" s="38">
        <f>+Settings!$E$29</f>
        <v>0.8</v>
      </c>
      <c r="BJ8" s="39">
        <v>1</v>
      </c>
      <c r="BK8" s="40">
        <f>+Settings!$G$29</f>
        <v>1.25</v>
      </c>
      <c r="BL8" s="24"/>
      <c r="BM8" s="24"/>
      <c r="BN8" s="24"/>
      <c r="BO8" s="24"/>
      <c r="BP8" s="24"/>
      <c r="BQ8" s="24"/>
    </row>
    <row r="9" spans="2:70" x14ac:dyDescent="0.2">
      <c r="B9" s="165" t="str">
        <f t="shared" ref="B9:B14" si="5">CONCATENATE(C9," - ",D9)</f>
        <v>6 - 9.9</v>
      </c>
      <c r="C9" s="170">
        <v>6</v>
      </c>
      <c r="D9" s="171">
        <f t="shared" ref="D9:D14" si="6">C10-0.1</f>
        <v>9.9</v>
      </c>
      <c r="E9" s="102"/>
      <c r="F9" s="2">
        <v>2</v>
      </c>
      <c r="M9" s="165" t="str">
        <f t="shared" ref="M9:M14" si="7">CONCATENATE(N9," - ",O9)</f>
        <v>6 - 9.9</v>
      </c>
      <c r="N9" s="170">
        <v>6</v>
      </c>
      <c r="O9" s="171">
        <f t="shared" ref="O9:O14" si="8">N10-0.1</f>
        <v>9.9</v>
      </c>
      <c r="P9" s="168"/>
      <c r="Q9" s="169">
        <f t="shared" si="0"/>
        <v>2</v>
      </c>
      <c r="X9" s="165" t="str">
        <f t="shared" ref="X9:X14" si="9">CONCATENATE(Y9," - ",Z9)</f>
        <v>6 - 9.9</v>
      </c>
      <c r="Y9" s="170">
        <v>6</v>
      </c>
      <c r="Z9" s="171">
        <f t="shared" ref="Z9:Z14" si="10">Y10-0.1</f>
        <v>9.9</v>
      </c>
      <c r="AA9" s="168"/>
      <c r="AB9" s="169">
        <f t="shared" ref="AB9:AB13" si="11">F9</f>
        <v>2</v>
      </c>
      <c r="AI9" s="165" t="str">
        <f t="shared" ref="AI9:AI14" si="12">CONCATENATE(AJ9," - ",AK9)</f>
        <v>6 - 9.9</v>
      </c>
      <c r="AJ9" s="170">
        <v>6</v>
      </c>
      <c r="AK9" s="171">
        <f t="shared" ref="AK9:AK14" si="13">AJ10-0.1</f>
        <v>9.9</v>
      </c>
      <c r="AL9" s="168"/>
      <c r="AM9" s="169">
        <f t="shared" ref="AM9:AM13" si="14">F9</f>
        <v>2</v>
      </c>
      <c r="AN9" s="102"/>
      <c r="AO9" s="102"/>
      <c r="AP9" s="102"/>
      <c r="AQ9" s="102"/>
      <c r="AR9" s="102"/>
      <c r="AS9" s="248"/>
      <c r="AU9" s="35">
        <f>IF(ISNA(VLOOKUP($C9,'Weight-Age'!$C:$D,2,TRUE)/(365.25/12)+9),9,VLOOKUP($C9,'Weight-Age'!$C:$D,2,TRUE)/(365.25/12)+9)</f>
        <v>11.168377823408624</v>
      </c>
      <c r="AV9" s="35">
        <f>IF(ISNA(VLOOKUP($D9,'Weight-Age'!$B:$D,3,TRUE)/(365.25/12)+9),9,VLOOKUP($D9,'Weight-Age'!$B:$D,3,TRUE)/(365.25/12)+9)</f>
        <v>27.595482546201232</v>
      </c>
      <c r="AW9" s="36">
        <f t="shared" si="1"/>
        <v>0.56671071434343923</v>
      </c>
      <c r="AX9" s="36">
        <f t="shared" si="1"/>
        <v>0.98527398633640939</v>
      </c>
      <c r="AY9" s="36">
        <f t="shared" si="2"/>
        <v>0.3674017555594799</v>
      </c>
      <c r="AZ9" s="36">
        <f t="shared" si="2"/>
        <v>0.8992037820815324</v>
      </c>
      <c r="BA9" s="36">
        <f t="shared" si="3"/>
        <v>0.55117190674943439</v>
      </c>
      <c r="BB9" s="37">
        <f t="shared" si="3"/>
        <v>0.92806091422067827</v>
      </c>
      <c r="BC9" s="36">
        <f t="shared" si="4"/>
        <v>1</v>
      </c>
      <c r="BD9" s="36">
        <f t="shared" si="4"/>
        <v>1</v>
      </c>
      <c r="BF9" s="41">
        <f>+Settings!$E$29*Settings!$D$14</f>
        <v>12</v>
      </c>
      <c r="BG9" s="42">
        <f>Settings!$D$14</f>
        <v>15</v>
      </c>
      <c r="BH9" s="43">
        <f>+Settings!$G$29*Settings!$D$14</f>
        <v>18.75</v>
      </c>
      <c r="BI9" s="41">
        <f>+Settings!$E$29</f>
        <v>0.8</v>
      </c>
      <c r="BJ9" s="42">
        <v>1</v>
      </c>
      <c r="BK9" s="43">
        <f>+Settings!$G$29</f>
        <v>1.25</v>
      </c>
      <c r="BL9" s="24"/>
      <c r="BM9" s="24"/>
      <c r="BN9" s="24"/>
      <c r="BO9" s="24"/>
      <c r="BP9" s="24"/>
      <c r="BQ9" s="24"/>
    </row>
    <row r="10" spans="2:70" x14ac:dyDescent="0.2">
      <c r="B10" s="165" t="str">
        <f t="shared" si="5"/>
        <v>10 - 13.9</v>
      </c>
      <c r="C10" s="172">
        <v>10</v>
      </c>
      <c r="D10" s="173">
        <f t="shared" si="6"/>
        <v>13.9</v>
      </c>
      <c r="E10" s="102"/>
      <c r="F10" s="2">
        <v>3</v>
      </c>
      <c r="M10" s="165" t="str">
        <f t="shared" si="7"/>
        <v>10 - 13.9</v>
      </c>
      <c r="N10" s="172">
        <v>10</v>
      </c>
      <c r="O10" s="173">
        <f t="shared" si="8"/>
        <v>13.9</v>
      </c>
      <c r="P10" s="168"/>
      <c r="Q10" s="169">
        <f t="shared" si="0"/>
        <v>3</v>
      </c>
      <c r="X10" s="165" t="str">
        <f t="shared" si="9"/>
        <v>10 - 13.9</v>
      </c>
      <c r="Y10" s="172">
        <v>10</v>
      </c>
      <c r="Z10" s="173">
        <f t="shared" si="10"/>
        <v>13.9</v>
      </c>
      <c r="AA10" s="168"/>
      <c r="AB10" s="169">
        <f t="shared" si="11"/>
        <v>3</v>
      </c>
      <c r="AI10" s="165" t="str">
        <f t="shared" si="12"/>
        <v>10 - 13.9</v>
      </c>
      <c r="AJ10" s="172">
        <v>10</v>
      </c>
      <c r="AK10" s="173">
        <f t="shared" si="13"/>
        <v>13.9</v>
      </c>
      <c r="AL10" s="168"/>
      <c r="AM10" s="169">
        <f t="shared" si="14"/>
        <v>3</v>
      </c>
      <c r="AN10" s="102"/>
      <c r="AO10" s="102"/>
      <c r="AP10" s="102"/>
      <c r="AQ10" s="102"/>
      <c r="AR10" s="102"/>
      <c r="AS10" s="248"/>
      <c r="AU10" s="35">
        <f>IF(ISNA(VLOOKUP($C10,'Weight-Age'!$C:$D,2,TRUE)/(365.25/12)+9),9,VLOOKUP($C10,'Weight-Age'!$C:$D,2,TRUE)/(365.25/12)+9)</f>
        <v>20.761806981519506</v>
      </c>
      <c r="AV10" s="35">
        <f>IF(ISNA(VLOOKUP($D10,'Weight-Age'!$B:$D,3,TRUE)/(365.25/12)+9),9,VLOOKUP($D10,'Weight-Age'!$B:$D,3,TRUE)/(365.25/12)+9)</f>
        <v>50.921971252566735</v>
      </c>
      <c r="AW10" s="36">
        <f t="shared" si="1"/>
        <v>0.95099415310430424</v>
      </c>
      <c r="AX10" s="36">
        <f t="shared" si="1"/>
        <v>0.99896083559836335</v>
      </c>
      <c r="AY10" s="36">
        <f t="shared" si="2"/>
        <v>0.79069290837538764</v>
      </c>
      <c r="AZ10" s="36">
        <f t="shared" si="2"/>
        <v>0.98268284680455376</v>
      </c>
      <c r="BA10" s="36">
        <f t="shared" si="3"/>
        <v>0.86026364931457189</v>
      </c>
      <c r="BB10" s="37">
        <f t="shared" si="3"/>
        <v>0.98448250280367278</v>
      </c>
      <c r="BC10" s="36">
        <f t="shared" si="4"/>
        <v>1</v>
      </c>
      <c r="BD10" s="36">
        <f t="shared" si="4"/>
        <v>1</v>
      </c>
      <c r="BF10" s="41">
        <f>+Settings!$E$29*Settings!$D$14</f>
        <v>12</v>
      </c>
      <c r="BG10" s="42">
        <f>Settings!$D$14</f>
        <v>15</v>
      </c>
      <c r="BH10" s="43">
        <f>+Settings!$G$29*Settings!$D$14</f>
        <v>18.75</v>
      </c>
      <c r="BI10" s="41">
        <f>+Settings!$E$29</f>
        <v>0.8</v>
      </c>
      <c r="BJ10" s="42">
        <v>1</v>
      </c>
      <c r="BK10" s="43">
        <f>+Settings!$G$29</f>
        <v>1.25</v>
      </c>
      <c r="BL10" s="24"/>
      <c r="BM10" s="24"/>
      <c r="BN10" s="24"/>
      <c r="BO10" s="24"/>
      <c r="BP10" s="24"/>
      <c r="BQ10" s="24"/>
    </row>
    <row r="11" spans="2:70" x14ac:dyDescent="0.2">
      <c r="B11" s="165" t="str">
        <f t="shared" si="5"/>
        <v>14 - 19.9</v>
      </c>
      <c r="C11" s="174">
        <v>14</v>
      </c>
      <c r="D11" s="175">
        <f t="shared" si="6"/>
        <v>19.899999999999999</v>
      </c>
      <c r="E11" s="102"/>
      <c r="F11" s="2">
        <v>4</v>
      </c>
      <c r="M11" s="165" t="str">
        <f t="shared" si="7"/>
        <v>14 - 19.9</v>
      </c>
      <c r="N11" s="174">
        <v>14</v>
      </c>
      <c r="O11" s="175">
        <f t="shared" si="8"/>
        <v>19.899999999999999</v>
      </c>
      <c r="P11" s="168"/>
      <c r="Q11" s="169">
        <f t="shared" si="0"/>
        <v>4</v>
      </c>
      <c r="X11" s="165" t="str">
        <f t="shared" si="9"/>
        <v>14 - 19.9</v>
      </c>
      <c r="Y11" s="174">
        <v>14</v>
      </c>
      <c r="Z11" s="175">
        <f t="shared" si="10"/>
        <v>19.899999999999999</v>
      </c>
      <c r="AA11" s="168"/>
      <c r="AB11" s="169">
        <f t="shared" si="11"/>
        <v>4</v>
      </c>
      <c r="AI11" s="165" t="str">
        <f t="shared" si="12"/>
        <v>14 - 19.9</v>
      </c>
      <c r="AJ11" s="174">
        <v>14</v>
      </c>
      <c r="AK11" s="175">
        <f t="shared" si="13"/>
        <v>19.899999999999999</v>
      </c>
      <c r="AL11" s="168"/>
      <c r="AM11" s="169">
        <f t="shared" si="14"/>
        <v>4</v>
      </c>
      <c r="AN11" s="102"/>
      <c r="AO11" s="102"/>
      <c r="AP11" s="102"/>
      <c r="AQ11" s="102"/>
      <c r="AR11" s="102"/>
      <c r="AS11" s="248"/>
      <c r="AU11" s="35">
        <f>IF(ISNA(VLOOKUP($C11,'Weight-Age'!$C:$D,2,TRUE)/(365.25/12)+9),9,VLOOKUP($C11,'Weight-Age'!$C:$D,2,TRUE)/(365.25/12)+9)</f>
        <v>38.404517453798768</v>
      </c>
      <c r="AV11" s="35">
        <f>IF(ISNA(VLOOKUP($D11,'Weight-Age'!$B:$D,3,TRUE)/(365.25/12)+9),9,VLOOKUP($D11,'Weight-Age'!$B:$D,3,TRUE)/(365.25/12)+9)</f>
        <v>89</v>
      </c>
      <c r="AW11" s="36">
        <f t="shared" si="1"/>
        <v>0.99646351522360455</v>
      </c>
      <c r="AX11" s="36">
        <f t="shared" si="1"/>
        <v>0.99990831736155072</v>
      </c>
      <c r="AY11" s="36">
        <f t="shared" si="2"/>
        <v>0.96032644180445981</v>
      </c>
      <c r="AZ11" s="36">
        <f t="shared" si="2"/>
        <v>0.9967465527311089</v>
      </c>
      <c r="BA11" s="36">
        <f t="shared" si="3"/>
        <v>0.96822047068609263</v>
      </c>
      <c r="BB11" s="37">
        <f t="shared" si="3"/>
        <v>0.99632249618324575</v>
      </c>
      <c r="BC11" s="36">
        <f t="shared" si="4"/>
        <v>1</v>
      </c>
      <c r="BD11" s="36">
        <f t="shared" si="4"/>
        <v>1</v>
      </c>
      <c r="BF11" s="41">
        <f>+Settings!$E$29*Settings!$D$14</f>
        <v>12</v>
      </c>
      <c r="BG11" s="42">
        <f>Settings!$D$14</f>
        <v>15</v>
      </c>
      <c r="BH11" s="43">
        <f>+Settings!$G$29*Settings!$D$14</f>
        <v>18.75</v>
      </c>
      <c r="BI11" s="41">
        <f>+Settings!$E$29</f>
        <v>0.8</v>
      </c>
      <c r="BJ11" s="42">
        <v>1</v>
      </c>
      <c r="BK11" s="43">
        <f>+Settings!$G$29</f>
        <v>1.25</v>
      </c>
      <c r="BL11" s="24"/>
      <c r="BM11" s="24"/>
      <c r="BN11" s="24"/>
      <c r="BO11" s="24"/>
      <c r="BP11" s="24"/>
      <c r="BQ11" s="24"/>
    </row>
    <row r="12" spans="2:70" x14ac:dyDescent="0.2">
      <c r="B12" s="165" t="str">
        <f t="shared" si="5"/>
        <v>20 - 24.9</v>
      </c>
      <c r="C12" s="176">
        <v>20</v>
      </c>
      <c r="D12" s="177">
        <f t="shared" si="6"/>
        <v>24.9</v>
      </c>
      <c r="E12" s="102"/>
      <c r="F12" s="2">
        <v>5</v>
      </c>
      <c r="M12" s="165" t="str">
        <f t="shared" si="7"/>
        <v>20 - 24.9</v>
      </c>
      <c r="N12" s="176">
        <v>20</v>
      </c>
      <c r="O12" s="177">
        <f t="shared" si="8"/>
        <v>24.9</v>
      </c>
      <c r="P12" s="168"/>
      <c r="Q12" s="169">
        <f t="shared" si="0"/>
        <v>5</v>
      </c>
      <c r="X12" s="165" t="str">
        <f t="shared" si="9"/>
        <v>20 - 24.9</v>
      </c>
      <c r="Y12" s="176">
        <v>20</v>
      </c>
      <c r="Z12" s="177">
        <f t="shared" si="10"/>
        <v>24.9</v>
      </c>
      <c r="AA12" s="168"/>
      <c r="AB12" s="169">
        <f t="shared" si="11"/>
        <v>5</v>
      </c>
      <c r="AI12" s="165" t="str">
        <f t="shared" si="12"/>
        <v>20 - 24.9</v>
      </c>
      <c r="AJ12" s="176">
        <v>20</v>
      </c>
      <c r="AK12" s="177">
        <f t="shared" si="13"/>
        <v>24.9</v>
      </c>
      <c r="AL12" s="168"/>
      <c r="AM12" s="169">
        <f t="shared" si="14"/>
        <v>5</v>
      </c>
      <c r="AN12" s="102"/>
      <c r="AO12" s="102"/>
      <c r="AP12" s="102"/>
      <c r="AQ12" s="102"/>
      <c r="AR12" s="102"/>
      <c r="AS12" s="248"/>
      <c r="AU12" s="35">
        <f>IF(ISNA(VLOOKUP($C12,'Weight-Age'!$C:$D,2,TRUE)/(365.25/12)+9),9,VLOOKUP($C12,'Weight-Age'!$C:$D,2,TRUE)/(365.25/12)+9)</f>
        <v>68.301848049281318</v>
      </c>
      <c r="AV12" s="35">
        <f>IF(ISNA(VLOOKUP($D12,'Weight-Age'!$B:$D,3,TRUE)/(365.25/12)+9),9,VLOOKUP($D12,'Weight-Age'!$B:$D,3,TRUE)/(365.25/12)+9)</f>
        <v>114.00205338809035</v>
      </c>
      <c r="AW12" s="36">
        <f t="shared" si="1"/>
        <v>0.99971008789583771</v>
      </c>
      <c r="AX12" s="36">
        <f t="shared" si="1"/>
        <v>0.99996876872201768</v>
      </c>
      <c r="AY12" s="36">
        <f t="shared" si="2"/>
        <v>0.99279242299495307</v>
      </c>
      <c r="AZ12" s="36">
        <f t="shared" si="2"/>
        <v>0.99845698575740205</v>
      </c>
      <c r="BA12" s="36">
        <f t="shared" si="3"/>
        <v>0.99270770508986284</v>
      </c>
      <c r="BB12" s="37">
        <f t="shared" si="3"/>
        <v>0.9980646792748451</v>
      </c>
      <c r="BC12" s="36">
        <f t="shared" si="4"/>
        <v>1</v>
      </c>
      <c r="BD12" s="36">
        <f t="shared" si="4"/>
        <v>1</v>
      </c>
      <c r="BF12" s="41">
        <f>+Settings!$E$29*Settings!$D$14</f>
        <v>12</v>
      </c>
      <c r="BG12" s="42">
        <f>Settings!$D$14</f>
        <v>15</v>
      </c>
      <c r="BH12" s="43">
        <f>+Settings!$G$29*Settings!$D$14</f>
        <v>18.75</v>
      </c>
      <c r="BI12" s="41">
        <f>+Settings!$E$29</f>
        <v>0.8</v>
      </c>
      <c r="BJ12" s="42">
        <v>1</v>
      </c>
      <c r="BK12" s="43">
        <f>+Settings!$G$29</f>
        <v>1.25</v>
      </c>
      <c r="BL12" s="24"/>
      <c r="BM12" s="24"/>
      <c r="BN12" s="24"/>
      <c r="BO12" s="24"/>
      <c r="BP12" s="24"/>
      <c r="BQ12" s="24"/>
    </row>
    <row r="13" spans="2:70" ht="13.5" thickBot="1" x14ac:dyDescent="0.25">
      <c r="B13" s="165" t="str">
        <f t="shared" si="5"/>
        <v>25 - 34.9</v>
      </c>
      <c r="C13" s="178">
        <v>25</v>
      </c>
      <c r="D13" s="179">
        <f t="shared" ref="D13" si="15">C14-0.1</f>
        <v>34.9</v>
      </c>
      <c r="E13" s="102"/>
      <c r="F13" s="3">
        <v>6</v>
      </c>
      <c r="M13" s="165" t="str">
        <f t="shared" si="7"/>
        <v>25 - 34.9</v>
      </c>
      <c r="N13" s="178">
        <v>25</v>
      </c>
      <c r="O13" s="179">
        <f t="shared" si="8"/>
        <v>34.9</v>
      </c>
      <c r="P13" s="168"/>
      <c r="Q13" s="169">
        <f t="shared" si="0"/>
        <v>6</v>
      </c>
      <c r="X13" s="165" t="str">
        <f t="shared" si="9"/>
        <v>25 - 34.9</v>
      </c>
      <c r="Y13" s="178">
        <v>25</v>
      </c>
      <c r="Z13" s="179">
        <f t="shared" si="10"/>
        <v>34.9</v>
      </c>
      <c r="AA13" s="168"/>
      <c r="AB13" s="169">
        <f t="shared" si="11"/>
        <v>6</v>
      </c>
      <c r="AI13" s="165" t="str">
        <f t="shared" si="12"/>
        <v>25 - 34.9</v>
      </c>
      <c r="AJ13" s="178">
        <v>25</v>
      </c>
      <c r="AK13" s="179">
        <f t="shared" si="13"/>
        <v>34.9</v>
      </c>
      <c r="AL13" s="168"/>
      <c r="AM13" s="169">
        <f t="shared" si="14"/>
        <v>6</v>
      </c>
      <c r="AN13" s="102"/>
      <c r="AO13" s="102"/>
      <c r="AP13" s="102"/>
      <c r="AQ13" s="102"/>
      <c r="AR13" s="102"/>
      <c r="AS13" s="248"/>
      <c r="AU13" s="35">
        <f>IF(ISNA(VLOOKUP($C13,'Weight-Age'!$C:$D,2,TRUE)/(365.25/12)+9),9,VLOOKUP($C13,'Weight-Age'!$C:$D,2,TRUE)/(365.25/12)+9)</f>
        <v>91.989733059548257</v>
      </c>
      <c r="AV13" s="35">
        <f>IF(ISNA(VLOOKUP($D13,'Weight-Age'!$B:$D,3,TRUE)/(365.25/12)+9),9,VLOOKUP($D13,'Weight-Age'!$B:$D,3,TRUE)/(365.25/12)+9)</f>
        <v>129.01642710472279</v>
      </c>
      <c r="AW13" s="44">
        <f t="shared" si="1"/>
        <v>0.99992059044678594</v>
      </c>
      <c r="AX13" s="44">
        <f t="shared" si="1"/>
        <v>0.99998176693265861</v>
      </c>
      <c r="AY13" s="44">
        <f t="shared" si="2"/>
        <v>0.99705460915608268</v>
      </c>
      <c r="AZ13" s="44">
        <f t="shared" si="2"/>
        <v>0.99893755304148446</v>
      </c>
      <c r="BA13" s="44">
        <f>AU13^gamma_drug3/(AU13^gamma_drug3+(AGE_50_drug3+9)^gamma_drug3)</f>
        <v>0.99662420309690503</v>
      </c>
      <c r="BB13" s="45">
        <f>AV13^gamma_drug1/(AV13^gamma_drug1+(AGE_50_drug1+9)^gamma_drug1)</f>
        <v>0.99998176693265861</v>
      </c>
      <c r="BC13" s="36">
        <f t="shared" si="4"/>
        <v>1</v>
      </c>
      <c r="BD13" s="36">
        <f t="shared" si="4"/>
        <v>1</v>
      </c>
      <c r="BF13" s="41">
        <f>+Settings!$E$29*Settings!$D$14</f>
        <v>12</v>
      </c>
      <c r="BG13" s="42">
        <f>Settings!$D$14</f>
        <v>15</v>
      </c>
      <c r="BH13" s="43">
        <f>+Settings!$G$29*Settings!$D$14</f>
        <v>18.75</v>
      </c>
      <c r="BI13" s="41">
        <f>+Settings!$E$29</f>
        <v>0.8</v>
      </c>
      <c r="BJ13" s="42">
        <v>1</v>
      </c>
      <c r="BK13" s="43">
        <f>+Settings!$G$29</f>
        <v>1.25</v>
      </c>
      <c r="BL13" s="24"/>
      <c r="BM13" s="24"/>
      <c r="BN13" s="24"/>
      <c r="BO13" s="24"/>
      <c r="BP13" s="24"/>
      <c r="BQ13" s="24"/>
    </row>
    <row r="14" spans="2:70" ht="14.25" thickTop="1" thickBot="1" x14ac:dyDescent="0.25">
      <c r="B14" s="180" t="str">
        <f t="shared" si="5"/>
        <v>35 - -0.1</v>
      </c>
      <c r="C14" s="181">
        <v>35</v>
      </c>
      <c r="D14" s="182">
        <f t="shared" si="6"/>
        <v>-0.1</v>
      </c>
      <c r="F14" s="183">
        <v>7</v>
      </c>
      <c r="M14" s="180" t="str">
        <f t="shared" si="7"/>
        <v>35 - -0.1</v>
      </c>
      <c r="N14" s="181">
        <v>35</v>
      </c>
      <c r="O14" s="182">
        <f t="shared" si="8"/>
        <v>-0.1</v>
      </c>
      <c r="Q14" s="183">
        <f t="shared" si="0"/>
        <v>7</v>
      </c>
      <c r="X14" s="180" t="str">
        <f t="shared" si="9"/>
        <v>35 - -0.1</v>
      </c>
      <c r="Y14" s="181">
        <v>35</v>
      </c>
      <c r="Z14" s="182">
        <f t="shared" si="10"/>
        <v>-0.1</v>
      </c>
      <c r="AA14" s="23"/>
      <c r="AB14" s="183">
        <f>F14</f>
        <v>7</v>
      </c>
      <c r="AI14" s="180" t="str">
        <f t="shared" si="12"/>
        <v>35 - -0.1</v>
      </c>
      <c r="AJ14" s="181">
        <v>35</v>
      </c>
      <c r="AK14" s="182">
        <f t="shared" si="13"/>
        <v>-0.1</v>
      </c>
      <c r="AM14" s="183">
        <f>F14</f>
        <v>7</v>
      </c>
      <c r="AN14" s="102"/>
      <c r="AO14" s="102"/>
      <c r="AP14" s="102"/>
      <c r="AQ14" s="102"/>
      <c r="AR14" s="102"/>
      <c r="AS14" s="104"/>
      <c r="AU14" s="46"/>
      <c r="AV14" s="47"/>
      <c r="AW14" s="47"/>
      <c r="AX14" s="47"/>
      <c r="AY14" s="47"/>
      <c r="AZ14" s="47"/>
      <c r="BA14" s="47"/>
      <c r="BB14" s="48"/>
      <c r="BC14" s="47"/>
      <c r="BD14" s="48"/>
      <c r="BF14" s="49">
        <f>+Settings!$E$29*Settings!$D$14</f>
        <v>12</v>
      </c>
      <c r="BG14" s="50">
        <f>Settings!$D$14</f>
        <v>15</v>
      </c>
      <c r="BH14" s="51">
        <f>+Settings!$G$29*Settings!$D$14</f>
        <v>18.75</v>
      </c>
      <c r="BI14" s="52"/>
      <c r="BJ14" s="53"/>
      <c r="BK14" s="54"/>
      <c r="BL14" s="24"/>
      <c r="BM14" s="24"/>
      <c r="BN14" s="24"/>
      <c r="BO14" s="24"/>
      <c r="BP14" s="24"/>
      <c r="BQ14" s="24"/>
    </row>
    <row r="15" spans="2:70" x14ac:dyDescent="0.2">
      <c r="W15" s="24"/>
      <c r="AH15" s="24"/>
      <c r="AI15" s="102"/>
      <c r="AJ15" s="102"/>
      <c r="AK15" s="102"/>
      <c r="AL15" s="102"/>
      <c r="AM15" s="102"/>
      <c r="AN15" s="102"/>
      <c r="AO15" s="102"/>
      <c r="AP15" s="102"/>
      <c r="AQ15" s="102"/>
      <c r="AR15" s="102"/>
      <c r="AS15" s="104"/>
      <c r="BL15" s="24"/>
      <c r="BM15" s="24"/>
      <c r="BN15" s="24"/>
      <c r="BO15" s="24"/>
      <c r="BP15" s="24"/>
      <c r="BQ15" s="24"/>
    </row>
    <row r="16" spans="2:70" x14ac:dyDescent="0.2">
      <c r="AI16" s="102"/>
      <c r="AJ16" s="102"/>
      <c r="AK16" s="102"/>
      <c r="AL16" s="102"/>
      <c r="AM16" s="102"/>
      <c r="AN16" s="102"/>
      <c r="AO16" s="102"/>
      <c r="AP16" s="102"/>
      <c r="AQ16" s="102"/>
      <c r="AR16" s="102"/>
      <c r="AS16" s="104"/>
    </row>
    <row r="17" spans="3:63" ht="13.5" thickBot="1" x14ac:dyDescent="0.25">
      <c r="C17" s="184"/>
      <c r="D17" s="184"/>
      <c r="E17" s="184"/>
      <c r="AI17" s="102"/>
      <c r="AJ17" s="102"/>
      <c r="AK17" s="102"/>
      <c r="AL17" s="102"/>
      <c r="AM17" s="102"/>
      <c r="AN17" s="102"/>
      <c r="AO17" s="102"/>
      <c r="AP17" s="102"/>
      <c r="AQ17" s="102"/>
      <c r="AR17" s="102"/>
      <c r="AS17" s="102"/>
    </row>
    <row r="18" spans="3:63" ht="13.5" thickBot="1" x14ac:dyDescent="0.25">
      <c r="C18" s="184"/>
      <c r="D18" s="184"/>
      <c r="E18" s="184"/>
      <c r="AI18" s="102"/>
      <c r="AJ18" s="102"/>
      <c r="AK18" s="102"/>
      <c r="AL18" s="102"/>
      <c r="AM18" s="102"/>
      <c r="AN18" s="102"/>
      <c r="AO18" s="102"/>
      <c r="AP18" s="102"/>
      <c r="AQ18" s="102"/>
      <c r="AR18" s="102"/>
      <c r="AS18" s="102"/>
      <c r="AU18" s="55" t="s">
        <v>2</v>
      </c>
      <c r="AV18" s="56"/>
      <c r="AW18" s="57" t="s">
        <v>51</v>
      </c>
      <c r="AX18" s="58"/>
      <c r="AY18" s="57" t="s">
        <v>51</v>
      </c>
      <c r="AZ18" s="58"/>
      <c r="BA18" s="57" t="s">
        <v>51</v>
      </c>
      <c r="BB18" s="58"/>
      <c r="BC18" s="57" t="s">
        <v>51</v>
      </c>
      <c r="BD18" s="58"/>
      <c r="BF18" s="59" t="s">
        <v>81</v>
      </c>
    </row>
    <row r="19" spans="3:63" ht="13.5" customHeight="1" thickBot="1" x14ac:dyDescent="0.25">
      <c r="C19" s="184"/>
      <c r="D19" s="184"/>
      <c r="E19" s="184"/>
      <c r="AI19" s="102"/>
      <c r="AJ19" s="102"/>
      <c r="AK19" s="102"/>
      <c r="AL19" s="102"/>
      <c r="AM19" s="102"/>
      <c r="AN19" s="102"/>
      <c r="AO19" s="102"/>
      <c r="AP19" s="102"/>
      <c r="AQ19" s="102"/>
      <c r="AR19" s="102"/>
      <c r="AS19" s="102"/>
      <c r="AU19" s="60" t="s">
        <v>1</v>
      </c>
      <c r="AV19" s="61"/>
      <c r="AW19" s="62"/>
      <c r="AX19" s="63"/>
      <c r="AY19" s="62"/>
      <c r="AZ19" s="63"/>
      <c r="BA19" s="62"/>
      <c r="BB19" s="63"/>
      <c r="BC19" s="62"/>
      <c r="BD19" s="63"/>
      <c r="BF19" s="277" t="str">
        <f>CONCATENATE("Equivalent mg/kg VS. weight-band for ",Settings!$C$5)</f>
        <v>Equivalent mg/kg VS. weight-band for Drug 2</v>
      </c>
      <c r="BG19" s="278"/>
      <c r="BH19" s="279"/>
      <c r="BI19" s="277" t="str">
        <f>CONCATENATE("Equivalent Exposure (AUC) for ",Settings!$C$5)</f>
        <v>Equivalent Exposure (AUC) for Drug 2</v>
      </c>
      <c r="BJ19" s="278"/>
      <c r="BK19" s="279"/>
    </row>
    <row r="20" spans="3:63" ht="13.5" customHeight="1" thickBot="1" x14ac:dyDescent="0.25">
      <c r="C20" s="184"/>
      <c r="D20" s="184"/>
      <c r="E20" s="184"/>
      <c r="AI20" s="102"/>
      <c r="AJ20" s="102"/>
      <c r="AK20" s="102"/>
      <c r="AL20" s="102"/>
      <c r="AM20" s="102"/>
      <c r="AN20" s="102"/>
      <c r="AO20" s="102"/>
      <c r="AP20" s="102"/>
      <c r="AQ20" s="102"/>
      <c r="AR20" s="102"/>
      <c r="AS20" s="102"/>
      <c r="AU20" s="64">
        <f>(C8/Settings!$D$11)^0.75</f>
        <v>0.14331641883065502</v>
      </c>
      <c r="AV20" s="65">
        <f>(D8/Settings!$D$11)^0.75</f>
        <v>0.23800934832592391</v>
      </c>
      <c r="AW20" s="64">
        <f t="shared" ref="AW20:AX25" si="16">IF(maturation="YES",AU20*AW8,AU20)</f>
        <v>4.849433146055207E-2</v>
      </c>
      <c r="AX20" s="64">
        <f t="shared" si="16"/>
        <v>0.16117790198703991</v>
      </c>
      <c r="AY20" s="64">
        <f t="shared" ref="AY20:AZ25" si="17">IF(maturation="YES",AU20*AY8,AU20)</f>
        <v>3.3294632201365901E-2</v>
      </c>
      <c r="AZ20" s="64">
        <f t="shared" si="17"/>
        <v>0.1062384397282272</v>
      </c>
      <c r="BA20" s="64">
        <f t="shared" ref="BA20:BD25" si="18">IF(maturation="YES",AU20*BA8,AU20)</f>
        <v>5.9041841505565136E-2</v>
      </c>
      <c r="BB20" s="66">
        <f t="shared" si="18"/>
        <v>0.14746726794157922</v>
      </c>
      <c r="BC20" s="64">
        <f t="shared" si="18"/>
        <v>4.849433146055207E-2</v>
      </c>
      <c r="BD20" s="66">
        <f t="shared" si="18"/>
        <v>0.16117790198703991</v>
      </c>
      <c r="BF20" s="253" t="s">
        <v>9</v>
      </c>
      <c r="BG20" s="67" t="s">
        <v>10</v>
      </c>
      <c r="BH20" s="68" t="s">
        <v>11</v>
      </c>
      <c r="BI20" s="253" t="s">
        <v>26</v>
      </c>
      <c r="BJ20" s="67" t="s">
        <v>27</v>
      </c>
      <c r="BK20" s="68" t="s">
        <v>28</v>
      </c>
    </row>
    <row r="21" spans="3:63" x14ac:dyDescent="0.2">
      <c r="C21" s="184"/>
      <c r="D21" s="184"/>
      <c r="E21" s="184"/>
      <c r="AI21" s="102"/>
      <c r="AJ21" s="102"/>
      <c r="AK21" s="102"/>
      <c r="AL21" s="102"/>
      <c r="AM21" s="102"/>
      <c r="AN21" s="102"/>
      <c r="AO21" s="102"/>
      <c r="AP21" s="102"/>
      <c r="AQ21" s="102"/>
      <c r="AR21" s="102"/>
      <c r="AS21" s="102"/>
      <c r="AU21" s="64">
        <f>(C9/Settings!$D$11)^0.75</f>
        <v>0.24102852568339553</v>
      </c>
      <c r="AV21" s="65">
        <f>(D9/Settings!$D$11)^0.75</f>
        <v>0.35089841171191438</v>
      </c>
      <c r="AW21" s="64">
        <f t="shared" si="16"/>
        <v>0.13659344796718306</v>
      </c>
      <c r="AX21" s="64">
        <f t="shared" si="16"/>
        <v>0.3457310769065125</v>
      </c>
      <c r="AY21" s="64">
        <f t="shared" si="17"/>
        <v>8.8554303475992704E-2</v>
      </c>
      <c r="AZ21" s="64">
        <f t="shared" si="17"/>
        <v>0.31552917893775612</v>
      </c>
      <c r="BA21" s="64">
        <f t="shared" si="18"/>
        <v>0.13284815208192213</v>
      </c>
      <c r="BB21" s="66">
        <f t="shared" si="18"/>
        <v>0.32565510077194321</v>
      </c>
      <c r="BC21" s="64">
        <f t="shared" si="18"/>
        <v>0.13659344796718306</v>
      </c>
      <c r="BD21" s="66">
        <f t="shared" si="18"/>
        <v>0.3457310769065125</v>
      </c>
      <c r="BF21" s="69">
        <f>+Settings!$E$30*Settings!$D$15</f>
        <v>12</v>
      </c>
      <c r="BG21" s="70">
        <f>Settings!$D$15</f>
        <v>15</v>
      </c>
      <c r="BH21" s="71">
        <f>+Settings!$G$30*Settings!$D$15</f>
        <v>18.75</v>
      </c>
      <c r="BI21" s="69">
        <f>+Settings!$E$30</f>
        <v>0.8</v>
      </c>
      <c r="BJ21" s="70">
        <v>1</v>
      </c>
      <c r="BK21" s="71">
        <f>+Settings!$G$30</f>
        <v>1.25</v>
      </c>
    </row>
    <row r="22" spans="3:63" x14ac:dyDescent="0.2">
      <c r="C22" s="184"/>
      <c r="D22" s="184"/>
      <c r="E22" s="184"/>
      <c r="AI22" s="102"/>
      <c r="AJ22" s="102"/>
      <c r="AK22" s="102"/>
      <c r="AL22" s="102"/>
      <c r="AM22" s="102"/>
      <c r="AN22" s="102"/>
      <c r="AO22" s="102"/>
      <c r="AP22" s="102"/>
      <c r="AQ22" s="102"/>
      <c r="AR22" s="102"/>
      <c r="AS22" s="102"/>
      <c r="AU22" s="64">
        <f>(C10/Settings!$D$11)^0.75</f>
        <v>0.35355339059327379</v>
      </c>
      <c r="AV22" s="65">
        <f>(D10/Settings!$D$11)^0.75</f>
        <v>0.45260162270956783</v>
      </c>
      <c r="AW22" s="64">
        <f t="shared" si="16"/>
        <v>0.33622720726440569</v>
      </c>
      <c r="AX22" s="64">
        <f t="shared" si="16"/>
        <v>0.45213129521512507</v>
      </c>
      <c r="AY22" s="64">
        <f t="shared" si="17"/>
        <v>0.27955215867417504</v>
      </c>
      <c r="AZ22" s="64">
        <f t="shared" si="17"/>
        <v>0.44476385107259869</v>
      </c>
      <c r="BA22" s="64">
        <f t="shared" si="18"/>
        <v>0.30414913001930993</v>
      </c>
      <c r="BB22" s="66">
        <f t="shared" si="18"/>
        <v>0.44557837829811897</v>
      </c>
      <c r="BC22" s="64">
        <f t="shared" si="18"/>
        <v>0.33622720726440569</v>
      </c>
      <c r="BD22" s="66">
        <f t="shared" si="18"/>
        <v>0.45213129521512507</v>
      </c>
      <c r="BF22" s="72">
        <f>+Settings!$E$30*Settings!$D$15</f>
        <v>12</v>
      </c>
      <c r="BG22" s="73">
        <f>Settings!$D$15</f>
        <v>15</v>
      </c>
      <c r="BH22" s="74">
        <f>+Settings!$G$30*Settings!$D$15</f>
        <v>18.75</v>
      </c>
      <c r="BI22" s="72">
        <f>+Settings!$E$30</f>
        <v>0.8</v>
      </c>
      <c r="BJ22" s="73">
        <v>1</v>
      </c>
      <c r="BK22" s="74">
        <f>+Settings!$G$30</f>
        <v>1.25</v>
      </c>
    </row>
    <row r="23" spans="3:63" x14ac:dyDescent="0.2">
      <c r="C23" s="184"/>
      <c r="D23" s="184"/>
      <c r="E23" s="184"/>
      <c r="AI23" s="102"/>
      <c r="AJ23" s="102"/>
      <c r="AK23" s="102"/>
      <c r="AL23" s="102"/>
      <c r="AM23" s="102"/>
      <c r="AN23" s="102"/>
      <c r="AO23" s="102"/>
      <c r="AP23" s="102"/>
      <c r="AQ23" s="102"/>
      <c r="AR23" s="102"/>
      <c r="AS23" s="102"/>
      <c r="AU23" s="64">
        <f>(C11/Settings!$D$11)^0.75</f>
        <v>0.45504152822405836</v>
      </c>
      <c r="AV23" s="65">
        <f>(D11/Settings!$D$11)^0.75</f>
        <v>0.59237239764711247</v>
      </c>
      <c r="AW23" s="64">
        <f t="shared" si="16"/>
        <v>0.45343228078686626</v>
      </c>
      <c r="AX23" s="64">
        <f t="shared" si="16"/>
        <v>0.59231808738275171</v>
      </c>
      <c r="AY23" s="64">
        <f t="shared" si="17"/>
        <v>0.4369884116726736</v>
      </c>
      <c r="AZ23" s="64">
        <f t="shared" si="17"/>
        <v>0.59044514528782099</v>
      </c>
      <c r="BA23" s="64">
        <f t="shared" si="18"/>
        <v>0.4405805226388167</v>
      </c>
      <c r="BB23" s="66">
        <f t="shared" si="18"/>
        <v>0.59019394589382534</v>
      </c>
      <c r="BC23" s="64">
        <f t="shared" si="18"/>
        <v>0.45343228078686626</v>
      </c>
      <c r="BD23" s="66">
        <f t="shared" si="18"/>
        <v>0.59231808738275171</v>
      </c>
      <c r="BF23" s="72">
        <f>+Settings!$E$30*Settings!$D$15</f>
        <v>12</v>
      </c>
      <c r="BG23" s="73">
        <f>Settings!$D$15</f>
        <v>15</v>
      </c>
      <c r="BH23" s="74">
        <f>+Settings!$G$30*Settings!$D$15</f>
        <v>18.75</v>
      </c>
      <c r="BI23" s="72">
        <f>+Settings!$E$30</f>
        <v>0.8</v>
      </c>
      <c r="BJ23" s="73">
        <v>1</v>
      </c>
      <c r="BK23" s="74">
        <f>+Settings!$G$30</f>
        <v>1.25</v>
      </c>
    </row>
    <row r="24" spans="3:63" x14ac:dyDescent="0.2">
      <c r="C24" s="184"/>
      <c r="D24" s="184"/>
      <c r="E24" s="184"/>
      <c r="AI24" s="102"/>
      <c r="AJ24" s="102"/>
      <c r="AK24" s="102"/>
      <c r="AL24" s="102"/>
      <c r="AM24" s="102"/>
      <c r="AN24" s="102"/>
      <c r="AO24" s="102"/>
      <c r="AP24" s="102"/>
      <c r="AQ24" s="102"/>
      <c r="AR24" s="102"/>
      <c r="AS24" s="102"/>
      <c r="AU24" s="64">
        <f>(C12/Settings!$D$11)^0.75</f>
        <v>0.59460355750136051</v>
      </c>
      <c r="AV24" s="65">
        <f>(D12/Settings!$D$11)^0.75</f>
        <v>0.70081682036720683</v>
      </c>
      <c r="AW24" s="64">
        <f t="shared" si="16"/>
        <v>0.59443117473286289</v>
      </c>
      <c r="AX24" s="64">
        <f t="shared" si="16"/>
        <v>0.70079493296227524</v>
      </c>
      <c r="AY24" s="64">
        <f t="shared" si="17"/>
        <v>0.59031790657319461</v>
      </c>
      <c r="AZ24" s="64">
        <f t="shared" si="17"/>
        <v>0.69973545003192805</v>
      </c>
      <c r="BA24" s="64">
        <f t="shared" si="18"/>
        <v>0.59026753300544388</v>
      </c>
      <c r="BB24" s="66">
        <f t="shared" si="18"/>
        <v>0.69946051505021301</v>
      </c>
      <c r="BC24" s="64">
        <f t="shared" si="18"/>
        <v>0.59443117473286289</v>
      </c>
      <c r="BD24" s="66">
        <f t="shared" si="18"/>
        <v>0.70079493296227524</v>
      </c>
      <c r="BF24" s="72">
        <f>+Settings!$E$30*Settings!$D$15</f>
        <v>12</v>
      </c>
      <c r="BG24" s="73">
        <f>Settings!$D$15</f>
        <v>15</v>
      </c>
      <c r="BH24" s="74">
        <f>+Settings!$G$30*Settings!$D$15</f>
        <v>18.75</v>
      </c>
      <c r="BI24" s="72">
        <f>+Settings!$E$30</f>
        <v>0.8</v>
      </c>
      <c r="BJ24" s="73">
        <v>1</v>
      </c>
      <c r="BK24" s="74">
        <f>+Settings!$G$30</f>
        <v>1.25</v>
      </c>
    </row>
    <row r="25" spans="3:63" ht="13.5" thickBot="1" x14ac:dyDescent="0.25">
      <c r="C25" s="184"/>
      <c r="D25" s="184"/>
      <c r="E25" s="184"/>
      <c r="AI25" s="102"/>
      <c r="AJ25" s="102"/>
      <c r="AK25" s="102"/>
      <c r="AL25" s="102"/>
      <c r="AM25" s="102"/>
      <c r="AN25" s="102"/>
      <c r="AO25" s="102"/>
      <c r="AP25" s="102"/>
      <c r="AQ25" s="102"/>
      <c r="AR25" s="102"/>
      <c r="AS25" s="102"/>
      <c r="AU25" s="75">
        <f>(C13/Settings!$D$11)^0.75</f>
        <v>0.7029266564879364</v>
      </c>
      <c r="AV25" s="76">
        <f>(D13/Settings!$D$11)^0.75</f>
        <v>0.90276367689736647</v>
      </c>
      <c r="AW25" s="75">
        <f t="shared" si="16"/>
        <v>0.70287083739620249</v>
      </c>
      <c r="AX25" s="75">
        <f t="shared" si="16"/>
        <v>0.9027472167464522</v>
      </c>
      <c r="AY25" s="75">
        <f t="shared" si="17"/>
        <v>0.70085626274997137</v>
      </c>
      <c r="AZ25" s="75">
        <f t="shared" si="17"/>
        <v>0.90180453837458852</v>
      </c>
      <c r="BA25" s="75">
        <f t="shared" si="18"/>
        <v>0.70055371885786155</v>
      </c>
      <c r="BB25" s="77">
        <f t="shared" si="18"/>
        <v>0.9027472167464522</v>
      </c>
      <c r="BC25" s="75">
        <f t="shared" si="18"/>
        <v>0.70287083739620249</v>
      </c>
      <c r="BD25" s="77">
        <f t="shared" si="18"/>
        <v>0.9027472167464522</v>
      </c>
      <c r="BF25" s="72">
        <f>+Settings!$E$30*Settings!$D$15</f>
        <v>12</v>
      </c>
      <c r="BG25" s="73">
        <f>Settings!$D$15</f>
        <v>15</v>
      </c>
      <c r="BH25" s="74">
        <f>+Settings!$G$30*Settings!$D$15</f>
        <v>18.75</v>
      </c>
      <c r="BI25" s="72">
        <f>+Settings!$E$30</f>
        <v>0.8</v>
      </c>
      <c r="BJ25" s="73">
        <v>1</v>
      </c>
      <c r="BK25" s="74">
        <f>+Settings!$G$30</f>
        <v>1.25</v>
      </c>
    </row>
    <row r="26" spans="3:63" ht="13.5" thickBot="1" x14ac:dyDescent="0.25">
      <c r="C26" s="184"/>
      <c r="D26" s="184"/>
      <c r="E26" s="184"/>
      <c r="AI26" s="102"/>
      <c r="AJ26" s="102"/>
      <c r="AK26" s="102"/>
      <c r="AL26" s="102"/>
      <c r="AM26" s="102"/>
      <c r="AN26" s="102"/>
      <c r="AO26" s="102"/>
      <c r="AP26" s="102"/>
      <c r="AQ26" s="102"/>
      <c r="AR26" s="102"/>
      <c r="AS26" s="102"/>
      <c r="AU26" s="78">
        <f>(C14/Settings!$D$11)^0.75</f>
        <v>0.90470301942504849</v>
      </c>
      <c r="AV26" s="79"/>
      <c r="AW26" s="78"/>
      <c r="AX26" s="80"/>
      <c r="AY26" s="81"/>
      <c r="AZ26" s="82"/>
      <c r="BA26" s="82"/>
      <c r="BB26" s="83"/>
      <c r="BC26" s="82"/>
      <c r="BD26" s="83"/>
      <c r="BF26" s="72">
        <f>+Settings!$E$30*Settings!$D$15</f>
        <v>12</v>
      </c>
      <c r="BG26" s="73">
        <f>Settings!$D$15</f>
        <v>15</v>
      </c>
      <c r="BH26" s="74">
        <f>+Settings!$G$30*Settings!$D$15</f>
        <v>18.75</v>
      </c>
      <c r="BI26" s="72">
        <f>+Settings!$E$30</f>
        <v>0.8</v>
      </c>
      <c r="BJ26" s="73">
        <v>1</v>
      </c>
      <c r="BK26" s="74">
        <f>+Settings!$G$30</f>
        <v>1.25</v>
      </c>
    </row>
    <row r="27" spans="3:63" ht="13.5" thickBot="1" x14ac:dyDescent="0.25">
      <c r="C27" s="184"/>
      <c r="D27" s="184"/>
      <c r="E27" s="184"/>
      <c r="AI27" s="102"/>
      <c r="AJ27" s="102"/>
      <c r="AK27" s="102"/>
      <c r="AL27" s="102"/>
      <c r="AM27" s="102"/>
      <c r="AN27" s="102"/>
      <c r="AO27" s="102"/>
      <c r="AP27" s="102"/>
      <c r="AQ27" s="102"/>
      <c r="AR27" s="102"/>
      <c r="AS27" s="102"/>
      <c r="BF27" s="84">
        <f>+Settings!$E$30*Settings!$D$15</f>
        <v>12</v>
      </c>
      <c r="BG27" s="85">
        <f>Settings!$D$15</f>
        <v>15</v>
      </c>
      <c r="BH27" s="86">
        <f>+Settings!$G$30*Settings!$D$15</f>
        <v>18.75</v>
      </c>
      <c r="BI27" s="52"/>
      <c r="BJ27" s="53"/>
      <c r="BK27" s="54"/>
    </row>
    <row r="28" spans="3:63" x14ac:dyDescent="0.2">
      <c r="C28" s="184"/>
      <c r="D28" s="184"/>
      <c r="E28" s="184"/>
      <c r="AI28" s="102"/>
      <c r="AJ28" s="102"/>
      <c r="AK28" s="102"/>
      <c r="AL28" s="102"/>
      <c r="AM28" s="102"/>
      <c r="AN28" s="102"/>
      <c r="AO28" s="102"/>
      <c r="AP28" s="102"/>
      <c r="AQ28" s="102"/>
      <c r="AR28" s="102"/>
      <c r="AS28" s="102"/>
    </row>
    <row r="29" spans="3:63" x14ac:dyDescent="0.2">
      <c r="C29" s="184"/>
      <c r="D29" s="184"/>
      <c r="E29" s="184"/>
      <c r="AI29" s="102"/>
      <c r="AJ29" s="102"/>
      <c r="AK29" s="102"/>
      <c r="AL29" s="102"/>
      <c r="AM29" s="102"/>
      <c r="AN29" s="102"/>
      <c r="AO29" s="102"/>
      <c r="AP29" s="102"/>
      <c r="AQ29" s="102"/>
      <c r="AR29" s="102"/>
      <c r="AS29" s="102"/>
    </row>
    <row r="30" spans="3:63" x14ac:dyDescent="0.2">
      <c r="C30" s="184"/>
      <c r="D30" s="184"/>
      <c r="E30" s="184"/>
      <c r="AI30" s="102"/>
      <c r="AJ30" s="102"/>
      <c r="AK30" s="102"/>
      <c r="AL30" s="102"/>
      <c r="AM30" s="102"/>
      <c r="AN30" s="102"/>
      <c r="AO30" s="102"/>
      <c r="AP30" s="102"/>
      <c r="AQ30" s="102"/>
      <c r="AR30" s="102"/>
      <c r="AS30" s="102"/>
    </row>
    <row r="31" spans="3:63" ht="13.5" thickBot="1" x14ac:dyDescent="0.25">
      <c r="C31" s="184"/>
      <c r="D31" s="184"/>
      <c r="E31" s="184"/>
      <c r="AI31" s="102"/>
      <c r="AJ31" s="102"/>
      <c r="AK31" s="102"/>
      <c r="AL31" s="102"/>
      <c r="AM31" s="102"/>
      <c r="AN31" s="102"/>
      <c r="AO31" s="102"/>
      <c r="AP31" s="102"/>
      <c r="AQ31" s="102"/>
      <c r="AR31" s="102"/>
      <c r="AS31" s="102"/>
      <c r="BF31" s="87" t="s">
        <v>81</v>
      </c>
    </row>
    <row r="32" spans="3:63" ht="12.75" customHeight="1" x14ac:dyDescent="0.2">
      <c r="C32" s="184"/>
      <c r="D32" s="184"/>
      <c r="E32" s="184"/>
      <c r="AI32" s="102"/>
      <c r="AJ32" s="102"/>
      <c r="AK32" s="102"/>
      <c r="AL32" s="102"/>
      <c r="AM32" s="102"/>
      <c r="AN32" s="102"/>
      <c r="AO32" s="102"/>
      <c r="AP32" s="102"/>
      <c r="AQ32" s="102"/>
      <c r="AR32" s="102"/>
      <c r="AS32" s="102"/>
      <c r="BF32" s="271" t="str">
        <f>CONCATENATE("Equivalent mg/kg VS. weight-band for ",Settings!$C$6)</f>
        <v>Equivalent mg/kg VS. weight-band for Drug 3</v>
      </c>
      <c r="BG32" s="272"/>
      <c r="BH32" s="273"/>
      <c r="BI32" s="271" t="str">
        <f>CONCATENATE("Equivalent Exposure (AUC) for ",Settings!$C$6)</f>
        <v>Equivalent Exposure (AUC) for Drug 3</v>
      </c>
      <c r="BJ32" s="272"/>
      <c r="BK32" s="273"/>
    </row>
    <row r="33" spans="3:63" ht="13.5" customHeight="1" thickBot="1" x14ac:dyDescent="0.25">
      <c r="C33" s="184"/>
      <c r="D33" s="184"/>
      <c r="E33" s="184"/>
      <c r="AI33" s="102"/>
      <c r="AJ33" s="102"/>
      <c r="AK33" s="102"/>
      <c r="AL33" s="102"/>
      <c r="AM33" s="102"/>
      <c r="AN33" s="102"/>
      <c r="AO33" s="102"/>
      <c r="AP33" s="102"/>
      <c r="AQ33" s="102"/>
      <c r="AR33" s="102"/>
      <c r="AS33" s="102"/>
      <c r="BF33" s="250" t="s">
        <v>9</v>
      </c>
      <c r="BG33" s="88" t="s">
        <v>10</v>
      </c>
      <c r="BH33" s="89" t="s">
        <v>11</v>
      </c>
      <c r="BI33" s="90" t="s">
        <v>26</v>
      </c>
      <c r="BJ33" s="88" t="s">
        <v>27</v>
      </c>
      <c r="BK33" s="89" t="s">
        <v>28</v>
      </c>
    </row>
    <row r="34" spans="3:63" x14ac:dyDescent="0.2">
      <c r="C34" s="184"/>
      <c r="D34" s="184"/>
      <c r="E34" s="184"/>
      <c r="AI34" s="102"/>
      <c r="AJ34" s="102"/>
      <c r="AK34" s="102"/>
      <c r="AL34" s="102"/>
      <c r="AM34" s="102"/>
      <c r="AN34" s="102"/>
      <c r="AO34" s="102"/>
      <c r="AP34" s="102"/>
      <c r="AQ34" s="102"/>
      <c r="AR34" s="102"/>
      <c r="AS34" s="102"/>
      <c r="BF34" s="91">
        <f>+Settings!$E$31*Settings!$D$16</f>
        <v>6</v>
      </c>
      <c r="BG34" s="92">
        <f>Settings!$D$16</f>
        <v>7.5</v>
      </c>
      <c r="BH34" s="93">
        <f>+Settings!$G$31*Settings!$D$16</f>
        <v>9.375</v>
      </c>
      <c r="BI34" s="91">
        <f>+Settings!$E$31</f>
        <v>0.8</v>
      </c>
      <c r="BJ34" s="92">
        <v>1</v>
      </c>
      <c r="BK34" s="93">
        <f>+Settings!$G$31</f>
        <v>1.25</v>
      </c>
    </row>
    <row r="35" spans="3:63" x14ac:dyDescent="0.2">
      <c r="C35" s="184"/>
      <c r="D35" s="184"/>
      <c r="E35" s="184"/>
      <c r="AI35" s="102"/>
      <c r="AJ35" s="102"/>
      <c r="AK35" s="102"/>
      <c r="AL35" s="102"/>
      <c r="AM35" s="102"/>
      <c r="AN35" s="102"/>
      <c r="AO35" s="102"/>
      <c r="AP35" s="102"/>
      <c r="AQ35" s="102"/>
      <c r="AR35" s="102"/>
      <c r="AS35" s="102"/>
      <c r="BF35" s="94">
        <f>+Settings!$E$31*Settings!$D$16</f>
        <v>6</v>
      </c>
      <c r="BG35" s="95">
        <f>Settings!$D$16</f>
        <v>7.5</v>
      </c>
      <c r="BH35" s="96">
        <f>+Settings!$G$31*Settings!$D$16</f>
        <v>9.375</v>
      </c>
      <c r="BI35" s="94">
        <f>+Settings!$E$31</f>
        <v>0.8</v>
      </c>
      <c r="BJ35" s="95">
        <v>1</v>
      </c>
      <c r="BK35" s="96">
        <f>+Settings!$G$31</f>
        <v>1.25</v>
      </c>
    </row>
    <row r="36" spans="3:63" x14ac:dyDescent="0.2">
      <c r="C36" s="184"/>
      <c r="D36" s="184"/>
      <c r="E36" s="184"/>
      <c r="AI36" s="102"/>
      <c r="AJ36" s="102"/>
      <c r="AK36" s="102"/>
      <c r="AL36" s="102"/>
      <c r="AM36" s="102"/>
      <c r="AN36" s="102"/>
      <c r="AO36" s="102"/>
      <c r="AP36" s="102"/>
      <c r="AQ36" s="102"/>
      <c r="AR36" s="102"/>
      <c r="AS36" s="102"/>
      <c r="BF36" s="94">
        <f>+Settings!$E$31*Settings!$D$16</f>
        <v>6</v>
      </c>
      <c r="BG36" s="95">
        <f>Settings!$D$16</f>
        <v>7.5</v>
      </c>
      <c r="BH36" s="96">
        <f>+Settings!$G$31*Settings!$D$16</f>
        <v>9.375</v>
      </c>
      <c r="BI36" s="94">
        <f>+Settings!$E$31</f>
        <v>0.8</v>
      </c>
      <c r="BJ36" s="95">
        <v>1</v>
      </c>
      <c r="BK36" s="96">
        <f>+Settings!$G$31</f>
        <v>1.25</v>
      </c>
    </row>
    <row r="37" spans="3:63" x14ac:dyDescent="0.2">
      <c r="C37" s="184"/>
      <c r="D37" s="184"/>
      <c r="E37" s="184"/>
      <c r="AI37" s="102"/>
      <c r="AJ37" s="102"/>
      <c r="AK37" s="102"/>
      <c r="AL37" s="102"/>
      <c r="AM37" s="102"/>
      <c r="AN37" s="102"/>
      <c r="AO37" s="102"/>
      <c r="AP37" s="102"/>
      <c r="AQ37" s="102"/>
      <c r="AR37" s="102"/>
      <c r="AS37" s="102"/>
      <c r="BF37" s="94">
        <f>+Settings!$E$31*Settings!$D$16</f>
        <v>6</v>
      </c>
      <c r="BG37" s="95">
        <f>Settings!$D$16</f>
        <v>7.5</v>
      </c>
      <c r="BH37" s="96">
        <f>+Settings!$G$31*Settings!$D$16</f>
        <v>9.375</v>
      </c>
      <c r="BI37" s="94">
        <f>+Settings!$E$31</f>
        <v>0.8</v>
      </c>
      <c r="BJ37" s="95">
        <v>1</v>
      </c>
      <c r="BK37" s="96">
        <f>+Settings!$G$31</f>
        <v>1.25</v>
      </c>
    </row>
    <row r="38" spans="3:63" x14ac:dyDescent="0.2">
      <c r="AI38" s="102"/>
      <c r="AJ38" s="102"/>
      <c r="AK38" s="102"/>
      <c r="AL38" s="102"/>
      <c r="AM38" s="102"/>
      <c r="AN38" s="102"/>
      <c r="AO38" s="102"/>
      <c r="AP38" s="102"/>
      <c r="AQ38" s="102"/>
      <c r="AR38" s="102"/>
      <c r="AS38" s="102"/>
      <c r="BF38" s="94">
        <f>+Settings!$E$31*Settings!$D$16</f>
        <v>6</v>
      </c>
      <c r="BG38" s="95">
        <f>Settings!$D$16</f>
        <v>7.5</v>
      </c>
      <c r="BH38" s="96">
        <f>+Settings!$G$31*Settings!$D$16</f>
        <v>9.375</v>
      </c>
      <c r="BI38" s="94">
        <f>+Settings!$E$31</f>
        <v>0.8</v>
      </c>
      <c r="BJ38" s="95">
        <v>1</v>
      </c>
      <c r="BK38" s="96">
        <f>+Settings!$G$31</f>
        <v>1.25</v>
      </c>
    </row>
    <row r="39" spans="3:63" x14ac:dyDescent="0.2">
      <c r="AI39" s="102"/>
      <c r="AJ39" s="102"/>
      <c r="AK39" s="102"/>
      <c r="AL39" s="102"/>
      <c r="AM39" s="102"/>
      <c r="AN39" s="102"/>
      <c r="AO39" s="102"/>
      <c r="AP39" s="102"/>
      <c r="AQ39" s="102"/>
      <c r="AR39" s="102"/>
      <c r="AS39" s="102"/>
      <c r="BF39" s="94">
        <f>+Settings!$E$31*Settings!$D$16</f>
        <v>6</v>
      </c>
      <c r="BG39" s="95">
        <f>Settings!$D$16</f>
        <v>7.5</v>
      </c>
      <c r="BH39" s="96">
        <f>+Settings!$G$31*Settings!$D$16</f>
        <v>9.375</v>
      </c>
      <c r="BI39" s="94">
        <f>+Settings!$E$31</f>
        <v>0.8</v>
      </c>
      <c r="BJ39" s="95">
        <v>1</v>
      </c>
      <c r="BK39" s="96">
        <f>+Settings!$G$31</f>
        <v>1.25</v>
      </c>
    </row>
    <row r="40" spans="3:63" ht="13.5" thickBot="1" x14ac:dyDescent="0.25">
      <c r="AI40" s="102"/>
      <c r="AJ40" s="102"/>
      <c r="AK40" s="102"/>
      <c r="AL40" s="102"/>
      <c r="AM40" s="102"/>
      <c r="AN40" s="102"/>
      <c r="AO40" s="102"/>
      <c r="AP40" s="102"/>
      <c r="AQ40" s="102"/>
      <c r="AR40" s="102"/>
      <c r="AS40" s="102"/>
      <c r="BF40" s="97">
        <f>+Settings!$E$31*Settings!$D$16</f>
        <v>6</v>
      </c>
      <c r="BG40" s="98">
        <f>Settings!$D$16</f>
        <v>7.5</v>
      </c>
      <c r="BH40" s="99">
        <f>+Settings!$G$31*Settings!$D$16</f>
        <v>9.375</v>
      </c>
      <c r="BI40" s="52"/>
      <c r="BJ40" s="53"/>
      <c r="BK40" s="54"/>
    </row>
    <row r="41" spans="3:63" x14ac:dyDescent="0.2">
      <c r="AI41" s="102"/>
      <c r="AJ41" s="102"/>
      <c r="AK41" s="102"/>
      <c r="AL41" s="102"/>
      <c r="AM41" s="102"/>
      <c r="AN41" s="102"/>
      <c r="AO41" s="102"/>
      <c r="AP41" s="102"/>
      <c r="AQ41" s="102"/>
      <c r="AR41" s="102"/>
      <c r="AS41" s="102"/>
    </row>
    <row r="42" spans="3:63" x14ac:dyDescent="0.2">
      <c r="AI42" s="102"/>
      <c r="AJ42" s="102"/>
      <c r="AK42" s="102"/>
      <c r="AL42" s="102"/>
      <c r="AM42" s="102"/>
      <c r="AN42" s="102"/>
      <c r="AO42" s="102"/>
      <c r="AP42" s="102"/>
      <c r="AQ42" s="102"/>
      <c r="AR42" s="102"/>
      <c r="AS42" s="102"/>
    </row>
    <row r="43" spans="3:63" x14ac:dyDescent="0.2">
      <c r="AI43" s="102"/>
      <c r="AJ43" s="102"/>
      <c r="AK43" s="102"/>
      <c r="AL43" s="102"/>
      <c r="AM43" s="102"/>
      <c r="AN43" s="102"/>
      <c r="AO43" s="102"/>
      <c r="AP43" s="102"/>
      <c r="AQ43" s="102"/>
      <c r="AR43" s="102"/>
      <c r="AS43" s="102"/>
    </row>
    <row r="44" spans="3:63" ht="13.5" thickBot="1" x14ac:dyDescent="0.25">
      <c r="AI44" s="102"/>
      <c r="AJ44" s="102"/>
      <c r="AK44" s="102"/>
      <c r="AL44" s="102"/>
      <c r="AM44" s="102"/>
      <c r="AN44" s="102"/>
      <c r="AO44" s="102"/>
      <c r="AP44" s="102"/>
      <c r="AQ44" s="102"/>
      <c r="AR44" s="102"/>
      <c r="AS44" s="102"/>
      <c r="BF44" s="339" t="s">
        <v>81</v>
      </c>
      <c r="BG44" s="339"/>
      <c r="BH44" s="339"/>
      <c r="BI44" s="339"/>
      <c r="BJ44" s="339"/>
      <c r="BK44" s="339"/>
    </row>
    <row r="45" spans="3:63" ht="14.25" customHeight="1" x14ac:dyDescent="0.2">
      <c r="AI45" s="102"/>
      <c r="AJ45" s="102"/>
      <c r="AK45" s="102"/>
      <c r="AL45" s="102"/>
      <c r="AM45" s="102"/>
      <c r="AN45" s="102"/>
      <c r="AO45" s="102"/>
      <c r="AP45" s="102"/>
      <c r="AQ45" s="102"/>
      <c r="AR45" s="102"/>
      <c r="AS45" s="102"/>
      <c r="BF45" s="340" t="str">
        <f>CONCATENATE("Equivalent mg/kg VS. weight-band for ",Settings!$C$6)</f>
        <v>Equivalent mg/kg VS. weight-band for Drug 3</v>
      </c>
      <c r="BG45" s="341"/>
      <c r="BH45" s="342"/>
      <c r="BI45" s="340" t="str">
        <f>CONCATENATE("Equivalent Exposure (AUC) for ",Settings!$C$7)</f>
        <v>Equivalent Exposure (AUC) for Drug 4</v>
      </c>
      <c r="BJ45" s="341"/>
      <c r="BK45" s="342"/>
    </row>
    <row r="46" spans="3:63" ht="14.25" customHeight="1" thickBot="1" x14ac:dyDescent="0.25">
      <c r="AI46" s="102"/>
      <c r="AJ46" s="102"/>
      <c r="AK46" s="102"/>
      <c r="AL46" s="102"/>
      <c r="AM46" s="102"/>
      <c r="AN46" s="102"/>
      <c r="AO46" s="102"/>
      <c r="AP46" s="102"/>
      <c r="AQ46" s="102"/>
      <c r="AR46" s="102"/>
      <c r="AS46" s="102"/>
      <c r="BF46" s="343" t="s">
        <v>9</v>
      </c>
      <c r="BG46" s="344" t="s">
        <v>10</v>
      </c>
      <c r="BH46" s="345" t="s">
        <v>11</v>
      </c>
      <c r="BI46" s="346" t="s">
        <v>26</v>
      </c>
      <c r="BJ46" s="344" t="s">
        <v>27</v>
      </c>
      <c r="BK46" s="345" t="s">
        <v>28</v>
      </c>
    </row>
    <row r="47" spans="3:63" x14ac:dyDescent="0.2">
      <c r="AI47" s="102"/>
      <c r="AJ47" s="102"/>
      <c r="AK47" s="102"/>
      <c r="AL47" s="102"/>
      <c r="AM47" s="102"/>
      <c r="AN47" s="102"/>
      <c r="AO47" s="102"/>
      <c r="AP47" s="102"/>
      <c r="AQ47" s="102"/>
      <c r="AR47" s="102"/>
      <c r="AS47" s="102"/>
      <c r="BF47" s="347">
        <f>+Settings!$E$32*Settings!$D$17</f>
        <v>6</v>
      </c>
      <c r="BG47" s="348">
        <f>Settings!$D$17</f>
        <v>7.5</v>
      </c>
      <c r="BH47" s="349">
        <f>+Settings!$G$32*Settings!$D$17</f>
        <v>9.375</v>
      </c>
      <c r="BI47" s="347">
        <f>+Settings!$E$32</f>
        <v>0.8</v>
      </c>
      <c r="BJ47" s="348">
        <v>1</v>
      </c>
      <c r="BK47" s="349">
        <f>+Settings!$G$32</f>
        <v>1.25</v>
      </c>
    </row>
    <row r="48" spans="3:63" x14ac:dyDescent="0.2">
      <c r="AI48" s="102"/>
      <c r="AJ48" s="102"/>
      <c r="AK48" s="102"/>
      <c r="AL48" s="102"/>
      <c r="AM48" s="102"/>
      <c r="AN48" s="102"/>
      <c r="AO48" s="102"/>
      <c r="AP48" s="102"/>
      <c r="AQ48" s="102"/>
      <c r="AR48" s="102"/>
      <c r="AS48" s="102"/>
      <c r="BF48" s="350">
        <f>+Settings!$E$32*Settings!$D$17</f>
        <v>6</v>
      </c>
      <c r="BG48" s="351">
        <f>Settings!$D$17</f>
        <v>7.5</v>
      </c>
      <c r="BH48" s="352">
        <f>+Settings!$G$32*Settings!$D$17</f>
        <v>9.375</v>
      </c>
      <c r="BI48" s="350">
        <f>+Settings!$E$32</f>
        <v>0.8</v>
      </c>
      <c r="BJ48" s="351">
        <v>1</v>
      </c>
      <c r="BK48" s="352">
        <f>+Settings!$G$32</f>
        <v>1.25</v>
      </c>
    </row>
    <row r="49" spans="2:63" x14ac:dyDescent="0.2">
      <c r="AI49" s="102"/>
      <c r="AJ49" s="102"/>
      <c r="AK49" s="102"/>
      <c r="AL49" s="102"/>
      <c r="AM49" s="102"/>
      <c r="AN49" s="102"/>
      <c r="AO49" s="102"/>
      <c r="AP49" s="102"/>
      <c r="AQ49" s="102"/>
      <c r="AR49" s="102"/>
      <c r="AS49" s="102"/>
      <c r="BF49" s="350">
        <f>+Settings!$E$32*Settings!$D$17</f>
        <v>6</v>
      </c>
      <c r="BG49" s="351">
        <f>Settings!$D$17</f>
        <v>7.5</v>
      </c>
      <c r="BH49" s="352">
        <f>+Settings!$G$32*Settings!$D$17</f>
        <v>9.375</v>
      </c>
      <c r="BI49" s="350">
        <f>+Settings!$E$32</f>
        <v>0.8</v>
      </c>
      <c r="BJ49" s="351">
        <v>1</v>
      </c>
      <c r="BK49" s="352">
        <f>+Settings!$G$32</f>
        <v>1.25</v>
      </c>
    </row>
    <row r="50" spans="2:63" x14ac:dyDescent="0.2">
      <c r="B50" s="186"/>
      <c r="AI50" s="102"/>
      <c r="AJ50" s="102"/>
      <c r="AK50" s="102"/>
      <c r="AL50" s="102"/>
      <c r="AM50" s="102"/>
      <c r="AN50" s="102"/>
      <c r="AO50" s="102"/>
      <c r="AP50" s="102"/>
      <c r="AQ50" s="102"/>
      <c r="AR50" s="102"/>
      <c r="AS50" s="102"/>
      <c r="BF50" s="350">
        <f>+Settings!$E$32*Settings!$D$17</f>
        <v>6</v>
      </c>
      <c r="BG50" s="351">
        <f>Settings!$D$17</f>
        <v>7.5</v>
      </c>
      <c r="BH50" s="352">
        <f>+Settings!$G$32*Settings!$D$17</f>
        <v>9.375</v>
      </c>
      <c r="BI50" s="350">
        <f>+Settings!$E$32</f>
        <v>0.8</v>
      </c>
      <c r="BJ50" s="351">
        <v>1</v>
      </c>
      <c r="BK50" s="352">
        <f>+Settings!$G$32</f>
        <v>1.25</v>
      </c>
    </row>
    <row r="51" spans="2:63" x14ac:dyDescent="0.2">
      <c r="AI51" s="102"/>
      <c r="AJ51" s="102"/>
      <c r="AK51" s="102"/>
      <c r="AL51" s="102"/>
      <c r="AM51" s="102"/>
      <c r="AN51" s="102"/>
      <c r="AO51" s="102"/>
      <c r="AP51" s="102"/>
      <c r="AQ51" s="102"/>
      <c r="AR51" s="102"/>
      <c r="AS51" s="102"/>
      <c r="BF51" s="350">
        <f>+Settings!$E$32*Settings!$D$17</f>
        <v>6</v>
      </c>
      <c r="BG51" s="351">
        <f>Settings!$D$17</f>
        <v>7.5</v>
      </c>
      <c r="BH51" s="352">
        <f>+Settings!$G$32*Settings!$D$17</f>
        <v>9.375</v>
      </c>
      <c r="BI51" s="350">
        <f>+Settings!$E$32</f>
        <v>0.8</v>
      </c>
      <c r="BJ51" s="351">
        <v>1</v>
      </c>
      <c r="BK51" s="352">
        <f>+Settings!$G$32</f>
        <v>1.25</v>
      </c>
    </row>
    <row r="52" spans="2:63" x14ac:dyDescent="0.2">
      <c r="AI52" s="102"/>
      <c r="AJ52" s="102"/>
      <c r="AK52" s="102"/>
      <c r="AL52" s="102"/>
      <c r="AM52" s="102"/>
      <c r="AN52" s="102"/>
      <c r="AO52" s="102"/>
      <c r="AP52" s="102"/>
      <c r="AQ52" s="102"/>
      <c r="AR52" s="102"/>
      <c r="AS52" s="102"/>
      <c r="BF52" s="350">
        <f>+Settings!$E$32*Settings!$D$17</f>
        <v>6</v>
      </c>
      <c r="BG52" s="351">
        <f>Settings!$D$17</f>
        <v>7.5</v>
      </c>
      <c r="BH52" s="352">
        <f>+Settings!$G$32*Settings!$D$17</f>
        <v>9.375</v>
      </c>
      <c r="BI52" s="350">
        <f>+Settings!$E$32</f>
        <v>0.8</v>
      </c>
      <c r="BJ52" s="351">
        <v>1</v>
      </c>
      <c r="BK52" s="352">
        <f>+Settings!$G$32</f>
        <v>1.25</v>
      </c>
    </row>
    <row r="53" spans="2:63" ht="13.5" thickBot="1" x14ac:dyDescent="0.25">
      <c r="AI53" s="102"/>
      <c r="AJ53" s="102"/>
      <c r="AK53" s="102"/>
      <c r="AL53" s="102"/>
      <c r="AM53" s="102"/>
      <c r="AN53" s="102"/>
      <c r="AO53" s="102"/>
      <c r="AP53" s="102"/>
      <c r="AQ53" s="102"/>
      <c r="AR53" s="102"/>
      <c r="AS53" s="102"/>
      <c r="BF53" s="353">
        <f>+Settings!$E$32*Settings!$D$17</f>
        <v>6</v>
      </c>
      <c r="BG53" s="354">
        <f>Settings!$D$17</f>
        <v>7.5</v>
      </c>
      <c r="BH53" s="355">
        <f>+Settings!$G$32*Settings!$D$17</f>
        <v>9.375</v>
      </c>
      <c r="BI53" s="353"/>
      <c r="BJ53" s="354"/>
      <c r="BK53" s="355"/>
    </row>
    <row r="54" spans="2:63" x14ac:dyDescent="0.2">
      <c r="AI54" s="102"/>
      <c r="AJ54" s="102"/>
      <c r="AK54" s="102"/>
      <c r="AL54" s="102"/>
      <c r="AM54" s="102"/>
      <c r="AN54" s="102"/>
      <c r="AO54" s="102"/>
      <c r="AP54" s="102"/>
      <c r="AQ54" s="102"/>
      <c r="AR54" s="102"/>
      <c r="AS54" s="102"/>
    </row>
    <row r="55" spans="2:63" x14ac:dyDescent="0.2">
      <c r="AI55" s="102"/>
      <c r="AJ55" s="102"/>
      <c r="AK55" s="102"/>
      <c r="AL55" s="102"/>
      <c r="AM55" s="102"/>
      <c r="AN55" s="102"/>
      <c r="AO55" s="102"/>
      <c r="AP55" s="102"/>
      <c r="AQ55" s="102"/>
      <c r="AR55" s="102"/>
      <c r="AS55" s="102"/>
    </row>
    <row r="56" spans="2:63" x14ac:dyDescent="0.2">
      <c r="AI56" s="102"/>
      <c r="AJ56" s="102"/>
      <c r="AK56" s="102"/>
      <c r="AL56" s="102"/>
      <c r="AM56" s="102"/>
      <c r="AN56" s="102"/>
      <c r="AO56" s="102"/>
      <c r="AP56" s="102"/>
      <c r="AQ56" s="102"/>
      <c r="AR56" s="102"/>
      <c r="AS56" s="102"/>
    </row>
    <row r="57" spans="2:63" ht="13.5" thickBot="1" x14ac:dyDescent="0.25">
      <c r="AI57" s="102"/>
      <c r="AJ57" s="102"/>
      <c r="AK57" s="102"/>
      <c r="AL57" s="102"/>
      <c r="AM57" s="102"/>
      <c r="AN57" s="102"/>
      <c r="AO57" s="102"/>
      <c r="AP57" s="102"/>
      <c r="AQ57" s="102"/>
      <c r="AR57" s="102"/>
      <c r="AS57" s="102"/>
    </row>
    <row r="58" spans="2:63" ht="25.5" x14ac:dyDescent="0.2">
      <c r="B58" s="274" t="s">
        <v>0</v>
      </c>
      <c r="C58" s="274" t="s">
        <v>77</v>
      </c>
      <c r="D58" s="276" t="s">
        <v>78</v>
      </c>
      <c r="E58" s="274" t="s">
        <v>77</v>
      </c>
      <c r="F58" s="276" t="s">
        <v>78</v>
      </c>
      <c r="G58" s="274" t="s">
        <v>83</v>
      </c>
      <c r="H58" s="276" t="s">
        <v>84</v>
      </c>
      <c r="M58" s="277" t="s">
        <v>0</v>
      </c>
      <c r="N58" s="277" t="s">
        <v>77</v>
      </c>
      <c r="O58" s="279" t="s">
        <v>78</v>
      </c>
      <c r="P58" s="277" t="s">
        <v>77</v>
      </c>
      <c r="Q58" s="279" t="s">
        <v>78</v>
      </c>
      <c r="R58" s="277" t="s">
        <v>83</v>
      </c>
      <c r="S58" s="279" t="s">
        <v>84</v>
      </c>
      <c r="X58" s="271" t="s">
        <v>0</v>
      </c>
      <c r="Y58" s="271" t="s">
        <v>77</v>
      </c>
      <c r="Z58" s="273" t="s">
        <v>78</v>
      </c>
      <c r="AA58" s="271" t="s">
        <v>77</v>
      </c>
      <c r="AB58" s="273" t="s">
        <v>78</v>
      </c>
      <c r="AC58" s="271" t="s">
        <v>83</v>
      </c>
      <c r="AD58" s="273" t="s">
        <v>84</v>
      </c>
      <c r="AI58" s="340" t="s">
        <v>0</v>
      </c>
      <c r="AJ58" s="340" t="s">
        <v>77</v>
      </c>
      <c r="AK58" s="342" t="s">
        <v>78</v>
      </c>
      <c r="AL58" s="340" t="s">
        <v>77</v>
      </c>
      <c r="AM58" s="342" t="s">
        <v>78</v>
      </c>
      <c r="AN58" s="340" t="s">
        <v>83</v>
      </c>
      <c r="AO58" s="342" t="s">
        <v>84</v>
      </c>
      <c r="AP58" s="102"/>
      <c r="AQ58" s="102"/>
      <c r="AR58" s="102"/>
      <c r="AS58" s="102"/>
    </row>
    <row r="59" spans="2:63" ht="26.25" thickBot="1" x14ac:dyDescent="0.25">
      <c r="B59" s="251" t="s">
        <v>4</v>
      </c>
      <c r="C59" s="251" t="s">
        <v>18</v>
      </c>
      <c r="D59" s="255" t="s">
        <v>18</v>
      </c>
      <c r="E59" s="251" t="s">
        <v>76</v>
      </c>
      <c r="F59" s="252" t="s">
        <v>76</v>
      </c>
      <c r="G59" s="251" t="s">
        <v>18</v>
      </c>
      <c r="H59" s="252" t="s">
        <v>18</v>
      </c>
      <c r="M59" s="253" t="s">
        <v>4</v>
      </c>
      <c r="N59" s="253" t="s">
        <v>18</v>
      </c>
      <c r="O59" s="185" t="s">
        <v>18</v>
      </c>
      <c r="P59" s="253" t="s">
        <v>76</v>
      </c>
      <c r="Q59" s="254" t="s">
        <v>76</v>
      </c>
      <c r="R59" s="253" t="s">
        <v>18</v>
      </c>
      <c r="S59" s="254" t="s">
        <v>18</v>
      </c>
      <c r="W59" s="186" t="s">
        <v>80</v>
      </c>
      <c r="X59" s="250" t="s">
        <v>4</v>
      </c>
      <c r="Y59" s="250" t="s">
        <v>18</v>
      </c>
      <c r="Z59" s="90" t="s">
        <v>18</v>
      </c>
      <c r="AA59" s="187" t="s">
        <v>76</v>
      </c>
      <c r="AB59" s="188" t="s">
        <v>76</v>
      </c>
      <c r="AC59" s="250" t="s">
        <v>18</v>
      </c>
      <c r="AD59" s="249" t="s">
        <v>18</v>
      </c>
      <c r="AH59" s="186" t="s">
        <v>80</v>
      </c>
      <c r="AI59" s="343" t="s">
        <v>4</v>
      </c>
      <c r="AJ59" s="343" t="s">
        <v>18</v>
      </c>
      <c r="AK59" s="346" t="s">
        <v>18</v>
      </c>
      <c r="AL59" s="356" t="s">
        <v>76</v>
      </c>
      <c r="AM59" s="357" t="s">
        <v>76</v>
      </c>
      <c r="AN59" s="343" t="s">
        <v>18</v>
      </c>
      <c r="AO59" s="358" t="s">
        <v>18</v>
      </c>
      <c r="AP59" s="102"/>
      <c r="AQ59" s="102"/>
      <c r="AR59" s="102"/>
      <c r="AS59" s="102"/>
    </row>
    <row r="60" spans="2:63" x14ac:dyDescent="0.2">
      <c r="B60" s="189">
        <f>$F8*Settings!$D$22</f>
        <v>80</v>
      </c>
      <c r="C60" s="190">
        <f t="shared" ref="C60:C66" si="19">B60/$C8</f>
        <v>26.666666666666668</v>
      </c>
      <c r="D60" s="191">
        <f t="shared" ref="D60:D66" si="20">B60/$D8</f>
        <v>13.559322033898304</v>
      </c>
      <c r="E60" s="42">
        <f>$B60/Settings!$D$4/AW20</f>
        <v>2.7494622426498223</v>
      </c>
      <c r="F60" s="42">
        <f>$B60/Settings!$D$4/AX20</f>
        <v>0.82724326157350325</v>
      </c>
      <c r="G60" s="41">
        <f>E60*Settings!$D$14</f>
        <v>41.241933639747337</v>
      </c>
      <c r="H60" s="43">
        <f>F60*Settings!$D$14</f>
        <v>12.408648923602549</v>
      </c>
      <c r="M60" s="192">
        <f>$F8*Settings!$D$23</f>
        <v>60</v>
      </c>
      <c r="N60" s="193">
        <f t="shared" ref="N60:N66" si="21">M60/$C8</f>
        <v>20</v>
      </c>
      <c r="O60" s="194">
        <f t="shared" ref="O60:O66" si="22">M60/$D8</f>
        <v>10.169491525423728</v>
      </c>
      <c r="P60" s="73">
        <f>$M60/Settings!$D$5/$AY20</f>
        <v>3.0034871505773095</v>
      </c>
      <c r="Q60" s="73">
        <f>$M60/Settings!$D$5/$AZ20</f>
        <v>0.9412788841384907</v>
      </c>
      <c r="R60" s="72">
        <f>P60*Settings!$D$15</f>
        <v>45.052307258659646</v>
      </c>
      <c r="S60" s="74">
        <f>Q60*Settings!$D$15</f>
        <v>14.11918326207736</v>
      </c>
      <c r="X60" s="195">
        <f>$F8*Settings!$D$24</f>
        <v>35</v>
      </c>
      <c r="Y60" s="196">
        <f t="shared" ref="Y60:Y66" si="23">X60/$C8</f>
        <v>11.666666666666666</v>
      </c>
      <c r="Z60" s="197">
        <f t="shared" ref="Z60:Z66" si="24">X60/$D8</f>
        <v>5.9322033898305078</v>
      </c>
      <c r="AA60" s="91">
        <f>$X60/Settings!$D$6/$BA20</f>
        <v>1.97599979424202</v>
      </c>
      <c r="AB60" s="93">
        <f>$X60/Settings!$D$6/$BB20</f>
        <v>0.79113601475878337</v>
      </c>
      <c r="AC60" s="95">
        <f>AA60*Settings!$D$16</f>
        <v>14.819998456815149</v>
      </c>
      <c r="AD60" s="96">
        <f>AB60*Settings!$D$16</f>
        <v>5.9335201106908748</v>
      </c>
      <c r="AI60" s="359">
        <f>$F8*Settings!$D$25</f>
        <v>50</v>
      </c>
      <c r="AJ60" s="360">
        <f t="shared" ref="AJ60:AJ66" si="25">AI60/$C8</f>
        <v>16.666666666666668</v>
      </c>
      <c r="AK60" s="361">
        <f t="shared" ref="AK60:AK66" si="26">AI60/$D8</f>
        <v>8.4745762711864394</v>
      </c>
      <c r="AL60" s="347">
        <f>$AI60/Settings!$D$7/$BC20</f>
        <v>3.4368278033122777</v>
      </c>
      <c r="AM60" s="349">
        <f>$X60/Settings!$D$7/$BD20</f>
        <v>0.72383785387681543</v>
      </c>
      <c r="AN60" s="351">
        <f>AL60*Settings!$D$17</f>
        <v>25.776208524842083</v>
      </c>
      <c r="AO60" s="352">
        <f>AM60*Settings!$D$17</f>
        <v>5.4287839040761154</v>
      </c>
      <c r="AP60" s="102"/>
      <c r="AQ60" s="102"/>
      <c r="AR60" s="102"/>
      <c r="AS60" s="102"/>
    </row>
    <row r="61" spans="2:63" x14ac:dyDescent="0.2">
      <c r="B61" s="198">
        <f>$F9*Settings!$D$22</f>
        <v>160</v>
      </c>
      <c r="C61" s="190">
        <f t="shared" si="19"/>
        <v>26.666666666666668</v>
      </c>
      <c r="D61" s="199">
        <f t="shared" si="20"/>
        <v>16.161616161616163</v>
      </c>
      <c r="E61" s="42">
        <f>$B61/Settings!$D$4/AW21</f>
        <v>1.9522654317265205</v>
      </c>
      <c r="F61" s="42">
        <f>$B61/Settings!$D$4/AX21</f>
        <v>0.77131239995175416</v>
      </c>
      <c r="G61" s="41">
        <f>E61*Settings!$D$14</f>
        <v>29.283981475897807</v>
      </c>
      <c r="H61" s="43">
        <f>F61*Settings!$D$14</f>
        <v>11.569685999276313</v>
      </c>
      <c r="M61" s="200">
        <f>$F9*Settings!$D$23</f>
        <v>120</v>
      </c>
      <c r="N61" s="193">
        <f t="shared" si="21"/>
        <v>20</v>
      </c>
      <c r="O61" s="201">
        <f t="shared" si="22"/>
        <v>12.121212121212121</v>
      </c>
      <c r="P61" s="73">
        <f>$M61/Settings!$D$5/$AY21</f>
        <v>2.2585011924826501</v>
      </c>
      <c r="Q61" s="73">
        <f>$M61/Settings!$D$5/$AZ21</f>
        <v>0.63385579955967764</v>
      </c>
      <c r="R61" s="72">
        <f>P61*Settings!$D$15</f>
        <v>33.877517887239755</v>
      </c>
      <c r="S61" s="74">
        <f>Q61*Settings!$D$15</f>
        <v>9.5078369933951645</v>
      </c>
      <c r="X61" s="202">
        <f>$F9*Settings!$D$24</f>
        <v>70</v>
      </c>
      <c r="Y61" s="196">
        <f t="shared" si="23"/>
        <v>11.666666666666666</v>
      </c>
      <c r="Z61" s="196">
        <f t="shared" si="24"/>
        <v>7.0707070707070701</v>
      </c>
      <c r="AA61" s="94">
        <f>$X61/Settings!$D$6/$BA21</f>
        <v>1.7563912608242078</v>
      </c>
      <c r="AB61" s="96">
        <f>$X61/Settings!$D$6/$BB21</f>
        <v>0.71650446371094012</v>
      </c>
      <c r="AC61" s="95">
        <f>AA61*Settings!$D$16</f>
        <v>13.172934456181558</v>
      </c>
      <c r="AD61" s="96">
        <f>AB61*Settings!$D$16</f>
        <v>5.3737834778320508</v>
      </c>
      <c r="AI61" s="362">
        <f>$F9*Settings!$D$25</f>
        <v>100</v>
      </c>
      <c r="AJ61" s="360">
        <f t="shared" si="25"/>
        <v>16.666666666666668</v>
      </c>
      <c r="AK61" s="360">
        <f t="shared" si="26"/>
        <v>10.1010101010101</v>
      </c>
      <c r="AL61" s="350">
        <f>$AI61/Settings!$D$7/$BC21</f>
        <v>2.4403317896581505</v>
      </c>
      <c r="AM61" s="352">
        <f>$X61/Settings!$D$7/$BD21</f>
        <v>0.67489834995778497</v>
      </c>
      <c r="AN61" s="351">
        <f>AL61*Settings!$D$17</f>
        <v>18.302488422436127</v>
      </c>
      <c r="AO61" s="352">
        <f>AM61*Settings!$D$17</f>
        <v>5.0617376246833876</v>
      </c>
      <c r="AP61" s="102"/>
      <c r="AQ61" s="102"/>
      <c r="AR61" s="102"/>
      <c r="AS61" s="102"/>
    </row>
    <row r="62" spans="2:63" x14ac:dyDescent="0.2">
      <c r="B62" s="198">
        <f>$F10*Settings!$D$22</f>
        <v>240</v>
      </c>
      <c r="C62" s="190">
        <f t="shared" si="19"/>
        <v>24</v>
      </c>
      <c r="D62" s="199">
        <f t="shared" si="20"/>
        <v>17.266187050359711</v>
      </c>
      <c r="E62" s="42">
        <f>$B62/Settings!$D$4/AW22</f>
        <v>1.1896717200682811</v>
      </c>
      <c r="F62" s="42">
        <f>$B62/Settings!$D$4/AX22</f>
        <v>0.88469876832940564</v>
      </c>
      <c r="G62" s="41">
        <f>E62*Settings!$D$14</f>
        <v>17.845075801024215</v>
      </c>
      <c r="H62" s="43">
        <f>F62*Settings!$D$14</f>
        <v>13.270481524941085</v>
      </c>
      <c r="M62" s="200">
        <f>$F10*Settings!$D$23</f>
        <v>180</v>
      </c>
      <c r="N62" s="193">
        <f t="shared" si="21"/>
        <v>18</v>
      </c>
      <c r="O62" s="201">
        <f t="shared" si="22"/>
        <v>12.949640287769784</v>
      </c>
      <c r="P62" s="73">
        <f>$M62/Settings!$D$5/$AY22</f>
        <v>1.0731449952767398</v>
      </c>
      <c r="Q62" s="73">
        <f>$M62/Settings!$D$5/$AZ22</f>
        <v>0.67451524955662612</v>
      </c>
      <c r="R62" s="72">
        <f>P62*Settings!$D$15</f>
        <v>16.097174929151098</v>
      </c>
      <c r="S62" s="74">
        <f>Q62*Settings!$D$15</f>
        <v>10.117728743349392</v>
      </c>
      <c r="X62" s="202">
        <f>$F10*Settings!$D$24</f>
        <v>105</v>
      </c>
      <c r="Y62" s="196">
        <f t="shared" si="23"/>
        <v>10.5</v>
      </c>
      <c r="Z62" s="196">
        <f t="shared" si="24"/>
        <v>7.5539568345323742</v>
      </c>
      <c r="AA62" s="94">
        <f>$X62/Settings!$D$6/$BA22</f>
        <v>1.1507512777622577</v>
      </c>
      <c r="AB62" s="96">
        <f>$X62/Settings!$D$6/$BB22</f>
        <v>0.78549592405453017</v>
      </c>
      <c r="AC62" s="95">
        <f>AA62*Settings!$D$16</f>
        <v>8.6306345832169331</v>
      </c>
      <c r="AD62" s="96">
        <f>AB62*Settings!$D$16</f>
        <v>5.8912194304089764</v>
      </c>
      <c r="AI62" s="362">
        <f>$F10*Settings!$D$25</f>
        <v>150</v>
      </c>
      <c r="AJ62" s="360">
        <f t="shared" si="25"/>
        <v>15</v>
      </c>
      <c r="AK62" s="360">
        <f t="shared" si="26"/>
        <v>10.791366906474821</v>
      </c>
      <c r="AL62" s="350">
        <f>$AI62/Settings!$D$7/$BC22</f>
        <v>1.4870896500853514</v>
      </c>
      <c r="AM62" s="352">
        <f>$X62/Settings!$D$7/$BD22</f>
        <v>0.77411142228822982</v>
      </c>
      <c r="AN62" s="351">
        <f>AL62*Settings!$D$17</f>
        <v>11.153172375640136</v>
      </c>
      <c r="AO62" s="352">
        <f>AM62*Settings!$D$17</f>
        <v>5.8058356671617233</v>
      </c>
      <c r="AP62" s="102"/>
      <c r="AQ62" s="102"/>
      <c r="AR62" s="102"/>
      <c r="AS62" s="102"/>
    </row>
    <row r="63" spans="2:63" x14ac:dyDescent="0.2">
      <c r="B63" s="198">
        <f>$F11*Settings!$D$22</f>
        <v>320</v>
      </c>
      <c r="C63" s="190">
        <f t="shared" si="19"/>
        <v>22.857142857142858</v>
      </c>
      <c r="D63" s="199">
        <f t="shared" si="20"/>
        <v>16.080402010050253</v>
      </c>
      <c r="E63" s="42">
        <f>$B63/Settings!$D$4/AW23</f>
        <v>1.1762138602214434</v>
      </c>
      <c r="F63" s="42">
        <f>$B63/Settings!$D$4/AX23</f>
        <v>0.90041709799872638</v>
      </c>
      <c r="G63" s="41">
        <f>E63*Settings!$D$14</f>
        <v>17.643207903321649</v>
      </c>
      <c r="H63" s="43">
        <f>F63*Settings!$D$14</f>
        <v>13.506256469980896</v>
      </c>
      <c r="M63" s="200">
        <f>$F11*Settings!$D$23</f>
        <v>240</v>
      </c>
      <c r="N63" s="193">
        <f t="shared" si="21"/>
        <v>17.142857142857142</v>
      </c>
      <c r="O63" s="201">
        <f t="shared" si="22"/>
        <v>12.060301507537689</v>
      </c>
      <c r="P63" s="73">
        <f>$M63/Settings!$D$5/$AY23</f>
        <v>0.91535608111187217</v>
      </c>
      <c r="Q63" s="73">
        <f>$M63/Settings!$D$5/$AZ23</f>
        <v>0.67745497306953761</v>
      </c>
      <c r="R63" s="72">
        <f>P63*Settings!$D$15</f>
        <v>13.730341216678083</v>
      </c>
      <c r="S63" s="74">
        <f>Q63*Settings!$D$15</f>
        <v>10.161824596043065</v>
      </c>
      <c r="X63" s="202">
        <f>$F11*Settings!$D$24</f>
        <v>140</v>
      </c>
      <c r="Y63" s="196">
        <f t="shared" si="23"/>
        <v>10</v>
      </c>
      <c r="Z63" s="196">
        <f t="shared" si="24"/>
        <v>7.0351758793969852</v>
      </c>
      <c r="AA63" s="94">
        <f>$X63/Settings!$D$6/$BA23</f>
        <v>1.0592085729791445</v>
      </c>
      <c r="AB63" s="96">
        <f>$X63/Settings!$D$6/$BB23</f>
        <v>0.79070053143279617</v>
      </c>
      <c r="AC63" s="95">
        <f>AA63*Settings!$D$16</f>
        <v>7.9440642973435835</v>
      </c>
      <c r="AD63" s="96">
        <f>AB63*Settings!$D$16</f>
        <v>5.9302539857459715</v>
      </c>
      <c r="AI63" s="362">
        <f>$F11*Settings!$D$25</f>
        <v>200</v>
      </c>
      <c r="AJ63" s="360">
        <f t="shared" si="25"/>
        <v>14.285714285714286</v>
      </c>
      <c r="AK63" s="360">
        <f t="shared" si="26"/>
        <v>10.050251256281408</v>
      </c>
      <c r="AL63" s="350">
        <f>$AI63/Settings!$D$7/$BC23</f>
        <v>1.4702673252768039</v>
      </c>
      <c r="AM63" s="352">
        <f>$X63/Settings!$D$7/$BD23</f>
        <v>0.78786496074888557</v>
      </c>
      <c r="AN63" s="351">
        <f>AL63*Settings!$D$17</f>
        <v>11.027004939576029</v>
      </c>
      <c r="AO63" s="352">
        <f>AM63*Settings!$D$17</f>
        <v>5.9089872056166417</v>
      </c>
      <c r="AP63" s="102"/>
      <c r="AQ63" s="102"/>
      <c r="AR63" s="102"/>
      <c r="AS63" s="102"/>
    </row>
    <row r="64" spans="2:63" x14ac:dyDescent="0.2">
      <c r="B64" s="198">
        <f>$F12*Settings!$D$22</f>
        <v>400</v>
      </c>
      <c r="C64" s="190">
        <f t="shared" si="19"/>
        <v>20</v>
      </c>
      <c r="D64" s="199">
        <f t="shared" si="20"/>
        <v>16.064257028112451</v>
      </c>
      <c r="E64" s="42">
        <f>$B64/Settings!$D$4/AW24</f>
        <v>1.1215203626664876</v>
      </c>
      <c r="F64" s="42">
        <f>$B64/Settings!$D$4/AX24</f>
        <v>0.95130063776096707</v>
      </c>
      <c r="G64" s="41">
        <f>E64*Settings!$D$14</f>
        <v>16.822805439997314</v>
      </c>
      <c r="H64" s="43">
        <f>F64*Settings!$D$14</f>
        <v>14.269509566414506</v>
      </c>
      <c r="M64" s="200">
        <f>$F12*Settings!$D$23</f>
        <v>300</v>
      </c>
      <c r="N64" s="193">
        <f t="shared" si="21"/>
        <v>15</v>
      </c>
      <c r="O64" s="201">
        <f t="shared" si="22"/>
        <v>12.048192771084338</v>
      </c>
      <c r="P64" s="73">
        <f>$M64/Settings!$D$5/$AY24</f>
        <v>0.84700124192828308</v>
      </c>
      <c r="Q64" s="73">
        <f>$M64/Settings!$D$5/$AZ24</f>
        <v>0.71455576529270548</v>
      </c>
      <c r="R64" s="72">
        <f>P64*Settings!$D$15</f>
        <v>12.705018628924247</v>
      </c>
      <c r="S64" s="74">
        <f>Q64*Settings!$D$15</f>
        <v>10.718336479390583</v>
      </c>
      <c r="X64" s="202">
        <f>$F12*Settings!$D$24</f>
        <v>175</v>
      </c>
      <c r="Y64" s="196">
        <f t="shared" si="23"/>
        <v>8.75</v>
      </c>
      <c r="Z64" s="196">
        <f t="shared" si="24"/>
        <v>7.0281124497991971</v>
      </c>
      <c r="AA64" s="94">
        <f>$X64/Settings!$D$6/$BA24</f>
        <v>0.98825244607846907</v>
      </c>
      <c r="AB64" s="96">
        <f>$X64/Settings!$D$6/$BB24</f>
        <v>0.83397607267574914</v>
      </c>
      <c r="AC64" s="95">
        <f>AA64*Settings!$D$16</f>
        <v>7.4118933455885179</v>
      </c>
      <c r="AD64" s="96">
        <f>AB64*Settings!$D$16</f>
        <v>6.2548205450681182</v>
      </c>
      <c r="AI64" s="362">
        <f>$F12*Settings!$D$25</f>
        <v>250</v>
      </c>
      <c r="AJ64" s="360">
        <f t="shared" si="25"/>
        <v>12.5</v>
      </c>
      <c r="AK64" s="360">
        <f t="shared" si="26"/>
        <v>10.040160642570282</v>
      </c>
      <c r="AL64" s="350">
        <f>$AI64/Settings!$D$7/$BC24</f>
        <v>1.4019004533331096</v>
      </c>
      <c r="AM64" s="352">
        <f>$X64/Settings!$D$7/$BD24</f>
        <v>0.83238805804084637</v>
      </c>
      <c r="AN64" s="351">
        <f>AL64*Settings!$D$17</f>
        <v>10.514253399998323</v>
      </c>
      <c r="AO64" s="352">
        <f>AM64*Settings!$D$17</f>
        <v>6.2429104353063476</v>
      </c>
      <c r="AP64" s="102"/>
      <c r="AQ64" s="102"/>
      <c r="AR64" s="102"/>
      <c r="AS64" s="102"/>
    </row>
    <row r="65" spans="2:45" x14ac:dyDescent="0.2">
      <c r="B65" s="198">
        <f>$F13*Settings!$D$22</f>
        <v>480</v>
      </c>
      <c r="C65" s="190">
        <f t="shared" si="19"/>
        <v>19.2</v>
      </c>
      <c r="D65" s="199">
        <f t="shared" si="20"/>
        <v>13.753581661891118</v>
      </c>
      <c r="E65" s="42">
        <f>$B65/Settings!$D$4/AW25</f>
        <v>1.138189205521194</v>
      </c>
      <c r="F65" s="42">
        <f>$B65/Settings!$D$4/AX25</f>
        <v>0.88618384544373507</v>
      </c>
      <c r="G65" s="41">
        <f>E65*Settings!$D$14</f>
        <v>17.07283808281791</v>
      </c>
      <c r="H65" s="43">
        <f>F65*Settings!$D$14</f>
        <v>13.292757681656026</v>
      </c>
      <c r="M65" s="200">
        <f>$F13*Settings!$D$23</f>
        <v>360</v>
      </c>
      <c r="N65" s="193">
        <f t="shared" si="21"/>
        <v>14.4</v>
      </c>
      <c r="O65" s="201">
        <f t="shared" si="22"/>
        <v>10.315186246418339</v>
      </c>
      <c r="P65" s="73">
        <f>$M65/Settings!$D$5/$AY25</f>
        <v>0.85609565311689084</v>
      </c>
      <c r="Q65" s="73">
        <f>$M65/Settings!$D$5/$AZ25</f>
        <v>0.66533264634201028</v>
      </c>
      <c r="R65" s="72">
        <f>P65*Settings!$D$15</f>
        <v>12.841434796753363</v>
      </c>
      <c r="S65" s="74">
        <f>Q65*Settings!$D$15</f>
        <v>9.9799896951301541</v>
      </c>
      <c r="X65" s="202">
        <f>$F13*Settings!$D$24</f>
        <v>210</v>
      </c>
      <c r="Y65" s="196">
        <f t="shared" si="23"/>
        <v>8.4</v>
      </c>
      <c r="Z65" s="196">
        <f t="shared" si="24"/>
        <v>6.0171919770773643</v>
      </c>
      <c r="AA65" s="94">
        <f>$X65/Settings!$D$6/$BA25</f>
        <v>0.99920959828924416</v>
      </c>
      <c r="AB65" s="96">
        <f>$X65/Settings!$D$6/$BB25</f>
        <v>0.77541086476326815</v>
      </c>
      <c r="AC65" s="95">
        <f>AA65*Settings!$D$16</f>
        <v>7.4940719871693311</v>
      </c>
      <c r="AD65" s="96">
        <f>AB65*Settings!$D$16</f>
        <v>5.8155814857245112</v>
      </c>
      <c r="AI65" s="362">
        <f>$F13*Settings!$D$25</f>
        <v>300</v>
      </c>
      <c r="AJ65" s="360">
        <f t="shared" si="25"/>
        <v>12</v>
      </c>
      <c r="AK65" s="360">
        <f t="shared" si="26"/>
        <v>8.595988538681949</v>
      </c>
      <c r="AL65" s="350">
        <f>$AI65/Settings!$D$7/$BC25</f>
        <v>1.4227365069014923</v>
      </c>
      <c r="AM65" s="352">
        <f>$X65/Settings!$D$7/$BD25</f>
        <v>0.77541086476326815</v>
      </c>
      <c r="AN65" s="351">
        <f>AL65*Settings!$D$17</f>
        <v>10.670523801761192</v>
      </c>
      <c r="AO65" s="352">
        <f>AM65*Settings!$D$17</f>
        <v>5.8155814857245112</v>
      </c>
      <c r="AP65" s="102"/>
      <c r="AQ65" s="102"/>
      <c r="AR65" s="102"/>
      <c r="AS65" s="102"/>
    </row>
    <row r="66" spans="2:45" ht="13.5" thickBot="1" x14ac:dyDescent="0.25">
      <c r="B66" s="239">
        <f>$F14*Settings!$D$22</f>
        <v>560</v>
      </c>
      <c r="C66" s="240">
        <f t="shared" si="19"/>
        <v>16</v>
      </c>
      <c r="D66" s="240">
        <f t="shared" si="20"/>
        <v>-5600</v>
      </c>
      <c r="E66" s="241">
        <f>B66/Settings!$D$4/$AU26</f>
        <v>1.0316460908094236</v>
      </c>
      <c r="F66" s="241" t="s">
        <v>82</v>
      </c>
      <c r="G66" s="242">
        <f>E66*Settings!$D$14</f>
        <v>15.474691362141353</v>
      </c>
      <c r="H66" s="243"/>
      <c r="M66" s="203">
        <f>$F14*Settings!$D$23</f>
        <v>420</v>
      </c>
      <c r="N66" s="204">
        <f t="shared" si="21"/>
        <v>12</v>
      </c>
      <c r="O66" s="208">
        <f t="shared" si="22"/>
        <v>-4200</v>
      </c>
      <c r="P66" s="205">
        <f>M66/Settings!$D$5/$AU26</f>
        <v>0.77373456810706764</v>
      </c>
      <c r="Q66" s="241" t="s">
        <v>82</v>
      </c>
      <c r="R66" s="206">
        <f>P66*Settings!$D$15</f>
        <v>11.606018521606014</v>
      </c>
      <c r="S66" s="207"/>
      <c r="X66" s="203">
        <f>$F14*Settings!$D$24</f>
        <v>245</v>
      </c>
      <c r="Y66" s="204">
        <f t="shared" si="23"/>
        <v>7</v>
      </c>
      <c r="Z66" s="204">
        <f t="shared" si="24"/>
        <v>-2450</v>
      </c>
      <c r="AA66" s="206">
        <f>X66/Settings!$D$6/$AU26</f>
        <v>0.90269032945824568</v>
      </c>
      <c r="AB66" s="206" t="s">
        <v>82</v>
      </c>
      <c r="AC66" s="205">
        <f>AA66*Settings!$D$16</f>
        <v>6.7701774709368427</v>
      </c>
      <c r="AD66" s="207"/>
      <c r="AI66" s="203">
        <f>$F14*Settings!$D$25</f>
        <v>350</v>
      </c>
      <c r="AJ66" s="204">
        <f t="shared" si="25"/>
        <v>10</v>
      </c>
      <c r="AK66" s="204">
        <f t="shared" si="26"/>
        <v>-3500</v>
      </c>
      <c r="AL66" s="206">
        <f>AI66/Settings!$D$7/$AU26</f>
        <v>1.2895576135117797</v>
      </c>
      <c r="AM66" s="206" t="s">
        <v>82</v>
      </c>
      <c r="AN66" s="205">
        <f>AL66*Settings!$D$17</f>
        <v>9.671682101338348</v>
      </c>
      <c r="AO66" s="207"/>
      <c r="AP66" s="102"/>
      <c r="AQ66" s="102"/>
      <c r="AR66" s="102"/>
      <c r="AS66" s="102"/>
    </row>
    <row r="67" spans="2:45" x14ac:dyDescent="0.2">
      <c r="AI67" s="102"/>
      <c r="AJ67" s="102"/>
      <c r="AK67" s="102"/>
      <c r="AL67" s="102"/>
      <c r="AM67" s="102"/>
      <c r="AN67" s="102"/>
      <c r="AO67" s="102"/>
      <c r="AP67" s="102"/>
      <c r="AQ67" s="102"/>
      <c r="AR67" s="102"/>
      <c r="AS67" s="102"/>
    </row>
    <row r="68" spans="2:45" x14ac:dyDescent="0.2">
      <c r="AI68" s="102"/>
      <c r="AJ68" s="102"/>
      <c r="AK68" s="102"/>
      <c r="AL68" s="102"/>
      <c r="AM68" s="102"/>
      <c r="AN68" s="102"/>
      <c r="AO68" s="102"/>
      <c r="AP68" s="102"/>
      <c r="AQ68" s="102"/>
      <c r="AR68" s="102"/>
      <c r="AS68" s="102"/>
    </row>
  </sheetData>
  <sheetProtection sheet="1" objects="1" scenarios="1"/>
  <mergeCells count="4">
    <mergeCell ref="M6:O6"/>
    <mergeCell ref="X6:Z6"/>
    <mergeCell ref="B6:D6"/>
    <mergeCell ref="AI6:AK6"/>
  </mergeCells>
  <conditionalFormatting sqref="AW18:BB25">
    <cfRule type="expression" dxfId="4" priority="5">
      <formula>maturation="NO"</formula>
    </cfRule>
  </conditionalFormatting>
  <conditionalFormatting sqref="AU20:BB25">
    <cfRule type="colorScale" priority="15">
      <colorScale>
        <cfvo type="min"/>
        <cfvo type="percentile" val="50"/>
        <cfvo type="max"/>
        <color rgb="FFF8696B"/>
        <color rgb="FFFFEB84"/>
        <color rgb="FF63BE7B"/>
      </colorScale>
    </cfRule>
  </conditionalFormatting>
  <conditionalFormatting sqref="AW8:BB13">
    <cfRule type="colorScale" priority="4">
      <colorScale>
        <cfvo type="min"/>
        <cfvo type="percentile" val="50"/>
        <cfvo type="max"/>
        <color rgb="FFF8696B"/>
        <color rgb="FFFFEB84"/>
        <color rgb="FF63BE7B"/>
      </colorScale>
    </cfRule>
  </conditionalFormatting>
  <conditionalFormatting sqref="BC18:BD25">
    <cfRule type="expression" dxfId="3" priority="2">
      <formula>maturation="NO"</formula>
    </cfRule>
  </conditionalFormatting>
  <conditionalFormatting sqref="BC20:BD25">
    <cfRule type="colorScale" priority="3">
      <colorScale>
        <cfvo type="min"/>
        <cfvo type="percentile" val="50"/>
        <cfvo type="max"/>
        <color rgb="FFF8696B"/>
        <color rgb="FFFFEB84"/>
        <color rgb="FF63BE7B"/>
      </colorScale>
    </cfRule>
  </conditionalFormatting>
  <conditionalFormatting sqref="BC8:BD13">
    <cfRule type="colorScale" priority="1">
      <colorScale>
        <cfvo type="min"/>
        <cfvo type="percentile" val="50"/>
        <cfvo type="max"/>
        <color rgb="FFF8696B"/>
        <color rgb="FFFFEB84"/>
        <color rgb="FF63BE7B"/>
      </colorScale>
    </cfRule>
  </conditionalFormatting>
  <pageMargins left="0.7" right="0.7" top="0.75" bottom="0.75" header="0.3" footer="0.3"/>
  <pageSetup paperSize="9" scale="60"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2A5FD"/>
  </sheetPr>
  <dimension ref="A1:DJ121"/>
  <sheetViews>
    <sheetView showGridLines="0" showRowColHeaders="0" zoomScale="55" zoomScaleNormal="55" workbookViewId="0">
      <selection activeCell="F8" sqref="F8"/>
    </sheetView>
  </sheetViews>
  <sheetFormatPr defaultColWidth="8.85546875" defaultRowHeight="12.75" x14ac:dyDescent="0.2"/>
  <cols>
    <col min="1" max="1" width="4" style="23" customWidth="1"/>
    <col min="2" max="5" width="13" style="23" customWidth="1"/>
    <col min="6" max="7" width="13" style="102" customWidth="1"/>
    <col min="8" max="8" width="14.140625" style="23" customWidth="1"/>
    <col min="9" max="16" width="13" style="23" customWidth="1"/>
    <col min="17" max="17" width="12.85546875" style="23" customWidth="1"/>
    <col min="18" max="18" width="13" style="23" customWidth="1"/>
    <col min="19" max="19" width="12.85546875" style="23" customWidth="1"/>
    <col min="20" max="22" width="13" style="23" customWidth="1"/>
    <col min="23" max="23" width="14.140625" style="23" customWidth="1"/>
    <col min="24" max="31" width="13" style="23" customWidth="1"/>
    <col min="32" max="37" width="13" style="102" customWidth="1"/>
    <col min="38" max="38" width="13.85546875" style="102" customWidth="1"/>
    <col min="39" max="39" width="13" style="102" customWidth="1"/>
    <col min="40" max="46" width="13" style="23" customWidth="1"/>
    <col min="47" max="60" width="12.85546875" style="23" customWidth="1"/>
    <col min="61" max="67" width="10.7109375" style="23" hidden="1" customWidth="1"/>
    <col min="68" max="85" width="8.85546875" style="23" hidden="1" customWidth="1"/>
    <col min="86" max="114" width="0" style="23" hidden="1" customWidth="1"/>
    <col min="115" max="16384" width="8.85546875" style="23"/>
  </cols>
  <sheetData>
    <row r="1" spans="1:114" x14ac:dyDescent="0.2">
      <c r="A1" s="24"/>
      <c r="B1" s="155" t="s">
        <v>88</v>
      </c>
      <c r="C1" s="128"/>
      <c r="D1" s="28"/>
      <c r="E1" s="28"/>
      <c r="F1" s="128"/>
      <c r="G1" s="257"/>
      <c r="J1" s="24"/>
      <c r="K1" s="24"/>
      <c r="L1" s="24"/>
      <c r="M1" s="24"/>
      <c r="N1" s="24"/>
      <c r="O1" s="24"/>
      <c r="P1" s="24"/>
      <c r="Q1" s="24"/>
      <c r="R1" s="24"/>
      <c r="S1" s="24"/>
    </row>
    <row r="2" spans="1:114" ht="13.5" thickBot="1" x14ac:dyDescent="0.25">
      <c r="A2" s="24"/>
      <c r="B2" s="156" t="s">
        <v>29</v>
      </c>
      <c r="C2" s="125"/>
      <c r="D2" s="116"/>
      <c r="E2" s="116"/>
      <c r="F2" s="125"/>
      <c r="G2" s="258"/>
      <c r="J2" s="24"/>
      <c r="K2" s="24"/>
      <c r="L2" s="24"/>
      <c r="M2" s="24"/>
      <c r="N2" s="24"/>
      <c r="O2" s="24"/>
      <c r="P2" s="24"/>
      <c r="Q2" s="24"/>
      <c r="R2" s="24"/>
      <c r="S2" s="24"/>
    </row>
    <row r="3" spans="1:114" x14ac:dyDescent="0.2">
      <c r="B3" s="244"/>
      <c r="C3" s="104"/>
      <c r="D3" s="24"/>
      <c r="E3" s="24"/>
      <c r="F3" s="24"/>
      <c r="G3" s="24"/>
      <c r="Q3" s="24"/>
      <c r="R3" s="157"/>
      <c r="AN3" s="102"/>
      <c r="AO3" s="102"/>
      <c r="AP3" s="102"/>
      <c r="AQ3" s="102"/>
      <c r="AR3" s="102"/>
      <c r="AS3" s="102"/>
      <c r="AT3" s="102"/>
    </row>
    <row r="4" spans="1:114" ht="26.25" x14ac:dyDescent="0.4">
      <c r="B4" s="236" t="str">
        <f>CONCATENATE("Equivalent Exposure (AUC) for ",Settings!$C$4)</f>
        <v>Equivalent Exposure (AUC) for Drug 1</v>
      </c>
      <c r="C4" s="24"/>
      <c r="D4" s="24"/>
      <c r="F4" s="101"/>
      <c r="Q4" s="237" t="str">
        <f>CONCATENATE("Equivalent Exposure (AUC) for ",Settings!$C$5)</f>
        <v>Equivalent Exposure (AUC) for Drug 2</v>
      </c>
      <c r="AF4" s="238" t="str">
        <f>CONCATENATE("Equivalent Exposure (AUC) for ",Settings!$C$6)</f>
        <v>Equivalent Exposure (AUC) for Drug 3</v>
      </c>
      <c r="AN4" s="102"/>
      <c r="AO4" s="102"/>
      <c r="AP4" s="102"/>
      <c r="AQ4" s="102"/>
      <c r="AR4" s="102"/>
      <c r="AU4" s="363" t="str">
        <f>CONCATENATE("Equivalent Exposure (AUC) for ",Settings!$C$7)</f>
        <v>Equivalent Exposure (AUC) for Drug 4</v>
      </c>
      <c r="AV4" s="102"/>
      <c r="AW4" s="102"/>
      <c r="AX4" s="102"/>
      <c r="AY4" s="102"/>
      <c r="AZ4" s="102"/>
      <c r="BA4" s="102"/>
      <c r="BB4" s="102"/>
      <c r="BC4" s="102"/>
      <c r="BD4" s="102"/>
      <c r="BE4" s="102"/>
      <c r="BF4" s="102"/>
      <c r="BG4" s="102"/>
      <c r="BI4" s="24"/>
      <c r="BJ4" s="24"/>
      <c r="BK4" s="24"/>
      <c r="BL4" s="24"/>
      <c r="BM4" s="24"/>
    </row>
    <row r="5" spans="1:114" ht="13.5" thickBot="1" x14ac:dyDescent="0.25">
      <c r="A5" s="24"/>
      <c r="AF5" s="104"/>
      <c r="AG5" s="104"/>
      <c r="AH5" s="104"/>
      <c r="AI5" s="104"/>
      <c r="AJ5" s="104"/>
      <c r="AN5" s="24"/>
      <c r="AO5" s="24"/>
      <c r="AP5" s="24"/>
      <c r="AQ5" s="24"/>
      <c r="AR5" s="24"/>
      <c r="AU5" s="104"/>
      <c r="AV5" s="104"/>
      <c r="AW5" s="104"/>
      <c r="AX5" s="104"/>
      <c r="AY5" s="104"/>
      <c r="AZ5" s="102"/>
      <c r="BA5" s="102"/>
      <c r="BB5" s="102"/>
      <c r="BC5" s="24"/>
      <c r="BD5" s="24"/>
      <c r="BE5" s="24"/>
      <c r="BF5" s="24"/>
      <c r="BG5" s="24"/>
    </row>
    <row r="6" spans="1:114" ht="27.75" customHeight="1" thickBot="1" x14ac:dyDescent="0.25">
      <c r="A6" s="24"/>
      <c r="B6" s="418" t="s">
        <v>79</v>
      </c>
      <c r="C6" s="419"/>
      <c r="D6" s="420"/>
      <c r="E6" s="102"/>
      <c r="F6" s="209" t="s">
        <v>24</v>
      </c>
      <c r="H6" s="274" t="s">
        <v>0</v>
      </c>
      <c r="I6" s="274" t="s">
        <v>77</v>
      </c>
      <c r="J6" s="276" t="s">
        <v>78</v>
      </c>
      <c r="K6" s="274" t="s">
        <v>77</v>
      </c>
      <c r="L6" s="276" t="s">
        <v>78</v>
      </c>
      <c r="M6" s="274" t="s">
        <v>83</v>
      </c>
      <c r="N6" s="276" t="s">
        <v>84</v>
      </c>
      <c r="O6" s="259"/>
      <c r="P6" s="259"/>
      <c r="Q6" s="418" t="s">
        <v>79</v>
      </c>
      <c r="R6" s="419"/>
      <c r="S6" s="420"/>
      <c r="T6" s="102"/>
      <c r="U6" s="209" t="s">
        <v>24</v>
      </c>
      <c r="W6" s="277" t="s">
        <v>0</v>
      </c>
      <c r="X6" s="277" t="s">
        <v>77</v>
      </c>
      <c r="Y6" s="279" t="s">
        <v>78</v>
      </c>
      <c r="Z6" s="277" t="s">
        <v>77</v>
      </c>
      <c r="AA6" s="279" t="s">
        <v>78</v>
      </c>
      <c r="AB6" s="277" t="s">
        <v>83</v>
      </c>
      <c r="AC6" s="279" t="s">
        <v>84</v>
      </c>
      <c r="AF6" s="418" t="s">
        <v>79</v>
      </c>
      <c r="AG6" s="419"/>
      <c r="AH6" s="420"/>
      <c r="AJ6" s="209" t="s">
        <v>24</v>
      </c>
      <c r="AK6" s="259"/>
      <c r="AL6" s="271" t="s">
        <v>0</v>
      </c>
      <c r="AM6" s="271" t="s">
        <v>77</v>
      </c>
      <c r="AN6" s="273" t="s">
        <v>78</v>
      </c>
      <c r="AO6" s="271" t="s">
        <v>77</v>
      </c>
      <c r="AP6" s="273" t="s">
        <v>78</v>
      </c>
      <c r="AQ6" s="271" t="s">
        <v>83</v>
      </c>
      <c r="AR6" s="273" t="s">
        <v>84</v>
      </c>
      <c r="AU6" s="418" t="s">
        <v>79</v>
      </c>
      <c r="AV6" s="419"/>
      <c r="AW6" s="420"/>
      <c r="AX6" s="102"/>
      <c r="AY6" s="209" t="s">
        <v>24</v>
      </c>
      <c r="AZ6" s="259"/>
      <c r="BA6" s="340" t="s">
        <v>0</v>
      </c>
      <c r="BB6" s="340" t="s">
        <v>77</v>
      </c>
      <c r="BC6" s="342" t="s">
        <v>78</v>
      </c>
      <c r="BD6" s="340" t="s">
        <v>77</v>
      </c>
      <c r="BE6" s="342" t="s">
        <v>78</v>
      </c>
      <c r="BF6" s="340" t="s">
        <v>83</v>
      </c>
      <c r="BG6" s="342" t="s">
        <v>84</v>
      </c>
      <c r="BJ6" s="430" t="str">
        <f>CONCATENATE("Equivalent mg/kg VS. weight-band for ",Settings!$C$4)</f>
        <v>Equivalent mg/kg VS. weight-band for Drug 1</v>
      </c>
      <c r="BK6" s="431"/>
      <c r="BL6" s="432"/>
      <c r="BM6" s="430" t="str">
        <f>CONCATENATE("Equivalent Exposure (AUC) VS. weight-band for ",Settings!$C$4)</f>
        <v>Equivalent Exposure (AUC) VS. weight-band for Drug 1</v>
      </c>
      <c r="BN6" s="431"/>
      <c r="BO6" s="432"/>
      <c r="BR6" s="433" t="str">
        <f>CONCATENATE("Equivalent mg/kg VS. weight-band for ",Settings!$C$5)</f>
        <v>Equivalent mg/kg VS. weight-band for Drug 2</v>
      </c>
      <c r="BS6" s="434"/>
      <c r="BT6" s="435"/>
      <c r="BU6" s="436" t="str">
        <f>CONCATENATE("Equivalent Exposure (AUC) VS. weight-band for ",Settings!$C$5)</f>
        <v>Equivalent Exposure (AUC) VS. weight-band for Drug 2</v>
      </c>
      <c r="BV6" s="437"/>
      <c r="BW6" s="438"/>
      <c r="BX6" s="261"/>
      <c r="BY6" s="212"/>
      <c r="BZ6" s="421" t="str">
        <f>CONCATENATE("Equivalent mg/kg VS. weight-band for ",Settings!$C$6)</f>
        <v>Equivalent mg/kg VS. weight-band for Drug 3</v>
      </c>
      <c r="CA6" s="422"/>
      <c r="CB6" s="423"/>
      <c r="CC6" s="424" t="str">
        <f>CONCATENATE("Equivalent Exposure (AUC) VS. weight-band for ",Settings!$C$6)</f>
        <v>Equivalent Exposure (AUC) VS. weight-band for Drug 3</v>
      </c>
      <c r="CD6" s="425"/>
      <c r="CE6" s="426"/>
      <c r="CF6" s="159"/>
      <c r="CH6" s="427" t="str">
        <f>CONCATENATE("Equivalent mg/kg VS. weight-band for ",Settings!$C$4)</f>
        <v>Equivalent mg/kg VS. weight-band for Drug 1</v>
      </c>
      <c r="CI6" s="428"/>
      <c r="CJ6" s="429"/>
      <c r="CK6" s="427" t="str">
        <f>CONCATENATE("Equivalent Exposure (AUC) VS. weight-band for ",Settings!$C$7)</f>
        <v>Equivalent Exposure (AUC) VS. weight-band for Drug 4</v>
      </c>
      <c r="CL6" s="428"/>
      <c r="CM6" s="429"/>
      <c r="CP6" s="55" t="s">
        <v>2</v>
      </c>
      <c r="CQ6" s="210"/>
      <c r="CR6" s="57" t="s">
        <v>51</v>
      </c>
      <c r="CS6" s="58"/>
      <c r="CT6" s="57" t="s">
        <v>51</v>
      </c>
      <c r="CU6" s="58"/>
      <c r="CV6" s="57" t="s">
        <v>51</v>
      </c>
      <c r="CW6" s="58"/>
      <c r="CX6" s="57" t="s">
        <v>51</v>
      </c>
      <c r="CY6" s="58"/>
      <c r="DA6" s="25" t="s">
        <v>70</v>
      </c>
      <c r="DB6" s="26"/>
      <c r="DC6" s="27" t="s">
        <v>64</v>
      </c>
      <c r="DD6" s="27"/>
      <c r="DE6" s="28"/>
      <c r="DF6" s="28"/>
      <c r="DG6" s="28"/>
      <c r="DH6" s="28"/>
      <c r="DI6" s="28"/>
      <c r="DJ6" s="29"/>
    </row>
    <row r="7" spans="1:114" ht="29.25" customHeight="1" thickBot="1" x14ac:dyDescent="0.25">
      <c r="A7" s="24"/>
      <c r="B7" s="160" t="s">
        <v>23</v>
      </c>
      <c r="C7" s="161" t="s">
        <v>21</v>
      </c>
      <c r="D7" s="162" t="s">
        <v>22</v>
      </c>
      <c r="E7" s="102"/>
      <c r="F7" s="165"/>
      <c r="H7" s="251" t="s">
        <v>4</v>
      </c>
      <c r="I7" s="251" t="s">
        <v>18</v>
      </c>
      <c r="J7" s="255" t="s">
        <v>18</v>
      </c>
      <c r="K7" s="251" t="s">
        <v>76</v>
      </c>
      <c r="L7" s="252" t="s">
        <v>76</v>
      </c>
      <c r="M7" s="251" t="s">
        <v>18</v>
      </c>
      <c r="N7" s="252" t="s">
        <v>18</v>
      </c>
      <c r="O7" s="259"/>
      <c r="P7" s="259"/>
      <c r="Q7" s="160" t="s">
        <v>23</v>
      </c>
      <c r="R7" s="161" t="s">
        <v>21</v>
      </c>
      <c r="S7" s="162" t="s">
        <v>22</v>
      </c>
      <c r="T7" s="102"/>
      <c r="U7" s="165"/>
      <c r="W7" s="253" t="s">
        <v>4</v>
      </c>
      <c r="X7" s="253" t="s">
        <v>18</v>
      </c>
      <c r="Y7" s="185" t="s">
        <v>18</v>
      </c>
      <c r="Z7" s="253" t="s">
        <v>76</v>
      </c>
      <c r="AA7" s="254" t="s">
        <v>76</v>
      </c>
      <c r="AB7" s="253" t="s">
        <v>18</v>
      </c>
      <c r="AC7" s="254" t="s">
        <v>18</v>
      </c>
      <c r="AF7" s="160" t="s">
        <v>23</v>
      </c>
      <c r="AG7" s="161" t="s">
        <v>21</v>
      </c>
      <c r="AH7" s="162" t="s">
        <v>22</v>
      </c>
      <c r="AJ7" s="165"/>
      <c r="AK7" s="259"/>
      <c r="AL7" s="250" t="s">
        <v>4</v>
      </c>
      <c r="AM7" s="250" t="s">
        <v>18</v>
      </c>
      <c r="AN7" s="90" t="s">
        <v>18</v>
      </c>
      <c r="AO7" s="250" t="s">
        <v>76</v>
      </c>
      <c r="AP7" s="249" t="s">
        <v>76</v>
      </c>
      <c r="AQ7" s="250" t="s">
        <v>18</v>
      </c>
      <c r="AR7" s="249" t="s">
        <v>18</v>
      </c>
      <c r="AU7" s="160" t="s">
        <v>23</v>
      </c>
      <c r="AV7" s="161" t="s">
        <v>21</v>
      </c>
      <c r="AW7" s="162" t="s">
        <v>22</v>
      </c>
      <c r="AX7" s="102"/>
      <c r="AY7" s="165"/>
      <c r="AZ7" s="259"/>
      <c r="BA7" s="343" t="s">
        <v>4</v>
      </c>
      <c r="BB7" s="343" t="s">
        <v>18</v>
      </c>
      <c r="BC7" s="346" t="s">
        <v>18</v>
      </c>
      <c r="BD7" s="343" t="s">
        <v>76</v>
      </c>
      <c r="BE7" s="358" t="s">
        <v>76</v>
      </c>
      <c r="BF7" s="343" t="s">
        <v>18</v>
      </c>
      <c r="BG7" s="358" t="s">
        <v>18</v>
      </c>
      <c r="BJ7" s="251" t="s">
        <v>9</v>
      </c>
      <c r="BK7" s="33" t="s">
        <v>10</v>
      </c>
      <c r="BL7" s="34" t="s">
        <v>11</v>
      </c>
      <c r="BM7" s="251" t="s">
        <v>26</v>
      </c>
      <c r="BN7" s="33" t="s">
        <v>27</v>
      </c>
      <c r="BO7" s="34" t="s">
        <v>28</v>
      </c>
      <c r="BR7" s="253" t="s">
        <v>9</v>
      </c>
      <c r="BS7" s="67" t="s">
        <v>10</v>
      </c>
      <c r="BT7" s="68" t="s">
        <v>11</v>
      </c>
      <c r="BU7" s="253" t="s">
        <v>26</v>
      </c>
      <c r="BV7" s="67" t="s">
        <v>27</v>
      </c>
      <c r="BW7" s="68" t="s">
        <v>28</v>
      </c>
      <c r="BX7" s="214"/>
      <c r="BY7" s="211"/>
      <c r="BZ7" s="250" t="s">
        <v>9</v>
      </c>
      <c r="CA7" s="88" t="s">
        <v>10</v>
      </c>
      <c r="CB7" s="89" t="s">
        <v>11</v>
      </c>
      <c r="CC7" s="250" t="s">
        <v>26</v>
      </c>
      <c r="CD7" s="88" t="s">
        <v>27</v>
      </c>
      <c r="CE7" s="89" t="s">
        <v>28</v>
      </c>
      <c r="CF7" s="164"/>
      <c r="CH7" s="343" t="s">
        <v>9</v>
      </c>
      <c r="CI7" s="344" t="s">
        <v>10</v>
      </c>
      <c r="CJ7" s="345" t="s">
        <v>11</v>
      </c>
      <c r="CK7" s="343" t="s">
        <v>26</v>
      </c>
      <c r="CL7" s="344" t="s">
        <v>27</v>
      </c>
      <c r="CM7" s="345" t="s">
        <v>28</v>
      </c>
      <c r="CP7" s="60" t="s">
        <v>1</v>
      </c>
      <c r="CQ7" s="213"/>
      <c r="CR7" s="62"/>
      <c r="CS7" s="63"/>
      <c r="CT7" s="62"/>
      <c r="CU7" s="63"/>
      <c r="CV7" s="62"/>
      <c r="CW7" s="63"/>
      <c r="CX7" s="62"/>
      <c r="CY7" s="63"/>
      <c r="DA7" s="30" t="s">
        <v>86</v>
      </c>
      <c r="DB7" s="247" t="s">
        <v>85</v>
      </c>
      <c r="DC7" s="31" t="s">
        <v>52</v>
      </c>
      <c r="DD7" s="31" t="s">
        <v>53</v>
      </c>
      <c r="DE7" s="31" t="s">
        <v>52</v>
      </c>
      <c r="DF7" s="31" t="s">
        <v>53</v>
      </c>
      <c r="DG7" s="31" t="s">
        <v>52</v>
      </c>
      <c r="DH7" s="31" t="s">
        <v>53</v>
      </c>
      <c r="DI7" s="31" t="s">
        <v>52</v>
      </c>
      <c r="DJ7" s="32" t="s">
        <v>53</v>
      </c>
    </row>
    <row r="8" spans="1:114" ht="13.5" thickTop="1" x14ac:dyDescent="0.2">
      <c r="A8" s="24"/>
      <c r="B8" s="165" t="str">
        <f>CONCATENATE(C8," - ",D8)</f>
        <v>3 - 3.9</v>
      </c>
      <c r="C8" s="166">
        <v>3</v>
      </c>
      <c r="D8" s="167">
        <f>C9-0.1</f>
        <v>3.9</v>
      </c>
      <c r="E8" s="102"/>
      <c r="F8" s="1">
        <v>1</v>
      </c>
      <c r="H8" s="189">
        <f>$F8*Settings!$D$22</f>
        <v>80</v>
      </c>
      <c r="I8" s="190">
        <f t="shared" ref="I8:I40" si="0">H8/$C8</f>
        <v>26.666666666666668</v>
      </c>
      <c r="J8" s="190">
        <f t="shared" ref="J8:J40" si="1">H8/$D8</f>
        <v>20.512820512820515</v>
      </c>
      <c r="K8" s="41">
        <f>H8/Settings!$D$4/$CR8</f>
        <v>2.7494622426498223</v>
      </c>
      <c r="L8" s="43">
        <f>H8/Settings!$D$4/$CS8</f>
        <v>1.72866135700474</v>
      </c>
      <c r="M8" s="41">
        <f>K8*Settings!$D$14</f>
        <v>41.241933639747337</v>
      </c>
      <c r="N8" s="43">
        <f>L8*Settings!$D$14</f>
        <v>25.929920355071101</v>
      </c>
      <c r="O8" s="42"/>
      <c r="P8" s="42"/>
      <c r="Q8" s="165" t="str">
        <f>CONCATENATE(R8," - ",S8)</f>
        <v>3 - 3.9</v>
      </c>
      <c r="R8" s="166">
        <v>3</v>
      </c>
      <c r="S8" s="167">
        <f t="shared" ref="S8:S39" si="2">R9-0.1</f>
        <v>3.9</v>
      </c>
      <c r="T8" s="102"/>
      <c r="U8" s="169">
        <f>F8</f>
        <v>1</v>
      </c>
      <c r="W8" s="216">
        <f>$F8*Settings!$D$23</f>
        <v>60</v>
      </c>
      <c r="X8" s="217">
        <f t="shared" ref="X8:X40" si="3">W8/$C8</f>
        <v>20</v>
      </c>
      <c r="Y8" s="201">
        <f t="shared" ref="Y8:Y40" si="4">W8/$D8</f>
        <v>15.384615384615385</v>
      </c>
      <c r="Z8" s="72">
        <f>W8/Settings!$D$5/$CT8</f>
        <v>3.0034871505773095</v>
      </c>
      <c r="AA8" s="74">
        <f>W8/Settings!$D$5/$CU8</f>
        <v>1.9706873011271828</v>
      </c>
      <c r="AB8" s="72">
        <f>Z8*Settings!$D$15</f>
        <v>45.052307258659646</v>
      </c>
      <c r="AC8" s="74">
        <f>AA8*Settings!$D$15</f>
        <v>29.560309516907743</v>
      </c>
      <c r="AF8" s="165" t="str">
        <f>CONCATENATE(AG8," - ",AH8)</f>
        <v>3 - 3.9</v>
      </c>
      <c r="AG8" s="166">
        <v>3</v>
      </c>
      <c r="AH8" s="167">
        <f>AG9-0.1</f>
        <v>3.9</v>
      </c>
      <c r="AJ8" s="169">
        <f>F8</f>
        <v>1</v>
      </c>
      <c r="AK8" s="42"/>
      <c r="AL8" s="218">
        <f>$F8*Settings!$D$24</f>
        <v>35</v>
      </c>
      <c r="AM8" s="219">
        <f t="shared" ref="AM8:AM40" si="5">AL8/$C8</f>
        <v>11.666666666666666</v>
      </c>
      <c r="AN8" s="220">
        <f t="shared" ref="AN8:AN40" si="6">AL8/$D8</f>
        <v>8.9743589743589745</v>
      </c>
      <c r="AO8" s="94">
        <f>AL8/Settings!$D$6/$CV8</f>
        <v>1.97599979424202</v>
      </c>
      <c r="AP8" s="96">
        <f>AL8/Settings!$D$6/$CW8</f>
        <v>1.4033346463216732</v>
      </c>
      <c r="AQ8" s="94">
        <f>AO8*Settings!$D$16</f>
        <v>14.819998456815149</v>
      </c>
      <c r="AR8" s="96">
        <f>AP8*Settings!$D$16</f>
        <v>10.525009847412548</v>
      </c>
      <c r="AU8" s="165" t="str">
        <f>CONCATENATE(AV8," - ",AW8)</f>
        <v>3 - 3.9</v>
      </c>
      <c r="AV8" s="166">
        <v>3</v>
      </c>
      <c r="AW8" s="167">
        <f>AV9-0.1</f>
        <v>3.9</v>
      </c>
      <c r="AX8" s="102"/>
      <c r="AY8" s="169">
        <f>F8</f>
        <v>1</v>
      </c>
      <c r="AZ8" s="42"/>
      <c r="BA8" s="364">
        <f>$F8*Settings!$D$25</f>
        <v>50</v>
      </c>
      <c r="BB8" s="365">
        <f t="shared" ref="BB8:BB39" si="7">BA8/$C8</f>
        <v>16.666666666666668</v>
      </c>
      <c r="BC8" s="366">
        <f t="shared" ref="BC8:BC39" si="8">BA8/$D8</f>
        <v>12.820512820512821</v>
      </c>
      <c r="BD8" s="350">
        <f>BA8/Settings!$D$7/$CX8</f>
        <v>1.162927932657895</v>
      </c>
      <c r="BE8" s="352">
        <f>BA8/Settings!$D$7/$CY8</f>
        <v>0.95520214237224099</v>
      </c>
      <c r="BF8" s="350">
        <f>BD8*Settings!$D$17</f>
        <v>8.7219594949342127</v>
      </c>
      <c r="BG8" s="352">
        <f>BE8*Settings!$D$17</f>
        <v>7.1640160677918079</v>
      </c>
      <c r="BJ8" s="41">
        <f>+Settings!$E$29*Settings!$D$14</f>
        <v>12</v>
      </c>
      <c r="BK8" s="42">
        <f>Settings!$D$14</f>
        <v>15</v>
      </c>
      <c r="BL8" s="43">
        <f>+Settings!$G$29*Settings!$D$14</f>
        <v>18.75</v>
      </c>
      <c r="BM8" s="38">
        <f>+Settings!$E$29</f>
        <v>0.8</v>
      </c>
      <c r="BN8" s="39">
        <v>1</v>
      </c>
      <c r="BO8" s="40">
        <f>+Settings!$G$29</f>
        <v>1.25</v>
      </c>
      <c r="BR8" s="72">
        <f>+Settings!$E$30*Settings!$D$15</f>
        <v>12</v>
      </c>
      <c r="BS8" s="73">
        <f>Settings!$D$15</f>
        <v>15</v>
      </c>
      <c r="BT8" s="74">
        <f>+Settings!$G$30*Settings!$D$15</f>
        <v>18.75</v>
      </c>
      <c r="BU8" s="72">
        <f>+Settings!$E$30</f>
        <v>0.8</v>
      </c>
      <c r="BV8" s="73">
        <v>1</v>
      </c>
      <c r="BW8" s="74">
        <f>+Settings!$G$30</f>
        <v>1.25</v>
      </c>
      <c r="BX8" s="73"/>
      <c r="BZ8" s="94">
        <f>+Settings!$E$31*Settings!$D$16</f>
        <v>6</v>
      </c>
      <c r="CA8" s="95">
        <f>Settings!$D$16</f>
        <v>7.5</v>
      </c>
      <c r="CB8" s="96">
        <f>+Settings!$G$31*Settings!$D$16</f>
        <v>9.375</v>
      </c>
      <c r="CC8" s="94">
        <f>+Settings!$E$31</f>
        <v>0.8</v>
      </c>
      <c r="CD8" s="95">
        <v>1</v>
      </c>
      <c r="CE8" s="96">
        <f>+Settings!$G$31</f>
        <v>1.25</v>
      </c>
      <c r="CF8" s="95"/>
      <c r="CH8" s="350">
        <f>+Settings!$E$32*Settings!$D$17</f>
        <v>6</v>
      </c>
      <c r="CI8" s="351">
        <f>Settings!$D$17</f>
        <v>7.5</v>
      </c>
      <c r="CJ8" s="352">
        <f>+Settings!$G$32*Settings!$D$17</f>
        <v>9.375</v>
      </c>
      <c r="CK8" s="347">
        <f>+Settings!$E$32</f>
        <v>0.8</v>
      </c>
      <c r="CL8" s="348">
        <v>1</v>
      </c>
      <c r="CM8" s="349">
        <f>+Settings!$G$32</f>
        <v>1.25</v>
      </c>
      <c r="CP8" s="64">
        <f>(C8/Settings!$D$11)^0.75</f>
        <v>0.14331641883065502</v>
      </c>
      <c r="CQ8" s="215">
        <f>(D8/Settings!$D$11)^0.75</f>
        <v>0.17448313741502988</v>
      </c>
      <c r="CR8" s="64">
        <f t="shared" ref="CR8:CR39" si="9">IF(maturation="YES",CP8*DC8,CP8)</f>
        <v>4.849433146055207E-2</v>
      </c>
      <c r="CS8" s="64">
        <f t="shared" ref="CS8:CS39" si="10">IF(maturation="YES",CQ8*DD8,CQ8)</f>
        <v>7.7130973509097617E-2</v>
      </c>
      <c r="CT8" s="64">
        <f t="shared" ref="CT8:CT39" si="11">IF(maturation="YES",CP8*DE8,CP8)</f>
        <v>3.3294632201365901E-2</v>
      </c>
      <c r="CU8" s="64">
        <f t="shared" ref="CU8:CU39" si="12">IF(maturation="YES",CQ8*DF8,CQ8)</f>
        <v>5.0743717657693616E-2</v>
      </c>
      <c r="CV8" s="64">
        <f>IF(maturation="YES",$CP8*DG8,$CP8)</f>
        <v>5.9041841505565136E-2</v>
      </c>
      <c r="CW8" s="66">
        <f t="shared" ref="CW8:CW39" si="13">IF(maturation="YES",CQ8*DH8,CQ8)</f>
        <v>8.3135314140832708E-2</v>
      </c>
      <c r="CX8" s="64">
        <f t="shared" ref="CX8:CX39" si="14">IF(maturation="YES",CP8*DI8,CP8)</f>
        <v>0.14331641883065502</v>
      </c>
      <c r="CY8" s="66">
        <f t="shared" ref="CY8:CY39" si="15">IF(maturation="YES",CQ8*DJ8,CQ8)</f>
        <v>0.17448313741502988</v>
      </c>
      <c r="DA8" s="35">
        <f>IF(ISNA(VLOOKUP($C8,'Weight-Age'!$C:$D,2,TRUE)/(365.25/12)+9),9,VLOOKUP($C8,'Weight-Age'!$C:$D,2,TRUE)/(365.25/12)+9)</f>
        <v>9</v>
      </c>
      <c r="DB8" s="35">
        <f>IF(ISNA(VLOOKUP($D8,'Weight-Age'!$B:$D,3,TRUE)/(365.25/12)+9),9,VLOOKUP($D8,'Weight-Age'!$B:$D,3,TRUE)/(365.25/12)+9)</f>
        <v>9.9527720739219721</v>
      </c>
      <c r="DC8" s="221">
        <f t="shared" ref="DC8:DC39" si="16">DA8^gamma_drug1/(DA8^gamma_drug1+(AGE_50_drug1+9)^gamma_drug1)</f>
        <v>0.33837247578627927</v>
      </c>
      <c r="DD8" s="222">
        <f t="shared" ref="DD8:DD39" si="17">DB8^gamma_drug1/(DB8^gamma_drug1+(AGE_50_drug1+9)^gamma_drug1)</f>
        <v>0.44205402683487965</v>
      </c>
      <c r="DE8" s="222">
        <f t="shared" ref="DE8:DE39" si="18">DA8^gamma_drug2/(DA8^gamma_drug2+(AGE_50_drug2+9)^gamma_drug2)</f>
        <v>0.23231554676723659</v>
      </c>
      <c r="DF8" s="222">
        <f t="shared" ref="DF8:DF39" si="19">DB8^gamma_drug2/(DB8^gamma_drug2+(AGE_50_drug2+9)^gamma_drug2)</f>
        <v>0.29082304691136635</v>
      </c>
      <c r="DG8" s="223">
        <f t="shared" ref="DG8:DG39" si="20">DA8^gamma_drug3/(DA8^gamma_drug3+(AGE_50_drug3+9)^gamma_drug3)</f>
        <v>0.41196844009429179</v>
      </c>
      <c r="DH8" s="224">
        <f t="shared" ref="DH8:DH39" si="21">DB8^gamma_drug3/(DB8^gamma_drug3+(AGE_50_drug3+9)^gamma_drug3)</f>
        <v>0.47646618104467603</v>
      </c>
      <c r="DI8" s="223">
        <f t="shared" ref="DI8:DI39" si="22">DA8^gamma_drug4/(DA8^gamma_drug4+(AGE_50_drug4+9)^gamma_drug4)</f>
        <v>1</v>
      </c>
      <c r="DJ8" s="224">
        <f t="shared" ref="DJ8:DJ39" si="23">DB8^gamma_drug4/(DB8^gamma_drug4+(AGE_50_drug4+9)^gamma_drug4)</f>
        <v>1</v>
      </c>
    </row>
    <row r="9" spans="1:114" x14ac:dyDescent="0.2">
      <c r="A9" s="24"/>
      <c r="B9" s="165" t="str">
        <f t="shared" ref="B9:B40" si="24">CONCATENATE(C9," - ",D9)</f>
        <v>4 - 4.9</v>
      </c>
      <c r="C9" s="166">
        <v>4</v>
      </c>
      <c r="D9" s="225">
        <f t="shared" ref="D9:D40" si="25">C10-0.1</f>
        <v>4.9000000000000004</v>
      </c>
      <c r="E9" s="102"/>
      <c r="F9" s="2">
        <v>1.5</v>
      </c>
      <c r="H9" s="198">
        <f>$F9*Settings!$D$22</f>
        <v>120</v>
      </c>
      <c r="I9" s="190">
        <f t="shared" si="0"/>
        <v>30</v>
      </c>
      <c r="J9" s="190">
        <f t="shared" si="1"/>
        <v>24.489795918367346</v>
      </c>
      <c r="K9" s="41">
        <f>H9/Settings!$D$4/$CR9</f>
        <v>2.9221363173320114</v>
      </c>
      <c r="L9" s="43">
        <f>H9/Settings!$D$4/$CS9</f>
        <v>1.7638611087531579</v>
      </c>
      <c r="M9" s="41">
        <f>K9*Settings!$D$14</f>
        <v>43.832044759980171</v>
      </c>
      <c r="N9" s="43">
        <f>L9*Settings!$D$14</f>
        <v>26.457916631297369</v>
      </c>
      <c r="O9" s="42"/>
      <c r="P9" s="42"/>
      <c r="Q9" s="165" t="str">
        <f t="shared" ref="Q9:Q40" si="26">CONCATENATE(R9," - ",S9)</f>
        <v>4 - 4.9</v>
      </c>
      <c r="R9" s="166">
        <v>4</v>
      </c>
      <c r="S9" s="225">
        <f t="shared" si="2"/>
        <v>4.9000000000000004</v>
      </c>
      <c r="T9" s="102"/>
      <c r="U9" s="169">
        <f t="shared" ref="U9:U39" si="27">F9</f>
        <v>1.5</v>
      </c>
      <c r="W9" s="216">
        <f>$F9*Settings!$D$23</f>
        <v>90</v>
      </c>
      <c r="X9" s="217">
        <f t="shared" si="3"/>
        <v>22.5</v>
      </c>
      <c r="Y9" s="201">
        <f t="shared" si="4"/>
        <v>18.367346938775508</v>
      </c>
      <c r="Z9" s="72">
        <f>W9/Settings!$D$5/$CT9</f>
        <v>3.2666912728323152</v>
      </c>
      <c r="AA9" s="74">
        <f>W9/Settings!$D$5/$CU9</f>
        <v>2.0406494301714702</v>
      </c>
      <c r="AB9" s="72">
        <f>Z9*Settings!$D$15</f>
        <v>49.000369092484725</v>
      </c>
      <c r="AC9" s="74">
        <f>AA9*Settings!$D$15</f>
        <v>30.609741452572052</v>
      </c>
      <c r="AF9" s="165" t="str">
        <f t="shared" ref="AF9:AF40" si="28">CONCATENATE(AG9," - ",AH9)</f>
        <v>4 - 4.9</v>
      </c>
      <c r="AG9" s="166">
        <v>4</v>
      </c>
      <c r="AH9" s="225">
        <f t="shared" ref="AH9:AH40" si="29">AG10-0.1</f>
        <v>4.9000000000000004</v>
      </c>
      <c r="AJ9" s="169">
        <f t="shared" ref="AJ9:AJ39" si="30">F9</f>
        <v>1.5</v>
      </c>
      <c r="AK9" s="42"/>
      <c r="AL9" s="218">
        <f>$F9*Settings!$D$24</f>
        <v>52.5</v>
      </c>
      <c r="AM9" s="219">
        <f t="shared" si="5"/>
        <v>13.125</v>
      </c>
      <c r="AN9" s="220">
        <f t="shared" si="6"/>
        <v>10.714285714285714</v>
      </c>
      <c r="AO9" s="94">
        <f>AL9/Settings!$D$6/$CV9</f>
        <v>2.2292471089086994</v>
      </c>
      <c r="AP9" s="96">
        <f>AL9/Settings!$D$6/$CW9</f>
        <v>1.5659912063637806</v>
      </c>
      <c r="AQ9" s="94">
        <f>AO9*Settings!$D$16</f>
        <v>16.719353316815244</v>
      </c>
      <c r="AR9" s="96">
        <f>AP9*Settings!$D$16</f>
        <v>11.744934047728355</v>
      </c>
      <c r="AU9" s="165" t="str">
        <f t="shared" ref="AU9:AU40" si="31">CONCATENATE(AV9," - ",AW9)</f>
        <v>4 - 4.9</v>
      </c>
      <c r="AV9" s="166">
        <v>4</v>
      </c>
      <c r="AW9" s="225">
        <f t="shared" ref="AW9:AW40" si="32">AV10-0.1</f>
        <v>4.9000000000000004</v>
      </c>
      <c r="AX9" s="102"/>
      <c r="AY9" s="169">
        <f t="shared" ref="AY9:AY39" si="33">F9</f>
        <v>1.5</v>
      </c>
      <c r="AZ9" s="42"/>
      <c r="BA9" s="364">
        <f>$F9*Settings!$D$25</f>
        <v>75</v>
      </c>
      <c r="BB9" s="365">
        <f t="shared" si="7"/>
        <v>18.75</v>
      </c>
      <c r="BC9" s="366">
        <f t="shared" si="8"/>
        <v>15.306122448979592</v>
      </c>
      <c r="BD9" s="350">
        <f>BA9/Settings!$D$7/$CX9</f>
        <v>1.4058533129758726</v>
      </c>
      <c r="BE9" s="352">
        <f>BA9/Settings!$D$7/$CY9</f>
        <v>1.2073632210407377</v>
      </c>
      <c r="BF9" s="350">
        <f>BD9*Settings!$D$17</f>
        <v>10.543899847319045</v>
      </c>
      <c r="BG9" s="352">
        <f>BE9*Settings!$D$17</f>
        <v>9.055224157805533</v>
      </c>
      <c r="BJ9" s="41">
        <f>+Settings!$E$29*Settings!$D$14</f>
        <v>12</v>
      </c>
      <c r="BK9" s="42">
        <f>Settings!$D$14</f>
        <v>15</v>
      </c>
      <c r="BL9" s="43">
        <f>+Settings!$G$29*Settings!$D$14</f>
        <v>18.75</v>
      </c>
      <c r="BM9" s="41">
        <f>+Settings!$E$29</f>
        <v>0.8</v>
      </c>
      <c r="BN9" s="42">
        <v>1</v>
      </c>
      <c r="BO9" s="43">
        <f>+Settings!$G$29</f>
        <v>1.25</v>
      </c>
      <c r="BR9" s="72">
        <f>+Settings!$E$30*Settings!$D$15</f>
        <v>12</v>
      </c>
      <c r="BS9" s="73">
        <f>Settings!$D$15</f>
        <v>15</v>
      </c>
      <c r="BT9" s="74">
        <f>+Settings!$G$30*Settings!$D$15</f>
        <v>18.75</v>
      </c>
      <c r="BU9" s="72">
        <f>+Settings!$E$30</f>
        <v>0.8</v>
      </c>
      <c r="BV9" s="73">
        <v>1</v>
      </c>
      <c r="BW9" s="74">
        <f>+Settings!$G$30</f>
        <v>1.25</v>
      </c>
      <c r="BX9" s="73"/>
      <c r="BZ9" s="94">
        <f>+Settings!$E$31*Settings!$D$16</f>
        <v>6</v>
      </c>
      <c r="CA9" s="95">
        <f>Settings!$D$16</f>
        <v>7.5</v>
      </c>
      <c r="CB9" s="96">
        <f>+Settings!$G$31*Settings!$D$16</f>
        <v>9.375</v>
      </c>
      <c r="CC9" s="94">
        <f>+Settings!$E$31</f>
        <v>0.8</v>
      </c>
      <c r="CD9" s="95">
        <v>1</v>
      </c>
      <c r="CE9" s="96">
        <f>+Settings!$G$31</f>
        <v>1.25</v>
      </c>
      <c r="CF9" s="95"/>
      <c r="CH9" s="350">
        <f>+Settings!$E$32*Settings!$D$17</f>
        <v>6</v>
      </c>
      <c r="CI9" s="351">
        <f>Settings!$D$17</f>
        <v>7.5</v>
      </c>
      <c r="CJ9" s="352">
        <f>+Settings!$G$32*Settings!$D$17</f>
        <v>9.375</v>
      </c>
      <c r="CK9" s="350">
        <f>+Settings!$E$32</f>
        <v>0.8</v>
      </c>
      <c r="CL9" s="351">
        <v>1</v>
      </c>
      <c r="CM9" s="352">
        <f>+Settings!$G$32</f>
        <v>1.25</v>
      </c>
      <c r="CP9" s="64">
        <f>(C9/Settings!$D$11)^0.75</f>
        <v>0.17782794100389229</v>
      </c>
      <c r="CQ9" s="215">
        <f>(D9/Settings!$D$11)^0.75</f>
        <v>0.2070627924084866</v>
      </c>
      <c r="CR9" s="64">
        <f t="shared" si="9"/>
        <v>6.8443076667485989E-2</v>
      </c>
      <c r="CS9" s="64">
        <f t="shared" si="10"/>
        <v>0.11338761255492302</v>
      </c>
      <c r="CT9" s="64">
        <f t="shared" si="11"/>
        <v>4.5918021469456366E-2</v>
      </c>
      <c r="CU9" s="64">
        <f t="shared" si="12"/>
        <v>7.3506011263970952E-2</v>
      </c>
      <c r="CV9" s="64">
        <f t="shared" ref="CV9:CV39" si="34">IF(maturation="YES",CP9*DG9,CP9)</f>
        <v>7.850184006100118E-2</v>
      </c>
      <c r="CW9" s="66">
        <f t="shared" si="13"/>
        <v>0.11175030823215708</v>
      </c>
      <c r="CX9" s="64">
        <f t="shared" si="14"/>
        <v>0.17782794100389229</v>
      </c>
      <c r="CY9" s="66">
        <f t="shared" si="15"/>
        <v>0.2070627924084866</v>
      </c>
      <c r="DA9" s="35">
        <f>IF(ISNA(VLOOKUP($C9,'Weight-Age'!$C:$D,2,TRUE)/(365.25/12)+9),9,VLOOKUP($C9,'Weight-Age'!$C:$D,2,TRUE)/(365.25/12)+9)</f>
        <v>9.4271047227926079</v>
      </c>
      <c r="DB9" s="35">
        <f>IF(ISNA(VLOOKUP($D9,'Weight-Age'!$B:$D,3,TRUE)/(365.25/12)+9),9,VLOOKUP($D9,'Weight-Age'!$B:$D,3,TRUE)/(365.25/12)+9)</f>
        <v>10.971252566735114</v>
      </c>
      <c r="DC9" s="226">
        <f t="shared" si="16"/>
        <v>0.3848837043329873</v>
      </c>
      <c r="DD9" s="227">
        <f t="shared" si="17"/>
        <v>0.54760013248172423</v>
      </c>
      <c r="DE9" s="227">
        <f t="shared" si="18"/>
        <v>0.2582160104325299</v>
      </c>
      <c r="DF9" s="227">
        <f t="shared" si="19"/>
        <v>0.3549938181020989</v>
      </c>
      <c r="DG9" s="228">
        <f t="shared" si="20"/>
        <v>0.44144828769784233</v>
      </c>
      <c r="DH9" s="229">
        <f t="shared" si="21"/>
        <v>0.53969284839788978</v>
      </c>
      <c r="DI9" s="228">
        <f t="shared" si="22"/>
        <v>1</v>
      </c>
      <c r="DJ9" s="229">
        <f t="shared" si="23"/>
        <v>1</v>
      </c>
    </row>
    <row r="10" spans="1:114" x14ac:dyDescent="0.2">
      <c r="A10" s="24"/>
      <c r="B10" s="165" t="str">
        <f t="shared" si="24"/>
        <v>5 - 5.9</v>
      </c>
      <c r="C10" s="166">
        <v>5</v>
      </c>
      <c r="D10" s="225">
        <f t="shared" si="25"/>
        <v>5.9</v>
      </c>
      <c r="E10" s="102"/>
      <c r="F10" s="2">
        <v>2</v>
      </c>
      <c r="H10" s="198">
        <f>$F10*Settings!$D$22</f>
        <v>160</v>
      </c>
      <c r="I10" s="190">
        <f t="shared" si="0"/>
        <v>32</v>
      </c>
      <c r="J10" s="190">
        <f t="shared" si="1"/>
        <v>27.118644067796609</v>
      </c>
      <c r="K10" s="41">
        <f>H10/Settings!$D$4/$CR10</f>
        <v>2.7180812586767131</v>
      </c>
      <c r="L10" s="43">
        <f>H10/Settings!$D$4/$CS10</f>
        <v>1.6544865231470065</v>
      </c>
      <c r="M10" s="41">
        <f>K10*Settings!$D$14</f>
        <v>40.771218880150698</v>
      </c>
      <c r="N10" s="43">
        <f>L10*Settings!$D$14</f>
        <v>24.817297847205097</v>
      </c>
      <c r="O10" s="42"/>
      <c r="P10" s="42"/>
      <c r="Q10" s="165" t="str">
        <f t="shared" si="26"/>
        <v>5 - 5.9</v>
      </c>
      <c r="R10" s="166">
        <v>5</v>
      </c>
      <c r="S10" s="225">
        <f t="shared" si="2"/>
        <v>5.9</v>
      </c>
      <c r="T10" s="102"/>
      <c r="U10" s="169">
        <f t="shared" si="27"/>
        <v>2</v>
      </c>
      <c r="W10" s="216">
        <f>$F10*Settings!$D$23</f>
        <v>120</v>
      </c>
      <c r="X10" s="217">
        <f t="shared" si="3"/>
        <v>24</v>
      </c>
      <c r="Y10" s="201">
        <f t="shared" si="4"/>
        <v>20.338983050847457</v>
      </c>
      <c r="Z10" s="72">
        <f>W10/Settings!$D$5/$CT10</f>
        <v>3.1166333632702834</v>
      </c>
      <c r="AA10" s="74">
        <f>W10/Settings!$D$5/$CU10</f>
        <v>1.8825577682769814</v>
      </c>
      <c r="AB10" s="72">
        <f>Z10*Settings!$D$15</f>
        <v>46.749500449054253</v>
      </c>
      <c r="AC10" s="74">
        <f>AA10*Settings!$D$15</f>
        <v>28.238366524154721</v>
      </c>
      <c r="AF10" s="165" t="str">
        <f t="shared" si="28"/>
        <v>5 - 5.9</v>
      </c>
      <c r="AG10" s="166">
        <v>5</v>
      </c>
      <c r="AH10" s="225">
        <f t="shared" si="29"/>
        <v>5.9</v>
      </c>
      <c r="AJ10" s="169">
        <f t="shared" si="30"/>
        <v>2</v>
      </c>
      <c r="AK10" s="42"/>
      <c r="AL10" s="218">
        <f>$F10*Settings!$D$24</f>
        <v>70</v>
      </c>
      <c r="AM10" s="219">
        <f t="shared" si="5"/>
        <v>14</v>
      </c>
      <c r="AN10" s="220">
        <f t="shared" si="6"/>
        <v>11.864406779661016</v>
      </c>
      <c r="AO10" s="94">
        <f>AL10/Settings!$D$6/$CV10</f>
        <v>2.2591702729577334</v>
      </c>
      <c r="AP10" s="96">
        <f>AL10/Settings!$D$6/$CW10</f>
        <v>1.5822720295175667</v>
      </c>
      <c r="AQ10" s="94">
        <f>AO10*Settings!$D$16</f>
        <v>16.943777047183001</v>
      </c>
      <c r="AR10" s="96">
        <f>AP10*Settings!$D$16</f>
        <v>11.86704022138175</v>
      </c>
      <c r="AU10" s="165" t="str">
        <f t="shared" si="31"/>
        <v>5 - 5.9</v>
      </c>
      <c r="AV10" s="166">
        <v>5</v>
      </c>
      <c r="AW10" s="225">
        <f t="shared" si="32"/>
        <v>5.9</v>
      </c>
      <c r="AX10" s="102"/>
      <c r="AY10" s="169">
        <f t="shared" si="33"/>
        <v>2</v>
      </c>
      <c r="AZ10" s="42"/>
      <c r="BA10" s="364">
        <f>$F10*Settings!$D$25</f>
        <v>100</v>
      </c>
      <c r="BB10" s="365">
        <f t="shared" si="7"/>
        <v>20</v>
      </c>
      <c r="BC10" s="366">
        <f t="shared" si="8"/>
        <v>16.949152542372879</v>
      </c>
      <c r="BD10" s="350">
        <f>BA10/Settings!$D$7/$CX10</f>
        <v>1.5856094866702943</v>
      </c>
      <c r="BE10" s="352">
        <f>BA10/Settings!$D$7/$CY10</f>
        <v>1.4005052140929994</v>
      </c>
      <c r="BF10" s="350">
        <f>BD10*Settings!$D$17</f>
        <v>11.892071150027208</v>
      </c>
      <c r="BG10" s="352">
        <f>BE10*Settings!$D$17</f>
        <v>10.503789105697496</v>
      </c>
      <c r="BJ10" s="41">
        <f>+Settings!$E$29*Settings!$D$14</f>
        <v>12</v>
      </c>
      <c r="BK10" s="42">
        <f>Settings!$D$14</f>
        <v>15</v>
      </c>
      <c r="BL10" s="43">
        <f>+Settings!$G$29*Settings!$D$14</f>
        <v>18.75</v>
      </c>
      <c r="BM10" s="41">
        <f>+Settings!$E$29</f>
        <v>0.8</v>
      </c>
      <c r="BN10" s="42">
        <v>1</v>
      </c>
      <c r="BO10" s="43">
        <f>+Settings!$G$29</f>
        <v>1.25</v>
      </c>
      <c r="BR10" s="72">
        <f>+Settings!$E$30*Settings!$D$15</f>
        <v>12</v>
      </c>
      <c r="BS10" s="73">
        <f>Settings!$D$15</f>
        <v>15</v>
      </c>
      <c r="BT10" s="74">
        <f>+Settings!$G$30*Settings!$D$15</f>
        <v>18.75</v>
      </c>
      <c r="BU10" s="72">
        <f>+Settings!$E$30</f>
        <v>0.8</v>
      </c>
      <c r="BV10" s="73">
        <v>1</v>
      </c>
      <c r="BW10" s="74">
        <f>+Settings!$G$30</f>
        <v>1.25</v>
      </c>
      <c r="BX10" s="73"/>
      <c r="BZ10" s="94">
        <f>+Settings!$E$31*Settings!$D$16</f>
        <v>6</v>
      </c>
      <c r="CA10" s="95">
        <f>Settings!$D$16</f>
        <v>7.5</v>
      </c>
      <c r="CB10" s="96">
        <f>+Settings!$G$31*Settings!$D$16</f>
        <v>9.375</v>
      </c>
      <c r="CC10" s="94">
        <f>+Settings!$E$31</f>
        <v>0.8</v>
      </c>
      <c r="CD10" s="95">
        <v>1</v>
      </c>
      <c r="CE10" s="96">
        <f>+Settings!$G$31</f>
        <v>1.25</v>
      </c>
      <c r="CF10" s="95"/>
      <c r="CH10" s="350">
        <f>+Settings!$E$32*Settings!$D$17</f>
        <v>6</v>
      </c>
      <c r="CI10" s="351">
        <f>Settings!$D$17</f>
        <v>7.5</v>
      </c>
      <c r="CJ10" s="352">
        <f>+Settings!$G$32*Settings!$D$17</f>
        <v>9.375</v>
      </c>
      <c r="CK10" s="350">
        <f>+Settings!$E$32</f>
        <v>0.8</v>
      </c>
      <c r="CL10" s="351">
        <v>1</v>
      </c>
      <c r="CM10" s="352">
        <f>+Settings!$G$32</f>
        <v>1.25</v>
      </c>
      <c r="CP10" s="64">
        <f>(C10/Settings!$D$11)^0.75</f>
        <v>0.21022410381342868</v>
      </c>
      <c r="CQ10" s="215">
        <f>(D10/Settings!$D$11)^0.75</f>
        <v>0.23800934832592391</v>
      </c>
      <c r="CR10" s="64">
        <f t="shared" si="9"/>
        <v>9.8108423291396463E-2</v>
      </c>
      <c r="CS10" s="64">
        <f t="shared" si="10"/>
        <v>0.16117790198703991</v>
      </c>
      <c r="CT10" s="64">
        <f t="shared" si="11"/>
        <v>6.4171808707758946E-2</v>
      </c>
      <c r="CU10" s="64">
        <f t="shared" si="12"/>
        <v>0.1062384397282272</v>
      </c>
      <c r="CV10" s="64">
        <f t="shared" si="34"/>
        <v>0.1032827565617046</v>
      </c>
      <c r="CW10" s="66">
        <f t="shared" si="13"/>
        <v>0.14746726794157922</v>
      </c>
      <c r="CX10" s="64">
        <f t="shared" si="14"/>
        <v>0.21022410381342868</v>
      </c>
      <c r="CY10" s="66">
        <f t="shared" si="15"/>
        <v>0.23800934832592391</v>
      </c>
      <c r="DA10" s="35">
        <f>IF(ISNA(VLOOKUP($C10,'Weight-Age'!$C:$D,2,TRUE)/(365.25/12)+9),9,VLOOKUP($C10,'Weight-Age'!$C:$D,2,TRUE)/(365.25/12)+9)</f>
        <v>10.182751540041068</v>
      </c>
      <c r="DB10" s="35">
        <f>IF(ISNA(VLOOKUP($D10,'Weight-Age'!$B:$D,3,TRUE)/(365.25/12)+9),9,VLOOKUP($D10,'Weight-Age'!$B:$D,3,TRUE)/(365.25/12)+9)</f>
        <v>12.449691991786448</v>
      </c>
      <c r="DC10" s="226">
        <f t="shared" si="16"/>
        <v>0.46668494007930933</v>
      </c>
      <c r="DD10" s="227">
        <f t="shared" si="17"/>
        <v>0.67719147638825938</v>
      </c>
      <c r="DE10" s="227">
        <f t="shared" si="18"/>
        <v>0.305254285991442</v>
      </c>
      <c r="DF10" s="227">
        <f t="shared" si="19"/>
        <v>0.44636246632946114</v>
      </c>
      <c r="DG10" s="228">
        <f t="shared" si="20"/>
        <v>0.49129835584109227</v>
      </c>
      <c r="DH10" s="229">
        <f t="shared" si="21"/>
        <v>0.61958603298069337</v>
      </c>
      <c r="DI10" s="228">
        <f t="shared" si="22"/>
        <v>1</v>
      </c>
      <c r="DJ10" s="229">
        <f t="shared" si="23"/>
        <v>1</v>
      </c>
    </row>
    <row r="11" spans="1:114" x14ac:dyDescent="0.2">
      <c r="A11" s="24"/>
      <c r="B11" s="165" t="str">
        <f t="shared" si="24"/>
        <v>6 - 6.9</v>
      </c>
      <c r="C11" s="170">
        <v>6</v>
      </c>
      <c r="D11" s="171">
        <f t="shared" si="25"/>
        <v>6.9</v>
      </c>
      <c r="E11" s="102"/>
      <c r="F11" s="2">
        <v>2</v>
      </c>
      <c r="H11" s="198">
        <f>$F11*Settings!$D$22</f>
        <v>160</v>
      </c>
      <c r="I11" s="190">
        <f t="shared" si="0"/>
        <v>26.666666666666668</v>
      </c>
      <c r="J11" s="190">
        <f t="shared" si="1"/>
        <v>23.188405797101449</v>
      </c>
      <c r="K11" s="41">
        <f>H11/Settings!$D$4/$CR11</f>
        <v>1.9522654317265205</v>
      </c>
      <c r="L11" s="43">
        <f>H11/Settings!$D$4/$CS11</f>
        <v>1.234792218301265</v>
      </c>
      <c r="M11" s="41">
        <f>K11*Settings!$D$14</f>
        <v>29.283981475897807</v>
      </c>
      <c r="N11" s="43">
        <f>L11*Settings!$D$14</f>
        <v>18.521883274518974</v>
      </c>
      <c r="O11" s="42"/>
      <c r="P11" s="42"/>
      <c r="Q11" s="165" t="str">
        <f t="shared" si="26"/>
        <v>6 - 6.9</v>
      </c>
      <c r="R11" s="170">
        <v>6</v>
      </c>
      <c r="S11" s="171">
        <f t="shared" si="2"/>
        <v>6.9</v>
      </c>
      <c r="T11" s="102"/>
      <c r="U11" s="169">
        <f t="shared" si="27"/>
        <v>2</v>
      </c>
      <c r="W11" s="216">
        <f>$F11*Settings!$D$23</f>
        <v>120</v>
      </c>
      <c r="X11" s="217">
        <f t="shared" si="3"/>
        <v>20</v>
      </c>
      <c r="Y11" s="201">
        <f t="shared" si="4"/>
        <v>17.391304347826086</v>
      </c>
      <c r="Z11" s="72">
        <f>W11/Settings!$D$5/$CT11</f>
        <v>2.2585011924826501</v>
      </c>
      <c r="AA11" s="74">
        <f>W11/Settings!$D$5/$CU11</f>
        <v>1.3217659754683213</v>
      </c>
      <c r="AB11" s="72">
        <f>Z11*Settings!$D$15</f>
        <v>33.877517887239755</v>
      </c>
      <c r="AC11" s="74">
        <f>AA11*Settings!$D$15</f>
        <v>19.826489632024821</v>
      </c>
      <c r="AF11" s="165" t="str">
        <f t="shared" si="28"/>
        <v>6 - 6.9</v>
      </c>
      <c r="AG11" s="170">
        <v>6</v>
      </c>
      <c r="AH11" s="171">
        <f t="shared" si="29"/>
        <v>6.9</v>
      </c>
      <c r="AJ11" s="169">
        <f t="shared" si="30"/>
        <v>2</v>
      </c>
      <c r="AK11" s="42"/>
      <c r="AL11" s="218">
        <f>$F11*Settings!$D$24</f>
        <v>70</v>
      </c>
      <c r="AM11" s="219">
        <f t="shared" si="5"/>
        <v>11.666666666666666</v>
      </c>
      <c r="AN11" s="220">
        <f t="shared" si="6"/>
        <v>10.144927536231883</v>
      </c>
      <c r="AO11" s="94">
        <f>AL11/Settings!$D$6/$CV11</f>
        <v>1.7563912608242078</v>
      </c>
      <c r="AP11" s="96">
        <f>AL11/Settings!$D$6/$CW11</f>
        <v>1.2263686390884838</v>
      </c>
      <c r="AQ11" s="94">
        <f>AO11*Settings!$D$16</f>
        <v>13.172934456181558</v>
      </c>
      <c r="AR11" s="96">
        <f>AP11*Settings!$D$16</f>
        <v>9.1977647931636284</v>
      </c>
      <c r="AU11" s="165" t="str">
        <f t="shared" si="31"/>
        <v>6 - 6.9</v>
      </c>
      <c r="AV11" s="170">
        <v>6</v>
      </c>
      <c r="AW11" s="171">
        <f t="shared" si="32"/>
        <v>6.9</v>
      </c>
      <c r="AX11" s="102"/>
      <c r="AY11" s="169">
        <f t="shared" si="33"/>
        <v>2</v>
      </c>
      <c r="AZ11" s="42"/>
      <c r="BA11" s="364">
        <f>$F11*Settings!$D$25</f>
        <v>100</v>
      </c>
      <c r="BB11" s="365">
        <f t="shared" si="7"/>
        <v>16.666666666666668</v>
      </c>
      <c r="BC11" s="366">
        <f t="shared" si="8"/>
        <v>14.492753623188404</v>
      </c>
      <c r="BD11" s="350">
        <f>BA11/Settings!$D$7/$CX11</f>
        <v>1.3829621717521738</v>
      </c>
      <c r="BE11" s="352">
        <f>BA11/Settings!$D$7/$CY11</f>
        <v>1.2453370836807942</v>
      </c>
      <c r="BF11" s="350">
        <f>BD11*Settings!$D$17</f>
        <v>10.372216288141304</v>
      </c>
      <c r="BG11" s="352">
        <f>BE11*Settings!$D$17</f>
        <v>9.3400281276059562</v>
      </c>
      <c r="BJ11" s="41">
        <f>+Settings!$E$29*Settings!$D$14</f>
        <v>12</v>
      </c>
      <c r="BK11" s="42">
        <f>Settings!$D$14</f>
        <v>15</v>
      </c>
      <c r="BL11" s="43">
        <f>+Settings!$G$29*Settings!$D$14</f>
        <v>18.75</v>
      </c>
      <c r="BM11" s="41">
        <f>+Settings!$E$29</f>
        <v>0.8</v>
      </c>
      <c r="BN11" s="42">
        <v>1</v>
      </c>
      <c r="BO11" s="43">
        <f>+Settings!$G$29</f>
        <v>1.25</v>
      </c>
      <c r="BR11" s="72">
        <f>+Settings!$E$30*Settings!$D$15</f>
        <v>12</v>
      </c>
      <c r="BS11" s="73">
        <f>Settings!$D$15</f>
        <v>15</v>
      </c>
      <c r="BT11" s="74">
        <f>+Settings!$G$30*Settings!$D$15</f>
        <v>18.75</v>
      </c>
      <c r="BU11" s="72">
        <f>+Settings!$E$30</f>
        <v>0.8</v>
      </c>
      <c r="BV11" s="73">
        <v>1</v>
      </c>
      <c r="BW11" s="74">
        <f>+Settings!$G$30</f>
        <v>1.25</v>
      </c>
      <c r="BX11" s="73"/>
      <c r="BZ11" s="94">
        <f>+Settings!$E$31*Settings!$D$16</f>
        <v>6</v>
      </c>
      <c r="CA11" s="95">
        <f>Settings!$D$16</f>
        <v>7.5</v>
      </c>
      <c r="CB11" s="96">
        <f>+Settings!$G$31*Settings!$D$16</f>
        <v>9.375</v>
      </c>
      <c r="CC11" s="94">
        <f>+Settings!$E$31</f>
        <v>0.8</v>
      </c>
      <c r="CD11" s="95">
        <v>1</v>
      </c>
      <c r="CE11" s="96">
        <f>+Settings!$G$31</f>
        <v>1.25</v>
      </c>
      <c r="CF11" s="95"/>
      <c r="CH11" s="350">
        <f>+Settings!$E$32*Settings!$D$17</f>
        <v>6</v>
      </c>
      <c r="CI11" s="351">
        <f>Settings!$D$17</f>
        <v>7.5</v>
      </c>
      <c r="CJ11" s="352">
        <f>+Settings!$G$32*Settings!$D$17</f>
        <v>9.375</v>
      </c>
      <c r="CK11" s="350">
        <f>+Settings!$E$32</f>
        <v>0.8</v>
      </c>
      <c r="CL11" s="351">
        <v>1</v>
      </c>
      <c r="CM11" s="352">
        <f>+Settings!$G$32</f>
        <v>1.25</v>
      </c>
      <c r="CP11" s="64">
        <f>(C11/Settings!$D$11)^0.75</f>
        <v>0.24102852568339553</v>
      </c>
      <c r="CQ11" s="215">
        <f>(D11/Settings!$D$11)^0.75</f>
        <v>0.26766514681158693</v>
      </c>
      <c r="CR11" s="64">
        <f t="shared" si="9"/>
        <v>0.13659344796718306</v>
      </c>
      <c r="CS11" s="64">
        <f t="shared" si="10"/>
        <v>0.21596076061568217</v>
      </c>
      <c r="CT11" s="64">
        <f t="shared" si="11"/>
        <v>8.8554303475992704E-2</v>
      </c>
      <c r="CU11" s="64">
        <f t="shared" si="12"/>
        <v>0.15131271625382628</v>
      </c>
      <c r="CV11" s="64">
        <f t="shared" si="34"/>
        <v>0.13284815208192213</v>
      </c>
      <c r="CW11" s="66">
        <f t="shared" si="13"/>
        <v>0.19026361723238594</v>
      </c>
      <c r="CX11" s="64">
        <f t="shared" si="14"/>
        <v>0.24102852568339553</v>
      </c>
      <c r="CY11" s="66">
        <f t="shared" si="15"/>
        <v>0.26766514681158693</v>
      </c>
      <c r="DA11" s="35">
        <f>IF(ISNA(VLOOKUP($C11,'Weight-Age'!$C:$D,2,TRUE)/(365.25/12)+9),9,VLOOKUP($C11,'Weight-Age'!$C:$D,2,TRUE)/(365.25/12)+9)</f>
        <v>11.168377823408624</v>
      </c>
      <c r="DB11" s="35">
        <f>IF(ISNA(VLOOKUP($D11,'Weight-Age'!$B:$D,3,TRUE)/(365.25/12)+9),9,VLOOKUP($D11,'Weight-Age'!$B:$D,3,TRUE)/(365.25/12)+9)</f>
        <v>14.585215605749486</v>
      </c>
      <c r="DC11" s="226">
        <f t="shared" si="16"/>
        <v>0.56671071434343923</v>
      </c>
      <c r="DD11" s="227">
        <f t="shared" si="17"/>
        <v>0.80683183144385939</v>
      </c>
      <c r="DE11" s="227">
        <f t="shared" si="18"/>
        <v>0.3674017555594799</v>
      </c>
      <c r="DF11" s="227">
        <f t="shared" si="19"/>
        <v>0.56530601035007866</v>
      </c>
      <c r="DG11" s="228">
        <f t="shared" si="20"/>
        <v>0.55117190674943439</v>
      </c>
      <c r="DH11" s="229">
        <f t="shared" si="21"/>
        <v>0.71082701464421527</v>
      </c>
      <c r="DI11" s="228">
        <f t="shared" si="22"/>
        <v>1</v>
      </c>
      <c r="DJ11" s="229">
        <f t="shared" si="23"/>
        <v>1</v>
      </c>
    </row>
    <row r="12" spans="1:114" x14ac:dyDescent="0.2">
      <c r="B12" s="165" t="str">
        <f t="shared" si="24"/>
        <v>7 - 7.9</v>
      </c>
      <c r="C12" s="170">
        <v>7</v>
      </c>
      <c r="D12" s="171">
        <f t="shared" si="25"/>
        <v>7.9</v>
      </c>
      <c r="E12" s="102"/>
      <c r="F12" s="2">
        <v>2</v>
      </c>
      <c r="H12" s="198">
        <f>$F12*Settings!$D$22</f>
        <v>160</v>
      </c>
      <c r="I12" s="190">
        <f t="shared" si="0"/>
        <v>22.857142857142858</v>
      </c>
      <c r="J12" s="190">
        <f t="shared" si="1"/>
        <v>20.253164556962023</v>
      </c>
      <c r="K12" s="41">
        <f>H12/Settings!$D$4/$CR12</f>
        <v>1.4395451696995931</v>
      </c>
      <c r="L12" s="43">
        <f>H12/Settings!$D$4/$CS12</f>
        <v>0.98916037105374455</v>
      </c>
      <c r="M12" s="41">
        <f>K12*Settings!$D$14</f>
        <v>21.593177545493898</v>
      </c>
      <c r="N12" s="43">
        <f>L12*Settings!$D$14</f>
        <v>14.837405565806169</v>
      </c>
      <c r="O12" s="42"/>
      <c r="P12" s="42"/>
      <c r="Q12" s="165" t="str">
        <f t="shared" si="26"/>
        <v>7 - 7.9</v>
      </c>
      <c r="R12" s="170">
        <v>7</v>
      </c>
      <c r="S12" s="171">
        <f t="shared" si="2"/>
        <v>7.9</v>
      </c>
      <c r="T12" s="102"/>
      <c r="U12" s="169">
        <f t="shared" si="27"/>
        <v>2</v>
      </c>
      <c r="W12" s="216">
        <f>$F12*Settings!$D$23</f>
        <v>120</v>
      </c>
      <c r="X12" s="217">
        <f t="shared" si="3"/>
        <v>17.142857142857142</v>
      </c>
      <c r="Y12" s="201">
        <f t="shared" si="4"/>
        <v>15.189873417721518</v>
      </c>
      <c r="Z12" s="72">
        <f>W12/Settings!$D$5/$CT12</f>
        <v>1.6344369649258321</v>
      </c>
      <c r="AA12" s="74">
        <f>W12/Settings!$D$5/$CU12</f>
        <v>0.956145332559727</v>
      </c>
      <c r="AB12" s="72">
        <f>Z12*Settings!$D$15</f>
        <v>24.516554473887481</v>
      </c>
      <c r="AC12" s="74">
        <f>AA12*Settings!$D$15</f>
        <v>14.342179988395905</v>
      </c>
      <c r="AF12" s="165" t="str">
        <f t="shared" si="28"/>
        <v>7 - 7.9</v>
      </c>
      <c r="AG12" s="170">
        <v>7</v>
      </c>
      <c r="AH12" s="171">
        <f t="shared" si="29"/>
        <v>7.9</v>
      </c>
      <c r="AJ12" s="169">
        <f t="shared" si="30"/>
        <v>2</v>
      </c>
      <c r="AK12" s="42"/>
      <c r="AL12" s="218">
        <f>$F12*Settings!$D$24</f>
        <v>70</v>
      </c>
      <c r="AM12" s="219">
        <f t="shared" si="5"/>
        <v>10</v>
      </c>
      <c r="AN12" s="220">
        <f t="shared" si="6"/>
        <v>8.8607594936708853</v>
      </c>
      <c r="AO12" s="94">
        <f>AL12/Settings!$D$6/$CV12</f>
        <v>1.3811180594584331</v>
      </c>
      <c r="AP12" s="96">
        <f>AL12/Settings!$D$6/$CW12</f>
        <v>0.97652390334156436</v>
      </c>
      <c r="AQ12" s="94">
        <f>AO12*Settings!$D$16</f>
        <v>10.358385445938248</v>
      </c>
      <c r="AR12" s="96">
        <f>AP12*Settings!$D$16</f>
        <v>7.3239292750617331</v>
      </c>
      <c r="AU12" s="165" t="str">
        <f t="shared" si="31"/>
        <v>7 - 7.9</v>
      </c>
      <c r="AV12" s="170">
        <v>7</v>
      </c>
      <c r="AW12" s="171">
        <f t="shared" si="32"/>
        <v>7.9</v>
      </c>
      <c r="AX12" s="102"/>
      <c r="AY12" s="169">
        <f t="shared" si="33"/>
        <v>2</v>
      </c>
      <c r="AZ12" s="42"/>
      <c r="BA12" s="364">
        <f>$F12*Settings!$D$25</f>
        <v>100</v>
      </c>
      <c r="BB12" s="365">
        <f t="shared" si="7"/>
        <v>14.285714285714286</v>
      </c>
      <c r="BC12" s="366">
        <f t="shared" si="8"/>
        <v>12.658227848101266</v>
      </c>
      <c r="BD12" s="350">
        <f>BA12/Settings!$D$7/$CX12</f>
        <v>1.2319702167779063</v>
      </c>
      <c r="BE12" s="352">
        <f>BA12/Settings!$D$7/$CY12</f>
        <v>1.1251318539645265</v>
      </c>
      <c r="BF12" s="350">
        <f>BD12*Settings!$D$17</f>
        <v>9.2397766258342973</v>
      </c>
      <c r="BG12" s="352">
        <f>BE12*Settings!$D$17</f>
        <v>8.4384889047339495</v>
      </c>
      <c r="BJ12" s="41">
        <f>+Settings!$E$29*Settings!$D$14</f>
        <v>12</v>
      </c>
      <c r="BK12" s="42">
        <f>Settings!$D$14</f>
        <v>15</v>
      </c>
      <c r="BL12" s="43">
        <f>+Settings!$G$29*Settings!$D$14</f>
        <v>18.75</v>
      </c>
      <c r="BM12" s="41">
        <f>+Settings!$E$29</f>
        <v>0.8</v>
      </c>
      <c r="BN12" s="42">
        <v>1</v>
      </c>
      <c r="BO12" s="43">
        <f>+Settings!$G$29</f>
        <v>1.25</v>
      </c>
      <c r="BR12" s="72">
        <f>+Settings!$E$30*Settings!$D$15</f>
        <v>12</v>
      </c>
      <c r="BS12" s="73">
        <f>Settings!$D$15</f>
        <v>15</v>
      </c>
      <c r="BT12" s="74">
        <f>+Settings!$G$30*Settings!$D$15</f>
        <v>18.75</v>
      </c>
      <c r="BU12" s="72">
        <f>+Settings!$E$30</f>
        <v>0.8</v>
      </c>
      <c r="BV12" s="73">
        <v>1</v>
      </c>
      <c r="BW12" s="74">
        <f>+Settings!$G$30</f>
        <v>1.25</v>
      </c>
      <c r="BX12" s="73"/>
      <c r="BZ12" s="94">
        <f>+Settings!$E$31*Settings!$D$16</f>
        <v>6</v>
      </c>
      <c r="CA12" s="95">
        <f>Settings!$D$16</f>
        <v>7.5</v>
      </c>
      <c r="CB12" s="96">
        <f>+Settings!$G$31*Settings!$D$16</f>
        <v>9.375</v>
      </c>
      <c r="CC12" s="94">
        <f>+Settings!$E$31</f>
        <v>0.8</v>
      </c>
      <c r="CD12" s="95">
        <v>1</v>
      </c>
      <c r="CE12" s="96">
        <f>+Settings!$G$31</f>
        <v>1.25</v>
      </c>
      <c r="CF12" s="95"/>
      <c r="CH12" s="350">
        <f>+Settings!$E$32*Settings!$D$17</f>
        <v>6</v>
      </c>
      <c r="CI12" s="351">
        <f>Settings!$D$17</f>
        <v>7.5</v>
      </c>
      <c r="CJ12" s="352">
        <f>+Settings!$G$32*Settings!$D$17</f>
        <v>9.375</v>
      </c>
      <c r="CK12" s="350">
        <f>+Settings!$E$32</f>
        <v>0.8</v>
      </c>
      <c r="CL12" s="351">
        <v>1</v>
      </c>
      <c r="CM12" s="352">
        <f>+Settings!$G$32</f>
        <v>1.25</v>
      </c>
      <c r="CP12" s="64">
        <f>(C12/Settings!$D$11)^0.75</f>
        <v>0.27056931149288088</v>
      </c>
      <c r="CQ12" s="215">
        <f>(D12/Settings!$D$11)^0.75</f>
        <v>0.29626157339586151</v>
      </c>
      <c r="CR12" s="64">
        <f t="shared" si="9"/>
        <v>0.18524369521681291</v>
      </c>
      <c r="CS12" s="64">
        <f t="shared" si="10"/>
        <v>0.26958891042368471</v>
      </c>
      <c r="CT12" s="64">
        <f t="shared" si="11"/>
        <v>0.12236629756417412</v>
      </c>
      <c r="CU12" s="64">
        <f t="shared" si="12"/>
        <v>0.20917322209226674</v>
      </c>
      <c r="CV12" s="64">
        <f t="shared" si="34"/>
        <v>0.16894524818886844</v>
      </c>
      <c r="CW12" s="66">
        <f t="shared" si="13"/>
        <v>0.23894277706351136</v>
      </c>
      <c r="CX12" s="64">
        <f t="shared" si="14"/>
        <v>0.27056931149288088</v>
      </c>
      <c r="CY12" s="66">
        <f t="shared" si="15"/>
        <v>0.29626157339586151</v>
      </c>
      <c r="DA12" s="35">
        <f>IF(ISNA(VLOOKUP($C12,'Weight-Age'!$C:$D,2,TRUE)/(365.25/12)+9),9,VLOOKUP($C12,'Weight-Age'!$C:$D,2,TRUE)/(365.25/12)+9)</f>
        <v>12.548254620123203</v>
      </c>
      <c r="DB12" s="35">
        <f>IF(ISNA(VLOOKUP($D12,'Weight-Age'!$B:$D,3,TRUE)/(365.25/12)+9),9,VLOOKUP($D12,'Weight-Age'!$B:$D,3,TRUE)/(365.25/12)+9)</f>
        <v>17.870636550308006</v>
      </c>
      <c r="DC12" s="226">
        <f t="shared" si="16"/>
        <v>0.68464414605899226</v>
      </c>
      <c r="DD12" s="227">
        <f t="shared" si="17"/>
        <v>0.90996921177983126</v>
      </c>
      <c r="DE12" s="227">
        <f t="shared" si="18"/>
        <v>0.45225490240933619</v>
      </c>
      <c r="DF12" s="227">
        <f t="shared" si="19"/>
        <v>0.70604236551721722</v>
      </c>
      <c r="DG12" s="228">
        <f t="shared" si="20"/>
        <v>0.6244065421045123</v>
      </c>
      <c r="DH12" s="229">
        <f t="shared" si="21"/>
        <v>0.80652638924670328</v>
      </c>
      <c r="DI12" s="228">
        <f t="shared" si="22"/>
        <v>1</v>
      </c>
      <c r="DJ12" s="229">
        <f t="shared" si="23"/>
        <v>1</v>
      </c>
    </row>
    <row r="13" spans="1:114" x14ac:dyDescent="0.2">
      <c r="B13" s="165" t="str">
        <f t="shared" si="24"/>
        <v>8 - 8.9</v>
      </c>
      <c r="C13" s="170">
        <v>8</v>
      </c>
      <c r="D13" s="171">
        <f t="shared" si="25"/>
        <v>8.9</v>
      </c>
      <c r="E13" s="102"/>
      <c r="F13" s="2">
        <v>2</v>
      </c>
      <c r="H13" s="198">
        <f>$F13*Settings!$D$22</f>
        <v>160</v>
      </c>
      <c r="I13" s="190">
        <f t="shared" si="0"/>
        <v>20</v>
      </c>
      <c r="J13" s="190">
        <f t="shared" si="1"/>
        <v>17.977528089887638</v>
      </c>
      <c r="K13" s="41">
        <f>H13/Settings!$D$4/$CR13</f>
        <v>1.1159112832297118</v>
      </c>
      <c r="L13" s="43">
        <f>H13/Settings!$D$4/$CS13</f>
        <v>0.85339860739152162</v>
      </c>
      <c r="M13" s="41">
        <f>K13*Settings!$D$14</f>
        <v>16.738669248445678</v>
      </c>
      <c r="N13" s="43">
        <f>L13*Settings!$D$14</f>
        <v>12.800979110872824</v>
      </c>
      <c r="O13" s="42"/>
      <c r="P13" s="42"/>
      <c r="Q13" s="165" t="str">
        <f t="shared" si="26"/>
        <v>8 - 8.9</v>
      </c>
      <c r="R13" s="170">
        <v>8</v>
      </c>
      <c r="S13" s="171">
        <f t="shared" si="2"/>
        <v>8.9</v>
      </c>
      <c r="T13" s="102"/>
      <c r="U13" s="169">
        <f t="shared" si="27"/>
        <v>2</v>
      </c>
      <c r="W13" s="216">
        <f>$F13*Settings!$D$23</f>
        <v>120</v>
      </c>
      <c r="X13" s="217">
        <f t="shared" si="3"/>
        <v>15</v>
      </c>
      <c r="Y13" s="201">
        <f t="shared" si="4"/>
        <v>13.48314606741573</v>
      </c>
      <c r="Z13" s="72">
        <f>W13/Settings!$D$5/$CT13</f>
        <v>1.2008649250384076</v>
      </c>
      <c r="AA13" s="74">
        <f>W13/Settings!$D$5/$CU13</f>
        <v>0.74662628868392866</v>
      </c>
      <c r="AB13" s="72">
        <f>Z13*Settings!$D$15</f>
        <v>18.012973875576115</v>
      </c>
      <c r="AC13" s="74">
        <f>AA13*Settings!$D$15</f>
        <v>11.199394330258929</v>
      </c>
      <c r="AF13" s="165" t="str">
        <f t="shared" si="28"/>
        <v>8 - 8.9</v>
      </c>
      <c r="AG13" s="170">
        <v>8</v>
      </c>
      <c r="AH13" s="171">
        <f t="shared" si="29"/>
        <v>8.9</v>
      </c>
      <c r="AJ13" s="169">
        <f t="shared" si="30"/>
        <v>2</v>
      </c>
      <c r="AK13" s="42"/>
      <c r="AL13" s="218">
        <f>$F13*Settings!$D$24</f>
        <v>70</v>
      </c>
      <c r="AM13" s="219">
        <f t="shared" si="5"/>
        <v>8.75</v>
      </c>
      <c r="AN13" s="220">
        <f t="shared" si="6"/>
        <v>7.8651685393258424</v>
      </c>
      <c r="AO13" s="94">
        <f>AL13/Settings!$D$6/$CV13</f>
        <v>1.1070766562924779</v>
      </c>
      <c r="AP13" s="96">
        <f>AL13/Settings!$D$6/$CW13</f>
        <v>0.81585690358082286</v>
      </c>
      <c r="AQ13" s="94">
        <f>AO13*Settings!$D$16</f>
        <v>8.3030749221935842</v>
      </c>
      <c r="AR13" s="96">
        <f>AP13*Settings!$D$16</f>
        <v>6.1189267768561715</v>
      </c>
      <c r="AU13" s="165" t="str">
        <f t="shared" si="31"/>
        <v>8 - 8.9</v>
      </c>
      <c r="AV13" s="170">
        <v>8</v>
      </c>
      <c r="AW13" s="171">
        <f t="shared" si="32"/>
        <v>8.9</v>
      </c>
      <c r="AX13" s="102"/>
      <c r="AY13" s="169">
        <f t="shared" si="33"/>
        <v>2</v>
      </c>
      <c r="AZ13" s="42"/>
      <c r="BA13" s="364">
        <f>$F13*Settings!$D$25</f>
        <v>100</v>
      </c>
      <c r="BB13" s="365">
        <f t="shared" si="7"/>
        <v>12.5</v>
      </c>
      <c r="BC13" s="366">
        <f t="shared" si="8"/>
        <v>11.235955056179774</v>
      </c>
      <c r="BD13" s="350">
        <f>BA13/Settings!$D$7/$CX13</f>
        <v>1.1145671749607031</v>
      </c>
      <c r="BE13" s="352">
        <f>BA13/Settings!$D$7/$CY13</f>
        <v>1.0289191109291904</v>
      </c>
      <c r="BF13" s="350">
        <f>BD13*Settings!$D$17</f>
        <v>8.3592538122052726</v>
      </c>
      <c r="BG13" s="352">
        <f>BE13*Settings!$D$17</f>
        <v>7.7168933319689277</v>
      </c>
      <c r="BJ13" s="41">
        <f>+Settings!$E$29*Settings!$D$14</f>
        <v>12</v>
      </c>
      <c r="BK13" s="42">
        <f>Settings!$D$14</f>
        <v>15</v>
      </c>
      <c r="BL13" s="43">
        <f>+Settings!$G$29*Settings!$D$14</f>
        <v>18.75</v>
      </c>
      <c r="BM13" s="41">
        <f>+Settings!$E$29</f>
        <v>0.8</v>
      </c>
      <c r="BN13" s="42">
        <v>1</v>
      </c>
      <c r="BO13" s="43">
        <f>+Settings!$G$29</f>
        <v>1.25</v>
      </c>
      <c r="BR13" s="72">
        <f>+Settings!$E$30*Settings!$D$15</f>
        <v>12</v>
      </c>
      <c r="BS13" s="73">
        <f>Settings!$D$15</f>
        <v>15</v>
      </c>
      <c r="BT13" s="74">
        <f>+Settings!$G$30*Settings!$D$15</f>
        <v>18.75</v>
      </c>
      <c r="BU13" s="72">
        <f>+Settings!$E$30</f>
        <v>0.8</v>
      </c>
      <c r="BV13" s="73">
        <v>1</v>
      </c>
      <c r="BW13" s="74">
        <f>+Settings!$G$30</f>
        <v>1.25</v>
      </c>
      <c r="BX13" s="73"/>
      <c r="BZ13" s="94">
        <f>+Settings!$E$31*Settings!$D$16</f>
        <v>6</v>
      </c>
      <c r="CA13" s="95">
        <f>Settings!$D$16</f>
        <v>7.5</v>
      </c>
      <c r="CB13" s="96">
        <f>+Settings!$G$31*Settings!$D$16</f>
        <v>9.375</v>
      </c>
      <c r="CC13" s="94">
        <f>+Settings!$E$31</f>
        <v>0.8</v>
      </c>
      <c r="CD13" s="95">
        <v>1</v>
      </c>
      <c r="CE13" s="96">
        <f>+Settings!$G$31</f>
        <v>1.25</v>
      </c>
      <c r="CF13" s="95"/>
      <c r="CH13" s="350">
        <f>+Settings!$E$32*Settings!$D$17</f>
        <v>6</v>
      </c>
      <c r="CI13" s="351">
        <f>Settings!$D$17</f>
        <v>7.5</v>
      </c>
      <c r="CJ13" s="352">
        <f>+Settings!$G$32*Settings!$D$17</f>
        <v>9.375</v>
      </c>
      <c r="CK13" s="350">
        <f>+Settings!$E$32</f>
        <v>0.8</v>
      </c>
      <c r="CL13" s="351">
        <v>1</v>
      </c>
      <c r="CM13" s="352">
        <f>+Settings!$G$32</f>
        <v>1.25</v>
      </c>
      <c r="CP13" s="64">
        <f>(C13/Settings!$D$11)^0.75</f>
        <v>0.29906975624424414</v>
      </c>
      <c r="CQ13" s="215">
        <f>(D13/Settings!$D$11)^0.75</f>
        <v>0.3239645661089029</v>
      </c>
      <c r="CR13" s="64">
        <f t="shared" si="9"/>
        <v>0.2389676228515856</v>
      </c>
      <c r="CS13" s="64">
        <f t="shared" si="10"/>
        <v>0.31247609775431179</v>
      </c>
      <c r="CT13" s="64">
        <f t="shared" si="11"/>
        <v>0.16654662471185372</v>
      </c>
      <c r="CU13" s="64">
        <f t="shared" si="12"/>
        <v>0.26787162872678671</v>
      </c>
      <c r="CV13" s="64">
        <f t="shared" si="34"/>
        <v>0.21076529073853867</v>
      </c>
      <c r="CW13" s="66">
        <f t="shared" si="13"/>
        <v>0.28599786593607979</v>
      </c>
      <c r="CX13" s="64">
        <f t="shared" si="14"/>
        <v>0.29906975624424414</v>
      </c>
      <c r="CY13" s="66">
        <f t="shared" si="15"/>
        <v>0.3239645661089029</v>
      </c>
      <c r="DA13" s="35">
        <f>IF(ISNA(VLOOKUP($C13,'Weight-Age'!$C:$D,2,TRUE)/(365.25/12)+9),9,VLOOKUP($C13,'Weight-Age'!$C:$D,2,TRUE)/(365.25/12)+9)</f>
        <v>14.420944558521562</v>
      </c>
      <c r="DB13" s="35">
        <f>IF(ISNA(VLOOKUP($D13,'Weight-Age'!$B:$D,3,TRUE)/(365.25/12)+9),9,VLOOKUP($D13,'Weight-Age'!$B:$D,3,TRUE)/(365.25/12)+9)</f>
        <v>22.437371663244353</v>
      </c>
      <c r="DC13" s="226">
        <f t="shared" si="16"/>
        <v>0.79903640492629968</v>
      </c>
      <c r="DD13" s="227">
        <f t="shared" si="17"/>
        <v>0.96453788606396795</v>
      </c>
      <c r="DE13" s="227">
        <f t="shared" si="18"/>
        <v>0.55688220301299374</v>
      </c>
      <c r="DF13" s="227">
        <f t="shared" si="19"/>
        <v>0.82685471421815881</v>
      </c>
      <c r="DG13" s="228">
        <f t="shared" si="20"/>
        <v>0.70473622403467295</v>
      </c>
      <c r="DH13" s="229">
        <f t="shared" si="21"/>
        <v>0.88280600983979107</v>
      </c>
      <c r="DI13" s="228">
        <f t="shared" si="22"/>
        <v>1</v>
      </c>
      <c r="DJ13" s="229">
        <f t="shared" si="23"/>
        <v>1</v>
      </c>
    </row>
    <row r="14" spans="1:114" x14ac:dyDescent="0.2">
      <c r="B14" s="165" t="str">
        <f t="shared" si="24"/>
        <v>9 - 9.9</v>
      </c>
      <c r="C14" s="170">
        <v>9</v>
      </c>
      <c r="D14" s="171">
        <f t="shared" si="25"/>
        <v>9.9</v>
      </c>
      <c r="E14" s="102"/>
      <c r="F14" s="2">
        <v>2</v>
      </c>
      <c r="H14" s="198">
        <f>$F14*Settings!$D$22</f>
        <v>160</v>
      </c>
      <c r="I14" s="190">
        <f t="shared" si="0"/>
        <v>17.777777777777779</v>
      </c>
      <c r="J14" s="190">
        <f t="shared" si="1"/>
        <v>16.161616161616163</v>
      </c>
      <c r="K14" s="41">
        <f>H14/Settings!$D$4/$CR14</f>
        <v>0.91291447926021829</v>
      </c>
      <c r="L14" s="43">
        <f>H14/Settings!$D$4/$CS14</f>
        <v>0.77131239995175416</v>
      </c>
      <c r="M14" s="41">
        <f>K14*Settings!$D$14</f>
        <v>13.693717188903275</v>
      </c>
      <c r="N14" s="43">
        <f>L14*Settings!$D$14</f>
        <v>11.569685999276313</v>
      </c>
      <c r="O14" s="42"/>
      <c r="P14" s="42"/>
      <c r="Q14" s="165" t="str">
        <f t="shared" si="26"/>
        <v>9 - 9.9</v>
      </c>
      <c r="R14" s="170">
        <v>9</v>
      </c>
      <c r="S14" s="171">
        <f t="shared" si="2"/>
        <v>9.9</v>
      </c>
      <c r="T14" s="102"/>
      <c r="U14" s="169">
        <f t="shared" si="27"/>
        <v>2</v>
      </c>
      <c r="W14" s="216">
        <f>$F14*Settings!$D$23</f>
        <v>120</v>
      </c>
      <c r="X14" s="217">
        <f t="shared" si="3"/>
        <v>13.333333333333334</v>
      </c>
      <c r="Y14" s="201">
        <f t="shared" si="4"/>
        <v>12.121212121212121</v>
      </c>
      <c r="Z14" s="72">
        <f>W14/Settings!$D$5/$CT14</f>
        <v>0.90093320825862333</v>
      </c>
      <c r="AA14" s="74">
        <f>W14/Settings!$D$5/$CU14</f>
        <v>0.63385579955967764</v>
      </c>
      <c r="AB14" s="72">
        <f>Z14*Settings!$D$15</f>
        <v>13.51399812387935</v>
      </c>
      <c r="AC14" s="74">
        <f>AA14*Settings!$D$15</f>
        <v>9.5078369933951645</v>
      </c>
      <c r="AF14" s="165" t="str">
        <f t="shared" si="28"/>
        <v>9 - 9.9</v>
      </c>
      <c r="AG14" s="170">
        <v>9</v>
      </c>
      <c r="AH14" s="171">
        <f t="shared" si="29"/>
        <v>9.9</v>
      </c>
      <c r="AJ14" s="169">
        <f t="shared" si="30"/>
        <v>2</v>
      </c>
      <c r="AK14" s="42"/>
      <c r="AL14" s="218">
        <f>$F14*Settings!$D$24</f>
        <v>70</v>
      </c>
      <c r="AM14" s="219">
        <f t="shared" si="5"/>
        <v>7.7777777777777777</v>
      </c>
      <c r="AN14" s="220">
        <f t="shared" si="6"/>
        <v>7.0707070707070701</v>
      </c>
      <c r="AO14" s="94">
        <f>AL14/Settings!$D$6/$CV14</f>
        <v>0.90498201026839431</v>
      </c>
      <c r="AP14" s="96">
        <f>AL14/Settings!$D$6/$CW14</f>
        <v>0.71650446371094012</v>
      </c>
      <c r="AQ14" s="94">
        <f>AO14*Settings!$D$16</f>
        <v>6.7873650770129572</v>
      </c>
      <c r="AR14" s="96">
        <f>AP14*Settings!$D$16</f>
        <v>5.3737834778320508</v>
      </c>
      <c r="AU14" s="165" t="str">
        <f t="shared" si="31"/>
        <v>9 - 9.9</v>
      </c>
      <c r="AV14" s="170">
        <v>9</v>
      </c>
      <c r="AW14" s="171">
        <f t="shared" si="32"/>
        <v>9.9</v>
      </c>
      <c r="AX14" s="102"/>
      <c r="AY14" s="169">
        <f t="shared" si="33"/>
        <v>2</v>
      </c>
      <c r="AZ14" s="42"/>
      <c r="BA14" s="364">
        <f>$F14*Settings!$D$25</f>
        <v>100</v>
      </c>
      <c r="BB14" s="365">
        <f t="shared" si="7"/>
        <v>11.111111111111111</v>
      </c>
      <c r="BC14" s="366">
        <f t="shared" si="8"/>
        <v>10.1010101010101</v>
      </c>
      <c r="BD14" s="350">
        <f>BA14/Settings!$D$7/$CX14</f>
        <v>1.0203328207384146</v>
      </c>
      <c r="BE14" s="352">
        <f>BA14/Settings!$D$7/$CY14</f>
        <v>0.94994255376395975</v>
      </c>
      <c r="BF14" s="350">
        <f>BD14*Settings!$D$17</f>
        <v>7.6524961555381097</v>
      </c>
      <c r="BG14" s="352">
        <f>BE14*Settings!$D$17</f>
        <v>7.1245691532296984</v>
      </c>
      <c r="BJ14" s="41">
        <f>+Settings!$E$29*Settings!$D$14</f>
        <v>12</v>
      </c>
      <c r="BK14" s="42">
        <f>Settings!$D$14</f>
        <v>15</v>
      </c>
      <c r="BL14" s="43">
        <f>+Settings!$G$29*Settings!$D$14</f>
        <v>18.75</v>
      </c>
      <c r="BM14" s="41">
        <f>+Settings!$E$29</f>
        <v>0.8</v>
      </c>
      <c r="BN14" s="42">
        <v>1</v>
      </c>
      <c r="BO14" s="43">
        <f>+Settings!$G$29</f>
        <v>1.25</v>
      </c>
      <c r="BR14" s="72">
        <f>+Settings!$E$30*Settings!$D$15</f>
        <v>12</v>
      </c>
      <c r="BS14" s="73">
        <f>Settings!$D$15</f>
        <v>15</v>
      </c>
      <c r="BT14" s="74">
        <f>+Settings!$G$30*Settings!$D$15</f>
        <v>18.75</v>
      </c>
      <c r="BU14" s="72">
        <f>+Settings!$E$30</f>
        <v>0.8</v>
      </c>
      <c r="BV14" s="73">
        <v>1</v>
      </c>
      <c r="BW14" s="74">
        <f>+Settings!$G$30</f>
        <v>1.25</v>
      </c>
      <c r="BX14" s="73"/>
      <c r="BZ14" s="94">
        <f>+Settings!$E$31*Settings!$D$16</f>
        <v>6</v>
      </c>
      <c r="CA14" s="95">
        <f>Settings!$D$16</f>
        <v>7.5</v>
      </c>
      <c r="CB14" s="96">
        <f>+Settings!$G$31*Settings!$D$16</f>
        <v>9.375</v>
      </c>
      <c r="CC14" s="94">
        <f>+Settings!$E$31</f>
        <v>0.8</v>
      </c>
      <c r="CD14" s="95">
        <v>1</v>
      </c>
      <c r="CE14" s="96">
        <f>+Settings!$G$31</f>
        <v>1.25</v>
      </c>
      <c r="CF14" s="95"/>
      <c r="CH14" s="350">
        <f>+Settings!$E$32*Settings!$D$17</f>
        <v>6</v>
      </c>
      <c r="CI14" s="351">
        <f>Settings!$D$17</f>
        <v>7.5</v>
      </c>
      <c r="CJ14" s="352">
        <f>+Settings!$G$32*Settings!$D$17</f>
        <v>9.375</v>
      </c>
      <c r="CK14" s="350">
        <f>+Settings!$E$32</f>
        <v>0.8</v>
      </c>
      <c r="CL14" s="351">
        <v>1</v>
      </c>
      <c r="CM14" s="352">
        <f>+Settings!$G$32</f>
        <v>1.25</v>
      </c>
      <c r="CP14" s="64">
        <f>(C14/Settings!$D$11)^0.75</f>
        <v>0.32669078810196467</v>
      </c>
      <c r="CQ14" s="215">
        <f>(D14/Settings!$D$11)^0.75</f>
        <v>0.35089841171191438</v>
      </c>
      <c r="CR14" s="64">
        <f t="shared" si="9"/>
        <v>0.29210476197371787</v>
      </c>
      <c r="CS14" s="64">
        <f t="shared" si="10"/>
        <v>0.3457310769065125</v>
      </c>
      <c r="CT14" s="64">
        <f t="shared" si="11"/>
        <v>0.22199203910639698</v>
      </c>
      <c r="CU14" s="64">
        <f t="shared" si="12"/>
        <v>0.31552917893775612</v>
      </c>
      <c r="CV14" s="64">
        <f t="shared" si="34"/>
        <v>0.25783201288623703</v>
      </c>
      <c r="CW14" s="66">
        <f t="shared" si="13"/>
        <v>0.32565510077194321</v>
      </c>
      <c r="CX14" s="64">
        <f t="shared" si="14"/>
        <v>0.32669078810196467</v>
      </c>
      <c r="CY14" s="66">
        <f t="shared" si="15"/>
        <v>0.35089841171191438</v>
      </c>
      <c r="DA14" s="35">
        <f>IF(ISNA(VLOOKUP($C14,'Weight-Age'!$C:$D,2,TRUE)/(365.25/12)+9),9,VLOOKUP($C14,'Weight-Age'!$C:$D,2,TRUE)/(365.25/12)+9)</f>
        <v>17.147843942505133</v>
      </c>
      <c r="DB14" s="35">
        <f>IF(ISNA(VLOOKUP($D14,'Weight-Age'!$B:$D,3,TRUE)/(365.25/12)+9),9,VLOOKUP($D14,'Weight-Age'!$B:$D,3,TRUE)/(365.25/12)+9)</f>
        <v>27.595482546201232</v>
      </c>
      <c r="DC14" s="226">
        <f t="shared" si="16"/>
        <v>0.89413222720730035</v>
      </c>
      <c r="DD14" s="227">
        <f t="shared" si="17"/>
        <v>0.98527398633640939</v>
      </c>
      <c r="DE14" s="227">
        <f t="shared" si="18"/>
        <v>0.67951729032870745</v>
      </c>
      <c r="DF14" s="227">
        <f t="shared" si="19"/>
        <v>0.8992037820815324</v>
      </c>
      <c r="DG14" s="228">
        <f t="shared" si="20"/>
        <v>0.78922339495463256</v>
      </c>
      <c r="DH14" s="229">
        <f t="shared" si="21"/>
        <v>0.92806091422067827</v>
      </c>
      <c r="DI14" s="228">
        <f t="shared" si="22"/>
        <v>1</v>
      </c>
      <c r="DJ14" s="229">
        <f t="shared" si="23"/>
        <v>1</v>
      </c>
    </row>
    <row r="15" spans="1:114" x14ac:dyDescent="0.2">
      <c r="B15" s="165" t="str">
        <f t="shared" si="24"/>
        <v>10 - 10.9</v>
      </c>
      <c r="C15" s="172">
        <v>10</v>
      </c>
      <c r="D15" s="173">
        <f t="shared" si="25"/>
        <v>10.9</v>
      </c>
      <c r="E15" s="102"/>
      <c r="F15" s="2">
        <v>3</v>
      </c>
      <c r="H15" s="198">
        <f>$F15*Settings!$D$22</f>
        <v>240</v>
      </c>
      <c r="I15" s="190">
        <f t="shared" si="0"/>
        <v>24</v>
      </c>
      <c r="J15" s="190">
        <f t="shared" si="1"/>
        <v>22.01834862385321</v>
      </c>
      <c r="K15" s="41">
        <f>H15/Settings!$D$4/$CR15</f>
        <v>1.1896717200682811</v>
      </c>
      <c r="L15" s="43">
        <f>H15/Settings!$D$4/$CS15</f>
        <v>1.0679197297049892</v>
      </c>
      <c r="M15" s="41">
        <f>K15*Settings!$D$14</f>
        <v>17.845075801024215</v>
      </c>
      <c r="N15" s="43">
        <f>L15*Settings!$D$14</f>
        <v>16.018795945574837</v>
      </c>
      <c r="O15" s="42"/>
      <c r="P15" s="42"/>
      <c r="Q15" s="165" t="str">
        <f t="shared" si="26"/>
        <v>10 - 10.9</v>
      </c>
      <c r="R15" s="172">
        <v>10</v>
      </c>
      <c r="S15" s="173">
        <f t="shared" si="2"/>
        <v>10.9</v>
      </c>
      <c r="T15" s="102"/>
      <c r="U15" s="169">
        <f t="shared" si="27"/>
        <v>3</v>
      </c>
      <c r="W15" s="216">
        <f>$F15*Settings!$D$23</f>
        <v>180</v>
      </c>
      <c r="X15" s="217">
        <f t="shared" si="3"/>
        <v>18</v>
      </c>
      <c r="Y15" s="201">
        <f t="shared" si="4"/>
        <v>16.513761467889907</v>
      </c>
      <c r="Z15" s="72">
        <f>W15/Settings!$D$5/$CT15</f>
        <v>1.0731449952767398</v>
      </c>
      <c r="AA15" s="74">
        <f>W15/Settings!$D$5/$CU15</f>
        <v>0.84776408692523797</v>
      </c>
      <c r="AB15" s="72">
        <f>Z15*Settings!$D$15</f>
        <v>16.097174929151098</v>
      </c>
      <c r="AC15" s="74">
        <f>AA15*Settings!$D$15</f>
        <v>12.716461303878569</v>
      </c>
      <c r="AF15" s="165" t="str">
        <f t="shared" si="28"/>
        <v>10 - 10.9</v>
      </c>
      <c r="AG15" s="172">
        <v>10</v>
      </c>
      <c r="AH15" s="173">
        <f t="shared" si="29"/>
        <v>10.9</v>
      </c>
      <c r="AJ15" s="169">
        <f t="shared" si="30"/>
        <v>3</v>
      </c>
      <c r="AK15" s="42"/>
      <c r="AL15" s="218">
        <f>$F15*Settings!$D$24</f>
        <v>105</v>
      </c>
      <c r="AM15" s="219">
        <f t="shared" si="5"/>
        <v>10.5</v>
      </c>
      <c r="AN15" s="220">
        <f t="shared" si="6"/>
        <v>9.6330275229357802</v>
      </c>
      <c r="AO15" s="94">
        <f>AL15/Settings!$D$6/$CV15</f>
        <v>1.1507512777622577</v>
      </c>
      <c r="AP15" s="96">
        <f>AL15/Settings!$D$6/$CW15</f>
        <v>0.97346632778648501</v>
      </c>
      <c r="AQ15" s="94">
        <f>AO15*Settings!$D$16</f>
        <v>8.6306345832169331</v>
      </c>
      <c r="AR15" s="96">
        <f>AP15*Settings!$D$16</f>
        <v>7.3009974583986379</v>
      </c>
      <c r="AU15" s="165" t="str">
        <f t="shared" si="31"/>
        <v>10 - 10.9</v>
      </c>
      <c r="AV15" s="172">
        <v>10</v>
      </c>
      <c r="AW15" s="173">
        <f t="shared" si="32"/>
        <v>10.9</v>
      </c>
      <c r="AX15" s="102"/>
      <c r="AY15" s="169">
        <f t="shared" si="33"/>
        <v>3</v>
      </c>
      <c r="AZ15" s="42"/>
      <c r="BA15" s="364">
        <f>$F15*Settings!$D$25</f>
        <v>150</v>
      </c>
      <c r="BB15" s="365">
        <f t="shared" si="7"/>
        <v>15</v>
      </c>
      <c r="BC15" s="366">
        <f t="shared" si="8"/>
        <v>13.761467889908257</v>
      </c>
      <c r="BD15" s="350">
        <f>BA15/Settings!$D$7/$CX15</f>
        <v>1.4142135623730949</v>
      </c>
      <c r="BE15" s="352">
        <f>BA15/Settings!$D$7/$CY15</f>
        <v>1.325699597353839</v>
      </c>
      <c r="BF15" s="350">
        <f>BD15*Settings!$D$17</f>
        <v>10.606601717798211</v>
      </c>
      <c r="BG15" s="352">
        <f>BE15*Settings!$D$17</f>
        <v>9.9427469801537924</v>
      </c>
      <c r="BJ15" s="41">
        <f>+Settings!$E$29*Settings!$D$14</f>
        <v>12</v>
      </c>
      <c r="BK15" s="42">
        <f>Settings!$D$14</f>
        <v>15</v>
      </c>
      <c r="BL15" s="43">
        <f>+Settings!$G$29*Settings!$D$14</f>
        <v>18.75</v>
      </c>
      <c r="BM15" s="41">
        <f>+Settings!$E$29</f>
        <v>0.8</v>
      </c>
      <c r="BN15" s="42">
        <v>1</v>
      </c>
      <c r="BO15" s="43">
        <f>+Settings!$G$29</f>
        <v>1.25</v>
      </c>
      <c r="BR15" s="72">
        <f>+Settings!$E$30*Settings!$D$15</f>
        <v>12</v>
      </c>
      <c r="BS15" s="73">
        <f>Settings!$D$15</f>
        <v>15</v>
      </c>
      <c r="BT15" s="74">
        <f>+Settings!$G$30*Settings!$D$15</f>
        <v>18.75</v>
      </c>
      <c r="BU15" s="72">
        <f>+Settings!$E$30</f>
        <v>0.8</v>
      </c>
      <c r="BV15" s="73">
        <v>1</v>
      </c>
      <c r="BW15" s="74">
        <f>+Settings!$G$30</f>
        <v>1.25</v>
      </c>
      <c r="BX15" s="73"/>
      <c r="BZ15" s="94">
        <f>+Settings!$E$31*Settings!$D$16</f>
        <v>6</v>
      </c>
      <c r="CA15" s="95">
        <f>Settings!$D$16</f>
        <v>7.5</v>
      </c>
      <c r="CB15" s="96">
        <f>+Settings!$G$31*Settings!$D$16</f>
        <v>9.375</v>
      </c>
      <c r="CC15" s="94">
        <f>+Settings!$E$31</f>
        <v>0.8</v>
      </c>
      <c r="CD15" s="95">
        <v>1</v>
      </c>
      <c r="CE15" s="96">
        <f>+Settings!$G$31</f>
        <v>1.25</v>
      </c>
      <c r="CF15" s="95"/>
      <c r="CH15" s="350">
        <f>+Settings!$E$32*Settings!$D$17</f>
        <v>6</v>
      </c>
      <c r="CI15" s="351">
        <f>Settings!$D$17</f>
        <v>7.5</v>
      </c>
      <c r="CJ15" s="352">
        <f>+Settings!$G$32*Settings!$D$17</f>
        <v>9.375</v>
      </c>
      <c r="CK15" s="350">
        <f>+Settings!$E$32</f>
        <v>0.8</v>
      </c>
      <c r="CL15" s="351">
        <v>1</v>
      </c>
      <c r="CM15" s="352">
        <f>+Settings!$G$32</f>
        <v>1.25</v>
      </c>
      <c r="CP15" s="64">
        <f>(C15/Settings!$D$11)^0.75</f>
        <v>0.35355339059327379</v>
      </c>
      <c r="CQ15" s="215">
        <f>(D15/Settings!$D$11)^0.75</f>
        <v>0.37715935118183963</v>
      </c>
      <c r="CR15" s="64">
        <f t="shared" si="9"/>
        <v>0.33622720726440569</v>
      </c>
      <c r="CS15" s="64">
        <f t="shared" si="10"/>
        <v>0.3745599869294477</v>
      </c>
      <c r="CT15" s="64">
        <f t="shared" si="11"/>
        <v>0.27955215867417504</v>
      </c>
      <c r="CU15" s="64">
        <f t="shared" si="12"/>
        <v>0.35387203188574817</v>
      </c>
      <c r="CV15" s="64">
        <f t="shared" si="34"/>
        <v>0.30414913001930993</v>
      </c>
      <c r="CW15" s="66">
        <f t="shared" si="13"/>
        <v>0.35953991423190462</v>
      </c>
      <c r="CX15" s="64">
        <f t="shared" si="14"/>
        <v>0.35355339059327379</v>
      </c>
      <c r="CY15" s="66">
        <f t="shared" si="15"/>
        <v>0.37715935118183963</v>
      </c>
      <c r="DA15" s="35">
        <f>IF(ISNA(VLOOKUP($C15,'Weight-Age'!$C:$D,2,TRUE)/(365.25/12)+9),9,VLOOKUP($C15,'Weight-Age'!$C:$D,2,TRUE)/(365.25/12)+9)</f>
        <v>20.761806981519506</v>
      </c>
      <c r="DB15" s="35">
        <f>IF(ISNA(VLOOKUP($D15,'Weight-Age'!$B:$D,3,TRUE)/(365.25/12)+9),9,VLOOKUP($D15,'Weight-Age'!$B:$D,3,TRUE)/(365.25/12)+9)</f>
        <v>32.917864476386036</v>
      </c>
      <c r="DC15" s="226">
        <f t="shared" si="16"/>
        <v>0.95099415310430424</v>
      </c>
      <c r="DD15" s="227">
        <f t="shared" si="17"/>
        <v>0.99310804771445604</v>
      </c>
      <c r="DE15" s="227">
        <f t="shared" si="18"/>
        <v>0.79069290837538764</v>
      </c>
      <c r="DF15" s="227">
        <f t="shared" si="19"/>
        <v>0.93825602037144251</v>
      </c>
      <c r="DG15" s="228">
        <f t="shared" si="20"/>
        <v>0.86026364931457189</v>
      </c>
      <c r="DH15" s="229">
        <f t="shared" si="21"/>
        <v>0.95328383905973957</v>
      </c>
      <c r="DI15" s="228">
        <f t="shared" si="22"/>
        <v>1</v>
      </c>
      <c r="DJ15" s="229">
        <f t="shared" si="23"/>
        <v>1</v>
      </c>
    </row>
    <row r="16" spans="1:114" x14ac:dyDescent="0.2">
      <c r="B16" s="165" t="str">
        <f t="shared" si="24"/>
        <v>11 - 11.9</v>
      </c>
      <c r="C16" s="172">
        <v>11</v>
      </c>
      <c r="D16" s="173">
        <f t="shared" si="25"/>
        <v>11.9</v>
      </c>
      <c r="E16" s="102"/>
      <c r="F16" s="2">
        <v>3</v>
      </c>
      <c r="H16" s="198">
        <f>$F16*Settings!$D$22</f>
        <v>240</v>
      </c>
      <c r="I16" s="190">
        <f t="shared" si="0"/>
        <v>21.818181818181817</v>
      </c>
      <c r="J16" s="190">
        <f t="shared" si="1"/>
        <v>20.168067226890756</v>
      </c>
      <c r="K16" s="41">
        <f>H16/Settings!$D$4/$CR16</f>
        <v>1.077652419797166</v>
      </c>
      <c r="L16" s="43">
        <f>H16/Settings!$D$4/$CS16</f>
        <v>0.9964748271590943</v>
      </c>
      <c r="M16" s="41">
        <f>K16*Settings!$D$14</f>
        <v>16.164786296957491</v>
      </c>
      <c r="N16" s="43">
        <f>L16*Settings!$D$14</f>
        <v>14.947122407386415</v>
      </c>
      <c r="O16" s="42"/>
      <c r="P16" s="42"/>
      <c r="Q16" s="165" t="str">
        <f t="shared" si="26"/>
        <v>11 - 11.9</v>
      </c>
      <c r="R16" s="172">
        <v>11</v>
      </c>
      <c r="S16" s="173">
        <f t="shared" si="2"/>
        <v>11.9</v>
      </c>
      <c r="T16" s="102"/>
      <c r="U16" s="169">
        <f t="shared" si="27"/>
        <v>3</v>
      </c>
      <c r="W16" s="216">
        <f>$F16*Settings!$D$23</f>
        <v>180</v>
      </c>
      <c r="X16" s="217">
        <f t="shared" si="3"/>
        <v>16.363636363636363</v>
      </c>
      <c r="Y16" s="201">
        <f t="shared" si="4"/>
        <v>15.126050420168067</v>
      </c>
      <c r="Z16" s="72">
        <f>W16/Settings!$D$5/$CT16</f>
        <v>0.90979789587937343</v>
      </c>
      <c r="AA16" s="74">
        <f>W16/Settings!$D$5/$CU16</f>
        <v>0.77527229153563892</v>
      </c>
      <c r="AB16" s="72">
        <f>Z16*Settings!$D$15</f>
        <v>13.646968438190601</v>
      </c>
      <c r="AC16" s="74">
        <f>AA16*Settings!$D$15</f>
        <v>11.629084373034583</v>
      </c>
      <c r="AF16" s="165" t="str">
        <f t="shared" si="28"/>
        <v>11 - 11.9</v>
      </c>
      <c r="AG16" s="172">
        <v>11</v>
      </c>
      <c r="AH16" s="173">
        <f t="shared" si="29"/>
        <v>11.9</v>
      </c>
      <c r="AJ16" s="169">
        <f t="shared" si="30"/>
        <v>3</v>
      </c>
      <c r="AK16" s="42"/>
      <c r="AL16" s="218">
        <f>$F16*Settings!$D$24</f>
        <v>105</v>
      </c>
      <c r="AM16" s="219">
        <f t="shared" si="5"/>
        <v>9.545454545454545</v>
      </c>
      <c r="AN16" s="220">
        <f t="shared" si="6"/>
        <v>8.8235294117647047</v>
      </c>
      <c r="AO16" s="94">
        <f>AL16/Settings!$D$6/$CV16</f>
        <v>1.0143332876873543</v>
      </c>
      <c r="AP16" s="96">
        <f>AL16/Settings!$D$6/$CW16</f>
        <v>0.89719506396680648</v>
      </c>
      <c r="AQ16" s="94">
        <f>AO16*Settings!$D$16</f>
        <v>7.6074996576551577</v>
      </c>
      <c r="AR16" s="96">
        <f>AP16*Settings!$D$16</f>
        <v>6.7289629797510484</v>
      </c>
      <c r="AU16" s="165" t="str">
        <f t="shared" si="31"/>
        <v>11 - 11.9</v>
      </c>
      <c r="AV16" s="172">
        <v>11</v>
      </c>
      <c r="AW16" s="173">
        <f t="shared" si="32"/>
        <v>11.9</v>
      </c>
      <c r="AX16" s="102"/>
      <c r="AY16" s="169">
        <f t="shared" si="33"/>
        <v>3</v>
      </c>
      <c r="AZ16" s="42"/>
      <c r="BA16" s="364">
        <f>$F16*Settings!$D$25</f>
        <v>150</v>
      </c>
      <c r="BB16" s="365">
        <f t="shared" si="7"/>
        <v>13.636363636363637</v>
      </c>
      <c r="BC16" s="366">
        <f t="shared" si="8"/>
        <v>12.605042016806722</v>
      </c>
      <c r="BD16" s="350">
        <f>BA16/Settings!$D$7/$CX16</f>
        <v>1.3166504259228775</v>
      </c>
      <c r="BE16" s="352">
        <f>BA16/Settings!$D$7/$CY16</f>
        <v>1.2412371823727151</v>
      </c>
      <c r="BF16" s="350">
        <f>BD16*Settings!$D$17</f>
        <v>9.8748781944215818</v>
      </c>
      <c r="BG16" s="352">
        <f>BE16*Settings!$D$17</f>
        <v>9.3092788677953635</v>
      </c>
      <c r="BJ16" s="41">
        <f>+Settings!$E$29*Settings!$D$14</f>
        <v>12</v>
      </c>
      <c r="BK16" s="42">
        <f>Settings!$D$14</f>
        <v>15</v>
      </c>
      <c r="BL16" s="43">
        <f>+Settings!$G$29*Settings!$D$14</f>
        <v>18.75</v>
      </c>
      <c r="BM16" s="41">
        <f>+Settings!$E$29</f>
        <v>0.8</v>
      </c>
      <c r="BN16" s="42">
        <v>1</v>
      </c>
      <c r="BO16" s="43">
        <f>+Settings!$G$29</f>
        <v>1.25</v>
      </c>
      <c r="BR16" s="72">
        <f>+Settings!$E$30*Settings!$D$15</f>
        <v>12</v>
      </c>
      <c r="BS16" s="73">
        <f>Settings!$D$15</f>
        <v>15</v>
      </c>
      <c r="BT16" s="74">
        <f>+Settings!$G$30*Settings!$D$15</f>
        <v>18.75</v>
      </c>
      <c r="BU16" s="72">
        <f>+Settings!$E$30</f>
        <v>0.8</v>
      </c>
      <c r="BV16" s="73">
        <v>1</v>
      </c>
      <c r="BW16" s="74">
        <f>+Settings!$G$30</f>
        <v>1.25</v>
      </c>
      <c r="BX16" s="73"/>
      <c r="BZ16" s="94">
        <f>+Settings!$E$31*Settings!$D$16</f>
        <v>6</v>
      </c>
      <c r="CA16" s="95">
        <f>Settings!$D$16</f>
        <v>7.5</v>
      </c>
      <c r="CB16" s="96">
        <f>+Settings!$G$31*Settings!$D$16</f>
        <v>9.375</v>
      </c>
      <c r="CC16" s="94">
        <f>+Settings!$E$31</f>
        <v>0.8</v>
      </c>
      <c r="CD16" s="95">
        <v>1</v>
      </c>
      <c r="CE16" s="96">
        <f>+Settings!$G$31</f>
        <v>1.25</v>
      </c>
      <c r="CF16" s="95"/>
      <c r="CH16" s="350">
        <f>+Settings!$E$32*Settings!$D$17</f>
        <v>6</v>
      </c>
      <c r="CI16" s="351">
        <f>Settings!$D$17</f>
        <v>7.5</v>
      </c>
      <c r="CJ16" s="352">
        <f>+Settings!$G$32*Settings!$D$17</f>
        <v>9.375</v>
      </c>
      <c r="CK16" s="350">
        <f>+Settings!$E$32</f>
        <v>0.8</v>
      </c>
      <c r="CL16" s="351">
        <v>1</v>
      </c>
      <c r="CM16" s="352">
        <f>+Settings!$G$32</f>
        <v>1.25</v>
      </c>
      <c r="CP16" s="64">
        <f>(C16/Settings!$D$11)^0.75</f>
        <v>0.37975151958010106</v>
      </c>
      <c r="CQ16" s="215">
        <f>(D16/Settings!$D$11)^0.75</f>
        <v>0.40282389788244471</v>
      </c>
      <c r="CR16" s="64">
        <f t="shared" si="9"/>
        <v>0.37117719280516015</v>
      </c>
      <c r="CS16" s="64">
        <f t="shared" si="10"/>
        <v>0.40141505745848327</v>
      </c>
      <c r="CT16" s="64">
        <f t="shared" si="11"/>
        <v>0.32974356322294224</v>
      </c>
      <c r="CU16" s="64">
        <f t="shared" si="12"/>
        <v>0.38696081786409248</v>
      </c>
      <c r="CV16" s="64">
        <f t="shared" si="34"/>
        <v>0.34505423833421472</v>
      </c>
      <c r="CW16" s="66">
        <f t="shared" si="13"/>
        <v>0.39010468743834831</v>
      </c>
      <c r="CX16" s="64">
        <f t="shared" si="14"/>
        <v>0.37975151958010106</v>
      </c>
      <c r="CY16" s="66">
        <f t="shared" si="15"/>
        <v>0.40282389788244471</v>
      </c>
      <c r="DA16" s="35">
        <f>IF(ISNA(VLOOKUP($C16,'Weight-Age'!$C:$D,2,TRUE)/(365.25/12)+9),9,VLOOKUP($C16,'Weight-Age'!$C:$D,2,TRUE)/(365.25/12)+9)</f>
        <v>24.967145790554415</v>
      </c>
      <c r="DB16" s="35">
        <f>IF(ISNA(VLOOKUP($D16,'Weight-Age'!$B:$D,3,TRUE)/(365.25/12)+9),9,VLOOKUP($D16,'Weight-Age'!$B:$D,3,TRUE)/(365.25/12)+9)</f>
        <v>38.503080082135526</v>
      </c>
      <c r="DC16" s="226">
        <f t="shared" si="16"/>
        <v>0.97742121799954418</v>
      </c>
      <c r="DD16" s="227">
        <f t="shared" si="17"/>
        <v>0.99650258976349859</v>
      </c>
      <c r="DE16" s="227">
        <f t="shared" si="18"/>
        <v>0.86831400592562835</v>
      </c>
      <c r="DF16" s="227">
        <f t="shared" si="19"/>
        <v>0.96062031050853514</v>
      </c>
      <c r="DG16" s="228">
        <f t="shared" si="20"/>
        <v>0.90863161973847573</v>
      </c>
      <c r="DH16" s="229">
        <f t="shared" si="21"/>
        <v>0.96842488613272837</v>
      </c>
      <c r="DI16" s="228">
        <f t="shared" si="22"/>
        <v>1</v>
      </c>
      <c r="DJ16" s="229">
        <f t="shared" si="23"/>
        <v>1</v>
      </c>
    </row>
    <row r="17" spans="2:114" x14ac:dyDescent="0.2">
      <c r="B17" s="165" t="str">
        <f t="shared" si="24"/>
        <v>12 - 12.9</v>
      </c>
      <c r="C17" s="172">
        <v>12</v>
      </c>
      <c r="D17" s="173">
        <f t="shared" si="25"/>
        <v>12.9</v>
      </c>
      <c r="E17" s="102"/>
      <c r="F17" s="2">
        <v>3</v>
      </c>
      <c r="H17" s="198">
        <f>$F17*Settings!$D$22</f>
        <v>240</v>
      </c>
      <c r="I17" s="190">
        <f t="shared" si="0"/>
        <v>20</v>
      </c>
      <c r="J17" s="190">
        <f t="shared" si="1"/>
        <v>18.604651162790699</v>
      </c>
      <c r="K17" s="41">
        <f>H17/Settings!$D$4/$CR17</f>
        <v>0.99796947425915727</v>
      </c>
      <c r="L17" s="43">
        <f>H17/Settings!$D$4/$CS17</f>
        <v>0.93641339002769608</v>
      </c>
      <c r="M17" s="41">
        <f>K17*Settings!$D$14</f>
        <v>14.969542113887359</v>
      </c>
      <c r="N17" s="43">
        <f>L17*Settings!$D$14</f>
        <v>14.046200850415442</v>
      </c>
      <c r="O17" s="42"/>
      <c r="P17" s="42"/>
      <c r="Q17" s="165" t="str">
        <f t="shared" si="26"/>
        <v>12 - 12.9</v>
      </c>
      <c r="R17" s="172">
        <v>12</v>
      </c>
      <c r="S17" s="173">
        <f t="shared" si="2"/>
        <v>12.9</v>
      </c>
      <c r="T17" s="102"/>
      <c r="U17" s="169">
        <f t="shared" si="27"/>
        <v>3</v>
      </c>
      <c r="W17" s="216">
        <f>$F17*Settings!$D$23</f>
        <v>180</v>
      </c>
      <c r="X17" s="217">
        <f t="shared" si="3"/>
        <v>15</v>
      </c>
      <c r="Y17" s="201">
        <f t="shared" si="4"/>
        <v>13.953488372093023</v>
      </c>
      <c r="Z17" s="72">
        <f>W17/Settings!$D$5/$CT17</f>
        <v>0.808580869830967</v>
      </c>
      <c r="AA17" s="74">
        <f>W17/Settings!$D$5/$CU17</f>
        <v>0.71946847379833578</v>
      </c>
      <c r="AB17" s="72">
        <f>Z17*Settings!$D$15</f>
        <v>12.128713047464505</v>
      </c>
      <c r="AC17" s="74">
        <f>AA17*Settings!$D$15</f>
        <v>10.792027106975036</v>
      </c>
      <c r="AF17" s="165" t="str">
        <f t="shared" si="28"/>
        <v>12 - 12.9</v>
      </c>
      <c r="AG17" s="172">
        <v>12</v>
      </c>
      <c r="AH17" s="173">
        <f t="shared" si="29"/>
        <v>12.9</v>
      </c>
      <c r="AJ17" s="169">
        <f t="shared" si="30"/>
        <v>3</v>
      </c>
      <c r="AK17" s="42"/>
      <c r="AL17" s="218">
        <f>$F17*Settings!$D$24</f>
        <v>105</v>
      </c>
      <c r="AM17" s="219">
        <f t="shared" si="5"/>
        <v>8.75</v>
      </c>
      <c r="AN17" s="220">
        <f t="shared" si="6"/>
        <v>8.1395348837209305</v>
      </c>
      <c r="AO17" s="94">
        <f>AL17/Settings!$D$6/$CV17</f>
        <v>0.92018395790872265</v>
      </c>
      <c r="AP17" s="96">
        <f>AL17/Settings!$D$6/$CW17</f>
        <v>0.83606022712747741</v>
      </c>
      <c r="AQ17" s="94">
        <f>AO17*Settings!$D$16</f>
        <v>6.9013796843154198</v>
      </c>
      <c r="AR17" s="96">
        <f>AP17*Settings!$D$16</f>
        <v>6.2704517034560805</v>
      </c>
      <c r="AU17" s="165" t="str">
        <f t="shared" si="31"/>
        <v>12 - 12.9</v>
      </c>
      <c r="AV17" s="172">
        <v>12</v>
      </c>
      <c r="AW17" s="173">
        <f t="shared" si="32"/>
        <v>12.9</v>
      </c>
      <c r="AX17" s="102"/>
      <c r="AY17" s="169">
        <f t="shared" si="33"/>
        <v>3</v>
      </c>
      <c r="AZ17" s="42"/>
      <c r="BA17" s="364">
        <f>$F17*Settings!$D$25</f>
        <v>150</v>
      </c>
      <c r="BB17" s="365">
        <f t="shared" si="7"/>
        <v>12.5</v>
      </c>
      <c r="BC17" s="366">
        <f t="shared" si="8"/>
        <v>11.627906976744185</v>
      </c>
      <c r="BD17" s="350">
        <f>BA17/Settings!$D$7/$CX17</f>
        <v>1.2334713408204756</v>
      </c>
      <c r="BE17" s="352">
        <f>BA17/Settings!$D$7/$CY17</f>
        <v>1.1683493333955937</v>
      </c>
      <c r="BF17" s="350">
        <f>BD17*Settings!$D$17</f>
        <v>9.251035056153567</v>
      </c>
      <c r="BG17" s="352">
        <f>BE17*Settings!$D$17</f>
        <v>8.7626200004669528</v>
      </c>
      <c r="BJ17" s="41">
        <f>+Settings!$E$29*Settings!$D$14</f>
        <v>12</v>
      </c>
      <c r="BK17" s="42">
        <f>Settings!$D$14</f>
        <v>15</v>
      </c>
      <c r="BL17" s="43">
        <f>+Settings!$G$29*Settings!$D$14</f>
        <v>18.75</v>
      </c>
      <c r="BM17" s="41">
        <f>+Settings!$E$29</f>
        <v>0.8</v>
      </c>
      <c r="BN17" s="42">
        <v>1</v>
      </c>
      <c r="BO17" s="43">
        <f>+Settings!$G$29</f>
        <v>1.25</v>
      </c>
      <c r="BR17" s="72">
        <f>+Settings!$E$30*Settings!$D$15</f>
        <v>12</v>
      </c>
      <c r="BS17" s="73">
        <f>Settings!$D$15</f>
        <v>15</v>
      </c>
      <c r="BT17" s="74">
        <f>+Settings!$G$30*Settings!$D$15</f>
        <v>18.75</v>
      </c>
      <c r="BU17" s="72">
        <f>+Settings!$E$30</f>
        <v>0.8</v>
      </c>
      <c r="BV17" s="73">
        <v>1</v>
      </c>
      <c r="BW17" s="74">
        <f>+Settings!$G$30</f>
        <v>1.25</v>
      </c>
      <c r="BX17" s="73"/>
      <c r="BZ17" s="94">
        <f>+Settings!$E$31*Settings!$D$16</f>
        <v>6</v>
      </c>
      <c r="CA17" s="95">
        <f>Settings!$D$16</f>
        <v>7.5</v>
      </c>
      <c r="CB17" s="96">
        <f>+Settings!$G$31*Settings!$D$16</f>
        <v>9.375</v>
      </c>
      <c r="CC17" s="94">
        <f>+Settings!$E$31</f>
        <v>0.8</v>
      </c>
      <c r="CD17" s="95">
        <v>1</v>
      </c>
      <c r="CE17" s="96">
        <f>+Settings!$G$31</f>
        <v>1.25</v>
      </c>
      <c r="CF17" s="95"/>
      <c r="CH17" s="350">
        <f>+Settings!$E$32*Settings!$D$17</f>
        <v>6</v>
      </c>
      <c r="CI17" s="351">
        <f>Settings!$D$17</f>
        <v>7.5</v>
      </c>
      <c r="CJ17" s="352">
        <f>+Settings!$G$32*Settings!$D$17</f>
        <v>9.375</v>
      </c>
      <c r="CK17" s="350">
        <f>+Settings!$E$32</f>
        <v>0.8</v>
      </c>
      <c r="CL17" s="351">
        <v>1</v>
      </c>
      <c r="CM17" s="352">
        <f>+Settings!$G$32</f>
        <v>1.25</v>
      </c>
      <c r="CP17" s="64">
        <f>(C17/Settings!$D$11)^0.75</f>
        <v>0.40536004644211027</v>
      </c>
      <c r="CQ17" s="215">
        <f>(D17/Settings!$D$11)^0.75</f>
        <v>0.42795419632486237</v>
      </c>
      <c r="CR17" s="64">
        <f t="shared" si="9"/>
        <v>0.4008138628658357</v>
      </c>
      <c r="CS17" s="64">
        <f t="shared" si="10"/>
        <v>0.42716176878693429</v>
      </c>
      <c r="CT17" s="64">
        <f t="shared" si="11"/>
        <v>0.37102040277395465</v>
      </c>
      <c r="CU17" s="64">
        <f t="shared" si="12"/>
        <v>0.41697449009293053</v>
      </c>
      <c r="CV17" s="64">
        <f t="shared" si="34"/>
        <v>0.38035872826498257</v>
      </c>
      <c r="CW17" s="66">
        <f t="shared" si="13"/>
        <v>0.41863012812189915</v>
      </c>
      <c r="CX17" s="64">
        <f t="shared" si="14"/>
        <v>0.40536004644211027</v>
      </c>
      <c r="CY17" s="66">
        <f t="shared" si="15"/>
        <v>0.42795419632486237</v>
      </c>
      <c r="DA17" s="35">
        <f>IF(ISNA(VLOOKUP($C17,'Weight-Age'!$C:$D,2,TRUE)/(365.25/12)+9),9,VLOOKUP($C17,'Weight-Age'!$C:$D,2,TRUE)/(365.25/12)+9)</f>
        <v>29.402464065708418</v>
      </c>
      <c r="DB17" s="35">
        <f>IF(ISNA(VLOOKUP($D17,'Weight-Age'!$B:$D,3,TRUE)/(365.25/12)+9),9,VLOOKUP($D17,'Weight-Age'!$B:$D,3,TRUE)/(365.25/12)+9)</f>
        <v>44.581108829568791</v>
      </c>
      <c r="DC17" s="226">
        <f t="shared" si="16"/>
        <v>0.98878482569711323</v>
      </c>
      <c r="DD17" s="227">
        <f t="shared" si="17"/>
        <v>0.99814833562859484</v>
      </c>
      <c r="DE17" s="227">
        <f t="shared" si="18"/>
        <v>0.91528606736268547</v>
      </c>
      <c r="DF17" s="227">
        <f t="shared" si="19"/>
        <v>0.97434373508608596</v>
      </c>
      <c r="DG17" s="228">
        <f t="shared" si="20"/>
        <v>0.93832318109155788</v>
      </c>
      <c r="DH17" s="229">
        <f t="shared" si="21"/>
        <v>0.97821246226106573</v>
      </c>
      <c r="DI17" s="228">
        <f t="shared" si="22"/>
        <v>1</v>
      </c>
      <c r="DJ17" s="229">
        <f t="shared" si="23"/>
        <v>1</v>
      </c>
    </row>
    <row r="18" spans="2:114" x14ac:dyDescent="0.2">
      <c r="B18" s="165" t="str">
        <f t="shared" si="24"/>
        <v>13 - 13.9</v>
      </c>
      <c r="C18" s="172">
        <v>13</v>
      </c>
      <c r="D18" s="173">
        <f t="shared" si="25"/>
        <v>13.9</v>
      </c>
      <c r="E18" s="102"/>
      <c r="F18" s="2">
        <v>3</v>
      </c>
      <c r="H18" s="198">
        <f>$F18*Settings!$D$22</f>
        <v>240</v>
      </c>
      <c r="I18" s="190">
        <f t="shared" si="0"/>
        <v>18.46153846153846</v>
      </c>
      <c r="J18" s="190">
        <f t="shared" si="1"/>
        <v>17.266187050359711</v>
      </c>
      <c r="K18" s="41">
        <f>H18/Settings!$D$4/$CR18</f>
        <v>0.9350022346521214</v>
      </c>
      <c r="L18" s="43">
        <f>H18/Settings!$D$4/$CS18</f>
        <v>0.88469876832940564</v>
      </c>
      <c r="M18" s="41">
        <f>K18*Settings!$D$14</f>
        <v>14.025033519781822</v>
      </c>
      <c r="N18" s="43">
        <f>L18*Settings!$D$14</f>
        <v>13.270481524941085</v>
      </c>
      <c r="O18" s="42"/>
      <c r="P18" s="42"/>
      <c r="Q18" s="165" t="str">
        <f t="shared" si="26"/>
        <v>13 - 13.9</v>
      </c>
      <c r="R18" s="172">
        <v>13</v>
      </c>
      <c r="S18" s="173">
        <f t="shared" si="2"/>
        <v>13.9</v>
      </c>
      <c r="T18" s="102"/>
      <c r="U18" s="169">
        <f t="shared" si="27"/>
        <v>3</v>
      </c>
      <c r="W18" s="216">
        <f>$F18*Settings!$D$23</f>
        <v>180</v>
      </c>
      <c r="X18" s="217">
        <f t="shared" si="3"/>
        <v>13.846153846153847</v>
      </c>
      <c r="Y18" s="201">
        <f t="shared" si="4"/>
        <v>12.949640287769784</v>
      </c>
      <c r="Z18" s="72">
        <f>W18/Settings!$D$5/$CT18</f>
        <v>0.73916329945397219</v>
      </c>
      <c r="AA18" s="74">
        <f>W18/Settings!$D$5/$CU18</f>
        <v>0.67451524955662612</v>
      </c>
      <c r="AB18" s="72">
        <f>Z18*Settings!$D$15</f>
        <v>11.087449491809583</v>
      </c>
      <c r="AC18" s="74">
        <f>AA18*Settings!$D$15</f>
        <v>10.117728743349392</v>
      </c>
      <c r="AF18" s="165" t="str">
        <f t="shared" si="28"/>
        <v>13 - 13.9</v>
      </c>
      <c r="AG18" s="172">
        <v>13</v>
      </c>
      <c r="AH18" s="173">
        <f t="shared" si="29"/>
        <v>13.9</v>
      </c>
      <c r="AJ18" s="169">
        <f t="shared" si="30"/>
        <v>3</v>
      </c>
      <c r="AK18" s="42"/>
      <c r="AL18" s="218">
        <f>$F18*Settings!$D$24</f>
        <v>105</v>
      </c>
      <c r="AM18" s="219">
        <f t="shared" si="5"/>
        <v>8.0769230769230766</v>
      </c>
      <c r="AN18" s="220">
        <f t="shared" si="6"/>
        <v>7.5539568345323742</v>
      </c>
      <c r="AO18" s="94">
        <f>AL18/Settings!$D$6/$CV18</f>
        <v>0.85021344009086508</v>
      </c>
      <c r="AP18" s="96">
        <f>AL18/Settings!$D$6/$CW18</f>
        <v>0.78549592405453017</v>
      </c>
      <c r="AQ18" s="94">
        <f>AO18*Settings!$D$16</f>
        <v>6.376600800681488</v>
      </c>
      <c r="AR18" s="96">
        <f>AP18*Settings!$D$16</f>
        <v>5.8912194304089764</v>
      </c>
      <c r="AU18" s="165" t="str">
        <f t="shared" si="31"/>
        <v>13 - 13.9</v>
      </c>
      <c r="AV18" s="172">
        <v>13</v>
      </c>
      <c r="AW18" s="173">
        <f t="shared" si="32"/>
        <v>13.9</v>
      </c>
      <c r="AX18" s="102"/>
      <c r="AY18" s="169">
        <f t="shared" si="33"/>
        <v>3</v>
      </c>
      <c r="AZ18" s="42"/>
      <c r="BA18" s="364">
        <f>$F18*Settings!$D$25</f>
        <v>150</v>
      </c>
      <c r="BB18" s="365">
        <f t="shared" si="7"/>
        <v>11.538461538461538</v>
      </c>
      <c r="BC18" s="366">
        <f t="shared" si="8"/>
        <v>10.791366906474821</v>
      </c>
      <c r="BD18" s="350">
        <f>BA18/Settings!$D$7/$CX18</f>
        <v>1.1616023543808449</v>
      </c>
      <c r="BE18" s="352">
        <f>BA18/Settings!$D$7/$CY18</f>
        <v>1.1047242760789824</v>
      </c>
      <c r="BF18" s="350">
        <f>BD18*Settings!$D$17</f>
        <v>8.712017657856336</v>
      </c>
      <c r="BG18" s="352">
        <f>BE18*Settings!$D$17</f>
        <v>8.2854320705923676</v>
      </c>
      <c r="BJ18" s="41">
        <f>+Settings!$E$29*Settings!$D$14</f>
        <v>12</v>
      </c>
      <c r="BK18" s="42">
        <f>Settings!$D$14</f>
        <v>15</v>
      </c>
      <c r="BL18" s="43">
        <f>+Settings!$G$29*Settings!$D$14</f>
        <v>18.75</v>
      </c>
      <c r="BM18" s="41">
        <f>+Settings!$E$29</f>
        <v>0.8</v>
      </c>
      <c r="BN18" s="42">
        <v>1</v>
      </c>
      <c r="BO18" s="43">
        <f>+Settings!$G$29</f>
        <v>1.25</v>
      </c>
      <c r="BR18" s="72">
        <f>+Settings!$E$30*Settings!$D$15</f>
        <v>12</v>
      </c>
      <c r="BS18" s="73">
        <f>Settings!$D$15</f>
        <v>15</v>
      </c>
      <c r="BT18" s="74">
        <f>+Settings!$G$30*Settings!$D$15</f>
        <v>18.75</v>
      </c>
      <c r="BU18" s="72">
        <f>+Settings!$E$30</f>
        <v>0.8</v>
      </c>
      <c r="BV18" s="73">
        <v>1</v>
      </c>
      <c r="BW18" s="74">
        <f>+Settings!$G$30</f>
        <v>1.25</v>
      </c>
      <c r="BX18" s="73"/>
      <c r="BZ18" s="94">
        <f>+Settings!$E$31*Settings!$D$16</f>
        <v>6</v>
      </c>
      <c r="CA18" s="95">
        <f>Settings!$D$16</f>
        <v>7.5</v>
      </c>
      <c r="CB18" s="96">
        <f>+Settings!$G$31*Settings!$D$16</f>
        <v>9.375</v>
      </c>
      <c r="CC18" s="94">
        <f>+Settings!$E$31</f>
        <v>0.8</v>
      </c>
      <c r="CD18" s="95">
        <v>1</v>
      </c>
      <c r="CE18" s="96">
        <f>+Settings!$G$31</f>
        <v>1.25</v>
      </c>
      <c r="CF18" s="95"/>
      <c r="CH18" s="350">
        <f>+Settings!$E$32*Settings!$D$17</f>
        <v>6</v>
      </c>
      <c r="CI18" s="351">
        <f>Settings!$D$17</f>
        <v>7.5</v>
      </c>
      <c r="CJ18" s="352">
        <f>+Settings!$G$32*Settings!$D$17</f>
        <v>9.375</v>
      </c>
      <c r="CK18" s="350">
        <f>+Settings!$E$32</f>
        <v>0.8</v>
      </c>
      <c r="CL18" s="351">
        <v>1</v>
      </c>
      <c r="CM18" s="352">
        <f>+Settings!$G$32</f>
        <v>1.25</v>
      </c>
      <c r="CP18" s="64">
        <f>(C18/Settings!$D$11)^0.75</f>
        <v>0.43043989891576029</v>
      </c>
      <c r="CQ18" s="215">
        <f>(D18/Settings!$D$11)^0.75</f>
        <v>0.45260162270956783</v>
      </c>
      <c r="CR18" s="64">
        <f t="shared" si="9"/>
        <v>0.42780646417259605</v>
      </c>
      <c r="CS18" s="64">
        <f t="shared" si="10"/>
        <v>0.45213129521512507</v>
      </c>
      <c r="CT18" s="64">
        <f t="shared" si="11"/>
        <v>0.40586430660398481</v>
      </c>
      <c r="CU18" s="64">
        <f t="shared" si="12"/>
        <v>0.44476385107259869</v>
      </c>
      <c r="CV18" s="64">
        <f t="shared" si="34"/>
        <v>0.41166133525552634</v>
      </c>
      <c r="CW18" s="66">
        <f t="shared" si="13"/>
        <v>0.44557837829811897</v>
      </c>
      <c r="CX18" s="64">
        <f t="shared" si="14"/>
        <v>0.43043989891576029</v>
      </c>
      <c r="CY18" s="66">
        <f t="shared" si="15"/>
        <v>0.45260162270956783</v>
      </c>
      <c r="DA18" s="35">
        <f>IF(ISNA(VLOOKUP($C18,'Weight-Age'!$C:$D,2,TRUE)/(365.25/12)+9),9,VLOOKUP($C18,'Weight-Age'!$C:$D,2,TRUE)/(365.25/12)+9)</f>
        <v>33.837782340862418</v>
      </c>
      <c r="DB18" s="35">
        <f>IF(ISNA(VLOOKUP($D18,'Weight-Age'!$B:$D,3,TRUE)/(365.25/12)+9),9,VLOOKUP($D18,'Weight-Age'!$B:$D,3,TRUE)/(365.25/12)+9)</f>
        <v>50.921971252566735</v>
      </c>
      <c r="DC18" s="226">
        <f t="shared" si="16"/>
        <v>0.99388199200446425</v>
      </c>
      <c r="DD18" s="227">
        <f t="shared" si="17"/>
        <v>0.99896083559836335</v>
      </c>
      <c r="DE18" s="227">
        <f t="shared" si="18"/>
        <v>0.94290586822067568</v>
      </c>
      <c r="DF18" s="227">
        <f t="shared" si="19"/>
        <v>0.98268284680455376</v>
      </c>
      <c r="DG18" s="228">
        <f t="shared" si="20"/>
        <v>0.95637355248076328</v>
      </c>
      <c r="DH18" s="229">
        <f t="shared" si="21"/>
        <v>0.98448250280367278</v>
      </c>
      <c r="DI18" s="228">
        <f t="shared" si="22"/>
        <v>1</v>
      </c>
      <c r="DJ18" s="229">
        <f t="shared" si="23"/>
        <v>1</v>
      </c>
    </row>
    <row r="19" spans="2:114" x14ac:dyDescent="0.2">
      <c r="B19" s="165" t="str">
        <f t="shared" si="24"/>
        <v>14 - 14.9</v>
      </c>
      <c r="C19" s="174">
        <v>14</v>
      </c>
      <c r="D19" s="175">
        <f t="shared" si="25"/>
        <v>14.9</v>
      </c>
      <c r="E19" s="102"/>
      <c r="F19" s="2">
        <v>4</v>
      </c>
      <c r="H19" s="198">
        <f>$F19*Settings!$D$22</f>
        <v>320</v>
      </c>
      <c r="I19" s="190">
        <f t="shared" si="0"/>
        <v>22.857142857142858</v>
      </c>
      <c r="J19" s="190">
        <f t="shared" si="1"/>
        <v>21.476510067114095</v>
      </c>
      <c r="K19" s="41">
        <f>H19/Settings!$D$4/$CR19</f>
        <v>1.1762138602214434</v>
      </c>
      <c r="L19" s="43">
        <f>H19/Settings!$D$4/$CS19</f>
        <v>1.1192361542443681</v>
      </c>
      <c r="M19" s="41">
        <f>K19*Settings!$D$14</f>
        <v>17.643207903321649</v>
      </c>
      <c r="N19" s="43">
        <f>L19*Settings!$D$14</f>
        <v>16.78854231366552</v>
      </c>
      <c r="O19" s="42"/>
      <c r="P19" s="42"/>
      <c r="Q19" s="165" t="str">
        <f t="shared" si="26"/>
        <v>14 - 14.9</v>
      </c>
      <c r="R19" s="174">
        <v>14</v>
      </c>
      <c r="S19" s="175">
        <f t="shared" si="2"/>
        <v>14.9</v>
      </c>
      <c r="T19" s="102"/>
      <c r="U19" s="169">
        <f t="shared" si="27"/>
        <v>4</v>
      </c>
      <c r="W19" s="216">
        <f>$F19*Settings!$D$23</f>
        <v>240</v>
      </c>
      <c r="X19" s="217">
        <f t="shared" si="3"/>
        <v>17.142857142857142</v>
      </c>
      <c r="Y19" s="201">
        <f t="shared" si="4"/>
        <v>16.107382550335569</v>
      </c>
      <c r="Z19" s="72">
        <f>W19/Settings!$D$5/$CT19</f>
        <v>0.91535608111187217</v>
      </c>
      <c r="AA19" s="74">
        <f>W19/Settings!$D$5/$CU19</f>
        <v>0.84919233781137926</v>
      </c>
      <c r="AB19" s="72">
        <f>Z19*Settings!$D$15</f>
        <v>13.730341216678083</v>
      </c>
      <c r="AC19" s="74">
        <f>AA19*Settings!$D$15</f>
        <v>12.737885067170689</v>
      </c>
      <c r="AF19" s="165" t="str">
        <f t="shared" si="28"/>
        <v>14 - 14.9</v>
      </c>
      <c r="AG19" s="174">
        <v>14</v>
      </c>
      <c r="AH19" s="175">
        <f t="shared" si="29"/>
        <v>14.9</v>
      </c>
      <c r="AJ19" s="169">
        <f t="shared" si="30"/>
        <v>4</v>
      </c>
      <c r="AK19" s="42"/>
      <c r="AL19" s="218">
        <f>$F19*Settings!$D$24</f>
        <v>140</v>
      </c>
      <c r="AM19" s="219">
        <f t="shared" si="5"/>
        <v>10</v>
      </c>
      <c r="AN19" s="220">
        <f t="shared" si="6"/>
        <v>9.3959731543624159</v>
      </c>
      <c r="AO19" s="94">
        <f>AL19/Settings!$D$6/$CV19</f>
        <v>1.0592085729791445</v>
      </c>
      <c r="AP19" s="96">
        <f>AL19/Settings!$D$6/$CW19</f>
        <v>0.99001375203073949</v>
      </c>
      <c r="AQ19" s="94">
        <f>AO19*Settings!$D$16</f>
        <v>7.9440642973435835</v>
      </c>
      <c r="AR19" s="96">
        <f>AP19*Settings!$D$16</f>
        <v>7.4251031402305463</v>
      </c>
      <c r="AU19" s="165" t="str">
        <f t="shared" si="31"/>
        <v>14 - 14.9</v>
      </c>
      <c r="AV19" s="174">
        <v>14</v>
      </c>
      <c r="AW19" s="175">
        <f t="shared" si="32"/>
        <v>14.9</v>
      </c>
      <c r="AX19" s="102"/>
      <c r="AY19" s="169">
        <f t="shared" si="33"/>
        <v>4</v>
      </c>
      <c r="AZ19" s="42"/>
      <c r="BA19" s="364">
        <f>$F19*Settings!$D$25</f>
        <v>200</v>
      </c>
      <c r="BB19" s="365">
        <f t="shared" si="7"/>
        <v>14.285714285714286</v>
      </c>
      <c r="BC19" s="366">
        <f t="shared" si="8"/>
        <v>13.422818791946309</v>
      </c>
      <c r="BD19" s="350">
        <f>BA19/Settings!$D$7/$CX19</f>
        <v>1.465067747263731</v>
      </c>
      <c r="BE19" s="352">
        <f>BA19/Settings!$D$7/$CY19</f>
        <v>1.3981830506581026</v>
      </c>
      <c r="BF19" s="350">
        <f>BD19*Settings!$D$17</f>
        <v>10.988008104477982</v>
      </c>
      <c r="BG19" s="352">
        <f>BE19*Settings!$D$17</f>
        <v>10.48637287993577</v>
      </c>
      <c r="BJ19" s="41">
        <f>+Settings!$E$29*Settings!$D$14</f>
        <v>12</v>
      </c>
      <c r="BK19" s="42">
        <f>Settings!$D$14</f>
        <v>15</v>
      </c>
      <c r="BL19" s="43">
        <f>+Settings!$G$29*Settings!$D$14</f>
        <v>18.75</v>
      </c>
      <c r="BM19" s="41">
        <f>+Settings!$E$29</f>
        <v>0.8</v>
      </c>
      <c r="BN19" s="42">
        <v>1</v>
      </c>
      <c r="BO19" s="43">
        <f>+Settings!$G$29</f>
        <v>1.25</v>
      </c>
      <c r="BR19" s="72">
        <f>+Settings!$E$30*Settings!$D$15</f>
        <v>12</v>
      </c>
      <c r="BS19" s="73">
        <f>Settings!$D$15</f>
        <v>15</v>
      </c>
      <c r="BT19" s="74">
        <f>+Settings!$G$30*Settings!$D$15</f>
        <v>18.75</v>
      </c>
      <c r="BU19" s="72">
        <f>+Settings!$E$30</f>
        <v>0.8</v>
      </c>
      <c r="BV19" s="73">
        <v>1</v>
      </c>
      <c r="BW19" s="74">
        <f>+Settings!$G$30</f>
        <v>1.25</v>
      </c>
      <c r="BX19" s="73"/>
      <c r="BZ19" s="94">
        <f>+Settings!$E$31*Settings!$D$16</f>
        <v>6</v>
      </c>
      <c r="CA19" s="95">
        <f>Settings!$D$16</f>
        <v>7.5</v>
      </c>
      <c r="CB19" s="96">
        <f>+Settings!$G$31*Settings!$D$16</f>
        <v>9.375</v>
      </c>
      <c r="CC19" s="94">
        <f>+Settings!$E$31</f>
        <v>0.8</v>
      </c>
      <c r="CD19" s="95">
        <v>1</v>
      </c>
      <c r="CE19" s="96">
        <f>+Settings!$G$31</f>
        <v>1.25</v>
      </c>
      <c r="CF19" s="95"/>
      <c r="CH19" s="350">
        <f>+Settings!$E$32*Settings!$D$17</f>
        <v>6</v>
      </c>
      <c r="CI19" s="351">
        <f>Settings!$D$17</f>
        <v>7.5</v>
      </c>
      <c r="CJ19" s="352">
        <f>+Settings!$G$32*Settings!$D$17</f>
        <v>9.375</v>
      </c>
      <c r="CK19" s="350">
        <f>+Settings!$E$32</f>
        <v>0.8</v>
      </c>
      <c r="CL19" s="351">
        <v>1</v>
      </c>
      <c r="CM19" s="352">
        <f>+Settings!$G$32</f>
        <v>1.25</v>
      </c>
      <c r="CP19" s="64">
        <f>(C19/Settings!$D$11)^0.75</f>
        <v>0.45504152822405836</v>
      </c>
      <c r="CQ19" s="215">
        <f>(D19/Settings!$D$11)^0.75</f>
        <v>0.47680928927930949</v>
      </c>
      <c r="CR19" s="64">
        <f t="shared" si="9"/>
        <v>0.45343228078686626</v>
      </c>
      <c r="CS19" s="64">
        <f t="shared" si="10"/>
        <v>0.47651546218447854</v>
      </c>
      <c r="CT19" s="64">
        <f t="shared" si="11"/>
        <v>0.4369884116726736</v>
      </c>
      <c r="CU19" s="64">
        <f t="shared" si="12"/>
        <v>0.47103580919125904</v>
      </c>
      <c r="CV19" s="64">
        <f t="shared" si="34"/>
        <v>0.4405805226388167</v>
      </c>
      <c r="CW19" s="66">
        <f t="shared" si="13"/>
        <v>0.47137392355351532</v>
      </c>
      <c r="CX19" s="64">
        <f t="shared" si="14"/>
        <v>0.45504152822405836</v>
      </c>
      <c r="CY19" s="66">
        <f t="shared" si="15"/>
        <v>0.47680928927930949</v>
      </c>
      <c r="DA19" s="35">
        <f>IF(ISNA(VLOOKUP($C19,'Weight-Age'!$C:$D,2,TRUE)/(365.25/12)+9),9,VLOOKUP($C19,'Weight-Age'!$C:$D,2,TRUE)/(365.25/12)+9)</f>
        <v>38.404517453798768</v>
      </c>
      <c r="DB19" s="35">
        <f>IF(ISNA(VLOOKUP($D19,'Weight-Age'!$B:$D,3,TRUE)/(365.25/12)+9),9,VLOOKUP($D19,'Weight-Age'!$B:$D,3,TRUE)/(365.25/12)+9)</f>
        <v>57.427104722792606</v>
      </c>
      <c r="DC19" s="226">
        <f t="shared" si="16"/>
        <v>0.99646351522360455</v>
      </c>
      <c r="DD19" s="227">
        <f t="shared" si="17"/>
        <v>0.99938376390427486</v>
      </c>
      <c r="DE19" s="227">
        <f t="shared" si="18"/>
        <v>0.96032644180445981</v>
      </c>
      <c r="DF19" s="227">
        <f t="shared" si="19"/>
        <v>0.98789142699636368</v>
      </c>
      <c r="DG19" s="228">
        <f t="shared" si="20"/>
        <v>0.96822047068609263</v>
      </c>
      <c r="DH19" s="229">
        <f t="shared" si="21"/>
        <v>0.98860054565209987</v>
      </c>
      <c r="DI19" s="228">
        <f t="shared" si="22"/>
        <v>1</v>
      </c>
      <c r="DJ19" s="229">
        <f t="shared" si="23"/>
        <v>1</v>
      </c>
    </row>
    <row r="20" spans="2:114" x14ac:dyDescent="0.2">
      <c r="B20" s="165" t="str">
        <f t="shared" si="24"/>
        <v>15 - 15.9</v>
      </c>
      <c r="C20" s="174">
        <v>15</v>
      </c>
      <c r="D20" s="175">
        <f t="shared" si="25"/>
        <v>15.9</v>
      </c>
      <c r="E20" s="102"/>
      <c r="F20" s="2">
        <v>4</v>
      </c>
      <c r="H20" s="198">
        <f>$F20*Settings!$D$22</f>
        <v>320</v>
      </c>
      <c r="I20" s="190">
        <f t="shared" si="0"/>
        <v>21.333333333333332</v>
      </c>
      <c r="J20" s="190">
        <f t="shared" si="1"/>
        <v>20.125786163522012</v>
      </c>
      <c r="K20" s="41">
        <f>H20/Settings!$D$4/$CR20</f>
        <v>1.115308450013337</v>
      </c>
      <c r="L20" s="43">
        <f>H20/Settings!$D$4/$CS20</f>
        <v>1.0657669857513334</v>
      </c>
      <c r="M20" s="41">
        <f>K20*Settings!$D$14</f>
        <v>16.729626750200055</v>
      </c>
      <c r="N20" s="43">
        <f>L20*Settings!$D$14</f>
        <v>15.986504786270002</v>
      </c>
      <c r="O20" s="42"/>
      <c r="P20" s="42"/>
      <c r="Q20" s="165" t="str">
        <f t="shared" si="26"/>
        <v>15 - 15.9</v>
      </c>
      <c r="R20" s="174">
        <v>15</v>
      </c>
      <c r="S20" s="175">
        <f t="shared" si="2"/>
        <v>15.9</v>
      </c>
      <c r="T20" s="102"/>
      <c r="U20" s="169">
        <f t="shared" si="27"/>
        <v>4</v>
      </c>
      <c r="W20" s="216">
        <f>$F20*Settings!$D$23</f>
        <v>240</v>
      </c>
      <c r="X20" s="217">
        <f t="shared" si="3"/>
        <v>16</v>
      </c>
      <c r="Y20" s="201">
        <f t="shared" si="4"/>
        <v>15.09433962264151</v>
      </c>
      <c r="Z20" s="72">
        <f>W20/Settings!$D$5/$CT20</f>
        <v>0.85882515164998297</v>
      </c>
      <c r="AA20" s="74">
        <f>W20/Settings!$D$5/$CU20</f>
        <v>0.80605799392449784</v>
      </c>
      <c r="AB20" s="72">
        <f>Z20*Settings!$D$15</f>
        <v>12.882377274749745</v>
      </c>
      <c r="AC20" s="74">
        <f>AA20*Settings!$D$15</f>
        <v>12.090869908867468</v>
      </c>
      <c r="AF20" s="165" t="str">
        <f t="shared" si="28"/>
        <v>15 - 15.9</v>
      </c>
      <c r="AG20" s="174">
        <v>15</v>
      </c>
      <c r="AH20" s="175">
        <f t="shared" si="29"/>
        <v>15.9</v>
      </c>
      <c r="AJ20" s="169">
        <f t="shared" si="30"/>
        <v>4</v>
      </c>
      <c r="AK20" s="42"/>
      <c r="AL20" s="218">
        <f>$F20*Settings!$D$24</f>
        <v>140</v>
      </c>
      <c r="AM20" s="219">
        <f t="shared" si="5"/>
        <v>9.3333333333333339</v>
      </c>
      <c r="AN20" s="220">
        <f t="shared" si="6"/>
        <v>8.8050314465408803</v>
      </c>
      <c r="AO20" s="94">
        <f>AL20/Settings!$D$6/$CV20</f>
        <v>0.99732144315781002</v>
      </c>
      <c r="AP20" s="96">
        <f>AL20/Settings!$D$6/$CW20</f>
        <v>0.94027764498540478</v>
      </c>
      <c r="AQ20" s="94">
        <f>AO20*Settings!$D$16</f>
        <v>7.479910823683575</v>
      </c>
      <c r="AR20" s="96">
        <f>AP20*Settings!$D$16</f>
        <v>7.0520823373905355</v>
      </c>
      <c r="AU20" s="165" t="str">
        <f t="shared" si="31"/>
        <v>15 - 15.9</v>
      </c>
      <c r="AV20" s="174">
        <v>15</v>
      </c>
      <c r="AW20" s="175">
        <f t="shared" si="32"/>
        <v>15.9</v>
      </c>
      <c r="AX20" s="102"/>
      <c r="AY20" s="169">
        <f t="shared" si="33"/>
        <v>4</v>
      </c>
      <c r="AZ20" s="42"/>
      <c r="BA20" s="364">
        <f>$F20*Settings!$D$25</f>
        <v>200</v>
      </c>
      <c r="BB20" s="365">
        <f t="shared" si="7"/>
        <v>13.333333333333334</v>
      </c>
      <c r="BC20" s="366">
        <f t="shared" si="8"/>
        <v>12.578616352201257</v>
      </c>
      <c r="BD20" s="350">
        <f>BA20/Settings!$D$7/$CX20</f>
        <v>1.3911862933984775</v>
      </c>
      <c r="BE20" s="352">
        <f>BA20/Settings!$D$7/$CY20</f>
        <v>1.3316984406224097</v>
      </c>
      <c r="BF20" s="350">
        <f>BD20*Settings!$D$17</f>
        <v>10.433897200488582</v>
      </c>
      <c r="BG20" s="352">
        <f>BE20*Settings!$D$17</f>
        <v>9.9877383046680723</v>
      </c>
      <c r="BJ20" s="41">
        <f>+Settings!$E$29*Settings!$D$14</f>
        <v>12</v>
      </c>
      <c r="BK20" s="42">
        <f>Settings!$D$14</f>
        <v>15</v>
      </c>
      <c r="BL20" s="43">
        <f>+Settings!$G$29*Settings!$D$14</f>
        <v>18.75</v>
      </c>
      <c r="BM20" s="41">
        <f>+Settings!$E$29</f>
        <v>0.8</v>
      </c>
      <c r="BN20" s="42">
        <v>1</v>
      </c>
      <c r="BO20" s="43">
        <f>+Settings!$G$29</f>
        <v>1.25</v>
      </c>
      <c r="BR20" s="72">
        <f>+Settings!$E$30*Settings!$D$15</f>
        <v>12</v>
      </c>
      <c r="BS20" s="73">
        <f>Settings!$D$15</f>
        <v>15</v>
      </c>
      <c r="BT20" s="74">
        <f>+Settings!$G$30*Settings!$D$15</f>
        <v>18.75</v>
      </c>
      <c r="BU20" s="72">
        <f>+Settings!$E$30</f>
        <v>0.8</v>
      </c>
      <c r="BV20" s="73">
        <v>1</v>
      </c>
      <c r="BW20" s="74">
        <f>+Settings!$G$30</f>
        <v>1.25</v>
      </c>
      <c r="BX20" s="73"/>
      <c r="BZ20" s="94">
        <f>+Settings!$E$31*Settings!$D$16</f>
        <v>6</v>
      </c>
      <c r="CA20" s="95">
        <f>Settings!$D$16</f>
        <v>7.5</v>
      </c>
      <c r="CB20" s="96">
        <f>+Settings!$G$31*Settings!$D$16</f>
        <v>9.375</v>
      </c>
      <c r="CC20" s="94">
        <f>+Settings!$E$31</f>
        <v>0.8</v>
      </c>
      <c r="CD20" s="95">
        <v>1</v>
      </c>
      <c r="CE20" s="96">
        <f>+Settings!$G$31</f>
        <v>1.25</v>
      </c>
      <c r="CF20" s="95"/>
      <c r="CH20" s="350">
        <f>+Settings!$E$32*Settings!$D$17</f>
        <v>6</v>
      </c>
      <c r="CI20" s="351">
        <f>Settings!$D$17</f>
        <v>7.5</v>
      </c>
      <c r="CJ20" s="352">
        <f>+Settings!$G$32*Settings!$D$17</f>
        <v>9.375</v>
      </c>
      <c r="CK20" s="350">
        <f>+Settings!$E$32</f>
        <v>0.8</v>
      </c>
      <c r="CL20" s="351">
        <v>1</v>
      </c>
      <c r="CM20" s="352">
        <f>+Settings!$G$32</f>
        <v>1.25</v>
      </c>
      <c r="CP20" s="64">
        <f>(C20/Settings!$D$11)^0.75</f>
        <v>0.47920732818470435</v>
      </c>
      <c r="CQ20" s="215">
        <f>(D20/Settings!$D$11)^0.75</f>
        <v>0.50061383743535792</v>
      </c>
      <c r="CR20" s="64">
        <f t="shared" si="9"/>
        <v>0.47819357355981268</v>
      </c>
      <c r="CS20" s="64">
        <f t="shared" si="10"/>
        <v>0.50042208143401012</v>
      </c>
      <c r="CT20" s="64">
        <f t="shared" si="11"/>
        <v>0.46575254489405238</v>
      </c>
      <c r="CU20" s="64">
        <f t="shared" si="12"/>
        <v>0.49624220963618082</v>
      </c>
      <c r="CV20" s="64">
        <f t="shared" si="34"/>
        <v>0.46792001702987973</v>
      </c>
      <c r="CW20" s="66">
        <f t="shared" si="13"/>
        <v>0.496307307905752</v>
      </c>
      <c r="CX20" s="64">
        <f t="shared" si="14"/>
        <v>0.47920732818470435</v>
      </c>
      <c r="CY20" s="66">
        <f t="shared" si="15"/>
        <v>0.50061383743535792</v>
      </c>
      <c r="DA20" s="35">
        <f>IF(ISNA(VLOOKUP($C20,'Weight-Age'!$C:$D,2,TRUE)/(365.25/12)+9),9,VLOOKUP($C20,'Weight-Age'!$C:$D,2,TRUE)/(365.25/12)+9)</f>
        <v>43.234086242299796</v>
      </c>
      <c r="DB20" s="35">
        <f>IF(ISNA(VLOOKUP($D20,'Weight-Age'!$B:$D,3,TRUE)/(365.25/12)+9),9,VLOOKUP($D20,'Weight-Age'!$B:$D,3,TRUE)/(365.25/12)+9)</f>
        <v>64.063655030800817</v>
      </c>
      <c r="DC20" s="226">
        <f t="shared" si="16"/>
        <v>0.99788451769147213</v>
      </c>
      <c r="DD20" s="227">
        <f t="shared" si="17"/>
        <v>0.99961695824803776</v>
      </c>
      <c r="DE20" s="227">
        <f t="shared" si="18"/>
        <v>0.97192283485809716</v>
      </c>
      <c r="DF20" s="227">
        <f t="shared" si="19"/>
        <v>0.99126746511528141</v>
      </c>
      <c r="DG20" s="228">
        <f t="shared" si="20"/>
        <v>0.97644587114812642</v>
      </c>
      <c r="DH20" s="229">
        <f t="shared" si="21"/>
        <v>0.9913975020113942</v>
      </c>
      <c r="DI20" s="228">
        <f t="shared" si="22"/>
        <v>1</v>
      </c>
      <c r="DJ20" s="229">
        <f t="shared" si="23"/>
        <v>1</v>
      </c>
    </row>
    <row r="21" spans="2:114" x14ac:dyDescent="0.2">
      <c r="B21" s="165" t="str">
        <f t="shared" si="24"/>
        <v>16 - 16.9</v>
      </c>
      <c r="C21" s="174">
        <v>16</v>
      </c>
      <c r="D21" s="175">
        <f t="shared" si="25"/>
        <v>16.899999999999999</v>
      </c>
      <c r="E21" s="102"/>
      <c r="F21" s="2">
        <v>4</v>
      </c>
      <c r="H21" s="198">
        <f>$F21*Settings!$D$22</f>
        <v>320</v>
      </c>
      <c r="I21" s="190">
        <f t="shared" si="0"/>
        <v>20</v>
      </c>
      <c r="J21" s="190">
        <f t="shared" si="1"/>
        <v>18.934911242603551</v>
      </c>
      <c r="K21" s="41">
        <f>H21/Settings!$D$4/$CR21</f>
        <v>1.0617582352520307</v>
      </c>
      <c r="L21" s="43">
        <f>H21/Settings!$D$4/$CS21</f>
        <v>1.0179859618846059</v>
      </c>
      <c r="M21" s="41">
        <f>K21*Settings!$D$14</f>
        <v>15.926373528780461</v>
      </c>
      <c r="N21" s="43">
        <f>L21*Settings!$D$14</f>
        <v>15.269789428269089</v>
      </c>
      <c r="O21" s="42"/>
      <c r="P21" s="42"/>
      <c r="Q21" s="165" t="str">
        <f t="shared" si="26"/>
        <v>16 - 16.9</v>
      </c>
      <c r="R21" s="174">
        <v>16</v>
      </c>
      <c r="S21" s="175">
        <f t="shared" si="2"/>
        <v>16.899999999999999</v>
      </c>
      <c r="T21" s="102"/>
      <c r="U21" s="169">
        <f t="shared" si="27"/>
        <v>4</v>
      </c>
      <c r="W21" s="216">
        <f>$F21*Settings!$D$23</f>
        <v>240</v>
      </c>
      <c r="X21" s="217">
        <f t="shared" si="3"/>
        <v>15</v>
      </c>
      <c r="Y21" s="201">
        <f t="shared" si="4"/>
        <v>14.201183431952664</v>
      </c>
      <c r="Z21" s="72">
        <f>W21/Settings!$D$5/$CT21</f>
        <v>0.81178540699530266</v>
      </c>
      <c r="AA21" s="74">
        <f>W21/Settings!$D$5/$CU21</f>
        <v>0.76843369626302527</v>
      </c>
      <c r="AB21" s="72">
        <f>Z21*Settings!$D$15</f>
        <v>12.176781104929541</v>
      </c>
      <c r="AC21" s="74">
        <f>AA21*Settings!$D$15</f>
        <v>11.526505443945378</v>
      </c>
      <c r="AF21" s="165" t="str">
        <f t="shared" si="28"/>
        <v>16 - 16.9</v>
      </c>
      <c r="AG21" s="174">
        <v>16</v>
      </c>
      <c r="AH21" s="175">
        <f t="shared" si="29"/>
        <v>16.899999999999999</v>
      </c>
      <c r="AJ21" s="169">
        <f t="shared" si="30"/>
        <v>4</v>
      </c>
      <c r="AK21" s="42"/>
      <c r="AL21" s="218">
        <f>$F21*Settings!$D$24</f>
        <v>140</v>
      </c>
      <c r="AM21" s="219">
        <f t="shared" si="5"/>
        <v>8.75</v>
      </c>
      <c r="AN21" s="220">
        <f t="shared" si="6"/>
        <v>8.2840236686390547</v>
      </c>
      <c r="AO21" s="94">
        <f>AL21/Settings!$D$6/$CV21</f>
        <v>0.9446601388896475</v>
      </c>
      <c r="AP21" s="96">
        <f>AL21/Settings!$D$6/$CW21</f>
        <v>0.89664034726297115</v>
      </c>
      <c r="AQ21" s="94">
        <f>AO21*Settings!$D$16</f>
        <v>7.0849510416723565</v>
      </c>
      <c r="AR21" s="96">
        <f>AP21*Settings!$D$16</f>
        <v>6.7248026044722833</v>
      </c>
      <c r="AU21" s="165" t="str">
        <f t="shared" si="31"/>
        <v>16 - 16.9</v>
      </c>
      <c r="AV21" s="174">
        <v>16</v>
      </c>
      <c r="AW21" s="175">
        <f t="shared" si="32"/>
        <v>16.899999999999999</v>
      </c>
      <c r="AX21" s="102"/>
      <c r="AY21" s="169">
        <f t="shared" si="33"/>
        <v>4</v>
      </c>
      <c r="AZ21" s="42"/>
      <c r="BA21" s="364">
        <f>$F21*Settings!$D$25</f>
        <v>200</v>
      </c>
      <c r="BB21" s="365">
        <f t="shared" si="7"/>
        <v>12.5</v>
      </c>
      <c r="BC21" s="366">
        <f t="shared" si="8"/>
        <v>11.834319526627221</v>
      </c>
      <c r="BD21" s="350">
        <f>BA21/Settings!$D$7/$CX21</f>
        <v>1.3254512146117507</v>
      </c>
      <c r="BE21" s="352">
        <f>BA21/Settings!$D$7/$CY21</f>
        <v>1.2721511239918817</v>
      </c>
      <c r="BF21" s="350">
        <f>BD21*Settings!$D$17</f>
        <v>9.9408841095881311</v>
      </c>
      <c r="BG21" s="352">
        <f>BE21*Settings!$D$17</f>
        <v>9.5411334299391122</v>
      </c>
      <c r="BJ21" s="41">
        <f>+Settings!$E$29*Settings!$D$14</f>
        <v>12</v>
      </c>
      <c r="BK21" s="42">
        <f>Settings!$D$14</f>
        <v>15</v>
      </c>
      <c r="BL21" s="43">
        <f>+Settings!$G$29*Settings!$D$14</f>
        <v>18.75</v>
      </c>
      <c r="BM21" s="41">
        <f>+Settings!$E$29</f>
        <v>0.8</v>
      </c>
      <c r="BN21" s="42">
        <v>1</v>
      </c>
      <c r="BO21" s="43">
        <f>+Settings!$G$29</f>
        <v>1.25</v>
      </c>
      <c r="BR21" s="72">
        <f>+Settings!$E$30*Settings!$D$15</f>
        <v>12</v>
      </c>
      <c r="BS21" s="73">
        <f>Settings!$D$15</f>
        <v>15</v>
      </c>
      <c r="BT21" s="74">
        <f>+Settings!$G$30*Settings!$D$15</f>
        <v>18.75</v>
      </c>
      <c r="BU21" s="72">
        <f>+Settings!$E$30</f>
        <v>0.8</v>
      </c>
      <c r="BV21" s="73">
        <v>1</v>
      </c>
      <c r="BW21" s="74">
        <f>+Settings!$G$30</f>
        <v>1.25</v>
      </c>
      <c r="BX21" s="73"/>
      <c r="BZ21" s="94">
        <f>+Settings!$E$31*Settings!$D$16</f>
        <v>6</v>
      </c>
      <c r="CA21" s="95">
        <f>Settings!$D$16</f>
        <v>7.5</v>
      </c>
      <c r="CB21" s="96">
        <f>+Settings!$G$31*Settings!$D$16</f>
        <v>9.375</v>
      </c>
      <c r="CC21" s="94">
        <f>+Settings!$E$31</f>
        <v>0.8</v>
      </c>
      <c r="CD21" s="95">
        <v>1</v>
      </c>
      <c r="CE21" s="96">
        <f>+Settings!$G$31</f>
        <v>1.25</v>
      </c>
      <c r="CF21" s="95"/>
      <c r="CH21" s="350">
        <f>+Settings!$E$32*Settings!$D$17</f>
        <v>6</v>
      </c>
      <c r="CI21" s="351">
        <f>Settings!$D$17</f>
        <v>7.5</v>
      </c>
      <c r="CJ21" s="352">
        <f>+Settings!$G$32*Settings!$D$17</f>
        <v>9.375</v>
      </c>
      <c r="CK21" s="350">
        <f>+Settings!$E$32</f>
        <v>0.8</v>
      </c>
      <c r="CL21" s="351">
        <v>1</v>
      </c>
      <c r="CM21" s="352">
        <f>+Settings!$G$32</f>
        <v>1.25</v>
      </c>
      <c r="CP21" s="64">
        <f>(C21/Settings!$D$11)^0.75</f>
        <v>0.50297337187317426</v>
      </c>
      <c r="CQ21" s="215">
        <f>(D21/Settings!$D$11)^0.75</f>
        <v>0.52404675363940567</v>
      </c>
      <c r="CR21" s="64">
        <f t="shared" si="9"/>
        <v>0.50231146378321745</v>
      </c>
      <c r="CS21" s="64">
        <f t="shared" si="10"/>
        <v>0.52391030259982063</v>
      </c>
      <c r="CT21" s="64">
        <f t="shared" si="11"/>
        <v>0.49274105761587628</v>
      </c>
      <c r="CU21" s="64">
        <f t="shared" si="12"/>
        <v>0.52053938022921498</v>
      </c>
      <c r="CV21" s="64">
        <f t="shared" si="34"/>
        <v>0.49400482507411203</v>
      </c>
      <c r="CW21" s="66">
        <f t="shared" si="13"/>
        <v>0.52046137349404864</v>
      </c>
      <c r="CX21" s="64">
        <f t="shared" si="14"/>
        <v>0.50297337187317426</v>
      </c>
      <c r="CY21" s="66">
        <f t="shared" si="15"/>
        <v>0.52404675363940567</v>
      </c>
      <c r="DA21" s="35">
        <f>IF(ISNA(VLOOKUP($C21,'Weight-Age'!$C:$D,2,TRUE)/(365.25/12)+9),9,VLOOKUP($C21,'Weight-Age'!$C:$D,2,TRUE)/(365.25/12)+9)</f>
        <v>48.227926078028744</v>
      </c>
      <c r="DB21" s="35">
        <f>IF(ISNA(VLOOKUP($D21,'Weight-Age'!$B:$D,3,TRUE)/(365.25/12)+9),9,VLOOKUP($D21,'Weight-Age'!$B:$D,3,TRUE)/(365.25/12)+9)</f>
        <v>70.010266940451743</v>
      </c>
      <c r="DC21" s="226">
        <f t="shared" si="16"/>
        <v>0.99868400967730819</v>
      </c>
      <c r="DD21" s="227">
        <f t="shared" si="17"/>
        <v>0.99973962048493314</v>
      </c>
      <c r="DE21" s="227">
        <f t="shared" si="18"/>
        <v>0.97965634995906292</v>
      </c>
      <c r="DF21" s="227">
        <f t="shared" si="19"/>
        <v>0.99330713646094992</v>
      </c>
      <c r="DG21" s="228">
        <f t="shared" si="20"/>
        <v>0.98216894312782099</v>
      </c>
      <c r="DH21" s="229">
        <f t="shared" si="21"/>
        <v>0.99315828192721878</v>
      </c>
      <c r="DI21" s="228">
        <f t="shared" si="22"/>
        <v>1</v>
      </c>
      <c r="DJ21" s="229">
        <f t="shared" si="23"/>
        <v>1</v>
      </c>
    </row>
    <row r="22" spans="2:114" x14ac:dyDescent="0.2">
      <c r="B22" s="165" t="str">
        <f t="shared" si="24"/>
        <v>17 - 17.9</v>
      </c>
      <c r="C22" s="174">
        <v>17</v>
      </c>
      <c r="D22" s="175">
        <f t="shared" si="25"/>
        <v>17.899999999999999</v>
      </c>
      <c r="E22" s="102"/>
      <c r="F22" s="2">
        <v>4</v>
      </c>
      <c r="H22" s="198">
        <f>$F22*Settings!$D$22</f>
        <v>320</v>
      </c>
      <c r="I22" s="190">
        <f t="shared" si="0"/>
        <v>18.823529411764707</v>
      </c>
      <c r="J22" s="190">
        <f t="shared" si="1"/>
        <v>17.877094972067042</v>
      </c>
      <c r="K22" s="41">
        <f>H22/Settings!$D$4/$CR22</f>
        <v>1.0140973898426848</v>
      </c>
      <c r="L22" s="43">
        <f>H22/Settings!$D$4/$CS22</f>
        <v>0.97494176736665628</v>
      </c>
      <c r="M22" s="41">
        <f>K22*Settings!$D$14</f>
        <v>15.211460847640272</v>
      </c>
      <c r="N22" s="43">
        <f>L22*Settings!$D$14</f>
        <v>14.624126510499844</v>
      </c>
      <c r="O22" s="42"/>
      <c r="P22" s="42"/>
      <c r="Q22" s="165" t="str">
        <f t="shared" si="26"/>
        <v>17 - 17.9</v>
      </c>
      <c r="R22" s="174">
        <v>17</v>
      </c>
      <c r="S22" s="175">
        <f t="shared" si="2"/>
        <v>17.899999999999999</v>
      </c>
      <c r="T22" s="102"/>
      <c r="U22" s="169">
        <f t="shared" si="27"/>
        <v>4</v>
      </c>
      <c r="W22" s="216">
        <f>$F22*Settings!$D$23</f>
        <v>240</v>
      </c>
      <c r="X22" s="217">
        <f t="shared" si="3"/>
        <v>14.117647058823529</v>
      </c>
      <c r="Y22" s="201">
        <f t="shared" si="4"/>
        <v>13.407821229050281</v>
      </c>
      <c r="Z22" s="72">
        <f>W22/Settings!$D$5/$CT22</f>
        <v>0.77163986728298839</v>
      </c>
      <c r="AA22" s="74">
        <f>W22/Settings!$D$5/$CU22</f>
        <v>0.73477488736891472</v>
      </c>
      <c r="AB22" s="72">
        <f>Z22*Settings!$D$15</f>
        <v>11.574598009244825</v>
      </c>
      <c r="AC22" s="74">
        <f>AA22*Settings!$D$15</f>
        <v>11.021623310533721</v>
      </c>
      <c r="AF22" s="165" t="str">
        <f t="shared" si="28"/>
        <v>17 - 17.9</v>
      </c>
      <c r="AG22" s="174">
        <v>17</v>
      </c>
      <c r="AH22" s="175">
        <f t="shared" si="29"/>
        <v>17.899999999999999</v>
      </c>
      <c r="AJ22" s="169">
        <f t="shared" si="30"/>
        <v>4</v>
      </c>
      <c r="AK22" s="42"/>
      <c r="AL22" s="218">
        <f>$F22*Settings!$D$24</f>
        <v>140</v>
      </c>
      <c r="AM22" s="219">
        <f t="shared" si="5"/>
        <v>8.235294117647058</v>
      </c>
      <c r="AN22" s="220">
        <f t="shared" si="6"/>
        <v>7.8212290502793298</v>
      </c>
      <c r="AO22" s="94">
        <f>AL22/Settings!$D$6/$CV22</f>
        <v>0.89903224173766427</v>
      </c>
      <c r="AP22" s="96">
        <f>AL22/Settings!$D$6/$CW22</f>
        <v>0.85751378812474999</v>
      </c>
      <c r="AQ22" s="94">
        <f>AO22*Settings!$D$16</f>
        <v>6.7427418130324819</v>
      </c>
      <c r="AR22" s="96">
        <f>AP22*Settings!$D$16</f>
        <v>6.4313534109356247</v>
      </c>
      <c r="AU22" s="165" t="str">
        <f t="shared" si="31"/>
        <v>17 - 17.9</v>
      </c>
      <c r="AV22" s="174">
        <v>17</v>
      </c>
      <c r="AW22" s="175">
        <f t="shared" si="32"/>
        <v>17.899999999999999</v>
      </c>
      <c r="AX22" s="102"/>
      <c r="AY22" s="169">
        <f t="shared" si="33"/>
        <v>4</v>
      </c>
      <c r="AZ22" s="42"/>
      <c r="BA22" s="364">
        <f>$F22*Settings!$D$25</f>
        <v>200</v>
      </c>
      <c r="BB22" s="365">
        <f t="shared" si="7"/>
        <v>11.764705882352942</v>
      </c>
      <c r="BC22" s="366">
        <f t="shared" si="8"/>
        <v>11.173184357541901</v>
      </c>
      <c r="BD22" s="350">
        <f>BA22/Settings!$D$7/$CX22</f>
        <v>1.2665345556264176</v>
      </c>
      <c r="BE22" s="352">
        <f>BA22/Settings!$D$7/$CY22</f>
        <v>1.2184675319880796</v>
      </c>
      <c r="BF22" s="350">
        <f>BD22*Settings!$D$17</f>
        <v>9.4990091671981318</v>
      </c>
      <c r="BG22" s="352">
        <f>BE22*Settings!$D$17</f>
        <v>9.138506489910597</v>
      </c>
      <c r="BJ22" s="41">
        <f>+Settings!$E$29*Settings!$D$14</f>
        <v>12</v>
      </c>
      <c r="BK22" s="42">
        <f>Settings!$D$14</f>
        <v>15</v>
      </c>
      <c r="BL22" s="43">
        <f>+Settings!$G$29*Settings!$D$14</f>
        <v>18.75</v>
      </c>
      <c r="BM22" s="41">
        <f>+Settings!$E$29</f>
        <v>0.8</v>
      </c>
      <c r="BN22" s="42">
        <v>1</v>
      </c>
      <c r="BO22" s="43">
        <f>+Settings!$G$29</f>
        <v>1.25</v>
      </c>
      <c r="BR22" s="72">
        <f>+Settings!$E$30*Settings!$D$15</f>
        <v>12</v>
      </c>
      <c r="BS22" s="73">
        <f>Settings!$D$15</f>
        <v>15</v>
      </c>
      <c r="BT22" s="74">
        <f>+Settings!$G$30*Settings!$D$15</f>
        <v>18.75</v>
      </c>
      <c r="BU22" s="72">
        <f>+Settings!$E$30</f>
        <v>0.8</v>
      </c>
      <c r="BV22" s="73">
        <v>1</v>
      </c>
      <c r="BW22" s="74">
        <f>+Settings!$G$30</f>
        <v>1.25</v>
      </c>
      <c r="BX22" s="73"/>
      <c r="BZ22" s="94">
        <f>+Settings!$E$31*Settings!$D$16</f>
        <v>6</v>
      </c>
      <c r="CA22" s="95">
        <f>Settings!$D$16</f>
        <v>7.5</v>
      </c>
      <c r="CB22" s="96">
        <f>+Settings!$G$31*Settings!$D$16</f>
        <v>9.375</v>
      </c>
      <c r="CC22" s="94">
        <f>+Settings!$E$31</f>
        <v>0.8</v>
      </c>
      <c r="CD22" s="95">
        <v>1</v>
      </c>
      <c r="CE22" s="96">
        <f>+Settings!$G$31</f>
        <v>1.25</v>
      </c>
      <c r="CF22" s="95"/>
      <c r="CH22" s="350">
        <f>+Settings!$E$32*Settings!$D$17</f>
        <v>6</v>
      </c>
      <c r="CI22" s="351">
        <f>Settings!$D$17</f>
        <v>7.5</v>
      </c>
      <c r="CJ22" s="352">
        <f>+Settings!$G$32*Settings!$D$17</f>
        <v>9.375</v>
      </c>
      <c r="CK22" s="350">
        <f>+Settings!$E$32</f>
        <v>0.8</v>
      </c>
      <c r="CL22" s="351">
        <v>1</v>
      </c>
      <c r="CM22" s="352">
        <f>+Settings!$G$32</f>
        <v>1.25</v>
      </c>
      <c r="CP22" s="64">
        <f>(C22/Settings!$D$11)^0.75</f>
        <v>0.5263706889836407</v>
      </c>
      <c r="CQ22" s="215">
        <f>(D22/Settings!$D$11)^0.75</f>
        <v>0.54713535581774431</v>
      </c>
      <c r="CR22" s="64">
        <f t="shared" si="9"/>
        <v>0.52591924471481821</v>
      </c>
      <c r="CS22" s="64">
        <f t="shared" si="10"/>
        <v>0.54704121947086226</v>
      </c>
      <c r="CT22" s="64">
        <f t="shared" si="11"/>
        <v>0.51837653413169937</v>
      </c>
      <c r="CU22" s="64">
        <f t="shared" si="12"/>
        <v>0.54438441878753074</v>
      </c>
      <c r="CV22" s="64">
        <f t="shared" si="34"/>
        <v>0.5190766748973159</v>
      </c>
      <c r="CW22" s="66">
        <f t="shared" si="13"/>
        <v>0.54420893649674662</v>
      </c>
      <c r="CX22" s="64">
        <f t="shared" si="14"/>
        <v>0.5263706889836407</v>
      </c>
      <c r="CY22" s="66">
        <f t="shared" si="15"/>
        <v>0.54713535581774431</v>
      </c>
      <c r="DA22" s="35">
        <f>IF(ISNA(VLOOKUP($C22,'Weight-Age'!$C:$D,2,TRUE)/(365.25/12)+9),9,VLOOKUP($C22,'Weight-Age'!$C:$D,2,TRUE)/(365.25/12)+9)</f>
        <v>53.2217659137577</v>
      </c>
      <c r="DB22" s="35">
        <f>IF(ISNA(VLOOKUP($D22,'Weight-Age'!$B:$D,3,TRUE)/(365.25/12)+9),9,VLOOKUP($D22,'Weight-Age'!$B:$D,3,TRUE)/(365.25/12)+9)</f>
        <v>77.008213552361397</v>
      </c>
      <c r="DC22" s="226">
        <f t="shared" si="16"/>
        <v>0.99914234535039526</v>
      </c>
      <c r="DD22" s="227">
        <f t="shared" si="17"/>
        <v>0.99982794687661647</v>
      </c>
      <c r="DE22" s="227">
        <f t="shared" si="18"/>
        <v>0.98481268995548155</v>
      </c>
      <c r="DF22" s="227">
        <f t="shared" si="19"/>
        <v>0.9949721088192115</v>
      </c>
      <c r="DG22" s="228">
        <f t="shared" si="20"/>
        <v>0.98614281866566567</v>
      </c>
      <c r="DH22" s="229">
        <f t="shared" si="21"/>
        <v>0.99465137960857264</v>
      </c>
      <c r="DI22" s="228">
        <f t="shared" si="22"/>
        <v>1</v>
      </c>
      <c r="DJ22" s="229">
        <f t="shared" si="23"/>
        <v>1</v>
      </c>
    </row>
    <row r="23" spans="2:114" x14ac:dyDescent="0.2">
      <c r="B23" s="165" t="str">
        <f t="shared" si="24"/>
        <v>18 - 18.9</v>
      </c>
      <c r="C23" s="174">
        <v>18</v>
      </c>
      <c r="D23" s="175">
        <f t="shared" si="25"/>
        <v>18.899999999999999</v>
      </c>
      <c r="F23" s="2">
        <v>4</v>
      </c>
      <c r="H23" s="198">
        <f>$F23*Settings!$D$22</f>
        <v>320</v>
      </c>
      <c r="I23" s="190">
        <f t="shared" si="0"/>
        <v>17.777777777777779</v>
      </c>
      <c r="J23" s="190">
        <f t="shared" si="1"/>
        <v>16.931216931216934</v>
      </c>
      <c r="K23" s="41">
        <f>H23/Settings!$D$4/$CR23</f>
        <v>0.97127233817222447</v>
      </c>
      <c r="L23" s="43">
        <f>H23/Settings!$D$4/$CS23</f>
        <v>0.93594719462513365</v>
      </c>
      <c r="M23" s="41">
        <f>K23*Settings!$D$14</f>
        <v>14.569085072583366</v>
      </c>
      <c r="N23" s="43">
        <f>L23*Settings!$D$14</f>
        <v>14.039207919377004</v>
      </c>
      <c r="O23" s="42"/>
      <c r="P23" s="42"/>
      <c r="Q23" s="165" t="str">
        <f t="shared" si="26"/>
        <v>18 - 18.9</v>
      </c>
      <c r="R23" s="174">
        <v>18</v>
      </c>
      <c r="S23" s="175">
        <f t="shared" si="2"/>
        <v>18.899999999999999</v>
      </c>
      <c r="U23" s="169">
        <f t="shared" si="27"/>
        <v>4</v>
      </c>
      <c r="W23" s="216">
        <f>$F23*Settings!$D$23</f>
        <v>240</v>
      </c>
      <c r="X23" s="217">
        <f t="shared" si="3"/>
        <v>13.333333333333334</v>
      </c>
      <c r="Y23" s="201">
        <f t="shared" si="4"/>
        <v>12.698412698412699</v>
      </c>
      <c r="Z23" s="72">
        <f>W23/Settings!$D$5/$CT23</f>
        <v>0.73658109437949115</v>
      </c>
      <c r="AA23" s="74">
        <f>W23/Settings!$D$5/$CU23</f>
        <v>0.7047029454139534</v>
      </c>
      <c r="AB23" s="72">
        <f>Z23*Settings!$D$15</f>
        <v>11.048716415692367</v>
      </c>
      <c r="AC23" s="74">
        <f>AA23*Settings!$D$15</f>
        <v>10.570544181209302</v>
      </c>
      <c r="AF23" s="165" t="str">
        <f t="shared" si="28"/>
        <v>18 - 18.9</v>
      </c>
      <c r="AG23" s="174">
        <v>18</v>
      </c>
      <c r="AH23" s="175">
        <f t="shared" si="29"/>
        <v>18.899999999999999</v>
      </c>
      <c r="AI23" s="23"/>
      <c r="AJ23" s="169">
        <f t="shared" si="30"/>
        <v>4</v>
      </c>
      <c r="AK23" s="42"/>
      <c r="AL23" s="218">
        <f>$F23*Settings!$D$24</f>
        <v>140</v>
      </c>
      <c r="AM23" s="219">
        <f t="shared" si="5"/>
        <v>7.7777777777777777</v>
      </c>
      <c r="AN23" s="220">
        <f t="shared" si="6"/>
        <v>7.4074074074074083</v>
      </c>
      <c r="AO23" s="94">
        <f>AL23/Settings!$D$6/$CV23</f>
        <v>0.85880991461523304</v>
      </c>
      <c r="AP23" s="96">
        <f>AL23/Settings!$D$6/$CW23</f>
        <v>0.8224772574066529</v>
      </c>
      <c r="AQ23" s="94">
        <f>AO23*Settings!$D$16</f>
        <v>6.4410743596142481</v>
      </c>
      <c r="AR23" s="96">
        <f>AP23*Settings!$D$16</f>
        <v>6.1685794305498964</v>
      </c>
      <c r="AU23" s="165" t="str">
        <f t="shared" si="31"/>
        <v>18 - 18.9</v>
      </c>
      <c r="AV23" s="174">
        <v>18</v>
      </c>
      <c r="AW23" s="175">
        <f t="shared" si="32"/>
        <v>18.899999999999999</v>
      </c>
      <c r="AY23" s="169">
        <f t="shared" si="33"/>
        <v>4</v>
      </c>
      <c r="AZ23" s="42"/>
      <c r="BA23" s="364">
        <f>$F23*Settings!$D$25</f>
        <v>200</v>
      </c>
      <c r="BB23" s="365">
        <f t="shared" si="7"/>
        <v>11.111111111111111</v>
      </c>
      <c r="BC23" s="366">
        <f t="shared" si="8"/>
        <v>10.582010582010582</v>
      </c>
      <c r="BD23" s="350">
        <f>BA23/Settings!$D$7/$CX23</f>
        <v>1.2133870500929185</v>
      </c>
      <c r="BE23" s="352">
        <f>BA23/Settings!$D$7/$CY23</f>
        <v>1.1697885908807804</v>
      </c>
      <c r="BF23" s="350">
        <f>BD23*Settings!$D$17</f>
        <v>9.1004028756968882</v>
      </c>
      <c r="BG23" s="352">
        <f>BE23*Settings!$D$17</f>
        <v>8.7734144316058522</v>
      </c>
      <c r="BJ23" s="41">
        <f>+Settings!$E$29*Settings!$D$14</f>
        <v>12</v>
      </c>
      <c r="BK23" s="42">
        <f>Settings!$D$14</f>
        <v>15</v>
      </c>
      <c r="BL23" s="43">
        <f>+Settings!$G$29*Settings!$D$14</f>
        <v>18.75</v>
      </c>
      <c r="BM23" s="41">
        <f>+Settings!$E$29</f>
        <v>0.8</v>
      </c>
      <c r="BN23" s="42">
        <v>1</v>
      </c>
      <c r="BO23" s="43">
        <f>+Settings!$G$29</f>
        <v>1.25</v>
      </c>
      <c r="BR23" s="72">
        <f>+Settings!$E$30*Settings!$D$15</f>
        <v>12</v>
      </c>
      <c r="BS23" s="73">
        <f>Settings!$D$15</f>
        <v>15</v>
      </c>
      <c r="BT23" s="74">
        <f>+Settings!$G$30*Settings!$D$15</f>
        <v>18.75</v>
      </c>
      <c r="BU23" s="72">
        <f>+Settings!$E$30</f>
        <v>0.8</v>
      </c>
      <c r="BV23" s="73">
        <v>1</v>
      </c>
      <c r="BW23" s="74">
        <f>+Settings!$G$30</f>
        <v>1.25</v>
      </c>
      <c r="BX23" s="73"/>
      <c r="BZ23" s="94">
        <f>+Settings!$E$31*Settings!$D$16</f>
        <v>6</v>
      </c>
      <c r="CA23" s="95">
        <f>Settings!$D$16</f>
        <v>7.5</v>
      </c>
      <c r="CB23" s="96">
        <f>+Settings!$G$31*Settings!$D$16</f>
        <v>9.375</v>
      </c>
      <c r="CC23" s="94">
        <f>+Settings!$E$31</f>
        <v>0.8</v>
      </c>
      <c r="CD23" s="95">
        <v>1</v>
      </c>
      <c r="CE23" s="96">
        <f>+Settings!$G$31</f>
        <v>1.25</v>
      </c>
      <c r="CF23" s="95"/>
      <c r="CH23" s="350">
        <f>+Settings!$E$32*Settings!$D$17</f>
        <v>6</v>
      </c>
      <c r="CI23" s="351">
        <f>Settings!$D$17</f>
        <v>7.5</v>
      </c>
      <c r="CJ23" s="352">
        <f>+Settings!$G$32*Settings!$D$17</f>
        <v>9.375</v>
      </c>
      <c r="CK23" s="350">
        <f>+Settings!$E$32</f>
        <v>0.8</v>
      </c>
      <c r="CL23" s="351">
        <v>1</v>
      </c>
      <c r="CM23" s="352">
        <f>+Settings!$G$32</f>
        <v>1.25</v>
      </c>
      <c r="CP23" s="64">
        <f>(C23/Settings!$D$11)^0.75</f>
        <v>0.54942622522270601</v>
      </c>
      <c r="CQ23" s="215">
        <f>(D23/Settings!$D$11)^0.75</f>
        <v>0.56990354655853392</v>
      </c>
      <c r="CR23" s="64">
        <f t="shared" si="9"/>
        <v>0.54910791996504227</v>
      </c>
      <c r="CS23" s="64">
        <f t="shared" si="10"/>
        <v>0.56983271748246911</v>
      </c>
      <c r="CT23" s="64">
        <f t="shared" si="11"/>
        <v>0.54304950677150765</v>
      </c>
      <c r="CU23" s="64">
        <f t="shared" si="12"/>
        <v>0.56761505341095719</v>
      </c>
      <c r="CV23" s="64">
        <f t="shared" si="34"/>
        <v>0.54338760967349131</v>
      </c>
      <c r="CW23" s="66">
        <f t="shared" si="13"/>
        <v>0.5673915752249612</v>
      </c>
      <c r="CX23" s="64">
        <f t="shared" si="14"/>
        <v>0.54942622522270601</v>
      </c>
      <c r="CY23" s="66">
        <f t="shared" si="15"/>
        <v>0.56990354655853392</v>
      </c>
      <c r="DA23" s="35">
        <f>IF(ISNA(VLOOKUP($C23,'Weight-Age'!$C:$D,2,TRUE)/(365.25/12)+9),9,VLOOKUP($C23,'Weight-Age'!$C:$D,2,TRUE)/(365.25/12)+9)</f>
        <v>58.248459958932237</v>
      </c>
      <c r="DB23" s="35">
        <f>IF(ISNA(VLOOKUP($D23,'Weight-Age'!$B:$D,3,TRUE)/(365.25/12)+9),9,VLOOKUP($D23,'Weight-Age'!$B:$D,3,TRUE)/(365.25/12)+9)</f>
        <v>82.987679671457911</v>
      </c>
      <c r="DC23" s="226">
        <f t="shared" si="16"/>
        <v>0.99942065878356157</v>
      </c>
      <c r="DD23" s="227">
        <f t="shared" si="17"/>
        <v>0.99987571743237513</v>
      </c>
      <c r="DE23" s="227">
        <f t="shared" si="18"/>
        <v>0.98839385861384099</v>
      </c>
      <c r="DF23" s="227">
        <f t="shared" si="19"/>
        <v>0.99598442023848377</v>
      </c>
      <c r="DG23" s="228">
        <f t="shared" si="20"/>
        <v>0.98900923313813971</v>
      </c>
      <c r="DH23" s="229">
        <f t="shared" si="21"/>
        <v>0.99559228689005064</v>
      </c>
      <c r="DI23" s="228">
        <f t="shared" si="22"/>
        <v>1</v>
      </c>
      <c r="DJ23" s="229">
        <f t="shared" si="23"/>
        <v>1</v>
      </c>
    </row>
    <row r="24" spans="2:114" x14ac:dyDescent="0.2">
      <c r="B24" s="165" t="str">
        <f t="shared" si="24"/>
        <v>19 - 19.9</v>
      </c>
      <c r="C24" s="174">
        <v>19</v>
      </c>
      <c r="D24" s="175">
        <f t="shared" si="25"/>
        <v>19.899999999999999</v>
      </c>
      <c r="F24" s="2">
        <v>4</v>
      </c>
      <c r="H24" s="198">
        <f>$F24*Settings!$D$22</f>
        <v>320</v>
      </c>
      <c r="I24" s="190">
        <f t="shared" si="0"/>
        <v>16.842105263157894</v>
      </c>
      <c r="J24" s="190">
        <f t="shared" si="1"/>
        <v>16.080402010050253</v>
      </c>
      <c r="K24" s="41">
        <f>H24/Settings!$D$4/$CR24</f>
        <v>0.93251217366253636</v>
      </c>
      <c r="L24" s="43">
        <f>H24/Settings!$D$4/$CS24</f>
        <v>0.90041709799872638</v>
      </c>
      <c r="M24" s="41">
        <f>K24*Settings!$D$14</f>
        <v>13.987682604938046</v>
      </c>
      <c r="N24" s="43">
        <f>L24*Settings!$D$14</f>
        <v>13.506256469980896</v>
      </c>
      <c r="O24" s="42"/>
      <c r="P24" s="42"/>
      <c r="Q24" s="165" t="str">
        <f t="shared" si="26"/>
        <v>19 - 19.9</v>
      </c>
      <c r="R24" s="174">
        <v>19</v>
      </c>
      <c r="S24" s="175">
        <f t="shared" si="2"/>
        <v>19.899999999999999</v>
      </c>
      <c r="U24" s="169">
        <f t="shared" si="27"/>
        <v>4</v>
      </c>
      <c r="W24" s="216">
        <f>$F24*Settings!$D$23</f>
        <v>240</v>
      </c>
      <c r="X24" s="217">
        <f t="shared" si="3"/>
        <v>12.631578947368421</v>
      </c>
      <c r="Y24" s="201">
        <f t="shared" si="4"/>
        <v>12.060301507537689</v>
      </c>
      <c r="Z24" s="72">
        <f>W24/Settings!$D$5/$CT24</f>
        <v>0.70550421840746358</v>
      </c>
      <c r="AA24" s="74">
        <f>W24/Settings!$D$5/$CU24</f>
        <v>0.67745497306953761</v>
      </c>
      <c r="AB24" s="72">
        <f>Z24*Settings!$D$15</f>
        <v>10.582563276111953</v>
      </c>
      <c r="AC24" s="74">
        <f>AA24*Settings!$D$15</f>
        <v>10.161824596043065</v>
      </c>
      <c r="AF24" s="165" t="str">
        <f t="shared" si="28"/>
        <v>19 - 19.9</v>
      </c>
      <c r="AG24" s="174">
        <v>19</v>
      </c>
      <c r="AH24" s="175">
        <f t="shared" si="29"/>
        <v>19.899999999999999</v>
      </c>
      <c r="AI24" s="23"/>
      <c r="AJ24" s="169">
        <f t="shared" si="30"/>
        <v>4</v>
      </c>
      <c r="AK24" s="42"/>
      <c r="AL24" s="218">
        <f>$F24*Settings!$D$24</f>
        <v>140</v>
      </c>
      <c r="AM24" s="219">
        <f t="shared" si="5"/>
        <v>7.3684210526315788</v>
      </c>
      <c r="AN24" s="220">
        <f t="shared" si="6"/>
        <v>7.0351758793969852</v>
      </c>
      <c r="AO24" s="94">
        <f>AL24/Settings!$D$6/$CV24</f>
        <v>0.82293627081725884</v>
      </c>
      <c r="AP24" s="96">
        <f>AL24/Settings!$D$6/$CW24</f>
        <v>0.79070053143279617</v>
      </c>
      <c r="AQ24" s="94">
        <f>AO24*Settings!$D$16</f>
        <v>6.1720220311294414</v>
      </c>
      <c r="AR24" s="96">
        <f>AP24*Settings!$D$16</f>
        <v>5.9302539857459715</v>
      </c>
      <c r="AU24" s="165" t="str">
        <f t="shared" si="31"/>
        <v>19 - 19.9</v>
      </c>
      <c r="AV24" s="174">
        <v>19</v>
      </c>
      <c r="AW24" s="175">
        <f t="shared" si="32"/>
        <v>19.899999999999999</v>
      </c>
      <c r="AY24" s="169">
        <f t="shared" si="33"/>
        <v>4</v>
      </c>
      <c r="AZ24" s="42"/>
      <c r="BA24" s="364">
        <f>$F24*Settings!$D$25</f>
        <v>200</v>
      </c>
      <c r="BB24" s="365">
        <f t="shared" si="7"/>
        <v>10.526315789473685</v>
      </c>
      <c r="BC24" s="366">
        <f t="shared" si="8"/>
        <v>10.050251256281408</v>
      </c>
      <c r="BD24" s="350">
        <f>BA24/Settings!$D$7/$CX24</f>
        <v>1.1651679597701248</v>
      </c>
      <c r="BE24" s="352">
        <f>BA24/Settings!$D$7/$CY24</f>
        <v>1.1254181817293463</v>
      </c>
      <c r="BF24" s="350">
        <f>BD24*Settings!$D$17</f>
        <v>8.7387596982759366</v>
      </c>
      <c r="BG24" s="352">
        <f>BE24*Settings!$D$17</f>
        <v>8.4406363629700962</v>
      </c>
      <c r="BJ24" s="41">
        <f>+Settings!$E$29*Settings!$D$14</f>
        <v>12</v>
      </c>
      <c r="BK24" s="42">
        <f>Settings!$D$14</f>
        <v>15</v>
      </c>
      <c r="BL24" s="43">
        <f>+Settings!$G$29*Settings!$D$14</f>
        <v>18.75</v>
      </c>
      <c r="BM24" s="41">
        <f>+Settings!$E$29</f>
        <v>0.8</v>
      </c>
      <c r="BN24" s="42">
        <v>1</v>
      </c>
      <c r="BO24" s="43">
        <f>+Settings!$G$29</f>
        <v>1.25</v>
      </c>
      <c r="BR24" s="72">
        <f>+Settings!$E$30*Settings!$D$15</f>
        <v>12</v>
      </c>
      <c r="BS24" s="73">
        <f>Settings!$D$15</f>
        <v>15</v>
      </c>
      <c r="BT24" s="74">
        <f>+Settings!$G$30*Settings!$D$15</f>
        <v>18.75</v>
      </c>
      <c r="BU24" s="72">
        <f>+Settings!$E$30</f>
        <v>0.8</v>
      </c>
      <c r="BV24" s="73">
        <v>1</v>
      </c>
      <c r="BW24" s="74">
        <f>+Settings!$G$30</f>
        <v>1.25</v>
      </c>
      <c r="BX24" s="73"/>
      <c r="BZ24" s="94">
        <f>+Settings!$E$31*Settings!$D$16</f>
        <v>6</v>
      </c>
      <c r="CA24" s="95">
        <f>Settings!$D$16</f>
        <v>7.5</v>
      </c>
      <c r="CB24" s="96">
        <f>+Settings!$G$31*Settings!$D$16</f>
        <v>9.375</v>
      </c>
      <c r="CC24" s="94">
        <f>+Settings!$E$31</f>
        <v>0.8</v>
      </c>
      <c r="CD24" s="95">
        <v>1</v>
      </c>
      <c r="CE24" s="96">
        <f>+Settings!$G$31</f>
        <v>1.25</v>
      </c>
      <c r="CF24" s="95"/>
      <c r="CH24" s="350">
        <f>+Settings!$E$32*Settings!$D$17</f>
        <v>6</v>
      </c>
      <c r="CI24" s="351">
        <f>Settings!$D$17</f>
        <v>7.5</v>
      </c>
      <c r="CJ24" s="352">
        <f>+Settings!$G$32*Settings!$D$17</f>
        <v>9.375</v>
      </c>
      <c r="CK24" s="350">
        <f>+Settings!$E$32</f>
        <v>0.8</v>
      </c>
      <c r="CL24" s="351">
        <v>1</v>
      </c>
      <c r="CM24" s="352">
        <f>+Settings!$G$32</f>
        <v>1.25</v>
      </c>
      <c r="CP24" s="64">
        <f>(C24/Settings!$D$11)^0.75</f>
        <v>0.57216357614072466</v>
      </c>
      <c r="CQ24" s="215">
        <f>(D24/Settings!$D$11)^0.75</f>
        <v>0.59237239764711247</v>
      </c>
      <c r="CR24" s="64">
        <f t="shared" si="9"/>
        <v>0.57193176496411025</v>
      </c>
      <c r="CS24" s="64">
        <f t="shared" si="10"/>
        <v>0.59231808738275171</v>
      </c>
      <c r="CT24" s="64">
        <f t="shared" si="11"/>
        <v>0.56697038736766314</v>
      </c>
      <c r="CU24" s="64">
        <f t="shared" si="12"/>
        <v>0.59044514528782099</v>
      </c>
      <c r="CV24" s="64">
        <f t="shared" si="34"/>
        <v>0.56707509829797575</v>
      </c>
      <c r="CW24" s="66">
        <f t="shared" si="13"/>
        <v>0.59019394589382534</v>
      </c>
      <c r="CX24" s="64">
        <f t="shared" si="14"/>
        <v>0.57216357614072466</v>
      </c>
      <c r="CY24" s="66">
        <f t="shared" si="15"/>
        <v>0.59237239764711247</v>
      </c>
      <c r="DA24" s="35">
        <f>IF(ISNA(VLOOKUP($C24,'Weight-Age'!$C:$D,2,TRUE)/(365.25/12)+9),9,VLOOKUP($C24,'Weight-Age'!$C:$D,2,TRUE)/(365.25/12)+9)</f>
        <v>63.242299794661193</v>
      </c>
      <c r="DB24" s="35">
        <f>IF(ISNA(VLOOKUP($D24,'Weight-Age'!$B:$D,3,TRUE)/(365.25/12)+9),9,VLOOKUP($D24,'Weight-Age'!$B:$D,3,TRUE)/(365.25/12)+9)</f>
        <v>89</v>
      </c>
      <c r="DC24" s="226">
        <f t="shared" si="16"/>
        <v>0.99959485156643835</v>
      </c>
      <c r="DD24" s="227">
        <f t="shared" si="17"/>
        <v>0.99990831736155072</v>
      </c>
      <c r="DE24" s="227">
        <f t="shared" si="18"/>
        <v>0.9909235942488861</v>
      </c>
      <c r="DF24" s="227">
        <f t="shared" si="19"/>
        <v>0.9967465527311089</v>
      </c>
      <c r="DG24" s="228">
        <f t="shared" si="20"/>
        <v>0.99110660298044306</v>
      </c>
      <c r="DH24" s="229">
        <f t="shared" si="21"/>
        <v>0.99632249618324575</v>
      </c>
      <c r="DI24" s="228">
        <f t="shared" si="22"/>
        <v>1</v>
      </c>
      <c r="DJ24" s="229">
        <f t="shared" si="23"/>
        <v>1</v>
      </c>
    </row>
    <row r="25" spans="2:114" x14ac:dyDescent="0.2">
      <c r="B25" s="165" t="str">
        <f t="shared" si="24"/>
        <v>20 - 20.9</v>
      </c>
      <c r="C25" s="176">
        <v>20</v>
      </c>
      <c r="D25" s="177">
        <f t="shared" si="25"/>
        <v>20.9</v>
      </c>
      <c r="F25" s="2">
        <v>5</v>
      </c>
      <c r="H25" s="198">
        <f>$F25*Settings!$D$22</f>
        <v>400</v>
      </c>
      <c r="I25" s="190">
        <f t="shared" si="0"/>
        <v>20</v>
      </c>
      <c r="J25" s="190">
        <f t="shared" si="1"/>
        <v>19.138755980861244</v>
      </c>
      <c r="K25" s="41">
        <f>H25/Settings!$D$4/$CR25</f>
        <v>1.1215203626664876</v>
      </c>
      <c r="L25" s="43">
        <f>H25/Settings!$D$4/$CS25</f>
        <v>1.0848643101752551</v>
      </c>
      <c r="M25" s="41">
        <f>K25*Settings!$D$14</f>
        <v>16.822805439997314</v>
      </c>
      <c r="N25" s="43">
        <f>L25*Settings!$D$14</f>
        <v>16.272964652628826</v>
      </c>
      <c r="O25" s="42"/>
      <c r="P25" s="42"/>
      <c r="Q25" s="165" t="str">
        <f t="shared" si="26"/>
        <v>20 - 20.9</v>
      </c>
      <c r="R25" s="176">
        <v>20</v>
      </c>
      <c r="S25" s="177">
        <f t="shared" si="2"/>
        <v>20.9</v>
      </c>
      <c r="U25" s="169">
        <f t="shared" si="27"/>
        <v>5</v>
      </c>
      <c r="W25" s="216">
        <f>$F25*Settings!$D$23</f>
        <v>300</v>
      </c>
      <c r="X25" s="217">
        <f t="shared" si="3"/>
        <v>15</v>
      </c>
      <c r="Y25" s="201">
        <f t="shared" si="4"/>
        <v>14.354066985645934</v>
      </c>
      <c r="Z25" s="72">
        <f>W25/Settings!$D$5/$CT25</f>
        <v>0.84700124192828308</v>
      </c>
      <c r="AA25" s="74">
        <f>W25/Settings!$D$5/$CU25</f>
        <v>0.81584136969580423</v>
      </c>
      <c r="AB25" s="72">
        <f>Z25*Settings!$D$15</f>
        <v>12.705018628924247</v>
      </c>
      <c r="AC25" s="74">
        <f>AA25*Settings!$D$15</f>
        <v>12.237620545437064</v>
      </c>
      <c r="AF25" s="165" t="str">
        <f t="shared" si="28"/>
        <v>20 - 20.9</v>
      </c>
      <c r="AG25" s="176">
        <v>20</v>
      </c>
      <c r="AH25" s="177">
        <f t="shared" si="29"/>
        <v>20.9</v>
      </c>
      <c r="AI25" s="23"/>
      <c r="AJ25" s="169">
        <f t="shared" si="30"/>
        <v>5</v>
      </c>
      <c r="AK25" s="42"/>
      <c r="AL25" s="218">
        <f>$F25*Settings!$D$24</f>
        <v>175</v>
      </c>
      <c r="AM25" s="219">
        <f t="shared" si="5"/>
        <v>8.75</v>
      </c>
      <c r="AN25" s="220">
        <f t="shared" si="6"/>
        <v>8.3732057416267942</v>
      </c>
      <c r="AO25" s="94">
        <f>AL25/Settings!$D$6/$CV25</f>
        <v>0.98825244607846907</v>
      </c>
      <c r="AP25" s="96">
        <f>AL25/Settings!$D$6/$CW25</f>
        <v>0.95222754778211627</v>
      </c>
      <c r="AQ25" s="94">
        <f>AO25*Settings!$D$16</f>
        <v>7.4118933455885179</v>
      </c>
      <c r="AR25" s="96">
        <f>AP25*Settings!$D$16</f>
        <v>7.1417066083658725</v>
      </c>
      <c r="AU25" s="165" t="str">
        <f t="shared" si="31"/>
        <v>20 - 20.9</v>
      </c>
      <c r="AV25" s="176">
        <v>20</v>
      </c>
      <c r="AW25" s="177">
        <f t="shared" si="32"/>
        <v>20.9</v>
      </c>
      <c r="AY25" s="169">
        <f t="shared" si="33"/>
        <v>5</v>
      </c>
      <c r="AZ25" s="42"/>
      <c r="BA25" s="364">
        <f>$F25*Settings!$D$25</f>
        <v>250</v>
      </c>
      <c r="BB25" s="365">
        <f t="shared" si="7"/>
        <v>12.5</v>
      </c>
      <c r="BC25" s="366">
        <f t="shared" si="8"/>
        <v>11.961722488038278</v>
      </c>
      <c r="BD25" s="350">
        <f>BA25/Settings!$D$7/$CX25</f>
        <v>1.4014940254228576</v>
      </c>
      <c r="BE25" s="352">
        <f>BA25/Settings!$D$7/$CY25</f>
        <v>1.3559823382763398</v>
      </c>
      <c r="BF25" s="350">
        <f>BD25*Settings!$D$17</f>
        <v>10.511205190671433</v>
      </c>
      <c r="BG25" s="352">
        <f>BE25*Settings!$D$17</f>
        <v>10.169867537072548</v>
      </c>
      <c r="BJ25" s="41">
        <f>+Settings!$E$29*Settings!$D$14</f>
        <v>12</v>
      </c>
      <c r="BK25" s="42">
        <f>Settings!$D$14</f>
        <v>15</v>
      </c>
      <c r="BL25" s="43">
        <f>+Settings!$G$29*Settings!$D$14</f>
        <v>18.75</v>
      </c>
      <c r="BM25" s="41">
        <f>+Settings!$E$29</f>
        <v>0.8</v>
      </c>
      <c r="BN25" s="42">
        <v>1</v>
      </c>
      <c r="BO25" s="43">
        <f>+Settings!$G$29</f>
        <v>1.25</v>
      </c>
      <c r="BR25" s="72">
        <f>+Settings!$E$30*Settings!$D$15</f>
        <v>12</v>
      </c>
      <c r="BS25" s="73">
        <f>Settings!$D$15</f>
        <v>15</v>
      </c>
      <c r="BT25" s="74">
        <f>+Settings!$G$30*Settings!$D$15</f>
        <v>18.75</v>
      </c>
      <c r="BU25" s="72">
        <f>+Settings!$E$30</f>
        <v>0.8</v>
      </c>
      <c r="BV25" s="73">
        <v>1</v>
      </c>
      <c r="BW25" s="74">
        <f>+Settings!$G$30</f>
        <v>1.25</v>
      </c>
      <c r="BX25" s="73"/>
      <c r="BZ25" s="94">
        <f>+Settings!$E$31*Settings!$D$16</f>
        <v>6</v>
      </c>
      <c r="CA25" s="95">
        <f>Settings!$D$16</f>
        <v>7.5</v>
      </c>
      <c r="CB25" s="96">
        <f>+Settings!$G$31*Settings!$D$16</f>
        <v>9.375</v>
      </c>
      <c r="CC25" s="94">
        <f>+Settings!$E$31</f>
        <v>0.8</v>
      </c>
      <c r="CD25" s="95">
        <v>1</v>
      </c>
      <c r="CE25" s="96">
        <f>+Settings!$G$31</f>
        <v>1.25</v>
      </c>
      <c r="CF25" s="95"/>
      <c r="CH25" s="350">
        <f>+Settings!$E$32*Settings!$D$17</f>
        <v>6</v>
      </c>
      <c r="CI25" s="351">
        <f>Settings!$D$17</f>
        <v>7.5</v>
      </c>
      <c r="CJ25" s="352">
        <f>+Settings!$G$32*Settings!$D$17</f>
        <v>9.375</v>
      </c>
      <c r="CK25" s="350">
        <f>+Settings!$E$32</f>
        <v>0.8</v>
      </c>
      <c r="CL25" s="351">
        <v>1</v>
      </c>
      <c r="CM25" s="352">
        <f>+Settings!$G$32</f>
        <v>1.25</v>
      </c>
      <c r="CP25" s="64">
        <f>(C25/Settings!$D$11)^0.75</f>
        <v>0.59460355750136051</v>
      </c>
      <c r="CQ25" s="215">
        <f>(D25/Settings!$D$11)^0.75</f>
        <v>0.61456061027507702</v>
      </c>
      <c r="CR25" s="64">
        <f t="shared" si="9"/>
        <v>0.59443117473286289</v>
      </c>
      <c r="CS25" s="64">
        <f t="shared" si="10"/>
        <v>0.61451617535373571</v>
      </c>
      <c r="CT25" s="64">
        <f t="shared" si="11"/>
        <v>0.59031790657319461</v>
      </c>
      <c r="CU25" s="64">
        <f t="shared" si="12"/>
        <v>0.61286423877527896</v>
      </c>
      <c r="CV25" s="64">
        <f t="shared" si="34"/>
        <v>0.59026753300544388</v>
      </c>
      <c r="CW25" s="66">
        <f t="shared" si="13"/>
        <v>0.61259867422656067</v>
      </c>
      <c r="CX25" s="64">
        <f t="shared" si="14"/>
        <v>0.59460355750136051</v>
      </c>
      <c r="CY25" s="66">
        <f t="shared" si="15"/>
        <v>0.61456061027507702</v>
      </c>
      <c r="DA25" s="35">
        <f>IF(ISNA(VLOOKUP($C25,'Weight-Age'!$C:$D,2,TRUE)/(365.25/12)+9),9,VLOOKUP($C25,'Weight-Age'!$C:$D,2,TRUE)/(365.25/12)+9)</f>
        <v>68.301848049281318</v>
      </c>
      <c r="DB25" s="35">
        <f>IF(ISNA(VLOOKUP($D25,'Weight-Age'!$B:$D,3,TRUE)/(365.25/12)+9),9,VLOOKUP($D25,'Weight-Age'!$B:$D,3,TRUE)/(365.25/12)+9)</f>
        <v>93.993839835728949</v>
      </c>
      <c r="DC25" s="226">
        <f t="shared" si="16"/>
        <v>0.99971008789583771</v>
      </c>
      <c r="DD25" s="227">
        <f t="shared" si="17"/>
        <v>0.99992769643775026</v>
      </c>
      <c r="DE25" s="227">
        <f t="shared" si="18"/>
        <v>0.99279242299495307</v>
      </c>
      <c r="DF25" s="227">
        <f t="shared" si="19"/>
        <v>0.99723970024854225</v>
      </c>
      <c r="DG25" s="228">
        <f t="shared" si="20"/>
        <v>0.99270770508986284</v>
      </c>
      <c r="DH25" s="229">
        <f t="shared" si="21"/>
        <v>0.99680757924326102</v>
      </c>
      <c r="DI25" s="228">
        <f t="shared" si="22"/>
        <v>1</v>
      </c>
      <c r="DJ25" s="229">
        <f t="shared" si="23"/>
        <v>1</v>
      </c>
    </row>
    <row r="26" spans="2:114" x14ac:dyDescent="0.2">
      <c r="B26" s="165" t="str">
        <f t="shared" si="24"/>
        <v>21 - 21.9</v>
      </c>
      <c r="C26" s="176">
        <v>21</v>
      </c>
      <c r="D26" s="177">
        <f t="shared" si="25"/>
        <v>21.9</v>
      </c>
      <c r="F26" s="2">
        <v>5</v>
      </c>
      <c r="H26" s="198">
        <f>$F26*Settings!$D$22</f>
        <v>400</v>
      </c>
      <c r="I26" s="190">
        <f t="shared" si="0"/>
        <v>19.047619047619047</v>
      </c>
      <c r="J26" s="190">
        <f t="shared" si="1"/>
        <v>18.264840182648403</v>
      </c>
      <c r="K26" s="41">
        <f>H26/Settings!$D$4/$CR26</f>
        <v>1.0811307216838839</v>
      </c>
      <c r="L26" s="43">
        <f>H26/Settings!$D$4/$CS26</f>
        <v>1.0474773171800713</v>
      </c>
      <c r="M26" s="41">
        <f>K26*Settings!$D$14</f>
        <v>16.216960825258258</v>
      </c>
      <c r="N26" s="43">
        <f>L26*Settings!$D$14</f>
        <v>15.71215975770107</v>
      </c>
      <c r="O26" s="42"/>
      <c r="P26" s="42"/>
      <c r="Q26" s="165" t="str">
        <f t="shared" si="26"/>
        <v>21 - 21.9</v>
      </c>
      <c r="R26" s="176">
        <v>21</v>
      </c>
      <c r="S26" s="177">
        <f t="shared" si="2"/>
        <v>21.9</v>
      </c>
      <c r="U26" s="169">
        <f t="shared" si="27"/>
        <v>5</v>
      </c>
      <c r="W26" s="216">
        <f>$F26*Settings!$D$23</f>
        <v>300</v>
      </c>
      <c r="X26" s="217">
        <f t="shared" si="3"/>
        <v>14.285714285714286</v>
      </c>
      <c r="Y26" s="201">
        <f t="shared" si="4"/>
        <v>13.698630136986303</v>
      </c>
      <c r="Z26" s="72">
        <f>W26/Settings!$D$5/$CT26</f>
        <v>0.81530519016178249</v>
      </c>
      <c r="AA26" s="74">
        <f>W26/Settings!$D$5/$CU26</f>
        <v>0.78736770527857602</v>
      </c>
      <c r="AB26" s="72">
        <f>Z26*Settings!$D$15</f>
        <v>12.229577852426738</v>
      </c>
      <c r="AC26" s="74">
        <f>AA26*Settings!$D$15</f>
        <v>11.81051557917864</v>
      </c>
      <c r="AF26" s="165" t="str">
        <f t="shared" si="28"/>
        <v>21 - 21.9</v>
      </c>
      <c r="AG26" s="176">
        <v>21</v>
      </c>
      <c r="AH26" s="177">
        <f t="shared" si="29"/>
        <v>21.9</v>
      </c>
      <c r="AI26" s="23"/>
      <c r="AJ26" s="169">
        <f t="shared" si="30"/>
        <v>5</v>
      </c>
      <c r="AK26" s="42"/>
      <c r="AL26" s="218">
        <f>$F26*Settings!$D$24</f>
        <v>175</v>
      </c>
      <c r="AM26" s="219">
        <f t="shared" si="5"/>
        <v>8.3333333333333339</v>
      </c>
      <c r="AN26" s="220">
        <f t="shared" si="6"/>
        <v>7.9908675799086764</v>
      </c>
      <c r="AO26" s="94">
        <f>AL26/Settings!$D$6/$CV26</f>
        <v>0.95143958636247283</v>
      </c>
      <c r="AP26" s="96">
        <f>AL26/Settings!$D$6/$CW26</f>
        <v>0.91899024355720926</v>
      </c>
      <c r="AQ26" s="94">
        <f>AO26*Settings!$D$16</f>
        <v>7.1357968977185466</v>
      </c>
      <c r="AR26" s="96">
        <f>AP26*Settings!$D$16</f>
        <v>6.8924268266790696</v>
      </c>
      <c r="AU26" s="165" t="str">
        <f t="shared" si="31"/>
        <v>21 - 21.9</v>
      </c>
      <c r="AV26" s="176">
        <v>21</v>
      </c>
      <c r="AW26" s="177">
        <f t="shared" si="32"/>
        <v>21.9</v>
      </c>
      <c r="AY26" s="169">
        <f t="shared" si="33"/>
        <v>5</v>
      </c>
      <c r="AZ26" s="42"/>
      <c r="BA26" s="364">
        <f>$F26*Settings!$D$25</f>
        <v>250</v>
      </c>
      <c r="BB26" s="365">
        <f t="shared" si="7"/>
        <v>11.904761904761905</v>
      </c>
      <c r="BC26" s="366">
        <f t="shared" si="8"/>
        <v>11.415525114155251</v>
      </c>
      <c r="BD26" s="350">
        <f>BA26/Settings!$D$7/$CX26</f>
        <v>1.3511366558607092</v>
      </c>
      <c r="BE26" s="352">
        <f>BA26/Settings!$D$7/$CY26</f>
        <v>1.3092743548913535</v>
      </c>
      <c r="BF26" s="350">
        <f>BD26*Settings!$D$17</f>
        <v>10.133524918955318</v>
      </c>
      <c r="BG26" s="352">
        <f>BE26*Settings!$D$17</f>
        <v>9.8195576616851508</v>
      </c>
      <c r="BJ26" s="41">
        <f>+Settings!$E$29*Settings!$D$14</f>
        <v>12</v>
      </c>
      <c r="BK26" s="42">
        <f>Settings!$D$14</f>
        <v>15</v>
      </c>
      <c r="BL26" s="43">
        <f>+Settings!$G$29*Settings!$D$14</f>
        <v>18.75</v>
      </c>
      <c r="BM26" s="41">
        <f>+Settings!$E$29</f>
        <v>0.8</v>
      </c>
      <c r="BN26" s="42">
        <v>1</v>
      </c>
      <c r="BO26" s="43">
        <f>+Settings!$G$29</f>
        <v>1.25</v>
      </c>
      <c r="BR26" s="72">
        <f>+Settings!$E$30*Settings!$D$15</f>
        <v>12</v>
      </c>
      <c r="BS26" s="73">
        <f>Settings!$D$15</f>
        <v>15</v>
      </c>
      <c r="BT26" s="74">
        <f>+Settings!$G$30*Settings!$D$15</f>
        <v>18.75</v>
      </c>
      <c r="BU26" s="72">
        <f>+Settings!$E$30</f>
        <v>0.8</v>
      </c>
      <c r="BV26" s="73">
        <v>1</v>
      </c>
      <c r="BW26" s="74">
        <f>+Settings!$G$30</f>
        <v>1.25</v>
      </c>
      <c r="BX26" s="73"/>
      <c r="BZ26" s="94">
        <f>+Settings!$E$31*Settings!$D$16</f>
        <v>6</v>
      </c>
      <c r="CA26" s="95">
        <f>Settings!$D$16</f>
        <v>7.5</v>
      </c>
      <c r="CB26" s="96">
        <f>+Settings!$G$31*Settings!$D$16</f>
        <v>9.375</v>
      </c>
      <c r="CC26" s="94">
        <f>+Settings!$E$31</f>
        <v>0.8</v>
      </c>
      <c r="CD26" s="95">
        <v>1</v>
      </c>
      <c r="CE26" s="96">
        <f>+Settings!$G$31</f>
        <v>1.25</v>
      </c>
      <c r="CF26" s="95"/>
      <c r="CH26" s="350">
        <f>+Settings!$E$32*Settings!$D$17</f>
        <v>6</v>
      </c>
      <c r="CI26" s="351">
        <f>Settings!$D$17</f>
        <v>7.5</v>
      </c>
      <c r="CJ26" s="352">
        <f>+Settings!$G$32*Settings!$D$17</f>
        <v>9.375</v>
      </c>
      <c r="CK26" s="350">
        <f>+Settings!$E$32</f>
        <v>0.8</v>
      </c>
      <c r="CL26" s="351">
        <v>1</v>
      </c>
      <c r="CM26" s="352">
        <f>+Settings!$G$32</f>
        <v>1.25</v>
      </c>
      <c r="CP26" s="64">
        <f>(C26/Settings!$D$11)^0.75</f>
        <v>0.61676465494341748</v>
      </c>
      <c r="CQ26" s="215">
        <f>(D26/Settings!$D$11)^0.75</f>
        <v>0.63648488204176679</v>
      </c>
      <c r="CR26" s="64">
        <f t="shared" si="9"/>
        <v>0.61663835213961848</v>
      </c>
      <c r="CS26" s="64">
        <f t="shared" si="10"/>
        <v>0.63644974046923475</v>
      </c>
      <c r="CT26" s="64">
        <f t="shared" si="11"/>
        <v>0.613267284488627</v>
      </c>
      <c r="CU26" s="64">
        <f t="shared" si="12"/>
        <v>0.63502731525303879</v>
      </c>
      <c r="CV26" s="64">
        <f t="shared" si="34"/>
        <v>0.61310601502668516</v>
      </c>
      <c r="CW26" s="66">
        <f t="shared" si="13"/>
        <v>0.6347546531891114</v>
      </c>
      <c r="CX26" s="64">
        <f t="shared" si="14"/>
        <v>0.61676465494341748</v>
      </c>
      <c r="CY26" s="66">
        <f t="shared" si="15"/>
        <v>0.63648488204176679</v>
      </c>
      <c r="DA26" s="35">
        <f>IF(ISNA(VLOOKUP($C26,'Weight-Age'!$C:$D,2,TRUE)/(365.25/12)+9),9,VLOOKUP($C26,'Weight-Age'!$C:$D,2,TRUE)/(365.25/12)+9)</f>
        <v>73.985626283367552</v>
      </c>
      <c r="DB26" s="35">
        <f>IF(ISNA(VLOOKUP($D26,'Weight-Age'!$B:$D,3,TRUE)/(365.25/12)+9),9,VLOOKUP($D26,'Weight-Age'!$B:$D,3,TRUE)/(365.25/12)+9)</f>
        <v>100.00616016427105</v>
      </c>
      <c r="DC26" s="226">
        <f t="shared" si="16"/>
        <v>0.99979521718245901</v>
      </c>
      <c r="DD26" s="227">
        <f t="shared" si="17"/>
        <v>0.99994478804835196</v>
      </c>
      <c r="DE26" s="227">
        <f t="shared" si="18"/>
        <v>0.99432948949528999</v>
      </c>
      <c r="DF26" s="227">
        <f t="shared" si="19"/>
        <v>0.99770997421957253</v>
      </c>
      <c r="DG26" s="228">
        <f t="shared" si="20"/>
        <v>0.99406801299748926</v>
      </c>
      <c r="DH26" s="229">
        <f t="shared" si="21"/>
        <v>0.99728158688215029</v>
      </c>
      <c r="DI26" s="228">
        <f t="shared" si="22"/>
        <v>1</v>
      </c>
      <c r="DJ26" s="229">
        <f t="shared" si="23"/>
        <v>1</v>
      </c>
    </row>
    <row r="27" spans="2:114" x14ac:dyDescent="0.2">
      <c r="B27" s="165" t="str">
        <f t="shared" si="24"/>
        <v>22 - 22.9</v>
      </c>
      <c r="C27" s="176">
        <v>22</v>
      </c>
      <c r="D27" s="177">
        <f t="shared" si="25"/>
        <v>22.9</v>
      </c>
      <c r="F27" s="2">
        <v>5</v>
      </c>
      <c r="H27" s="198">
        <f>$F27*Settings!$D$22</f>
        <v>400</v>
      </c>
      <c r="I27" s="190">
        <f t="shared" si="0"/>
        <v>18.181818181818183</v>
      </c>
      <c r="J27" s="190">
        <f t="shared" si="1"/>
        <v>17.467248908296945</v>
      </c>
      <c r="K27" s="41">
        <f>H27/Settings!$D$4/$CR27</f>
        <v>1.0440166634310126</v>
      </c>
      <c r="L27" s="43">
        <f>H27/Settings!$D$4/$CS27</f>
        <v>1.0129698552422195</v>
      </c>
      <c r="M27" s="41">
        <f>K27*Settings!$D$14</f>
        <v>15.66024995146519</v>
      </c>
      <c r="N27" s="43">
        <f>L27*Settings!$D$14</f>
        <v>15.194547828633292</v>
      </c>
      <c r="O27" s="42"/>
      <c r="P27" s="42"/>
      <c r="Q27" s="165" t="str">
        <f t="shared" si="26"/>
        <v>22 - 22.9</v>
      </c>
      <c r="R27" s="176">
        <v>22</v>
      </c>
      <c r="S27" s="177">
        <f t="shared" si="2"/>
        <v>22.9</v>
      </c>
      <c r="U27" s="169">
        <f t="shared" si="27"/>
        <v>5</v>
      </c>
      <c r="W27" s="216">
        <f>$F27*Settings!$D$23</f>
        <v>300</v>
      </c>
      <c r="X27" s="217">
        <f t="shared" si="3"/>
        <v>13.636363636363637</v>
      </c>
      <c r="Y27" s="201">
        <f t="shared" si="4"/>
        <v>13.100436681222709</v>
      </c>
      <c r="Z27" s="72">
        <f>W27/Settings!$D$5/$CT27</f>
        <v>0.78669211356219793</v>
      </c>
      <c r="AA27" s="74">
        <f>W27/Settings!$D$5/$CU27</f>
        <v>0.76119855092316646</v>
      </c>
      <c r="AB27" s="72">
        <f>Z27*Settings!$D$15</f>
        <v>11.800381703432969</v>
      </c>
      <c r="AC27" s="74">
        <f>AA27*Settings!$D$15</f>
        <v>11.417978263847496</v>
      </c>
      <c r="AF27" s="165" t="str">
        <f t="shared" si="28"/>
        <v>22 - 22.9</v>
      </c>
      <c r="AG27" s="176">
        <v>22</v>
      </c>
      <c r="AH27" s="177">
        <f t="shared" si="29"/>
        <v>22.9</v>
      </c>
      <c r="AI27" s="23"/>
      <c r="AJ27" s="169">
        <f t="shared" si="30"/>
        <v>5</v>
      </c>
      <c r="AK27" s="42"/>
      <c r="AL27" s="218">
        <f>$F27*Settings!$D$24</f>
        <v>175</v>
      </c>
      <c r="AM27" s="219">
        <f t="shared" si="5"/>
        <v>7.9545454545454541</v>
      </c>
      <c r="AN27" s="220">
        <f t="shared" si="6"/>
        <v>7.6419213973799129</v>
      </c>
      <c r="AO27" s="94">
        <f>AL27/Settings!$D$6/$CV27</f>
        <v>0.91811763284257308</v>
      </c>
      <c r="AP27" s="96">
        <f>AL27/Settings!$D$6/$CW27</f>
        <v>0.8884374674807286</v>
      </c>
      <c r="AQ27" s="94">
        <f>AO27*Settings!$D$16</f>
        <v>6.8858822463192979</v>
      </c>
      <c r="AR27" s="96">
        <f>AP27*Settings!$D$16</f>
        <v>6.6632810061054641</v>
      </c>
      <c r="AU27" s="165" t="str">
        <f t="shared" si="31"/>
        <v>22 - 22.9</v>
      </c>
      <c r="AV27" s="176">
        <v>22</v>
      </c>
      <c r="AW27" s="177">
        <f t="shared" si="32"/>
        <v>22.9</v>
      </c>
      <c r="AY27" s="169">
        <f t="shared" si="33"/>
        <v>5</v>
      </c>
      <c r="AZ27" s="42"/>
      <c r="BA27" s="364">
        <f>$F27*Settings!$D$25</f>
        <v>250</v>
      </c>
      <c r="BB27" s="365">
        <f t="shared" si="7"/>
        <v>11.363636363636363</v>
      </c>
      <c r="BC27" s="366">
        <f t="shared" si="8"/>
        <v>10.91703056768559</v>
      </c>
      <c r="BD27" s="350">
        <f>BA27/Settings!$D$7/$CX27</f>
        <v>1.3048083787323743</v>
      </c>
      <c r="BE27" s="352">
        <f>BA27/Settings!$D$7/$CY27</f>
        <v>1.2661557619523776</v>
      </c>
      <c r="BF27" s="350">
        <f>BD27*Settings!$D$17</f>
        <v>9.7860628404928072</v>
      </c>
      <c r="BG27" s="352">
        <f>BE27*Settings!$D$17</f>
        <v>9.4961682146428323</v>
      </c>
      <c r="BJ27" s="41">
        <f>+Settings!$E$29*Settings!$D$14</f>
        <v>12</v>
      </c>
      <c r="BK27" s="42">
        <f>Settings!$D$14</f>
        <v>15</v>
      </c>
      <c r="BL27" s="43">
        <f>+Settings!$G$29*Settings!$D$14</f>
        <v>18.75</v>
      </c>
      <c r="BM27" s="41">
        <f>+Settings!$E$29</f>
        <v>0.8</v>
      </c>
      <c r="BN27" s="42">
        <v>1</v>
      </c>
      <c r="BO27" s="43">
        <f>+Settings!$G$29</f>
        <v>1.25</v>
      </c>
      <c r="BR27" s="72">
        <f>+Settings!$E$30*Settings!$D$15</f>
        <v>12</v>
      </c>
      <c r="BS27" s="73">
        <f>Settings!$D$15</f>
        <v>15</v>
      </c>
      <c r="BT27" s="74">
        <f>+Settings!$G$30*Settings!$D$15</f>
        <v>18.75</v>
      </c>
      <c r="BU27" s="72">
        <f>+Settings!$E$30</f>
        <v>0.8</v>
      </c>
      <c r="BV27" s="73">
        <v>1</v>
      </c>
      <c r="BW27" s="74">
        <f>+Settings!$G$30</f>
        <v>1.25</v>
      </c>
      <c r="BX27" s="73"/>
      <c r="BZ27" s="94">
        <f>+Settings!$E$31*Settings!$D$16</f>
        <v>6</v>
      </c>
      <c r="CA27" s="95">
        <f>Settings!$D$16</f>
        <v>7.5</v>
      </c>
      <c r="CB27" s="96">
        <f>+Settings!$G$31*Settings!$D$16</f>
        <v>9.375</v>
      </c>
      <c r="CC27" s="94">
        <f>+Settings!$E$31</f>
        <v>0.8</v>
      </c>
      <c r="CD27" s="95">
        <v>1</v>
      </c>
      <c r="CE27" s="96">
        <f>+Settings!$G$31</f>
        <v>1.25</v>
      </c>
      <c r="CF27" s="95"/>
      <c r="CH27" s="350">
        <f>+Settings!$E$32*Settings!$D$17</f>
        <v>6</v>
      </c>
      <c r="CI27" s="351">
        <f>Settings!$D$17</f>
        <v>7.5</v>
      </c>
      <c r="CJ27" s="352">
        <f>+Settings!$G$32*Settings!$D$17</f>
        <v>9.375</v>
      </c>
      <c r="CK27" s="350">
        <f>+Settings!$E$32</f>
        <v>0.8</v>
      </c>
      <c r="CL27" s="351">
        <v>1</v>
      </c>
      <c r="CM27" s="352">
        <f>+Settings!$G$32</f>
        <v>1.25</v>
      </c>
      <c r="CP27" s="64">
        <f>(C27/Settings!$D$11)^0.75</f>
        <v>0.63866338300411551</v>
      </c>
      <c r="CQ27" s="215">
        <f>(D27/Settings!$D$11)^0.75</f>
        <v>0.65816020301353462</v>
      </c>
      <c r="CR27" s="64">
        <f t="shared" si="9"/>
        <v>0.63855941195015142</v>
      </c>
      <c r="CS27" s="64">
        <f t="shared" si="10"/>
        <v>0.65813080539030899</v>
      </c>
      <c r="CT27" s="64">
        <f t="shared" si="11"/>
        <v>0.63557266099435572</v>
      </c>
      <c r="CU27" s="64">
        <f t="shared" si="12"/>
        <v>0.65685884371904013</v>
      </c>
      <c r="CV27" s="64">
        <f t="shared" si="34"/>
        <v>0.63535794593910799</v>
      </c>
      <c r="CW27" s="66">
        <f t="shared" si="13"/>
        <v>0.65658344530138435</v>
      </c>
      <c r="CX27" s="64">
        <f t="shared" si="14"/>
        <v>0.63866338300411551</v>
      </c>
      <c r="CY27" s="66">
        <f t="shared" si="15"/>
        <v>0.65816020301353462</v>
      </c>
      <c r="DA27" s="35">
        <f>IF(ISNA(VLOOKUP($C27,'Weight-Age'!$C:$D,2,TRUE)/(365.25/12)+9),9,VLOOKUP($C27,'Weight-Age'!$C:$D,2,TRUE)/(365.25/12)+9)</f>
        <v>77.993839835728949</v>
      </c>
      <c r="DB27" s="35">
        <f>IF(ISNA(VLOOKUP($D27,'Weight-Age'!$B:$D,3,TRUE)/(365.25/12)+9),9,VLOOKUP($D27,'Weight-Age'!$B:$D,3,TRUE)/(365.25/12)+9)</f>
        <v>105</v>
      </c>
      <c r="DC27" s="226">
        <f t="shared" si="16"/>
        <v>0.99983720523717046</v>
      </c>
      <c r="DD27" s="227">
        <f t="shared" si="17"/>
        <v>0.99995533363595812</v>
      </c>
      <c r="DE27" s="227">
        <f t="shared" si="18"/>
        <v>0.9951606400303995</v>
      </c>
      <c r="DF27" s="227">
        <f t="shared" si="19"/>
        <v>0.99802273171708655</v>
      </c>
      <c r="DG27" s="228">
        <f t="shared" si="20"/>
        <v>0.99482444562664674</v>
      </c>
      <c r="DH27" s="229">
        <f t="shared" si="21"/>
        <v>0.99760429496506975</v>
      </c>
      <c r="DI27" s="228">
        <f t="shared" si="22"/>
        <v>1</v>
      </c>
      <c r="DJ27" s="229">
        <f t="shared" si="23"/>
        <v>1</v>
      </c>
    </row>
    <row r="28" spans="2:114" x14ac:dyDescent="0.2">
      <c r="B28" s="165" t="str">
        <f t="shared" si="24"/>
        <v>23 - 23.9</v>
      </c>
      <c r="C28" s="176">
        <v>23</v>
      </c>
      <c r="D28" s="177">
        <f t="shared" si="25"/>
        <v>23.9</v>
      </c>
      <c r="F28" s="2">
        <v>5</v>
      </c>
      <c r="H28" s="198">
        <f>$F28*Settings!$D$22</f>
        <v>400</v>
      </c>
      <c r="I28" s="190">
        <f t="shared" si="0"/>
        <v>17.391304347826086</v>
      </c>
      <c r="J28" s="190">
        <f t="shared" si="1"/>
        <v>16.736401673640167</v>
      </c>
      <c r="K28" s="41">
        <f>H28/Settings!$D$4/$CR28</f>
        <v>1.0097452898911328</v>
      </c>
      <c r="L28" s="43">
        <f>H28/Settings!$D$4/$CS28</f>
        <v>0.98100485693487216</v>
      </c>
      <c r="M28" s="41">
        <f>K28*Settings!$D$14</f>
        <v>15.146179348366992</v>
      </c>
      <c r="N28" s="43">
        <f>L28*Settings!$D$14</f>
        <v>14.715072854023083</v>
      </c>
      <c r="O28" s="42"/>
      <c r="P28" s="42"/>
      <c r="Q28" s="165" t="str">
        <f t="shared" si="26"/>
        <v>23 - 23.9</v>
      </c>
      <c r="R28" s="176">
        <v>23</v>
      </c>
      <c r="S28" s="177">
        <f t="shared" si="2"/>
        <v>23.9</v>
      </c>
      <c r="U28" s="169">
        <f t="shared" si="27"/>
        <v>5</v>
      </c>
      <c r="W28" s="216">
        <f>$F28*Settings!$D$23</f>
        <v>300</v>
      </c>
      <c r="X28" s="217">
        <f t="shared" si="3"/>
        <v>13.043478260869565</v>
      </c>
      <c r="Y28" s="201">
        <f t="shared" si="4"/>
        <v>12.552301255230127</v>
      </c>
      <c r="Z28" s="72">
        <f>W28/Settings!$D$5/$CT28</f>
        <v>0.76026776295765952</v>
      </c>
      <c r="AA28" s="74">
        <f>W28/Settings!$D$5/$CU28</f>
        <v>0.73699357243158203</v>
      </c>
      <c r="AB28" s="72">
        <f>Z28*Settings!$D$15</f>
        <v>11.404016444364892</v>
      </c>
      <c r="AC28" s="74">
        <f>AA28*Settings!$D$15</f>
        <v>11.054903586473731</v>
      </c>
      <c r="AF28" s="165" t="str">
        <f t="shared" si="28"/>
        <v>23 - 23.9</v>
      </c>
      <c r="AG28" s="176">
        <v>23</v>
      </c>
      <c r="AH28" s="177">
        <f t="shared" si="29"/>
        <v>23.9</v>
      </c>
      <c r="AI28" s="23"/>
      <c r="AJ28" s="169">
        <f t="shared" si="30"/>
        <v>5</v>
      </c>
      <c r="AK28" s="42"/>
      <c r="AL28" s="218">
        <f>$F28*Settings!$D$24</f>
        <v>175</v>
      </c>
      <c r="AM28" s="219">
        <f t="shared" si="5"/>
        <v>7.6086956521739131</v>
      </c>
      <c r="AN28" s="220">
        <f t="shared" si="6"/>
        <v>7.3221757322175733</v>
      </c>
      <c r="AO28" s="94">
        <f>AL28/Settings!$D$6/$CV28</f>
        <v>0.88732841070331336</v>
      </c>
      <c r="AP28" s="96">
        <f>AL28/Settings!$D$6/$CW28</f>
        <v>0.86017464885725958</v>
      </c>
      <c r="AQ28" s="94">
        <f>AO28*Settings!$D$16</f>
        <v>6.6549630802748503</v>
      </c>
      <c r="AR28" s="96">
        <f>AP28*Settings!$D$16</f>
        <v>6.4513098664294466</v>
      </c>
      <c r="AU28" s="165" t="str">
        <f t="shared" si="31"/>
        <v>23 - 23.9</v>
      </c>
      <c r="AV28" s="176">
        <v>23</v>
      </c>
      <c r="AW28" s="177">
        <f t="shared" si="32"/>
        <v>23.9</v>
      </c>
      <c r="AY28" s="169">
        <f t="shared" si="33"/>
        <v>5</v>
      </c>
      <c r="AZ28" s="42"/>
      <c r="BA28" s="364">
        <f>$F28*Settings!$D$25</f>
        <v>250</v>
      </c>
      <c r="BB28" s="365">
        <f t="shared" si="7"/>
        <v>10.869565217391305</v>
      </c>
      <c r="BC28" s="366">
        <f t="shared" si="8"/>
        <v>10.460251046025105</v>
      </c>
      <c r="BD28" s="350">
        <f>BA28/Settings!$D$7/$CX28</f>
        <v>1.2620247451923226</v>
      </c>
      <c r="BE28" s="352">
        <f>BA28/Settings!$D$7/$CY28</f>
        <v>1.226211321853546</v>
      </c>
      <c r="BF28" s="350">
        <f>BD28*Settings!$D$17</f>
        <v>9.4651855889424183</v>
      </c>
      <c r="BG28" s="352">
        <f>BE28*Settings!$D$17</f>
        <v>9.196584913901594</v>
      </c>
      <c r="BJ28" s="41">
        <f>+Settings!$E$29*Settings!$D$14</f>
        <v>12</v>
      </c>
      <c r="BK28" s="42">
        <f>Settings!$D$14</f>
        <v>15</v>
      </c>
      <c r="BL28" s="43">
        <f>+Settings!$G$29*Settings!$D$14</f>
        <v>18.75</v>
      </c>
      <c r="BM28" s="41">
        <f>+Settings!$E$29</f>
        <v>0.8</v>
      </c>
      <c r="BN28" s="42">
        <v>1</v>
      </c>
      <c r="BO28" s="43">
        <f>+Settings!$G$29</f>
        <v>1.25</v>
      </c>
      <c r="BR28" s="72">
        <f>+Settings!$E$30*Settings!$D$15</f>
        <v>12</v>
      </c>
      <c r="BS28" s="73">
        <f>Settings!$D$15</f>
        <v>15</v>
      </c>
      <c r="BT28" s="74">
        <f>+Settings!$G$30*Settings!$D$15</f>
        <v>18.75</v>
      </c>
      <c r="BU28" s="72">
        <f>+Settings!$E$30</f>
        <v>0.8</v>
      </c>
      <c r="BV28" s="73">
        <v>1</v>
      </c>
      <c r="BW28" s="74">
        <f>+Settings!$G$30</f>
        <v>1.25</v>
      </c>
      <c r="BX28" s="73"/>
      <c r="BZ28" s="94">
        <f>+Settings!$E$31*Settings!$D$16</f>
        <v>6</v>
      </c>
      <c r="CA28" s="95">
        <f>Settings!$D$16</f>
        <v>7.5</v>
      </c>
      <c r="CB28" s="96">
        <f>+Settings!$G$31*Settings!$D$16</f>
        <v>9.375</v>
      </c>
      <c r="CC28" s="94">
        <f>+Settings!$E$31</f>
        <v>0.8</v>
      </c>
      <c r="CD28" s="95">
        <v>1</v>
      </c>
      <c r="CE28" s="96">
        <f>+Settings!$G$31</f>
        <v>1.25</v>
      </c>
      <c r="CF28" s="95"/>
      <c r="CH28" s="350">
        <f>+Settings!$E$32*Settings!$D$17</f>
        <v>6</v>
      </c>
      <c r="CI28" s="351">
        <f>Settings!$D$17</f>
        <v>7.5</v>
      </c>
      <c r="CJ28" s="352">
        <f>+Settings!$G$32*Settings!$D$17</f>
        <v>9.375</v>
      </c>
      <c r="CK28" s="350">
        <f>+Settings!$E$32</f>
        <v>0.8</v>
      </c>
      <c r="CL28" s="351">
        <v>1</v>
      </c>
      <c r="CM28" s="352">
        <f>+Settings!$G$32</f>
        <v>1.25</v>
      </c>
      <c r="CP28" s="64">
        <f>(C28/Settings!$D$11)^0.75</f>
        <v>0.66031457505719504</v>
      </c>
      <c r="CQ28" s="215">
        <f>(D28/Settings!$D$11)^0.75</f>
        <v>0.67960009704825053</v>
      </c>
      <c r="CR28" s="64">
        <f t="shared" si="9"/>
        <v>0.6602325094663668</v>
      </c>
      <c r="CS28" s="64">
        <f t="shared" si="10"/>
        <v>0.67957529665006122</v>
      </c>
      <c r="CT28" s="64">
        <f t="shared" si="11"/>
        <v>0.65766302921336117</v>
      </c>
      <c r="CU28" s="64">
        <f t="shared" si="12"/>
        <v>0.67843196834178221</v>
      </c>
      <c r="CV28" s="64">
        <f t="shared" si="34"/>
        <v>0.65740409784802478</v>
      </c>
      <c r="CW28" s="66">
        <f t="shared" si="13"/>
        <v>0.67815685350444888</v>
      </c>
      <c r="CX28" s="64">
        <f t="shared" si="14"/>
        <v>0.66031457505719504</v>
      </c>
      <c r="CY28" s="66">
        <f t="shared" si="15"/>
        <v>0.67960009704825053</v>
      </c>
      <c r="DA28" s="35">
        <f>IF(ISNA(VLOOKUP($C28,'Weight-Age'!$C:$D,2,TRUE)/(365.25/12)+9),9,VLOOKUP($C28,'Weight-Age'!$C:$D,2,TRUE)/(365.25/12)+9)</f>
        <v>82.987679671457911</v>
      </c>
      <c r="DB28" s="35">
        <f>IF(ISNA(VLOOKUP($D28,'Weight-Age'!$B:$D,3,TRUE)/(365.25/12)+9),9,VLOOKUP($D28,'Weight-Age'!$B:$D,3,TRUE)/(365.25/12)+9)</f>
        <v>109.99383983572895</v>
      </c>
      <c r="DC28" s="226">
        <f t="shared" si="16"/>
        <v>0.99987571743237513</v>
      </c>
      <c r="DD28" s="227">
        <f t="shared" si="17"/>
        <v>0.99996350736514461</v>
      </c>
      <c r="DE28" s="227">
        <f t="shared" si="18"/>
        <v>0.99598442023848377</v>
      </c>
      <c r="DF28" s="227">
        <f t="shared" si="19"/>
        <v>0.99828115282569563</v>
      </c>
      <c r="DG28" s="228">
        <f t="shared" si="20"/>
        <v>0.99559228689005064</v>
      </c>
      <c r="DH28" s="229">
        <f t="shared" si="21"/>
        <v>0.99787633411167809</v>
      </c>
      <c r="DI28" s="228">
        <f t="shared" si="22"/>
        <v>1</v>
      </c>
      <c r="DJ28" s="229">
        <f t="shared" si="23"/>
        <v>1</v>
      </c>
    </row>
    <row r="29" spans="2:114" x14ac:dyDescent="0.2">
      <c r="B29" s="165" t="str">
        <f t="shared" si="24"/>
        <v>24 - 24.9</v>
      </c>
      <c r="C29" s="176">
        <v>24</v>
      </c>
      <c r="D29" s="177">
        <f t="shared" si="25"/>
        <v>24.9</v>
      </c>
      <c r="F29" s="2">
        <v>5</v>
      </c>
      <c r="H29" s="198">
        <f>$F29*Settings!$D$22</f>
        <v>400</v>
      </c>
      <c r="I29" s="190">
        <f t="shared" si="0"/>
        <v>16.666666666666668</v>
      </c>
      <c r="J29" s="190">
        <f t="shared" si="1"/>
        <v>16.064257028112451</v>
      </c>
      <c r="K29" s="41">
        <f>H29/Settings!$D$4/$CR29</f>
        <v>0.97799604514630123</v>
      </c>
      <c r="L29" s="43">
        <f>H29/Settings!$D$4/$CS29</f>
        <v>0.95130063776096707</v>
      </c>
      <c r="M29" s="41">
        <f>K29*Settings!$D$14</f>
        <v>14.669940677194518</v>
      </c>
      <c r="N29" s="43">
        <f>L29*Settings!$D$14</f>
        <v>14.269509566414506</v>
      </c>
      <c r="O29" s="42"/>
      <c r="P29" s="42"/>
      <c r="Q29" s="165" t="str">
        <f t="shared" si="26"/>
        <v>24 - 24.9</v>
      </c>
      <c r="R29" s="176">
        <v>24</v>
      </c>
      <c r="S29" s="177">
        <f t="shared" si="2"/>
        <v>24.9</v>
      </c>
      <c r="U29" s="169">
        <f t="shared" si="27"/>
        <v>5</v>
      </c>
      <c r="W29" s="216">
        <f>$F29*Settings!$D$23</f>
        <v>300</v>
      </c>
      <c r="X29" s="217">
        <f t="shared" si="3"/>
        <v>12.5</v>
      </c>
      <c r="Y29" s="201">
        <f t="shared" si="4"/>
        <v>12.048192771084338</v>
      </c>
      <c r="Z29" s="72">
        <f>W29/Settings!$D$5/$CT29</f>
        <v>0.73590228140009917</v>
      </c>
      <c r="AA29" s="74">
        <f>W29/Settings!$D$5/$CU29</f>
        <v>0.71455576529270548</v>
      </c>
      <c r="AB29" s="72">
        <f>Z29*Settings!$D$15</f>
        <v>11.038534221001488</v>
      </c>
      <c r="AC29" s="74">
        <f>AA29*Settings!$D$15</f>
        <v>10.718336479390583</v>
      </c>
      <c r="AF29" s="165" t="str">
        <f t="shared" si="28"/>
        <v>24 - 24.9</v>
      </c>
      <c r="AG29" s="176">
        <v>24</v>
      </c>
      <c r="AH29" s="177">
        <f t="shared" si="29"/>
        <v>24.9</v>
      </c>
      <c r="AI29" s="23"/>
      <c r="AJ29" s="169">
        <f t="shared" si="30"/>
        <v>5</v>
      </c>
      <c r="AK29" s="42"/>
      <c r="AL29" s="218">
        <f>$F29*Settings!$D$24</f>
        <v>175</v>
      </c>
      <c r="AM29" s="219">
        <f t="shared" si="5"/>
        <v>7.291666666666667</v>
      </c>
      <c r="AN29" s="220">
        <f t="shared" si="6"/>
        <v>7.0281124497991971</v>
      </c>
      <c r="AO29" s="94">
        <f>AL29/Settings!$D$6/$CV29</f>
        <v>0.85891529508593856</v>
      </c>
      <c r="AP29" s="96">
        <f>AL29/Settings!$D$6/$CW29</f>
        <v>0.83397607267574914</v>
      </c>
      <c r="AQ29" s="94">
        <f>AO29*Settings!$D$16</f>
        <v>6.4418647131445388</v>
      </c>
      <c r="AR29" s="96">
        <f>AP29*Settings!$D$16</f>
        <v>6.2548205450681182</v>
      </c>
      <c r="AU29" s="165" t="str">
        <f t="shared" si="31"/>
        <v>24 - 24.9</v>
      </c>
      <c r="AV29" s="176">
        <v>24</v>
      </c>
      <c r="AW29" s="177">
        <f t="shared" si="32"/>
        <v>24.9</v>
      </c>
      <c r="AY29" s="169">
        <f t="shared" si="33"/>
        <v>5</v>
      </c>
      <c r="AZ29" s="42"/>
      <c r="BA29" s="364">
        <f>$F29*Settings!$D$25</f>
        <v>250</v>
      </c>
      <c r="BB29" s="365">
        <f t="shared" si="7"/>
        <v>10.416666666666666</v>
      </c>
      <c r="BC29" s="366">
        <f t="shared" si="8"/>
        <v>10.040160642570282</v>
      </c>
      <c r="BD29" s="350">
        <f>BA29/Settings!$D$7/$CX29</f>
        <v>1.2223774122130466</v>
      </c>
      <c r="BE29" s="352">
        <f>BA29/Settings!$D$7/$CY29</f>
        <v>1.1890886592828807</v>
      </c>
      <c r="BF29" s="350">
        <f>BD29*Settings!$D$17</f>
        <v>9.1678305915978502</v>
      </c>
      <c r="BG29" s="352">
        <f>BE29*Settings!$D$17</f>
        <v>8.9181649446216049</v>
      </c>
      <c r="BJ29" s="41">
        <f>+Settings!$E$29*Settings!$D$14</f>
        <v>12</v>
      </c>
      <c r="BK29" s="42">
        <f>Settings!$D$14</f>
        <v>15</v>
      </c>
      <c r="BL29" s="43">
        <f>+Settings!$G$29*Settings!$D$14</f>
        <v>18.75</v>
      </c>
      <c r="BM29" s="41">
        <f>+Settings!$E$29</f>
        <v>0.8</v>
      </c>
      <c r="BN29" s="42">
        <v>1</v>
      </c>
      <c r="BO29" s="43">
        <f>+Settings!$G$29</f>
        <v>1.25</v>
      </c>
      <c r="BR29" s="72">
        <f>+Settings!$E$30*Settings!$D$15</f>
        <v>12</v>
      </c>
      <c r="BS29" s="73">
        <f>Settings!$D$15</f>
        <v>15</v>
      </c>
      <c r="BT29" s="74">
        <f>+Settings!$G$30*Settings!$D$15</f>
        <v>18.75</v>
      </c>
      <c r="BU29" s="72">
        <f>+Settings!$E$30</f>
        <v>0.8</v>
      </c>
      <c r="BV29" s="73">
        <v>1</v>
      </c>
      <c r="BW29" s="74">
        <f>+Settings!$G$30</f>
        <v>1.25</v>
      </c>
      <c r="BX29" s="73"/>
      <c r="BZ29" s="94">
        <f>+Settings!$E$31*Settings!$D$16</f>
        <v>6</v>
      </c>
      <c r="CA29" s="95">
        <f>Settings!$D$16</f>
        <v>7.5</v>
      </c>
      <c r="CB29" s="96">
        <f>+Settings!$G$31*Settings!$D$16</f>
        <v>9.375</v>
      </c>
      <c r="CC29" s="94">
        <f>+Settings!$E$31</f>
        <v>0.8</v>
      </c>
      <c r="CD29" s="95">
        <v>1</v>
      </c>
      <c r="CE29" s="96">
        <f>+Settings!$G$31</f>
        <v>1.25</v>
      </c>
      <c r="CF29" s="95"/>
      <c r="CH29" s="350">
        <f>+Settings!$E$32*Settings!$D$17</f>
        <v>6</v>
      </c>
      <c r="CI29" s="351">
        <f>Settings!$D$17</f>
        <v>7.5</v>
      </c>
      <c r="CJ29" s="352">
        <f>+Settings!$G$32*Settings!$D$17</f>
        <v>9.375</v>
      </c>
      <c r="CK29" s="350">
        <f>+Settings!$E$32</f>
        <v>0.8</v>
      </c>
      <c r="CL29" s="351">
        <v>1</v>
      </c>
      <c r="CM29" s="352">
        <f>+Settings!$G$32</f>
        <v>1.25</v>
      </c>
      <c r="CP29" s="64">
        <f>(C29/Settings!$D$11)^0.75</f>
        <v>0.68173161988049957</v>
      </c>
      <c r="CQ29" s="215">
        <f>(D29/Settings!$D$11)^0.75</f>
        <v>0.70081682036720683</v>
      </c>
      <c r="CR29" s="64">
        <f t="shared" si="9"/>
        <v>0.68166601488346312</v>
      </c>
      <c r="CS29" s="64">
        <f t="shared" si="10"/>
        <v>0.70079493296227524</v>
      </c>
      <c r="CT29" s="64">
        <f t="shared" si="11"/>
        <v>0.67943803496398925</v>
      </c>
      <c r="CU29" s="64">
        <f t="shared" si="12"/>
        <v>0.69973545003192805</v>
      </c>
      <c r="CV29" s="64">
        <f t="shared" si="34"/>
        <v>0.6791511766884627</v>
      </c>
      <c r="CW29" s="66">
        <f t="shared" si="13"/>
        <v>0.69946051505021301</v>
      </c>
      <c r="CX29" s="64">
        <f t="shared" si="14"/>
        <v>0.68173161988049957</v>
      </c>
      <c r="CY29" s="66">
        <f t="shared" si="15"/>
        <v>0.70081682036720683</v>
      </c>
      <c r="DA29" s="35">
        <f>IF(ISNA(VLOOKUP($C29,'Weight-Age'!$C:$D,2,TRUE)/(365.25/12)+9),9,VLOOKUP($C29,'Weight-Age'!$C:$D,2,TRUE)/(365.25/12)+9)</f>
        <v>88.014373716632448</v>
      </c>
      <c r="DB29" s="35">
        <f>IF(ISNA(VLOOKUP($D29,'Weight-Age'!$B:$D,3,TRUE)/(365.25/12)+9),9,VLOOKUP($D29,'Weight-Age'!$B:$D,3,TRUE)/(365.25/12)+9)</f>
        <v>114.00205338809035</v>
      </c>
      <c r="DC29" s="226">
        <f t="shared" si="16"/>
        <v>0.99990376712019324</v>
      </c>
      <c r="DD29" s="227">
        <f t="shared" si="17"/>
        <v>0.99996876872201768</v>
      </c>
      <c r="DE29" s="227">
        <f t="shared" si="18"/>
        <v>0.99663564832607832</v>
      </c>
      <c r="DF29" s="227">
        <f t="shared" si="19"/>
        <v>0.99845698575740205</v>
      </c>
      <c r="DG29" s="228">
        <f t="shared" si="20"/>
        <v>0.99621486943426629</v>
      </c>
      <c r="DH29" s="229">
        <f t="shared" si="21"/>
        <v>0.9980646792748451</v>
      </c>
      <c r="DI29" s="228">
        <f t="shared" si="22"/>
        <v>1</v>
      </c>
      <c r="DJ29" s="229">
        <f t="shared" si="23"/>
        <v>1</v>
      </c>
    </row>
    <row r="30" spans="2:114" x14ac:dyDescent="0.2">
      <c r="B30" s="165" t="str">
        <f t="shared" si="24"/>
        <v>25 - 25.9</v>
      </c>
      <c r="C30" s="178">
        <v>25</v>
      </c>
      <c r="D30" s="179">
        <f t="shared" si="25"/>
        <v>25.9</v>
      </c>
      <c r="F30" s="2">
        <v>6</v>
      </c>
      <c r="H30" s="198">
        <f>$F30*Settings!$D$22</f>
        <v>480</v>
      </c>
      <c r="I30" s="190">
        <f t="shared" si="0"/>
        <v>19.2</v>
      </c>
      <c r="J30" s="190">
        <f t="shared" si="1"/>
        <v>18.532818532818535</v>
      </c>
      <c r="K30" s="41">
        <f>H30/Settings!$D$4/$CR30</f>
        <v>1.138189205521194</v>
      </c>
      <c r="L30" s="43">
        <f>H30/Settings!$D$4/$CS30</f>
        <v>1.1083359328622764</v>
      </c>
      <c r="M30" s="41">
        <f>K30*Settings!$D$14</f>
        <v>17.07283808281791</v>
      </c>
      <c r="N30" s="43">
        <f>L30*Settings!$D$14</f>
        <v>16.625038992934147</v>
      </c>
      <c r="O30" s="42"/>
      <c r="P30" s="42"/>
      <c r="Q30" s="165" t="str">
        <f t="shared" si="26"/>
        <v>25 - 25.9</v>
      </c>
      <c r="R30" s="178">
        <v>25</v>
      </c>
      <c r="S30" s="179">
        <f t="shared" si="2"/>
        <v>25.9</v>
      </c>
      <c r="U30" s="169">
        <f t="shared" si="27"/>
        <v>6</v>
      </c>
      <c r="W30" s="216">
        <f>$F30*Settings!$D$23</f>
        <v>360</v>
      </c>
      <c r="X30" s="217">
        <f t="shared" si="3"/>
        <v>14.4</v>
      </c>
      <c r="Y30" s="201">
        <f t="shared" si="4"/>
        <v>13.8996138996139</v>
      </c>
      <c r="Z30" s="72">
        <f>W30/Settings!$D$5/$CT30</f>
        <v>0.85609565311689084</v>
      </c>
      <c r="AA30" s="74">
        <f>W30/Settings!$D$5/$CU30</f>
        <v>0.83235898376718331</v>
      </c>
      <c r="AB30" s="72">
        <f>Z30*Settings!$D$15</f>
        <v>12.841434796753363</v>
      </c>
      <c r="AC30" s="74">
        <f>AA30*Settings!$D$15</f>
        <v>12.48538475650775</v>
      </c>
      <c r="AF30" s="165" t="str">
        <f t="shared" si="28"/>
        <v>25 - 25.9</v>
      </c>
      <c r="AG30" s="178">
        <v>25</v>
      </c>
      <c r="AH30" s="179">
        <f t="shared" si="29"/>
        <v>25.9</v>
      </c>
      <c r="AI30" s="23"/>
      <c r="AJ30" s="169">
        <f t="shared" si="30"/>
        <v>6</v>
      </c>
      <c r="AK30" s="42"/>
      <c r="AL30" s="218">
        <f>$F30*Settings!$D$24</f>
        <v>210</v>
      </c>
      <c r="AM30" s="219">
        <f t="shared" si="5"/>
        <v>8.4</v>
      </c>
      <c r="AN30" s="220">
        <f t="shared" si="6"/>
        <v>8.1081081081081088</v>
      </c>
      <c r="AO30" s="94">
        <f>AL30/Settings!$D$6/$CV30</f>
        <v>0.99920959828924416</v>
      </c>
      <c r="AP30" s="96">
        <f>AL30/Settings!$D$6/$CW30</f>
        <v>0.97145090819716495</v>
      </c>
      <c r="AQ30" s="94">
        <f>AO30*Settings!$D$16</f>
        <v>7.4940719871693311</v>
      </c>
      <c r="AR30" s="96">
        <f>AP30*Settings!$D$16</f>
        <v>7.2858818114787374</v>
      </c>
      <c r="AU30" s="165" t="str">
        <f t="shared" si="31"/>
        <v>25 - 25.9</v>
      </c>
      <c r="AV30" s="178">
        <v>25</v>
      </c>
      <c r="AW30" s="179">
        <f t="shared" si="32"/>
        <v>25.9</v>
      </c>
      <c r="AY30" s="169">
        <f t="shared" si="33"/>
        <v>6</v>
      </c>
      <c r="AZ30" s="42"/>
      <c r="BA30" s="364">
        <f>$F30*Settings!$D$25</f>
        <v>300</v>
      </c>
      <c r="BB30" s="365">
        <f t="shared" si="7"/>
        <v>12</v>
      </c>
      <c r="BC30" s="366">
        <f t="shared" si="8"/>
        <v>11.583011583011583</v>
      </c>
      <c r="BD30" s="350">
        <f>BA30/Settings!$D$7/$CX30</f>
        <v>1.4226235280311381</v>
      </c>
      <c r="BE30" s="352">
        <f>BA30/Settings!$D$7/$CY30</f>
        <v>1.3853840090434706</v>
      </c>
      <c r="BF30" s="350">
        <f>BD30*Settings!$D$17</f>
        <v>10.669676460233536</v>
      </c>
      <c r="BG30" s="352">
        <f>BE30*Settings!$D$17</f>
        <v>10.39038006782603</v>
      </c>
      <c r="BJ30" s="41">
        <f>+Settings!$E$29*Settings!$D$14</f>
        <v>12</v>
      </c>
      <c r="BK30" s="42">
        <f>Settings!$D$14</f>
        <v>15</v>
      </c>
      <c r="BL30" s="43">
        <f>+Settings!$G$29*Settings!$D$14</f>
        <v>18.75</v>
      </c>
      <c r="BM30" s="41">
        <f>+Settings!$E$29</f>
        <v>0.8</v>
      </c>
      <c r="BN30" s="42">
        <v>1</v>
      </c>
      <c r="BO30" s="43">
        <f>+Settings!$G$29</f>
        <v>1.25</v>
      </c>
      <c r="BR30" s="72">
        <f>+Settings!$E$30*Settings!$D$15</f>
        <v>12</v>
      </c>
      <c r="BS30" s="73">
        <f>Settings!$D$15</f>
        <v>15</v>
      </c>
      <c r="BT30" s="74">
        <f>+Settings!$G$30*Settings!$D$15</f>
        <v>18.75</v>
      </c>
      <c r="BU30" s="72">
        <f>+Settings!$E$30</f>
        <v>0.8</v>
      </c>
      <c r="BV30" s="73">
        <v>1</v>
      </c>
      <c r="BW30" s="74">
        <f>+Settings!$G$30</f>
        <v>1.25</v>
      </c>
      <c r="BX30" s="73"/>
      <c r="BZ30" s="94">
        <f>+Settings!$E$31*Settings!$D$16</f>
        <v>6</v>
      </c>
      <c r="CA30" s="95">
        <f>Settings!$D$16</f>
        <v>7.5</v>
      </c>
      <c r="CB30" s="96">
        <f>+Settings!$G$31*Settings!$D$16</f>
        <v>9.375</v>
      </c>
      <c r="CC30" s="94">
        <f>+Settings!$E$31</f>
        <v>0.8</v>
      </c>
      <c r="CD30" s="95">
        <v>1</v>
      </c>
      <c r="CE30" s="96">
        <f>+Settings!$G$31</f>
        <v>1.25</v>
      </c>
      <c r="CF30" s="95"/>
      <c r="CH30" s="350">
        <f>+Settings!$E$32*Settings!$D$17</f>
        <v>6</v>
      </c>
      <c r="CI30" s="351">
        <f>Settings!$D$17</f>
        <v>7.5</v>
      </c>
      <c r="CJ30" s="352">
        <f>+Settings!$G$32*Settings!$D$17</f>
        <v>9.375</v>
      </c>
      <c r="CK30" s="350">
        <f>+Settings!$E$32</f>
        <v>0.8</v>
      </c>
      <c r="CL30" s="351">
        <v>1</v>
      </c>
      <c r="CM30" s="352">
        <f>+Settings!$G$32</f>
        <v>1.25</v>
      </c>
      <c r="CP30" s="64">
        <f>(C30/Settings!$D$11)^0.75</f>
        <v>0.7029266564879364</v>
      </c>
      <c r="CQ30" s="215">
        <f>(D30/Settings!$D$11)^0.75</f>
        <v>0.72182152635819974</v>
      </c>
      <c r="CR30" s="64">
        <f t="shared" si="9"/>
        <v>0.70287083739620249</v>
      </c>
      <c r="CS30" s="64">
        <f t="shared" si="10"/>
        <v>0.72180281833324744</v>
      </c>
      <c r="CT30" s="64">
        <f t="shared" si="11"/>
        <v>0.70085626274997137</v>
      </c>
      <c r="CU30" s="64">
        <f t="shared" si="12"/>
        <v>0.72084282347077333</v>
      </c>
      <c r="CV30" s="64">
        <f t="shared" si="34"/>
        <v>0.70055371885786155</v>
      </c>
      <c r="CW30" s="66">
        <f t="shared" si="13"/>
        <v>0.72057166666205685</v>
      </c>
      <c r="CX30" s="64">
        <f t="shared" si="14"/>
        <v>0.7029266564879364</v>
      </c>
      <c r="CY30" s="66">
        <f t="shared" si="15"/>
        <v>0.72182152635819974</v>
      </c>
      <c r="DA30" s="35">
        <f>IF(ISNA(VLOOKUP($C30,'Weight-Age'!$C:$D,2,TRUE)/(365.25/12)+9),9,VLOOKUP($C30,'Weight-Age'!$C:$D,2,TRUE)/(365.25/12)+9)</f>
        <v>91.989733059548257</v>
      </c>
      <c r="DB30" s="35">
        <f>IF(ISNA(VLOOKUP($D30,'Weight-Age'!$B:$D,3,TRUE)/(365.25/12)+9),9,VLOOKUP($D30,'Weight-Age'!$B:$D,3,TRUE)/(365.25/12)+9)</f>
        <v>118.99589322381931</v>
      </c>
      <c r="DC30" s="226">
        <f t="shared" si="16"/>
        <v>0.99992059044678594</v>
      </c>
      <c r="DD30" s="227">
        <f t="shared" si="17"/>
        <v>0.99997408220139028</v>
      </c>
      <c r="DE30" s="227">
        <f t="shared" si="18"/>
        <v>0.99705460915608268</v>
      </c>
      <c r="DF30" s="227">
        <f t="shared" si="19"/>
        <v>0.99864412067015473</v>
      </c>
      <c r="DG30" s="228">
        <f t="shared" si="20"/>
        <v>0.99662420309690503</v>
      </c>
      <c r="DH30" s="229">
        <f t="shared" si="21"/>
        <v>0.99826846436341565</v>
      </c>
      <c r="DI30" s="228">
        <f t="shared" si="22"/>
        <v>1</v>
      </c>
      <c r="DJ30" s="229">
        <f t="shared" si="23"/>
        <v>1</v>
      </c>
    </row>
    <row r="31" spans="2:114" x14ac:dyDescent="0.2">
      <c r="B31" s="165" t="str">
        <f t="shared" si="24"/>
        <v>26 - 26.9</v>
      </c>
      <c r="C31" s="178">
        <v>26</v>
      </c>
      <c r="D31" s="179">
        <f t="shared" si="25"/>
        <v>26.9</v>
      </c>
      <c r="F31" s="2">
        <v>6</v>
      </c>
      <c r="H31" s="198">
        <f>$F31*Settings!$D$22</f>
        <v>480</v>
      </c>
      <c r="I31" s="190">
        <f t="shared" si="0"/>
        <v>18.46153846153846</v>
      </c>
      <c r="J31" s="190">
        <f t="shared" si="1"/>
        <v>17.843866171003718</v>
      </c>
      <c r="K31" s="41">
        <f>H31/Settings!$D$4/$CR31</f>
        <v>1.1051782585201646</v>
      </c>
      <c r="L31" s="43">
        <f>H31/Settings!$D$4/$CS31</f>
        <v>1.0772847597175963</v>
      </c>
      <c r="M31" s="41">
        <f>K31*Settings!$D$14</f>
        <v>16.577673877802468</v>
      </c>
      <c r="N31" s="43">
        <f>L31*Settings!$D$14</f>
        <v>16.159271395763945</v>
      </c>
      <c r="O31" s="42"/>
      <c r="P31" s="42"/>
      <c r="Q31" s="165" t="str">
        <f t="shared" si="26"/>
        <v>26 - 26.9</v>
      </c>
      <c r="R31" s="178">
        <v>26</v>
      </c>
      <c r="S31" s="179">
        <f t="shared" si="2"/>
        <v>26.9</v>
      </c>
      <c r="U31" s="169">
        <f t="shared" si="27"/>
        <v>6</v>
      </c>
      <c r="W31" s="216">
        <f>$F31*Settings!$D$23</f>
        <v>360</v>
      </c>
      <c r="X31" s="217">
        <f t="shared" si="3"/>
        <v>13.846153846153847</v>
      </c>
      <c r="Y31" s="201">
        <f t="shared" si="4"/>
        <v>13.382899628252789</v>
      </c>
      <c r="Z31" s="72">
        <f>W31/Settings!$D$5/$CT31</f>
        <v>0.83091649136881673</v>
      </c>
      <c r="AA31" s="74">
        <f>W31/Settings!$D$5/$CU31</f>
        <v>0.80893796494228754</v>
      </c>
      <c r="AB31" s="72">
        <f>Z31*Settings!$D$15</f>
        <v>12.463747370532252</v>
      </c>
      <c r="AC31" s="74">
        <f>AA31*Settings!$D$15</f>
        <v>12.134069474134312</v>
      </c>
      <c r="AF31" s="165" t="str">
        <f t="shared" si="28"/>
        <v>26 - 26.9</v>
      </c>
      <c r="AG31" s="178">
        <v>26</v>
      </c>
      <c r="AH31" s="179">
        <f t="shared" si="29"/>
        <v>26.9</v>
      </c>
      <c r="AI31" s="23"/>
      <c r="AJ31" s="169">
        <f t="shared" si="30"/>
        <v>6</v>
      </c>
      <c r="AK31" s="42"/>
      <c r="AL31" s="218">
        <f>$F31*Settings!$D$24</f>
        <v>210</v>
      </c>
      <c r="AM31" s="219">
        <f t="shared" si="5"/>
        <v>8.0769230769230766</v>
      </c>
      <c r="AN31" s="220">
        <f t="shared" si="6"/>
        <v>7.8066914498141271</v>
      </c>
      <c r="AO31" s="94">
        <f>AL31/Settings!$D$6/$CV31</f>
        <v>0.96982226593167131</v>
      </c>
      <c r="AP31" s="96">
        <f>AL31/Settings!$D$6/$CW31</f>
        <v>0.94410306034744806</v>
      </c>
      <c r="AQ31" s="94">
        <f>AO31*Settings!$D$16</f>
        <v>7.2736669944875345</v>
      </c>
      <c r="AR31" s="96">
        <f>AP31*Settings!$D$16</f>
        <v>7.0807729526058605</v>
      </c>
      <c r="AU31" s="165" t="str">
        <f t="shared" si="31"/>
        <v>26 - 26.9</v>
      </c>
      <c r="AV31" s="178">
        <v>26</v>
      </c>
      <c r="AW31" s="179">
        <f t="shared" si="32"/>
        <v>26.9</v>
      </c>
      <c r="AY31" s="169">
        <f t="shared" si="33"/>
        <v>6</v>
      </c>
      <c r="AZ31" s="42"/>
      <c r="BA31" s="364">
        <f>$F31*Settings!$D$25</f>
        <v>300</v>
      </c>
      <c r="BB31" s="365">
        <f t="shared" si="7"/>
        <v>11.538461538461538</v>
      </c>
      <c r="BC31" s="366">
        <f t="shared" si="8"/>
        <v>11.152416356877325</v>
      </c>
      <c r="BD31" s="350">
        <f>BA31/Settings!$D$7/$CX31</f>
        <v>1.3813857846336131</v>
      </c>
      <c r="BE31" s="352">
        <f>BA31/Settings!$D$7/$CY31</f>
        <v>1.3465757324675285</v>
      </c>
      <c r="BF31" s="350">
        <f>BD31*Settings!$D$17</f>
        <v>10.360393384752097</v>
      </c>
      <c r="BG31" s="352">
        <f>BE31*Settings!$D$17</f>
        <v>10.099317993506464</v>
      </c>
      <c r="BJ31" s="41">
        <f>+Settings!$E$29*Settings!$D$14</f>
        <v>12</v>
      </c>
      <c r="BK31" s="42">
        <f>Settings!$D$14</f>
        <v>15</v>
      </c>
      <c r="BL31" s="43">
        <f>+Settings!$G$29*Settings!$D$14</f>
        <v>18.75</v>
      </c>
      <c r="BM31" s="41">
        <f>+Settings!$E$29</f>
        <v>0.8</v>
      </c>
      <c r="BN31" s="42">
        <v>1</v>
      </c>
      <c r="BO31" s="43">
        <f>+Settings!$G$29</f>
        <v>1.25</v>
      </c>
      <c r="BR31" s="72">
        <f>+Settings!$E$30*Settings!$D$15</f>
        <v>12</v>
      </c>
      <c r="BS31" s="73">
        <f>Settings!$D$15</f>
        <v>15</v>
      </c>
      <c r="BT31" s="74">
        <f>+Settings!$G$30*Settings!$D$15</f>
        <v>18.75</v>
      </c>
      <c r="BU31" s="72">
        <f>+Settings!$E$30</f>
        <v>0.8</v>
      </c>
      <c r="BV31" s="73">
        <v>1</v>
      </c>
      <c r="BW31" s="74">
        <f>+Settings!$G$30</f>
        <v>1.25</v>
      </c>
      <c r="BX31" s="73"/>
      <c r="BZ31" s="94">
        <f>+Settings!$E$31*Settings!$D$16</f>
        <v>6</v>
      </c>
      <c r="CA31" s="95">
        <f>Settings!$D$16</f>
        <v>7.5</v>
      </c>
      <c r="CB31" s="96">
        <f>+Settings!$G$31*Settings!$D$16</f>
        <v>9.375</v>
      </c>
      <c r="CC31" s="94">
        <f>+Settings!$E$31</f>
        <v>0.8</v>
      </c>
      <c r="CD31" s="95">
        <v>1</v>
      </c>
      <c r="CE31" s="96">
        <f>+Settings!$G$31</f>
        <v>1.25</v>
      </c>
      <c r="CF31" s="95"/>
      <c r="CH31" s="350">
        <f>+Settings!$E$32*Settings!$D$17</f>
        <v>6</v>
      </c>
      <c r="CI31" s="351">
        <f>Settings!$D$17</f>
        <v>7.5</v>
      </c>
      <c r="CJ31" s="352">
        <f>+Settings!$G$32*Settings!$D$17</f>
        <v>9.375</v>
      </c>
      <c r="CK31" s="350">
        <f>+Settings!$E$32</f>
        <v>0.8</v>
      </c>
      <c r="CL31" s="351">
        <v>1</v>
      </c>
      <c r="CM31" s="352">
        <f>+Settings!$G$32</f>
        <v>1.25</v>
      </c>
      <c r="CP31" s="64">
        <f>(C31/Settings!$D$11)^0.75</f>
        <v>0.72391073596086808</v>
      </c>
      <c r="CQ31" s="215">
        <f>(D31/Settings!$D$11)^0.75</f>
        <v>0.74262440343221781</v>
      </c>
      <c r="CR31" s="64">
        <f t="shared" si="9"/>
        <v>0.72386512658256708</v>
      </c>
      <c r="CS31" s="64">
        <f t="shared" si="10"/>
        <v>0.74260773930350155</v>
      </c>
      <c r="CT31" s="64">
        <f t="shared" si="11"/>
        <v>0.72209422515081545</v>
      </c>
      <c r="CU31" s="64">
        <f t="shared" si="12"/>
        <v>0.74171324131487149</v>
      </c>
      <c r="CV31" s="64">
        <f t="shared" si="34"/>
        <v>0.72178173732435047</v>
      </c>
      <c r="CW31" s="66">
        <f t="shared" si="13"/>
        <v>0.74144447719763407</v>
      </c>
      <c r="CX31" s="64">
        <f t="shared" si="14"/>
        <v>0.72391073596086808</v>
      </c>
      <c r="CY31" s="66">
        <f t="shared" si="15"/>
        <v>0.74262440343221781</v>
      </c>
      <c r="DA31" s="35">
        <f>IF(ISNA(VLOOKUP($C31,'Weight-Age'!$C:$D,2,TRUE)/(365.25/12)+9),9,VLOOKUP($C31,'Weight-Age'!$C:$D,2,TRUE)/(365.25/12)+9)</f>
        <v>97.016427104722794</v>
      </c>
      <c r="DB31" s="35">
        <f>IF(ISNA(VLOOKUP($D31,'Weight-Age'!$B:$D,3,TRUE)/(365.25/12)+9),9,VLOOKUP($D31,'Weight-Age'!$B:$D,3,TRUE)/(365.25/12)+9)</f>
        <v>123.00410677618069</v>
      </c>
      <c r="DC31" s="226">
        <f t="shared" si="16"/>
        <v>0.99993699585316909</v>
      </c>
      <c r="DD31" s="227">
        <f t="shared" si="17"/>
        <v>0.99997756048866793</v>
      </c>
      <c r="DE31" s="227">
        <f t="shared" si="18"/>
        <v>0.99749069778936006</v>
      </c>
      <c r="DF31" s="227">
        <f t="shared" si="19"/>
        <v>0.99877305120443771</v>
      </c>
      <c r="DG31" s="228">
        <f t="shared" si="20"/>
        <v>0.99705903154801023</v>
      </c>
      <c r="DH31" s="229">
        <f t="shared" si="21"/>
        <v>0.99841113996640773</v>
      </c>
      <c r="DI31" s="228">
        <f t="shared" si="22"/>
        <v>1</v>
      </c>
      <c r="DJ31" s="229">
        <f t="shared" si="23"/>
        <v>1</v>
      </c>
    </row>
    <row r="32" spans="2:114" x14ac:dyDescent="0.2">
      <c r="B32" s="165" t="str">
        <f t="shared" si="24"/>
        <v>27 - 27.9</v>
      </c>
      <c r="C32" s="178">
        <v>27</v>
      </c>
      <c r="D32" s="179">
        <f t="shared" si="25"/>
        <v>27.9</v>
      </c>
      <c r="F32" s="2">
        <v>6</v>
      </c>
      <c r="H32" s="198">
        <f>$F32*Settings!$D$22</f>
        <v>480</v>
      </c>
      <c r="I32" s="190">
        <f t="shared" si="0"/>
        <v>17.777777777777779</v>
      </c>
      <c r="J32" s="190">
        <f t="shared" si="1"/>
        <v>17.20430107526882</v>
      </c>
      <c r="K32" s="41">
        <f>H32/Settings!$D$4/$CR32</f>
        <v>1.0743236462740968</v>
      </c>
      <c r="L32" s="43">
        <f>H32/Settings!$D$4/$CS32</f>
        <v>1.0481907061390869</v>
      </c>
      <c r="M32" s="41">
        <f>K32*Settings!$D$14</f>
        <v>16.114854694111454</v>
      </c>
      <c r="N32" s="43">
        <f>L32*Settings!$D$14</f>
        <v>15.722860592086304</v>
      </c>
      <c r="O32" s="42"/>
      <c r="P32" s="42"/>
      <c r="Q32" s="165" t="str">
        <f t="shared" si="26"/>
        <v>27 - 27.9</v>
      </c>
      <c r="R32" s="178">
        <v>27</v>
      </c>
      <c r="S32" s="179">
        <f t="shared" si="2"/>
        <v>27.9</v>
      </c>
      <c r="U32" s="169">
        <f t="shared" si="27"/>
        <v>6</v>
      </c>
      <c r="W32" s="216">
        <f>$F32*Settings!$D$23</f>
        <v>360</v>
      </c>
      <c r="X32" s="217">
        <f t="shared" si="3"/>
        <v>13.333333333333334</v>
      </c>
      <c r="Y32" s="201">
        <f t="shared" si="4"/>
        <v>12.903225806451614</v>
      </c>
      <c r="Z32" s="72">
        <f>W32/Settings!$D$5/$CT32</f>
        <v>0.80749544463485301</v>
      </c>
      <c r="AA32" s="74">
        <f>W32/Settings!$D$5/$CU32</f>
        <v>0.78700427356264213</v>
      </c>
      <c r="AB32" s="72">
        <f>Z32*Settings!$D$15</f>
        <v>12.112431669522795</v>
      </c>
      <c r="AC32" s="74">
        <f>AA32*Settings!$D$15</f>
        <v>11.805064103439632</v>
      </c>
      <c r="AF32" s="165" t="str">
        <f t="shared" si="28"/>
        <v>27 - 27.9</v>
      </c>
      <c r="AG32" s="178">
        <v>27</v>
      </c>
      <c r="AH32" s="179">
        <f t="shared" si="29"/>
        <v>27.9</v>
      </c>
      <c r="AI32" s="23"/>
      <c r="AJ32" s="169">
        <f t="shared" si="30"/>
        <v>6</v>
      </c>
      <c r="AK32" s="42"/>
      <c r="AL32" s="218">
        <f>$F32*Settings!$D$24</f>
        <v>210</v>
      </c>
      <c r="AM32" s="219">
        <f t="shared" si="5"/>
        <v>7.7777777777777777</v>
      </c>
      <c r="AN32" s="220">
        <f t="shared" si="6"/>
        <v>7.5268817204301079</v>
      </c>
      <c r="AO32" s="94">
        <f>AL32/Settings!$D$6/$CV32</f>
        <v>0.94248117655407382</v>
      </c>
      <c r="AP32" s="96">
        <f>AL32/Settings!$D$6/$CW32</f>
        <v>0.91849175593721688</v>
      </c>
      <c r="AQ32" s="94">
        <f>AO32*Settings!$D$16</f>
        <v>7.0686088241555538</v>
      </c>
      <c r="AR32" s="96">
        <f>AP32*Settings!$D$16</f>
        <v>6.8886881695291269</v>
      </c>
      <c r="AU32" s="165" t="str">
        <f t="shared" si="31"/>
        <v>27 - 27.9</v>
      </c>
      <c r="AV32" s="178">
        <v>27</v>
      </c>
      <c r="AW32" s="179">
        <f t="shared" si="32"/>
        <v>27.9</v>
      </c>
      <c r="AY32" s="169">
        <f t="shared" si="33"/>
        <v>6</v>
      </c>
      <c r="AZ32" s="42"/>
      <c r="BA32" s="364">
        <f>$F32*Settings!$D$25</f>
        <v>300</v>
      </c>
      <c r="BB32" s="365">
        <f t="shared" si="7"/>
        <v>11.111111111111111</v>
      </c>
      <c r="BC32" s="366">
        <f t="shared" si="8"/>
        <v>10.752688172043012</v>
      </c>
      <c r="BD32" s="350">
        <f>BA32/Settings!$D$7/$CX32</f>
        <v>1.3428335099363413</v>
      </c>
      <c r="BE32" s="352">
        <f>BA32/Settings!$D$7/$CY32</f>
        <v>1.3102128094285599</v>
      </c>
      <c r="BF32" s="350">
        <f>BD32*Settings!$D$17</f>
        <v>10.07125132452256</v>
      </c>
      <c r="BG32" s="352">
        <f>BE32*Settings!$D$17</f>
        <v>9.8265960707141993</v>
      </c>
      <c r="BJ32" s="41">
        <f>+Settings!$E$29*Settings!$D$14</f>
        <v>12</v>
      </c>
      <c r="BK32" s="42">
        <f>Settings!$D$14</f>
        <v>15</v>
      </c>
      <c r="BL32" s="43">
        <f>+Settings!$G$29*Settings!$D$14</f>
        <v>18.75</v>
      </c>
      <c r="BM32" s="41">
        <f>+Settings!$E$29</f>
        <v>0.8</v>
      </c>
      <c r="BN32" s="42">
        <v>1</v>
      </c>
      <c r="BO32" s="43">
        <f>+Settings!$G$29</f>
        <v>1.25</v>
      </c>
      <c r="BR32" s="72">
        <f>+Settings!$E$30*Settings!$D$15</f>
        <v>12</v>
      </c>
      <c r="BS32" s="73">
        <f>Settings!$D$15</f>
        <v>15</v>
      </c>
      <c r="BT32" s="74">
        <f>+Settings!$G$30*Settings!$D$15</f>
        <v>18.75</v>
      </c>
      <c r="BU32" s="72">
        <f>+Settings!$E$30</f>
        <v>0.8</v>
      </c>
      <c r="BV32" s="73">
        <v>1</v>
      </c>
      <c r="BW32" s="74">
        <f>+Settings!$G$30</f>
        <v>1.25</v>
      </c>
      <c r="BX32" s="73"/>
      <c r="BZ32" s="94">
        <f>+Settings!$E$31*Settings!$D$16</f>
        <v>6</v>
      </c>
      <c r="CA32" s="95">
        <f>Settings!$D$16</f>
        <v>7.5</v>
      </c>
      <c r="CB32" s="96">
        <f>+Settings!$G$31*Settings!$D$16</f>
        <v>9.375</v>
      </c>
      <c r="CC32" s="94">
        <f>+Settings!$E$31</f>
        <v>0.8</v>
      </c>
      <c r="CD32" s="95">
        <v>1</v>
      </c>
      <c r="CE32" s="96">
        <f>+Settings!$G$31</f>
        <v>1.25</v>
      </c>
      <c r="CF32" s="95"/>
      <c r="CH32" s="350">
        <f>+Settings!$E$32*Settings!$D$17</f>
        <v>6</v>
      </c>
      <c r="CI32" s="351">
        <f>Settings!$D$17</f>
        <v>7.5</v>
      </c>
      <c r="CJ32" s="352">
        <f>+Settings!$G$32*Settings!$D$17</f>
        <v>9.375</v>
      </c>
      <c r="CK32" s="350">
        <f>+Settings!$E$32</f>
        <v>0.8</v>
      </c>
      <c r="CL32" s="351">
        <v>1</v>
      </c>
      <c r="CM32" s="352">
        <f>+Settings!$G$32</f>
        <v>1.25</v>
      </c>
      <c r="CP32" s="64">
        <f>(C32/Settings!$D$11)^0.75</f>
        <v>0.74469395692054652</v>
      </c>
      <c r="CQ32" s="215">
        <f>(D32/Settings!$D$11)^0.75</f>
        <v>0.76323479117575022</v>
      </c>
      <c r="CR32" s="64">
        <f t="shared" si="9"/>
        <v>0.74465455803240566</v>
      </c>
      <c r="CS32" s="64">
        <f t="shared" si="10"/>
        <v>0.76321989435178805</v>
      </c>
      <c r="CT32" s="64">
        <f t="shared" si="11"/>
        <v>0.74303824744338731</v>
      </c>
      <c r="CU32" s="64">
        <f t="shared" si="12"/>
        <v>0.76238467840066004</v>
      </c>
      <c r="CV32" s="64">
        <f t="shared" si="34"/>
        <v>0.74272040377438586</v>
      </c>
      <c r="CW32" s="66">
        <f t="shared" si="13"/>
        <v>0.76211897981134213</v>
      </c>
      <c r="CX32" s="64">
        <f t="shared" si="14"/>
        <v>0.74469395692054652</v>
      </c>
      <c r="CY32" s="66">
        <f t="shared" si="15"/>
        <v>0.76323479117575022</v>
      </c>
      <c r="DA32" s="35">
        <f>IF(ISNA(VLOOKUP($C32,'Weight-Age'!$C:$D,2,TRUE)/(365.25/12)+9),9,VLOOKUP($C32,'Weight-Age'!$C:$D,2,TRUE)/(365.25/12)+9)</f>
        <v>100.9917864476386</v>
      </c>
      <c r="DB32" s="35">
        <f>IF(ISNA(VLOOKUP($D32,'Weight-Age'!$B:$D,3,TRUE)/(365.25/12)+9),9,VLOOKUP($D32,'Weight-Age'!$B:$D,3,TRUE)/(365.25/12)+9)</f>
        <v>127.01232032854209</v>
      </c>
      <c r="DC32" s="226">
        <f t="shared" si="16"/>
        <v>0.99994709385275027</v>
      </c>
      <c r="DD32" s="227">
        <f t="shared" si="17"/>
        <v>0.999980481990425</v>
      </c>
      <c r="DE32" s="227">
        <f t="shared" si="18"/>
        <v>0.9977766578313515</v>
      </c>
      <c r="DF32" s="227">
        <f t="shared" si="19"/>
        <v>0.99888617135261804</v>
      </c>
      <c r="DG32" s="228">
        <f t="shared" si="20"/>
        <v>0.99734984670169513</v>
      </c>
      <c r="DH32" s="229">
        <f t="shared" si="21"/>
        <v>0.99853804965744652</v>
      </c>
      <c r="DI32" s="228">
        <f t="shared" si="22"/>
        <v>1</v>
      </c>
      <c r="DJ32" s="229">
        <f t="shared" si="23"/>
        <v>1</v>
      </c>
    </row>
    <row r="33" spans="2:114" x14ac:dyDescent="0.2">
      <c r="B33" s="165" t="str">
        <f t="shared" si="24"/>
        <v>28 - 28.9</v>
      </c>
      <c r="C33" s="178">
        <v>28</v>
      </c>
      <c r="D33" s="179">
        <f t="shared" si="25"/>
        <v>28.9</v>
      </c>
      <c r="F33" s="2">
        <v>6</v>
      </c>
      <c r="H33" s="198">
        <f>$F33*Settings!$D$22</f>
        <v>480</v>
      </c>
      <c r="I33" s="190">
        <f t="shared" si="0"/>
        <v>17.142857142857142</v>
      </c>
      <c r="J33" s="190">
        <f t="shared" si="1"/>
        <v>16.60899653979239</v>
      </c>
      <c r="K33" s="41">
        <f>H33/Settings!$D$4/$CR33</f>
        <v>1.0454100435110854</v>
      </c>
      <c r="L33" s="43">
        <f>H33/Settings!$D$4/$CS33</f>
        <v>1.0208678268160973</v>
      </c>
      <c r="M33" s="41">
        <f>K33*Settings!$D$14</f>
        <v>15.681150652666281</v>
      </c>
      <c r="N33" s="43">
        <f>L33*Settings!$D$14</f>
        <v>15.31301740224146</v>
      </c>
      <c r="O33" s="42"/>
      <c r="P33" s="42"/>
      <c r="Q33" s="165" t="str">
        <f t="shared" si="26"/>
        <v>28 - 28.9</v>
      </c>
      <c r="R33" s="178">
        <v>28</v>
      </c>
      <c r="S33" s="179">
        <f t="shared" si="2"/>
        <v>28.9</v>
      </c>
      <c r="U33" s="169">
        <f t="shared" si="27"/>
        <v>6</v>
      </c>
      <c r="W33" s="216">
        <f>$F33*Settings!$D$23</f>
        <v>360</v>
      </c>
      <c r="X33" s="217">
        <f t="shared" si="3"/>
        <v>12.857142857142858</v>
      </c>
      <c r="Y33" s="201">
        <f t="shared" si="4"/>
        <v>12.456747404844291</v>
      </c>
      <c r="Z33" s="72">
        <f>W33/Settings!$D$5/$CT33</f>
        <v>0.785619213778604</v>
      </c>
      <c r="AA33" s="74">
        <f>W33/Settings!$D$5/$CU33</f>
        <v>0.76645122371968977</v>
      </c>
      <c r="AB33" s="72">
        <f>Z33*Settings!$D$15</f>
        <v>11.78428820667906</v>
      </c>
      <c r="AC33" s="74">
        <f>AA33*Settings!$D$15</f>
        <v>11.496768355795346</v>
      </c>
      <c r="AF33" s="165" t="str">
        <f t="shared" si="28"/>
        <v>28 - 28.9</v>
      </c>
      <c r="AG33" s="178">
        <v>28</v>
      </c>
      <c r="AH33" s="179">
        <f t="shared" si="29"/>
        <v>28.9</v>
      </c>
      <c r="AI33" s="23"/>
      <c r="AJ33" s="169">
        <f t="shared" si="30"/>
        <v>6</v>
      </c>
      <c r="AK33" s="42"/>
      <c r="AL33" s="218">
        <f>$F33*Settings!$D$24</f>
        <v>210</v>
      </c>
      <c r="AM33" s="219">
        <f t="shared" si="5"/>
        <v>7.5</v>
      </c>
      <c r="AN33" s="220">
        <f t="shared" si="6"/>
        <v>7.2664359861591699</v>
      </c>
      <c r="AO33" s="94">
        <f>AL33/Settings!$D$6/$CV33</f>
        <v>0.91694234101414618</v>
      </c>
      <c r="AP33" s="96">
        <f>AL33/Settings!$D$6/$CW33</f>
        <v>0.89449868626677065</v>
      </c>
      <c r="AQ33" s="94">
        <f>AO33*Settings!$D$16</f>
        <v>6.8770675576060967</v>
      </c>
      <c r="AR33" s="96">
        <f>AP33*Settings!$D$16</f>
        <v>6.7087401470007801</v>
      </c>
      <c r="AU33" s="165" t="str">
        <f t="shared" si="31"/>
        <v>28 - 28.9</v>
      </c>
      <c r="AV33" s="178">
        <v>28</v>
      </c>
      <c r="AW33" s="179">
        <f t="shared" si="32"/>
        <v>28.9</v>
      </c>
      <c r="AY33" s="169">
        <f t="shared" si="33"/>
        <v>6</v>
      </c>
      <c r="AZ33" s="42"/>
      <c r="BA33" s="364">
        <f>$F33*Settings!$D$25</f>
        <v>300</v>
      </c>
      <c r="BB33" s="365">
        <f t="shared" si="7"/>
        <v>10.714285714285714</v>
      </c>
      <c r="BC33" s="366">
        <f t="shared" si="8"/>
        <v>10.380622837370243</v>
      </c>
      <c r="BD33" s="350">
        <f>BA33/Settings!$D$7/$CX33</f>
        <v>1.3067017417552778</v>
      </c>
      <c r="BE33" s="352">
        <f>BA33/Settings!$D$7/$CY33</f>
        <v>1.2760615165803306</v>
      </c>
      <c r="BF33" s="350">
        <f>BD33*Settings!$D$17</f>
        <v>9.800263063164584</v>
      </c>
      <c r="BG33" s="352">
        <f>BE33*Settings!$D$17</f>
        <v>9.5704613743524796</v>
      </c>
      <c r="BJ33" s="41">
        <f>+Settings!$E$29*Settings!$D$14</f>
        <v>12</v>
      </c>
      <c r="BK33" s="42">
        <f>Settings!$D$14</f>
        <v>15</v>
      </c>
      <c r="BL33" s="43">
        <f>+Settings!$G$29*Settings!$D$14</f>
        <v>18.75</v>
      </c>
      <c r="BM33" s="41">
        <f>+Settings!$E$29</f>
        <v>0.8</v>
      </c>
      <c r="BN33" s="42">
        <v>1</v>
      </c>
      <c r="BO33" s="43">
        <f>+Settings!$G$29</f>
        <v>1.25</v>
      </c>
      <c r="BR33" s="72">
        <f>+Settings!$E$30*Settings!$D$15</f>
        <v>12</v>
      </c>
      <c r="BS33" s="73">
        <f>Settings!$D$15</f>
        <v>15</v>
      </c>
      <c r="BT33" s="74">
        <f>+Settings!$G$30*Settings!$D$15</f>
        <v>18.75</v>
      </c>
      <c r="BU33" s="72">
        <f>+Settings!$E$30</f>
        <v>0.8</v>
      </c>
      <c r="BV33" s="73">
        <v>1</v>
      </c>
      <c r="BW33" s="74">
        <f>+Settings!$G$30</f>
        <v>1.25</v>
      </c>
      <c r="BX33" s="73"/>
      <c r="BZ33" s="94">
        <f>+Settings!$E$31*Settings!$D$16</f>
        <v>6</v>
      </c>
      <c r="CA33" s="95">
        <f>Settings!$D$16</f>
        <v>7.5</v>
      </c>
      <c r="CB33" s="96">
        <f>+Settings!$G$31*Settings!$D$16</f>
        <v>9.375</v>
      </c>
      <c r="CC33" s="94">
        <f>+Settings!$E$31</f>
        <v>0.8</v>
      </c>
      <c r="CD33" s="95">
        <v>1</v>
      </c>
      <c r="CE33" s="96">
        <f>+Settings!$G$31</f>
        <v>1.25</v>
      </c>
      <c r="CF33" s="95"/>
      <c r="CH33" s="350">
        <f>+Settings!$E$32*Settings!$D$17</f>
        <v>6</v>
      </c>
      <c r="CI33" s="351">
        <f>Settings!$D$17</f>
        <v>7.5</v>
      </c>
      <c r="CJ33" s="352">
        <f>+Settings!$G$32*Settings!$D$17</f>
        <v>9.375</v>
      </c>
      <c r="CK33" s="350">
        <f>+Settings!$E$32</f>
        <v>0.8</v>
      </c>
      <c r="CL33" s="351">
        <v>1</v>
      </c>
      <c r="CM33" s="352">
        <f>+Settings!$G$32</f>
        <v>1.25</v>
      </c>
      <c r="CP33" s="64">
        <f>(C33/Settings!$D$11)^0.75</f>
        <v>0.76528557975036537</v>
      </c>
      <c r="CQ33" s="215">
        <f>(D33/Settings!$D$11)^0.75</f>
        <v>0.78366127886989534</v>
      </c>
      <c r="CR33" s="64">
        <f t="shared" si="9"/>
        <v>0.76524996575806947</v>
      </c>
      <c r="CS33" s="64">
        <f t="shared" si="10"/>
        <v>0.78364699032102492</v>
      </c>
      <c r="CT33" s="64">
        <f t="shared" si="11"/>
        <v>0.76372877531109684</v>
      </c>
      <c r="CU33" s="64">
        <f t="shared" si="12"/>
        <v>0.78282868032765363</v>
      </c>
      <c r="CV33" s="64">
        <f t="shared" si="34"/>
        <v>0.76340678000079465</v>
      </c>
      <c r="CW33" s="66">
        <f t="shared" si="13"/>
        <v>0.78256123876657724</v>
      </c>
      <c r="CX33" s="64">
        <f t="shared" si="14"/>
        <v>0.76528557975036537</v>
      </c>
      <c r="CY33" s="66">
        <f t="shared" si="15"/>
        <v>0.78366127886989534</v>
      </c>
      <c r="DA33" s="35">
        <f>IF(ISNA(VLOOKUP($C33,'Weight-Age'!$C:$D,2,TRUE)/(365.25/12)+9),9,VLOOKUP($C33,'Weight-Age'!$C:$D,2,TRUE)/(365.25/12)+9)</f>
        <v>104.01437371663245</v>
      </c>
      <c r="DB33" s="35">
        <f>IF(ISNA(VLOOKUP($D33,'Weight-Age'!$B:$D,3,TRUE)/(365.25/12)+9),9,VLOOKUP($D33,'Weight-Age'!$B:$D,3,TRUE)/(365.25/12)+9)</f>
        <v>129.01642710472279</v>
      </c>
      <c r="DC33" s="226">
        <f t="shared" si="16"/>
        <v>0.99995346313423605</v>
      </c>
      <c r="DD33" s="227">
        <f t="shared" si="17"/>
        <v>0.99998176693265861</v>
      </c>
      <c r="DE33" s="227">
        <f t="shared" si="18"/>
        <v>0.99796572092763547</v>
      </c>
      <c r="DF33" s="227">
        <f t="shared" si="19"/>
        <v>0.99893755304148446</v>
      </c>
      <c r="DG33" s="228">
        <f t="shared" si="20"/>
        <v>0.99754496909482659</v>
      </c>
      <c r="DH33" s="229">
        <f t="shared" si="21"/>
        <v>0.99859628115746069</v>
      </c>
      <c r="DI33" s="228">
        <f t="shared" si="22"/>
        <v>1</v>
      </c>
      <c r="DJ33" s="229">
        <f t="shared" si="23"/>
        <v>1</v>
      </c>
    </row>
    <row r="34" spans="2:114" x14ac:dyDescent="0.2">
      <c r="B34" s="165" t="str">
        <f t="shared" si="24"/>
        <v>29 - 29.9</v>
      </c>
      <c r="C34" s="178">
        <v>29</v>
      </c>
      <c r="D34" s="179">
        <f t="shared" si="25"/>
        <v>29.9</v>
      </c>
      <c r="F34" s="2">
        <v>6</v>
      </c>
      <c r="H34" s="198">
        <f>$F34*Settings!$D$22</f>
        <v>480</v>
      </c>
      <c r="I34" s="190">
        <f t="shared" si="0"/>
        <v>16.551724137931036</v>
      </c>
      <c r="J34" s="190">
        <f t="shared" si="1"/>
        <v>16.053511705685619</v>
      </c>
      <c r="K34" s="41">
        <f>H34/Settings!$D$4/$CR34</f>
        <v>1.0182481991740489</v>
      </c>
      <c r="L34" s="43">
        <f>H34/Settings!$D$4/$CS34</f>
        <v>0.99515220090029166</v>
      </c>
      <c r="M34" s="41">
        <f>K34*Settings!$D$14</f>
        <v>15.273722987610732</v>
      </c>
      <c r="N34" s="43">
        <f>L34*Settings!$D$14</f>
        <v>14.927283013504375</v>
      </c>
      <c r="O34" s="42"/>
      <c r="P34" s="42"/>
      <c r="Q34" s="165" t="str">
        <f t="shared" si="26"/>
        <v>29 - 29.9</v>
      </c>
      <c r="R34" s="178">
        <v>29</v>
      </c>
      <c r="S34" s="179">
        <f t="shared" si="2"/>
        <v>29.9</v>
      </c>
      <c r="U34" s="169">
        <f t="shared" si="27"/>
        <v>6</v>
      </c>
      <c r="W34" s="216">
        <f>$F34*Settings!$D$23</f>
        <v>360</v>
      </c>
      <c r="X34" s="217">
        <f t="shared" si="3"/>
        <v>12.413793103448276</v>
      </c>
      <c r="Y34" s="201">
        <f t="shared" si="4"/>
        <v>12.040133779264215</v>
      </c>
      <c r="Z34" s="72">
        <f>W34/Settings!$D$5/$CT34</f>
        <v>0.76504591094231589</v>
      </c>
      <c r="AA34" s="74">
        <f>W34/Settings!$D$5/$CU34</f>
        <v>0.74714434340261837</v>
      </c>
      <c r="AB34" s="72">
        <f>Z34*Settings!$D$15</f>
        <v>11.475688664134738</v>
      </c>
      <c r="AC34" s="74">
        <f>AA34*Settings!$D$15</f>
        <v>11.207165151039275</v>
      </c>
      <c r="AF34" s="165" t="str">
        <f t="shared" si="28"/>
        <v>29 - 29.9</v>
      </c>
      <c r="AG34" s="178">
        <v>29</v>
      </c>
      <c r="AH34" s="179">
        <f t="shared" si="29"/>
        <v>29.9</v>
      </c>
      <c r="AI34" s="23"/>
      <c r="AJ34" s="169">
        <f t="shared" si="30"/>
        <v>6</v>
      </c>
      <c r="AK34" s="42"/>
      <c r="AL34" s="218">
        <f>$F34*Settings!$D$24</f>
        <v>210</v>
      </c>
      <c r="AM34" s="219">
        <f t="shared" si="5"/>
        <v>7.2413793103448274</v>
      </c>
      <c r="AN34" s="220">
        <f t="shared" si="6"/>
        <v>7.0234113712374588</v>
      </c>
      <c r="AO34" s="94">
        <f>AL34/Settings!$D$6/$CV34</f>
        <v>0.89292087314795676</v>
      </c>
      <c r="AP34" s="96">
        <f>AL34/Settings!$D$6/$CW34</f>
        <v>0.87196629471324616</v>
      </c>
      <c r="AQ34" s="94">
        <f>AO34*Settings!$D$16</f>
        <v>6.6969065486096753</v>
      </c>
      <c r="AR34" s="96">
        <f>AP34*Settings!$D$16</f>
        <v>6.5397472103493461</v>
      </c>
      <c r="AU34" s="165" t="str">
        <f t="shared" si="31"/>
        <v>29 - 29.9</v>
      </c>
      <c r="AV34" s="178">
        <v>29</v>
      </c>
      <c r="AW34" s="179">
        <f t="shared" si="32"/>
        <v>29.9</v>
      </c>
      <c r="AY34" s="169">
        <f t="shared" si="33"/>
        <v>6</v>
      </c>
      <c r="AZ34" s="42"/>
      <c r="BA34" s="364">
        <f>$F34*Settings!$D$25</f>
        <v>300</v>
      </c>
      <c r="BB34" s="365">
        <f t="shared" si="7"/>
        <v>10.344827586206897</v>
      </c>
      <c r="BC34" s="366">
        <f t="shared" si="8"/>
        <v>10.033444816053512</v>
      </c>
      <c r="BD34" s="350">
        <f>BA34/Settings!$D$7/$CX34</f>
        <v>1.2727599329555881</v>
      </c>
      <c r="BE34" s="352">
        <f>BA34/Settings!$D$7/$CY34</f>
        <v>1.2439175702789971</v>
      </c>
      <c r="BF34" s="350">
        <f>BD34*Settings!$D$17</f>
        <v>9.5456994971669111</v>
      </c>
      <c r="BG34" s="352">
        <f>BE34*Settings!$D$17</f>
        <v>9.329381777092479</v>
      </c>
      <c r="BJ34" s="41">
        <f>+Settings!$E$29*Settings!$D$14</f>
        <v>12</v>
      </c>
      <c r="BK34" s="42">
        <f>Settings!$D$14</f>
        <v>15</v>
      </c>
      <c r="BL34" s="43">
        <f>+Settings!$G$29*Settings!$D$14</f>
        <v>18.75</v>
      </c>
      <c r="BM34" s="41">
        <f>+Settings!$E$29</f>
        <v>0.8</v>
      </c>
      <c r="BN34" s="42">
        <v>1</v>
      </c>
      <c r="BO34" s="43">
        <f>+Settings!$G$29</f>
        <v>1.25</v>
      </c>
      <c r="BR34" s="72">
        <f>+Settings!$E$30*Settings!$D$15</f>
        <v>12</v>
      </c>
      <c r="BS34" s="73">
        <f>Settings!$D$15</f>
        <v>15</v>
      </c>
      <c r="BT34" s="74">
        <f>+Settings!$G$30*Settings!$D$15</f>
        <v>18.75</v>
      </c>
      <c r="BU34" s="72">
        <f>+Settings!$E$30</f>
        <v>0.8</v>
      </c>
      <c r="BV34" s="73">
        <v>1</v>
      </c>
      <c r="BW34" s="74">
        <f>+Settings!$G$30</f>
        <v>1.25</v>
      </c>
      <c r="BX34" s="73"/>
      <c r="BZ34" s="94">
        <f>+Settings!$E$31*Settings!$D$16</f>
        <v>6</v>
      </c>
      <c r="CA34" s="95">
        <f>Settings!$D$16</f>
        <v>7.5</v>
      </c>
      <c r="CB34" s="96">
        <f>+Settings!$G$31*Settings!$D$16</f>
        <v>9.375</v>
      </c>
      <c r="CC34" s="94">
        <f>+Settings!$E$31</f>
        <v>0.8</v>
      </c>
      <c r="CD34" s="95">
        <v>1</v>
      </c>
      <c r="CE34" s="96">
        <f>+Settings!$G$31</f>
        <v>1.25</v>
      </c>
      <c r="CF34" s="95"/>
      <c r="CH34" s="350">
        <f>+Settings!$E$32*Settings!$D$17</f>
        <v>6</v>
      </c>
      <c r="CI34" s="351">
        <f>Settings!$D$17</f>
        <v>7.5</v>
      </c>
      <c r="CJ34" s="352">
        <f>+Settings!$G$32*Settings!$D$17</f>
        <v>9.375</v>
      </c>
      <c r="CK34" s="350">
        <f>+Settings!$E$32</f>
        <v>0.8</v>
      </c>
      <c r="CL34" s="351">
        <v>1</v>
      </c>
      <c r="CM34" s="352">
        <f>+Settings!$G$32</f>
        <v>1.25</v>
      </c>
      <c r="CP34" s="64">
        <f>(C34/Settings!$D$11)^0.75</f>
        <v>0.78569412353970935</v>
      </c>
      <c r="CQ34" s="215">
        <f>(D34/Settings!$D$11)^0.75</f>
        <v>0.803911789569554</v>
      </c>
      <c r="CR34" s="64">
        <f t="shared" si="9"/>
        <v>0.78566306392578877</v>
      </c>
      <c r="CS34" s="64">
        <f t="shared" si="10"/>
        <v>0.80389713179175826</v>
      </c>
      <c r="CT34" s="64">
        <f t="shared" si="11"/>
        <v>0.78426665827279962</v>
      </c>
      <c r="CU34" s="64">
        <f t="shared" si="12"/>
        <v>0.80305767593381105</v>
      </c>
      <c r="CV34" s="64">
        <f t="shared" si="34"/>
        <v>0.7839440437002867</v>
      </c>
      <c r="CW34" s="66">
        <f t="shared" si="13"/>
        <v>0.80278332344279568</v>
      </c>
      <c r="CX34" s="64">
        <f t="shared" si="14"/>
        <v>0.78569412353970935</v>
      </c>
      <c r="CY34" s="66">
        <f t="shared" si="15"/>
        <v>0.803911789569554</v>
      </c>
      <c r="DA34" s="35">
        <f>IF(ISNA(VLOOKUP($C34,'Weight-Age'!$C:$D,2,TRUE)/(365.25/12)+9),9,VLOOKUP($C34,'Weight-Age'!$C:$D,2,TRUE)/(365.25/12)+9)</f>
        <v>107.98973305954826</v>
      </c>
      <c r="DB34" s="35">
        <f>IF(ISNA(VLOOKUP($D34,'Weight-Age'!$B:$D,3,TRUE)/(365.25/12)+9),9,VLOOKUP($D34,'Weight-Age'!$B:$D,3,TRUE)/(365.25/12)+9)</f>
        <v>129.01642710472279</v>
      </c>
      <c r="DC34" s="226">
        <f t="shared" si="16"/>
        <v>0.9999604685678688</v>
      </c>
      <c r="DD34" s="227">
        <f t="shared" si="17"/>
        <v>0.99998176693265861</v>
      </c>
      <c r="DE34" s="227">
        <f t="shared" si="18"/>
        <v>0.9981831794025916</v>
      </c>
      <c r="DF34" s="227">
        <f t="shared" si="19"/>
        <v>0.99893755304148446</v>
      </c>
      <c r="DG34" s="228">
        <f t="shared" si="20"/>
        <v>0.99777256850090945</v>
      </c>
      <c r="DH34" s="229">
        <f t="shared" si="21"/>
        <v>0.99859628115746069</v>
      </c>
      <c r="DI34" s="228">
        <f t="shared" si="22"/>
        <v>1</v>
      </c>
      <c r="DJ34" s="229">
        <f t="shared" si="23"/>
        <v>1</v>
      </c>
    </row>
    <row r="35" spans="2:114" x14ac:dyDescent="0.2">
      <c r="B35" s="165" t="str">
        <f t="shared" si="24"/>
        <v>30 - 30.9</v>
      </c>
      <c r="C35" s="178">
        <v>30</v>
      </c>
      <c r="D35" s="179">
        <f t="shared" si="25"/>
        <v>30.9</v>
      </c>
      <c r="F35" s="2">
        <v>6</v>
      </c>
      <c r="H35" s="198">
        <f>$F35*Settings!$D$22</f>
        <v>480</v>
      </c>
      <c r="I35" s="190">
        <f t="shared" si="0"/>
        <v>16</v>
      </c>
      <c r="J35" s="190">
        <f t="shared" si="1"/>
        <v>15.533980582524272</v>
      </c>
      <c r="K35" s="41">
        <f>H35/Settings!$D$4/$CR35</f>
        <v>0.99267867216165062</v>
      </c>
      <c r="L35" s="43">
        <f>H35/Settings!$D$4/$CS35</f>
        <v>0.97089896811159226</v>
      </c>
      <c r="M35" s="41">
        <f>K35*Settings!$D$14</f>
        <v>14.890180082424759</v>
      </c>
      <c r="N35" s="43">
        <f>L35*Settings!$D$14</f>
        <v>14.563484521673884</v>
      </c>
      <c r="O35" s="42"/>
      <c r="P35" s="42"/>
      <c r="Q35" s="165" t="str">
        <f t="shared" si="26"/>
        <v>30 - 30.9</v>
      </c>
      <c r="R35" s="178">
        <v>30</v>
      </c>
      <c r="S35" s="179">
        <f t="shared" si="2"/>
        <v>30.9</v>
      </c>
      <c r="U35" s="169">
        <f t="shared" si="27"/>
        <v>6</v>
      </c>
      <c r="W35" s="216">
        <f>$F35*Settings!$D$23</f>
        <v>360</v>
      </c>
      <c r="X35" s="217">
        <f t="shared" si="3"/>
        <v>12</v>
      </c>
      <c r="Y35" s="201">
        <f t="shared" si="4"/>
        <v>11.650485436893204</v>
      </c>
      <c r="Z35" s="72">
        <f>W35/Settings!$D$5/$CT35</f>
        <v>0.74569771701242249</v>
      </c>
      <c r="AA35" s="74">
        <f>W35/Settings!$D$5/$CU35</f>
        <v>0.72893540443739246</v>
      </c>
      <c r="AB35" s="72">
        <f>Z35*Settings!$D$15</f>
        <v>11.185465755186337</v>
      </c>
      <c r="AC35" s="74">
        <f>AA35*Settings!$D$15</f>
        <v>10.934031066560888</v>
      </c>
      <c r="AF35" s="165" t="str">
        <f t="shared" si="28"/>
        <v>30 - 30.9</v>
      </c>
      <c r="AG35" s="178">
        <v>30</v>
      </c>
      <c r="AH35" s="179">
        <f t="shared" si="29"/>
        <v>30.9</v>
      </c>
      <c r="AI35" s="23"/>
      <c r="AJ35" s="169">
        <f t="shared" si="30"/>
        <v>6</v>
      </c>
      <c r="AK35" s="42"/>
      <c r="AL35" s="218">
        <f>$F35*Settings!$D$24</f>
        <v>210</v>
      </c>
      <c r="AM35" s="219">
        <f t="shared" si="5"/>
        <v>7</v>
      </c>
      <c r="AN35" s="220">
        <f t="shared" si="6"/>
        <v>6.7961165048543695</v>
      </c>
      <c r="AO35" s="94">
        <f>AL35/Settings!$D$6/$CV35</f>
        <v>0.87032822880107152</v>
      </c>
      <c r="AP35" s="96">
        <f>AL35/Settings!$D$6/$CW35</f>
        <v>0.85071527249729972</v>
      </c>
      <c r="AQ35" s="94">
        <f>AO35*Settings!$D$16</f>
        <v>6.5274617160080366</v>
      </c>
      <c r="AR35" s="96">
        <f>AP35*Settings!$D$16</f>
        <v>6.3803645437297476</v>
      </c>
      <c r="AU35" s="165" t="str">
        <f t="shared" si="31"/>
        <v>30 - 30.9</v>
      </c>
      <c r="AV35" s="178">
        <v>30</v>
      </c>
      <c r="AW35" s="179">
        <f t="shared" si="32"/>
        <v>30.9</v>
      </c>
      <c r="AY35" s="169">
        <f t="shared" si="33"/>
        <v>6</v>
      </c>
      <c r="AZ35" s="42"/>
      <c r="BA35" s="364">
        <f>$F35*Settings!$D$25</f>
        <v>300</v>
      </c>
      <c r="BB35" s="365">
        <f t="shared" si="7"/>
        <v>10</v>
      </c>
      <c r="BC35" s="366">
        <f t="shared" si="8"/>
        <v>9.7087378640776709</v>
      </c>
      <c r="BD35" s="350">
        <f>BA35/Settings!$D$7/$CX35</f>
        <v>1.2408064788027995</v>
      </c>
      <c r="BE35" s="352">
        <f>BA35/Settings!$D$7/$CY35</f>
        <v>1.2136015820566564</v>
      </c>
      <c r="BF35" s="350">
        <f>BD35*Settings!$D$17</f>
        <v>9.3060485910209962</v>
      </c>
      <c r="BG35" s="352">
        <f>BE35*Settings!$D$17</f>
        <v>9.102011865424922</v>
      </c>
      <c r="BJ35" s="41">
        <f>+Settings!$E$29*Settings!$D$14</f>
        <v>12</v>
      </c>
      <c r="BK35" s="42">
        <f>Settings!$D$14</f>
        <v>15</v>
      </c>
      <c r="BL35" s="43">
        <f>+Settings!$G$29*Settings!$D$14</f>
        <v>18.75</v>
      </c>
      <c r="BM35" s="41">
        <f>+Settings!$E$29</f>
        <v>0.8</v>
      </c>
      <c r="BN35" s="42">
        <v>1</v>
      </c>
      <c r="BO35" s="43">
        <f>+Settings!$G$29</f>
        <v>1.25</v>
      </c>
      <c r="BR35" s="72">
        <f>+Settings!$E$30*Settings!$D$15</f>
        <v>12</v>
      </c>
      <c r="BS35" s="73">
        <f>Settings!$D$15</f>
        <v>15</v>
      </c>
      <c r="BT35" s="74">
        <f>+Settings!$G$30*Settings!$D$15</f>
        <v>18.75</v>
      </c>
      <c r="BU35" s="72">
        <f>+Settings!$E$30</f>
        <v>0.8</v>
      </c>
      <c r="BV35" s="73">
        <v>1</v>
      </c>
      <c r="BW35" s="74">
        <f>+Settings!$G$30</f>
        <v>1.25</v>
      </c>
      <c r="BX35" s="73"/>
      <c r="BZ35" s="94">
        <f>+Settings!$E$31*Settings!$D$16</f>
        <v>6</v>
      </c>
      <c r="CA35" s="95">
        <f>Settings!$D$16</f>
        <v>7.5</v>
      </c>
      <c r="CB35" s="96">
        <f>+Settings!$G$31*Settings!$D$16</f>
        <v>9.375</v>
      </c>
      <c r="CC35" s="94">
        <f>+Settings!$E$31</f>
        <v>0.8</v>
      </c>
      <c r="CD35" s="95">
        <v>1</v>
      </c>
      <c r="CE35" s="96">
        <f>+Settings!$G$31</f>
        <v>1.25</v>
      </c>
      <c r="CF35" s="95"/>
      <c r="CH35" s="350">
        <f>+Settings!$E$32*Settings!$D$17</f>
        <v>6</v>
      </c>
      <c r="CI35" s="351">
        <f>Settings!$D$17</f>
        <v>7.5</v>
      </c>
      <c r="CJ35" s="352">
        <f>+Settings!$G$32*Settings!$D$17</f>
        <v>9.375</v>
      </c>
      <c r="CK35" s="350">
        <f>+Settings!$E$32</f>
        <v>0.8</v>
      </c>
      <c r="CL35" s="351">
        <v>1</v>
      </c>
      <c r="CM35" s="352">
        <f>+Settings!$G$32</f>
        <v>1.25</v>
      </c>
      <c r="CP35" s="64">
        <f>(C35/Settings!$D$11)^0.75</f>
        <v>0.80592744886765644</v>
      </c>
      <c r="CQ35" s="215">
        <f>(D35/Settings!$D$11)^0.75</f>
        <v>0.82399365227040022</v>
      </c>
      <c r="CR35" s="64">
        <f t="shared" si="9"/>
        <v>0.80590026000853354</v>
      </c>
      <c r="CS35" s="64">
        <f t="shared" si="10"/>
        <v>0.82397862833864954</v>
      </c>
      <c r="CT35" s="64">
        <f t="shared" si="11"/>
        <v>0.80461557855353427</v>
      </c>
      <c r="CU35" s="64">
        <f t="shared" si="12"/>
        <v>0.82311820272070946</v>
      </c>
      <c r="CV35" s="64">
        <f t="shared" si="34"/>
        <v>0.80429426144696148</v>
      </c>
      <c r="CW35" s="66">
        <f t="shared" si="13"/>
        <v>0.82283699685457545</v>
      </c>
      <c r="CX35" s="64">
        <f t="shared" si="14"/>
        <v>0.80592744886765644</v>
      </c>
      <c r="CY35" s="66">
        <f t="shared" si="15"/>
        <v>0.82399365227040022</v>
      </c>
      <c r="DA35" s="35">
        <f>IF(ISNA(VLOOKUP($C35,'Weight-Age'!$C:$D,2,TRUE)/(365.25/12)+9),9,VLOOKUP($C35,'Weight-Age'!$C:$D,2,TRUE)/(365.25/12)+9)</f>
        <v>111.99794661190965</v>
      </c>
      <c r="DB35" s="35">
        <f>IF(ISNA(VLOOKUP($D35,'Weight-Age'!$B:$D,3,TRUE)/(365.25/12)+9),9,VLOOKUP($D35,'Weight-Age'!$B:$D,3,TRUE)/(365.25/12)+9)</f>
        <v>129.01642710472279</v>
      </c>
      <c r="DC35" s="226">
        <f t="shared" si="16"/>
        <v>0.99996626388744903</v>
      </c>
      <c r="DD35" s="227">
        <f t="shared" si="17"/>
        <v>0.99998176693265861</v>
      </c>
      <c r="DE35" s="227">
        <f t="shared" si="18"/>
        <v>0.99837222281488813</v>
      </c>
      <c r="DF35" s="227">
        <f t="shared" si="19"/>
        <v>0.99893755304148446</v>
      </c>
      <c r="DG35" s="228">
        <f t="shared" si="20"/>
        <v>0.99797353046730253</v>
      </c>
      <c r="DH35" s="229">
        <f t="shared" si="21"/>
        <v>0.99859628115746069</v>
      </c>
      <c r="DI35" s="228">
        <f t="shared" si="22"/>
        <v>1</v>
      </c>
      <c r="DJ35" s="229">
        <f t="shared" si="23"/>
        <v>1</v>
      </c>
    </row>
    <row r="36" spans="2:114" x14ac:dyDescent="0.2">
      <c r="B36" s="165" t="str">
        <f t="shared" si="24"/>
        <v>31 - 31.9</v>
      </c>
      <c r="C36" s="178">
        <v>31</v>
      </c>
      <c r="D36" s="179">
        <f t="shared" si="25"/>
        <v>31.9</v>
      </c>
      <c r="F36" s="2">
        <v>6</v>
      </c>
      <c r="H36" s="198">
        <f>$F36*Settings!$D$22</f>
        <v>480</v>
      </c>
      <c r="I36" s="190">
        <f t="shared" si="0"/>
        <v>15.483870967741936</v>
      </c>
      <c r="J36" s="190">
        <f t="shared" si="1"/>
        <v>15.047021943573668</v>
      </c>
      <c r="K36" s="41">
        <f>H36/Settings!$D$4/$CR36</f>
        <v>0.968560548554802</v>
      </c>
      <c r="L36" s="43">
        <f>H36/Settings!$D$4/$CS36</f>
        <v>0.94798155389006922</v>
      </c>
      <c r="M36" s="41">
        <f>K36*Settings!$D$14</f>
        <v>14.52840822832203</v>
      </c>
      <c r="N36" s="43">
        <f>L36*Settings!$D$14</f>
        <v>14.219723308351039</v>
      </c>
      <c r="O36" s="42"/>
      <c r="P36" s="42"/>
      <c r="Q36" s="165" t="str">
        <f t="shared" si="26"/>
        <v>31 - 31.9</v>
      </c>
      <c r="R36" s="178">
        <v>31</v>
      </c>
      <c r="S36" s="179">
        <f t="shared" si="2"/>
        <v>31.9</v>
      </c>
      <c r="U36" s="169">
        <f t="shared" si="27"/>
        <v>6</v>
      </c>
      <c r="W36" s="216">
        <f>$F36*Settings!$D$23</f>
        <v>360</v>
      </c>
      <c r="X36" s="217">
        <f t="shared" si="3"/>
        <v>11.612903225806452</v>
      </c>
      <c r="Y36" s="201">
        <f t="shared" si="4"/>
        <v>11.285266457680251</v>
      </c>
      <c r="Z36" s="72">
        <f>W36/Settings!$D$5/$CT36</f>
        <v>0.72749232533198471</v>
      </c>
      <c r="AA36" s="74">
        <f>W36/Settings!$D$5/$CU36</f>
        <v>0.71172937667044878</v>
      </c>
      <c r="AB36" s="72">
        <f>Z36*Settings!$D$15</f>
        <v>10.91238487997977</v>
      </c>
      <c r="AC36" s="74">
        <f>AA36*Settings!$D$15</f>
        <v>10.675940650056731</v>
      </c>
      <c r="AF36" s="165" t="str">
        <f t="shared" si="28"/>
        <v>31 - 31.9</v>
      </c>
      <c r="AG36" s="178">
        <v>31</v>
      </c>
      <c r="AH36" s="179">
        <f t="shared" si="29"/>
        <v>31.9</v>
      </c>
      <c r="AI36" s="23"/>
      <c r="AJ36" s="169">
        <f t="shared" si="30"/>
        <v>6</v>
      </c>
      <c r="AK36" s="42"/>
      <c r="AL36" s="218">
        <f>$F36*Settings!$D$24</f>
        <v>210</v>
      </c>
      <c r="AM36" s="219">
        <f t="shared" si="5"/>
        <v>6.774193548387097</v>
      </c>
      <c r="AN36" s="220">
        <f t="shared" si="6"/>
        <v>6.5830721003134798</v>
      </c>
      <c r="AO36" s="94">
        <f>AL36/Settings!$D$6/$CV36</f>
        <v>0.8490719094321254</v>
      </c>
      <c r="AP36" s="96">
        <f>AL36/Settings!$D$6/$CW36</f>
        <v>0.83063471321694871</v>
      </c>
      <c r="AQ36" s="94">
        <f>AO36*Settings!$D$16</f>
        <v>6.3680393207409409</v>
      </c>
      <c r="AR36" s="96">
        <f>AP36*Settings!$D$16</f>
        <v>6.2297603491271154</v>
      </c>
      <c r="AU36" s="165" t="str">
        <f t="shared" si="31"/>
        <v>31 - 31.9</v>
      </c>
      <c r="AV36" s="178">
        <v>31</v>
      </c>
      <c r="AW36" s="179">
        <f t="shared" si="32"/>
        <v>31.9</v>
      </c>
      <c r="AY36" s="169">
        <f t="shared" si="33"/>
        <v>6</v>
      </c>
      <c r="AZ36" s="42"/>
      <c r="BA36" s="364">
        <f>$F36*Settings!$D$25</f>
        <v>300</v>
      </c>
      <c r="BB36" s="365">
        <f t="shared" si="7"/>
        <v>9.67741935483871</v>
      </c>
      <c r="BC36" s="366">
        <f t="shared" si="8"/>
        <v>9.4043887147335425</v>
      </c>
      <c r="BD36" s="350">
        <f>BA36/Settings!$D$7/$CX36</f>
        <v>1.2106642636781115</v>
      </c>
      <c r="BE36" s="352">
        <f>BA36/Settings!$D$7/$CY36</f>
        <v>1.1849553365981984</v>
      </c>
      <c r="BF36" s="350">
        <f>BD36*Settings!$D$17</f>
        <v>9.0799819775858364</v>
      </c>
      <c r="BG36" s="352">
        <f>BE36*Settings!$D$17</f>
        <v>8.8871650244864888</v>
      </c>
      <c r="BJ36" s="41">
        <f>+Settings!$E$29*Settings!$D$14</f>
        <v>12</v>
      </c>
      <c r="BK36" s="42">
        <f>Settings!$D$14</f>
        <v>15</v>
      </c>
      <c r="BL36" s="43">
        <f>+Settings!$G$29*Settings!$D$14</f>
        <v>18.75</v>
      </c>
      <c r="BM36" s="41">
        <f>+Settings!$E$29</f>
        <v>0.8</v>
      </c>
      <c r="BN36" s="42">
        <v>1</v>
      </c>
      <c r="BO36" s="43">
        <f>+Settings!$G$29</f>
        <v>1.25</v>
      </c>
      <c r="BR36" s="72">
        <f>+Settings!$E$30*Settings!$D$15</f>
        <v>12</v>
      </c>
      <c r="BS36" s="73">
        <f>Settings!$D$15</f>
        <v>15</v>
      </c>
      <c r="BT36" s="74">
        <f>+Settings!$G$30*Settings!$D$15</f>
        <v>18.75</v>
      </c>
      <c r="BU36" s="72">
        <f>+Settings!$E$30</f>
        <v>0.8</v>
      </c>
      <c r="BV36" s="73">
        <v>1</v>
      </c>
      <c r="BW36" s="74">
        <f>+Settings!$G$30</f>
        <v>1.25</v>
      </c>
      <c r="BX36" s="73"/>
      <c r="BZ36" s="94">
        <f>+Settings!$E$31*Settings!$D$16</f>
        <v>6</v>
      </c>
      <c r="CA36" s="95">
        <f>Settings!$D$16</f>
        <v>7.5</v>
      </c>
      <c r="CB36" s="96">
        <f>+Settings!$G$31*Settings!$D$16</f>
        <v>9.375</v>
      </c>
      <c r="CC36" s="94">
        <f>+Settings!$E$31</f>
        <v>0.8</v>
      </c>
      <c r="CD36" s="95">
        <v>1</v>
      </c>
      <c r="CE36" s="96">
        <f>+Settings!$G$31</f>
        <v>1.25</v>
      </c>
      <c r="CF36" s="95"/>
      <c r="CH36" s="350">
        <f>+Settings!$E$32*Settings!$D$17</f>
        <v>6</v>
      </c>
      <c r="CI36" s="351">
        <f>Settings!$D$17</f>
        <v>7.5</v>
      </c>
      <c r="CJ36" s="352">
        <f>+Settings!$G$32*Settings!$D$17</f>
        <v>9.375</v>
      </c>
      <c r="CK36" s="350">
        <f>+Settings!$E$32</f>
        <v>0.8</v>
      </c>
      <c r="CL36" s="351">
        <v>1</v>
      </c>
      <c r="CM36" s="352">
        <f>+Settings!$G$32</f>
        <v>1.25</v>
      </c>
      <c r="CP36" s="64">
        <f>(C36/Settings!$D$11)^0.75</f>
        <v>0.82599282889701087</v>
      </c>
      <c r="CQ36" s="215">
        <f>(D36/Settings!$D$11)^0.75</f>
        <v>0.84391366418149294</v>
      </c>
      <c r="CR36" s="64">
        <f t="shared" si="9"/>
        <v>0.82596798020907136</v>
      </c>
      <c r="CS36" s="64">
        <f t="shared" si="10"/>
        <v>0.84389827704682363</v>
      </c>
      <c r="CT36" s="64">
        <f t="shared" si="11"/>
        <v>0.8247509686458826</v>
      </c>
      <c r="CU36" s="64">
        <f t="shared" si="12"/>
        <v>0.84301705067573363</v>
      </c>
      <c r="CV36" s="64">
        <f t="shared" si="34"/>
        <v>0.82442958272894995</v>
      </c>
      <c r="CW36" s="66">
        <f t="shared" si="13"/>
        <v>0.84272904666960502</v>
      </c>
      <c r="CX36" s="64">
        <f t="shared" si="14"/>
        <v>0.82599282889701087</v>
      </c>
      <c r="CY36" s="66">
        <f t="shared" si="15"/>
        <v>0.84391366418149294</v>
      </c>
      <c r="DA36" s="35">
        <f>IF(ISNA(VLOOKUP($C36,'Weight-Age'!$C:$D,2,TRUE)/(365.25/12)+9),9,VLOOKUP($C36,'Weight-Age'!$C:$D,2,TRUE)/(365.25/12)+9)</f>
        <v>114.98767967145791</v>
      </c>
      <c r="DB36" s="35">
        <f>IF(ISNA(VLOOKUP($D36,'Weight-Age'!$B:$D,3,TRUE)/(365.25/12)+9),9,VLOOKUP($D36,'Weight-Age'!$B:$D,3,TRUE)/(365.25/12)+9)</f>
        <v>129.01642710472279</v>
      </c>
      <c r="DC36" s="226">
        <f t="shared" si="16"/>
        <v>0.99996991658151235</v>
      </c>
      <c r="DD36" s="227">
        <f t="shared" si="17"/>
        <v>0.99998176693265861</v>
      </c>
      <c r="DE36" s="227">
        <f t="shared" si="18"/>
        <v>0.99849652417347667</v>
      </c>
      <c r="DF36" s="227">
        <f t="shared" si="19"/>
        <v>0.99893755304148446</v>
      </c>
      <c r="DG36" s="228">
        <f t="shared" si="20"/>
        <v>0.99810743372899691</v>
      </c>
      <c r="DH36" s="229">
        <f t="shared" si="21"/>
        <v>0.99859628115746069</v>
      </c>
      <c r="DI36" s="228">
        <f t="shared" si="22"/>
        <v>1</v>
      </c>
      <c r="DJ36" s="229">
        <f t="shared" si="23"/>
        <v>1</v>
      </c>
    </row>
    <row r="37" spans="2:114" x14ac:dyDescent="0.2">
      <c r="B37" s="165" t="str">
        <f t="shared" si="24"/>
        <v>32 - 32.9</v>
      </c>
      <c r="C37" s="178">
        <v>32</v>
      </c>
      <c r="D37" s="179">
        <f t="shared" si="25"/>
        <v>32.9</v>
      </c>
      <c r="F37" s="2">
        <v>6</v>
      </c>
      <c r="H37" s="198">
        <f>$F37*Settings!$D$22</f>
        <v>480</v>
      </c>
      <c r="I37" s="190">
        <f t="shared" si="0"/>
        <v>15</v>
      </c>
      <c r="J37" s="190">
        <f t="shared" si="1"/>
        <v>14.589665653495441</v>
      </c>
      <c r="K37" s="41">
        <f>H37/Settings!$D$4/$CR37</f>
        <v>0.94576702428028392</v>
      </c>
      <c r="L37" s="43">
        <f>H37/Settings!$D$4/$CS37</f>
        <v>0.9262878673080096</v>
      </c>
      <c r="M37" s="41">
        <f>K37*Settings!$D$14</f>
        <v>14.186505364204258</v>
      </c>
      <c r="N37" s="43">
        <f>L37*Settings!$D$14</f>
        <v>13.894318009620145</v>
      </c>
      <c r="O37" s="42"/>
      <c r="P37" s="42"/>
      <c r="Q37" s="165" t="str">
        <f t="shared" si="26"/>
        <v>32 - 32.9</v>
      </c>
      <c r="R37" s="178">
        <v>32</v>
      </c>
      <c r="S37" s="179">
        <f t="shared" si="2"/>
        <v>32.9</v>
      </c>
      <c r="U37" s="169">
        <f t="shared" si="27"/>
        <v>6</v>
      </c>
      <c r="W37" s="216">
        <f>$F37*Settings!$D$23</f>
        <v>360</v>
      </c>
      <c r="X37" s="217">
        <f t="shared" si="3"/>
        <v>11.25</v>
      </c>
      <c r="Y37" s="201">
        <f t="shared" si="4"/>
        <v>10.942249240121582</v>
      </c>
      <c r="Z37" s="72">
        <f>W37/Settings!$D$5/$CT37</f>
        <v>0.71029374252378297</v>
      </c>
      <c r="AA37" s="74">
        <f>W37/Settings!$D$5/$CU37</f>
        <v>0.6954421040274581</v>
      </c>
      <c r="AB37" s="72">
        <f>Z37*Settings!$D$15</f>
        <v>10.654406137856745</v>
      </c>
      <c r="AC37" s="74">
        <f>AA37*Settings!$D$15</f>
        <v>10.431631560411871</v>
      </c>
      <c r="AF37" s="165" t="str">
        <f t="shared" si="28"/>
        <v>32 - 32.9</v>
      </c>
      <c r="AG37" s="178">
        <v>32</v>
      </c>
      <c r="AH37" s="179">
        <f t="shared" si="29"/>
        <v>32.9</v>
      </c>
      <c r="AI37" s="23"/>
      <c r="AJ37" s="169">
        <f t="shared" si="30"/>
        <v>6</v>
      </c>
      <c r="AK37" s="42"/>
      <c r="AL37" s="218">
        <f>$F37*Settings!$D$24</f>
        <v>210</v>
      </c>
      <c r="AM37" s="219">
        <f t="shared" si="5"/>
        <v>6.5625</v>
      </c>
      <c r="AN37" s="220">
        <f t="shared" si="6"/>
        <v>6.3829787234042552</v>
      </c>
      <c r="AO37" s="94">
        <f>AL37/Settings!$D$6/$CV37</f>
        <v>0.82899065856913523</v>
      </c>
      <c r="AP37" s="96">
        <f>AL37/Settings!$D$6/$CW37</f>
        <v>0.81162640123159002</v>
      </c>
      <c r="AQ37" s="94">
        <f>AO37*Settings!$D$16</f>
        <v>6.2174299392685146</v>
      </c>
      <c r="AR37" s="96">
        <f>AP37*Settings!$D$16</f>
        <v>6.0871980092369249</v>
      </c>
      <c r="AU37" s="165" t="str">
        <f t="shared" si="31"/>
        <v>32 - 32.9</v>
      </c>
      <c r="AV37" s="178">
        <v>32</v>
      </c>
      <c r="AW37" s="179">
        <f t="shared" si="32"/>
        <v>32.9</v>
      </c>
      <c r="AY37" s="169">
        <f t="shared" si="33"/>
        <v>6</v>
      </c>
      <c r="AZ37" s="42"/>
      <c r="BA37" s="364">
        <f>$F37*Settings!$D$25</f>
        <v>300</v>
      </c>
      <c r="BB37" s="365">
        <f t="shared" si="7"/>
        <v>9.375</v>
      </c>
      <c r="BC37" s="366">
        <f t="shared" si="8"/>
        <v>9.1185410334346511</v>
      </c>
      <c r="BD37" s="350">
        <f>BA37/Settings!$D$7/$CX37</f>
        <v>1.1821770112539698</v>
      </c>
      <c r="BE37" s="352">
        <f>BA37/Settings!$D$7/$CY37</f>
        <v>1.1578387227986842</v>
      </c>
      <c r="BF37" s="350">
        <f>BD37*Settings!$D$17</f>
        <v>8.8663275844047735</v>
      </c>
      <c r="BG37" s="352">
        <f>BE37*Settings!$D$17</f>
        <v>8.6837904209901318</v>
      </c>
      <c r="BJ37" s="41">
        <f>+Settings!$E$29*Settings!$D$14</f>
        <v>12</v>
      </c>
      <c r="BK37" s="42">
        <f>Settings!$D$14</f>
        <v>15</v>
      </c>
      <c r="BL37" s="43">
        <f>+Settings!$G$29*Settings!$D$14</f>
        <v>18.75</v>
      </c>
      <c r="BM37" s="41">
        <f>+Settings!$E$29</f>
        <v>0.8</v>
      </c>
      <c r="BN37" s="42">
        <v>1</v>
      </c>
      <c r="BO37" s="43">
        <f>+Settings!$G$29</f>
        <v>1.25</v>
      </c>
      <c r="BR37" s="72">
        <f>+Settings!$E$30*Settings!$D$15</f>
        <v>12</v>
      </c>
      <c r="BS37" s="73">
        <f>Settings!$D$15</f>
        <v>15</v>
      </c>
      <c r="BT37" s="74">
        <f>+Settings!$G$30*Settings!$D$15</f>
        <v>18.75</v>
      </c>
      <c r="BU37" s="72">
        <f>+Settings!$E$30</f>
        <v>0.8</v>
      </c>
      <c r="BV37" s="73">
        <v>1</v>
      </c>
      <c r="BW37" s="74">
        <f>+Settings!$G$30</f>
        <v>1.25</v>
      </c>
      <c r="BX37" s="73"/>
      <c r="BZ37" s="94">
        <f>+Settings!$E$31*Settings!$D$16</f>
        <v>6</v>
      </c>
      <c r="CA37" s="95">
        <f>Settings!$D$16</f>
        <v>7.5</v>
      </c>
      <c r="CB37" s="96">
        <f>+Settings!$G$31*Settings!$D$16</f>
        <v>9.375</v>
      </c>
      <c r="CC37" s="94">
        <f>+Settings!$E$31</f>
        <v>0.8</v>
      </c>
      <c r="CD37" s="95">
        <v>1</v>
      </c>
      <c r="CE37" s="96">
        <f>+Settings!$G$31</f>
        <v>1.25</v>
      </c>
      <c r="CF37" s="95"/>
      <c r="CH37" s="350">
        <f>+Settings!$E$32*Settings!$D$17</f>
        <v>6</v>
      </c>
      <c r="CI37" s="351">
        <f>Settings!$D$17</f>
        <v>7.5</v>
      </c>
      <c r="CJ37" s="352">
        <f>+Settings!$G$32*Settings!$D$17</f>
        <v>9.375</v>
      </c>
      <c r="CK37" s="350">
        <f>+Settings!$E$32</f>
        <v>0.8</v>
      </c>
      <c r="CL37" s="351">
        <v>1</v>
      </c>
      <c r="CM37" s="352">
        <f>+Settings!$G$32</f>
        <v>1.25</v>
      </c>
      <c r="CP37" s="64">
        <f>(C37/Settings!$D$11)^0.75</f>
        <v>0.84589701075245127</v>
      </c>
      <c r="CQ37" s="215">
        <f>(D37/Settings!$D$11)^0.75</f>
        <v>0.86367814472713234</v>
      </c>
      <c r="CR37" s="64">
        <f t="shared" si="9"/>
        <v>0.84587427924841152</v>
      </c>
      <c r="CS37" s="64">
        <f t="shared" si="10"/>
        <v>0.8636623972253582</v>
      </c>
      <c r="CT37" s="64">
        <f t="shared" si="11"/>
        <v>0.84472094301170053</v>
      </c>
      <c r="CU37" s="64">
        <f t="shared" si="12"/>
        <v>0.86276053250913065</v>
      </c>
      <c r="CV37" s="64">
        <f t="shared" si="34"/>
        <v>0.84440034729489311</v>
      </c>
      <c r="CW37" s="66">
        <f t="shared" si="13"/>
        <v>0.8624657834414895</v>
      </c>
      <c r="CX37" s="64">
        <f t="shared" si="14"/>
        <v>0.84589701075245127</v>
      </c>
      <c r="CY37" s="66">
        <f t="shared" si="15"/>
        <v>0.86367814472713234</v>
      </c>
      <c r="DA37" s="35">
        <f>IF(ISNA(VLOOKUP($C37,'Weight-Age'!$C:$D,2,TRUE)/(365.25/12)+9),9,VLOOKUP($C37,'Weight-Age'!$C:$D,2,TRUE)/(365.25/12)+9)</f>
        <v>118.01026694045174</v>
      </c>
      <c r="DB37" s="35">
        <f>IF(ISNA(VLOOKUP($D37,'Weight-Age'!$B:$D,3,TRUE)/(365.25/12)+9),9,VLOOKUP($D37,'Weight-Age'!$B:$D,3,TRUE)/(365.25/12)+9)</f>
        <v>129.01642710472279</v>
      </c>
      <c r="DC37" s="226">
        <f t="shared" si="16"/>
        <v>0.99997312733849297</v>
      </c>
      <c r="DD37" s="227">
        <f t="shared" si="17"/>
        <v>0.99998176693265861</v>
      </c>
      <c r="DE37" s="227">
        <f t="shared" si="18"/>
        <v>0.99860967975320702</v>
      </c>
      <c r="DF37" s="227">
        <f t="shared" si="19"/>
        <v>0.99893755304148446</v>
      </c>
      <c r="DG37" s="228">
        <f t="shared" si="20"/>
        <v>0.99823067886689087</v>
      </c>
      <c r="DH37" s="229">
        <f t="shared" si="21"/>
        <v>0.99859628115746069</v>
      </c>
      <c r="DI37" s="228">
        <f t="shared" si="22"/>
        <v>1</v>
      </c>
      <c r="DJ37" s="229">
        <f t="shared" si="23"/>
        <v>1</v>
      </c>
    </row>
    <row r="38" spans="2:114" x14ac:dyDescent="0.2">
      <c r="B38" s="165" t="str">
        <f t="shared" si="24"/>
        <v>33 - 33.9</v>
      </c>
      <c r="C38" s="178">
        <v>33</v>
      </c>
      <c r="D38" s="179">
        <f t="shared" si="25"/>
        <v>33.9</v>
      </c>
      <c r="F38" s="2">
        <v>6</v>
      </c>
      <c r="H38" s="198">
        <f>$F38*Settings!$D$22</f>
        <v>480</v>
      </c>
      <c r="I38" s="190">
        <f t="shared" si="0"/>
        <v>14.545454545454545</v>
      </c>
      <c r="J38" s="190">
        <f t="shared" si="1"/>
        <v>14.159292035398231</v>
      </c>
      <c r="K38" s="41">
        <f>H38/Settings!$D$4/$CR38</f>
        <v>0.92418729293746804</v>
      </c>
      <c r="L38" s="43">
        <f>H38/Settings!$D$4/$CS38</f>
        <v>0.90571826391106602</v>
      </c>
      <c r="M38" s="41">
        <f>K38*Settings!$D$14</f>
        <v>13.862809394062021</v>
      </c>
      <c r="N38" s="43">
        <f>L38*Settings!$D$14</f>
        <v>13.585773958665991</v>
      </c>
      <c r="O38" s="42"/>
      <c r="P38" s="42"/>
      <c r="Q38" s="165" t="str">
        <f t="shared" si="26"/>
        <v>33 - 33.9</v>
      </c>
      <c r="R38" s="178">
        <v>33</v>
      </c>
      <c r="S38" s="179">
        <f t="shared" si="2"/>
        <v>33.9</v>
      </c>
      <c r="U38" s="169">
        <f t="shared" si="27"/>
        <v>6</v>
      </c>
      <c r="W38" s="216">
        <f>$F38*Settings!$D$23</f>
        <v>360</v>
      </c>
      <c r="X38" s="217">
        <f t="shared" si="3"/>
        <v>10.909090909090908</v>
      </c>
      <c r="Y38" s="201">
        <f t="shared" si="4"/>
        <v>10.619469026548673</v>
      </c>
      <c r="Z38" s="72">
        <f>W38/Settings!$D$5/$CT38</f>
        <v>0.69401854295758214</v>
      </c>
      <c r="AA38" s="74">
        <f>W38/Settings!$D$5/$CU38</f>
        <v>0.67999877504706885</v>
      </c>
      <c r="AB38" s="72">
        <f>Z38*Settings!$D$15</f>
        <v>10.410278144363732</v>
      </c>
      <c r="AC38" s="74">
        <f>AA38*Settings!$D$15</f>
        <v>10.199981625706032</v>
      </c>
      <c r="AF38" s="165" t="str">
        <f t="shared" si="28"/>
        <v>33 - 33.9</v>
      </c>
      <c r="AG38" s="178">
        <v>33</v>
      </c>
      <c r="AH38" s="179">
        <f t="shared" si="29"/>
        <v>33.9</v>
      </c>
      <c r="AI38" s="23"/>
      <c r="AJ38" s="169">
        <f t="shared" si="30"/>
        <v>6</v>
      </c>
      <c r="AK38" s="42"/>
      <c r="AL38" s="218">
        <f>$F38*Settings!$D$24</f>
        <v>210</v>
      </c>
      <c r="AM38" s="219">
        <f t="shared" si="5"/>
        <v>6.3636363636363633</v>
      </c>
      <c r="AN38" s="220">
        <f t="shared" si="6"/>
        <v>6.1946902654867255</v>
      </c>
      <c r="AO38" s="94">
        <f>AL38/Settings!$D$6/$CV38</f>
        <v>0.80998741227128068</v>
      </c>
      <c r="AP38" s="96">
        <f>AL38/Settings!$D$6/$CW38</f>
        <v>0.79360302667488658</v>
      </c>
      <c r="AQ38" s="94">
        <f>AO38*Settings!$D$16</f>
        <v>6.0749055920346056</v>
      </c>
      <c r="AR38" s="96">
        <f>AP38*Settings!$D$16</f>
        <v>5.952022700061649</v>
      </c>
      <c r="AU38" s="165" t="str">
        <f t="shared" si="31"/>
        <v>33 - 33.9</v>
      </c>
      <c r="AV38" s="178">
        <v>33</v>
      </c>
      <c r="AW38" s="179">
        <f t="shared" si="32"/>
        <v>33.9</v>
      </c>
      <c r="AY38" s="169">
        <f t="shared" si="33"/>
        <v>6</v>
      </c>
      <c r="AZ38" s="42"/>
      <c r="BA38" s="364">
        <f>$F38*Settings!$D$25</f>
        <v>300</v>
      </c>
      <c r="BB38" s="365">
        <f t="shared" si="7"/>
        <v>9.0909090909090917</v>
      </c>
      <c r="BC38" s="366">
        <f t="shared" si="8"/>
        <v>8.8495575221238933</v>
      </c>
      <c r="BD38" s="350">
        <f>BA38/Settings!$D$7/$CX38</f>
        <v>1.1552062731332868</v>
      </c>
      <c r="BE38" s="352">
        <f>BA38/Settings!$D$7/$CY38</f>
        <v>1.1321271873612098</v>
      </c>
      <c r="BF38" s="350">
        <f>BD38*Settings!$D$17</f>
        <v>8.6640470484996506</v>
      </c>
      <c r="BG38" s="352">
        <f>BE38*Settings!$D$17</f>
        <v>8.4909539052090732</v>
      </c>
      <c r="BJ38" s="41">
        <f>+Settings!$E$29*Settings!$D$14</f>
        <v>12</v>
      </c>
      <c r="BK38" s="42">
        <f>Settings!$D$14</f>
        <v>15</v>
      </c>
      <c r="BL38" s="43">
        <f>+Settings!$G$29*Settings!$D$14</f>
        <v>18.75</v>
      </c>
      <c r="BM38" s="41">
        <f>+Settings!$E$29</f>
        <v>0.8</v>
      </c>
      <c r="BN38" s="42">
        <v>1</v>
      </c>
      <c r="BO38" s="43">
        <f>+Settings!$G$29</f>
        <v>1.25</v>
      </c>
      <c r="BR38" s="72">
        <f>+Settings!$E$30*Settings!$D$15</f>
        <v>12</v>
      </c>
      <c r="BS38" s="73">
        <f>Settings!$D$15</f>
        <v>15</v>
      </c>
      <c r="BT38" s="74">
        <f>+Settings!$G$30*Settings!$D$15</f>
        <v>18.75</v>
      </c>
      <c r="BU38" s="72">
        <f>+Settings!$E$30</f>
        <v>0.8</v>
      </c>
      <c r="BV38" s="73">
        <v>1</v>
      </c>
      <c r="BW38" s="74">
        <f>+Settings!$G$30</f>
        <v>1.25</v>
      </c>
      <c r="BX38" s="73"/>
      <c r="BZ38" s="94">
        <f>+Settings!$E$31*Settings!$D$16</f>
        <v>6</v>
      </c>
      <c r="CA38" s="95">
        <f>Settings!$D$16</f>
        <v>7.5</v>
      </c>
      <c r="CB38" s="96">
        <f>+Settings!$G$31*Settings!$D$16</f>
        <v>9.375</v>
      </c>
      <c r="CC38" s="94">
        <f>+Settings!$E$31</f>
        <v>0.8</v>
      </c>
      <c r="CD38" s="95">
        <v>1</v>
      </c>
      <c r="CE38" s="96">
        <f>+Settings!$G$31</f>
        <v>1.25</v>
      </c>
      <c r="CF38" s="95"/>
      <c r="CH38" s="350">
        <f>+Settings!$E$32*Settings!$D$17</f>
        <v>6</v>
      </c>
      <c r="CI38" s="351">
        <f>Settings!$D$17</f>
        <v>7.5</v>
      </c>
      <c r="CJ38" s="352">
        <f>+Settings!$G$32*Settings!$D$17</f>
        <v>9.375</v>
      </c>
      <c r="CK38" s="350">
        <f>+Settings!$E$32</f>
        <v>0.8</v>
      </c>
      <c r="CL38" s="351">
        <v>1</v>
      </c>
      <c r="CM38" s="352">
        <f>+Settings!$G$32</f>
        <v>1.25</v>
      </c>
      <c r="CP38" s="64">
        <f>(C38/Settings!$D$11)^0.75</f>
        <v>0.86564626877214057</v>
      </c>
      <c r="CQ38" s="215">
        <f>(D38/Settings!$D$11)^0.75</f>
        <v>0.88329298259396538</v>
      </c>
      <c r="CR38" s="64">
        <f t="shared" si="9"/>
        <v>0.86562540527608112</v>
      </c>
      <c r="CS38" s="64">
        <f t="shared" si="10"/>
        <v>0.88327687745353156</v>
      </c>
      <c r="CT38" s="64">
        <f t="shared" si="11"/>
        <v>0.86453021477362957</v>
      </c>
      <c r="CU38" s="64">
        <f t="shared" si="12"/>
        <v>0.88235453065113034</v>
      </c>
      <c r="CV38" s="64">
        <f t="shared" si="34"/>
        <v>0.86421096105325179</v>
      </c>
      <c r="CW38" s="66">
        <f t="shared" si="13"/>
        <v>0.88205308759081547</v>
      </c>
      <c r="CX38" s="64">
        <f t="shared" si="14"/>
        <v>0.86564626877214057</v>
      </c>
      <c r="CY38" s="66">
        <f t="shared" si="15"/>
        <v>0.88329298259396538</v>
      </c>
      <c r="DA38" s="35">
        <f>IF(ISNA(VLOOKUP($C38,'Weight-Age'!$C:$D,2,TRUE)/(365.25/12)+9),9,VLOOKUP($C38,'Weight-Age'!$C:$D,2,TRUE)/(365.25/12)+9)</f>
        <v>121</v>
      </c>
      <c r="DB38" s="35">
        <f>IF(ISNA(VLOOKUP($D38,'Weight-Age'!$B:$D,3,TRUE)/(365.25/12)+9),9,VLOOKUP($D38,'Weight-Age'!$B:$D,3,TRUE)/(365.25/12)+9)</f>
        <v>129.01642710472279</v>
      </c>
      <c r="DC38" s="226">
        <f t="shared" si="16"/>
        <v>0.99997589835847267</v>
      </c>
      <c r="DD38" s="227">
        <f t="shared" si="17"/>
        <v>0.99998176693265861</v>
      </c>
      <c r="DE38" s="227">
        <f t="shared" si="18"/>
        <v>0.99871072741976463</v>
      </c>
      <c r="DF38" s="227">
        <f t="shared" si="19"/>
        <v>0.99893755304148446</v>
      </c>
      <c r="DG38" s="228">
        <f t="shared" si="20"/>
        <v>0.9983419235192631</v>
      </c>
      <c r="DH38" s="229">
        <f t="shared" si="21"/>
        <v>0.99859628115746069</v>
      </c>
      <c r="DI38" s="228">
        <f t="shared" si="22"/>
        <v>1</v>
      </c>
      <c r="DJ38" s="229">
        <f t="shared" si="23"/>
        <v>1</v>
      </c>
    </row>
    <row r="39" spans="2:114" ht="13.5" thickBot="1" x14ac:dyDescent="0.25">
      <c r="B39" s="165" t="str">
        <f t="shared" si="24"/>
        <v>34 - 34.9</v>
      </c>
      <c r="C39" s="178">
        <v>34</v>
      </c>
      <c r="D39" s="230">
        <f t="shared" si="25"/>
        <v>34.9</v>
      </c>
      <c r="F39" s="3">
        <v>6</v>
      </c>
      <c r="H39" s="198">
        <f>$F39*Settings!$D$22</f>
        <v>480</v>
      </c>
      <c r="I39" s="190">
        <f t="shared" si="0"/>
        <v>14.117647058823529</v>
      </c>
      <c r="J39" s="190">
        <f t="shared" si="1"/>
        <v>13.753581661891118</v>
      </c>
      <c r="K39" s="41">
        <f>H39/Settings!$D$4/$CR39</f>
        <v>0.90372273012273863</v>
      </c>
      <c r="L39" s="43">
        <f>H39/Settings!$D$4/$CS39</f>
        <v>0.88618384544373507</v>
      </c>
      <c r="M39" s="41">
        <f>K39*Settings!$D$14</f>
        <v>13.555840951841079</v>
      </c>
      <c r="N39" s="43">
        <f>L39*Settings!$D$14</f>
        <v>13.292757681656026</v>
      </c>
      <c r="O39" s="42"/>
      <c r="P39" s="42"/>
      <c r="Q39" s="165" t="str">
        <f t="shared" si="26"/>
        <v>34 - 34.9</v>
      </c>
      <c r="R39" s="178">
        <v>34</v>
      </c>
      <c r="S39" s="230">
        <f t="shared" si="2"/>
        <v>34.9</v>
      </c>
      <c r="U39" s="169">
        <f t="shared" si="27"/>
        <v>6</v>
      </c>
      <c r="W39" s="216">
        <f>$F39*Settings!$D$23</f>
        <v>360</v>
      </c>
      <c r="X39" s="217">
        <f t="shared" si="3"/>
        <v>10.588235294117647</v>
      </c>
      <c r="Y39" s="201">
        <f t="shared" si="4"/>
        <v>10.315186246418339</v>
      </c>
      <c r="Z39" s="72">
        <f>W39/Settings!$D$5/$CT39</f>
        <v>0.67859014847069754</v>
      </c>
      <c r="AA39" s="74">
        <f>W39/Settings!$D$5/$CU39</f>
        <v>0.66533264634201028</v>
      </c>
      <c r="AB39" s="72">
        <f>Z39*Settings!$D$15</f>
        <v>10.178852227060464</v>
      </c>
      <c r="AC39" s="74">
        <f>AA39*Settings!$D$15</f>
        <v>9.9799896951301541</v>
      </c>
      <c r="AF39" s="165" t="str">
        <f t="shared" si="28"/>
        <v>34 - 34.9</v>
      </c>
      <c r="AG39" s="178">
        <v>34</v>
      </c>
      <c r="AH39" s="230">
        <f t="shared" si="29"/>
        <v>34.9</v>
      </c>
      <c r="AI39" s="23"/>
      <c r="AJ39" s="169">
        <f t="shared" si="30"/>
        <v>6</v>
      </c>
      <c r="AK39" s="42"/>
      <c r="AL39" s="218">
        <f>$F39*Settings!$D$24</f>
        <v>210</v>
      </c>
      <c r="AM39" s="219">
        <f t="shared" si="5"/>
        <v>6.1764705882352944</v>
      </c>
      <c r="AN39" s="220">
        <f t="shared" si="6"/>
        <v>6.0171919770773643</v>
      </c>
      <c r="AO39" s="94">
        <f>AL39/Settings!$D$6/$CV39</f>
        <v>0.79197278201266519</v>
      </c>
      <c r="AP39" s="96">
        <f>AL39/Settings!$D$6/$CW39</f>
        <v>0.77648669565041917</v>
      </c>
      <c r="AQ39" s="94">
        <f>AO39*Settings!$D$16</f>
        <v>5.9397958650949887</v>
      </c>
      <c r="AR39" s="96">
        <f>AP39*Settings!$D$16</f>
        <v>5.8236502173781437</v>
      </c>
      <c r="AU39" s="165" t="str">
        <f t="shared" si="31"/>
        <v>34 - 34.9</v>
      </c>
      <c r="AV39" s="178">
        <v>34</v>
      </c>
      <c r="AW39" s="230">
        <f t="shared" si="32"/>
        <v>34.9</v>
      </c>
      <c r="AY39" s="169">
        <f t="shared" si="33"/>
        <v>6</v>
      </c>
      <c r="AZ39" s="42"/>
      <c r="BA39" s="364">
        <f>$F39*Settings!$D$25</f>
        <v>300</v>
      </c>
      <c r="BB39" s="365">
        <f t="shared" si="7"/>
        <v>8.8235294117647065</v>
      </c>
      <c r="BC39" s="366">
        <f t="shared" si="8"/>
        <v>8.595988538681949</v>
      </c>
      <c r="BD39" s="350">
        <f>BA39/Settings!$D$7/$CX39</f>
        <v>1.1296289287108092</v>
      </c>
      <c r="BE39" s="352">
        <f>BA39/Settings!$D$7/$CY39</f>
        <v>1.1077096094925052</v>
      </c>
      <c r="BF39" s="350">
        <f>BD39*Settings!$D$17</f>
        <v>8.4722169653310697</v>
      </c>
      <c r="BG39" s="352">
        <f>BE39*Settings!$D$17</f>
        <v>8.3078220711937885</v>
      </c>
      <c r="BJ39" s="41">
        <f>+Settings!$E$29*Settings!$D$14</f>
        <v>12</v>
      </c>
      <c r="BK39" s="42">
        <f>Settings!$D$14</f>
        <v>15</v>
      </c>
      <c r="BL39" s="43">
        <f>+Settings!$G$29*Settings!$D$14</f>
        <v>18.75</v>
      </c>
      <c r="BM39" s="41">
        <f>+Settings!$E$29</f>
        <v>0.8</v>
      </c>
      <c r="BN39" s="42">
        <v>1</v>
      </c>
      <c r="BO39" s="43">
        <f>+Settings!$G$29</f>
        <v>1.25</v>
      </c>
      <c r="BR39" s="72">
        <f>+Settings!$E$30*Settings!$D$15</f>
        <v>12</v>
      </c>
      <c r="BS39" s="73">
        <f>Settings!$D$15</f>
        <v>15</v>
      </c>
      <c r="BT39" s="74">
        <f>+Settings!$G$30*Settings!$D$15</f>
        <v>18.75</v>
      </c>
      <c r="BU39" s="72">
        <f>+Settings!$E$30</f>
        <v>0.8</v>
      </c>
      <c r="BV39" s="73">
        <v>1</v>
      </c>
      <c r="BW39" s="74">
        <f>+Settings!$G$30</f>
        <v>1.25</v>
      </c>
      <c r="BX39" s="73"/>
      <c r="BZ39" s="94">
        <f>+Settings!$E$31*Settings!$D$16</f>
        <v>6</v>
      </c>
      <c r="CA39" s="95">
        <f>Settings!$D$16</f>
        <v>7.5</v>
      </c>
      <c r="CB39" s="96">
        <f>+Settings!$G$31*Settings!$D$16</f>
        <v>9.375</v>
      </c>
      <c r="CC39" s="94">
        <f>+Settings!$E$31</f>
        <v>0.8</v>
      </c>
      <c r="CD39" s="95">
        <v>1</v>
      </c>
      <c r="CE39" s="96">
        <f>+Settings!$G$31</f>
        <v>1.25</v>
      </c>
      <c r="CF39" s="95"/>
      <c r="CH39" s="350">
        <f>+Settings!$E$32*Settings!$D$17</f>
        <v>6</v>
      </c>
      <c r="CI39" s="351">
        <f>Settings!$D$17</f>
        <v>7.5</v>
      </c>
      <c r="CJ39" s="352">
        <f>+Settings!$G$32*Settings!$D$17</f>
        <v>9.375</v>
      </c>
      <c r="CK39" s="350">
        <f>+Settings!$E$32</f>
        <v>0.8</v>
      </c>
      <c r="CL39" s="351">
        <v>1</v>
      </c>
      <c r="CM39" s="352">
        <f>+Settings!$G$32</f>
        <v>1.25</v>
      </c>
      <c r="CP39" s="64">
        <f>(C39/Settings!$D$11)^0.75</f>
        <v>0.88524645092194265</v>
      </c>
      <c r="CQ39" s="215">
        <f>(D39/Settings!$D$11)^0.75</f>
        <v>0.90276367689736647</v>
      </c>
      <c r="CR39" s="64">
        <f t="shared" si="9"/>
        <v>0.88522726422002074</v>
      </c>
      <c r="CS39" s="64">
        <f t="shared" si="10"/>
        <v>0.9027472167464522</v>
      </c>
      <c r="CT39" s="64">
        <f t="shared" si="11"/>
        <v>0.88418613407840951</v>
      </c>
      <c r="CU39" s="64">
        <f t="shared" si="12"/>
        <v>0.90180453837458852</v>
      </c>
      <c r="CV39" s="64">
        <f t="shared" si="34"/>
        <v>0.88386875900086881</v>
      </c>
      <c r="CW39" s="66">
        <f t="shared" si="13"/>
        <v>0.90149645051374561</v>
      </c>
      <c r="CX39" s="64">
        <f t="shared" si="14"/>
        <v>0.88524645092194265</v>
      </c>
      <c r="CY39" s="66">
        <f t="shared" si="15"/>
        <v>0.90276367689736647</v>
      </c>
      <c r="DA39" s="35">
        <f>IF(ISNA(VLOOKUP($C39,'Weight-Age'!$C:$D,2,TRUE)/(365.25/12)+9),9,VLOOKUP($C39,'Weight-Age'!$C:$D,2,TRUE)/(365.25/12)+9)</f>
        <v>123.98973305954826</v>
      </c>
      <c r="DB39" s="35">
        <f>IF(ISNA(VLOOKUP($D39,'Weight-Age'!$B:$D,3,TRUE)/(365.25/12)+9),9,VLOOKUP($D39,'Weight-Age'!$B:$D,3,TRUE)/(365.25/12)+9)</f>
        <v>129.01642710472279</v>
      </c>
      <c r="DC39" s="231">
        <f t="shared" si="16"/>
        <v>0.99997832614646243</v>
      </c>
      <c r="DD39" s="232">
        <f t="shared" si="17"/>
        <v>0.99998176693265861</v>
      </c>
      <c r="DE39" s="232">
        <f t="shared" si="18"/>
        <v>0.99880223541994562</v>
      </c>
      <c r="DF39" s="232">
        <f t="shared" si="19"/>
        <v>0.99893755304148446</v>
      </c>
      <c r="DG39" s="233">
        <f t="shared" si="20"/>
        <v>0.99844371935110376</v>
      </c>
      <c r="DH39" s="234">
        <f t="shared" si="21"/>
        <v>0.99859628115746069</v>
      </c>
      <c r="DI39" s="228">
        <f t="shared" si="22"/>
        <v>1</v>
      </c>
      <c r="DJ39" s="229">
        <f t="shared" si="23"/>
        <v>1</v>
      </c>
    </row>
    <row r="40" spans="2:114" ht="13.5" thickBot="1" x14ac:dyDescent="0.25">
      <c r="B40" s="180" t="str">
        <f t="shared" si="24"/>
        <v>35 - -0.1</v>
      </c>
      <c r="C40" s="181">
        <v>35</v>
      </c>
      <c r="D40" s="182">
        <f t="shared" si="25"/>
        <v>-0.1</v>
      </c>
      <c r="F40" s="183"/>
      <c r="H40" s="183">
        <f>$F40*Settings!$D$22</f>
        <v>0</v>
      </c>
      <c r="I40" s="204">
        <f t="shared" si="0"/>
        <v>0</v>
      </c>
      <c r="J40" s="204">
        <f t="shared" si="1"/>
        <v>0</v>
      </c>
      <c r="K40" s="206">
        <f>H40/Settings!$D$4/$CP40</f>
        <v>0</v>
      </c>
      <c r="L40" s="207"/>
      <c r="M40" s="242">
        <f>K40*Settings!$D$14</f>
        <v>0</v>
      </c>
      <c r="N40" s="243">
        <f>L40*Settings!$D$14</f>
        <v>0</v>
      </c>
      <c r="O40" s="42"/>
      <c r="P40" s="42"/>
      <c r="Q40" s="180" t="str">
        <f t="shared" si="26"/>
        <v>35 - -0.1</v>
      </c>
      <c r="R40" s="181">
        <v>35</v>
      </c>
      <c r="S40" s="182">
        <f>V41-0.1</f>
        <v>-0.1</v>
      </c>
      <c r="U40" s="183"/>
      <c r="W40" s="203">
        <f>$F40*Settings!$D$23</f>
        <v>0</v>
      </c>
      <c r="X40" s="235">
        <f t="shared" si="3"/>
        <v>0</v>
      </c>
      <c r="Y40" s="208">
        <f t="shared" si="4"/>
        <v>0</v>
      </c>
      <c r="Z40" s="206">
        <f>W40/Settings!$D$5/$CP40</f>
        <v>0</v>
      </c>
      <c r="AA40" s="207"/>
      <c r="AB40" s="242">
        <f>Z40*Settings!$D$15</f>
        <v>0</v>
      </c>
      <c r="AC40" s="243">
        <f>AA40*Settings!$D$15</f>
        <v>0</v>
      </c>
      <c r="AF40" s="180" t="str">
        <f t="shared" si="28"/>
        <v>35 - -0.1</v>
      </c>
      <c r="AG40" s="181">
        <v>35</v>
      </c>
      <c r="AH40" s="182">
        <f t="shared" si="29"/>
        <v>-0.1</v>
      </c>
      <c r="AI40" s="23"/>
      <c r="AJ40" s="183"/>
      <c r="AK40" s="260"/>
      <c r="AL40" s="203">
        <f>$F40*Settings!$D$24</f>
        <v>0</v>
      </c>
      <c r="AM40" s="235">
        <f t="shared" si="5"/>
        <v>0</v>
      </c>
      <c r="AN40" s="208">
        <f t="shared" si="6"/>
        <v>0</v>
      </c>
      <c r="AO40" s="206">
        <f>AL40/Settings!$D$6/$CP40</f>
        <v>0</v>
      </c>
      <c r="AP40" s="207"/>
      <c r="AQ40" s="242">
        <f>AO40*Settings!$D$16</f>
        <v>0</v>
      </c>
      <c r="AR40" s="243">
        <f>AP40*Settings!$D$16</f>
        <v>0</v>
      </c>
      <c r="AU40" s="180" t="str">
        <f t="shared" si="31"/>
        <v>35 - -0.1</v>
      </c>
      <c r="AV40" s="181">
        <v>35</v>
      </c>
      <c r="AW40" s="182">
        <f t="shared" si="32"/>
        <v>-0.1</v>
      </c>
      <c r="AY40" s="183"/>
      <c r="AZ40" s="260"/>
      <c r="BA40" s="203"/>
      <c r="BB40" s="235"/>
      <c r="BC40" s="208"/>
      <c r="BD40" s="206"/>
      <c r="BE40" s="207"/>
      <c r="BF40" s="242"/>
      <c r="BG40" s="243"/>
      <c r="BJ40" s="206">
        <f>+Settings!$E$29*Settings!$D$14</f>
        <v>12</v>
      </c>
      <c r="BK40" s="205">
        <f>Settings!$D$14</f>
        <v>15</v>
      </c>
      <c r="BL40" s="207">
        <f>+Settings!$G$29*Settings!$D$14</f>
        <v>18.75</v>
      </c>
      <c r="BM40" s="206"/>
      <c r="BN40" s="205"/>
      <c r="BO40" s="207"/>
      <c r="BR40" s="206">
        <f>+Settings!$E$30*Settings!$D$15</f>
        <v>12</v>
      </c>
      <c r="BS40" s="205">
        <f>Settings!$D$15</f>
        <v>15</v>
      </c>
      <c r="BT40" s="207">
        <f>+Settings!$G$30*Settings!$D$15</f>
        <v>18.75</v>
      </c>
      <c r="BU40" s="205"/>
      <c r="BV40" s="205"/>
      <c r="BW40" s="207"/>
      <c r="BX40" s="72"/>
      <c r="BZ40" s="206">
        <f>+Settings!$E$31*Settings!$D$16</f>
        <v>6</v>
      </c>
      <c r="CA40" s="205">
        <f>Settings!$D$16</f>
        <v>7.5</v>
      </c>
      <c r="CB40" s="205">
        <f>+Settings!$G$31*Settings!$D$16</f>
        <v>9.375</v>
      </c>
      <c r="CC40" s="205"/>
      <c r="CD40" s="205"/>
      <c r="CE40" s="207"/>
      <c r="CF40" s="95"/>
      <c r="CH40" s="206">
        <f>+Settings!$E$32*Settings!$D$17</f>
        <v>6</v>
      </c>
      <c r="CI40" s="205">
        <f>Settings!$D$17</f>
        <v>7.5</v>
      </c>
      <c r="CJ40" s="207">
        <f>+Settings!$G$32*Settings!$D$17</f>
        <v>9.375</v>
      </c>
      <c r="CK40" s="206"/>
      <c r="CL40" s="205"/>
      <c r="CM40" s="207"/>
      <c r="CP40" s="78">
        <f>(C40/Settings!$D$11)^0.75</f>
        <v>0.90470301942504849</v>
      </c>
      <c r="CQ40" s="80"/>
      <c r="CR40" s="81"/>
      <c r="CS40" s="82"/>
      <c r="CT40" s="82"/>
      <c r="CU40" s="82"/>
      <c r="CV40" s="82"/>
      <c r="CW40" s="83"/>
      <c r="CX40" s="82"/>
      <c r="CY40" s="83"/>
      <c r="DA40" s="46"/>
      <c r="DB40" s="47"/>
      <c r="DC40" s="47"/>
      <c r="DD40" s="47"/>
      <c r="DE40" s="47"/>
      <c r="DF40" s="47"/>
      <c r="DG40" s="47"/>
      <c r="DH40" s="48"/>
      <c r="DI40" s="47"/>
      <c r="DJ40" s="48"/>
    </row>
    <row r="41" spans="2:114" x14ac:dyDescent="0.2">
      <c r="O41" s="42"/>
      <c r="P41" s="42"/>
      <c r="AF41" s="104"/>
      <c r="AG41" s="104"/>
      <c r="AH41" s="104"/>
      <c r="AI41" s="104"/>
      <c r="AJ41" s="104"/>
      <c r="AK41" s="104"/>
      <c r="AU41" s="104"/>
      <c r="AV41" s="104"/>
      <c r="AW41" s="104"/>
      <c r="AX41" s="104"/>
      <c r="AY41" s="104"/>
      <c r="AZ41" s="104"/>
      <c r="BA41" s="102"/>
      <c r="BB41" s="102"/>
      <c r="BH41" s="24"/>
    </row>
    <row r="42" spans="2:114" x14ac:dyDescent="0.2">
      <c r="AU42" s="102"/>
      <c r="AV42" s="102"/>
      <c r="AW42" s="102"/>
      <c r="AX42" s="102"/>
      <c r="AY42" s="102"/>
      <c r="AZ42" s="102"/>
      <c r="BA42" s="102"/>
      <c r="BB42" s="102"/>
      <c r="BH42" s="24"/>
    </row>
    <row r="43" spans="2:114" x14ac:dyDescent="0.2">
      <c r="AU43" s="102"/>
      <c r="AV43" s="102"/>
      <c r="AW43" s="102"/>
      <c r="AX43" s="102"/>
      <c r="AY43" s="102"/>
      <c r="AZ43" s="102"/>
      <c r="BA43" s="102"/>
      <c r="BB43" s="102"/>
      <c r="BH43" s="24"/>
    </row>
    <row r="44" spans="2:114" x14ac:dyDescent="0.2">
      <c r="AU44" s="102"/>
      <c r="AV44" s="102"/>
      <c r="AW44" s="102"/>
      <c r="AX44" s="102"/>
      <c r="AY44" s="102"/>
      <c r="AZ44" s="102"/>
      <c r="BA44" s="102"/>
      <c r="BB44" s="102"/>
      <c r="BH44" s="24"/>
    </row>
    <row r="45" spans="2:114" x14ac:dyDescent="0.2">
      <c r="AU45" s="102"/>
      <c r="AV45" s="102"/>
      <c r="AW45" s="102"/>
      <c r="AX45" s="102"/>
      <c r="AY45" s="102"/>
      <c r="AZ45" s="102"/>
      <c r="BA45" s="102"/>
      <c r="BB45" s="102"/>
      <c r="BH45" s="24"/>
    </row>
    <row r="46" spans="2:114" x14ac:dyDescent="0.2">
      <c r="AU46" s="102"/>
      <c r="AV46" s="102"/>
      <c r="AW46" s="102"/>
      <c r="AX46" s="102"/>
      <c r="AY46" s="102"/>
      <c r="AZ46" s="102"/>
      <c r="BA46" s="102"/>
      <c r="BB46" s="102"/>
    </row>
    <row r="47" spans="2:114" x14ac:dyDescent="0.2">
      <c r="AU47" s="102"/>
      <c r="AV47" s="102"/>
      <c r="AW47" s="102"/>
      <c r="AX47" s="102"/>
      <c r="AY47" s="102"/>
      <c r="AZ47" s="102"/>
      <c r="BA47" s="102"/>
      <c r="BB47" s="102"/>
    </row>
    <row r="48" spans="2:114" x14ac:dyDescent="0.2">
      <c r="AU48" s="102"/>
      <c r="AV48" s="102"/>
      <c r="AW48" s="102"/>
      <c r="AX48" s="102"/>
      <c r="AY48" s="102"/>
      <c r="AZ48" s="102"/>
      <c r="BA48" s="102"/>
      <c r="BB48" s="102"/>
    </row>
    <row r="49" spans="47:54" x14ac:dyDescent="0.2">
      <c r="AU49" s="102"/>
      <c r="AV49" s="102"/>
      <c r="AW49" s="102"/>
      <c r="AX49" s="102"/>
      <c r="AY49" s="102"/>
      <c r="AZ49" s="102"/>
      <c r="BA49" s="102"/>
      <c r="BB49" s="102"/>
    </row>
    <row r="50" spans="47:54" x14ac:dyDescent="0.2">
      <c r="AU50" s="102"/>
      <c r="AV50" s="102"/>
      <c r="AW50" s="102"/>
      <c r="AX50" s="102"/>
      <c r="AY50" s="102"/>
      <c r="AZ50" s="102"/>
      <c r="BA50" s="102"/>
      <c r="BB50" s="102"/>
    </row>
    <row r="51" spans="47:54" x14ac:dyDescent="0.2">
      <c r="AU51" s="102"/>
      <c r="AV51" s="102"/>
      <c r="AW51" s="102"/>
      <c r="AX51" s="102"/>
      <c r="AY51" s="102"/>
      <c r="AZ51" s="102"/>
      <c r="BA51" s="102"/>
      <c r="BB51" s="102"/>
    </row>
    <row r="52" spans="47:54" x14ac:dyDescent="0.2">
      <c r="AU52" s="102"/>
      <c r="AV52" s="102"/>
      <c r="AW52" s="102"/>
      <c r="AX52" s="102"/>
      <c r="AY52" s="102"/>
      <c r="AZ52" s="102"/>
      <c r="BA52" s="102"/>
      <c r="BB52" s="102"/>
    </row>
    <row r="53" spans="47:54" x14ac:dyDescent="0.2">
      <c r="AU53" s="102"/>
      <c r="AV53" s="102"/>
      <c r="AW53" s="102"/>
      <c r="AX53" s="102"/>
      <c r="AY53" s="102"/>
      <c r="AZ53" s="102"/>
      <c r="BA53" s="102"/>
      <c r="BB53" s="102"/>
    </row>
    <row r="54" spans="47:54" x14ac:dyDescent="0.2">
      <c r="AU54" s="102"/>
      <c r="AV54" s="102"/>
      <c r="AW54" s="102"/>
      <c r="AX54" s="102"/>
      <c r="AY54" s="102"/>
      <c r="AZ54" s="102"/>
      <c r="BA54" s="102"/>
      <c r="BB54" s="102"/>
    </row>
    <row r="55" spans="47:54" x14ac:dyDescent="0.2">
      <c r="AU55" s="102"/>
      <c r="AV55" s="102"/>
      <c r="AW55" s="102"/>
      <c r="AX55" s="102"/>
      <c r="AY55" s="102"/>
      <c r="AZ55" s="102"/>
      <c r="BA55" s="102"/>
      <c r="BB55" s="102"/>
    </row>
    <row r="56" spans="47:54" x14ac:dyDescent="0.2">
      <c r="AU56" s="102"/>
      <c r="AV56" s="102"/>
      <c r="AW56" s="102"/>
      <c r="AX56" s="102"/>
      <c r="AY56" s="102"/>
      <c r="AZ56" s="102"/>
      <c r="BA56" s="102"/>
      <c r="BB56" s="102"/>
    </row>
    <row r="57" spans="47:54" x14ac:dyDescent="0.2">
      <c r="AU57" s="102"/>
      <c r="AV57" s="102"/>
      <c r="AW57" s="102"/>
      <c r="AX57" s="102"/>
      <c r="AY57" s="102"/>
      <c r="AZ57" s="102"/>
      <c r="BA57" s="102"/>
      <c r="BB57" s="102"/>
    </row>
    <row r="58" spans="47:54" x14ac:dyDescent="0.2">
      <c r="AU58" s="102"/>
      <c r="AV58" s="102"/>
      <c r="AW58" s="102"/>
      <c r="AX58" s="102"/>
      <c r="AY58" s="102"/>
      <c r="AZ58" s="102"/>
      <c r="BA58" s="102"/>
      <c r="BB58" s="102"/>
    </row>
    <row r="59" spans="47:54" x14ac:dyDescent="0.2">
      <c r="AU59" s="102"/>
      <c r="AV59" s="102"/>
      <c r="AW59" s="102"/>
      <c r="AX59" s="102"/>
      <c r="AY59" s="102"/>
      <c r="AZ59" s="102"/>
      <c r="BA59" s="102"/>
      <c r="BB59" s="102"/>
    </row>
    <row r="60" spans="47:54" x14ac:dyDescent="0.2">
      <c r="AU60" s="102"/>
      <c r="AV60" s="102"/>
      <c r="AW60" s="102"/>
      <c r="AX60" s="102"/>
      <c r="AY60" s="102"/>
      <c r="AZ60" s="102"/>
      <c r="BA60" s="102"/>
      <c r="BB60" s="102"/>
    </row>
    <row r="61" spans="47:54" x14ac:dyDescent="0.2">
      <c r="AU61" s="102"/>
      <c r="AV61" s="102"/>
      <c r="AW61" s="102"/>
      <c r="AX61" s="102"/>
      <c r="AY61" s="102"/>
      <c r="AZ61" s="102"/>
      <c r="BA61" s="102"/>
      <c r="BB61" s="102"/>
    </row>
    <row r="62" spans="47:54" x14ac:dyDescent="0.2">
      <c r="AU62" s="102"/>
      <c r="AV62" s="102"/>
      <c r="AW62" s="102"/>
      <c r="AX62" s="102"/>
      <c r="AY62" s="102"/>
      <c r="AZ62" s="102"/>
      <c r="BA62" s="102"/>
      <c r="BB62" s="102"/>
    </row>
    <row r="63" spans="47:54" x14ac:dyDescent="0.2">
      <c r="AU63" s="102"/>
      <c r="AV63" s="102"/>
      <c r="AW63" s="102"/>
      <c r="AX63" s="102"/>
      <c r="AY63" s="102"/>
      <c r="AZ63" s="102"/>
      <c r="BA63" s="102"/>
      <c r="BB63" s="102"/>
    </row>
    <row r="64" spans="47:54" x14ac:dyDescent="0.2">
      <c r="AU64" s="102"/>
      <c r="AV64" s="102"/>
      <c r="AW64" s="102"/>
      <c r="AX64" s="102"/>
      <c r="AY64" s="102"/>
      <c r="AZ64" s="102"/>
      <c r="BA64" s="102"/>
      <c r="BB64" s="102"/>
    </row>
    <row r="65" spans="47:54" x14ac:dyDescent="0.2">
      <c r="AU65" s="102"/>
      <c r="AV65" s="102"/>
      <c r="AW65" s="102"/>
      <c r="AX65" s="102"/>
      <c r="AY65" s="102"/>
      <c r="AZ65" s="102"/>
      <c r="BA65" s="102"/>
      <c r="BB65" s="102"/>
    </row>
    <row r="66" spans="47:54" x14ac:dyDescent="0.2">
      <c r="AU66" s="102"/>
      <c r="AV66" s="102"/>
      <c r="AW66" s="102"/>
      <c r="AX66" s="102"/>
      <c r="AY66" s="102"/>
      <c r="AZ66" s="102"/>
      <c r="BA66" s="102"/>
      <c r="BB66" s="102"/>
    </row>
    <row r="67" spans="47:54" x14ac:dyDescent="0.2">
      <c r="AU67" s="102"/>
      <c r="AV67" s="102"/>
      <c r="AW67" s="102"/>
      <c r="AX67" s="102"/>
      <c r="AY67" s="102"/>
      <c r="AZ67" s="102"/>
      <c r="BA67" s="102"/>
      <c r="BB67" s="102"/>
    </row>
    <row r="68" spans="47:54" x14ac:dyDescent="0.2">
      <c r="AU68" s="102"/>
      <c r="AV68" s="102"/>
      <c r="AW68" s="102"/>
      <c r="AX68" s="102"/>
      <c r="AY68" s="102"/>
      <c r="AZ68" s="102"/>
      <c r="BA68" s="102"/>
      <c r="BB68" s="102"/>
    </row>
    <row r="69" spans="47:54" x14ac:dyDescent="0.2">
      <c r="AU69" s="102"/>
      <c r="AV69" s="102"/>
      <c r="AW69" s="102"/>
      <c r="AX69" s="102"/>
      <c r="AY69" s="102"/>
      <c r="AZ69" s="102"/>
      <c r="BA69" s="102"/>
      <c r="BB69" s="102"/>
    </row>
    <row r="70" spans="47:54" x14ac:dyDescent="0.2">
      <c r="AU70" s="102"/>
      <c r="AV70" s="102"/>
      <c r="AW70" s="102"/>
      <c r="AX70" s="102"/>
      <c r="AY70" s="102"/>
      <c r="AZ70" s="102"/>
      <c r="BA70" s="102"/>
      <c r="BB70" s="102"/>
    </row>
    <row r="71" spans="47:54" x14ac:dyDescent="0.2">
      <c r="AU71" s="102"/>
      <c r="AV71" s="102"/>
      <c r="AW71" s="102"/>
      <c r="AX71" s="102"/>
      <c r="AY71" s="102"/>
      <c r="AZ71" s="102"/>
      <c r="BA71" s="102"/>
      <c r="BB71" s="102"/>
    </row>
    <row r="72" spans="47:54" x14ac:dyDescent="0.2">
      <c r="AU72" s="102"/>
      <c r="AV72" s="102"/>
      <c r="AW72" s="102"/>
      <c r="AX72" s="102"/>
      <c r="AY72" s="102"/>
      <c r="AZ72" s="102"/>
      <c r="BA72" s="102"/>
      <c r="BB72" s="102"/>
    </row>
    <row r="73" spans="47:54" x14ac:dyDescent="0.2">
      <c r="AU73" s="102"/>
      <c r="AV73" s="102"/>
      <c r="AW73" s="102"/>
      <c r="AX73" s="102"/>
      <c r="AY73" s="102"/>
      <c r="AZ73" s="102"/>
      <c r="BA73" s="102"/>
      <c r="BB73" s="102"/>
    </row>
    <row r="74" spans="47:54" x14ac:dyDescent="0.2">
      <c r="AU74" s="102"/>
      <c r="AV74" s="102"/>
      <c r="AW74" s="102"/>
      <c r="AX74" s="102"/>
      <c r="AY74" s="102"/>
      <c r="AZ74" s="102"/>
      <c r="BA74" s="102"/>
      <c r="BB74" s="102"/>
    </row>
    <row r="75" spans="47:54" x14ac:dyDescent="0.2">
      <c r="AU75" s="102"/>
      <c r="AV75" s="102"/>
      <c r="AW75" s="102"/>
      <c r="AX75" s="102"/>
      <c r="AY75" s="102"/>
      <c r="AZ75" s="102"/>
      <c r="BA75" s="102"/>
      <c r="BB75" s="102"/>
    </row>
    <row r="76" spans="47:54" x14ac:dyDescent="0.2">
      <c r="AU76" s="102"/>
      <c r="AV76" s="102"/>
      <c r="AW76" s="102"/>
      <c r="AX76" s="102"/>
      <c r="AY76" s="102"/>
      <c r="AZ76" s="102"/>
      <c r="BA76" s="102"/>
      <c r="BB76" s="102"/>
    </row>
    <row r="77" spans="47:54" x14ac:dyDescent="0.2">
      <c r="AU77" s="102"/>
      <c r="AV77" s="102"/>
      <c r="AW77" s="102"/>
      <c r="AX77" s="102"/>
      <c r="AY77" s="102"/>
      <c r="AZ77" s="102"/>
      <c r="BA77" s="102"/>
      <c r="BB77" s="102"/>
    </row>
    <row r="78" spans="47:54" x14ac:dyDescent="0.2">
      <c r="AU78" s="102"/>
      <c r="AV78" s="102"/>
      <c r="AW78" s="102"/>
      <c r="AX78" s="102"/>
      <c r="AY78" s="102"/>
      <c r="AZ78" s="102"/>
      <c r="BA78" s="102"/>
      <c r="BB78" s="102"/>
    </row>
    <row r="79" spans="47:54" x14ac:dyDescent="0.2">
      <c r="AU79" s="102"/>
      <c r="AV79" s="102"/>
      <c r="AW79" s="102"/>
      <c r="AX79" s="102"/>
      <c r="AY79" s="102"/>
      <c r="AZ79" s="102"/>
      <c r="BA79" s="102"/>
      <c r="BB79" s="102"/>
    </row>
    <row r="80" spans="47:54" x14ac:dyDescent="0.2">
      <c r="AU80" s="102"/>
      <c r="AV80" s="102"/>
      <c r="AW80" s="102"/>
      <c r="AX80" s="102"/>
      <c r="AY80" s="102"/>
      <c r="AZ80" s="102"/>
      <c r="BA80" s="102"/>
      <c r="BB80" s="102"/>
    </row>
    <row r="81" spans="39:54" x14ac:dyDescent="0.2">
      <c r="AU81" s="102"/>
      <c r="AV81" s="102"/>
      <c r="AW81" s="102"/>
      <c r="AX81" s="102"/>
      <c r="AY81" s="102"/>
      <c r="AZ81" s="102"/>
      <c r="BA81" s="102"/>
      <c r="BB81" s="102"/>
    </row>
    <row r="82" spans="39:54" x14ac:dyDescent="0.2">
      <c r="AU82" s="102"/>
      <c r="AV82" s="102"/>
      <c r="AW82" s="102"/>
      <c r="AX82" s="102"/>
      <c r="AY82" s="102"/>
      <c r="AZ82" s="102"/>
      <c r="BA82" s="102"/>
      <c r="BB82" s="102"/>
    </row>
    <row r="83" spans="39:54" x14ac:dyDescent="0.2">
      <c r="AU83" s="102"/>
      <c r="AV83" s="102"/>
      <c r="AW83" s="102"/>
      <c r="AX83" s="102"/>
      <c r="AY83" s="102"/>
      <c r="AZ83" s="102"/>
      <c r="BA83" s="102"/>
      <c r="BB83" s="102"/>
    </row>
    <row r="84" spans="39:54" x14ac:dyDescent="0.2">
      <c r="AU84" s="102"/>
      <c r="AV84" s="102"/>
      <c r="AW84" s="102"/>
      <c r="AX84" s="102"/>
      <c r="AY84" s="102"/>
      <c r="AZ84" s="102"/>
      <c r="BA84" s="102"/>
      <c r="BB84" s="102"/>
    </row>
    <row r="85" spans="39:54" x14ac:dyDescent="0.2">
      <c r="AU85" s="102"/>
      <c r="AV85" s="102"/>
      <c r="AW85" s="102"/>
      <c r="AX85" s="102"/>
      <c r="AY85" s="102"/>
      <c r="AZ85" s="102"/>
      <c r="BA85" s="102"/>
      <c r="BB85" s="102"/>
    </row>
    <row r="87" spans="39:54" x14ac:dyDescent="0.2">
      <c r="AM87" s="23"/>
    </row>
    <row r="88" spans="39:54" x14ac:dyDescent="0.2">
      <c r="AM88" s="23"/>
    </row>
    <row r="89" spans="39:54" x14ac:dyDescent="0.2">
      <c r="AM89" s="23"/>
    </row>
    <row r="90" spans="39:54" x14ac:dyDescent="0.2">
      <c r="AM90" s="23"/>
    </row>
    <row r="91" spans="39:54" x14ac:dyDescent="0.2">
      <c r="AM91" s="23"/>
    </row>
    <row r="92" spans="39:54" x14ac:dyDescent="0.2">
      <c r="AM92" s="23"/>
    </row>
    <row r="93" spans="39:54" x14ac:dyDescent="0.2">
      <c r="AM93" s="23"/>
    </row>
    <row r="94" spans="39:54" x14ac:dyDescent="0.2">
      <c r="AM94" s="23"/>
    </row>
    <row r="95" spans="39:54" x14ac:dyDescent="0.2">
      <c r="AM95" s="23"/>
    </row>
    <row r="96" spans="39:54" x14ac:dyDescent="0.2">
      <c r="AM96" s="23"/>
    </row>
    <row r="97" spans="39:39" x14ac:dyDescent="0.2">
      <c r="AM97" s="23"/>
    </row>
    <row r="98" spans="39:39" x14ac:dyDescent="0.2">
      <c r="AM98" s="23"/>
    </row>
    <row r="99" spans="39:39" x14ac:dyDescent="0.2">
      <c r="AM99" s="23"/>
    </row>
    <row r="100" spans="39:39" x14ac:dyDescent="0.2">
      <c r="AM100" s="23"/>
    </row>
    <row r="101" spans="39:39" x14ac:dyDescent="0.2">
      <c r="AM101" s="23"/>
    </row>
    <row r="102" spans="39:39" x14ac:dyDescent="0.2">
      <c r="AM102" s="23"/>
    </row>
    <row r="103" spans="39:39" x14ac:dyDescent="0.2">
      <c r="AM103" s="23"/>
    </row>
    <row r="104" spans="39:39" x14ac:dyDescent="0.2">
      <c r="AM104" s="23"/>
    </row>
    <row r="105" spans="39:39" x14ac:dyDescent="0.2">
      <c r="AM105" s="23"/>
    </row>
    <row r="106" spans="39:39" x14ac:dyDescent="0.2">
      <c r="AM106" s="23"/>
    </row>
    <row r="107" spans="39:39" x14ac:dyDescent="0.2">
      <c r="AM107" s="23"/>
    </row>
    <row r="108" spans="39:39" x14ac:dyDescent="0.2">
      <c r="AM108" s="23"/>
    </row>
    <row r="109" spans="39:39" x14ac:dyDescent="0.2">
      <c r="AM109" s="23"/>
    </row>
    <row r="110" spans="39:39" x14ac:dyDescent="0.2">
      <c r="AM110" s="23"/>
    </row>
    <row r="111" spans="39:39" x14ac:dyDescent="0.2">
      <c r="AM111" s="23"/>
    </row>
    <row r="112" spans="39:39" x14ac:dyDescent="0.2">
      <c r="AM112" s="23"/>
    </row>
    <row r="113" spans="39:39" x14ac:dyDescent="0.2">
      <c r="AM113" s="23"/>
    </row>
    <row r="114" spans="39:39" x14ac:dyDescent="0.2">
      <c r="AM114" s="23"/>
    </row>
    <row r="115" spans="39:39" x14ac:dyDescent="0.2">
      <c r="AM115" s="23"/>
    </row>
    <row r="116" spans="39:39" x14ac:dyDescent="0.2">
      <c r="AM116" s="23"/>
    </row>
    <row r="117" spans="39:39" x14ac:dyDescent="0.2">
      <c r="AM117" s="23"/>
    </row>
    <row r="118" spans="39:39" x14ac:dyDescent="0.2">
      <c r="AM118" s="23"/>
    </row>
    <row r="119" spans="39:39" x14ac:dyDescent="0.2">
      <c r="AM119" s="23"/>
    </row>
    <row r="120" spans="39:39" x14ac:dyDescent="0.2">
      <c r="AM120" s="23"/>
    </row>
    <row r="121" spans="39:39" x14ac:dyDescent="0.2">
      <c r="AM121" s="23"/>
    </row>
  </sheetData>
  <sheetProtection sheet="1" objects="1" scenarios="1"/>
  <mergeCells count="12">
    <mergeCell ref="AU6:AW6"/>
    <mergeCell ref="B6:D6"/>
    <mergeCell ref="BR6:BT6"/>
    <mergeCell ref="BU6:BW6"/>
    <mergeCell ref="Q6:S6"/>
    <mergeCell ref="AF6:AH6"/>
    <mergeCell ref="BZ6:CB6"/>
    <mergeCell ref="CC6:CE6"/>
    <mergeCell ref="CK6:CM6"/>
    <mergeCell ref="CH6:CJ6"/>
    <mergeCell ref="BJ6:BL6"/>
    <mergeCell ref="BM6:BO6"/>
  </mergeCells>
  <conditionalFormatting sqref="CR6:CW39">
    <cfRule type="expression" dxfId="2" priority="9">
      <formula>maturation="NO"</formula>
    </cfRule>
  </conditionalFormatting>
  <conditionalFormatting sqref="CR8:CW39">
    <cfRule type="colorScale" priority="10">
      <colorScale>
        <cfvo type="min"/>
        <cfvo type="percentile" val="50"/>
        <cfvo type="max"/>
        <color rgb="FFF8696B"/>
        <color rgb="FFFFEB84"/>
        <color rgb="FF63BE7B"/>
      </colorScale>
    </cfRule>
  </conditionalFormatting>
  <conditionalFormatting sqref="CP8:CQ39">
    <cfRule type="colorScale" priority="20">
      <colorScale>
        <cfvo type="min"/>
        <cfvo type="percentile" val="50"/>
        <cfvo type="max"/>
        <color rgb="FFF8696B"/>
        <color rgb="FFFFEB84"/>
        <color rgb="FF63BE7B"/>
      </colorScale>
    </cfRule>
  </conditionalFormatting>
  <conditionalFormatting sqref="DC8:DH39">
    <cfRule type="colorScale" priority="6">
      <colorScale>
        <cfvo type="min"/>
        <cfvo type="percentile" val="50"/>
        <cfvo type="max"/>
        <color rgb="FFF8696B"/>
        <color rgb="FFFFEB84"/>
        <color rgb="FF63BE7B"/>
      </colorScale>
    </cfRule>
  </conditionalFormatting>
  <conditionalFormatting sqref="CX6:CY7 CY8:CY39">
    <cfRule type="expression" dxfId="1" priority="4">
      <formula>maturation="NO"</formula>
    </cfRule>
  </conditionalFormatting>
  <conditionalFormatting sqref="CY8:CY39">
    <cfRule type="colorScale" priority="5">
      <colorScale>
        <cfvo type="min"/>
        <cfvo type="percentile" val="50"/>
        <cfvo type="max"/>
        <color rgb="FFF8696B"/>
        <color rgb="FFFFEB84"/>
        <color rgb="FF63BE7B"/>
      </colorScale>
    </cfRule>
  </conditionalFormatting>
  <conditionalFormatting sqref="DI8:DJ39">
    <cfRule type="colorScale" priority="3">
      <colorScale>
        <cfvo type="min"/>
        <cfvo type="percentile" val="50"/>
        <cfvo type="max"/>
        <color rgb="FFF8696B"/>
        <color rgb="FFFFEB84"/>
        <color rgb="FF63BE7B"/>
      </colorScale>
    </cfRule>
  </conditionalFormatting>
  <conditionalFormatting sqref="CX8:CX39">
    <cfRule type="expression" dxfId="0" priority="1">
      <formula>maturation="NO"</formula>
    </cfRule>
  </conditionalFormatting>
  <conditionalFormatting sqref="CX8:CX39">
    <cfRule type="colorScale" priority="2">
      <colorScale>
        <cfvo type="min"/>
        <cfvo type="percentile" val="50"/>
        <cfvo type="max"/>
        <color rgb="FFF8696B"/>
        <color rgb="FFFFEB84"/>
        <color rgb="FF63BE7B"/>
      </colorScale>
    </cfRule>
  </conditionalFormatting>
  <pageMargins left="0.7" right="0.7" top="0.75" bottom="0.75" header="0.3" footer="0.3"/>
  <pageSetup paperSize="9" scale="4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T1919"/>
  <sheetViews>
    <sheetView zoomScale="85" zoomScaleNormal="85" workbookViewId="0">
      <selection activeCell="M46" sqref="M46"/>
    </sheetView>
  </sheetViews>
  <sheetFormatPr defaultRowHeight="12.75" x14ac:dyDescent="0.2"/>
  <cols>
    <col min="1" max="4" width="9.140625" style="265"/>
    <col min="5" max="7" width="9.140625" style="373"/>
    <col min="8" max="10" width="9.140625" style="374"/>
    <col min="11" max="11" width="9.140625" style="265"/>
    <col min="12" max="30" width="9.140625" style="264"/>
    <col min="31" max="31" width="9.140625" style="265"/>
    <col min="32" max="51" width="9.140625" style="266"/>
    <col min="52" max="52" width="9.140625" style="265"/>
    <col min="53" max="72" width="9.140625" style="372"/>
    <col min="73" max="16384" width="9.140625" style="265"/>
  </cols>
  <sheetData>
    <row r="1" spans="1:71" x14ac:dyDescent="0.2">
      <c r="A1" s="265" t="s">
        <v>49</v>
      </c>
      <c r="B1" s="367" t="s">
        <v>39</v>
      </c>
      <c r="C1" s="367" t="s">
        <v>41</v>
      </c>
      <c r="D1" s="265" t="s">
        <v>48</v>
      </c>
      <c r="E1" s="368" t="s">
        <v>63</v>
      </c>
      <c r="F1" s="369" t="s">
        <v>72</v>
      </c>
      <c r="G1" s="368" t="s">
        <v>62</v>
      </c>
      <c r="H1" s="370" t="s">
        <v>61</v>
      </c>
      <c r="I1" s="370" t="s">
        <v>59</v>
      </c>
      <c r="J1" s="370" t="s">
        <v>60</v>
      </c>
      <c r="K1" s="371" t="s">
        <v>130</v>
      </c>
      <c r="L1" s="264" t="s">
        <v>69</v>
      </c>
      <c r="M1" s="264" t="str">
        <f t="shared" ref="M1:Z1" si="0">AG1</f>
        <v>L</v>
      </c>
      <c r="N1" s="264" t="str">
        <f t="shared" si="0"/>
        <v>M</v>
      </c>
      <c r="O1" s="264" t="str">
        <f t="shared" si="0"/>
        <v>S</v>
      </c>
      <c r="P1" s="264" t="str">
        <f t="shared" si="0"/>
        <v>P01</v>
      </c>
      <c r="Q1" s="264" t="str">
        <f t="shared" si="0"/>
        <v>P1</v>
      </c>
      <c r="R1" s="264" t="str">
        <f t="shared" si="0"/>
        <v>P3</v>
      </c>
      <c r="S1" s="264" t="str">
        <f t="shared" si="0"/>
        <v>P5</v>
      </c>
      <c r="T1" s="264" t="str">
        <f t="shared" si="0"/>
        <v>P10</v>
      </c>
      <c r="U1" s="264" t="str">
        <f t="shared" si="0"/>
        <v>P15</v>
      </c>
      <c r="V1" s="264" t="str">
        <f t="shared" si="0"/>
        <v>P25</v>
      </c>
      <c r="W1" s="264" t="str">
        <f t="shared" si="0"/>
        <v>P50</v>
      </c>
      <c r="X1" s="264" t="str">
        <f t="shared" si="0"/>
        <v>P75</v>
      </c>
      <c r="Y1" s="264" t="str">
        <f t="shared" si="0"/>
        <v>P85</v>
      </c>
      <c r="Z1" s="264" t="str">
        <f t="shared" si="0"/>
        <v>P90</v>
      </c>
      <c r="AA1" s="264" t="str">
        <f t="shared" ref="AA1" si="1">AU1</f>
        <v>P95</v>
      </c>
      <c r="AB1" s="264" t="str">
        <f t="shared" ref="AB1" si="2">AV1</f>
        <v>P97</v>
      </c>
      <c r="AC1" s="264" t="str">
        <f t="shared" ref="AC1" si="3">AW1</f>
        <v>P99</v>
      </c>
      <c r="AD1" s="264" t="str">
        <f t="shared" ref="AD1" si="4">AX1</f>
        <v>P999</v>
      </c>
      <c r="AF1" s="266" t="s">
        <v>67</v>
      </c>
      <c r="AG1" s="266" t="s">
        <v>30</v>
      </c>
      <c r="AH1" s="266" t="s">
        <v>31</v>
      </c>
      <c r="AI1" s="266" t="s">
        <v>32</v>
      </c>
      <c r="AJ1" s="266" t="s">
        <v>33</v>
      </c>
      <c r="AK1" s="266" t="s">
        <v>34</v>
      </c>
      <c r="AL1" s="266" t="s">
        <v>35</v>
      </c>
      <c r="AM1" s="266" t="s">
        <v>36</v>
      </c>
      <c r="AN1" s="266" t="s">
        <v>37</v>
      </c>
      <c r="AO1" s="266" t="s">
        <v>38</v>
      </c>
      <c r="AP1" s="266" t="s">
        <v>39</v>
      </c>
      <c r="AQ1" s="266" t="s">
        <v>40</v>
      </c>
      <c r="AR1" s="266" t="s">
        <v>41</v>
      </c>
      <c r="AS1" s="266" t="s">
        <v>42</v>
      </c>
      <c r="AT1" s="266" t="s">
        <v>43</v>
      </c>
      <c r="AU1" s="266" t="s">
        <v>44</v>
      </c>
      <c r="AV1" s="266" t="s">
        <v>45</v>
      </c>
      <c r="AW1" s="266" t="s">
        <v>46</v>
      </c>
      <c r="AX1" s="266" t="s">
        <v>47</v>
      </c>
      <c r="BA1" s="372" t="s">
        <v>68</v>
      </c>
      <c r="BB1" s="372" t="s">
        <v>30</v>
      </c>
      <c r="BC1" s="372" t="s">
        <v>31</v>
      </c>
      <c r="BD1" s="372" t="s">
        <v>32</v>
      </c>
      <c r="BE1" s="372" t="s">
        <v>33</v>
      </c>
      <c r="BF1" s="372" t="s">
        <v>34</v>
      </c>
      <c r="BG1" s="372" t="s">
        <v>35</v>
      </c>
      <c r="BH1" s="372" t="s">
        <v>36</v>
      </c>
      <c r="BI1" s="372" t="s">
        <v>37</v>
      </c>
      <c r="BJ1" s="372" t="s">
        <v>38</v>
      </c>
      <c r="BK1" s="372" t="s">
        <v>39</v>
      </c>
      <c r="BL1" s="372" t="s">
        <v>40</v>
      </c>
      <c r="BM1" s="372" t="s">
        <v>41</v>
      </c>
      <c r="BN1" s="372" t="s">
        <v>42</v>
      </c>
      <c r="BO1" s="372" t="s">
        <v>43</v>
      </c>
      <c r="BP1" s="372" t="s">
        <v>44</v>
      </c>
      <c r="BQ1" s="372" t="s">
        <v>45</v>
      </c>
      <c r="BR1" s="372" t="s">
        <v>46</v>
      </c>
      <c r="BS1" s="372" t="s">
        <v>47</v>
      </c>
    </row>
    <row r="2" spans="1:71" x14ac:dyDescent="0.2">
      <c r="A2" s="265">
        <f>W2</f>
        <v>3.2890000000000001</v>
      </c>
      <c r="B2" s="265">
        <f>V2</f>
        <v>2.9794999999999998</v>
      </c>
      <c r="C2" s="265">
        <f t="shared" ref="C2:C65" si="5">X2</f>
        <v>3.6185</v>
      </c>
      <c r="D2" s="265">
        <f>L2</f>
        <v>0</v>
      </c>
      <c r="E2" s="373">
        <f>D2/(365.25/12)</f>
        <v>0</v>
      </c>
      <c r="F2" s="373">
        <f>D2/365.25</f>
        <v>0</v>
      </c>
      <c r="G2" s="373">
        <f>E2+9</f>
        <v>9</v>
      </c>
      <c r="H2" s="374">
        <f>$G2^gamma_drug1/($G2^gamma_drug1+(AGE_50_drug1+9)^gamma_drug1)</f>
        <v>0.33837247578627927</v>
      </c>
      <c r="I2" s="374">
        <f t="shared" ref="I2:I65" si="6">$G2^gamma_drug2/($G2^gamma_drug2+(AGE_50_drug2+9)^gamma_drug2)</f>
        <v>0.23231554676723659</v>
      </c>
      <c r="J2" s="374">
        <f>$G2^gamma_drug3/($G2^gamma_drug3+(AGE_50_drug3+9)^gamma_drug3)</f>
        <v>0.41196844009429179</v>
      </c>
      <c r="K2" s="265" cm="1">
        <f t="array" ref="K2">$G2^gamma_drug4/($G2^gamma_drug4+(AGE_50_drug4+9)^gamma_drug4)</f>
        <v>1</v>
      </c>
      <c r="L2" s="264">
        <f t="shared" ref="L2:L65" si="7">AVERAGE(AF2,BA2)</f>
        <v>0</v>
      </c>
      <c r="M2" s="264">
        <f t="shared" ref="M2:M65" si="8">AVERAGE(AG2,BB2)</f>
        <v>0.36480000000000001</v>
      </c>
      <c r="N2" s="264">
        <f t="shared" ref="N2:N65" si="9">AVERAGE(AH2,BC2)</f>
        <v>3.2892999999999999</v>
      </c>
      <c r="O2" s="264">
        <f t="shared" ref="O2:O65" si="10">AVERAGE(AI2,BD2)</f>
        <v>0.14386500000000002</v>
      </c>
      <c r="P2" s="264">
        <f t="shared" ref="P2:P65" si="11">AVERAGE(AJ2,BE2)</f>
        <v>2.0249999999999999</v>
      </c>
      <c r="Q2" s="264">
        <f t="shared" ref="Q2:Q65" si="12">AVERAGE(AK2,BF2)</f>
        <v>2.302</v>
      </c>
      <c r="R2" s="264">
        <f t="shared" ref="R2:R65" si="13">AVERAGE(AL2,BG2)</f>
        <v>2.4735</v>
      </c>
      <c r="S2" s="264">
        <f t="shared" ref="S2:S65" si="14">AVERAGE(AM2,BH2)</f>
        <v>2.5680000000000001</v>
      </c>
      <c r="T2" s="264">
        <f t="shared" ref="T2:T65" si="15">AVERAGE(AN2,BI2)</f>
        <v>2.718</v>
      </c>
      <c r="U2" s="264">
        <f t="shared" ref="U2:U65" si="16">AVERAGE(AO2,BJ2)</f>
        <v>2.8220000000000001</v>
      </c>
      <c r="V2" s="264">
        <f t="shared" ref="V2:V65" si="17">AVERAGE(AP2,BK2)</f>
        <v>2.9794999999999998</v>
      </c>
      <c r="W2" s="264">
        <f t="shared" ref="W2:W65" si="18">AVERAGE(AQ2,BL2)</f>
        <v>3.2890000000000001</v>
      </c>
      <c r="X2" s="264">
        <f t="shared" ref="X2:X65" si="19">AVERAGE(AR2,BM2)</f>
        <v>3.6185</v>
      </c>
      <c r="Y2" s="264">
        <f t="shared" ref="Y2:Y65" si="20">AVERAGE(AS2,BN2)</f>
        <v>3.8035000000000001</v>
      </c>
      <c r="Z2" s="264">
        <f t="shared" ref="Z2:Z65" si="21">AVERAGE(AT2,BO2)</f>
        <v>3.9320000000000004</v>
      </c>
      <c r="AA2" s="264">
        <f t="shared" ref="AA2:AA65" si="22">AVERAGE(AU2,BP2)</f>
        <v>4.1280000000000001</v>
      </c>
      <c r="AB2" s="264">
        <f t="shared" ref="AB2:AB65" si="23">AVERAGE(AV2,BQ2)</f>
        <v>4.258</v>
      </c>
      <c r="AC2" s="264">
        <f t="shared" ref="AC2:AC65" si="24">AVERAGE(AW2,BR2)</f>
        <v>4.5110000000000001</v>
      </c>
      <c r="AD2" s="264">
        <f t="shared" ref="AD2:AD65" si="25">AVERAGE(AX2,BS2)</f>
        <v>4.9670000000000005</v>
      </c>
      <c r="AF2" s="266">
        <v>0</v>
      </c>
      <c r="AG2" s="266">
        <v>0.34870000000000001</v>
      </c>
      <c r="AH2" s="266">
        <v>3.3464</v>
      </c>
      <c r="AI2" s="266">
        <v>0.14602000000000001</v>
      </c>
      <c r="AJ2" s="266">
        <v>2.048</v>
      </c>
      <c r="AK2" s="266">
        <v>2.331</v>
      </c>
      <c r="AL2" s="266">
        <v>2.5070000000000001</v>
      </c>
      <c r="AM2" s="266">
        <v>2.6040000000000001</v>
      </c>
      <c r="AN2" s="266">
        <v>2.758</v>
      </c>
      <c r="AO2" s="266">
        <v>2.8650000000000002</v>
      </c>
      <c r="AP2" s="266">
        <v>3.0270000000000001</v>
      </c>
      <c r="AQ2" s="266">
        <v>3.3460000000000001</v>
      </c>
      <c r="AR2" s="266">
        <v>3.6869999999999998</v>
      </c>
      <c r="AS2" s="266">
        <v>3.8780000000000001</v>
      </c>
      <c r="AT2" s="266">
        <v>4.0110000000000001</v>
      </c>
      <c r="AU2" s="266">
        <v>4.2149999999999999</v>
      </c>
      <c r="AV2" s="266">
        <v>4.3499999999999996</v>
      </c>
      <c r="AW2" s="266">
        <v>4.6130000000000004</v>
      </c>
      <c r="AX2" s="266">
        <v>5.0880000000000001</v>
      </c>
      <c r="BA2" s="372">
        <v>0</v>
      </c>
      <c r="BB2" s="372">
        <v>0.38090000000000002</v>
      </c>
      <c r="BC2" s="372">
        <v>3.2322000000000002</v>
      </c>
      <c r="BD2" s="372">
        <v>0.14171</v>
      </c>
      <c r="BE2" s="372">
        <v>2.0019999999999998</v>
      </c>
      <c r="BF2" s="372">
        <v>2.2730000000000001</v>
      </c>
      <c r="BG2" s="372">
        <v>2.44</v>
      </c>
      <c r="BH2" s="372">
        <v>2.532</v>
      </c>
      <c r="BI2" s="372">
        <v>2.6779999999999999</v>
      </c>
      <c r="BJ2" s="372">
        <v>2.7789999999999999</v>
      </c>
      <c r="BK2" s="372">
        <v>2.9319999999999999</v>
      </c>
      <c r="BL2" s="372">
        <v>3.2320000000000002</v>
      </c>
      <c r="BM2" s="372">
        <v>3.55</v>
      </c>
      <c r="BN2" s="372">
        <v>3.7290000000000001</v>
      </c>
      <c r="BO2" s="372">
        <v>3.8530000000000002</v>
      </c>
      <c r="BP2" s="372">
        <v>4.0410000000000004</v>
      </c>
      <c r="BQ2" s="372">
        <v>4.1660000000000004</v>
      </c>
      <c r="BR2" s="372">
        <v>4.4089999999999998</v>
      </c>
      <c r="BS2" s="372">
        <v>4.8460000000000001</v>
      </c>
    </row>
    <row r="3" spans="1:71" x14ac:dyDescent="0.2">
      <c r="A3" s="265">
        <f t="shared" ref="A3:A66" si="26">W3</f>
        <v>3.2565</v>
      </c>
      <c r="B3" s="265">
        <f t="shared" ref="B3:B66" si="27">V3</f>
        <v>2.9459999999999997</v>
      </c>
      <c r="C3" s="265">
        <f t="shared" si="5"/>
        <v>3.5884999999999998</v>
      </c>
      <c r="D3" s="265">
        <f t="shared" ref="D3:D66" si="28">L3</f>
        <v>1</v>
      </c>
      <c r="E3" s="373">
        <f t="shared" ref="E3:E66" si="29">D3/(365.25/12)</f>
        <v>3.2854209445585217E-2</v>
      </c>
      <c r="F3" s="373">
        <f t="shared" ref="F3:F66" si="30">D3/365.25</f>
        <v>2.7378507871321013E-3</v>
      </c>
      <c r="G3" s="373">
        <f t="shared" ref="G3:G66" si="31">E3+9</f>
        <v>9.0328542094455848</v>
      </c>
      <c r="H3" s="374">
        <f t="shared" ref="H3:H66" si="32">$G3^gamma_drug1/(G3^gamma+(AGE_50_drug1+9)^gamma_drug1)</f>
        <v>0.34193009781168293</v>
      </c>
      <c r="I3" s="374">
        <f t="shared" si="6"/>
        <v>0.23428389429148833</v>
      </c>
      <c r="J3" s="374">
        <f t="shared" ref="J3:J65" si="33">$G3^gamma_drug3/($G3^gamma_drug3+(AGE_50_drug3+9)^gamma_drug3)</f>
        <v>0.41426540341681367</v>
      </c>
      <c r="K3" s="265" cm="1">
        <f t="array" ref="K3">$G3^gamma_drug4/($G3^gamma_drug4+(AGE_50_drug4+9)^gamma_drug4)</f>
        <v>1</v>
      </c>
      <c r="L3" s="264">
        <f t="shared" si="7"/>
        <v>1</v>
      </c>
      <c r="M3" s="264">
        <f t="shared" si="8"/>
        <v>0.31930000000000003</v>
      </c>
      <c r="N3" s="264">
        <f t="shared" si="9"/>
        <v>3.2565499999999998</v>
      </c>
      <c r="O3" s="264">
        <f t="shared" si="10"/>
        <v>0.14635500000000001</v>
      </c>
      <c r="P3" s="264">
        <f t="shared" si="11"/>
        <v>1.998</v>
      </c>
      <c r="Q3" s="264">
        <f t="shared" si="12"/>
        <v>2.2709999999999999</v>
      </c>
      <c r="R3" s="264">
        <f t="shared" si="13"/>
        <v>2.4415</v>
      </c>
      <c r="S3" s="264">
        <f t="shared" si="14"/>
        <v>2.5350000000000001</v>
      </c>
      <c r="T3" s="264">
        <f t="shared" si="15"/>
        <v>2.6835</v>
      </c>
      <c r="U3" s="264">
        <f t="shared" si="16"/>
        <v>2.7875000000000001</v>
      </c>
      <c r="V3" s="264">
        <f t="shared" si="17"/>
        <v>2.9459999999999997</v>
      </c>
      <c r="W3" s="264">
        <f t="shared" si="18"/>
        <v>3.2565</v>
      </c>
      <c r="X3" s="264">
        <f t="shared" si="19"/>
        <v>3.5884999999999998</v>
      </c>
      <c r="Y3" s="264">
        <f t="shared" si="20"/>
        <v>3.7770000000000001</v>
      </c>
      <c r="Z3" s="264">
        <f t="shared" si="21"/>
        <v>3.907</v>
      </c>
      <c r="AA3" s="264">
        <f t="shared" si="22"/>
        <v>4.1069999999999993</v>
      </c>
      <c r="AB3" s="264">
        <f t="shared" si="23"/>
        <v>4.2394999999999996</v>
      </c>
      <c r="AC3" s="264">
        <f t="shared" si="24"/>
        <v>4.4990000000000006</v>
      </c>
      <c r="AD3" s="264">
        <f t="shared" si="25"/>
        <v>4.9685000000000006</v>
      </c>
      <c r="AF3" s="266">
        <v>1</v>
      </c>
      <c r="AG3" s="266">
        <v>0.31269999999999998</v>
      </c>
      <c r="AH3" s="266">
        <v>3.3174000000000001</v>
      </c>
      <c r="AI3" s="266">
        <v>0.14693000000000001</v>
      </c>
      <c r="AJ3" s="266">
        <v>2.0329999999999999</v>
      </c>
      <c r="AK3" s="266">
        <v>2.3109999999999999</v>
      </c>
      <c r="AL3" s="266">
        <v>2.4849999999999999</v>
      </c>
      <c r="AM3" s="266">
        <v>2.58</v>
      </c>
      <c r="AN3" s="266">
        <v>2.7320000000000002</v>
      </c>
      <c r="AO3" s="266">
        <v>2.8380000000000001</v>
      </c>
      <c r="AP3" s="266">
        <v>3</v>
      </c>
      <c r="AQ3" s="266">
        <v>3.3170000000000002</v>
      </c>
      <c r="AR3" s="266">
        <v>3.657</v>
      </c>
      <c r="AS3" s="266">
        <v>3.85</v>
      </c>
      <c r="AT3" s="266">
        <v>3.9830000000000001</v>
      </c>
      <c r="AU3" s="266">
        <v>4.1879999999999997</v>
      </c>
      <c r="AV3" s="266">
        <v>4.3239999999999998</v>
      </c>
      <c r="AW3" s="266">
        <v>4.59</v>
      </c>
      <c r="AX3" s="266">
        <v>5.0720000000000001</v>
      </c>
      <c r="BA3" s="372">
        <v>1</v>
      </c>
      <c r="BB3" s="372">
        <v>0.32590000000000002</v>
      </c>
      <c r="BC3" s="372">
        <v>3.1957</v>
      </c>
      <c r="BD3" s="372">
        <v>0.14577999999999999</v>
      </c>
      <c r="BE3" s="372">
        <v>1.9630000000000001</v>
      </c>
      <c r="BF3" s="372">
        <v>2.2309999999999999</v>
      </c>
      <c r="BG3" s="372">
        <v>2.3980000000000001</v>
      </c>
      <c r="BH3" s="372">
        <v>2.4900000000000002</v>
      </c>
      <c r="BI3" s="372">
        <v>2.6349999999999998</v>
      </c>
      <c r="BJ3" s="372">
        <v>2.7370000000000001</v>
      </c>
      <c r="BK3" s="372">
        <v>2.8919999999999999</v>
      </c>
      <c r="BL3" s="372">
        <v>3.1960000000000002</v>
      </c>
      <c r="BM3" s="372">
        <v>3.52</v>
      </c>
      <c r="BN3" s="372">
        <v>3.7040000000000002</v>
      </c>
      <c r="BO3" s="372">
        <v>3.831</v>
      </c>
      <c r="BP3" s="372">
        <v>4.0259999999999998</v>
      </c>
      <c r="BQ3" s="372">
        <v>4.1550000000000002</v>
      </c>
      <c r="BR3" s="372">
        <v>4.4080000000000004</v>
      </c>
      <c r="BS3" s="372">
        <v>4.8650000000000002</v>
      </c>
    </row>
    <row r="4" spans="1:71" x14ac:dyDescent="0.2">
      <c r="A4" s="265">
        <f t="shared" si="26"/>
        <v>3.2735000000000003</v>
      </c>
      <c r="B4" s="265">
        <f t="shared" si="27"/>
        <v>2.9609999999999999</v>
      </c>
      <c r="C4" s="265">
        <f t="shared" si="5"/>
        <v>3.6084999999999998</v>
      </c>
      <c r="D4" s="265">
        <f t="shared" si="28"/>
        <v>2</v>
      </c>
      <c r="E4" s="373">
        <f t="shared" si="29"/>
        <v>6.5708418891170434E-2</v>
      </c>
      <c r="F4" s="373">
        <f t="shared" si="30"/>
        <v>5.4757015742642025E-3</v>
      </c>
      <c r="G4" s="373">
        <f t="shared" si="31"/>
        <v>9.0657084188911696</v>
      </c>
      <c r="H4" s="374">
        <f t="shared" si="32"/>
        <v>0.34549257841116326</v>
      </c>
      <c r="I4" s="374">
        <f t="shared" si="6"/>
        <v>0.23625657742475378</v>
      </c>
      <c r="J4" s="374">
        <f t="shared" si="33"/>
        <v>0.41655774158951114</v>
      </c>
      <c r="K4" s="265" cm="1">
        <f t="array" ref="K4">$G4^gamma_drug4/($G4^gamma_drug4+(AGE_50_drug4+9)^gamma_drug4)</f>
        <v>1</v>
      </c>
      <c r="L4" s="264">
        <f t="shared" si="7"/>
        <v>2</v>
      </c>
      <c r="M4" s="264">
        <f t="shared" si="8"/>
        <v>0.30649999999999999</v>
      </c>
      <c r="N4" s="264">
        <f t="shared" si="9"/>
        <v>3.2736999999999998</v>
      </c>
      <c r="O4" s="264">
        <f t="shared" si="10"/>
        <v>0.146565</v>
      </c>
      <c r="P4" s="264">
        <f t="shared" si="11"/>
        <v>2.0105</v>
      </c>
      <c r="Q4" s="264">
        <f t="shared" si="12"/>
        <v>2.2835000000000001</v>
      </c>
      <c r="R4" s="264">
        <f t="shared" si="13"/>
        <v>2.4544999999999999</v>
      </c>
      <c r="S4" s="264">
        <f t="shared" si="14"/>
        <v>2.5484999999999998</v>
      </c>
      <c r="T4" s="264">
        <f t="shared" si="15"/>
        <v>2.698</v>
      </c>
      <c r="U4" s="264">
        <f t="shared" si="16"/>
        <v>2.802</v>
      </c>
      <c r="V4" s="264">
        <f t="shared" si="17"/>
        <v>2.9609999999999999</v>
      </c>
      <c r="W4" s="264">
        <f t="shared" si="18"/>
        <v>3.2735000000000003</v>
      </c>
      <c r="X4" s="264">
        <f t="shared" si="19"/>
        <v>3.6084999999999998</v>
      </c>
      <c r="Y4" s="264">
        <f t="shared" si="20"/>
        <v>3.7974999999999999</v>
      </c>
      <c r="Z4" s="264">
        <f t="shared" si="21"/>
        <v>3.9299999999999997</v>
      </c>
      <c r="AA4" s="264">
        <f t="shared" si="22"/>
        <v>4.1304999999999996</v>
      </c>
      <c r="AB4" s="264">
        <f t="shared" si="23"/>
        <v>4.2654999999999994</v>
      </c>
      <c r="AC4" s="264">
        <f t="shared" si="24"/>
        <v>4.5280000000000005</v>
      </c>
      <c r="AD4" s="264">
        <f t="shared" si="25"/>
        <v>5.0030000000000001</v>
      </c>
      <c r="AF4" s="266">
        <v>2</v>
      </c>
      <c r="AG4" s="266">
        <v>0.3029</v>
      </c>
      <c r="AH4" s="266">
        <v>3.3370000000000002</v>
      </c>
      <c r="AI4" s="266">
        <v>0.14676</v>
      </c>
      <c r="AJ4" s="266">
        <v>2.0489999999999999</v>
      </c>
      <c r="AK4" s="266">
        <v>2.327</v>
      </c>
      <c r="AL4" s="266">
        <v>2.5009999999999999</v>
      </c>
      <c r="AM4" s="266">
        <v>2.597</v>
      </c>
      <c r="AN4" s="266">
        <v>2.75</v>
      </c>
      <c r="AO4" s="266">
        <v>2.8559999999999999</v>
      </c>
      <c r="AP4" s="266">
        <v>3.0179999999999998</v>
      </c>
      <c r="AQ4" s="266">
        <v>3.3370000000000002</v>
      </c>
      <c r="AR4" s="266">
        <v>3.6789999999999998</v>
      </c>
      <c r="AS4" s="266">
        <v>3.8719999999999999</v>
      </c>
      <c r="AT4" s="266">
        <v>4.0069999999999997</v>
      </c>
      <c r="AU4" s="266">
        <v>4.2119999999999997</v>
      </c>
      <c r="AV4" s="266">
        <v>4.3499999999999996</v>
      </c>
      <c r="AW4" s="266">
        <v>4.6180000000000003</v>
      </c>
      <c r="AX4" s="266">
        <v>5.1040000000000001</v>
      </c>
      <c r="BA4" s="372">
        <v>2</v>
      </c>
      <c r="BB4" s="372">
        <v>0.31009999999999999</v>
      </c>
      <c r="BC4" s="372">
        <v>3.2103999999999999</v>
      </c>
      <c r="BD4" s="372">
        <v>0.14637</v>
      </c>
      <c r="BE4" s="372">
        <v>1.972</v>
      </c>
      <c r="BF4" s="372">
        <v>2.2400000000000002</v>
      </c>
      <c r="BG4" s="372">
        <v>2.4079999999999999</v>
      </c>
      <c r="BH4" s="372">
        <v>2.5</v>
      </c>
      <c r="BI4" s="372">
        <v>2.6459999999999999</v>
      </c>
      <c r="BJ4" s="372">
        <v>2.7480000000000002</v>
      </c>
      <c r="BK4" s="372">
        <v>2.9039999999999999</v>
      </c>
      <c r="BL4" s="372">
        <v>3.21</v>
      </c>
      <c r="BM4" s="372">
        <v>3.5379999999999998</v>
      </c>
      <c r="BN4" s="372">
        <v>3.7229999999999999</v>
      </c>
      <c r="BO4" s="372">
        <v>3.8530000000000002</v>
      </c>
      <c r="BP4" s="372">
        <v>4.0490000000000004</v>
      </c>
      <c r="BQ4" s="372">
        <v>4.181</v>
      </c>
      <c r="BR4" s="372">
        <v>4.4379999999999997</v>
      </c>
      <c r="BS4" s="372">
        <v>4.9020000000000001</v>
      </c>
    </row>
    <row r="5" spans="1:71" x14ac:dyDescent="0.2">
      <c r="A5" s="265">
        <f t="shared" si="26"/>
        <v>3.2975000000000003</v>
      </c>
      <c r="B5" s="265">
        <f t="shared" si="27"/>
        <v>2.9824999999999999</v>
      </c>
      <c r="C5" s="265">
        <f t="shared" si="5"/>
        <v>3.6345000000000001</v>
      </c>
      <c r="D5" s="265">
        <f t="shared" si="28"/>
        <v>3</v>
      </c>
      <c r="E5" s="373">
        <f t="shared" si="29"/>
        <v>9.856262833675565E-2</v>
      </c>
      <c r="F5" s="373">
        <f t="shared" si="30"/>
        <v>8.2135523613963042E-3</v>
      </c>
      <c r="G5" s="373">
        <f t="shared" si="31"/>
        <v>9.0985626283367562</v>
      </c>
      <c r="H5" s="374">
        <f t="shared" si="32"/>
        <v>0.34905950591952128</v>
      </c>
      <c r="I5" s="374">
        <f t="shared" si="6"/>
        <v>0.23823350458748815</v>
      </c>
      <c r="J5" s="374">
        <f t="shared" si="33"/>
        <v>0.41884538181117664</v>
      </c>
      <c r="K5" s="265" cm="1">
        <f t="array" ref="K5">$G5^gamma_drug4/($G5^gamma_drug4+(AGE_50_drug4+9)^gamma_drug4)</f>
        <v>1</v>
      </c>
      <c r="L5" s="264">
        <f t="shared" si="7"/>
        <v>3</v>
      </c>
      <c r="M5" s="264">
        <f t="shared" si="8"/>
        <v>0.29725000000000001</v>
      </c>
      <c r="N5" s="264">
        <f t="shared" si="9"/>
        <v>3.2970999999999999</v>
      </c>
      <c r="O5" s="264">
        <f t="shared" si="10"/>
        <v>0.14651999999999998</v>
      </c>
      <c r="P5" s="264">
        <f t="shared" si="11"/>
        <v>2.0270000000000001</v>
      </c>
      <c r="Q5" s="264">
        <f t="shared" si="12"/>
        <v>2.3014999999999999</v>
      </c>
      <c r="R5" s="264">
        <f t="shared" si="13"/>
        <v>2.4735</v>
      </c>
      <c r="S5" s="264">
        <f t="shared" si="14"/>
        <v>2.5674999999999999</v>
      </c>
      <c r="T5" s="264">
        <f t="shared" si="15"/>
        <v>2.7174999999999998</v>
      </c>
      <c r="U5" s="264">
        <f t="shared" si="16"/>
        <v>2.8224999999999998</v>
      </c>
      <c r="V5" s="264">
        <f t="shared" si="17"/>
        <v>2.9824999999999999</v>
      </c>
      <c r="W5" s="264">
        <f t="shared" si="18"/>
        <v>3.2975000000000003</v>
      </c>
      <c r="X5" s="264">
        <f t="shared" si="19"/>
        <v>3.6345000000000001</v>
      </c>
      <c r="Y5" s="264">
        <f t="shared" si="20"/>
        <v>3.8250000000000002</v>
      </c>
      <c r="Z5" s="264">
        <f t="shared" si="21"/>
        <v>3.9580000000000002</v>
      </c>
      <c r="AA5" s="264">
        <f t="shared" si="22"/>
        <v>4.1615000000000002</v>
      </c>
      <c r="AB5" s="264">
        <f t="shared" si="23"/>
        <v>4.2969999999999997</v>
      </c>
      <c r="AC5" s="264">
        <f t="shared" si="24"/>
        <v>4.5615000000000006</v>
      </c>
      <c r="AD5" s="264">
        <f t="shared" si="25"/>
        <v>5.0419999999999998</v>
      </c>
      <c r="AF5" s="266">
        <v>3</v>
      </c>
      <c r="AG5" s="266">
        <v>0.2959</v>
      </c>
      <c r="AH5" s="266">
        <v>3.3626999999999998</v>
      </c>
      <c r="AI5" s="266">
        <v>0.14646999999999999</v>
      </c>
      <c r="AJ5" s="266">
        <v>2.0680000000000001</v>
      </c>
      <c r="AK5" s="266">
        <v>2.3479999999999999</v>
      </c>
      <c r="AL5" s="266">
        <v>2.5230000000000001</v>
      </c>
      <c r="AM5" s="266">
        <v>2.6190000000000002</v>
      </c>
      <c r="AN5" s="266">
        <v>2.7719999999999998</v>
      </c>
      <c r="AO5" s="266">
        <v>2.879</v>
      </c>
      <c r="AP5" s="266">
        <v>3.0419999999999998</v>
      </c>
      <c r="AQ5" s="266">
        <v>3.363</v>
      </c>
      <c r="AR5" s="266">
        <v>3.7069999999999999</v>
      </c>
      <c r="AS5" s="266">
        <v>3.9009999999999998</v>
      </c>
      <c r="AT5" s="266">
        <v>4.0369999999999999</v>
      </c>
      <c r="AU5" s="266">
        <v>4.2439999999999998</v>
      </c>
      <c r="AV5" s="266">
        <v>4.3819999999999997</v>
      </c>
      <c r="AW5" s="266">
        <v>4.6520000000000001</v>
      </c>
      <c r="AX5" s="266">
        <v>5.1420000000000003</v>
      </c>
      <c r="BA5" s="372">
        <v>3</v>
      </c>
      <c r="BB5" s="372">
        <v>0.29859999999999998</v>
      </c>
      <c r="BC5" s="372">
        <v>3.2315</v>
      </c>
      <c r="BD5" s="372">
        <v>0.14657000000000001</v>
      </c>
      <c r="BE5" s="372">
        <v>1.986</v>
      </c>
      <c r="BF5" s="372">
        <v>2.2549999999999999</v>
      </c>
      <c r="BG5" s="372">
        <v>2.4239999999999999</v>
      </c>
      <c r="BH5" s="372">
        <v>2.516</v>
      </c>
      <c r="BI5" s="372">
        <v>2.6629999999999998</v>
      </c>
      <c r="BJ5" s="372">
        <v>2.766</v>
      </c>
      <c r="BK5" s="372">
        <v>2.923</v>
      </c>
      <c r="BL5" s="372">
        <v>3.2320000000000002</v>
      </c>
      <c r="BM5" s="372">
        <v>3.5619999999999998</v>
      </c>
      <c r="BN5" s="372">
        <v>3.7490000000000001</v>
      </c>
      <c r="BO5" s="372">
        <v>3.879</v>
      </c>
      <c r="BP5" s="372">
        <v>4.0789999999999997</v>
      </c>
      <c r="BQ5" s="372">
        <v>4.2119999999999997</v>
      </c>
      <c r="BR5" s="372">
        <v>4.4710000000000001</v>
      </c>
      <c r="BS5" s="372">
        <v>4.9420000000000002</v>
      </c>
    </row>
    <row r="6" spans="1:71" x14ac:dyDescent="0.2">
      <c r="A6" s="265">
        <f t="shared" si="26"/>
        <v>3.3239999999999998</v>
      </c>
      <c r="B6" s="265">
        <f t="shared" si="27"/>
        <v>3.0069999999999997</v>
      </c>
      <c r="C6" s="265">
        <f t="shared" si="5"/>
        <v>3.6635</v>
      </c>
      <c r="D6" s="265">
        <f t="shared" si="28"/>
        <v>4</v>
      </c>
      <c r="E6" s="373">
        <f t="shared" si="29"/>
        <v>0.13141683778234087</v>
      </c>
      <c r="F6" s="373">
        <f t="shared" si="30"/>
        <v>1.0951403148528405E-2</v>
      </c>
      <c r="G6" s="373">
        <f t="shared" si="31"/>
        <v>9.131416837782341</v>
      </c>
      <c r="H6" s="374">
        <f t="shared" si="32"/>
        <v>0.35263046963938616</v>
      </c>
      <c r="I6" s="374">
        <f t="shared" si="6"/>
        <v>0.24021458411695404</v>
      </c>
      <c r="J6" s="374">
        <f t="shared" si="33"/>
        <v>0.42112825255984992</v>
      </c>
      <c r="K6" s="265" cm="1">
        <f t="array" ref="K6">$G6^gamma_drug4/($G6^gamma_drug4+(AGE_50_drug4+9)^gamma_drug4)</f>
        <v>1</v>
      </c>
      <c r="L6" s="264">
        <f t="shared" si="7"/>
        <v>4</v>
      </c>
      <c r="M6" s="264">
        <f t="shared" si="8"/>
        <v>0.28970000000000001</v>
      </c>
      <c r="N6" s="264">
        <f t="shared" si="9"/>
        <v>3.3236499999999998</v>
      </c>
      <c r="O6" s="264">
        <f t="shared" si="10"/>
        <v>0.146345</v>
      </c>
      <c r="P6" s="264">
        <f t="shared" si="11"/>
        <v>2.0469999999999997</v>
      </c>
      <c r="Q6" s="264">
        <f t="shared" si="12"/>
        <v>2.3224999999999998</v>
      </c>
      <c r="R6" s="264">
        <f t="shared" si="13"/>
        <v>2.4950000000000001</v>
      </c>
      <c r="S6" s="264">
        <f t="shared" si="14"/>
        <v>2.59</v>
      </c>
      <c r="T6" s="264">
        <f t="shared" si="15"/>
        <v>2.7410000000000001</v>
      </c>
      <c r="U6" s="264">
        <f t="shared" si="16"/>
        <v>2.8460000000000001</v>
      </c>
      <c r="V6" s="264">
        <f t="shared" si="17"/>
        <v>3.0069999999999997</v>
      </c>
      <c r="W6" s="264">
        <f t="shared" si="18"/>
        <v>3.3239999999999998</v>
      </c>
      <c r="X6" s="264">
        <f t="shared" si="19"/>
        <v>3.6635</v>
      </c>
      <c r="Y6" s="264">
        <f t="shared" si="20"/>
        <v>3.8555000000000001</v>
      </c>
      <c r="Z6" s="264">
        <f t="shared" si="21"/>
        <v>3.9895</v>
      </c>
      <c r="AA6" s="264">
        <f t="shared" si="22"/>
        <v>4.194</v>
      </c>
      <c r="AB6" s="264">
        <f t="shared" si="23"/>
        <v>4.3315000000000001</v>
      </c>
      <c r="AC6" s="264">
        <f t="shared" si="24"/>
        <v>4.5984999999999996</v>
      </c>
      <c r="AD6" s="264">
        <f t="shared" si="25"/>
        <v>5.0834999999999999</v>
      </c>
      <c r="AF6" s="266">
        <v>4</v>
      </c>
      <c r="AG6" s="266">
        <v>0.2903</v>
      </c>
      <c r="AH6" s="266">
        <v>3.3915000000000002</v>
      </c>
      <c r="AI6" s="266">
        <v>0.14610999999999999</v>
      </c>
      <c r="AJ6" s="266">
        <v>2.09</v>
      </c>
      <c r="AK6" s="266">
        <v>2.371</v>
      </c>
      <c r="AL6" s="266">
        <v>2.5470000000000002</v>
      </c>
      <c r="AM6" s="266">
        <v>2.6440000000000001</v>
      </c>
      <c r="AN6" s="266">
        <v>2.798</v>
      </c>
      <c r="AO6" s="266">
        <v>2.9049999999999998</v>
      </c>
      <c r="AP6" s="266">
        <v>3.069</v>
      </c>
      <c r="AQ6" s="266">
        <v>3.3919999999999999</v>
      </c>
      <c r="AR6" s="266">
        <v>3.738</v>
      </c>
      <c r="AS6" s="266">
        <v>3.9329999999999998</v>
      </c>
      <c r="AT6" s="266">
        <v>4.07</v>
      </c>
      <c r="AU6" s="266">
        <v>4.2779999999999996</v>
      </c>
      <c r="AV6" s="266">
        <v>4.4180000000000001</v>
      </c>
      <c r="AW6" s="266">
        <v>4.6900000000000004</v>
      </c>
      <c r="AX6" s="266">
        <v>5.1840000000000002</v>
      </c>
      <c r="BA6" s="372">
        <v>4</v>
      </c>
      <c r="BB6" s="372">
        <v>0.28910000000000002</v>
      </c>
      <c r="BC6" s="372">
        <v>3.2557999999999998</v>
      </c>
      <c r="BD6" s="372">
        <v>0.14657999999999999</v>
      </c>
      <c r="BE6" s="372">
        <v>2.004</v>
      </c>
      <c r="BF6" s="372">
        <v>2.274</v>
      </c>
      <c r="BG6" s="372">
        <v>2.4430000000000001</v>
      </c>
      <c r="BH6" s="372">
        <v>2.536</v>
      </c>
      <c r="BI6" s="372">
        <v>2.6840000000000002</v>
      </c>
      <c r="BJ6" s="372">
        <v>2.7869999999999999</v>
      </c>
      <c r="BK6" s="372">
        <v>2.9449999999999998</v>
      </c>
      <c r="BL6" s="372">
        <v>3.2559999999999998</v>
      </c>
      <c r="BM6" s="372">
        <v>3.589</v>
      </c>
      <c r="BN6" s="372">
        <v>3.778</v>
      </c>
      <c r="BO6" s="372">
        <v>3.9089999999999998</v>
      </c>
      <c r="BP6" s="372">
        <v>4.1100000000000003</v>
      </c>
      <c r="BQ6" s="372">
        <v>4.2450000000000001</v>
      </c>
      <c r="BR6" s="372">
        <v>4.5069999999999997</v>
      </c>
      <c r="BS6" s="372">
        <v>4.9829999999999997</v>
      </c>
    </row>
    <row r="7" spans="1:71" x14ac:dyDescent="0.2">
      <c r="A7" s="265">
        <f t="shared" si="26"/>
        <v>3.3520000000000003</v>
      </c>
      <c r="B7" s="265">
        <f t="shared" si="27"/>
        <v>3.0335000000000001</v>
      </c>
      <c r="C7" s="265">
        <f t="shared" si="5"/>
        <v>3.6944999999999997</v>
      </c>
      <c r="D7" s="265">
        <f t="shared" si="28"/>
        <v>5</v>
      </c>
      <c r="E7" s="373">
        <f t="shared" si="29"/>
        <v>0.16427104722792607</v>
      </c>
      <c r="F7" s="373">
        <f t="shared" si="30"/>
        <v>1.3689253935660506E-2</v>
      </c>
      <c r="G7" s="373">
        <f t="shared" si="31"/>
        <v>9.1642710472279258</v>
      </c>
      <c r="H7" s="374">
        <f t="shared" si="32"/>
        <v>0.35620506001372282</v>
      </c>
      <c r="I7" s="374">
        <f t="shared" si="6"/>
        <v>0.24219972428256076</v>
      </c>
      <c r="J7" s="374">
        <f t="shared" si="33"/>
        <v>0.42340628358736948</v>
      </c>
      <c r="K7" s="265" cm="1">
        <f t="array" ref="K7">$G7^gamma_drug4/($G7^gamma_drug4+(AGE_50_drug4+9)^gamma_drug4)</f>
        <v>1</v>
      </c>
      <c r="L7" s="264">
        <f t="shared" si="7"/>
        <v>5</v>
      </c>
      <c r="M7" s="264">
        <f t="shared" si="8"/>
        <v>0.28325</v>
      </c>
      <c r="N7" s="264">
        <f t="shared" si="9"/>
        <v>3.3521999999999998</v>
      </c>
      <c r="O7" s="264">
        <f t="shared" si="10"/>
        <v>0.14608500000000002</v>
      </c>
      <c r="P7" s="264">
        <f t="shared" si="11"/>
        <v>2.0685000000000002</v>
      </c>
      <c r="Q7" s="264">
        <f t="shared" si="12"/>
        <v>2.3449999999999998</v>
      </c>
      <c r="R7" s="264">
        <f t="shared" si="13"/>
        <v>2.5185</v>
      </c>
      <c r="S7" s="264">
        <f t="shared" si="14"/>
        <v>2.6139999999999999</v>
      </c>
      <c r="T7" s="264">
        <f t="shared" si="15"/>
        <v>2.766</v>
      </c>
      <c r="U7" s="264">
        <f t="shared" si="16"/>
        <v>2.8715000000000002</v>
      </c>
      <c r="V7" s="264">
        <f t="shared" si="17"/>
        <v>3.0335000000000001</v>
      </c>
      <c r="W7" s="264">
        <f t="shared" si="18"/>
        <v>3.3520000000000003</v>
      </c>
      <c r="X7" s="264">
        <f t="shared" si="19"/>
        <v>3.6944999999999997</v>
      </c>
      <c r="Y7" s="264">
        <f t="shared" si="20"/>
        <v>3.8879999999999999</v>
      </c>
      <c r="Z7" s="264">
        <f t="shared" si="21"/>
        <v>4.0229999999999997</v>
      </c>
      <c r="AA7" s="264">
        <f t="shared" si="22"/>
        <v>4.2294999999999998</v>
      </c>
      <c r="AB7" s="264">
        <f t="shared" si="23"/>
        <v>4.3674999999999997</v>
      </c>
      <c r="AC7" s="264">
        <f t="shared" si="24"/>
        <v>4.6370000000000005</v>
      </c>
      <c r="AD7" s="264">
        <f t="shared" si="25"/>
        <v>5.1265000000000001</v>
      </c>
      <c r="AF7" s="266">
        <v>5</v>
      </c>
      <c r="AG7" s="266">
        <v>0.28549999999999998</v>
      </c>
      <c r="AH7" s="266">
        <v>3.4222999999999999</v>
      </c>
      <c r="AI7" s="266">
        <v>0.14571000000000001</v>
      </c>
      <c r="AJ7" s="266">
        <v>2.1139999999999999</v>
      </c>
      <c r="AK7" s="266">
        <v>2.3959999999999999</v>
      </c>
      <c r="AL7" s="266">
        <v>2.573</v>
      </c>
      <c r="AM7" s="266">
        <v>2.67</v>
      </c>
      <c r="AN7" s="266">
        <v>2.8250000000000002</v>
      </c>
      <c r="AO7" s="266">
        <v>2.9329999999999998</v>
      </c>
      <c r="AP7" s="266">
        <v>3.0979999999999999</v>
      </c>
      <c r="AQ7" s="266">
        <v>3.4220000000000002</v>
      </c>
      <c r="AR7" s="266">
        <v>3.7709999999999999</v>
      </c>
      <c r="AS7" s="266">
        <v>3.968</v>
      </c>
      <c r="AT7" s="266">
        <v>4.1050000000000004</v>
      </c>
      <c r="AU7" s="266">
        <v>4.3150000000000004</v>
      </c>
      <c r="AV7" s="266">
        <v>4.4560000000000004</v>
      </c>
      <c r="AW7" s="266">
        <v>4.7300000000000004</v>
      </c>
      <c r="AX7" s="266">
        <v>5.2270000000000003</v>
      </c>
      <c r="BA7" s="372">
        <v>5</v>
      </c>
      <c r="BB7" s="372">
        <v>0.28100000000000003</v>
      </c>
      <c r="BC7" s="372">
        <v>3.2820999999999998</v>
      </c>
      <c r="BD7" s="372">
        <v>0.14646000000000001</v>
      </c>
      <c r="BE7" s="372">
        <v>2.0230000000000001</v>
      </c>
      <c r="BF7" s="372">
        <v>2.294</v>
      </c>
      <c r="BG7" s="372">
        <v>2.464</v>
      </c>
      <c r="BH7" s="372">
        <v>2.5579999999999998</v>
      </c>
      <c r="BI7" s="372">
        <v>2.7069999999999999</v>
      </c>
      <c r="BJ7" s="372">
        <v>2.81</v>
      </c>
      <c r="BK7" s="372">
        <v>2.9689999999999999</v>
      </c>
      <c r="BL7" s="372">
        <v>3.282</v>
      </c>
      <c r="BM7" s="372">
        <v>3.6179999999999999</v>
      </c>
      <c r="BN7" s="372">
        <v>3.8079999999999998</v>
      </c>
      <c r="BO7" s="372">
        <v>3.9409999999999998</v>
      </c>
      <c r="BP7" s="372">
        <v>4.1440000000000001</v>
      </c>
      <c r="BQ7" s="372">
        <v>4.2789999999999999</v>
      </c>
      <c r="BR7" s="372">
        <v>4.5439999999999996</v>
      </c>
      <c r="BS7" s="372">
        <v>5.0259999999999998</v>
      </c>
    </row>
    <row r="8" spans="1:71" x14ac:dyDescent="0.2">
      <c r="A8" s="265">
        <f t="shared" si="26"/>
        <v>3.3825000000000003</v>
      </c>
      <c r="B8" s="265">
        <f t="shared" si="27"/>
        <v>3.0615000000000001</v>
      </c>
      <c r="C8" s="265">
        <f t="shared" si="5"/>
        <v>3.7265000000000001</v>
      </c>
      <c r="D8" s="265">
        <f t="shared" si="28"/>
        <v>6</v>
      </c>
      <c r="E8" s="373">
        <f t="shared" si="29"/>
        <v>0.1971252566735113</v>
      </c>
      <c r="F8" s="373">
        <f t="shared" si="30"/>
        <v>1.6427104722792608E-2</v>
      </c>
      <c r="G8" s="373">
        <f t="shared" si="31"/>
        <v>9.1971252566735107</v>
      </c>
      <c r="H8" s="374">
        <f t="shared" si="32"/>
        <v>0.35978286879594207</v>
      </c>
      <c r="I8" s="374">
        <f t="shared" si="6"/>
        <v>0.24418883330111515</v>
      </c>
      <c r="J8" s="374">
        <f t="shared" si="33"/>
        <v>0.42567940591368086</v>
      </c>
      <c r="K8" s="265" cm="1">
        <f t="array" ref="K8">$G8^gamma_drug4/($G8^gamma_drug4+(AGE_50_drug4+9)^gamma_drug4)</f>
        <v>1</v>
      </c>
      <c r="L8" s="264">
        <f t="shared" si="7"/>
        <v>6</v>
      </c>
      <c r="M8" s="264">
        <f t="shared" si="8"/>
        <v>0.27749999999999997</v>
      </c>
      <c r="N8" s="264">
        <f t="shared" si="9"/>
        <v>3.3822000000000001</v>
      </c>
      <c r="O8" s="264">
        <f t="shared" si="10"/>
        <v>0.14577000000000001</v>
      </c>
      <c r="P8" s="264">
        <f t="shared" si="11"/>
        <v>2.0905</v>
      </c>
      <c r="Q8" s="264">
        <f t="shared" si="12"/>
        <v>2.3689999999999998</v>
      </c>
      <c r="R8" s="264">
        <f t="shared" si="13"/>
        <v>2.5434999999999999</v>
      </c>
      <c r="S8" s="264">
        <f t="shared" si="14"/>
        <v>2.6390000000000002</v>
      </c>
      <c r="T8" s="264">
        <f t="shared" si="15"/>
        <v>2.7919999999999998</v>
      </c>
      <c r="U8" s="264">
        <f t="shared" si="16"/>
        <v>2.8985000000000003</v>
      </c>
      <c r="V8" s="264">
        <f t="shared" si="17"/>
        <v>3.0615000000000001</v>
      </c>
      <c r="W8" s="264">
        <f t="shared" si="18"/>
        <v>3.3825000000000003</v>
      </c>
      <c r="X8" s="264">
        <f t="shared" si="19"/>
        <v>3.7265000000000001</v>
      </c>
      <c r="Y8" s="264">
        <f t="shared" si="20"/>
        <v>3.9215</v>
      </c>
      <c r="Z8" s="264">
        <f t="shared" si="21"/>
        <v>4.0579999999999998</v>
      </c>
      <c r="AA8" s="264">
        <f t="shared" si="22"/>
        <v>4.2654999999999994</v>
      </c>
      <c r="AB8" s="264">
        <f t="shared" si="23"/>
        <v>4.4050000000000002</v>
      </c>
      <c r="AC8" s="264">
        <f t="shared" si="24"/>
        <v>4.6769999999999996</v>
      </c>
      <c r="AD8" s="264">
        <f t="shared" si="25"/>
        <v>5.1705000000000005</v>
      </c>
      <c r="AF8" s="266">
        <v>6</v>
      </c>
      <c r="AG8" s="266">
        <v>0.28129999999999999</v>
      </c>
      <c r="AH8" s="266">
        <v>3.4544999999999999</v>
      </c>
      <c r="AI8" s="266">
        <v>0.14527999999999999</v>
      </c>
      <c r="AJ8" s="266">
        <v>2.1379999999999999</v>
      </c>
      <c r="AK8" s="266">
        <v>2.4220000000000002</v>
      </c>
      <c r="AL8" s="266">
        <v>2.6</v>
      </c>
      <c r="AM8" s="266">
        <v>2.6970000000000001</v>
      </c>
      <c r="AN8" s="266">
        <v>2.8530000000000002</v>
      </c>
      <c r="AO8" s="266">
        <v>2.9620000000000002</v>
      </c>
      <c r="AP8" s="266">
        <v>3.1280000000000001</v>
      </c>
      <c r="AQ8" s="266">
        <v>3.4550000000000001</v>
      </c>
      <c r="AR8" s="266">
        <v>3.8050000000000002</v>
      </c>
      <c r="AS8" s="266">
        <v>4.0030000000000001</v>
      </c>
      <c r="AT8" s="266">
        <v>4.1420000000000003</v>
      </c>
      <c r="AU8" s="266">
        <v>4.3529999999999998</v>
      </c>
      <c r="AV8" s="266">
        <v>4.4950000000000001</v>
      </c>
      <c r="AW8" s="266">
        <v>4.7709999999999999</v>
      </c>
      <c r="AX8" s="266">
        <v>5.2720000000000002</v>
      </c>
      <c r="BA8" s="372">
        <v>6</v>
      </c>
      <c r="BB8" s="372">
        <v>0.2737</v>
      </c>
      <c r="BC8" s="372">
        <v>3.3098999999999998</v>
      </c>
      <c r="BD8" s="372">
        <v>0.14626</v>
      </c>
      <c r="BE8" s="372">
        <v>2.0430000000000001</v>
      </c>
      <c r="BF8" s="372">
        <v>2.3159999999999998</v>
      </c>
      <c r="BG8" s="372">
        <v>2.4870000000000001</v>
      </c>
      <c r="BH8" s="372">
        <v>2.581</v>
      </c>
      <c r="BI8" s="372">
        <v>2.7309999999999999</v>
      </c>
      <c r="BJ8" s="372">
        <v>2.835</v>
      </c>
      <c r="BK8" s="372">
        <v>2.9950000000000001</v>
      </c>
      <c r="BL8" s="372">
        <v>3.31</v>
      </c>
      <c r="BM8" s="372">
        <v>3.6480000000000001</v>
      </c>
      <c r="BN8" s="372">
        <v>3.84</v>
      </c>
      <c r="BO8" s="372">
        <v>3.9740000000000002</v>
      </c>
      <c r="BP8" s="372">
        <v>4.1779999999999999</v>
      </c>
      <c r="BQ8" s="372">
        <v>4.3150000000000004</v>
      </c>
      <c r="BR8" s="372">
        <v>4.5830000000000002</v>
      </c>
      <c r="BS8" s="372">
        <v>5.069</v>
      </c>
    </row>
    <row r="9" spans="1:71" x14ac:dyDescent="0.2">
      <c r="A9" s="265">
        <f t="shared" si="26"/>
        <v>3.4135</v>
      </c>
      <c r="B9" s="265">
        <f t="shared" si="27"/>
        <v>3.0904999999999996</v>
      </c>
      <c r="C9" s="265">
        <f t="shared" si="5"/>
        <v>3.7605000000000004</v>
      </c>
      <c r="D9" s="265">
        <f t="shared" si="28"/>
        <v>7</v>
      </c>
      <c r="E9" s="373">
        <f t="shared" si="29"/>
        <v>0.2299794661190965</v>
      </c>
      <c r="F9" s="373">
        <f t="shared" si="30"/>
        <v>1.9164955509924708E-2</v>
      </c>
      <c r="G9" s="373">
        <f t="shared" si="31"/>
        <v>9.2299794661190973</v>
      </c>
      <c r="H9" s="374">
        <f t="shared" si="32"/>
        <v>0.36336348921748168</v>
      </c>
      <c r="I9" s="374">
        <f t="shared" si="6"/>
        <v>0.24618181935197456</v>
      </c>
      <c r="J9" s="374">
        <f t="shared" si="33"/>
        <v>0.42794755182090627</v>
      </c>
      <c r="K9" s="265" cm="1">
        <f t="array" ref="K9">$G9^gamma_drug4/($G9^gamma_drug4+(AGE_50_drug4+9)^gamma_drug4)</f>
        <v>1</v>
      </c>
      <c r="L9" s="264">
        <f t="shared" si="7"/>
        <v>7</v>
      </c>
      <c r="M9" s="264">
        <f t="shared" si="8"/>
        <v>0.27234999999999998</v>
      </c>
      <c r="N9" s="264">
        <f t="shared" si="9"/>
        <v>3.4133499999999999</v>
      </c>
      <c r="O9" s="264">
        <f t="shared" si="10"/>
        <v>0.14541499999999999</v>
      </c>
      <c r="P9" s="264">
        <f t="shared" si="11"/>
        <v>2.1135000000000002</v>
      </c>
      <c r="Q9" s="264">
        <f t="shared" si="12"/>
        <v>2.3940000000000001</v>
      </c>
      <c r="R9" s="264">
        <f t="shared" si="13"/>
        <v>2.569</v>
      </c>
      <c r="S9" s="264">
        <f t="shared" si="14"/>
        <v>2.6654999999999998</v>
      </c>
      <c r="T9" s="264">
        <f t="shared" si="15"/>
        <v>2.8194999999999997</v>
      </c>
      <c r="U9" s="264">
        <f t="shared" si="16"/>
        <v>2.9264999999999999</v>
      </c>
      <c r="V9" s="264">
        <f t="shared" si="17"/>
        <v>3.0904999999999996</v>
      </c>
      <c r="W9" s="264">
        <f t="shared" si="18"/>
        <v>3.4135</v>
      </c>
      <c r="X9" s="264">
        <f t="shared" si="19"/>
        <v>3.7605000000000004</v>
      </c>
      <c r="Y9" s="264">
        <f t="shared" si="20"/>
        <v>3.9565000000000001</v>
      </c>
      <c r="Z9" s="264">
        <f t="shared" si="21"/>
        <v>4.0939999999999994</v>
      </c>
      <c r="AA9" s="264">
        <f t="shared" si="22"/>
        <v>4.3034999999999997</v>
      </c>
      <c r="AB9" s="264">
        <f t="shared" si="23"/>
        <v>4.4435000000000002</v>
      </c>
      <c r="AC9" s="264">
        <f t="shared" si="24"/>
        <v>4.7174999999999994</v>
      </c>
      <c r="AD9" s="264">
        <f t="shared" si="25"/>
        <v>5.2149999999999999</v>
      </c>
      <c r="AF9" s="266">
        <v>7</v>
      </c>
      <c r="AG9" s="266">
        <v>0.27760000000000001</v>
      </c>
      <c r="AH9" s="266">
        <v>3.4878999999999998</v>
      </c>
      <c r="AI9" s="266">
        <v>0.14482999999999999</v>
      </c>
      <c r="AJ9" s="266">
        <v>2.1629999999999998</v>
      </c>
      <c r="AK9" s="266">
        <v>2.4489999999999998</v>
      </c>
      <c r="AL9" s="266">
        <v>2.6280000000000001</v>
      </c>
      <c r="AM9" s="266">
        <v>2.726</v>
      </c>
      <c r="AN9" s="266">
        <v>2.883</v>
      </c>
      <c r="AO9" s="266">
        <v>2.992</v>
      </c>
      <c r="AP9" s="266">
        <v>3.1589999999999998</v>
      </c>
      <c r="AQ9" s="266">
        <v>3.488</v>
      </c>
      <c r="AR9" s="266">
        <v>3.8410000000000002</v>
      </c>
      <c r="AS9" s="266">
        <v>4.04</v>
      </c>
      <c r="AT9" s="266">
        <v>4.18</v>
      </c>
      <c r="AU9" s="266">
        <v>4.3929999999999998</v>
      </c>
      <c r="AV9" s="266">
        <v>4.5350000000000001</v>
      </c>
      <c r="AW9" s="266">
        <v>4.8129999999999997</v>
      </c>
      <c r="AX9" s="266">
        <v>5.3179999999999996</v>
      </c>
      <c r="BA9" s="372">
        <v>7</v>
      </c>
      <c r="BB9" s="372">
        <v>0.2671</v>
      </c>
      <c r="BC9" s="372">
        <v>3.3388</v>
      </c>
      <c r="BD9" s="372">
        <v>0.14599999999999999</v>
      </c>
      <c r="BE9" s="372">
        <v>2.0640000000000001</v>
      </c>
      <c r="BF9" s="372">
        <v>2.339</v>
      </c>
      <c r="BG9" s="372">
        <v>2.5099999999999998</v>
      </c>
      <c r="BH9" s="372">
        <v>2.605</v>
      </c>
      <c r="BI9" s="372">
        <v>2.7559999999999998</v>
      </c>
      <c r="BJ9" s="372">
        <v>2.8610000000000002</v>
      </c>
      <c r="BK9" s="372">
        <v>3.0219999999999998</v>
      </c>
      <c r="BL9" s="372">
        <v>3.339</v>
      </c>
      <c r="BM9" s="372">
        <v>3.68</v>
      </c>
      <c r="BN9" s="372">
        <v>3.8730000000000002</v>
      </c>
      <c r="BO9" s="372">
        <v>4.008</v>
      </c>
      <c r="BP9" s="372">
        <v>4.2140000000000004</v>
      </c>
      <c r="BQ9" s="372">
        <v>4.3520000000000003</v>
      </c>
      <c r="BR9" s="372">
        <v>4.6219999999999999</v>
      </c>
      <c r="BS9" s="372">
        <v>5.1120000000000001</v>
      </c>
    </row>
    <row r="10" spans="1:71" x14ac:dyDescent="0.2">
      <c r="A10" s="265">
        <f t="shared" si="26"/>
        <v>3.4455</v>
      </c>
      <c r="B10" s="265">
        <f t="shared" si="27"/>
        <v>3.1204999999999998</v>
      </c>
      <c r="C10" s="265">
        <f t="shared" si="5"/>
        <v>3.7945000000000002</v>
      </c>
      <c r="D10" s="265">
        <f t="shared" si="28"/>
        <v>8</v>
      </c>
      <c r="E10" s="373">
        <f t="shared" si="29"/>
        <v>0.26283367556468173</v>
      </c>
      <c r="F10" s="373">
        <f t="shared" si="30"/>
        <v>2.190280629705681E-2</v>
      </c>
      <c r="G10" s="373">
        <f t="shared" si="31"/>
        <v>9.2628336755646821</v>
      </c>
      <c r="H10" s="374">
        <f t="shared" si="32"/>
        <v>0.3669465161527391</v>
      </c>
      <c r="I10" s="374">
        <f t="shared" si="6"/>
        <v>0.24817859059210262</v>
      </c>
      <c r="J10" s="374">
        <f t="shared" si="33"/>
        <v>0.43021065484718313</v>
      </c>
      <c r="K10" s="265" cm="1">
        <f t="array" ref="K10">$G10^gamma_drug4/($G10^gamma_drug4+(AGE_50_drug4+9)^gamma_drug4)</f>
        <v>1</v>
      </c>
      <c r="L10" s="264">
        <f t="shared" si="7"/>
        <v>8</v>
      </c>
      <c r="M10" s="264">
        <f t="shared" si="8"/>
        <v>0.26755000000000001</v>
      </c>
      <c r="N10" s="264">
        <f t="shared" si="9"/>
        <v>3.4454500000000001</v>
      </c>
      <c r="O10" s="264">
        <f t="shared" si="10"/>
        <v>0.14502499999999999</v>
      </c>
      <c r="P10" s="264">
        <f t="shared" si="11"/>
        <v>2.1379999999999999</v>
      </c>
      <c r="Q10" s="264">
        <f t="shared" si="12"/>
        <v>2.419</v>
      </c>
      <c r="R10" s="264">
        <f t="shared" si="13"/>
        <v>2.5955000000000004</v>
      </c>
      <c r="S10" s="264">
        <f t="shared" si="14"/>
        <v>2.6924999999999999</v>
      </c>
      <c r="T10" s="264">
        <f t="shared" si="15"/>
        <v>2.8475000000000001</v>
      </c>
      <c r="U10" s="264">
        <f t="shared" si="16"/>
        <v>2.9554999999999998</v>
      </c>
      <c r="V10" s="264">
        <f t="shared" si="17"/>
        <v>3.1204999999999998</v>
      </c>
      <c r="W10" s="264">
        <f t="shared" si="18"/>
        <v>3.4455</v>
      </c>
      <c r="X10" s="264">
        <f t="shared" si="19"/>
        <v>3.7945000000000002</v>
      </c>
      <c r="Y10" s="264">
        <f t="shared" si="20"/>
        <v>3.992</v>
      </c>
      <c r="Z10" s="264">
        <f t="shared" si="21"/>
        <v>4.1304999999999996</v>
      </c>
      <c r="AA10" s="264">
        <f t="shared" si="22"/>
        <v>4.3414999999999999</v>
      </c>
      <c r="AB10" s="264">
        <f t="shared" si="23"/>
        <v>4.4830000000000005</v>
      </c>
      <c r="AC10" s="264">
        <f t="shared" si="24"/>
        <v>4.7590000000000003</v>
      </c>
      <c r="AD10" s="264">
        <f t="shared" si="25"/>
        <v>5.2605000000000004</v>
      </c>
      <c r="AF10" s="266">
        <v>8</v>
      </c>
      <c r="AG10" s="266">
        <v>0.2742</v>
      </c>
      <c r="AH10" s="266">
        <v>3.5222000000000002</v>
      </c>
      <c r="AI10" s="266">
        <v>0.14435999999999999</v>
      </c>
      <c r="AJ10" s="266">
        <v>2.1890000000000001</v>
      </c>
      <c r="AK10" s="266">
        <v>2.476</v>
      </c>
      <c r="AL10" s="266">
        <v>2.6560000000000001</v>
      </c>
      <c r="AM10" s="266">
        <v>2.7549999999999999</v>
      </c>
      <c r="AN10" s="266">
        <v>2.9129999999999998</v>
      </c>
      <c r="AO10" s="266">
        <v>3.0230000000000001</v>
      </c>
      <c r="AP10" s="266">
        <v>3.1909999999999998</v>
      </c>
      <c r="AQ10" s="266">
        <v>3.5219999999999998</v>
      </c>
      <c r="AR10" s="266">
        <v>3.8769999999999998</v>
      </c>
      <c r="AS10" s="266">
        <v>4.0780000000000003</v>
      </c>
      <c r="AT10" s="266">
        <v>4.2190000000000003</v>
      </c>
      <c r="AU10" s="266">
        <v>4.4329999999999998</v>
      </c>
      <c r="AV10" s="266">
        <v>4.577</v>
      </c>
      <c r="AW10" s="266">
        <v>4.8570000000000002</v>
      </c>
      <c r="AX10" s="266">
        <v>5.3650000000000002</v>
      </c>
      <c r="BA10" s="372">
        <v>8</v>
      </c>
      <c r="BB10" s="372">
        <v>0.26090000000000002</v>
      </c>
      <c r="BC10" s="372">
        <v>3.3687</v>
      </c>
      <c r="BD10" s="372">
        <v>0.14568999999999999</v>
      </c>
      <c r="BE10" s="372">
        <v>2.0870000000000002</v>
      </c>
      <c r="BF10" s="372">
        <v>2.3620000000000001</v>
      </c>
      <c r="BG10" s="372">
        <v>2.5350000000000001</v>
      </c>
      <c r="BH10" s="372">
        <v>2.63</v>
      </c>
      <c r="BI10" s="372">
        <v>2.782</v>
      </c>
      <c r="BJ10" s="372">
        <v>2.8879999999999999</v>
      </c>
      <c r="BK10" s="372">
        <v>3.05</v>
      </c>
      <c r="BL10" s="372">
        <v>3.3690000000000002</v>
      </c>
      <c r="BM10" s="372">
        <v>3.7120000000000002</v>
      </c>
      <c r="BN10" s="372">
        <v>3.9060000000000001</v>
      </c>
      <c r="BO10" s="372">
        <v>4.0419999999999998</v>
      </c>
      <c r="BP10" s="372">
        <v>4.25</v>
      </c>
      <c r="BQ10" s="372">
        <v>4.3890000000000002</v>
      </c>
      <c r="BR10" s="372">
        <v>4.6609999999999996</v>
      </c>
      <c r="BS10" s="372">
        <v>5.1559999999999997</v>
      </c>
    </row>
    <row r="11" spans="1:71" x14ac:dyDescent="0.2">
      <c r="A11" s="265">
        <f t="shared" si="26"/>
        <v>3.4790000000000001</v>
      </c>
      <c r="B11" s="265">
        <f t="shared" si="27"/>
        <v>3.1509999999999998</v>
      </c>
      <c r="C11" s="265">
        <f t="shared" si="5"/>
        <v>3.83</v>
      </c>
      <c r="D11" s="265">
        <f t="shared" si="28"/>
        <v>9</v>
      </c>
      <c r="E11" s="373">
        <f t="shared" si="29"/>
        <v>0.29568788501026694</v>
      </c>
      <c r="F11" s="373">
        <f t="shared" si="30"/>
        <v>2.4640657084188913E-2</v>
      </c>
      <c r="G11" s="373">
        <f t="shared" si="31"/>
        <v>9.2956878850102669</v>
      </c>
      <c r="H11" s="374">
        <f t="shared" si="32"/>
        <v>0.37053154628123636</v>
      </c>
      <c r="I11" s="374">
        <f t="shared" si="6"/>
        <v>0.25017905517101829</v>
      </c>
      <c r="J11" s="374">
        <f t="shared" si="33"/>
        <v>0.43246864978027905</v>
      </c>
      <c r="K11" s="265" cm="1">
        <f t="array" ref="K11">$G11^gamma_drug4/($G11^gamma_drug4+(AGE_50_drug4+9)^gamma_drug4)</f>
        <v>1</v>
      </c>
      <c r="L11" s="264">
        <f t="shared" si="7"/>
        <v>9</v>
      </c>
      <c r="M11" s="264">
        <f t="shared" si="8"/>
        <v>0.2631</v>
      </c>
      <c r="N11" s="264">
        <f t="shared" si="9"/>
        <v>3.4785500000000003</v>
      </c>
      <c r="O11" s="264">
        <f t="shared" si="10"/>
        <v>0.14461000000000002</v>
      </c>
      <c r="P11" s="264">
        <f t="shared" si="11"/>
        <v>2.1624999999999996</v>
      </c>
      <c r="Q11" s="264">
        <f t="shared" si="12"/>
        <v>2.4459999999999997</v>
      </c>
      <c r="R11" s="264">
        <f t="shared" si="13"/>
        <v>2.6234999999999999</v>
      </c>
      <c r="S11" s="264">
        <f t="shared" si="14"/>
        <v>2.7210000000000001</v>
      </c>
      <c r="T11" s="264">
        <f t="shared" si="15"/>
        <v>2.8765000000000001</v>
      </c>
      <c r="U11" s="264">
        <f t="shared" si="16"/>
        <v>2.9850000000000003</v>
      </c>
      <c r="V11" s="264">
        <f t="shared" si="17"/>
        <v>3.1509999999999998</v>
      </c>
      <c r="W11" s="264">
        <f t="shared" si="18"/>
        <v>3.4790000000000001</v>
      </c>
      <c r="X11" s="264">
        <f t="shared" si="19"/>
        <v>3.83</v>
      </c>
      <c r="Y11" s="264">
        <f t="shared" si="20"/>
        <v>4.0295000000000005</v>
      </c>
      <c r="Z11" s="264">
        <f t="shared" si="21"/>
        <v>4.1684999999999999</v>
      </c>
      <c r="AA11" s="264">
        <f t="shared" si="22"/>
        <v>4.3810000000000002</v>
      </c>
      <c r="AB11" s="264">
        <f t="shared" si="23"/>
        <v>4.5235000000000003</v>
      </c>
      <c r="AC11" s="264">
        <f t="shared" si="24"/>
        <v>4.8014999999999999</v>
      </c>
      <c r="AD11" s="264">
        <f t="shared" si="25"/>
        <v>5.3070000000000004</v>
      </c>
      <c r="AF11" s="266">
        <v>9</v>
      </c>
      <c r="AG11" s="266">
        <v>0.27110000000000001</v>
      </c>
      <c r="AH11" s="266">
        <v>3.5575999999999999</v>
      </c>
      <c r="AI11" s="266">
        <v>0.14388000000000001</v>
      </c>
      <c r="AJ11" s="266">
        <v>2.2149999999999999</v>
      </c>
      <c r="AK11" s="266">
        <v>2.5049999999999999</v>
      </c>
      <c r="AL11" s="266">
        <v>2.6859999999999999</v>
      </c>
      <c r="AM11" s="266">
        <v>2.786</v>
      </c>
      <c r="AN11" s="266">
        <v>2.944</v>
      </c>
      <c r="AO11" s="266">
        <v>3.0550000000000002</v>
      </c>
      <c r="AP11" s="266">
        <v>3.2240000000000002</v>
      </c>
      <c r="AQ11" s="266">
        <v>3.5579999999999998</v>
      </c>
      <c r="AR11" s="266">
        <v>3.915</v>
      </c>
      <c r="AS11" s="266">
        <v>4.1180000000000003</v>
      </c>
      <c r="AT11" s="266">
        <v>4.2590000000000003</v>
      </c>
      <c r="AU11" s="266">
        <v>4.4749999999999996</v>
      </c>
      <c r="AV11" s="266">
        <v>4.6189999999999998</v>
      </c>
      <c r="AW11" s="266">
        <v>4.9009999999999998</v>
      </c>
      <c r="AX11" s="266">
        <v>5.4130000000000003</v>
      </c>
      <c r="BA11" s="372">
        <v>9</v>
      </c>
      <c r="BB11" s="372">
        <v>0.25509999999999999</v>
      </c>
      <c r="BC11" s="372">
        <v>3.3995000000000002</v>
      </c>
      <c r="BD11" s="372">
        <v>0.14534</v>
      </c>
      <c r="BE11" s="372">
        <v>2.11</v>
      </c>
      <c r="BF11" s="372">
        <v>2.387</v>
      </c>
      <c r="BG11" s="372">
        <v>2.5609999999999999</v>
      </c>
      <c r="BH11" s="372">
        <v>2.6560000000000001</v>
      </c>
      <c r="BI11" s="372">
        <v>2.8090000000000002</v>
      </c>
      <c r="BJ11" s="372">
        <v>2.915</v>
      </c>
      <c r="BK11" s="372">
        <v>3.0779999999999998</v>
      </c>
      <c r="BL11" s="372">
        <v>3.4</v>
      </c>
      <c r="BM11" s="372">
        <v>3.7450000000000001</v>
      </c>
      <c r="BN11" s="372">
        <v>3.9409999999999998</v>
      </c>
      <c r="BO11" s="372">
        <v>4.0780000000000003</v>
      </c>
      <c r="BP11" s="372">
        <v>4.2869999999999999</v>
      </c>
      <c r="BQ11" s="372">
        <v>4.4279999999999999</v>
      </c>
      <c r="BR11" s="372">
        <v>4.702</v>
      </c>
      <c r="BS11" s="372">
        <v>5.2009999999999996</v>
      </c>
    </row>
    <row r="12" spans="1:71" x14ac:dyDescent="0.2">
      <c r="A12" s="265">
        <f t="shared" si="26"/>
        <v>3.5125000000000002</v>
      </c>
      <c r="B12" s="265">
        <f t="shared" si="27"/>
        <v>3.1835</v>
      </c>
      <c r="C12" s="265">
        <f t="shared" si="5"/>
        <v>3.8665000000000003</v>
      </c>
      <c r="D12" s="265">
        <f t="shared" si="28"/>
        <v>10</v>
      </c>
      <c r="E12" s="373">
        <f t="shared" si="29"/>
        <v>0.32854209445585214</v>
      </c>
      <c r="F12" s="373">
        <f t="shared" si="30"/>
        <v>2.7378507871321012E-2</v>
      </c>
      <c r="G12" s="373">
        <f t="shared" si="31"/>
        <v>9.3285420944558517</v>
      </c>
      <c r="H12" s="374">
        <f t="shared" si="32"/>
        <v>0.37411817824690674</v>
      </c>
      <c r="I12" s="374">
        <f t="shared" si="6"/>
        <v>0.25218312124564207</v>
      </c>
      <c r="J12" s="374">
        <f t="shared" si="33"/>
        <v>0.43472147265099309</v>
      </c>
      <c r="K12" s="265" cm="1">
        <f t="array" ref="K12">$G12^gamma_drug4/($G12^gamma_drug4+(AGE_50_drug4+9)^gamma_drug4)</f>
        <v>1</v>
      </c>
      <c r="L12" s="264">
        <f t="shared" si="7"/>
        <v>10</v>
      </c>
      <c r="M12" s="264">
        <f t="shared" si="8"/>
        <v>0.25890000000000002</v>
      </c>
      <c r="N12" s="264">
        <f t="shared" si="9"/>
        <v>3.51275</v>
      </c>
      <c r="O12" s="264">
        <f t="shared" si="10"/>
        <v>0.14418500000000001</v>
      </c>
      <c r="P12" s="264">
        <f t="shared" si="11"/>
        <v>2.1879999999999997</v>
      </c>
      <c r="Q12" s="264">
        <f t="shared" si="12"/>
        <v>2.4729999999999999</v>
      </c>
      <c r="R12" s="264">
        <f t="shared" si="13"/>
        <v>2.6520000000000001</v>
      </c>
      <c r="S12" s="264">
        <f t="shared" si="14"/>
        <v>2.75</v>
      </c>
      <c r="T12" s="264">
        <f t="shared" si="15"/>
        <v>2.907</v>
      </c>
      <c r="U12" s="264">
        <f t="shared" si="16"/>
        <v>3.016</v>
      </c>
      <c r="V12" s="264">
        <f t="shared" si="17"/>
        <v>3.1835</v>
      </c>
      <c r="W12" s="264">
        <f t="shared" si="18"/>
        <v>3.5125000000000002</v>
      </c>
      <c r="X12" s="264">
        <f t="shared" si="19"/>
        <v>3.8665000000000003</v>
      </c>
      <c r="Y12" s="264">
        <f t="shared" si="20"/>
        <v>4.0674999999999999</v>
      </c>
      <c r="Z12" s="264">
        <f t="shared" si="21"/>
        <v>4.2074999999999996</v>
      </c>
      <c r="AA12" s="264">
        <f t="shared" si="22"/>
        <v>4.4219999999999997</v>
      </c>
      <c r="AB12" s="264">
        <f t="shared" si="23"/>
        <v>4.5649999999999995</v>
      </c>
      <c r="AC12" s="264">
        <f t="shared" si="24"/>
        <v>4.8454999999999995</v>
      </c>
      <c r="AD12" s="264">
        <f t="shared" si="25"/>
        <v>5.3550000000000004</v>
      </c>
      <c r="AF12" s="266">
        <v>10</v>
      </c>
      <c r="AG12" s="266">
        <v>0.2681</v>
      </c>
      <c r="AH12" s="266">
        <v>3.5941000000000001</v>
      </c>
      <c r="AI12" s="266">
        <v>0.14338999999999999</v>
      </c>
      <c r="AJ12" s="266">
        <v>2.242</v>
      </c>
      <c r="AK12" s="266">
        <v>2.5339999999999998</v>
      </c>
      <c r="AL12" s="266">
        <v>2.7170000000000001</v>
      </c>
      <c r="AM12" s="266">
        <v>2.8170000000000002</v>
      </c>
      <c r="AN12" s="266">
        <v>2.9769999999999999</v>
      </c>
      <c r="AO12" s="266">
        <v>3.0880000000000001</v>
      </c>
      <c r="AP12" s="266">
        <v>3.2589999999999999</v>
      </c>
      <c r="AQ12" s="266">
        <v>3.5939999999999999</v>
      </c>
      <c r="AR12" s="266">
        <v>3.9540000000000002</v>
      </c>
      <c r="AS12" s="266">
        <v>4.1580000000000004</v>
      </c>
      <c r="AT12" s="266">
        <v>4.3</v>
      </c>
      <c r="AU12" s="266">
        <v>4.5179999999999998</v>
      </c>
      <c r="AV12" s="266">
        <v>4.6630000000000003</v>
      </c>
      <c r="AW12" s="266">
        <v>4.9470000000000001</v>
      </c>
      <c r="AX12" s="266">
        <v>5.4630000000000001</v>
      </c>
      <c r="BA12" s="372">
        <v>10</v>
      </c>
      <c r="BB12" s="372">
        <v>0.24970000000000001</v>
      </c>
      <c r="BC12" s="372">
        <v>3.4314</v>
      </c>
      <c r="BD12" s="372">
        <v>0.14498</v>
      </c>
      <c r="BE12" s="372">
        <v>2.1339999999999999</v>
      </c>
      <c r="BF12" s="372">
        <v>2.4119999999999999</v>
      </c>
      <c r="BG12" s="372">
        <v>2.5870000000000002</v>
      </c>
      <c r="BH12" s="372">
        <v>2.6829999999999998</v>
      </c>
      <c r="BI12" s="372">
        <v>2.8370000000000002</v>
      </c>
      <c r="BJ12" s="372">
        <v>2.944</v>
      </c>
      <c r="BK12" s="372">
        <v>3.1080000000000001</v>
      </c>
      <c r="BL12" s="372">
        <v>3.431</v>
      </c>
      <c r="BM12" s="372">
        <v>3.7789999999999999</v>
      </c>
      <c r="BN12" s="372">
        <v>3.9769999999999999</v>
      </c>
      <c r="BO12" s="372">
        <v>4.1150000000000002</v>
      </c>
      <c r="BP12" s="372">
        <v>4.3259999999999996</v>
      </c>
      <c r="BQ12" s="372">
        <v>4.4669999999999996</v>
      </c>
      <c r="BR12" s="372">
        <v>4.7439999999999998</v>
      </c>
      <c r="BS12" s="372">
        <v>5.2469999999999999</v>
      </c>
    </row>
    <row r="13" spans="1:71" x14ac:dyDescent="0.2">
      <c r="A13" s="265">
        <f t="shared" si="26"/>
        <v>3.548</v>
      </c>
      <c r="B13" s="265">
        <f t="shared" si="27"/>
        <v>3.2164999999999999</v>
      </c>
      <c r="C13" s="265">
        <f t="shared" si="5"/>
        <v>3.9050000000000002</v>
      </c>
      <c r="D13" s="265">
        <f t="shared" si="28"/>
        <v>11</v>
      </c>
      <c r="E13" s="373">
        <f t="shared" si="29"/>
        <v>0.3613963039014374</v>
      </c>
      <c r="F13" s="373">
        <f t="shared" si="30"/>
        <v>3.0116358658453114E-2</v>
      </c>
      <c r="G13" s="373">
        <f t="shared" si="31"/>
        <v>9.3613963039014365</v>
      </c>
      <c r="H13" s="374">
        <f t="shared" si="32"/>
        <v>0.37770601281439381</v>
      </c>
      <c r="I13" s="374">
        <f t="shared" si="6"/>
        <v>0.25419069699502633</v>
      </c>
      <c r="J13" s="374">
        <f t="shared" si="33"/>
        <v>0.43696906072634317</v>
      </c>
      <c r="K13" s="265" cm="1">
        <f t="array" ref="K13">$G13^gamma_drug4/($G13^gamma_drug4+(AGE_50_drug4+9)^gamma_drug4)</f>
        <v>1</v>
      </c>
      <c r="L13" s="264">
        <f t="shared" si="7"/>
        <v>11</v>
      </c>
      <c r="M13" s="264">
        <f t="shared" si="8"/>
        <v>0.255</v>
      </c>
      <c r="N13" s="264">
        <f t="shared" si="9"/>
        <v>3.5480999999999998</v>
      </c>
      <c r="O13" s="264">
        <f t="shared" si="10"/>
        <v>0.14374500000000001</v>
      </c>
      <c r="P13" s="264">
        <f t="shared" si="11"/>
        <v>2.2145000000000001</v>
      </c>
      <c r="Q13" s="264">
        <f t="shared" si="12"/>
        <v>2.5015000000000001</v>
      </c>
      <c r="R13" s="264">
        <f t="shared" si="13"/>
        <v>2.6815000000000002</v>
      </c>
      <c r="S13" s="264">
        <f t="shared" si="14"/>
        <v>2.7800000000000002</v>
      </c>
      <c r="T13" s="264">
        <f t="shared" si="15"/>
        <v>2.9379999999999997</v>
      </c>
      <c r="U13" s="264">
        <f t="shared" si="16"/>
        <v>3.0485000000000002</v>
      </c>
      <c r="V13" s="264">
        <f t="shared" si="17"/>
        <v>3.2164999999999999</v>
      </c>
      <c r="W13" s="264">
        <f t="shared" si="18"/>
        <v>3.548</v>
      </c>
      <c r="X13" s="264">
        <f t="shared" si="19"/>
        <v>3.9050000000000002</v>
      </c>
      <c r="Y13" s="264">
        <f t="shared" si="20"/>
        <v>4.1070000000000002</v>
      </c>
      <c r="Z13" s="264">
        <f t="shared" si="21"/>
        <v>4.2479999999999993</v>
      </c>
      <c r="AA13" s="264">
        <f t="shared" si="22"/>
        <v>4.4634999999999998</v>
      </c>
      <c r="AB13" s="264">
        <f t="shared" si="23"/>
        <v>4.6080000000000005</v>
      </c>
      <c r="AC13" s="264">
        <f t="shared" si="24"/>
        <v>4.8899999999999997</v>
      </c>
      <c r="AD13" s="264">
        <f t="shared" si="25"/>
        <v>5.4039999999999999</v>
      </c>
      <c r="AF13" s="266">
        <v>11</v>
      </c>
      <c r="AG13" s="266">
        <v>0.26540000000000002</v>
      </c>
      <c r="AH13" s="266">
        <v>3.6318999999999999</v>
      </c>
      <c r="AI13" s="266">
        <v>0.1429</v>
      </c>
      <c r="AJ13" s="266">
        <v>2.2709999999999999</v>
      </c>
      <c r="AK13" s="266">
        <v>2.5640000000000001</v>
      </c>
      <c r="AL13" s="266">
        <v>2.7480000000000002</v>
      </c>
      <c r="AM13" s="266">
        <v>2.8490000000000002</v>
      </c>
      <c r="AN13" s="266">
        <v>3.01</v>
      </c>
      <c r="AO13" s="266">
        <v>3.1230000000000002</v>
      </c>
      <c r="AP13" s="266">
        <v>3.294</v>
      </c>
      <c r="AQ13" s="266">
        <v>3.6320000000000001</v>
      </c>
      <c r="AR13" s="266">
        <v>3.9950000000000001</v>
      </c>
      <c r="AS13" s="266">
        <v>4.2</v>
      </c>
      <c r="AT13" s="266">
        <v>4.343</v>
      </c>
      <c r="AU13" s="266">
        <v>4.5620000000000003</v>
      </c>
      <c r="AV13" s="266">
        <v>4.7080000000000002</v>
      </c>
      <c r="AW13" s="266">
        <v>4.9939999999999998</v>
      </c>
      <c r="AX13" s="266">
        <v>5.5140000000000002</v>
      </c>
      <c r="BA13" s="372">
        <v>11</v>
      </c>
      <c r="BB13" s="372">
        <v>0.24460000000000001</v>
      </c>
      <c r="BC13" s="372">
        <v>3.4643000000000002</v>
      </c>
      <c r="BD13" s="372">
        <v>0.14459</v>
      </c>
      <c r="BE13" s="372">
        <v>2.1579999999999999</v>
      </c>
      <c r="BF13" s="372">
        <v>2.4390000000000001</v>
      </c>
      <c r="BG13" s="372">
        <v>2.6150000000000002</v>
      </c>
      <c r="BH13" s="372">
        <v>2.7109999999999999</v>
      </c>
      <c r="BI13" s="372">
        <v>2.8660000000000001</v>
      </c>
      <c r="BJ13" s="372">
        <v>2.9740000000000002</v>
      </c>
      <c r="BK13" s="372">
        <v>3.1389999999999998</v>
      </c>
      <c r="BL13" s="372">
        <v>3.464</v>
      </c>
      <c r="BM13" s="372">
        <v>3.8149999999999999</v>
      </c>
      <c r="BN13" s="372">
        <v>4.0140000000000002</v>
      </c>
      <c r="BO13" s="372">
        <v>4.1529999999999996</v>
      </c>
      <c r="BP13" s="372">
        <v>4.3650000000000002</v>
      </c>
      <c r="BQ13" s="372">
        <v>4.508</v>
      </c>
      <c r="BR13" s="372">
        <v>4.7859999999999996</v>
      </c>
      <c r="BS13" s="372">
        <v>5.2939999999999996</v>
      </c>
    </row>
    <row r="14" spans="1:71" x14ac:dyDescent="0.2">
      <c r="A14" s="265">
        <f t="shared" si="26"/>
        <v>3.5845000000000002</v>
      </c>
      <c r="B14" s="265">
        <f t="shared" si="27"/>
        <v>3.2504999999999997</v>
      </c>
      <c r="C14" s="265">
        <f t="shared" si="5"/>
        <v>3.9434999999999998</v>
      </c>
      <c r="D14" s="265">
        <f t="shared" si="28"/>
        <v>12</v>
      </c>
      <c r="E14" s="373">
        <f t="shared" si="29"/>
        <v>0.3942505133470226</v>
      </c>
      <c r="F14" s="373">
        <f t="shared" si="30"/>
        <v>3.2854209445585217E-2</v>
      </c>
      <c r="G14" s="373">
        <f t="shared" si="31"/>
        <v>9.3942505133470231</v>
      </c>
      <c r="H14" s="374">
        <f t="shared" si="32"/>
        <v>0.38129465302225518</v>
      </c>
      <c r="I14" s="374">
        <f t="shared" si="6"/>
        <v>0.25620169063497256</v>
      </c>
      <c r="J14" s="374">
        <f t="shared" si="33"/>
        <v>0.43921135250255272</v>
      </c>
      <c r="K14" s="265" cm="1">
        <f t="array" ref="K14">$G14^gamma_drug4/($G14^gamma_drug4+(AGE_50_drug4+9)^gamma_drug4)</f>
        <v>1</v>
      </c>
      <c r="L14" s="264">
        <f t="shared" si="7"/>
        <v>12</v>
      </c>
      <c r="M14" s="264">
        <f t="shared" si="8"/>
        <v>0.25124999999999997</v>
      </c>
      <c r="N14" s="264">
        <f t="shared" si="9"/>
        <v>3.5846499999999999</v>
      </c>
      <c r="O14" s="264">
        <f t="shared" si="10"/>
        <v>0.14330500000000002</v>
      </c>
      <c r="P14" s="264">
        <f t="shared" si="11"/>
        <v>2.242</v>
      </c>
      <c r="Q14" s="264">
        <f t="shared" si="12"/>
        <v>2.5310000000000001</v>
      </c>
      <c r="R14" s="264">
        <f t="shared" si="13"/>
        <v>2.7119999999999997</v>
      </c>
      <c r="S14" s="264">
        <f t="shared" si="14"/>
        <v>2.8115000000000001</v>
      </c>
      <c r="T14" s="264">
        <f t="shared" si="15"/>
        <v>2.9704999999999999</v>
      </c>
      <c r="U14" s="264">
        <f t="shared" si="16"/>
        <v>3.081</v>
      </c>
      <c r="V14" s="264">
        <f t="shared" si="17"/>
        <v>3.2504999999999997</v>
      </c>
      <c r="W14" s="264">
        <f t="shared" si="18"/>
        <v>3.5845000000000002</v>
      </c>
      <c r="X14" s="264">
        <f t="shared" si="19"/>
        <v>3.9434999999999998</v>
      </c>
      <c r="Y14" s="264">
        <f t="shared" si="20"/>
        <v>4.1475</v>
      </c>
      <c r="Z14" s="264">
        <f t="shared" si="21"/>
        <v>4.2895000000000003</v>
      </c>
      <c r="AA14" s="264">
        <f t="shared" si="22"/>
        <v>4.5069999999999997</v>
      </c>
      <c r="AB14" s="264">
        <f t="shared" si="23"/>
        <v>4.6524999999999999</v>
      </c>
      <c r="AC14" s="264">
        <f t="shared" si="24"/>
        <v>4.9369999999999994</v>
      </c>
      <c r="AD14" s="264">
        <f t="shared" si="25"/>
        <v>5.4544999999999995</v>
      </c>
      <c r="AF14" s="266">
        <v>12</v>
      </c>
      <c r="AG14" s="266">
        <v>0.26279999999999998</v>
      </c>
      <c r="AH14" s="266">
        <v>3.6709999999999998</v>
      </c>
      <c r="AI14" s="266">
        <v>0.14241000000000001</v>
      </c>
      <c r="AJ14" s="266">
        <v>2.2999999999999998</v>
      </c>
      <c r="AK14" s="266">
        <v>2.5960000000000001</v>
      </c>
      <c r="AL14" s="266">
        <v>2.7810000000000001</v>
      </c>
      <c r="AM14" s="266">
        <v>2.883</v>
      </c>
      <c r="AN14" s="266">
        <v>3.0449999999999999</v>
      </c>
      <c r="AO14" s="266">
        <v>3.1579999999999999</v>
      </c>
      <c r="AP14" s="266">
        <v>3.331</v>
      </c>
      <c r="AQ14" s="266">
        <v>3.6709999999999998</v>
      </c>
      <c r="AR14" s="266">
        <v>4.0359999999999996</v>
      </c>
      <c r="AS14" s="266">
        <v>4.2430000000000003</v>
      </c>
      <c r="AT14" s="266">
        <v>4.3869999999999996</v>
      </c>
      <c r="AU14" s="266">
        <v>4.6079999999999997</v>
      </c>
      <c r="AV14" s="266">
        <v>4.7549999999999999</v>
      </c>
      <c r="AW14" s="266">
        <v>5.0439999999999996</v>
      </c>
      <c r="AX14" s="266">
        <v>5.5670000000000002</v>
      </c>
      <c r="BA14" s="372">
        <v>12</v>
      </c>
      <c r="BB14" s="372">
        <v>0.2397</v>
      </c>
      <c r="BC14" s="372">
        <v>3.4983</v>
      </c>
      <c r="BD14" s="372">
        <v>0.14419999999999999</v>
      </c>
      <c r="BE14" s="372">
        <v>2.1840000000000002</v>
      </c>
      <c r="BF14" s="372">
        <v>2.4660000000000002</v>
      </c>
      <c r="BG14" s="372">
        <v>2.6429999999999998</v>
      </c>
      <c r="BH14" s="372">
        <v>2.74</v>
      </c>
      <c r="BI14" s="372">
        <v>2.8959999999999999</v>
      </c>
      <c r="BJ14" s="372">
        <v>3.004</v>
      </c>
      <c r="BK14" s="372">
        <v>3.17</v>
      </c>
      <c r="BL14" s="372">
        <v>3.4980000000000002</v>
      </c>
      <c r="BM14" s="372">
        <v>3.851</v>
      </c>
      <c r="BN14" s="372">
        <v>4.0519999999999996</v>
      </c>
      <c r="BO14" s="372">
        <v>4.1920000000000002</v>
      </c>
      <c r="BP14" s="372">
        <v>4.4059999999999997</v>
      </c>
      <c r="BQ14" s="372">
        <v>4.55</v>
      </c>
      <c r="BR14" s="372">
        <v>4.83</v>
      </c>
      <c r="BS14" s="372">
        <v>5.3419999999999996</v>
      </c>
    </row>
    <row r="15" spans="1:71" x14ac:dyDescent="0.2">
      <c r="A15" s="265">
        <f t="shared" si="26"/>
        <v>3.6219999999999999</v>
      </c>
      <c r="B15" s="265">
        <f t="shared" si="27"/>
        <v>3.2854999999999999</v>
      </c>
      <c r="C15" s="265">
        <f t="shared" si="5"/>
        <v>3.984</v>
      </c>
      <c r="D15" s="265">
        <f t="shared" si="28"/>
        <v>13</v>
      </c>
      <c r="E15" s="373">
        <f t="shared" si="29"/>
        <v>0.4271047227926078</v>
      </c>
      <c r="F15" s="373">
        <f t="shared" si="30"/>
        <v>3.5592060232717319E-2</v>
      </c>
      <c r="G15" s="373">
        <f t="shared" si="31"/>
        <v>9.4271047227926079</v>
      </c>
      <c r="H15" s="374">
        <f t="shared" si="32"/>
        <v>0.3848837043329873</v>
      </c>
      <c r="I15" s="374">
        <f t="shared" si="6"/>
        <v>0.2582160104325299</v>
      </c>
      <c r="J15" s="374">
        <f t="shared" si="33"/>
        <v>0.44144828769784233</v>
      </c>
      <c r="K15" s="265" cm="1">
        <f t="array" ref="K15">$G15^gamma_drug4/($G15^gamma_drug4+(AGE_50_drug4+9)^gamma_drug4)</f>
        <v>1</v>
      </c>
      <c r="L15" s="264">
        <f t="shared" si="7"/>
        <v>13</v>
      </c>
      <c r="M15" s="264">
        <f t="shared" si="8"/>
        <v>0.24765000000000001</v>
      </c>
      <c r="N15" s="264">
        <f t="shared" si="9"/>
        <v>3.6223000000000001</v>
      </c>
      <c r="O15" s="264">
        <f t="shared" si="10"/>
        <v>0.14285999999999999</v>
      </c>
      <c r="P15" s="264">
        <f t="shared" si="11"/>
        <v>2.27</v>
      </c>
      <c r="Q15" s="264">
        <f t="shared" si="12"/>
        <v>2.5609999999999999</v>
      </c>
      <c r="R15" s="264">
        <f t="shared" si="13"/>
        <v>2.7430000000000003</v>
      </c>
      <c r="S15" s="264">
        <f t="shared" si="14"/>
        <v>2.8434999999999997</v>
      </c>
      <c r="T15" s="264">
        <f t="shared" si="15"/>
        <v>3.0034999999999998</v>
      </c>
      <c r="U15" s="264">
        <f t="shared" si="16"/>
        <v>3.1150000000000002</v>
      </c>
      <c r="V15" s="264">
        <f t="shared" si="17"/>
        <v>3.2854999999999999</v>
      </c>
      <c r="W15" s="264">
        <f t="shared" si="18"/>
        <v>3.6219999999999999</v>
      </c>
      <c r="X15" s="264">
        <f t="shared" si="19"/>
        <v>3.984</v>
      </c>
      <c r="Y15" s="264">
        <f t="shared" si="20"/>
        <v>4.1895000000000007</v>
      </c>
      <c r="Z15" s="264">
        <f t="shared" si="21"/>
        <v>4.3324999999999996</v>
      </c>
      <c r="AA15" s="264">
        <f t="shared" si="22"/>
        <v>4.5515000000000008</v>
      </c>
      <c r="AB15" s="264">
        <f t="shared" si="23"/>
        <v>4.6985000000000001</v>
      </c>
      <c r="AC15" s="264">
        <f t="shared" si="24"/>
        <v>4.9850000000000003</v>
      </c>
      <c r="AD15" s="264">
        <f t="shared" si="25"/>
        <v>5.5069999999999997</v>
      </c>
      <c r="AF15" s="266">
        <v>13</v>
      </c>
      <c r="AG15" s="266">
        <v>0.26040000000000002</v>
      </c>
      <c r="AH15" s="266">
        <v>3.7113</v>
      </c>
      <c r="AI15" s="266">
        <v>0.14191999999999999</v>
      </c>
      <c r="AJ15" s="266">
        <v>2.33</v>
      </c>
      <c r="AK15" s="266">
        <v>2.6280000000000001</v>
      </c>
      <c r="AL15" s="266">
        <v>2.8140000000000001</v>
      </c>
      <c r="AM15" s="266">
        <v>2.9169999999999998</v>
      </c>
      <c r="AN15" s="266">
        <v>3.08</v>
      </c>
      <c r="AO15" s="266">
        <v>3.194</v>
      </c>
      <c r="AP15" s="266">
        <v>3.3679999999999999</v>
      </c>
      <c r="AQ15" s="266">
        <v>3.7109999999999999</v>
      </c>
      <c r="AR15" s="266">
        <v>4.0789999999999997</v>
      </c>
      <c r="AS15" s="266">
        <v>4.2880000000000003</v>
      </c>
      <c r="AT15" s="266">
        <v>4.4329999999999998</v>
      </c>
      <c r="AU15" s="266">
        <v>4.6550000000000002</v>
      </c>
      <c r="AV15" s="266">
        <v>4.8040000000000003</v>
      </c>
      <c r="AW15" s="266">
        <v>5.0940000000000003</v>
      </c>
      <c r="AX15" s="266">
        <v>5.6219999999999999</v>
      </c>
      <c r="BA15" s="372">
        <v>13</v>
      </c>
      <c r="BB15" s="372">
        <v>0.2349</v>
      </c>
      <c r="BC15" s="372">
        <v>3.5333000000000001</v>
      </c>
      <c r="BD15" s="372">
        <v>0.14380000000000001</v>
      </c>
      <c r="BE15" s="372">
        <v>2.21</v>
      </c>
      <c r="BF15" s="372">
        <v>2.4940000000000002</v>
      </c>
      <c r="BG15" s="372">
        <v>2.6720000000000002</v>
      </c>
      <c r="BH15" s="372">
        <v>2.77</v>
      </c>
      <c r="BI15" s="372">
        <v>2.927</v>
      </c>
      <c r="BJ15" s="372">
        <v>3.036</v>
      </c>
      <c r="BK15" s="372">
        <v>3.2029999999999998</v>
      </c>
      <c r="BL15" s="372">
        <v>3.5329999999999999</v>
      </c>
      <c r="BM15" s="372">
        <v>3.8889999999999998</v>
      </c>
      <c r="BN15" s="372">
        <v>4.0910000000000002</v>
      </c>
      <c r="BO15" s="372">
        <v>4.2320000000000002</v>
      </c>
      <c r="BP15" s="372">
        <v>4.4480000000000004</v>
      </c>
      <c r="BQ15" s="372">
        <v>4.593</v>
      </c>
      <c r="BR15" s="372">
        <v>4.8760000000000003</v>
      </c>
      <c r="BS15" s="372">
        <v>5.3920000000000003</v>
      </c>
    </row>
    <row r="16" spans="1:71" x14ac:dyDescent="0.2">
      <c r="A16" s="265">
        <f t="shared" si="26"/>
        <v>3.661</v>
      </c>
      <c r="B16" s="265">
        <f t="shared" si="27"/>
        <v>3.3220000000000001</v>
      </c>
      <c r="C16" s="265">
        <f t="shared" si="5"/>
        <v>4.0259999999999998</v>
      </c>
      <c r="D16" s="265">
        <f t="shared" si="28"/>
        <v>14</v>
      </c>
      <c r="E16" s="373">
        <f t="shared" si="29"/>
        <v>0.45995893223819301</v>
      </c>
      <c r="F16" s="373">
        <f t="shared" si="30"/>
        <v>3.8329911019849415E-2</v>
      </c>
      <c r="G16" s="373">
        <f t="shared" si="31"/>
        <v>9.4599589322381927</v>
      </c>
      <c r="H16" s="374">
        <f t="shared" si="32"/>
        <v>0.38847277477976633</v>
      </c>
      <c r="I16" s="374">
        <f t="shared" si="6"/>
        <v>0.26023356472037101</v>
      </c>
      <c r="J16" s="374">
        <f t="shared" si="33"/>
        <v>0.4436798072450302</v>
      </c>
      <c r="K16" s="265" cm="1">
        <f t="array" ref="K16">$G16^gamma_drug4/($G16^gamma_drug4+(AGE_50_drug4+9)^gamma_drug4)</f>
        <v>1</v>
      </c>
      <c r="L16" s="264">
        <f t="shared" si="7"/>
        <v>14</v>
      </c>
      <c r="M16" s="264">
        <f t="shared" si="8"/>
        <v>0.24424999999999999</v>
      </c>
      <c r="N16" s="264">
        <f t="shared" si="9"/>
        <v>3.6611000000000002</v>
      </c>
      <c r="O16" s="264">
        <f t="shared" si="10"/>
        <v>0.142405</v>
      </c>
      <c r="P16" s="264">
        <f t="shared" si="11"/>
        <v>2.2984999999999998</v>
      </c>
      <c r="Q16" s="264">
        <f t="shared" si="12"/>
        <v>2.5920000000000001</v>
      </c>
      <c r="R16" s="264">
        <f t="shared" si="13"/>
        <v>2.7755000000000001</v>
      </c>
      <c r="S16" s="264">
        <f t="shared" si="14"/>
        <v>2.8765000000000001</v>
      </c>
      <c r="T16" s="264">
        <f t="shared" si="15"/>
        <v>3.0375000000000001</v>
      </c>
      <c r="U16" s="264">
        <f t="shared" si="16"/>
        <v>3.1500000000000004</v>
      </c>
      <c r="V16" s="264">
        <f t="shared" si="17"/>
        <v>3.3220000000000001</v>
      </c>
      <c r="W16" s="264">
        <f t="shared" si="18"/>
        <v>3.661</v>
      </c>
      <c r="X16" s="264">
        <f t="shared" si="19"/>
        <v>4.0259999999999998</v>
      </c>
      <c r="Y16" s="264">
        <f t="shared" si="20"/>
        <v>4.2324999999999999</v>
      </c>
      <c r="Z16" s="264">
        <f t="shared" si="21"/>
        <v>4.3765000000000001</v>
      </c>
      <c r="AA16" s="264">
        <f t="shared" si="22"/>
        <v>4.5975000000000001</v>
      </c>
      <c r="AB16" s="264">
        <f t="shared" si="23"/>
        <v>4.7454999999999998</v>
      </c>
      <c r="AC16" s="264">
        <f t="shared" si="24"/>
        <v>5.0339999999999998</v>
      </c>
      <c r="AD16" s="264">
        <f t="shared" si="25"/>
        <v>5.5604999999999993</v>
      </c>
      <c r="AF16" s="266">
        <v>14</v>
      </c>
      <c r="AG16" s="266">
        <v>0.2581</v>
      </c>
      <c r="AH16" s="266">
        <v>3.7528999999999999</v>
      </c>
      <c r="AI16" s="266">
        <v>0.14141999999999999</v>
      </c>
      <c r="AJ16" s="266">
        <v>2.36</v>
      </c>
      <c r="AK16" s="266">
        <v>2.661</v>
      </c>
      <c r="AL16" s="266">
        <v>2.8490000000000002</v>
      </c>
      <c r="AM16" s="266">
        <v>2.952</v>
      </c>
      <c r="AN16" s="266">
        <v>3.117</v>
      </c>
      <c r="AO16" s="266">
        <v>3.2320000000000002</v>
      </c>
      <c r="AP16" s="266">
        <v>3.407</v>
      </c>
      <c r="AQ16" s="266">
        <v>3.7530000000000001</v>
      </c>
      <c r="AR16" s="266">
        <v>4.1239999999999997</v>
      </c>
      <c r="AS16" s="266">
        <v>4.3339999999999996</v>
      </c>
      <c r="AT16" s="266">
        <v>4.4800000000000004</v>
      </c>
      <c r="AU16" s="266">
        <v>4.7039999999999997</v>
      </c>
      <c r="AV16" s="266">
        <v>4.8540000000000001</v>
      </c>
      <c r="AW16" s="266">
        <v>5.1459999999999999</v>
      </c>
      <c r="AX16" s="266">
        <v>5.6779999999999999</v>
      </c>
      <c r="BA16" s="372">
        <v>14</v>
      </c>
      <c r="BB16" s="372">
        <v>0.23039999999999999</v>
      </c>
      <c r="BC16" s="372">
        <v>3.5693000000000001</v>
      </c>
      <c r="BD16" s="372">
        <v>0.14338999999999999</v>
      </c>
      <c r="BE16" s="372">
        <v>2.2370000000000001</v>
      </c>
      <c r="BF16" s="372">
        <v>2.5230000000000001</v>
      </c>
      <c r="BG16" s="372">
        <v>2.702</v>
      </c>
      <c r="BH16" s="372">
        <v>2.8010000000000002</v>
      </c>
      <c r="BI16" s="372">
        <v>2.9580000000000002</v>
      </c>
      <c r="BJ16" s="372">
        <v>3.0680000000000001</v>
      </c>
      <c r="BK16" s="372">
        <v>3.2370000000000001</v>
      </c>
      <c r="BL16" s="372">
        <v>3.569</v>
      </c>
      <c r="BM16" s="372">
        <v>3.9279999999999999</v>
      </c>
      <c r="BN16" s="372">
        <v>4.1310000000000002</v>
      </c>
      <c r="BO16" s="372">
        <v>4.2729999999999997</v>
      </c>
      <c r="BP16" s="372">
        <v>4.4909999999999997</v>
      </c>
      <c r="BQ16" s="372">
        <v>4.6369999999999996</v>
      </c>
      <c r="BR16" s="372">
        <v>4.9219999999999997</v>
      </c>
      <c r="BS16" s="372">
        <v>5.4429999999999996</v>
      </c>
    </row>
    <row r="17" spans="1:71" x14ac:dyDescent="0.2">
      <c r="A17" s="265">
        <f t="shared" si="26"/>
        <v>3.7009999999999996</v>
      </c>
      <c r="B17" s="265">
        <f t="shared" si="27"/>
        <v>3.359</v>
      </c>
      <c r="C17" s="265">
        <f t="shared" si="5"/>
        <v>4.0679999999999996</v>
      </c>
      <c r="D17" s="265">
        <f t="shared" si="28"/>
        <v>15</v>
      </c>
      <c r="E17" s="373">
        <f t="shared" si="29"/>
        <v>0.49281314168377821</v>
      </c>
      <c r="F17" s="373">
        <f t="shared" si="30"/>
        <v>4.1067761806981518E-2</v>
      </c>
      <c r="G17" s="373">
        <f t="shared" si="31"/>
        <v>9.4928131416837775</v>
      </c>
      <c r="H17" s="374">
        <f t="shared" si="32"/>
        <v>0.39206147510981892</v>
      </c>
      <c r="I17" s="374">
        <f t="shared" si="6"/>
        <v>0.26225426191104034</v>
      </c>
      <c r="J17" s="374">
        <f t="shared" si="33"/>
        <v>0.44590585328394977</v>
      </c>
      <c r="K17" s="265" cm="1">
        <f t="array" ref="K17">$G17^gamma_drug4/($G17^gamma_drug4+(AGE_50_drug4+9)^gamma_drug4)</f>
        <v>1</v>
      </c>
      <c r="L17" s="264">
        <f t="shared" si="7"/>
        <v>15</v>
      </c>
      <c r="M17" s="264">
        <f t="shared" si="8"/>
        <v>0.2409</v>
      </c>
      <c r="N17" s="264">
        <f t="shared" si="9"/>
        <v>3.7009499999999997</v>
      </c>
      <c r="O17" s="264">
        <f t="shared" si="10"/>
        <v>0.14196</v>
      </c>
      <c r="P17" s="264">
        <f t="shared" si="11"/>
        <v>2.3279999999999998</v>
      </c>
      <c r="Q17" s="264">
        <f t="shared" si="12"/>
        <v>2.6234999999999999</v>
      </c>
      <c r="R17" s="264">
        <f t="shared" si="13"/>
        <v>2.8090000000000002</v>
      </c>
      <c r="S17" s="264">
        <f t="shared" si="14"/>
        <v>2.9104999999999999</v>
      </c>
      <c r="T17" s="264">
        <f t="shared" si="15"/>
        <v>3.073</v>
      </c>
      <c r="U17" s="264">
        <f t="shared" si="16"/>
        <v>3.1864999999999997</v>
      </c>
      <c r="V17" s="264">
        <f t="shared" si="17"/>
        <v>3.359</v>
      </c>
      <c r="W17" s="264">
        <f t="shared" si="18"/>
        <v>3.7009999999999996</v>
      </c>
      <c r="X17" s="264">
        <f t="shared" si="19"/>
        <v>4.0679999999999996</v>
      </c>
      <c r="Y17" s="264">
        <f t="shared" si="20"/>
        <v>4.2765000000000004</v>
      </c>
      <c r="Z17" s="264">
        <f t="shared" si="21"/>
        <v>4.4224999999999994</v>
      </c>
      <c r="AA17" s="264">
        <f t="shared" si="22"/>
        <v>4.6444999999999999</v>
      </c>
      <c r="AB17" s="264">
        <f t="shared" si="23"/>
        <v>4.7934999999999999</v>
      </c>
      <c r="AC17" s="264">
        <f t="shared" si="24"/>
        <v>5.085</v>
      </c>
      <c r="AD17" s="264">
        <f t="shared" si="25"/>
        <v>5.6154999999999999</v>
      </c>
      <c r="AF17" s="266">
        <v>15</v>
      </c>
      <c r="AG17" s="266">
        <v>0.25580000000000003</v>
      </c>
      <c r="AH17" s="266">
        <v>3.7955999999999999</v>
      </c>
      <c r="AI17" s="266">
        <v>0.14093</v>
      </c>
      <c r="AJ17" s="266">
        <v>2.3919999999999999</v>
      </c>
      <c r="AK17" s="266">
        <v>2.6949999999999998</v>
      </c>
      <c r="AL17" s="266">
        <v>2.8849999999999998</v>
      </c>
      <c r="AM17" s="266">
        <v>2.9889999999999999</v>
      </c>
      <c r="AN17" s="266">
        <v>3.1549999999999998</v>
      </c>
      <c r="AO17" s="266">
        <v>3.2709999999999999</v>
      </c>
      <c r="AP17" s="266">
        <v>3.4470000000000001</v>
      </c>
      <c r="AQ17" s="266">
        <v>3.7959999999999998</v>
      </c>
      <c r="AR17" s="266">
        <v>4.1689999999999996</v>
      </c>
      <c r="AS17" s="266">
        <v>4.3810000000000002</v>
      </c>
      <c r="AT17" s="266">
        <v>4.5289999999999999</v>
      </c>
      <c r="AU17" s="266">
        <v>4.7539999999999996</v>
      </c>
      <c r="AV17" s="266">
        <v>4.9050000000000002</v>
      </c>
      <c r="AW17" s="266">
        <v>5.2</v>
      </c>
      <c r="AX17" s="266">
        <v>5.7359999999999998</v>
      </c>
      <c r="BA17" s="372">
        <v>15</v>
      </c>
      <c r="BB17" s="372">
        <v>0.22600000000000001</v>
      </c>
      <c r="BC17" s="372">
        <v>3.6063000000000001</v>
      </c>
      <c r="BD17" s="372">
        <v>0.14299000000000001</v>
      </c>
      <c r="BE17" s="372">
        <v>2.2639999999999998</v>
      </c>
      <c r="BF17" s="372">
        <v>2.552</v>
      </c>
      <c r="BG17" s="372">
        <v>2.7330000000000001</v>
      </c>
      <c r="BH17" s="372">
        <v>2.8319999999999999</v>
      </c>
      <c r="BI17" s="372">
        <v>2.9910000000000001</v>
      </c>
      <c r="BJ17" s="372">
        <v>3.1019999999999999</v>
      </c>
      <c r="BK17" s="372">
        <v>3.2709999999999999</v>
      </c>
      <c r="BL17" s="372">
        <v>3.6059999999999999</v>
      </c>
      <c r="BM17" s="372">
        <v>3.9670000000000001</v>
      </c>
      <c r="BN17" s="372">
        <v>4.1719999999999997</v>
      </c>
      <c r="BO17" s="372">
        <v>4.3159999999999998</v>
      </c>
      <c r="BP17" s="372">
        <v>4.5350000000000001</v>
      </c>
      <c r="BQ17" s="372">
        <v>4.6820000000000004</v>
      </c>
      <c r="BR17" s="372">
        <v>4.97</v>
      </c>
      <c r="BS17" s="372">
        <v>5.4950000000000001</v>
      </c>
    </row>
    <row r="18" spans="1:71" x14ac:dyDescent="0.2">
      <c r="A18" s="265">
        <f t="shared" si="26"/>
        <v>3.7415000000000003</v>
      </c>
      <c r="B18" s="265">
        <f t="shared" si="27"/>
        <v>3.3970000000000002</v>
      </c>
      <c r="C18" s="265">
        <f t="shared" si="5"/>
        <v>4.1120000000000001</v>
      </c>
      <c r="D18" s="265">
        <f t="shared" si="28"/>
        <v>16</v>
      </c>
      <c r="E18" s="373">
        <f t="shared" si="29"/>
        <v>0.52566735112936347</v>
      </c>
      <c r="F18" s="373">
        <f t="shared" si="30"/>
        <v>4.380561259411362E-2</v>
      </c>
      <c r="G18" s="373">
        <f t="shared" si="31"/>
        <v>9.5256673511293641</v>
      </c>
      <c r="H18" s="374">
        <f t="shared" si="32"/>
        <v>0.39564941892435157</v>
      </c>
      <c r="I18" s="374">
        <f t="shared" si="6"/>
        <v>0.26427801051107541</v>
      </c>
      <c r="J18" s="374">
        <f t="shared" si="33"/>
        <v>0.44812636915369242</v>
      </c>
      <c r="K18" s="265" cm="1">
        <f t="array" ref="K18">$G18^gamma_drug4/($G18^gamma_drug4+(AGE_50_drug4+9)^gamma_drug4)</f>
        <v>1</v>
      </c>
      <c r="L18" s="264">
        <f t="shared" si="7"/>
        <v>16</v>
      </c>
      <c r="M18" s="264">
        <f t="shared" si="8"/>
        <v>0.23774999999999999</v>
      </c>
      <c r="N18" s="264">
        <f t="shared" si="9"/>
        <v>3.7413500000000002</v>
      </c>
      <c r="O18" s="264">
        <f t="shared" si="10"/>
        <v>0.14151000000000002</v>
      </c>
      <c r="P18" s="264">
        <f t="shared" si="11"/>
        <v>2.3579999999999997</v>
      </c>
      <c r="Q18" s="264">
        <f t="shared" si="12"/>
        <v>2.6559999999999997</v>
      </c>
      <c r="R18" s="264">
        <f t="shared" si="13"/>
        <v>2.8424999999999998</v>
      </c>
      <c r="S18" s="264">
        <f t="shared" si="14"/>
        <v>2.9449999999999998</v>
      </c>
      <c r="T18" s="264">
        <f t="shared" si="15"/>
        <v>3.1085000000000003</v>
      </c>
      <c r="U18" s="264">
        <f t="shared" si="16"/>
        <v>3.2225000000000001</v>
      </c>
      <c r="V18" s="264">
        <f t="shared" si="17"/>
        <v>3.3970000000000002</v>
      </c>
      <c r="W18" s="264">
        <f t="shared" si="18"/>
        <v>3.7415000000000003</v>
      </c>
      <c r="X18" s="264">
        <f t="shared" si="19"/>
        <v>4.1120000000000001</v>
      </c>
      <c r="Y18" s="264">
        <f t="shared" si="20"/>
        <v>4.3215000000000003</v>
      </c>
      <c r="Z18" s="264">
        <f t="shared" si="21"/>
        <v>4.4685000000000006</v>
      </c>
      <c r="AA18" s="264">
        <f t="shared" si="22"/>
        <v>4.6924999999999999</v>
      </c>
      <c r="AB18" s="264">
        <f t="shared" si="23"/>
        <v>4.8424999999999994</v>
      </c>
      <c r="AC18" s="264">
        <f t="shared" si="24"/>
        <v>5.1359999999999992</v>
      </c>
      <c r="AD18" s="264">
        <f t="shared" si="25"/>
        <v>5.6709999999999994</v>
      </c>
      <c r="AF18" s="266">
        <v>16</v>
      </c>
      <c r="AG18" s="266">
        <v>0.25369999999999998</v>
      </c>
      <c r="AH18" s="266">
        <v>3.8389000000000002</v>
      </c>
      <c r="AI18" s="266">
        <v>0.14044000000000001</v>
      </c>
      <c r="AJ18" s="266">
        <v>2.4239999999999999</v>
      </c>
      <c r="AK18" s="266">
        <v>2.73</v>
      </c>
      <c r="AL18" s="266">
        <v>2.9209999999999998</v>
      </c>
      <c r="AM18" s="266">
        <v>3.0259999999999998</v>
      </c>
      <c r="AN18" s="266">
        <v>3.1930000000000001</v>
      </c>
      <c r="AO18" s="266">
        <v>3.31</v>
      </c>
      <c r="AP18" s="266">
        <v>3.488</v>
      </c>
      <c r="AQ18" s="266">
        <v>3.839</v>
      </c>
      <c r="AR18" s="266">
        <v>4.2160000000000002</v>
      </c>
      <c r="AS18" s="266">
        <v>4.4290000000000003</v>
      </c>
      <c r="AT18" s="266">
        <v>4.5780000000000003</v>
      </c>
      <c r="AU18" s="266">
        <v>4.8049999999999997</v>
      </c>
      <c r="AV18" s="266">
        <v>4.9569999999999999</v>
      </c>
      <c r="AW18" s="266">
        <v>5.2539999999999996</v>
      </c>
      <c r="AX18" s="266">
        <v>5.7939999999999996</v>
      </c>
      <c r="BA18" s="372">
        <v>16</v>
      </c>
      <c r="BB18" s="372">
        <v>0.2218</v>
      </c>
      <c r="BC18" s="372">
        <v>3.6438000000000001</v>
      </c>
      <c r="BD18" s="372">
        <v>0.14258000000000001</v>
      </c>
      <c r="BE18" s="372">
        <v>2.2919999999999998</v>
      </c>
      <c r="BF18" s="372">
        <v>2.5819999999999999</v>
      </c>
      <c r="BG18" s="372">
        <v>2.7639999999999998</v>
      </c>
      <c r="BH18" s="372">
        <v>2.8639999999999999</v>
      </c>
      <c r="BI18" s="372">
        <v>3.024</v>
      </c>
      <c r="BJ18" s="372">
        <v>3.1349999999999998</v>
      </c>
      <c r="BK18" s="372">
        <v>3.306</v>
      </c>
      <c r="BL18" s="372">
        <v>3.6440000000000001</v>
      </c>
      <c r="BM18" s="372">
        <v>4.008</v>
      </c>
      <c r="BN18" s="372">
        <v>4.2140000000000004</v>
      </c>
      <c r="BO18" s="372">
        <v>4.359</v>
      </c>
      <c r="BP18" s="372">
        <v>4.58</v>
      </c>
      <c r="BQ18" s="372">
        <v>4.7279999999999998</v>
      </c>
      <c r="BR18" s="372">
        <v>5.0179999999999998</v>
      </c>
      <c r="BS18" s="372">
        <v>5.548</v>
      </c>
    </row>
    <row r="19" spans="1:71" x14ac:dyDescent="0.2">
      <c r="A19" s="265">
        <f t="shared" si="26"/>
        <v>3.7824999999999998</v>
      </c>
      <c r="B19" s="265">
        <f t="shared" si="27"/>
        <v>3.4355000000000002</v>
      </c>
      <c r="C19" s="265">
        <f t="shared" si="5"/>
        <v>4.1549999999999994</v>
      </c>
      <c r="D19" s="265">
        <f t="shared" si="28"/>
        <v>17</v>
      </c>
      <c r="E19" s="373">
        <f t="shared" si="29"/>
        <v>0.55852156057494862</v>
      </c>
      <c r="F19" s="373">
        <f t="shared" si="30"/>
        <v>4.6543463381245723E-2</v>
      </c>
      <c r="G19" s="373">
        <f t="shared" si="31"/>
        <v>9.5585215605749489</v>
      </c>
      <c r="H19" s="374">
        <f t="shared" si="32"/>
        <v>0.3992362228149558</v>
      </c>
      <c r="I19" s="374">
        <f t="shared" si="6"/>
        <v>0.26630471913499304</v>
      </c>
      <c r="J19" s="374">
        <f t="shared" si="33"/>
        <v>0.45034129938468026</v>
      </c>
      <c r="K19" s="265" cm="1">
        <f t="array" ref="K19">$G19^gamma_drug4/($G19^gamma_drug4+(AGE_50_drug4+9)^gamma_drug4)</f>
        <v>1</v>
      </c>
      <c r="L19" s="264">
        <f t="shared" si="7"/>
        <v>17</v>
      </c>
      <c r="M19" s="264">
        <f t="shared" si="8"/>
        <v>0.23469999999999999</v>
      </c>
      <c r="N19" s="264">
        <f t="shared" si="9"/>
        <v>3.7823000000000002</v>
      </c>
      <c r="O19" s="264">
        <f t="shared" si="10"/>
        <v>0.14107</v>
      </c>
      <c r="P19" s="264">
        <f t="shared" si="11"/>
        <v>2.3879999999999999</v>
      </c>
      <c r="Q19" s="264">
        <f t="shared" si="12"/>
        <v>2.6879999999999997</v>
      </c>
      <c r="R19" s="264">
        <f t="shared" si="13"/>
        <v>2.8759999999999999</v>
      </c>
      <c r="S19" s="264">
        <f t="shared" si="14"/>
        <v>2.9794999999999998</v>
      </c>
      <c r="T19" s="264">
        <f t="shared" si="15"/>
        <v>3.1444999999999999</v>
      </c>
      <c r="U19" s="264">
        <f t="shared" si="16"/>
        <v>3.2595000000000001</v>
      </c>
      <c r="V19" s="264">
        <f t="shared" si="17"/>
        <v>3.4355000000000002</v>
      </c>
      <c r="W19" s="264">
        <f t="shared" si="18"/>
        <v>3.7824999999999998</v>
      </c>
      <c r="X19" s="264">
        <f t="shared" si="19"/>
        <v>4.1549999999999994</v>
      </c>
      <c r="Y19" s="264">
        <f t="shared" si="20"/>
        <v>4.367</v>
      </c>
      <c r="Z19" s="264">
        <f t="shared" si="21"/>
        <v>4.5145</v>
      </c>
      <c r="AA19" s="264">
        <f t="shared" si="22"/>
        <v>4.7409999999999997</v>
      </c>
      <c r="AB19" s="264">
        <f t="shared" si="23"/>
        <v>4.8925000000000001</v>
      </c>
      <c r="AC19" s="264">
        <f t="shared" si="24"/>
        <v>5.1880000000000006</v>
      </c>
      <c r="AD19" s="264">
        <f t="shared" si="25"/>
        <v>5.7275</v>
      </c>
      <c r="AF19" s="266">
        <v>17</v>
      </c>
      <c r="AG19" s="266">
        <v>0.25169999999999998</v>
      </c>
      <c r="AH19" s="266">
        <v>3.8828</v>
      </c>
      <c r="AI19" s="266">
        <v>0.13996</v>
      </c>
      <c r="AJ19" s="266">
        <v>2.456</v>
      </c>
      <c r="AK19" s="266">
        <v>2.7639999999999998</v>
      </c>
      <c r="AL19" s="266">
        <v>2.9569999999999999</v>
      </c>
      <c r="AM19" s="266">
        <v>3.0630000000000002</v>
      </c>
      <c r="AN19" s="266">
        <v>3.2320000000000002</v>
      </c>
      <c r="AO19" s="266">
        <v>3.3490000000000002</v>
      </c>
      <c r="AP19" s="266">
        <v>3.5289999999999999</v>
      </c>
      <c r="AQ19" s="266">
        <v>3.883</v>
      </c>
      <c r="AR19" s="266">
        <v>4.2619999999999996</v>
      </c>
      <c r="AS19" s="266">
        <v>4.4770000000000003</v>
      </c>
      <c r="AT19" s="266">
        <v>4.6269999999999998</v>
      </c>
      <c r="AU19" s="266">
        <v>4.8570000000000002</v>
      </c>
      <c r="AV19" s="266">
        <v>5.01</v>
      </c>
      <c r="AW19" s="266">
        <v>5.3090000000000002</v>
      </c>
      <c r="AX19" s="266">
        <v>5.8540000000000001</v>
      </c>
      <c r="BA19" s="372">
        <v>17</v>
      </c>
      <c r="BB19" s="372">
        <v>0.2177</v>
      </c>
      <c r="BC19" s="372">
        <v>3.6818</v>
      </c>
      <c r="BD19" s="372">
        <v>0.14218</v>
      </c>
      <c r="BE19" s="372">
        <v>2.3199999999999998</v>
      </c>
      <c r="BF19" s="372">
        <v>2.6120000000000001</v>
      </c>
      <c r="BG19" s="372">
        <v>2.7949999999999999</v>
      </c>
      <c r="BH19" s="372">
        <v>2.8959999999999999</v>
      </c>
      <c r="BI19" s="372">
        <v>3.0569999999999999</v>
      </c>
      <c r="BJ19" s="372">
        <v>3.17</v>
      </c>
      <c r="BK19" s="372">
        <v>3.3420000000000001</v>
      </c>
      <c r="BL19" s="372">
        <v>3.6819999999999999</v>
      </c>
      <c r="BM19" s="372">
        <v>4.048</v>
      </c>
      <c r="BN19" s="372">
        <v>4.2569999999999997</v>
      </c>
      <c r="BO19" s="372">
        <v>4.4020000000000001</v>
      </c>
      <c r="BP19" s="372">
        <v>4.625</v>
      </c>
      <c r="BQ19" s="372">
        <v>4.7750000000000004</v>
      </c>
      <c r="BR19" s="372">
        <v>5.0670000000000002</v>
      </c>
      <c r="BS19" s="372">
        <v>5.601</v>
      </c>
    </row>
    <row r="20" spans="1:71" x14ac:dyDescent="0.2">
      <c r="A20" s="265">
        <f t="shared" si="26"/>
        <v>3.8235000000000001</v>
      </c>
      <c r="B20" s="265">
        <f t="shared" si="27"/>
        <v>3.4740000000000002</v>
      </c>
      <c r="C20" s="265">
        <f t="shared" si="5"/>
        <v>4.1995000000000005</v>
      </c>
      <c r="D20" s="265">
        <f t="shared" si="28"/>
        <v>18</v>
      </c>
      <c r="E20" s="373">
        <f t="shared" si="29"/>
        <v>0.59137577002053388</v>
      </c>
      <c r="F20" s="373">
        <f t="shared" si="30"/>
        <v>4.9281314168377825E-2</v>
      </c>
      <c r="G20" s="373">
        <f t="shared" si="31"/>
        <v>9.5913757700205338</v>
      </c>
      <c r="H20" s="374">
        <f t="shared" si="32"/>
        <v>0.40282150649641241</v>
      </c>
      <c r="I20" s="374">
        <f t="shared" si="6"/>
        <v>0.26833429651914043</v>
      </c>
      <c r="J20" s="374">
        <f t="shared" si="33"/>
        <v>0.45255058969057416</v>
      </c>
      <c r="K20" s="265" cm="1">
        <f t="array" ref="K20">$G20^gamma_drug4/($G20^gamma_drug4+(AGE_50_drug4+9)^gamma_drug4)</f>
        <v>1</v>
      </c>
      <c r="L20" s="264">
        <f t="shared" si="7"/>
        <v>18</v>
      </c>
      <c r="M20" s="264">
        <f t="shared" si="8"/>
        <v>0.23170000000000002</v>
      </c>
      <c r="N20" s="264">
        <f t="shared" si="9"/>
        <v>3.82355</v>
      </c>
      <c r="O20" s="264">
        <f t="shared" si="10"/>
        <v>0.140625</v>
      </c>
      <c r="P20" s="264">
        <f t="shared" si="11"/>
        <v>2.4184999999999999</v>
      </c>
      <c r="Q20" s="264">
        <f t="shared" si="12"/>
        <v>2.7214999999999998</v>
      </c>
      <c r="R20" s="264">
        <f t="shared" si="13"/>
        <v>2.9104999999999999</v>
      </c>
      <c r="S20" s="264">
        <f t="shared" si="14"/>
        <v>3.0149999999999997</v>
      </c>
      <c r="T20" s="264">
        <f t="shared" si="15"/>
        <v>3.181</v>
      </c>
      <c r="U20" s="264">
        <f t="shared" si="16"/>
        <v>3.2965</v>
      </c>
      <c r="V20" s="264">
        <f t="shared" si="17"/>
        <v>3.4740000000000002</v>
      </c>
      <c r="W20" s="264">
        <f t="shared" si="18"/>
        <v>3.8235000000000001</v>
      </c>
      <c r="X20" s="264">
        <f t="shared" si="19"/>
        <v>4.1995000000000005</v>
      </c>
      <c r="Y20" s="264">
        <f t="shared" si="20"/>
        <v>4.4124999999999996</v>
      </c>
      <c r="Z20" s="264">
        <f t="shared" si="21"/>
        <v>4.5614999999999997</v>
      </c>
      <c r="AA20" s="264">
        <f t="shared" si="22"/>
        <v>4.79</v>
      </c>
      <c r="AB20" s="264">
        <f t="shared" si="23"/>
        <v>4.9420000000000002</v>
      </c>
      <c r="AC20" s="264">
        <f t="shared" si="24"/>
        <v>5.2404999999999999</v>
      </c>
      <c r="AD20" s="264">
        <f t="shared" si="25"/>
        <v>5.7844999999999995</v>
      </c>
      <c r="AF20" s="266">
        <v>18</v>
      </c>
      <c r="AG20" s="266">
        <v>0.24970000000000001</v>
      </c>
      <c r="AH20" s="266">
        <v>3.927</v>
      </c>
      <c r="AI20" s="266">
        <v>0.13947999999999999</v>
      </c>
      <c r="AJ20" s="266">
        <v>2.4889999999999999</v>
      </c>
      <c r="AK20" s="266">
        <v>2.8</v>
      </c>
      <c r="AL20" s="266">
        <v>2.9940000000000002</v>
      </c>
      <c r="AM20" s="266">
        <v>3.101</v>
      </c>
      <c r="AN20" s="266">
        <v>3.2709999999999999</v>
      </c>
      <c r="AO20" s="266">
        <v>3.3889999999999998</v>
      </c>
      <c r="AP20" s="266">
        <v>3.57</v>
      </c>
      <c r="AQ20" s="266">
        <v>3.927</v>
      </c>
      <c r="AR20" s="266">
        <v>4.3099999999999996</v>
      </c>
      <c r="AS20" s="266">
        <v>4.5259999999999998</v>
      </c>
      <c r="AT20" s="266">
        <v>4.6769999999999996</v>
      </c>
      <c r="AU20" s="266">
        <v>4.9089999999999998</v>
      </c>
      <c r="AV20" s="266">
        <v>5.0629999999999997</v>
      </c>
      <c r="AW20" s="266">
        <v>5.3650000000000002</v>
      </c>
      <c r="AX20" s="266">
        <v>5.9139999999999997</v>
      </c>
      <c r="BA20" s="372">
        <v>18</v>
      </c>
      <c r="BB20" s="372">
        <v>0.2137</v>
      </c>
      <c r="BC20" s="372">
        <v>3.7201</v>
      </c>
      <c r="BD20" s="372">
        <v>0.14177000000000001</v>
      </c>
      <c r="BE20" s="372">
        <v>2.3479999999999999</v>
      </c>
      <c r="BF20" s="372">
        <v>2.6429999999999998</v>
      </c>
      <c r="BG20" s="372">
        <v>2.827</v>
      </c>
      <c r="BH20" s="372">
        <v>2.9289999999999998</v>
      </c>
      <c r="BI20" s="372">
        <v>3.0910000000000002</v>
      </c>
      <c r="BJ20" s="372">
        <v>3.2040000000000002</v>
      </c>
      <c r="BK20" s="372">
        <v>3.3780000000000001</v>
      </c>
      <c r="BL20" s="372">
        <v>3.72</v>
      </c>
      <c r="BM20" s="372">
        <v>4.0890000000000004</v>
      </c>
      <c r="BN20" s="372">
        <v>4.2990000000000004</v>
      </c>
      <c r="BO20" s="372">
        <v>4.4459999999999997</v>
      </c>
      <c r="BP20" s="372">
        <v>4.6710000000000003</v>
      </c>
      <c r="BQ20" s="372">
        <v>4.8209999999999997</v>
      </c>
      <c r="BR20" s="372">
        <v>5.1159999999999997</v>
      </c>
      <c r="BS20" s="372">
        <v>5.6550000000000002</v>
      </c>
    </row>
    <row r="21" spans="1:71" x14ac:dyDescent="0.2">
      <c r="A21" s="265">
        <f t="shared" si="26"/>
        <v>3.8645</v>
      </c>
      <c r="B21" s="265">
        <f t="shared" si="27"/>
        <v>3.5125000000000002</v>
      </c>
      <c r="C21" s="265">
        <f t="shared" si="5"/>
        <v>4.2439999999999998</v>
      </c>
      <c r="D21" s="265">
        <f t="shared" si="28"/>
        <v>19</v>
      </c>
      <c r="E21" s="373">
        <f t="shared" si="29"/>
        <v>0.62422997946611913</v>
      </c>
      <c r="F21" s="373">
        <f t="shared" si="30"/>
        <v>5.2019164955509928E-2</v>
      </c>
      <c r="G21" s="373">
        <f t="shared" si="31"/>
        <v>9.6242299794661186</v>
      </c>
      <c r="H21" s="374">
        <f t="shared" si="32"/>
        <v>0.40640489293584187</v>
      </c>
      <c r="I21" s="374">
        <f t="shared" si="6"/>
        <v>0.27036665153540651</v>
      </c>
      <c r="J21" s="374">
        <f t="shared" si="33"/>
        <v>0.45475418696002623</v>
      </c>
      <c r="K21" s="265" cm="1">
        <f t="array" ref="K21">$G21^gamma_drug4/($G21^gamma_drug4+(AGE_50_drug4+9)^gamma_drug4)</f>
        <v>1</v>
      </c>
      <c r="L21" s="264">
        <f t="shared" si="7"/>
        <v>19</v>
      </c>
      <c r="M21" s="264">
        <f t="shared" si="8"/>
        <v>0.22885</v>
      </c>
      <c r="N21" s="264">
        <f t="shared" si="9"/>
        <v>3.8649</v>
      </c>
      <c r="O21" s="264">
        <f t="shared" si="10"/>
        <v>0.14019000000000001</v>
      </c>
      <c r="P21" s="264">
        <f t="shared" si="11"/>
        <v>2.4494999999999996</v>
      </c>
      <c r="Q21" s="264">
        <f t="shared" si="12"/>
        <v>2.754</v>
      </c>
      <c r="R21" s="264">
        <f t="shared" si="13"/>
        <v>2.9450000000000003</v>
      </c>
      <c r="S21" s="264">
        <f t="shared" si="14"/>
        <v>3.05</v>
      </c>
      <c r="T21" s="264">
        <f t="shared" si="15"/>
        <v>3.2170000000000001</v>
      </c>
      <c r="U21" s="264">
        <f t="shared" si="16"/>
        <v>3.3345000000000002</v>
      </c>
      <c r="V21" s="264">
        <f t="shared" si="17"/>
        <v>3.5125000000000002</v>
      </c>
      <c r="W21" s="264">
        <f t="shared" si="18"/>
        <v>3.8645</v>
      </c>
      <c r="X21" s="264">
        <f t="shared" si="19"/>
        <v>4.2439999999999998</v>
      </c>
      <c r="Y21" s="264">
        <f t="shared" si="20"/>
        <v>4.4584999999999999</v>
      </c>
      <c r="Z21" s="264">
        <f t="shared" si="21"/>
        <v>4.609</v>
      </c>
      <c r="AA21" s="264">
        <f t="shared" si="22"/>
        <v>4.8384999999999998</v>
      </c>
      <c r="AB21" s="264">
        <f t="shared" si="23"/>
        <v>4.992</v>
      </c>
      <c r="AC21" s="264">
        <f t="shared" si="24"/>
        <v>5.2930000000000001</v>
      </c>
      <c r="AD21" s="264">
        <f t="shared" si="25"/>
        <v>5.8409999999999993</v>
      </c>
      <c r="AF21" s="266">
        <v>19</v>
      </c>
      <c r="AG21" s="266">
        <v>0.24779999999999999</v>
      </c>
      <c r="AH21" s="266">
        <v>3.9714</v>
      </c>
      <c r="AI21" s="266">
        <v>0.13900000000000001</v>
      </c>
      <c r="AJ21" s="266">
        <v>2.5219999999999998</v>
      </c>
      <c r="AK21" s="266">
        <v>2.835</v>
      </c>
      <c r="AL21" s="266">
        <v>3.0310000000000001</v>
      </c>
      <c r="AM21" s="266">
        <v>3.1389999999999998</v>
      </c>
      <c r="AN21" s="266">
        <v>3.31</v>
      </c>
      <c r="AO21" s="266">
        <v>3.43</v>
      </c>
      <c r="AP21" s="266">
        <v>3.6120000000000001</v>
      </c>
      <c r="AQ21" s="266">
        <v>3.9710000000000001</v>
      </c>
      <c r="AR21" s="266">
        <v>4.3570000000000002</v>
      </c>
      <c r="AS21" s="266">
        <v>4.5750000000000002</v>
      </c>
      <c r="AT21" s="266">
        <v>4.7279999999999998</v>
      </c>
      <c r="AU21" s="266">
        <v>4.9610000000000003</v>
      </c>
      <c r="AV21" s="266">
        <v>5.1159999999999997</v>
      </c>
      <c r="AW21" s="266">
        <v>5.42</v>
      </c>
      <c r="AX21" s="266">
        <v>5.9729999999999999</v>
      </c>
      <c r="BA21" s="372">
        <v>19</v>
      </c>
      <c r="BB21" s="372">
        <v>0.2099</v>
      </c>
      <c r="BC21" s="372">
        <v>3.7584</v>
      </c>
      <c r="BD21" s="372">
        <v>0.14138000000000001</v>
      </c>
      <c r="BE21" s="372">
        <v>2.3769999999999998</v>
      </c>
      <c r="BF21" s="372">
        <v>2.673</v>
      </c>
      <c r="BG21" s="372">
        <v>2.859</v>
      </c>
      <c r="BH21" s="372">
        <v>2.9609999999999999</v>
      </c>
      <c r="BI21" s="372">
        <v>3.1240000000000001</v>
      </c>
      <c r="BJ21" s="372">
        <v>3.2389999999999999</v>
      </c>
      <c r="BK21" s="372">
        <v>3.4129999999999998</v>
      </c>
      <c r="BL21" s="372">
        <v>3.758</v>
      </c>
      <c r="BM21" s="372">
        <v>4.1310000000000002</v>
      </c>
      <c r="BN21" s="372">
        <v>4.3419999999999996</v>
      </c>
      <c r="BO21" s="372">
        <v>4.49</v>
      </c>
      <c r="BP21" s="372">
        <v>4.7160000000000002</v>
      </c>
      <c r="BQ21" s="372">
        <v>4.8680000000000003</v>
      </c>
      <c r="BR21" s="372">
        <v>5.1660000000000004</v>
      </c>
      <c r="BS21" s="372">
        <v>5.7089999999999996</v>
      </c>
    </row>
    <row r="22" spans="1:71" x14ac:dyDescent="0.2">
      <c r="A22" s="265">
        <f t="shared" si="26"/>
        <v>3.9065000000000003</v>
      </c>
      <c r="B22" s="265">
        <f t="shared" si="27"/>
        <v>3.5514999999999999</v>
      </c>
      <c r="C22" s="265">
        <f t="shared" si="5"/>
        <v>4.2880000000000003</v>
      </c>
      <c r="D22" s="265">
        <f t="shared" si="28"/>
        <v>20</v>
      </c>
      <c r="E22" s="373">
        <f t="shared" si="29"/>
        <v>0.65708418891170428</v>
      </c>
      <c r="F22" s="373">
        <f t="shared" si="30"/>
        <v>5.4757015742642023E-2</v>
      </c>
      <c r="G22" s="373">
        <f t="shared" si="31"/>
        <v>9.6570841889117034</v>
      </c>
      <c r="H22" s="374">
        <f t="shared" si="32"/>
        <v>0.4099860084781376</v>
      </c>
      <c r="I22" s="374">
        <f t="shared" si="6"/>
        <v>0.27240169320479157</v>
      </c>
      <c r="J22" s="374">
        <f t="shared" si="33"/>
        <v>0.45695203924828126</v>
      </c>
      <c r="K22" s="265" cm="1">
        <f t="array" ref="K22">$G22^gamma_drug4/($G22^gamma_drug4+(AGE_50_drug4+9)^gamma_drug4)</f>
        <v>1</v>
      </c>
      <c r="L22" s="264">
        <f t="shared" si="7"/>
        <v>20</v>
      </c>
      <c r="M22" s="264">
        <f t="shared" si="8"/>
        <v>0.22605</v>
      </c>
      <c r="N22" s="264">
        <f t="shared" si="9"/>
        <v>3.9062999999999999</v>
      </c>
      <c r="O22" s="264">
        <f t="shared" si="10"/>
        <v>0.13975499999999999</v>
      </c>
      <c r="P22" s="264">
        <f t="shared" si="11"/>
        <v>2.48</v>
      </c>
      <c r="Q22" s="264">
        <f t="shared" si="12"/>
        <v>2.7869999999999999</v>
      </c>
      <c r="R22" s="264">
        <f t="shared" si="13"/>
        <v>2.9794999999999998</v>
      </c>
      <c r="S22" s="264">
        <f t="shared" si="14"/>
        <v>3.085</v>
      </c>
      <c r="T22" s="264">
        <f t="shared" si="15"/>
        <v>3.2534999999999998</v>
      </c>
      <c r="U22" s="264">
        <f t="shared" si="16"/>
        <v>3.3715000000000002</v>
      </c>
      <c r="V22" s="264">
        <f t="shared" si="17"/>
        <v>3.5514999999999999</v>
      </c>
      <c r="W22" s="264">
        <f t="shared" si="18"/>
        <v>3.9065000000000003</v>
      </c>
      <c r="X22" s="264">
        <f t="shared" si="19"/>
        <v>4.2880000000000003</v>
      </c>
      <c r="Y22" s="264">
        <f t="shared" si="20"/>
        <v>4.5045000000000002</v>
      </c>
      <c r="Z22" s="264">
        <f t="shared" si="21"/>
        <v>4.6559999999999997</v>
      </c>
      <c r="AA22" s="264">
        <f t="shared" si="22"/>
        <v>4.8874999999999993</v>
      </c>
      <c r="AB22" s="264">
        <f t="shared" si="23"/>
        <v>5.0419999999999998</v>
      </c>
      <c r="AC22" s="264">
        <f t="shared" si="24"/>
        <v>5.3454999999999995</v>
      </c>
      <c r="AD22" s="264">
        <f t="shared" si="25"/>
        <v>5.8975</v>
      </c>
      <c r="AF22" s="266">
        <v>20</v>
      </c>
      <c r="AG22" s="266">
        <v>0.246</v>
      </c>
      <c r="AH22" s="266">
        <v>4.0157999999999996</v>
      </c>
      <c r="AI22" s="266">
        <v>0.13852999999999999</v>
      </c>
      <c r="AJ22" s="266">
        <v>2.5550000000000002</v>
      </c>
      <c r="AK22" s="266">
        <v>2.87</v>
      </c>
      <c r="AL22" s="266">
        <v>3.0680000000000001</v>
      </c>
      <c r="AM22" s="266">
        <v>3.1760000000000002</v>
      </c>
      <c r="AN22" s="266">
        <v>3.3490000000000002</v>
      </c>
      <c r="AO22" s="266">
        <v>3.47</v>
      </c>
      <c r="AP22" s="266">
        <v>3.6539999999999999</v>
      </c>
      <c r="AQ22" s="266">
        <v>4.016</v>
      </c>
      <c r="AR22" s="266">
        <v>4.4039999999999999</v>
      </c>
      <c r="AS22" s="266">
        <v>4.6239999999999997</v>
      </c>
      <c r="AT22" s="266">
        <v>4.7779999999999996</v>
      </c>
      <c r="AU22" s="266">
        <v>5.0129999999999999</v>
      </c>
      <c r="AV22" s="266">
        <v>5.1689999999999996</v>
      </c>
      <c r="AW22" s="266">
        <v>5.476</v>
      </c>
      <c r="AX22" s="266">
        <v>6.0330000000000004</v>
      </c>
      <c r="BA22" s="372">
        <v>20</v>
      </c>
      <c r="BB22" s="372">
        <v>0.20610000000000001</v>
      </c>
      <c r="BC22" s="372">
        <v>3.7968000000000002</v>
      </c>
      <c r="BD22" s="372">
        <v>0.14097999999999999</v>
      </c>
      <c r="BE22" s="372">
        <v>2.4049999999999998</v>
      </c>
      <c r="BF22" s="372">
        <v>2.7040000000000002</v>
      </c>
      <c r="BG22" s="372">
        <v>2.891</v>
      </c>
      <c r="BH22" s="372">
        <v>2.9940000000000002</v>
      </c>
      <c r="BI22" s="372">
        <v>3.1579999999999999</v>
      </c>
      <c r="BJ22" s="372">
        <v>3.2730000000000001</v>
      </c>
      <c r="BK22" s="372">
        <v>3.4489999999999998</v>
      </c>
      <c r="BL22" s="372">
        <v>3.7970000000000002</v>
      </c>
      <c r="BM22" s="372">
        <v>4.1719999999999997</v>
      </c>
      <c r="BN22" s="372">
        <v>4.3849999999999998</v>
      </c>
      <c r="BO22" s="372">
        <v>4.5339999999999998</v>
      </c>
      <c r="BP22" s="372">
        <v>4.7619999999999996</v>
      </c>
      <c r="BQ22" s="372">
        <v>4.915</v>
      </c>
      <c r="BR22" s="372">
        <v>5.2149999999999999</v>
      </c>
      <c r="BS22" s="372">
        <v>5.7619999999999996</v>
      </c>
    </row>
    <row r="23" spans="1:71" x14ac:dyDescent="0.2">
      <c r="A23" s="265">
        <f t="shared" si="26"/>
        <v>3.9474999999999998</v>
      </c>
      <c r="B23" s="265">
        <f t="shared" si="27"/>
        <v>3.59</v>
      </c>
      <c r="C23" s="265">
        <f t="shared" si="5"/>
        <v>4.3324999999999996</v>
      </c>
      <c r="D23" s="265">
        <f t="shared" si="28"/>
        <v>21</v>
      </c>
      <c r="E23" s="373">
        <f t="shared" si="29"/>
        <v>0.68993839835728954</v>
      </c>
      <c r="F23" s="373">
        <f t="shared" si="30"/>
        <v>5.7494866529774126E-2</v>
      </c>
      <c r="G23" s="373">
        <f t="shared" si="31"/>
        <v>9.68993839835729</v>
      </c>
      <c r="H23" s="374">
        <f t="shared" si="32"/>
        <v>0.4135644829676185</v>
      </c>
      <c r="I23" s="374">
        <f t="shared" si="6"/>
        <v>0.27443933071083032</v>
      </c>
      <c r="J23" s="374">
        <f t="shared" si="33"/>
        <v>0.45914409576863346</v>
      </c>
      <c r="K23" s="265" cm="1">
        <f t="array" ref="K23">$G23^gamma_drug4/($G23^gamma_drug4+(AGE_50_drug4+9)^gamma_drug4)</f>
        <v>1</v>
      </c>
      <c r="L23" s="264">
        <f t="shared" si="7"/>
        <v>21</v>
      </c>
      <c r="M23" s="264">
        <f t="shared" si="8"/>
        <v>0.2233</v>
      </c>
      <c r="N23" s="264">
        <f t="shared" si="9"/>
        <v>3.9477500000000001</v>
      </c>
      <c r="O23" s="264">
        <f t="shared" si="10"/>
        <v>0.13933499999999999</v>
      </c>
      <c r="P23" s="264">
        <f t="shared" si="11"/>
        <v>2.5105000000000004</v>
      </c>
      <c r="Q23" s="264">
        <f t="shared" si="12"/>
        <v>2.8200000000000003</v>
      </c>
      <c r="R23" s="264">
        <f t="shared" si="13"/>
        <v>3.0140000000000002</v>
      </c>
      <c r="S23" s="264">
        <f t="shared" si="14"/>
        <v>3.12</v>
      </c>
      <c r="T23" s="264">
        <f t="shared" si="15"/>
        <v>3.29</v>
      </c>
      <c r="U23" s="264">
        <f t="shared" si="16"/>
        <v>3.4089999999999998</v>
      </c>
      <c r="V23" s="264">
        <f t="shared" si="17"/>
        <v>3.59</v>
      </c>
      <c r="W23" s="264">
        <f t="shared" si="18"/>
        <v>3.9474999999999998</v>
      </c>
      <c r="X23" s="264">
        <f t="shared" si="19"/>
        <v>4.3324999999999996</v>
      </c>
      <c r="Y23" s="264">
        <f t="shared" si="20"/>
        <v>4.5510000000000002</v>
      </c>
      <c r="Z23" s="264">
        <f t="shared" si="21"/>
        <v>4.7030000000000003</v>
      </c>
      <c r="AA23" s="264">
        <f t="shared" si="22"/>
        <v>4.9365000000000006</v>
      </c>
      <c r="AB23" s="264">
        <f t="shared" si="23"/>
        <v>5.0924999999999994</v>
      </c>
      <c r="AC23" s="264">
        <f t="shared" si="24"/>
        <v>5.3979999999999997</v>
      </c>
      <c r="AD23" s="264">
        <f t="shared" si="25"/>
        <v>5.9544999999999995</v>
      </c>
      <c r="AF23" s="266">
        <v>21</v>
      </c>
      <c r="AG23" s="266">
        <v>0.2442</v>
      </c>
      <c r="AH23" s="266">
        <v>4.0602999999999998</v>
      </c>
      <c r="AI23" s="266">
        <v>0.13807</v>
      </c>
      <c r="AJ23" s="266">
        <v>2.5870000000000002</v>
      </c>
      <c r="AK23" s="266">
        <v>2.9060000000000001</v>
      </c>
      <c r="AL23" s="266">
        <v>3.105</v>
      </c>
      <c r="AM23" s="266">
        <v>3.214</v>
      </c>
      <c r="AN23" s="266">
        <v>3.3879999999999999</v>
      </c>
      <c r="AO23" s="266">
        <v>3.51</v>
      </c>
      <c r="AP23" s="266">
        <v>3.6949999999999998</v>
      </c>
      <c r="AQ23" s="266">
        <v>4.0599999999999996</v>
      </c>
      <c r="AR23" s="266">
        <v>4.452</v>
      </c>
      <c r="AS23" s="266">
        <v>4.6740000000000004</v>
      </c>
      <c r="AT23" s="266">
        <v>4.8280000000000003</v>
      </c>
      <c r="AU23" s="266">
        <v>5.0650000000000004</v>
      </c>
      <c r="AV23" s="266">
        <v>5.2229999999999999</v>
      </c>
      <c r="AW23" s="266">
        <v>5.532</v>
      </c>
      <c r="AX23" s="266">
        <v>6.093</v>
      </c>
      <c r="BA23" s="372">
        <v>21</v>
      </c>
      <c r="BB23" s="372">
        <v>0.2024</v>
      </c>
      <c r="BC23" s="372">
        <v>3.8351999999999999</v>
      </c>
      <c r="BD23" s="372">
        <v>0.1406</v>
      </c>
      <c r="BE23" s="372">
        <v>2.4340000000000002</v>
      </c>
      <c r="BF23" s="372">
        <v>2.734</v>
      </c>
      <c r="BG23" s="372">
        <v>2.923</v>
      </c>
      <c r="BH23" s="372">
        <v>3.0259999999999998</v>
      </c>
      <c r="BI23" s="372">
        <v>3.1920000000000002</v>
      </c>
      <c r="BJ23" s="372">
        <v>3.3079999999999998</v>
      </c>
      <c r="BK23" s="372">
        <v>3.4849999999999999</v>
      </c>
      <c r="BL23" s="372">
        <v>3.835</v>
      </c>
      <c r="BM23" s="372">
        <v>4.2130000000000001</v>
      </c>
      <c r="BN23" s="372">
        <v>4.4279999999999999</v>
      </c>
      <c r="BO23" s="372">
        <v>4.5780000000000003</v>
      </c>
      <c r="BP23" s="372">
        <v>4.8079999999999998</v>
      </c>
      <c r="BQ23" s="372">
        <v>4.9619999999999997</v>
      </c>
      <c r="BR23" s="372">
        <v>5.2640000000000002</v>
      </c>
      <c r="BS23" s="372">
        <v>5.8159999999999998</v>
      </c>
    </row>
    <row r="24" spans="1:71" x14ac:dyDescent="0.2">
      <c r="A24" s="265">
        <f t="shared" si="26"/>
        <v>3.9895000000000005</v>
      </c>
      <c r="B24" s="265">
        <f t="shared" si="27"/>
        <v>3.629</v>
      </c>
      <c r="C24" s="265">
        <f t="shared" si="5"/>
        <v>4.3765000000000001</v>
      </c>
      <c r="D24" s="265">
        <f t="shared" si="28"/>
        <v>22</v>
      </c>
      <c r="E24" s="373">
        <f t="shared" si="29"/>
        <v>0.7227926078028748</v>
      </c>
      <c r="F24" s="373">
        <f t="shared" si="30"/>
        <v>6.0232717316906229E-2</v>
      </c>
      <c r="G24" s="373">
        <f t="shared" si="31"/>
        <v>9.7227926078028748</v>
      </c>
      <c r="H24" s="374">
        <f t="shared" si="32"/>
        <v>0.41713994986586034</v>
      </c>
      <c r="I24" s="374">
        <f t="shared" si="6"/>
        <v>0.27647947341286611</v>
      </c>
      <c r="J24" s="374">
        <f t="shared" si="33"/>
        <v>0.46133030688374349</v>
      </c>
      <c r="K24" s="265" cm="1">
        <f t="array" ref="K24">$G24^gamma_drug4/($G24^gamma_drug4+(AGE_50_drug4+9)^gamma_drug4)</f>
        <v>1</v>
      </c>
      <c r="L24" s="264">
        <f t="shared" si="7"/>
        <v>22</v>
      </c>
      <c r="M24" s="264">
        <f t="shared" si="8"/>
        <v>0.22070000000000001</v>
      </c>
      <c r="N24" s="264">
        <f t="shared" si="9"/>
        <v>3.9890499999999998</v>
      </c>
      <c r="O24" s="264">
        <f t="shared" si="10"/>
        <v>0.13891000000000001</v>
      </c>
      <c r="P24" s="264">
        <f t="shared" si="11"/>
        <v>2.5410000000000004</v>
      </c>
      <c r="Q24" s="264">
        <f t="shared" si="12"/>
        <v>2.8529999999999998</v>
      </c>
      <c r="R24" s="264">
        <f t="shared" si="13"/>
        <v>3.048</v>
      </c>
      <c r="S24" s="264">
        <f t="shared" si="14"/>
        <v>3.1555</v>
      </c>
      <c r="T24" s="264">
        <f t="shared" si="15"/>
        <v>3.327</v>
      </c>
      <c r="U24" s="264">
        <f t="shared" si="16"/>
        <v>3.4459999999999997</v>
      </c>
      <c r="V24" s="264">
        <f t="shared" si="17"/>
        <v>3.629</v>
      </c>
      <c r="W24" s="264">
        <f t="shared" si="18"/>
        <v>3.9895000000000005</v>
      </c>
      <c r="X24" s="264">
        <f t="shared" si="19"/>
        <v>4.3765000000000001</v>
      </c>
      <c r="Y24" s="264">
        <f t="shared" si="20"/>
        <v>4.5960000000000001</v>
      </c>
      <c r="Z24" s="264">
        <f t="shared" si="21"/>
        <v>4.7495000000000003</v>
      </c>
      <c r="AA24" s="264">
        <f t="shared" si="22"/>
        <v>4.9844999999999997</v>
      </c>
      <c r="AB24" s="264">
        <f t="shared" si="23"/>
        <v>5.1425000000000001</v>
      </c>
      <c r="AC24" s="264">
        <f t="shared" si="24"/>
        <v>5.4499999999999993</v>
      </c>
      <c r="AD24" s="264">
        <f t="shared" si="25"/>
        <v>6.0110000000000001</v>
      </c>
      <c r="AF24" s="266">
        <v>22</v>
      </c>
      <c r="AG24" s="266">
        <v>0.24249999999999999</v>
      </c>
      <c r="AH24" s="266">
        <v>4.1045999999999996</v>
      </c>
      <c r="AI24" s="266">
        <v>0.13761000000000001</v>
      </c>
      <c r="AJ24" s="266">
        <v>2.62</v>
      </c>
      <c r="AK24" s="266">
        <v>2.9409999999999998</v>
      </c>
      <c r="AL24" s="266">
        <v>3.1419999999999999</v>
      </c>
      <c r="AM24" s="266">
        <v>3.2519999999999998</v>
      </c>
      <c r="AN24" s="266">
        <v>3.4279999999999999</v>
      </c>
      <c r="AO24" s="266">
        <v>3.55</v>
      </c>
      <c r="AP24" s="266">
        <v>3.7370000000000001</v>
      </c>
      <c r="AQ24" s="266">
        <v>4.1050000000000004</v>
      </c>
      <c r="AR24" s="266">
        <v>4.4989999999999997</v>
      </c>
      <c r="AS24" s="266">
        <v>4.7220000000000004</v>
      </c>
      <c r="AT24" s="266">
        <v>4.8780000000000001</v>
      </c>
      <c r="AU24" s="266">
        <v>5.1159999999999997</v>
      </c>
      <c r="AV24" s="266">
        <v>5.2759999999999998</v>
      </c>
      <c r="AW24" s="266">
        <v>5.5869999999999997</v>
      </c>
      <c r="AX24" s="266">
        <v>6.1520000000000001</v>
      </c>
      <c r="BA24" s="372">
        <v>22</v>
      </c>
      <c r="BB24" s="372">
        <v>0.19889999999999999</v>
      </c>
      <c r="BC24" s="372">
        <v>3.8734999999999999</v>
      </c>
      <c r="BD24" s="372">
        <v>0.14021</v>
      </c>
      <c r="BE24" s="372">
        <v>2.4620000000000002</v>
      </c>
      <c r="BF24" s="372">
        <v>2.7650000000000001</v>
      </c>
      <c r="BG24" s="372">
        <v>2.9540000000000002</v>
      </c>
      <c r="BH24" s="372">
        <v>3.0590000000000002</v>
      </c>
      <c r="BI24" s="372">
        <v>3.226</v>
      </c>
      <c r="BJ24" s="372">
        <v>3.3420000000000001</v>
      </c>
      <c r="BK24" s="372">
        <v>3.5209999999999999</v>
      </c>
      <c r="BL24" s="372">
        <v>3.8740000000000001</v>
      </c>
      <c r="BM24" s="372">
        <v>4.2539999999999996</v>
      </c>
      <c r="BN24" s="372">
        <v>4.47</v>
      </c>
      <c r="BO24" s="372">
        <v>4.6210000000000004</v>
      </c>
      <c r="BP24" s="372">
        <v>4.8529999999999998</v>
      </c>
      <c r="BQ24" s="372">
        <v>5.0090000000000003</v>
      </c>
      <c r="BR24" s="372">
        <v>5.3129999999999997</v>
      </c>
      <c r="BS24" s="372">
        <v>5.87</v>
      </c>
    </row>
    <row r="25" spans="1:71" x14ac:dyDescent="0.2">
      <c r="A25" s="265">
        <f t="shared" si="26"/>
        <v>4.0305</v>
      </c>
      <c r="B25" s="265">
        <f t="shared" si="27"/>
        <v>3.6669999999999998</v>
      </c>
      <c r="C25" s="265">
        <f t="shared" si="5"/>
        <v>4.4205000000000005</v>
      </c>
      <c r="D25" s="265">
        <f t="shared" si="28"/>
        <v>23</v>
      </c>
      <c r="E25" s="373">
        <f t="shared" si="29"/>
        <v>0.75564681724845995</v>
      </c>
      <c r="F25" s="373">
        <f t="shared" si="30"/>
        <v>6.2970568104038324E-2</v>
      </c>
      <c r="G25" s="373">
        <f t="shared" si="31"/>
        <v>9.7556468172484596</v>
      </c>
      <c r="H25" s="374">
        <f t="shared" si="32"/>
        <v>0.42071204636567044</v>
      </c>
      <c r="I25" s="374">
        <f t="shared" si="6"/>
        <v>0.27852203085917787</v>
      </c>
      <c r="J25" s="374">
        <f t="shared" si="33"/>
        <v>0.46351062409682603</v>
      </c>
      <c r="K25" s="265" cm="1">
        <f t="array" ref="K25">$G25^gamma_drug4/($G25^gamma_drug4+(AGE_50_drug4+9)^gamma_drug4)</f>
        <v>1</v>
      </c>
      <c r="L25" s="264">
        <f t="shared" si="7"/>
        <v>23</v>
      </c>
      <c r="M25" s="264">
        <f t="shared" si="8"/>
        <v>0.21809999999999999</v>
      </c>
      <c r="N25" s="264">
        <f t="shared" si="9"/>
        <v>4.0302500000000006</v>
      </c>
      <c r="O25" s="264">
        <f t="shared" si="10"/>
        <v>0.13849499999999998</v>
      </c>
      <c r="P25" s="264">
        <f t="shared" si="11"/>
        <v>2.5715000000000003</v>
      </c>
      <c r="Q25" s="264">
        <f t="shared" si="12"/>
        <v>2.8860000000000001</v>
      </c>
      <c r="R25" s="264">
        <f t="shared" si="13"/>
        <v>3.0825</v>
      </c>
      <c r="S25" s="264">
        <f t="shared" si="14"/>
        <v>3.1905000000000001</v>
      </c>
      <c r="T25" s="264">
        <f t="shared" si="15"/>
        <v>3.363</v>
      </c>
      <c r="U25" s="264">
        <f t="shared" si="16"/>
        <v>3.4834999999999998</v>
      </c>
      <c r="V25" s="264">
        <f t="shared" si="17"/>
        <v>3.6669999999999998</v>
      </c>
      <c r="W25" s="264">
        <f t="shared" si="18"/>
        <v>4.0305</v>
      </c>
      <c r="X25" s="264">
        <f t="shared" si="19"/>
        <v>4.4205000000000005</v>
      </c>
      <c r="Y25" s="264">
        <f t="shared" si="20"/>
        <v>4.6419999999999995</v>
      </c>
      <c r="Z25" s="264">
        <f t="shared" si="21"/>
        <v>4.7965</v>
      </c>
      <c r="AA25" s="264">
        <f t="shared" si="22"/>
        <v>5.0335000000000001</v>
      </c>
      <c r="AB25" s="264">
        <f t="shared" si="23"/>
        <v>5.1920000000000002</v>
      </c>
      <c r="AC25" s="264">
        <f t="shared" si="24"/>
        <v>5.5020000000000007</v>
      </c>
      <c r="AD25" s="264">
        <f t="shared" si="25"/>
        <v>6.0674999999999999</v>
      </c>
      <c r="AF25" s="266">
        <v>23</v>
      </c>
      <c r="AG25" s="266">
        <v>0.24079999999999999</v>
      </c>
      <c r="AH25" s="266">
        <v>4.1489000000000003</v>
      </c>
      <c r="AI25" s="266">
        <v>0.13714999999999999</v>
      </c>
      <c r="AJ25" s="266">
        <v>2.653</v>
      </c>
      <c r="AK25" s="266">
        <v>2.9769999999999999</v>
      </c>
      <c r="AL25" s="266">
        <v>3.1789999999999998</v>
      </c>
      <c r="AM25" s="266">
        <v>3.29</v>
      </c>
      <c r="AN25" s="266">
        <v>3.4670000000000001</v>
      </c>
      <c r="AO25" s="266">
        <v>3.59</v>
      </c>
      <c r="AP25" s="266">
        <v>3.778</v>
      </c>
      <c r="AQ25" s="266">
        <v>4.149</v>
      </c>
      <c r="AR25" s="266">
        <v>4.5460000000000003</v>
      </c>
      <c r="AS25" s="266">
        <v>4.7709999999999999</v>
      </c>
      <c r="AT25" s="266">
        <v>4.9279999999999999</v>
      </c>
      <c r="AU25" s="266">
        <v>5.1680000000000001</v>
      </c>
      <c r="AV25" s="266">
        <v>5.3289999999999997</v>
      </c>
      <c r="AW25" s="266">
        <v>5.6420000000000003</v>
      </c>
      <c r="AX25" s="266">
        <v>6.2119999999999997</v>
      </c>
      <c r="BA25" s="372">
        <v>23</v>
      </c>
      <c r="BB25" s="372">
        <v>0.19539999999999999</v>
      </c>
      <c r="BC25" s="372">
        <v>3.9116</v>
      </c>
      <c r="BD25" s="372">
        <v>0.13983999999999999</v>
      </c>
      <c r="BE25" s="372">
        <v>2.4900000000000002</v>
      </c>
      <c r="BF25" s="372">
        <v>2.7949999999999999</v>
      </c>
      <c r="BG25" s="372">
        <v>2.9860000000000002</v>
      </c>
      <c r="BH25" s="372">
        <v>3.0910000000000002</v>
      </c>
      <c r="BI25" s="372">
        <v>3.2589999999999999</v>
      </c>
      <c r="BJ25" s="372">
        <v>3.3769999999999998</v>
      </c>
      <c r="BK25" s="372">
        <v>3.556</v>
      </c>
      <c r="BL25" s="372">
        <v>3.9119999999999999</v>
      </c>
      <c r="BM25" s="372">
        <v>4.2949999999999999</v>
      </c>
      <c r="BN25" s="372">
        <v>4.5129999999999999</v>
      </c>
      <c r="BO25" s="372">
        <v>4.665</v>
      </c>
      <c r="BP25" s="372">
        <v>4.899</v>
      </c>
      <c r="BQ25" s="372">
        <v>5.0549999999999997</v>
      </c>
      <c r="BR25" s="372">
        <v>5.3620000000000001</v>
      </c>
      <c r="BS25" s="372">
        <v>5.923</v>
      </c>
    </row>
    <row r="26" spans="1:71" x14ac:dyDescent="0.2">
      <c r="A26" s="265">
        <f t="shared" si="26"/>
        <v>4.0715000000000003</v>
      </c>
      <c r="B26" s="265">
        <f t="shared" si="27"/>
        <v>3.706</v>
      </c>
      <c r="C26" s="265">
        <f t="shared" si="5"/>
        <v>4.4640000000000004</v>
      </c>
      <c r="D26" s="265">
        <f t="shared" si="28"/>
        <v>24</v>
      </c>
      <c r="E26" s="373">
        <f t="shared" si="29"/>
        <v>0.7885010266940452</v>
      </c>
      <c r="F26" s="373">
        <f t="shared" si="30"/>
        <v>6.5708418891170434E-2</v>
      </c>
      <c r="G26" s="373">
        <f t="shared" si="31"/>
        <v>9.7885010266940444</v>
      </c>
      <c r="H26" s="374">
        <f t="shared" si="32"/>
        <v>0.42428041350114354</v>
      </c>
      <c r="I26" s="374">
        <f t="shared" si="6"/>
        <v>0.28056691279994728</v>
      </c>
      <c r="J26" s="374">
        <f t="shared" si="33"/>
        <v>0.46568500004270763</v>
      </c>
      <c r="K26" s="265" cm="1">
        <f t="array" ref="K26">$G26^gamma_drug4/($G26^gamma_drug4+(AGE_50_drug4+9)^gamma_drug4)</f>
        <v>1</v>
      </c>
      <c r="L26" s="264">
        <f t="shared" si="7"/>
        <v>24</v>
      </c>
      <c r="M26" s="264">
        <f t="shared" si="8"/>
        <v>0.21554999999999999</v>
      </c>
      <c r="N26" s="264">
        <f t="shared" si="9"/>
        <v>4.07125</v>
      </c>
      <c r="O26" s="264">
        <f t="shared" si="10"/>
        <v>0.13808500000000001</v>
      </c>
      <c r="P26" s="264">
        <f t="shared" si="11"/>
        <v>2.6025</v>
      </c>
      <c r="Q26" s="264">
        <f t="shared" si="12"/>
        <v>2.9184999999999999</v>
      </c>
      <c r="R26" s="264">
        <f t="shared" si="13"/>
        <v>3.117</v>
      </c>
      <c r="S26" s="264">
        <f t="shared" si="14"/>
        <v>3.226</v>
      </c>
      <c r="T26" s="264">
        <f t="shared" si="15"/>
        <v>3.3994999999999997</v>
      </c>
      <c r="U26" s="264">
        <f t="shared" si="16"/>
        <v>3.5205000000000002</v>
      </c>
      <c r="V26" s="264">
        <f t="shared" si="17"/>
        <v>3.706</v>
      </c>
      <c r="W26" s="264">
        <f t="shared" si="18"/>
        <v>4.0715000000000003</v>
      </c>
      <c r="X26" s="264">
        <f t="shared" si="19"/>
        <v>4.4640000000000004</v>
      </c>
      <c r="Y26" s="264">
        <f t="shared" si="20"/>
        <v>4.6875</v>
      </c>
      <c r="Z26" s="264">
        <f t="shared" si="21"/>
        <v>4.843</v>
      </c>
      <c r="AA26" s="264">
        <f t="shared" si="22"/>
        <v>5.0819999999999999</v>
      </c>
      <c r="AB26" s="264">
        <f t="shared" si="23"/>
        <v>5.2409999999999997</v>
      </c>
      <c r="AC26" s="264">
        <f t="shared" si="24"/>
        <v>5.5540000000000003</v>
      </c>
      <c r="AD26" s="264">
        <f t="shared" si="25"/>
        <v>6.1229999999999993</v>
      </c>
      <c r="AF26" s="266">
        <v>24</v>
      </c>
      <c r="AG26" s="266">
        <v>0.2392</v>
      </c>
      <c r="AH26" s="266">
        <v>4.1929999999999996</v>
      </c>
      <c r="AI26" s="266">
        <v>0.13669999999999999</v>
      </c>
      <c r="AJ26" s="266">
        <v>2.6859999999999999</v>
      </c>
      <c r="AK26" s="266">
        <v>3.012</v>
      </c>
      <c r="AL26" s="266">
        <v>3.2160000000000002</v>
      </c>
      <c r="AM26" s="266">
        <v>3.3279999999999998</v>
      </c>
      <c r="AN26" s="266">
        <v>3.5059999999999998</v>
      </c>
      <c r="AO26" s="266">
        <v>3.63</v>
      </c>
      <c r="AP26" s="266">
        <v>3.82</v>
      </c>
      <c r="AQ26" s="266">
        <v>4.1929999999999996</v>
      </c>
      <c r="AR26" s="266">
        <v>4.593</v>
      </c>
      <c r="AS26" s="266">
        <v>4.82</v>
      </c>
      <c r="AT26" s="266">
        <v>4.9779999999999998</v>
      </c>
      <c r="AU26" s="266">
        <v>5.22</v>
      </c>
      <c r="AV26" s="266">
        <v>5.3810000000000002</v>
      </c>
      <c r="AW26" s="266">
        <v>5.6970000000000001</v>
      </c>
      <c r="AX26" s="266">
        <v>6.27</v>
      </c>
      <c r="BA26" s="372">
        <v>24</v>
      </c>
      <c r="BB26" s="372">
        <v>0.19189999999999999</v>
      </c>
      <c r="BC26" s="372">
        <v>3.9495</v>
      </c>
      <c r="BD26" s="372">
        <v>0.13947000000000001</v>
      </c>
      <c r="BE26" s="372">
        <v>2.5190000000000001</v>
      </c>
      <c r="BF26" s="372">
        <v>2.8250000000000002</v>
      </c>
      <c r="BG26" s="372">
        <v>3.0179999999999998</v>
      </c>
      <c r="BH26" s="372">
        <v>3.1240000000000001</v>
      </c>
      <c r="BI26" s="372">
        <v>3.2930000000000001</v>
      </c>
      <c r="BJ26" s="372">
        <v>3.411</v>
      </c>
      <c r="BK26" s="372">
        <v>3.5920000000000001</v>
      </c>
      <c r="BL26" s="372">
        <v>3.95</v>
      </c>
      <c r="BM26" s="372">
        <v>4.335</v>
      </c>
      <c r="BN26" s="372">
        <v>4.5549999999999997</v>
      </c>
      <c r="BO26" s="372">
        <v>4.7080000000000002</v>
      </c>
      <c r="BP26" s="372">
        <v>4.944</v>
      </c>
      <c r="BQ26" s="372">
        <v>5.101</v>
      </c>
      <c r="BR26" s="372">
        <v>5.4109999999999996</v>
      </c>
      <c r="BS26" s="372">
        <v>5.976</v>
      </c>
    </row>
    <row r="27" spans="1:71" x14ac:dyDescent="0.2">
      <c r="A27" s="265">
        <f t="shared" si="26"/>
        <v>4.1120000000000001</v>
      </c>
      <c r="B27" s="265">
        <f t="shared" si="27"/>
        <v>3.7439999999999998</v>
      </c>
      <c r="C27" s="265">
        <f t="shared" si="5"/>
        <v>4.508</v>
      </c>
      <c r="D27" s="265">
        <f t="shared" si="28"/>
        <v>25</v>
      </c>
      <c r="E27" s="373">
        <f t="shared" si="29"/>
        <v>0.82135523613963035</v>
      </c>
      <c r="F27" s="373">
        <f t="shared" si="30"/>
        <v>6.8446269678302529E-2</v>
      </c>
      <c r="G27" s="373">
        <f t="shared" si="31"/>
        <v>9.821355236139631</v>
      </c>
      <c r="H27" s="374">
        <f t="shared" si="32"/>
        <v>0.4278446962537884</v>
      </c>
      <c r="I27" s="374">
        <f t="shared" si="6"/>
        <v>0.28261402920007356</v>
      </c>
      <c r="J27" s="374">
        <f t="shared" si="33"/>
        <v>0.4678533884787659</v>
      </c>
      <c r="K27" s="265" cm="1">
        <f t="array" ref="K27">$G27^gamma_drug4/($G27^gamma_drug4+(AGE_50_drug4+9)^gamma_drug4)</f>
        <v>1</v>
      </c>
      <c r="L27" s="264">
        <f t="shared" si="7"/>
        <v>25</v>
      </c>
      <c r="M27" s="264">
        <f t="shared" si="8"/>
        <v>0.21310000000000001</v>
      </c>
      <c r="N27" s="264">
        <f t="shared" si="9"/>
        <v>4.11205</v>
      </c>
      <c r="O27" s="264">
        <f t="shared" si="10"/>
        <v>0.13768</v>
      </c>
      <c r="P27" s="264">
        <f t="shared" si="11"/>
        <v>2.633</v>
      </c>
      <c r="Q27" s="264">
        <f t="shared" si="12"/>
        <v>2.9510000000000001</v>
      </c>
      <c r="R27" s="264">
        <f t="shared" si="13"/>
        <v>3.1505000000000001</v>
      </c>
      <c r="S27" s="264">
        <f t="shared" si="14"/>
        <v>3.2605000000000004</v>
      </c>
      <c r="T27" s="264">
        <f t="shared" si="15"/>
        <v>3.4355000000000002</v>
      </c>
      <c r="U27" s="264">
        <f t="shared" si="16"/>
        <v>3.5575000000000001</v>
      </c>
      <c r="V27" s="264">
        <f t="shared" si="17"/>
        <v>3.7439999999999998</v>
      </c>
      <c r="W27" s="264">
        <f t="shared" si="18"/>
        <v>4.1120000000000001</v>
      </c>
      <c r="X27" s="264">
        <f t="shared" si="19"/>
        <v>4.508</v>
      </c>
      <c r="Y27" s="264">
        <f t="shared" si="20"/>
        <v>4.7324999999999999</v>
      </c>
      <c r="Z27" s="264">
        <f t="shared" si="21"/>
        <v>4.8895</v>
      </c>
      <c r="AA27" s="264">
        <f t="shared" si="22"/>
        <v>5.1295000000000002</v>
      </c>
      <c r="AB27" s="264">
        <f t="shared" si="23"/>
        <v>5.2904999999999998</v>
      </c>
      <c r="AC27" s="264">
        <f t="shared" si="24"/>
        <v>5.6050000000000004</v>
      </c>
      <c r="AD27" s="264">
        <f t="shared" si="25"/>
        <v>6.1784999999999997</v>
      </c>
      <c r="AF27" s="266">
        <v>25</v>
      </c>
      <c r="AG27" s="266">
        <v>0.23760000000000001</v>
      </c>
      <c r="AH27" s="266">
        <v>4.2369000000000003</v>
      </c>
      <c r="AI27" s="266">
        <v>0.13625999999999999</v>
      </c>
      <c r="AJ27" s="266">
        <v>2.7189999999999999</v>
      </c>
      <c r="AK27" s="266">
        <v>3.0470000000000002</v>
      </c>
      <c r="AL27" s="266">
        <v>3.2519999999999998</v>
      </c>
      <c r="AM27" s="266">
        <v>3.3650000000000002</v>
      </c>
      <c r="AN27" s="266">
        <v>3.5449999999999999</v>
      </c>
      <c r="AO27" s="266">
        <v>3.67</v>
      </c>
      <c r="AP27" s="266">
        <v>3.8610000000000002</v>
      </c>
      <c r="AQ27" s="266">
        <v>4.2370000000000001</v>
      </c>
      <c r="AR27" s="266">
        <v>4.6399999999999997</v>
      </c>
      <c r="AS27" s="266">
        <v>4.8680000000000003</v>
      </c>
      <c r="AT27" s="266">
        <v>5.0279999999999996</v>
      </c>
      <c r="AU27" s="266">
        <v>5.2709999999999999</v>
      </c>
      <c r="AV27" s="266">
        <v>5.4340000000000002</v>
      </c>
      <c r="AW27" s="266">
        <v>5.7510000000000003</v>
      </c>
      <c r="AX27" s="266">
        <v>6.3289999999999997</v>
      </c>
      <c r="BA27" s="372">
        <v>25</v>
      </c>
      <c r="BB27" s="372">
        <v>0.18859999999999999</v>
      </c>
      <c r="BC27" s="372">
        <v>3.9872000000000001</v>
      </c>
      <c r="BD27" s="372">
        <v>0.1391</v>
      </c>
      <c r="BE27" s="372">
        <v>2.5470000000000002</v>
      </c>
      <c r="BF27" s="372">
        <v>2.855</v>
      </c>
      <c r="BG27" s="372">
        <v>3.0489999999999999</v>
      </c>
      <c r="BH27" s="372">
        <v>3.1560000000000001</v>
      </c>
      <c r="BI27" s="372">
        <v>3.3260000000000001</v>
      </c>
      <c r="BJ27" s="372">
        <v>3.4449999999999998</v>
      </c>
      <c r="BK27" s="372">
        <v>3.6269999999999998</v>
      </c>
      <c r="BL27" s="372">
        <v>3.9870000000000001</v>
      </c>
      <c r="BM27" s="372">
        <v>4.3760000000000003</v>
      </c>
      <c r="BN27" s="372">
        <v>4.5970000000000004</v>
      </c>
      <c r="BO27" s="372">
        <v>4.7510000000000003</v>
      </c>
      <c r="BP27" s="372">
        <v>4.9880000000000004</v>
      </c>
      <c r="BQ27" s="372">
        <v>5.1470000000000002</v>
      </c>
      <c r="BR27" s="372">
        <v>5.4589999999999996</v>
      </c>
      <c r="BS27" s="372">
        <v>6.0279999999999996</v>
      </c>
    </row>
    <row r="28" spans="1:71" x14ac:dyDescent="0.2">
      <c r="A28" s="265">
        <f t="shared" si="26"/>
        <v>4.1530000000000005</v>
      </c>
      <c r="B28" s="265">
        <f t="shared" si="27"/>
        <v>3.782</v>
      </c>
      <c r="C28" s="265">
        <f t="shared" si="5"/>
        <v>4.5515000000000008</v>
      </c>
      <c r="D28" s="265">
        <f t="shared" si="28"/>
        <v>26</v>
      </c>
      <c r="E28" s="373">
        <f t="shared" si="29"/>
        <v>0.85420944558521561</v>
      </c>
      <c r="F28" s="373">
        <f t="shared" si="30"/>
        <v>7.1184120465434639E-2</v>
      </c>
      <c r="G28" s="373">
        <f t="shared" si="31"/>
        <v>9.8542094455852158</v>
      </c>
      <c r="H28" s="374">
        <f t="shared" si="32"/>
        <v>0.43140454365468794</v>
      </c>
      <c r="I28" s="374">
        <f t="shared" si="6"/>
        <v>0.28466329025182829</v>
      </c>
      <c r="J28" s="374">
        <f t="shared" si="33"/>
        <v>0.47001574427575132</v>
      </c>
      <c r="K28" s="265" cm="1">
        <f t="array" ref="K28">$G28^gamma_drug4/($G28^gamma_drug4+(AGE_50_drug4+9)^gamma_drug4)</f>
        <v>1</v>
      </c>
      <c r="L28" s="264">
        <f t="shared" si="7"/>
        <v>26</v>
      </c>
      <c r="M28" s="264">
        <f t="shared" si="8"/>
        <v>0.2107</v>
      </c>
      <c r="N28" s="264">
        <f t="shared" si="9"/>
        <v>4.1526499999999995</v>
      </c>
      <c r="O28" s="264">
        <f t="shared" si="10"/>
        <v>0.13728499999999999</v>
      </c>
      <c r="P28" s="264">
        <f t="shared" si="11"/>
        <v>2.6630000000000003</v>
      </c>
      <c r="Q28" s="264">
        <f t="shared" si="12"/>
        <v>2.9834999999999998</v>
      </c>
      <c r="R28" s="264">
        <f t="shared" si="13"/>
        <v>3.1844999999999999</v>
      </c>
      <c r="S28" s="264">
        <f t="shared" si="14"/>
        <v>3.2955000000000001</v>
      </c>
      <c r="T28" s="264">
        <f t="shared" si="15"/>
        <v>3.4714999999999998</v>
      </c>
      <c r="U28" s="264">
        <f t="shared" si="16"/>
        <v>3.5945</v>
      </c>
      <c r="V28" s="264">
        <f t="shared" si="17"/>
        <v>3.782</v>
      </c>
      <c r="W28" s="264">
        <f t="shared" si="18"/>
        <v>4.1530000000000005</v>
      </c>
      <c r="X28" s="264">
        <f t="shared" si="19"/>
        <v>4.5515000000000008</v>
      </c>
      <c r="Y28" s="264">
        <f t="shared" si="20"/>
        <v>4.7770000000000001</v>
      </c>
      <c r="Z28" s="264">
        <f t="shared" si="21"/>
        <v>4.9354999999999993</v>
      </c>
      <c r="AA28" s="264">
        <f t="shared" si="22"/>
        <v>5.1775000000000002</v>
      </c>
      <c r="AB28" s="264">
        <f t="shared" si="23"/>
        <v>5.3394999999999992</v>
      </c>
      <c r="AC28" s="264">
        <f t="shared" si="24"/>
        <v>5.6564999999999994</v>
      </c>
      <c r="AD28" s="264">
        <f t="shared" si="25"/>
        <v>6.2334999999999994</v>
      </c>
      <c r="AF28" s="266">
        <v>26</v>
      </c>
      <c r="AG28" s="266">
        <v>0.2361</v>
      </c>
      <c r="AH28" s="266">
        <v>4.2805999999999997</v>
      </c>
      <c r="AI28" s="266">
        <v>0.13582</v>
      </c>
      <c r="AJ28" s="266">
        <v>2.7509999999999999</v>
      </c>
      <c r="AK28" s="266">
        <v>3.0819999999999999</v>
      </c>
      <c r="AL28" s="266">
        <v>3.2890000000000001</v>
      </c>
      <c r="AM28" s="266">
        <v>3.403</v>
      </c>
      <c r="AN28" s="266">
        <v>3.5840000000000001</v>
      </c>
      <c r="AO28" s="266">
        <v>3.71</v>
      </c>
      <c r="AP28" s="266">
        <v>3.9020000000000001</v>
      </c>
      <c r="AQ28" s="266">
        <v>4.2809999999999997</v>
      </c>
      <c r="AR28" s="266">
        <v>4.6870000000000003</v>
      </c>
      <c r="AS28" s="266">
        <v>4.9160000000000004</v>
      </c>
      <c r="AT28" s="266">
        <v>5.077</v>
      </c>
      <c r="AU28" s="266">
        <v>5.3220000000000001</v>
      </c>
      <c r="AV28" s="266">
        <v>5.4859999999999998</v>
      </c>
      <c r="AW28" s="266">
        <v>5.806</v>
      </c>
      <c r="AX28" s="266">
        <v>6.3869999999999996</v>
      </c>
      <c r="BA28" s="372">
        <v>26</v>
      </c>
      <c r="BB28" s="372">
        <v>0.18529999999999999</v>
      </c>
      <c r="BC28" s="372">
        <v>4.0247000000000002</v>
      </c>
      <c r="BD28" s="372">
        <v>0.13875000000000001</v>
      </c>
      <c r="BE28" s="372">
        <v>2.5750000000000002</v>
      </c>
      <c r="BF28" s="372">
        <v>2.8849999999999998</v>
      </c>
      <c r="BG28" s="372">
        <v>3.08</v>
      </c>
      <c r="BH28" s="372">
        <v>3.1880000000000002</v>
      </c>
      <c r="BI28" s="372">
        <v>3.359</v>
      </c>
      <c r="BJ28" s="372">
        <v>3.4790000000000001</v>
      </c>
      <c r="BK28" s="372">
        <v>3.6619999999999999</v>
      </c>
      <c r="BL28" s="372">
        <v>4.0250000000000004</v>
      </c>
      <c r="BM28" s="372">
        <v>4.4160000000000004</v>
      </c>
      <c r="BN28" s="372">
        <v>4.6379999999999999</v>
      </c>
      <c r="BO28" s="372">
        <v>4.7939999999999996</v>
      </c>
      <c r="BP28" s="372">
        <v>5.0330000000000004</v>
      </c>
      <c r="BQ28" s="372">
        <v>5.1929999999999996</v>
      </c>
      <c r="BR28" s="372">
        <v>5.5069999999999997</v>
      </c>
      <c r="BS28" s="372">
        <v>6.08</v>
      </c>
    </row>
    <row r="29" spans="1:71" x14ac:dyDescent="0.2">
      <c r="A29" s="265">
        <f t="shared" si="26"/>
        <v>4.1929999999999996</v>
      </c>
      <c r="B29" s="265">
        <f t="shared" si="27"/>
        <v>3.8200000000000003</v>
      </c>
      <c r="C29" s="265">
        <f t="shared" si="5"/>
        <v>4.5945</v>
      </c>
      <c r="D29" s="265">
        <f t="shared" si="28"/>
        <v>27</v>
      </c>
      <c r="E29" s="373">
        <f t="shared" si="29"/>
        <v>0.88706365503080087</v>
      </c>
      <c r="F29" s="373">
        <f t="shared" si="30"/>
        <v>7.3921971252566734E-2</v>
      </c>
      <c r="G29" s="373">
        <f t="shared" si="31"/>
        <v>9.8870636550308006</v>
      </c>
      <c r="H29" s="374">
        <f t="shared" si="32"/>
        <v>0.43495960888266938</v>
      </c>
      <c r="I29" s="374">
        <f t="shared" si="6"/>
        <v>0.28671460638734847</v>
      </c>
      <c r="J29" s="374">
        <f t="shared" si="33"/>
        <v>0.47217202340850434</v>
      </c>
      <c r="K29" s="265" cm="1">
        <f t="array" ref="K29">$G29^gamma_drug4/($G29^gamma_drug4+(AGE_50_drug4+9)^gamma_drug4)</f>
        <v>1</v>
      </c>
      <c r="L29" s="264">
        <f t="shared" si="7"/>
        <v>27</v>
      </c>
      <c r="M29" s="264">
        <f t="shared" si="8"/>
        <v>0.20835000000000001</v>
      </c>
      <c r="N29" s="264">
        <f t="shared" si="9"/>
        <v>4.1928999999999998</v>
      </c>
      <c r="O29" s="264">
        <f t="shared" si="10"/>
        <v>0.13689499999999999</v>
      </c>
      <c r="P29" s="264">
        <f t="shared" si="11"/>
        <v>2.6929999999999996</v>
      </c>
      <c r="Q29" s="264">
        <f t="shared" si="12"/>
        <v>3.016</v>
      </c>
      <c r="R29" s="264">
        <f t="shared" si="13"/>
        <v>3.218</v>
      </c>
      <c r="S29" s="264">
        <f t="shared" si="14"/>
        <v>3.3294999999999999</v>
      </c>
      <c r="T29" s="264">
        <f t="shared" si="15"/>
        <v>3.5069999999999997</v>
      </c>
      <c r="U29" s="264">
        <f t="shared" si="16"/>
        <v>3.6305000000000001</v>
      </c>
      <c r="V29" s="264">
        <f t="shared" si="17"/>
        <v>3.8200000000000003</v>
      </c>
      <c r="W29" s="264">
        <f t="shared" si="18"/>
        <v>4.1929999999999996</v>
      </c>
      <c r="X29" s="264">
        <f t="shared" si="19"/>
        <v>4.5945</v>
      </c>
      <c r="Y29" s="264">
        <f t="shared" si="20"/>
        <v>4.8220000000000001</v>
      </c>
      <c r="Z29" s="264">
        <f t="shared" si="21"/>
        <v>4.9809999999999999</v>
      </c>
      <c r="AA29" s="264">
        <f t="shared" si="22"/>
        <v>5.2244999999999999</v>
      </c>
      <c r="AB29" s="264">
        <f t="shared" si="23"/>
        <v>5.3875000000000002</v>
      </c>
      <c r="AC29" s="264">
        <f t="shared" si="24"/>
        <v>5.7065000000000001</v>
      </c>
      <c r="AD29" s="264">
        <f t="shared" si="25"/>
        <v>6.2885</v>
      </c>
      <c r="AF29" s="266">
        <v>27</v>
      </c>
      <c r="AG29" s="266">
        <v>0.2346</v>
      </c>
      <c r="AH29" s="266">
        <v>4.3239999999999998</v>
      </c>
      <c r="AI29" s="266">
        <v>0.13539000000000001</v>
      </c>
      <c r="AJ29" s="266">
        <v>2.7839999999999998</v>
      </c>
      <c r="AK29" s="266">
        <v>3.117</v>
      </c>
      <c r="AL29" s="266">
        <v>3.3250000000000002</v>
      </c>
      <c r="AM29" s="266">
        <v>3.44</v>
      </c>
      <c r="AN29" s="266">
        <v>3.6219999999999999</v>
      </c>
      <c r="AO29" s="266">
        <v>3.7490000000000001</v>
      </c>
      <c r="AP29" s="266">
        <v>3.9430000000000001</v>
      </c>
      <c r="AQ29" s="266">
        <v>4.3239999999999998</v>
      </c>
      <c r="AR29" s="266">
        <v>4.7329999999999997</v>
      </c>
      <c r="AS29" s="266">
        <v>4.9640000000000004</v>
      </c>
      <c r="AT29" s="266">
        <v>5.1260000000000003</v>
      </c>
      <c r="AU29" s="266">
        <v>5.3719999999999999</v>
      </c>
      <c r="AV29" s="266">
        <v>5.5369999999999999</v>
      </c>
      <c r="AW29" s="266">
        <v>5.859</v>
      </c>
      <c r="AX29" s="266">
        <v>6.4450000000000003</v>
      </c>
      <c r="BA29" s="372">
        <v>27</v>
      </c>
      <c r="BB29" s="372">
        <v>0.18210000000000001</v>
      </c>
      <c r="BC29" s="372">
        <v>4.0617999999999999</v>
      </c>
      <c r="BD29" s="372">
        <v>0.1384</v>
      </c>
      <c r="BE29" s="372">
        <v>2.6019999999999999</v>
      </c>
      <c r="BF29" s="372">
        <v>2.915</v>
      </c>
      <c r="BG29" s="372">
        <v>3.1110000000000002</v>
      </c>
      <c r="BH29" s="372">
        <v>3.2189999999999999</v>
      </c>
      <c r="BI29" s="372">
        <v>3.3919999999999999</v>
      </c>
      <c r="BJ29" s="372">
        <v>3.512</v>
      </c>
      <c r="BK29" s="372">
        <v>3.6970000000000001</v>
      </c>
      <c r="BL29" s="372">
        <v>4.0620000000000003</v>
      </c>
      <c r="BM29" s="372">
        <v>4.4560000000000004</v>
      </c>
      <c r="BN29" s="372">
        <v>4.68</v>
      </c>
      <c r="BO29" s="372">
        <v>4.8360000000000003</v>
      </c>
      <c r="BP29" s="372">
        <v>5.077</v>
      </c>
      <c r="BQ29" s="372">
        <v>5.2380000000000004</v>
      </c>
      <c r="BR29" s="372">
        <v>5.5540000000000003</v>
      </c>
      <c r="BS29" s="372">
        <v>6.1319999999999997</v>
      </c>
    </row>
    <row r="30" spans="1:71" x14ac:dyDescent="0.2">
      <c r="A30" s="265">
        <f t="shared" si="26"/>
        <v>4.2330000000000005</v>
      </c>
      <c r="B30" s="265">
        <f t="shared" si="27"/>
        <v>3.8570000000000002</v>
      </c>
      <c r="C30" s="265">
        <f t="shared" si="5"/>
        <v>4.6370000000000005</v>
      </c>
      <c r="D30" s="265">
        <f t="shared" si="28"/>
        <v>28</v>
      </c>
      <c r="E30" s="373">
        <f t="shared" si="29"/>
        <v>0.91991786447638602</v>
      </c>
      <c r="F30" s="373">
        <f t="shared" si="30"/>
        <v>7.665982203969883E-2</v>
      </c>
      <c r="G30" s="373">
        <f t="shared" si="31"/>
        <v>9.9199178644763855</v>
      </c>
      <c r="H30" s="374">
        <f t="shared" si="32"/>
        <v>0.43850954935846953</v>
      </c>
      <c r="I30" s="374">
        <f t="shared" si="6"/>
        <v>0.28876788829096478</v>
      </c>
      <c r="J30" s="374">
        <f t="shared" si="33"/>
        <v>0.47432218294656292</v>
      </c>
      <c r="K30" s="265" cm="1">
        <f t="array" ref="K30">$G30^gamma_drug4/($G30^gamma_drug4+(AGE_50_drug4+9)^gamma_drug4)</f>
        <v>1</v>
      </c>
      <c r="L30" s="264">
        <f t="shared" si="7"/>
        <v>28</v>
      </c>
      <c r="M30" s="264">
        <f t="shared" si="8"/>
        <v>0.20600000000000002</v>
      </c>
      <c r="N30" s="264">
        <f t="shared" si="9"/>
        <v>4.2328999999999999</v>
      </c>
      <c r="O30" s="264">
        <f t="shared" si="10"/>
        <v>0.13651000000000002</v>
      </c>
      <c r="P30" s="264">
        <f t="shared" si="11"/>
        <v>2.7229999999999999</v>
      </c>
      <c r="Q30" s="264">
        <f t="shared" si="12"/>
        <v>3.048</v>
      </c>
      <c r="R30" s="264">
        <f t="shared" si="13"/>
        <v>3.2519999999999998</v>
      </c>
      <c r="S30" s="264">
        <f t="shared" si="14"/>
        <v>3.3639999999999999</v>
      </c>
      <c r="T30" s="264">
        <f t="shared" si="15"/>
        <v>3.5419999999999998</v>
      </c>
      <c r="U30" s="264">
        <f t="shared" si="16"/>
        <v>3.6669999999999998</v>
      </c>
      <c r="V30" s="264">
        <f t="shared" si="17"/>
        <v>3.8570000000000002</v>
      </c>
      <c r="W30" s="264">
        <f t="shared" si="18"/>
        <v>4.2330000000000005</v>
      </c>
      <c r="X30" s="264">
        <f t="shared" si="19"/>
        <v>4.6370000000000005</v>
      </c>
      <c r="Y30" s="264">
        <f t="shared" si="20"/>
        <v>4.8665000000000003</v>
      </c>
      <c r="Z30" s="264">
        <f t="shared" si="21"/>
        <v>5.0265000000000004</v>
      </c>
      <c r="AA30" s="264">
        <f t="shared" si="22"/>
        <v>5.2709999999999999</v>
      </c>
      <c r="AB30" s="264">
        <f t="shared" si="23"/>
        <v>5.4359999999999999</v>
      </c>
      <c r="AC30" s="264">
        <f t="shared" si="24"/>
        <v>5.7569999999999997</v>
      </c>
      <c r="AD30" s="264">
        <f t="shared" si="25"/>
        <v>6.3424999999999994</v>
      </c>
      <c r="AF30" s="266">
        <v>28</v>
      </c>
      <c r="AG30" s="266">
        <v>0.2331</v>
      </c>
      <c r="AH30" s="266">
        <v>4.3670999999999998</v>
      </c>
      <c r="AI30" s="266">
        <v>0.13497000000000001</v>
      </c>
      <c r="AJ30" s="266">
        <v>2.8159999999999998</v>
      </c>
      <c r="AK30" s="266">
        <v>3.1520000000000001</v>
      </c>
      <c r="AL30" s="266">
        <v>3.3620000000000001</v>
      </c>
      <c r="AM30" s="266">
        <v>3.4769999999999999</v>
      </c>
      <c r="AN30" s="266">
        <v>3.66</v>
      </c>
      <c r="AO30" s="266">
        <v>3.7879999999999998</v>
      </c>
      <c r="AP30" s="266">
        <v>3.9830000000000001</v>
      </c>
      <c r="AQ30" s="266">
        <v>4.367</v>
      </c>
      <c r="AR30" s="266">
        <v>4.7789999999999999</v>
      </c>
      <c r="AS30" s="266">
        <v>5.0119999999999996</v>
      </c>
      <c r="AT30" s="266">
        <v>5.1740000000000004</v>
      </c>
      <c r="AU30" s="266">
        <v>5.4219999999999997</v>
      </c>
      <c r="AV30" s="266">
        <v>5.5890000000000004</v>
      </c>
      <c r="AW30" s="266">
        <v>5.9130000000000003</v>
      </c>
      <c r="AX30" s="266">
        <v>6.5019999999999998</v>
      </c>
      <c r="BA30" s="372">
        <v>28</v>
      </c>
      <c r="BB30" s="372">
        <v>0.1789</v>
      </c>
      <c r="BC30" s="372">
        <v>4.0987</v>
      </c>
      <c r="BD30" s="372">
        <v>0.13805000000000001</v>
      </c>
      <c r="BE30" s="372">
        <v>2.63</v>
      </c>
      <c r="BF30" s="372">
        <v>2.944</v>
      </c>
      <c r="BG30" s="372">
        <v>3.1419999999999999</v>
      </c>
      <c r="BH30" s="372">
        <v>3.2509999999999999</v>
      </c>
      <c r="BI30" s="372">
        <v>3.4239999999999999</v>
      </c>
      <c r="BJ30" s="372">
        <v>3.5459999999999998</v>
      </c>
      <c r="BK30" s="372">
        <v>3.7309999999999999</v>
      </c>
      <c r="BL30" s="372">
        <v>4.0990000000000002</v>
      </c>
      <c r="BM30" s="372">
        <v>4.4950000000000001</v>
      </c>
      <c r="BN30" s="372">
        <v>4.7210000000000001</v>
      </c>
      <c r="BO30" s="372">
        <v>4.8789999999999996</v>
      </c>
      <c r="BP30" s="372">
        <v>5.12</v>
      </c>
      <c r="BQ30" s="372">
        <v>5.2830000000000004</v>
      </c>
      <c r="BR30" s="372">
        <v>5.601</v>
      </c>
      <c r="BS30" s="372">
        <v>6.1829999999999998</v>
      </c>
    </row>
    <row r="31" spans="1:71" x14ac:dyDescent="0.2">
      <c r="A31" s="265">
        <f t="shared" si="26"/>
        <v>4.2725</v>
      </c>
      <c r="B31" s="265">
        <f t="shared" si="27"/>
        <v>3.895</v>
      </c>
      <c r="C31" s="265">
        <f t="shared" si="5"/>
        <v>4.6790000000000003</v>
      </c>
      <c r="D31" s="265">
        <f t="shared" si="28"/>
        <v>29</v>
      </c>
      <c r="E31" s="373">
        <f t="shared" si="29"/>
        <v>0.95277207392197127</v>
      </c>
      <c r="F31" s="373">
        <f t="shared" si="30"/>
        <v>7.939767282683094E-2</v>
      </c>
      <c r="G31" s="373">
        <f t="shared" si="31"/>
        <v>9.9527720739219721</v>
      </c>
      <c r="H31" s="374">
        <f t="shared" si="32"/>
        <v>0.44205402683487965</v>
      </c>
      <c r="I31" s="374">
        <f t="shared" si="6"/>
        <v>0.29082304691136635</v>
      </c>
      <c r="J31" s="374">
        <f t="shared" si="33"/>
        <v>0.47646618104467603</v>
      </c>
      <c r="K31" s="265" cm="1">
        <f t="array" ref="K31">$G31^gamma_drug4/($G31^gamma_drug4+(AGE_50_drug4+9)^gamma_drug4)</f>
        <v>1</v>
      </c>
      <c r="L31" s="264">
        <f t="shared" si="7"/>
        <v>29</v>
      </c>
      <c r="M31" s="264">
        <f t="shared" si="8"/>
        <v>0.20374999999999999</v>
      </c>
      <c r="N31" s="264">
        <f t="shared" si="9"/>
        <v>4.2726500000000005</v>
      </c>
      <c r="O31" s="264">
        <f t="shared" si="10"/>
        <v>0.13613</v>
      </c>
      <c r="P31" s="264">
        <f t="shared" si="11"/>
        <v>2.7524999999999999</v>
      </c>
      <c r="Q31" s="264">
        <f t="shared" si="12"/>
        <v>3.0804999999999998</v>
      </c>
      <c r="R31" s="264">
        <f t="shared" si="13"/>
        <v>3.2850000000000001</v>
      </c>
      <c r="S31" s="264">
        <f t="shared" si="14"/>
        <v>3.3979999999999997</v>
      </c>
      <c r="T31" s="264">
        <f t="shared" si="15"/>
        <v>3.5774999999999997</v>
      </c>
      <c r="U31" s="264">
        <f t="shared" si="16"/>
        <v>3.7030000000000003</v>
      </c>
      <c r="V31" s="264">
        <f t="shared" si="17"/>
        <v>3.895</v>
      </c>
      <c r="W31" s="264">
        <f t="shared" si="18"/>
        <v>4.2725</v>
      </c>
      <c r="X31" s="264">
        <f t="shared" si="19"/>
        <v>4.6790000000000003</v>
      </c>
      <c r="Y31" s="264">
        <f t="shared" si="20"/>
        <v>4.91</v>
      </c>
      <c r="Z31" s="264">
        <f t="shared" si="21"/>
        <v>5.0709999999999997</v>
      </c>
      <c r="AA31" s="264">
        <f t="shared" si="22"/>
        <v>5.3179999999999996</v>
      </c>
      <c r="AB31" s="264">
        <f t="shared" si="23"/>
        <v>5.4830000000000005</v>
      </c>
      <c r="AC31" s="264">
        <f t="shared" si="24"/>
        <v>5.8070000000000004</v>
      </c>
      <c r="AD31" s="264">
        <f t="shared" si="25"/>
        <v>6.3964999999999996</v>
      </c>
      <c r="AF31" s="266">
        <v>29</v>
      </c>
      <c r="AG31" s="266">
        <v>0.23169999999999999</v>
      </c>
      <c r="AH31" s="266">
        <v>4.41</v>
      </c>
      <c r="AI31" s="266">
        <v>0.13455</v>
      </c>
      <c r="AJ31" s="266">
        <v>2.8479999999999999</v>
      </c>
      <c r="AK31" s="266">
        <v>3.1869999999999998</v>
      </c>
      <c r="AL31" s="266">
        <v>3.3980000000000001</v>
      </c>
      <c r="AM31" s="266">
        <v>3.5139999999999998</v>
      </c>
      <c r="AN31" s="266">
        <v>3.698</v>
      </c>
      <c r="AO31" s="266">
        <v>3.827</v>
      </c>
      <c r="AP31" s="266">
        <v>4.024</v>
      </c>
      <c r="AQ31" s="266">
        <v>4.41</v>
      </c>
      <c r="AR31" s="266">
        <v>4.8239999999999998</v>
      </c>
      <c r="AS31" s="266">
        <v>5.0590000000000002</v>
      </c>
      <c r="AT31" s="266">
        <v>5.2220000000000004</v>
      </c>
      <c r="AU31" s="266">
        <v>5.4720000000000004</v>
      </c>
      <c r="AV31" s="266">
        <v>5.6390000000000002</v>
      </c>
      <c r="AW31" s="266">
        <v>5.9660000000000002</v>
      </c>
      <c r="AX31" s="266">
        <v>6.5590000000000002</v>
      </c>
      <c r="BA31" s="372">
        <v>29</v>
      </c>
      <c r="BB31" s="372">
        <v>0.17580000000000001</v>
      </c>
      <c r="BC31" s="372">
        <v>4.1353</v>
      </c>
      <c r="BD31" s="372">
        <v>0.13771</v>
      </c>
      <c r="BE31" s="372">
        <v>2.657</v>
      </c>
      <c r="BF31" s="372">
        <v>2.9740000000000002</v>
      </c>
      <c r="BG31" s="372">
        <v>3.1720000000000002</v>
      </c>
      <c r="BH31" s="372">
        <v>3.282</v>
      </c>
      <c r="BI31" s="372">
        <v>3.4569999999999999</v>
      </c>
      <c r="BJ31" s="372">
        <v>3.5790000000000002</v>
      </c>
      <c r="BK31" s="372">
        <v>3.766</v>
      </c>
      <c r="BL31" s="372">
        <v>4.1349999999999998</v>
      </c>
      <c r="BM31" s="372">
        <v>4.5339999999999998</v>
      </c>
      <c r="BN31" s="372">
        <v>4.7610000000000001</v>
      </c>
      <c r="BO31" s="372">
        <v>4.92</v>
      </c>
      <c r="BP31" s="372">
        <v>5.1639999999999997</v>
      </c>
      <c r="BQ31" s="372">
        <v>5.327</v>
      </c>
      <c r="BR31" s="372">
        <v>5.6479999999999997</v>
      </c>
      <c r="BS31" s="372">
        <v>6.234</v>
      </c>
    </row>
    <row r="32" spans="1:71" x14ac:dyDescent="0.2">
      <c r="A32" s="265">
        <f t="shared" si="26"/>
        <v>4.3125</v>
      </c>
      <c r="B32" s="265">
        <f t="shared" si="27"/>
        <v>3.9314999999999998</v>
      </c>
      <c r="C32" s="265">
        <f t="shared" si="5"/>
        <v>4.7215000000000007</v>
      </c>
      <c r="D32" s="265">
        <f t="shared" si="28"/>
        <v>30</v>
      </c>
      <c r="E32" s="373">
        <f t="shared" si="29"/>
        <v>0.98562628336755642</v>
      </c>
      <c r="F32" s="373">
        <f t="shared" si="30"/>
        <v>8.2135523613963035E-2</v>
      </c>
      <c r="G32" s="373">
        <f t="shared" si="31"/>
        <v>9.9856262833675569</v>
      </c>
      <c r="H32" s="374">
        <f t="shared" si="32"/>
        <v>0.44559270748286434</v>
      </c>
      <c r="I32" s="374">
        <f t="shared" si="6"/>
        <v>0.29287999347359389</v>
      </c>
      <c r="J32" s="374">
        <f t="shared" si="33"/>
        <v>0.47860397693322254</v>
      </c>
      <c r="K32" s="265" cm="1">
        <f t="array" ref="K32">$G32^gamma_drug4/($G32^gamma_drug4+(AGE_50_drug4+9)^gamma_drug4)</f>
        <v>1</v>
      </c>
      <c r="L32" s="264">
        <f t="shared" si="7"/>
        <v>30</v>
      </c>
      <c r="M32" s="264">
        <f t="shared" si="8"/>
        <v>0.20150000000000001</v>
      </c>
      <c r="N32" s="264">
        <f t="shared" si="9"/>
        <v>4.3120499999999993</v>
      </c>
      <c r="O32" s="264">
        <f t="shared" si="10"/>
        <v>0.13575500000000001</v>
      </c>
      <c r="P32" s="264">
        <f t="shared" si="11"/>
        <v>2.782</v>
      </c>
      <c r="Q32" s="264">
        <f t="shared" si="12"/>
        <v>3.1120000000000001</v>
      </c>
      <c r="R32" s="264">
        <f t="shared" si="13"/>
        <v>3.3179999999999996</v>
      </c>
      <c r="S32" s="264">
        <f t="shared" si="14"/>
        <v>3.4314999999999998</v>
      </c>
      <c r="T32" s="264">
        <f t="shared" si="15"/>
        <v>3.6124999999999998</v>
      </c>
      <c r="U32" s="264">
        <f t="shared" si="16"/>
        <v>3.7389999999999999</v>
      </c>
      <c r="V32" s="264">
        <f t="shared" si="17"/>
        <v>3.9314999999999998</v>
      </c>
      <c r="W32" s="264">
        <f t="shared" si="18"/>
        <v>4.3125</v>
      </c>
      <c r="X32" s="264">
        <f t="shared" si="19"/>
        <v>4.7215000000000007</v>
      </c>
      <c r="Y32" s="264">
        <f t="shared" si="20"/>
        <v>4.9535</v>
      </c>
      <c r="Z32" s="264">
        <f t="shared" si="21"/>
        <v>5.1159999999999997</v>
      </c>
      <c r="AA32" s="264">
        <f t="shared" si="22"/>
        <v>5.3644999999999996</v>
      </c>
      <c r="AB32" s="264">
        <f t="shared" si="23"/>
        <v>5.5305</v>
      </c>
      <c r="AC32" s="264">
        <f t="shared" si="24"/>
        <v>5.8559999999999999</v>
      </c>
      <c r="AD32" s="264">
        <f t="shared" si="25"/>
        <v>6.4495000000000005</v>
      </c>
      <c r="AF32" s="266">
        <v>30</v>
      </c>
      <c r="AG32" s="266">
        <v>0.2303</v>
      </c>
      <c r="AH32" s="266">
        <v>4.4524999999999997</v>
      </c>
      <c r="AI32" s="266">
        <v>0.13413</v>
      </c>
      <c r="AJ32" s="266">
        <v>2.88</v>
      </c>
      <c r="AK32" s="266">
        <v>3.2210000000000001</v>
      </c>
      <c r="AL32" s="266">
        <v>3.4329999999999998</v>
      </c>
      <c r="AM32" s="266">
        <v>3.55</v>
      </c>
      <c r="AN32" s="266">
        <v>3.7360000000000002</v>
      </c>
      <c r="AO32" s="266">
        <v>3.8660000000000001</v>
      </c>
      <c r="AP32" s="266">
        <v>4.0629999999999997</v>
      </c>
      <c r="AQ32" s="266">
        <v>4.4530000000000003</v>
      </c>
      <c r="AR32" s="266">
        <v>4.87</v>
      </c>
      <c r="AS32" s="266">
        <v>5.1050000000000004</v>
      </c>
      <c r="AT32" s="266">
        <v>5.27</v>
      </c>
      <c r="AU32" s="266">
        <v>5.5220000000000002</v>
      </c>
      <c r="AV32" s="266">
        <v>5.69</v>
      </c>
      <c r="AW32" s="266">
        <v>6.0179999999999998</v>
      </c>
      <c r="AX32" s="266">
        <v>6.6150000000000002</v>
      </c>
      <c r="BA32" s="372">
        <v>30</v>
      </c>
      <c r="BB32" s="372">
        <v>0.17269999999999999</v>
      </c>
      <c r="BC32" s="372">
        <v>4.1715999999999998</v>
      </c>
      <c r="BD32" s="372">
        <v>0.13738</v>
      </c>
      <c r="BE32" s="372">
        <v>2.6840000000000002</v>
      </c>
      <c r="BF32" s="372">
        <v>3.0030000000000001</v>
      </c>
      <c r="BG32" s="372">
        <v>3.2029999999999998</v>
      </c>
      <c r="BH32" s="372">
        <v>3.3130000000000002</v>
      </c>
      <c r="BI32" s="372">
        <v>3.4889999999999999</v>
      </c>
      <c r="BJ32" s="372">
        <v>3.6120000000000001</v>
      </c>
      <c r="BK32" s="372">
        <v>3.8</v>
      </c>
      <c r="BL32" s="372">
        <v>4.1719999999999997</v>
      </c>
      <c r="BM32" s="372">
        <v>4.5730000000000004</v>
      </c>
      <c r="BN32" s="372">
        <v>4.8019999999999996</v>
      </c>
      <c r="BO32" s="372">
        <v>4.9619999999999997</v>
      </c>
      <c r="BP32" s="372">
        <v>5.2069999999999999</v>
      </c>
      <c r="BQ32" s="372">
        <v>5.3710000000000004</v>
      </c>
      <c r="BR32" s="372">
        <v>5.694</v>
      </c>
      <c r="BS32" s="372">
        <v>6.2839999999999998</v>
      </c>
    </row>
    <row r="33" spans="1:71" x14ac:dyDescent="0.2">
      <c r="A33" s="265">
        <f t="shared" si="26"/>
        <v>4.3514999999999997</v>
      </c>
      <c r="B33" s="265">
        <f t="shared" si="27"/>
        <v>3.968</v>
      </c>
      <c r="C33" s="265">
        <f t="shared" si="5"/>
        <v>4.7629999999999999</v>
      </c>
      <c r="D33" s="265">
        <f t="shared" si="28"/>
        <v>31</v>
      </c>
      <c r="E33" s="373">
        <f t="shared" si="29"/>
        <v>1.0184804928131417</v>
      </c>
      <c r="F33" s="373">
        <f t="shared" si="30"/>
        <v>8.4873374401095145E-2</v>
      </c>
      <c r="G33" s="373">
        <f t="shared" si="31"/>
        <v>10.018480492813142</v>
      </c>
      <c r="H33" s="374">
        <f t="shared" si="32"/>
        <v>0.44912526197365316</v>
      </c>
      <c r="I33" s="374">
        <f t="shared" si="6"/>
        <v>0.29493863949086596</v>
      </c>
      <c r="J33" s="374">
        <f t="shared" si="33"/>
        <v>0.48073553090854304</v>
      </c>
      <c r="K33" s="265" cm="1">
        <f t="array" ref="K33">$G33^gamma_drug4/($G33^gamma_drug4+(AGE_50_drug4+9)^gamma_drug4)</f>
        <v>1</v>
      </c>
      <c r="L33" s="264">
        <f t="shared" si="7"/>
        <v>31</v>
      </c>
      <c r="M33" s="264">
        <f t="shared" si="8"/>
        <v>0.19935</v>
      </c>
      <c r="N33" s="264">
        <f t="shared" si="9"/>
        <v>4.3510499999999999</v>
      </c>
      <c r="O33" s="264">
        <f t="shared" si="10"/>
        <v>0.13539000000000001</v>
      </c>
      <c r="P33" s="264">
        <f t="shared" si="11"/>
        <v>2.8114999999999997</v>
      </c>
      <c r="Q33" s="264">
        <f t="shared" si="12"/>
        <v>3.1435</v>
      </c>
      <c r="R33" s="264">
        <f t="shared" si="13"/>
        <v>3.351</v>
      </c>
      <c r="S33" s="264">
        <f t="shared" si="14"/>
        <v>3.4649999999999999</v>
      </c>
      <c r="T33" s="264">
        <f t="shared" si="15"/>
        <v>3.6470000000000002</v>
      </c>
      <c r="U33" s="264">
        <f t="shared" si="16"/>
        <v>3.774</v>
      </c>
      <c r="V33" s="264">
        <f t="shared" si="17"/>
        <v>3.968</v>
      </c>
      <c r="W33" s="264">
        <f t="shared" si="18"/>
        <v>4.3514999999999997</v>
      </c>
      <c r="X33" s="264">
        <f t="shared" si="19"/>
        <v>4.7629999999999999</v>
      </c>
      <c r="Y33" s="264">
        <f t="shared" si="20"/>
        <v>4.9969999999999999</v>
      </c>
      <c r="Z33" s="264">
        <f t="shared" si="21"/>
        <v>5.16</v>
      </c>
      <c r="AA33" s="264">
        <f t="shared" si="22"/>
        <v>5.4094999999999995</v>
      </c>
      <c r="AB33" s="264">
        <f t="shared" si="23"/>
        <v>5.5775000000000006</v>
      </c>
      <c r="AC33" s="264">
        <f t="shared" si="24"/>
        <v>5.9050000000000002</v>
      </c>
      <c r="AD33" s="264">
        <f t="shared" si="25"/>
        <v>6.5024999999999995</v>
      </c>
      <c r="AF33" s="266">
        <v>31</v>
      </c>
      <c r="AG33" s="266">
        <v>0.22900000000000001</v>
      </c>
      <c r="AH33" s="266">
        <v>4.4946000000000002</v>
      </c>
      <c r="AI33" s="266">
        <v>0.13372000000000001</v>
      </c>
      <c r="AJ33" s="266">
        <v>2.9119999999999999</v>
      </c>
      <c r="AK33" s="266">
        <v>3.2549999999999999</v>
      </c>
      <c r="AL33" s="266">
        <v>3.4689999999999999</v>
      </c>
      <c r="AM33" s="266">
        <v>3.5870000000000002</v>
      </c>
      <c r="AN33" s="266">
        <v>3.774</v>
      </c>
      <c r="AO33" s="266">
        <v>3.9039999999999999</v>
      </c>
      <c r="AP33" s="266">
        <v>4.1029999999999998</v>
      </c>
      <c r="AQ33" s="266">
        <v>4.4950000000000001</v>
      </c>
      <c r="AR33" s="266">
        <v>4.9139999999999997</v>
      </c>
      <c r="AS33" s="266">
        <v>5.1520000000000001</v>
      </c>
      <c r="AT33" s="266">
        <v>5.3170000000000002</v>
      </c>
      <c r="AU33" s="266">
        <v>5.57</v>
      </c>
      <c r="AV33" s="266">
        <v>5.74</v>
      </c>
      <c r="AW33" s="266">
        <v>6.07</v>
      </c>
      <c r="AX33" s="266">
        <v>6.6710000000000003</v>
      </c>
      <c r="BA33" s="372">
        <v>31</v>
      </c>
      <c r="BB33" s="372">
        <v>0.16969999999999999</v>
      </c>
      <c r="BC33" s="372">
        <v>4.2074999999999996</v>
      </c>
      <c r="BD33" s="372">
        <v>0.13705999999999999</v>
      </c>
      <c r="BE33" s="372">
        <v>2.7109999999999999</v>
      </c>
      <c r="BF33" s="372">
        <v>3.032</v>
      </c>
      <c r="BG33" s="372">
        <v>3.2330000000000001</v>
      </c>
      <c r="BH33" s="372">
        <v>3.343</v>
      </c>
      <c r="BI33" s="372">
        <v>3.52</v>
      </c>
      <c r="BJ33" s="372">
        <v>3.6440000000000001</v>
      </c>
      <c r="BK33" s="372">
        <v>3.8330000000000002</v>
      </c>
      <c r="BL33" s="372">
        <v>4.2080000000000002</v>
      </c>
      <c r="BM33" s="372">
        <v>4.6120000000000001</v>
      </c>
      <c r="BN33" s="372">
        <v>4.8419999999999996</v>
      </c>
      <c r="BO33" s="372">
        <v>5.0030000000000001</v>
      </c>
      <c r="BP33" s="372">
        <v>5.2489999999999997</v>
      </c>
      <c r="BQ33" s="372">
        <v>5.415</v>
      </c>
      <c r="BR33" s="372">
        <v>5.74</v>
      </c>
      <c r="BS33" s="372">
        <v>6.3339999999999996</v>
      </c>
    </row>
    <row r="34" spans="1:71" x14ac:dyDescent="0.2">
      <c r="A34" s="265">
        <f t="shared" si="26"/>
        <v>4.3895</v>
      </c>
      <c r="B34" s="265">
        <f t="shared" si="27"/>
        <v>4.0040000000000004</v>
      </c>
      <c r="C34" s="265">
        <f t="shared" si="5"/>
        <v>4.8045</v>
      </c>
      <c r="D34" s="265">
        <f t="shared" si="28"/>
        <v>32</v>
      </c>
      <c r="E34" s="373">
        <f t="shared" si="29"/>
        <v>1.0513347022587269</v>
      </c>
      <c r="F34" s="373">
        <f t="shared" si="30"/>
        <v>8.761122518822724E-2</v>
      </c>
      <c r="G34" s="373">
        <f t="shared" si="31"/>
        <v>10.051334702258726</v>
      </c>
      <c r="H34" s="374">
        <f t="shared" si="32"/>
        <v>0.45265136555679741</v>
      </c>
      <c r="I34" s="374">
        <f t="shared" si="6"/>
        <v>0.29699889677623004</v>
      </c>
      <c r="J34" s="374">
        <f t="shared" si="33"/>
        <v>0.48286080432318884</v>
      </c>
      <c r="K34" s="265" cm="1">
        <f t="array" ref="K34">$G34^gamma_drug4/($G34^gamma_drug4+(AGE_50_drug4+9)^gamma_drug4)</f>
        <v>1</v>
      </c>
      <c r="L34" s="264">
        <f t="shared" si="7"/>
        <v>32</v>
      </c>
      <c r="M34" s="264">
        <f t="shared" si="8"/>
        <v>0.19719999999999999</v>
      </c>
      <c r="N34" s="264">
        <f t="shared" si="9"/>
        <v>4.3896999999999995</v>
      </c>
      <c r="O34" s="264">
        <f t="shared" si="10"/>
        <v>0.13502999999999998</v>
      </c>
      <c r="P34" s="264">
        <f t="shared" si="11"/>
        <v>2.8405</v>
      </c>
      <c r="Q34" s="264">
        <f t="shared" si="12"/>
        <v>3.1745000000000001</v>
      </c>
      <c r="R34" s="264">
        <f t="shared" si="13"/>
        <v>3.383</v>
      </c>
      <c r="S34" s="264">
        <f t="shared" si="14"/>
        <v>3.4980000000000002</v>
      </c>
      <c r="T34" s="264">
        <f t="shared" si="15"/>
        <v>3.6814999999999998</v>
      </c>
      <c r="U34" s="264">
        <f t="shared" si="16"/>
        <v>3.8090000000000002</v>
      </c>
      <c r="V34" s="264">
        <f t="shared" si="17"/>
        <v>4.0040000000000004</v>
      </c>
      <c r="W34" s="264">
        <f t="shared" si="18"/>
        <v>4.3895</v>
      </c>
      <c r="X34" s="264">
        <f t="shared" si="19"/>
        <v>4.8045</v>
      </c>
      <c r="Y34" s="264">
        <f t="shared" si="20"/>
        <v>5.0389999999999997</v>
      </c>
      <c r="Z34" s="264">
        <f t="shared" si="21"/>
        <v>5.2035</v>
      </c>
      <c r="AA34" s="264">
        <f t="shared" si="22"/>
        <v>5.4550000000000001</v>
      </c>
      <c r="AB34" s="264">
        <f t="shared" si="23"/>
        <v>5.6234999999999999</v>
      </c>
      <c r="AC34" s="264">
        <f t="shared" si="24"/>
        <v>5.9530000000000003</v>
      </c>
      <c r="AD34" s="264">
        <f t="shared" si="25"/>
        <v>6.5545</v>
      </c>
      <c r="AF34" s="266">
        <v>32</v>
      </c>
      <c r="AG34" s="266">
        <v>0.2276</v>
      </c>
      <c r="AH34" s="266">
        <v>4.5362999999999998</v>
      </c>
      <c r="AI34" s="266">
        <v>0.13331999999999999</v>
      </c>
      <c r="AJ34" s="266">
        <v>2.9430000000000001</v>
      </c>
      <c r="AK34" s="266">
        <v>3.2890000000000001</v>
      </c>
      <c r="AL34" s="266">
        <v>3.504</v>
      </c>
      <c r="AM34" s="266">
        <v>3.6219999999999999</v>
      </c>
      <c r="AN34" s="266">
        <v>3.8109999999999999</v>
      </c>
      <c r="AO34" s="266">
        <v>3.9420000000000002</v>
      </c>
      <c r="AP34" s="266">
        <v>4.1420000000000003</v>
      </c>
      <c r="AQ34" s="266">
        <v>4.5359999999999996</v>
      </c>
      <c r="AR34" s="266">
        <v>4.9589999999999996</v>
      </c>
      <c r="AS34" s="266">
        <v>5.1970000000000001</v>
      </c>
      <c r="AT34" s="266">
        <v>5.3639999999999999</v>
      </c>
      <c r="AU34" s="266">
        <v>5.6189999999999998</v>
      </c>
      <c r="AV34" s="266">
        <v>5.7889999999999997</v>
      </c>
      <c r="AW34" s="266">
        <v>6.1210000000000004</v>
      </c>
      <c r="AX34" s="266">
        <v>6.726</v>
      </c>
      <c r="BA34" s="372">
        <v>32</v>
      </c>
      <c r="BB34" s="372">
        <v>0.1668</v>
      </c>
      <c r="BC34" s="372">
        <v>4.2431000000000001</v>
      </c>
      <c r="BD34" s="372">
        <v>0.13674</v>
      </c>
      <c r="BE34" s="372">
        <v>2.738</v>
      </c>
      <c r="BF34" s="372">
        <v>3.06</v>
      </c>
      <c r="BG34" s="372">
        <v>3.262</v>
      </c>
      <c r="BH34" s="372">
        <v>3.3740000000000001</v>
      </c>
      <c r="BI34" s="372">
        <v>3.552</v>
      </c>
      <c r="BJ34" s="372">
        <v>3.6760000000000002</v>
      </c>
      <c r="BK34" s="372">
        <v>3.8660000000000001</v>
      </c>
      <c r="BL34" s="372">
        <v>4.2430000000000003</v>
      </c>
      <c r="BM34" s="372">
        <v>4.6500000000000004</v>
      </c>
      <c r="BN34" s="372">
        <v>4.8810000000000002</v>
      </c>
      <c r="BO34" s="372">
        <v>5.0430000000000001</v>
      </c>
      <c r="BP34" s="372">
        <v>5.2910000000000004</v>
      </c>
      <c r="BQ34" s="372">
        <v>5.4580000000000002</v>
      </c>
      <c r="BR34" s="372">
        <v>5.7850000000000001</v>
      </c>
      <c r="BS34" s="372">
        <v>6.383</v>
      </c>
    </row>
    <row r="35" spans="1:71" x14ac:dyDescent="0.2">
      <c r="A35" s="265">
        <f t="shared" si="26"/>
        <v>4.4279999999999999</v>
      </c>
      <c r="B35" s="265">
        <f t="shared" si="27"/>
        <v>4.04</v>
      </c>
      <c r="C35" s="265">
        <f t="shared" si="5"/>
        <v>4.8445</v>
      </c>
      <c r="D35" s="265">
        <f t="shared" si="28"/>
        <v>33</v>
      </c>
      <c r="E35" s="373">
        <f t="shared" si="29"/>
        <v>1.0841889117043122</v>
      </c>
      <c r="F35" s="373">
        <f t="shared" si="30"/>
        <v>9.034907597535935E-2</v>
      </c>
      <c r="G35" s="373">
        <f t="shared" si="31"/>
        <v>10.084188911704313</v>
      </c>
      <c r="H35" s="374">
        <f t="shared" si="32"/>
        <v>0.45617069813421413</v>
      </c>
      <c r="I35" s="374">
        <f t="shared" si="6"/>
        <v>0.2990606774540423</v>
      </c>
      <c r="J35" s="374">
        <f t="shared" si="33"/>
        <v>0.4849797595760949</v>
      </c>
      <c r="K35" s="265" cm="1">
        <f t="array" ref="K35">$G35^gamma_drug4/($G35^gamma_drug4+(AGE_50_drug4+9)^gamma_drug4)</f>
        <v>1</v>
      </c>
      <c r="L35" s="264">
        <f t="shared" si="7"/>
        <v>33</v>
      </c>
      <c r="M35" s="264">
        <f t="shared" si="8"/>
        <v>0.19505</v>
      </c>
      <c r="N35" s="264">
        <f t="shared" si="9"/>
        <v>4.4279500000000001</v>
      </c>
      <c r="O35" s="264">
        <f t="shared" si="10"/>
        <v>0.13467499999999999</v>
      </c>
      <c r="P35" s="264">
        <f t="shared" si="11"/>
        <v>2.8689999999999998</v>
      </c>
      <c r="Q35" s="264">
        <f t="shared" si="12"/>
        <v>3.2050000000000001</v>
      </c>
      <c r="R35" s="264">
        <f t="shared" si="13"/>
        <v>3.4154999999999998</v>
      </c>
      <c r="S35" s="264">
        <f t="shared" si="14"/>
        <v>3.5309999999999997</v>
      </c>
      <c r="T35" s="264">
        <f t="shared" si="15"/>
        <v>3.7155</v>
      </c>
      <c r="U35" s="264">
        <f t="shared" si="16"/>
        <v>3.8440000000000003</v>
      </c>
      <c r="V35" s="264">
        <f t="shared" si="17"/>
        <v>4.04</v>
      </c>
      <c r="W35" s="264">
        <f t="shared" si="18"/>
        <v>4.4279999999999999</v>
      </c>
      <c r="X35" s="264">
        <f t="shared" si="19"/>
        <v>4.8445</v>
      </c>
      <c r="Y35" s="264">
        <f t="shared" si="20"/>
        <v>5.0815000000000001</v>
      </c>
      <c r="Z35" s="264">
        <f t="shared" si="21"/>
        <v>5.2465000000000002</v>
      </c>
      <c r="AA35" s="264">
        <f t="shared" si="22"/>
        <v>5.5</v>
      </c>
      <c r="AB35" s="264">
        <f t="shared" si="23"/>
        <v>5.6695000000000002</v>
      </c>
      <c r="AC35" s="264">
        <f t="shared" si="24"/>
        <v>6.0009999999999994</v>
      </c>
      <c r="AD35" s="264">
        <f t="shared" si="25"/>
        <v>6.6059999999999999</v>
      </c>
      <c r="AF35" s="266">
        <v>33</v>
      </c>
      <c r="AG35" s="266">
        <v>0.2263</v>
      </c>
      <c r="AH35" s="266">
        <v>4.5776000000000003</v>
      </c>
      <c r="AI35" s="266">
        <v>0.13292000000000001</v>
      </c>
      <c r="AJ35" s="266">
        <v>2.9740000000000002</v>
      </c>
      <c r="AK35" s="266">
        <v>3.3220000000000001</v>
      </c>
      <c r="AL35" s="266">
        <v>3.5390000000000001</v>
      </c>
      <c r="AM35" s="266">
        <v>3.6579999999999999</v>
      </c>
      <c r="AN35" s="266">
        <v>3.8479999999999999</v>
      </c>
      <c r="AO35" s="266">
        <v>3.98</v>
      </c>
      <c r="AP35" s="266">
        <v>4.181</v>
      </c>
      <c r="AQ35" s="266">
        <v>4.5780000000000003</v>
      </c>
      <c r="AR35" s="266">
        <v>5.0019999999999998</v>
      </c>
      <c r="AS35" s="266">
        <v>5.2430000000000003</v>
      </c>
      <c r="AT35" s="266">
        <v>5.41</v>
      </c>
      <c r="AU35" s="266">
        <v>5.6669999999999998</v>
      </c>
      <c r="AV35" s="266">
        <v>5.8380000000000001</v>
      </c>
      <c r="AW35" s="266">
        <v>6.1719999999999997</v>
      </c>
      <c r="AX35" s="266">
        <v>6.78</v>
      </c>
      <c r="BA35" s="372">
        <v>33</v>
      </c>
      <c r="BB35" s="372">
        <v>0.1638</v>
      </c>
      <c r="BC35" s="372">
        <v>4.2782999999999998</v>
      </c>
      <c r="BD35" s="372">
        <v>0.13643</v>
      </c>
      <c r="BE35" s="372">
        <v>2.7639999999999998</v>
      </c>
      <c r="BF35" s="372">
        <v>3.0880000000000001</v>
      </c>
      <c r="BG35" s="372">
        <v>3.2919999999999998</v>
      </c>
      <c r="BH35" s="372">
        <v>3.4039999999999999</v>
      </c>
      <c r="BI35" s="372">
        <v>3.5830000000000002</v>
      </c>
      <c r="BJ35" s="372">
        <v>3.7080000000000002</v>
      </c>
      <c r="BK35" s="372">
        <v>3.899</v>
      </c>
      <c r="BL35" s="372">
        <v>4.2779999999999996</v>
      </c>
      <c r="BM35" s="372">
        <v>4.6870000000000003</v>
      </c>
      <c r="BN35" s="372">
        <v>4.92</v>
      </c>
      <c r="BO35" s="372">
        <v>5.0830000000000002</v>
      </c>
      <c r="BP35" s="372">
        <v>5.3330000000000002</v>
      </c>
      <c r="BQ35" s="372">
        <v>5.5010000000000003</v>
      </c>
      <c r="BR35" s="372">
        <v>5.83</v>
      </c>
      <c r="BS35" s="372">
        <v>6.4320000000000004</v>
      </c>
    </row>
    <row r="36" spans="1:71" x14ac:dyDescent="0.2">
      <c r="A36" s="265">
        <f t="shared" si="26"/>
        <v>4.4659999999999993</v>
      </c>
      <c r="B36" s="265">
        <f t="shared" si="27"/>
        <v>4.0759999999999996</v>
      </c>
      <c r="C36" s="265">
        <f t="shared" si="5"/>
        <v>4.8855000000000004</v>
      </c>
      <c r="D36" s="265">
        <f t="shared" si="28"/>
        <v>34</v>
      </c>
      <c r="E36" s="373">
        <f t="shared" si="29"/>
        <v>1.1170431211498972</v>
      </c>
      <c r="F36" s="373">
        <f t="shared" si="30"/>
        <v>9.3086926762491445E-2</v>
      </c>
      <c r="G36" s="373">
        <f t="shared" si="31"/>
        <v>10.117043121149898</v>
      </c>
      <c r="H36" s="374">
        <f t="shared" si="32"/>
        <v>0.45968294433020856</v>
      </c>
      <c r="I36" s="374">
        <f t="shared" si="6"/>
        <v>0.30112389397126782</v>
      </c>
      <c r="J36" s="374">
        <f t="shared" si="33"/>
        <v>0.48709236010267826</v>
      </c>
      <c r="K36" s="265" cm="1">
        <f t="array" ref="K36">$G36^gamma_drug4/($G36^gamma_drug4+(AGE_50_drug4+9)^gamma_drug4)</f>
        <v>1</v>
      </c>
      <c r="L36" s="264">
        <f t="shared" si="7"/>
        <v>34</v>
      </c>
      <c r="M36" s="264">
        <f t="shared" si="8"/>
        <v>0.193</v>
      </c>
      <c r="N36" s="264">
        <f t="shared" si="9"/>
        <v>4.4657999999999998</v>
      </c>
      <c r="O36" s="264">
        <f t="shared" si="10"/>
        <v>0.13433</v>
      </c>
      <c r="P36" s="264">
        <f t="shared" si="11"/>
        <v>2.8975</v>
      </c>
      <c r="Q36" s="264">
        <f t="shared" si="12"/>
        <v>3.2355</v>
      </c>
      <c r="R36" s="264">
        <f t="shared" si="13"/>
        <v>3.4474999999999998</v>
      </c>
      <c r="S36" s="264">
        <f t="shared" si="14"/>
        <v>3.5635000000000003</v>
      </c>
      <c r="T36" s="264">
        <f t="shared" si="15"/>
        <v>3.7489999999999997</v>
      </c>
      <c r="U36" s="264">
        <f t="shared" si="16"/>
        <v>3.8780000000000001</v>
      </c>
      <c r="V36" s="264">
        <f t="shared" si="17"/>
        <v>4.0759999999999996</v>
      </c>
      <c r="W36" s="264">
        <f t="shared" si="18"/>
        <v>4.4659999999999993</v>
      </c>
      <c r="X36" s="264">
        <f t="shared" si="19"/>
        <v>4.8855000000000004</v>
      </c>
      <c r="Y36" s="264">
        <f t="shared" si="20"/>
        <v>5.1234999999999999</v>
      </c>
      <c r="Z36" s="264">
        <f t="shared" si="21"/>
        <v>5.2895000000000003</v>
      </c>
      <c r="AA36" s="264">
        <f t="shared" si="22"/>
        <v>5.5440000000000005</v>
      </c>
      <c r="AB36" s="264">
        <f t="shared" si="23"/>
        <v>5.7145000000000001</v>
      </c>
      <c r="AC36" s="264">
        <f t="shared" si="24"/>
        <v>6.048</v>
      </c>
      <c r="AD36" s="264">
        <f t="shared" si="25"/>
        <v>6.6565000000000003</v>
      </c>
      <c r="AF36" s="266">
        <v>34</v>
      </c>
      <c r="AG36" s="266">
        <v>0.22500000000000001</v>
      </c>
      <c r="AH36" s="266">
        <v>4.6185</v>
      </c>
      <c r="AI36" s="266">
        <v>0.13253000000000001</v>
      </c>
      <c r="AJ36" s="266">
        <v>3.0049999999999999</v>
      </c>
      <c r="AK36" s="266">
        <v>3.355</v>
      </c>
      <c r="AL36" s="266">
        <v>3.5739999999999998</v>
      </c>
      <c r="AM36" s="266">
        <v>3.6930000000000001</v>
      </c>
      <c r="AN36" s="266">
        <v>3.8839999999999999</v>
      </c>
      <c r="AO36" s="266">
        <v>4.0170000000000003</v>
      </c>
      <c r="AP36" s="266">
        <v>4.22</v>
      </c>
      <c r="AQ36" s="266">
        <v>4.6189999999999998</v>
      </c>
      <c r="AR36" s="266">
        <v>5.0460000000000003</v>
      </c>
      <c r="AS36" s="266">
        <v>5.2880000000000003</v>
      </c>
      <c r="AT36" s="266">
        <v>5.4560000000000004</v>
      </c>
      <c r="AU36" s="266">
        <v>5.7140000000000004</v>
      </c>
      <c r="AV36" s="266">
        <v>5.8860000000000001</v>
      </c>
      <c r="AW36" s="266">
        <v>6.2220000000000004</v>
      </c>
      <c r="AX36" s="266">
        <v>6.8330000000000002</v>
      </c>
      <c r="BA36" s="372">
        <v>34</v>
      </c>
      <c r="BB36" s="372">
        <v>0.161</v>
      </c>
      <c r="BC36" s="372">
        <v>4.3131000000000004</v>
      </c>
      <c r="BD36" s="372">
        <v>0.13613</v>
      </c>
      <c r="BE36" s="372">
        <v>2.79</v>
      </c>
      <c r="BF36" s="372">
        <v>3.1160000000000001</v>
      </c>
      <c r="BG36" s="372">
        <v>3.3210000000000002</v>
      </c>
      <c r="BH36" s="372">
        <v>3.4340000000000002</v>
      </c>
      <c r="BI36" s="372">
        <v>3.6139999999999999</v>
      </c>
      <c r="BJ36" s="372">
        <v>3.7389999999999999</v>
      </c>
      <c r="BK36" s="372">
        <v>3.9319999999999999</v>
      </c>
      <c r="BL36" s="372">
        <v>4.3129999999999997</v>
      </c>
      <c r="BM36" s="372">
        <v>4.7249999999999996</v>
      </c>
      <c r="BN36" s="372">
        <v>4.9589999999999996</v>
      </c>
      <c r="BO36" s="372">
        <v>5.1230000000000002</v>
      </c>
      <c r="BP36" s="372">
        <v>5.3739999999999997</v>
      </c>
      <c r="BQ36" s="372">
        <v>5.5430000000000001</v>
      </c>
      <c r="BR36" s="372">
        <v>5.8739999999999997</v>
      </c>
      <c r="BS36" s="372">
        <v>6.48</v>
      </c>
    </row>
    <row r="37" spans="1:71" x14ac:dyDescent="0.2">
      <c r="A37" s="265">
        <f t="shared" si="26"/>
        <v>4.5034999999999998</v>
      </c>
      <c r="B37" s="265">
        <f t="shared" si="27"/>
        <v>4.1109999999999998</v>
      </c>
      <c r="C37" s="265">
        <f t="shared" si="5"/>
        <v>4.9254999999999995</v>
      </c>
      <c r="D37" s="265">
        <f t="shared" si="28"/>
        <v>35</v>
      </c>
      <c r="E37" s="373">
        <f t="shared" si="29"/>
        <v>1.1498973305954825</v>
      </c>
      <c r="F37" s="373">
        <f t="shared" si="30"/>
        <v>9.5824777549623541E-2</v>
      </c>
      <c r="G37" s="373">
        <f t="shared" si="31"/>
        <v>10.149897330595483</v>
      </c>
      <c r="H37" s="374">
        <f t="shared" si="32"/>
        <v>0.46318779355750689</v>
      </c>
      <c r="I37" s="374">
        <f t="shared" si="6"/>
        <v>0.30318845910860714</v>
      </c>
      <c r="J37" s="374">
        <f t="shared" si="33"/>
        <v>0.48919857036487147</v>
      </c>
      <c r="K37" s="265" cm="1">
        <f t="array" ref="K37">$G37^gamma_drug4/($G37^gamma_drug4+(AGE_50_drug4+9)^gamma_drug4)</f>
        <v>1</v>
      </c>
      <c r="L37" s="264">
        <f t="shared" si="7"/>
        <v>35</v>
      </c>
      <c r="M37" s="264">
        <f t="shared" si="8"/>
        <v>0.19095000000000001</v>
      </c>
      <c r="N37" s="264">
        <f t="shared" si="9"/>
        <v>4.5032999999999994</v>
      </c>
      <c r="O37" s="264">
        <f t="shared" si="10"/>
        <v>0.13399</v>
      </c>
      <c r="P37" s="264">
        <f t="shared" si="11"/>
        <v>2.9260000000000002</v>
      </c>
      <c r="Q37" s="264">
        <f t="shared" si="12"/>
        <v>3.266</v>
      </c>
      <c r="R37" s="264">
        <f t="shared" si="13"/>
        <v>3.4790000000000001</v>
      </c>
      <c r="S37" s="264">
        <f t="shared" si="14"/>
        <v>3.5955000000000004</v>
      </c>
      <c r="T37" s="264">
        <f t="shared" si="15"/>
        <v>3.782</v>
      </c>
      <c r="U37" s="264">
        <f t="shared" si="16"/>
        <v>3.9125000000000001</v>
      </c>
      <c r="V37" s="264">
        <f t="shared" si="17"/>
        <v>4.1109999999999998</v>
      </c>
      <c r="W37" s="264">
        <f t="shared" si="18"/>
        <v>4.5034999999999998</v>
      </c>
      <c r="X37" s="264">
        <f t="shared" si="19"/>
        <v>4.9254999999999995</v>
      </c>
      <c r="Y37" s="264">
        <f t="shared" si="20"/>
        <v>5.1645000000000003</v>
      </c>
      <c r="Z37" s="264">
        <f t="shared" si="21"/>
        <v>5.3319999999999999</v>
      </c>
      <c r="AA37" s="264">
        <f t="shared" si="22"/>
        <v>5.5880000000000001</v>
      </c>
      <c r="AB37" s="264">
        <f t="shared" si="23"/>
        <v>5.7595000000000001</v>
      </c>
      <c r="AC37" s="264">
        <f t="shared" si="24"/>
        <v>6.0950000000000006</v>
      </c>
      <c r="AD37" s="264">
        <f t="shared" si="25"/>
        <v>6.7069999999999999</v>
      </c>
      <c r="AF37" s="266">
        <v>35</v>
      </c>
      <c r="AG37" s="266">
        <v>0.22370000000000001</v>
      </c>
      <c r="AH37" s="266">
        <v>4.6589999999999998</v>
      </c>
      <c r="AI37" s="266">
        <v>0.13214999999999999</v>
      </c>
      <c r="AJ37" s="266">
        <v>3.036</v>
      </c>
      <c r="AK37" s="266">
        <v>3.3879999999999999</v>
      </c>
      <c r="AL37" s="266">
        <v>3.6080000000000001</v>
      </c>
      <c r="AM37" s="266">
        <v>3.7280000000000002</v>
      </c>
      <c r="AN37" s="266">
        <v>3.92</v>
      </c>
      <c r="AO37" s="266">
        <v>4.0540000000000003</v>
      </c>
      <c r="AP37" s="266">
        <v>4.258</v>
      </c>
      <c r="AQ37" s="266">
        <v>4.6589999999999998</v>
      </c>
      <c r="AR37" s="266">
        <v>5.0890000000000004</v>
      </c>
      <c r="AS37" s="266">
        <v>5.3319999999999999</v>
      </c>
      <c r="AT37" s="266">
        <v>5.5019999999999998</v>
      </c>
      <c r="AU37" s="266">
        <v>5.7610000000000001</v>
      </c>
      <c r="AV37" s="266">
        <v>5.9340000000000002</v>
      </c>
      <c r="AW37" s="266">
        <v>6.2720000000000002</v>
      </c>
      <c r="AX37" s="266">
        <v>6.8869999999999996</v>
      </c>
      <c r="BA37" s="372">
        <v>35</v>
      </c>
      <c r="BB37" s="372">
        <v>0.15820000000000001</v>
      </c>
      <c r="BC37" s="372">
        <v>4.3475999999999999</v>
      </c>
      <c r="BD37" s="372">
        <v>0.13583000000000001</v>
      </c>
      <c r="BE37" s="372">
        <v>2.8159999999999998</v>
      </c>
      <c r="BF37" s="372">
        <v>3.1440000000000001</v>
      </c>
      <c r="BG37" s="372">
        <v>3.35</v>
      </c>
      <c r="BH37" s="372">
        <v>3.4630000000000001</v>
      </c>
      <c r="BI37" s="372">
        <v>3.6440000000000001</v>
      </c>
      <c r="BJ37" s="372">
        <v>3.7709999999999999</v>
      </c>
      <c r="BK37" s="372">
        <v>3.964</v>
      </c>
      <c r="BL37" s="372">
        <v>4.3479999999999999</v>
      </c>
      <c r="BM37" s="372">
        <v>4.7619999999999996</v>
      </c>
      <c r="BN37" s="372">
        <v>4.9969999999999999</v>
      </c>
      <c r="BO37" s="372">
        <v>5.1619999999999999</v>
      </c>
      <c r="BP37" s="372">
        <v>5.415</v>
      </c>
      <c r="BQ37" s="372">
        <v>5.585</v>
      </c>
      <c r="BR37" s="372">
        <v>5.9180000000000001</v>
      </c>
      <c r="BS37" s="372">
        <v>6.5270000000000001</v>
      </c>
    </row>
    <row r="38" spans="1:71" x14ac:dyDescent="0.2">
      <c r="A38" s="265">
        <f t="shared" si="26"/>
        <v>4.5404999999999998</v>
      </c>
      <c r="B38" s="265">
        <f t="shared" si="27"/>
        <v>4.1459999999999999</v>
      </c>
      <c r="C38" s="265">
        <f t="shared" si="5"/>
        <v>4.9645000000000001</v>
      </c>
      <c r="D38" s="265">
        <f t="shared" si="28"/>
        <v>36</v>
      </c>
      <c r="E38" s="373">
        <f t="shared" si="29"/>
        <v>1.1827515400410678</v>
      </c>
      <c r="F38" s="373">
        <f t="shared" si="30"/>
        <v>9.856262833675565E-2</v>
      </c>
      <c r="G38" s="373">
        <f t="shared" si="31"/>
        <v>10.182751540041068</v>
      </c>
      <c r="H38" s="374">
        <f t="shared" si="32"/>
        <v>0.46668494007930933</v>
      </c>
      <c r="I38" s="374">
        <f t="shared" si="6"/>
        <v>0.305254285991442</v>
      </c>
      <c r="J38" s="374">
        <f t="shared" si="33"/>
        <v>0.49129835584109227</v>
      </c>
      <c r="K38" s="265" cm="1">
        <f t="array" ref="K38">$G38^gamma_drug4/($G38^gamma_drug4+(AGE_50_drug4+9)^gamma_drug4)</f>
        <v>1</v>
      </c>
      <c r="L38" s="264">
        <f t="shared" si="7"/>
        <v>36</v>
      </c>
      <c r="M38" s="264">
        <f t="shared" si="8"/>
        <v>0.18895000000000001</v>
      </c>
      <c r="N38" s="264">
        <f t="shared" si="9"/>
        <v>4.5404</v>
      </c>
      <c r="O38" s="264">
        <f t="shared" si="10"/>
        <v>0.133655</v>
      </c>
      <c r="P38" s="264">
        <f t="shared" si="11"/>
        <v>2.9539999999999997</v>
      </c>
      <c r="Q38" s="264">
        <f t="shared" si="12"/>
        <v>3.2959999999999998</v>
      </c>
      <c r="R38" s="264">
        <f t="shared" si="13"/>
        <v>3.51</v>
      </c>
      <c r="S38" s="264">
        <f t="shared" si="14"/>
        <v>3.6274999999999999</v>
      </c>
      <c r="T38" s="264">
        <f t="shared" si="15"/>
        <v>3.8149999999999999</v>
      </c>
      <c r="U38" s="264">
        <f t="shared" si="16"/>
        <v>3.9459999999999997</v>
      </c>
      <c r="V38" s="264">
        <f t="shared" si="17"/>
        <v>4.1459999999999999</v>
      </c>
      <c r="W38" s="264">
        <f t="shared" si="18"/>
        <v>4.5404999999999998</v>
      </c>
      <c r="X38" s="264">
        <f t="shared" si="19"/>
        <v>4.9645000000000001</v>
      </c>
      <c r="Y38" s="264">
        <f t="shared" si="20"/>
        <v>5.2055000000000007</v>
      </c>
      <c r="Z38" s="264">
        <f t="shared" si="21"/>
        <v>5.3734999999999999</v>
      </c>
      <c r="AA38" s="264">
        <f t="shared" si="22"/>
        <v>5.6315000000000008</v>
      </c>
      <c r="AB38" s="264">
        <f t="shared" si="23"/>
        <v>5.8034999999999997</v>
      </c>
      <c r="AC38" s="264">
        <f t="shared" si="24"/>
        <v>6.141</v>
      </c>
      <c r="AD38" s="264">
        <f t="shared" si="25"/>
        <v>6.7569999999999997</v>
      </c>
      <c r="AF38" s="266">
        <v>36</v>
      </c>
      <c r="AG38" s="266">
        <v>0.2225</v>
      </c>
      <c r="AH38" s="266">
        <v>4.6989999999999998</v>
      </c>
      <c r="AI38" s="266">
        <v>0.13177</v>
      </c>
      <c r="AJ38" s="266">
        <v>3.0659999999999998</v>
      </c>
      <c r="AK38" s="266">
        <v>3.4209999999999998</v>
      </c>
      <c r="AL38" s="266">
        <v>3.6419999999999999</v>
      </c>
      <c r="AM38" s="266">
        <v>3.7629999999999999</v>
      </c>
      <c r="AN38" s="266">
        <v>3.956</v>
      </c>
      <c r="AO38" s="266">
        <v>4.09</v>
      </c>
      <c r="AP38" s="266">
        <v>4.2960000000000003</v>
      </c>
      <c r="AQ38" s="266">
        <v>4.6989999999999998</v>
      </c>
      <c r="AR38" s="266">
        <v>5.1310000000000002</v>
      </c>
      <c r="AS38" s="266">
        <v>5.3760000000000003</v>
      </c>
      <c r="AT38" s="266">
        <v>5.5460000000000003</v>
      </c>
      <c r="AU38" s="266">
        <v>5.8070000000000004</v>
      </c>
      <c r="AV38" s="266">
        <v>5.9809999999999999</v>
      </c>
      <c r="AW38" s="266">
        <v>6.3209999999999997</v>
      </c>
      <c r="AX38" s="266">
        <v>6.9390000000000001</v>
      </c>
      <c r="BA38" s="372">
        <v>36</v>
      </c>
      <c r="BB38" s="372">
        <v>0.15540000000000001</v>
      </c>
      <c r="BC38" s="372">
        <v>4.3818000000000001</v>
      </c>
      <c r="BD38" s="372">
        <v>0.13553999999999999</v>
      </c>
      <c r="BE38" s="372">
        <v>2.8420000000000001</v>
      </c>
      <c r="BF38" s="372">
        <v>3.1709999999999998</v>
      </c>
      <c r="BG38" s="372">
        <v>3.3780000000000001</v>
      </c>
      <c r="BH38" s="372">
        <v>3.492</v>
      </c>
      <c r="BI38" s="372">
        <v>3.6739999999999999</v>
      </c>
      <c r="BJ38" s="372">
        <v>3.802</v>
      </c>
      <c r="BK38" s="372">
        <v>3.996</v>
      </c>
      <c r="BL38" s="372">
        <v>4.3819999999999997</v>
      </c>
      <c r="BM38" s="372">
        <v>4.798</v>
      </c>
      <c r="BN38" s="372">
        <v>5.0350000000000001</v>
      </c>
      <c r="BO38" s="372">
        <v>5.2009999999999996</v>
      </c>
      <c r="BP38" s="372">
        <v>5.4560000000000004</v>
      </c>
      <c r="BQ38" s="372">
        <v>5.6260000000000003</v>
      </c>
      <c r="BR38" s="372">
        <v>5.9610000000000003</v>
      </c>
      <c r="BS38" s="372">
        <v>6.5750000000000002</v>
      </c>
    </row>
    <row r="39" spans="1:71" x14ac:dyDescent="0.2">
      <c r="A39" s="265">
        <f t="shared" si="26"/>
        <v>4.5775000000000006</v>
      </c>
      <c r="B39" s="265">
        <f t="shared" si="27"/>
        <v>4.1805000000000003</v>
      </c>
      <c r="C39" s="265">
        <f t="shared" si="5"/>
        <v>5.0034999999999998</v>
      </c>
      <c r="D39" s="265">
        <f t="shared" si="28"/>
        <v>37</v>
      </c>
      <c r="E39" s="373">
        <f t="shared" si="29"/>
        <v>1.215605749486653</v>
      </c>
      <c r="F39" s="373">
        <f t="shared" si="30"/>
        <v>0.10130047912388775</v>
      </c>
      <c r="G39" s="373">
        <f t="shared" si="31"/>
        <v>10.215605749486652</v>
      </c>
      <c r="H39" s="374">
        <f t="shared" si="32"/>
        <v>0.47017408306738878</v>
      </c>
      <c r="I39" s="374">
        <f t="shared" si="6"/>
        <v>0.3073212881005995</v>
      </c>
      <c r="J39" s="374">
        <f t="shared" si="33"/>
        <v>0.49339168301615721</v>
      </c>
      <c r="K39" s="265" cm="1">
        <f t="array" ref="K39">$G39^gamma_drug4/($G39^gamma_drug4+(AGE_50_drug4+9)^gamma_drug4)</f>
        <v>1</v>
      </c>
      <c r="L39" s="264">
        <f t="shared" si="7"/>
        <v>37</v>
      </c>
      <c r="M39" s="264">
        <f t="shared" si="8"/>
        <v>0.18695000000000001</v>
      </c>
      <c r="N39" s="264">
        <f t="shared" si="9"/>
        <v>4.5770499999999998</v>
      </c>
      <c r="O39" s="264">
        <f t="shared" si="10"/>
        <v>0.133325</v>
      </c>
      <c r="P39" s="264">
        <f t="shared" si="11"/>
        <v>2.9820000000000002</v>
      </c>
      <c r="Q39" s="264">
        <f t="shared" si="12"/>
        <v>3.3254999999999999</v>
      </c>
      <c r="R39" s="264">
        <f t="shared" si="13"/>
        <v>3.5404999999999998</v>
      </c>
      <c r="S39" s="264">
        <f t="shared" si="14"/>
        <v>3.6589999999999998</v>
      </c>
      <c r="T39" s="264">
        <f t="shared" si="15"/>
        <v>3.8475000000000001</v>
      </c>
      <c r="U39" s="264">
        <f t="shared" si="16"/>
        <v>3.9794999999999998</v>
      </c>
      <c r="V39" s="264">
        <f t="shared" si="17"/>
        <v>4.1805000000000003</v>
      </c>
      <c r="W39" s="264">
        <f t="shared" si="18"/>
        <v>4.5775000000000006</v>
      </c>
      <c r="X39" s="264">
        <f t="shared" si="19"/>
        <v>5.0034999999999998</v>
      </c>
      <c r="Y39" s="264">
        <f t="shared" si="20"/>
        <v>5.2454999999999998</v>
      </c>
      <c r="Z39" s="264">
        <f t="shared" si="21"/>
        <v>5.4145000000000003</v>
      </c>
      <c r="AA39" s="264">
        <f t="shared" si="22"/>
        <v>5.6735000000000007</v>
      </c>
      <c r="AB39" s="264">
        <f t="shared" si="23"/>
        <v>5.8475000000000001</v>
      </c>
      <c r="AC39" s="264">
        <f t="shared" si="24"/>
        <v>6.1864999999999997</v>
      </c>
      <c r="AD39" s="264">
        <f t="shared" si="25"/>
        <v>6.8055000000000003</v>
      </c>
      <c r="AF39" s="266">
        <v>37</v>
      </c>
      <c r="AG39" s="266">
        <v>0.2213</v>
      </c>
      <c r="AH39" s="266">
        <v>4.7385999999999999</v>
      </c>
      <c r="AI39" s="266">
        <v>0.13139000000000001</v>
      </c>
      <c r="AJ39" s="266">
        <v>3.097</v>
      </c>
      <c r="AK39" s="266">
        <v>3.4529999999999998</v>
      </c>
      <c r="AL39" s="266">
        <v>3.6749999999999998</v>
      </c>
      <c r="AM39" s="266">
        <v>3.7970000000000002</v>
      </c>
      <c r="AN39" s="266">
        <v>3.9910000000000001</v>
      </c>
      <c r="AO39" s="266">
        <v>4.1269999999999998</v>
      </c>
      <c r="AP39" s="266">
        <v>4.3330000000000002</v>
      </c>
      <c r="AQ39" s="266">
        <v>4.7389999999999999</v>
      </c>
      <c r="AR39" s="266">
        <v>5.173</v>
      </c>
      <c r="AS39" s="266">
        <v>5.4189999999999996</v>
      </c>
      <c r="AT39" s="266">
        <v>5.59</v>
      </c>
      <c r="AU39" s="266">
        <v>5.8520000000000003</v>
      </c>
      <c r="AV39" s="266">
        <v>6.0279999999999996</v>
      </c>
      <c r="AW39" s="266">
        <v>6.3689999999999998</v>
      </c>
      <c r="AX39" s="266">
        <v>6.99</v>
      </c>
      <c r="BA39" s="372">
        <v>37</v>
      </c>
      <c r="BB39" s="372">
        <v>0.15260000000000001</v>
      </c>
      <c r="BC39" s="372">
        <v>4.4154999999999998</v>
      </c>
      <c r="BD39" s="372">
        <v>0.13525999999999999</v>
      </c>
      <c r="BE39" s="372">
        <v>2.867</v>
      </c>
      <c r="BF39" s="372">
        <v>3.198</v>
      </c>
      <c r="BG39" s="372">
        <v>3.4060000000000001</v>
      </c>
      <c r="BH39" s="372">
        <v>3.5209999999999999</v>
      </c>
      <c r="BI39" s="372">
        <v>3.7040000000000002</v>
      </c>
      <c r="BJ39" s="372">
        <v>3.8319999999999999</v>
      </c>
      <c r="BK39" s="372">
        <v>4.0279999999999996</v>
      </c>
      <c r="BL39" s="372">
        <v>4.4160000000000004</v>
      </c>
      <c r="BM39" s="372">
        <v>4.8339999999999996</v>
      </c>
      <c r="BN39" s="372">
        <v>5.0720000000000001</v>
      </c>
      <c r="BO39" s="372">
        <v>5.2389999999999999</v>
      </c>
      <c r="BP39" s="372">
        <v>5.4950000000000001</v>
      </c>
      <c r="BQ39" s="372">
        <v>5.6669999999999998</v>
      </c>
      <c r="BR39" s="372">
        <v>6.0039999999999996</v>
      </c>
      <c r="BS39" s="372">
        <v>6.6210000000000004</v>
      </c>
    </row>
    <row r="40" spans="1:71" x14ac:dyDescent="0.2">
      <c r="A40" s="265">
        <f t="shared" si="26"/>
        <v>4.6135000000000002</v>
      </c>
      <c r="B40" s="265">
        <f t="shared" si="27"/>
        <v>4.2145000000000001</v>
      </c>
      <c r="C40" s="265">
        <f t="shared" si="5"/>
        <v>5.0425000000000004</v>
      </c>
      <c r="D40" s="265">
        <f t="shared" si="28"/>
        <v>38</v>
      </c>
      <c r="E40" s="373">
        <f t="shared" si="29"/>
        <v>1.2484599589322383</v>
      </c>
      <c r="F40" s="373">
        <f t="shared" si="30"/>
        <v>0.10403832991101986</v>
      </c>
      <c r="G40" s="373">
        <f t="shared" si="31"/>
        <v>10.248459958932239</v>
      </c>
      <c r="H40" s="374">
        <f t="shared" si="32"/>
        <v>0.47365492665626224</v>
      </c>
      <c r="I40" s="374">
        <f t="shared" si="6"/>
        <v>0.30938937928293492</v>
      </c>
      <c r="J40" s="374">
        <f t="shared" si="33"/>
        <v>0.49547851937113924</v>
      </c>
      <c r="K40" s="265" cm="1">
        <f t="array" ref="K40">$G40^gamma_drug4/($G40^gamma_drug4+(AGE_50_drug4+9)^gamma_drug4)</f>
        <v>1</v>
      </c>
      <c r="L40" s="264">
        <f t="shared" si="7"/>
        <v>38</v>
      </c>
      <c r="M40" s="264">
        <f t="shared" si="8"/>
        <v>0.185</v>
      </c>
      <c r="N40" s="264">
        <f t="shared" si="9"/>
        <v>4.6134000000000004</v>
      </c>
      <c r="O40" s="264">
        <f t="shared" si="10"/>
        <v>0.13300000000000001</v>
      </c>
      <c r="P40" s="264">
        <f t="shared" si="11"/>
        <v>3.0089999999999999</v>
      </c>
      <c r="Q40" s="264">
        <f t="shared" si="12"/>
        <v>3.355</v>
      </c>
      <c r="R40" s="264">
        <f t="shared" si="13"/>
        <v>3.5710000000000002</v>
      </c>
      <c r="S40" s="264">
        <f t="shared" si="14"/>
        <v>3.6905000000000001</v>
      </c>
      <c r="T40" s="264">
        <f t="shared" si="15"/>
        <v>3.88</v>
      </c>
      <c r="U40" s="264">
        <f t="shared" si="16"/>
        <v>4.0125000000000002</v>
      </c>
      <c r="V40" s="264">
        <f t="shared" si="17"/>
        <v>4.2145000000000001</v>
      </c>
      <c r="W40" s="264">
        <f t="shared" si="18"/>
        <v>4.6135000000000002</v>
      </c>
      <c r="X40" s="264">
        <f t="shared" si="19"/>
        <v>5.0425000000000004</v>
      </c>
      <c r="Y40" s="264">
        <f t="shared" si="20"/>
        <v>5.2859999999999996</v>
      </c>
      <c r="Z40" s="264">
        <f t="shared" si="21"/>
        <v>5.4559999999999995</v>
      </c>
      <c r="AA40" s="264">
        <f t="shared" si="22"/>
        <v>5.7164999999999999</v>
      </c>
      <c r="AB40" s="264">
        <f t="shared" si="23"/>
        <v>5.891</v>
      </c>
      <c r="AC40" s="264">
        <f t="shared" si="24"/>
        <v>6.2319999999999993</v>
      </c>
      <c r="AD40" s="264">
        <f t="shared" si="25"/>
        <v>6.8550000000000004</v>
      </c>
      <c r="AF40" s="266">
        <v>38</v>
      </c>
      <c r="AG40" s="266">
        <v>0.22009999999999999</v>
      </c>
      <c r="AH40" s="266">
        <v>4.7778</v>
      </c>
      <c r="AI40" s="266">
        <v>0.13102</v>
      </c>
      <c r="AJ40" s="266">
        <v>3.1259999999999999</v>
      </c>
      <c r="AK40" s="266">
        <v>3.4849999999999999</v>
      </c>
      <c r="AL40" s="266">
        <v>3.7080000000000002</v>
      </c>
      <c r="AM40" s="266">
        <v>3.831</v>
      </c>
      <c r="AN40" s="266">
        <v>4.0259999999999998</v>
      </c>
      <c r="AO40" s="266">
        <v>4.1630000000000003</v>
      </c>
      <c r="AP40" s="266">
        <v>4.37</v>
      </c>
      <c r="AQ40" s="266">
        <v>4.7779999999999996</v>
      </c>
      <c r="AR40" s="266">
        <v>5.2149999999999999</v>
      </c>
      <c r="AS40" s="266">
        <v>5.4619999999999997</v>
      </c>
      <c r="AT40" s="266">
        <v>5.6340000000000003</v>
      </c>
      <c r="AU40" s="266">
        <v>5.8979999999999997</v>
      </c>
      <c r="AV40" s="266">
        <v>6.0739999999999998</v>
      </c>
      <c r="AW40" s="266">
        <v>6.4169999999999998</v>
      </c>
      <c r="AX40" s="266">
        <v>7.0419999999999998</v>
      </c>
      <c r="BA40" s="372">
        <v>38</v>
      </c>
      <c r="BB40" s="372">
        <v>0.14990000000000001</v>
      </c>
      <c r="BC40" s="372">
        <v>4.4489999999999998</v>
      </c>
      <c r="BD40" s="372">
        <v>0.13497999999999999</v>
      </c>
      <c r="BE40" s="372">
        <v>2.8919999999999999</v>
      </c>
      <c r="BF40" s="372">
        <v>3.2250000000000001</v>
      </c>
      <c r="BG40" s="372">
        <v>3.4340000000000002</v>
      </c>
      <c r="BH40" s="372">
        <v>3.55</v>
      </c>
      <c r="BI40" s="372">
        <v>3.734</v>
      </c>
      <c r="BJ40" s="372">
        <v>3.8620000000000001</v>
      </c>
      <c r="BK40" s="372">
        <v>4.0590000000000002</v>
      </c>
      <c r="BL40" s="372">
        <v>4.4489999999999998</v>
      </c>
      <c r="BM40" s="372">
        <v>4.87</v>
      </c>
      <c r="BN40" s="372">
        <v>5.1100000000000003</v>
      </c>
      <c r="BO40" s="372">
        <v>5.2779999999999996</v>
      </c>
      <c r="BP40" s="372">
        <v>5.5350000000000001</v>
      </c>
      <c r="BQ40" s="372">
        <v>5.7080000000000002</v>
      </c>
      <c r="BR40" s="372">
        <v>6.0469999999999997</v>
      </c>
      <c r="BS40" s="372">
        <v>6.6680000000000001</v>
      </c>
    </row>
    <row r="41" spans="1:71" x14ac:dyDescent="0.2">
      <c r="A41" s="265">
        <f t="shared" si="26"/>
        <v>4.6494999999999997</v>
      </c>
      <c r="B41" s="265">
        <f t="shared" si="27"/>
        <v>4.2479999999999993</v>
      </c>
      <c r="C41" s="265">
        <f t="shared" si="5"/>
        <v>5.0805000000000007</v>
      </c>
      <c r="D41" s="265">
        <f t="shared" si="28"/>
        <v>39</v>
      </c>
      <c r="E41" s="373">
        <f t="shared" si="29"/>
        <v>1.2813141683778233</v>
      </c>
      <c r="F41" s="373">
        <f t="shared" si="30"/>
        <v>0.10677618069815195</v>
      </c>
      <c r="G41" s="373">
        <f t="shared" si="31"/>
        <v>10.281314168377824</v>
      </c>
      <c r="H41" s="374">
        <f t="shared" si="32"/>
        <v>0.47712717999346255</v>
      </c>
      <c r="I41" s="374">
        <f t="shared" si="6"/>
        <v>0.31145847376173164</v>
      </c>
      <c r="J41" s="374">
        <f t="shared" si="33"/>
        <v>0.49755883337317836</v>
      </c>
      <c r="K41" s="265" cm="1">
        <f t="array" ref="K41">$G41^gamma_drug4/($G41^gamma_drug4+(AGE_50_drug4+9)^gamma_drug4)</f>
        <v>1</v>
      </c>
      <c r="L41" s="264">
        <f t="shared" si="7"/>
        <v>39</v>
      </c>
      <c r="M41" s="264">
        <f t="shared" si="8"/>
        <v>0.18309999999999998</v>
      </c>
      <c r="N41" s="264">
        <f t="shared" si="9"/>
        <v>4.6493000000000002</v>
      </c>
      <c r="O41" s="264">
        <f t="shared" si="10"/>
        <v>0.13267999999999999</v>
      </c>
      <c r="P41" s="264">
        <f t="shared" si="11"/>
        <v>3.0365000000000002</v>
      </c>
      <c r="Q41" s="264">
        <f t="shared" si="12"/>
        <v>3.3845000000000001</v>
      </c>
      <c r="R41" s="264">
        <f t="shared" si="13"/>
        <v>3.6015000000000001</v>
      </c>
      <c r="S41" s="264">
        <f t="shared" si="14"/>
        <v>3.7214999999999998</v>
      </c>
      <c r="T41" s="264">
        <f t="shared" si="15"/>
        <v>3.9119999999999999</v>
      </c>
      <c r="U41" s="264">
        <f t="shared" si="16"/>
        <v>4.0449999999999999</v>
      </c>
      <c r="V41" s="264">
        <f t="shared" si="17"/>
        <v>4.2479999999999993</v>
      </c>
      <c r="W41" s="264">
        <f t="shared" si="18"/>
        <v>4.6494999999999997</v>
      </c>
      <c r="X41" s="264">
        <f t="shared" si="19"/>
        <v>5.0805000000000007</v>
      </c>
      <c r="Y41" s="264">
        <f t="shared" si="20"/>
        <v>5.3249999999999993</v>
      </c>
      <c r="Z41" s="264">
        <f t="shared" si="21"/>
        <v>5.4965000000000002</v>
      </c>
      <c r="AA41" s="264">
        <f t="shared" si="22"/>
        <v>5.758</v>
      </c>
      <c r="AB41" s="264">
        <f t="shared" si="23"/>
        <v>5.9335000000000004</v>
      </c>
      <c r="AC41" s="264">
        <f t="shared" si="24"/>
        <v>6.2770000000000001</v>
      </c>
      <c r="AD41" s="264">
        <f t="shared" si="25"/>
        <v>6.9024999999999999</v>
      </c>
      <c r="AF41" s="266">
        <v>39</v>
      </c>
      <c r="AG41" s="266">
        <v>0.21890000000000001</v>
      </c>
      <c r="AH41" s="266">
        <v>4.8166000000000002</v>
      </c>
      <c r="AI41" s="266">
        <v>0.13066</v>
      </c>
      <c r="AJ41" s="266">
        <v>3.1560000000000001</v>
      </c>
      <c r="AK41" s="266">
        <v>3.5169999999999999</v>
      </c>
      <c r="AL41" s="266">
        <v>3.7410000000000001</v>
      </c>
      <c r="AM41" s="266">
        <v>3.8650000000000002</v>
      </c>
      <c r="AN41" s="266">
        <v>4.0609999999999999</v>
      </c>
      <c r="AO41" s="266">
        <v>4.1980000000000004</v>
      </c>
      <c r="AP41" s="266">
        <v>4.4059999999999997</v>
      </c>
      <c r="AQ41" s="266">
        <v>4.8170000000000002</v>
      </c>
      <c r="AR41" s="266">
        <v>5.2560000000000002</v>
      </c>
      <c r="AS41" s="266">
        <v>5.5039999999999996</v>
      </c>
      <c r="AT41" s="266">
        <v>5.6779999999999999</v>
      </c>
      <c r="AU41" s="266">
        <v>5.9420000000000002</v>
      </c>
      <c r="AV41" s="266">
        <v>6.1189999999999998</v>
      </c>
      <c r="AW41" s="266">
        <v>6.4649999999999999</v>
      </c>
      <c r="AX41" s="266">
        <v>7.0919999999999996</v>
      </c>
      <c r="BA41" s="372">
        <v>39</v>
      </c>
      <c r="BB41" s="372">
        <v>0.14729999999999999</v>
      </c>
      <c r="BC41" s="372">
        <v>4.4820000000000002</v>
      </c>
      <c r="BD41" s="372">
        <v>0.13469999999999999</v>
      </c>
      <c r="BE41" s="372">
        <v>2.9169999999999998</v>
      </c>
      <c r="BF41" s="372">
        <v>3.2519999999999998</v>
      </c>
      <c r="BG41" s="372">
        <v>3.4620000000000002</v>
      </c>
      <c r="BH41" s="372">
        <v>3.5779999999999998</v>
      </c>
      <c r="BI41" s="372">
        <v>3.7629999999999999</v>
      </c>
      <c r="BJ41" s="372">
        <v>3.8919999999999999</v>
      </c>
      <c r="BK41" s="372">
        <v>4.09</v>
      </c>
      <c r="BL41" s="372">
        <v>4.4820000000000002</v>
      </c>
      <c r="BM41" s="372">
        <v>4.9050000000000002</v>
      </c>
      <c r="BN41" s="372">
        <v>5.1459999999999999</v>
      </c>
      <c r="BO41" s="372">
        <v>5.3150000000000004</v>
      </c>
      <c r="BP41" s="372">
        <v>5.5739999999999998</v>
      </c>
      <c r="BQ41" s="372">
        <v>5.7480000000000002</v>
      </c>
      <c r="BR41" s="372">
        <v>6.0890000000000004</v>
      </c>
      <c r="BS41" s="372">
        <v>6.7130000000000001</v>
      </c>
    </row>
    <row r="42" spans="1:71" x14ac:dyDescent="0.2">
      <c r="A42" s="265">
        <f t="shared" si="26"/>
        <v>4.6850000000000005</v>
      </c>
      <c r="B42" s="265">
        <f t="shared" si="27"/>
        <v>4.282</v>
      </c>
      <c r="C42" s="265">
        <f t="shared" si="5"/>
        <v>5.1180000000000003</v>
      </c>
      <c r="D42" s="265">
        <f t="shared" si="28"/>
        <v>40</v>
      </c>
      <c r="E42" s="373">
        <f t="shared" si="29"/>
        <v>1.3141683778234086</v>
      </c>
      <c r="F42" s="373">
        <f t="shared" si="30"/>
        <v>0.10951403148528405</v>
      </c>
      <c r="G42" s="373">
        <f t="shared" si="31"/>
        <v>10.314168377823409</v>
      </c>
      <c r="H42" s="374">
        <f t="shared" si="32"/>
        <v>0.48059055728595901</v>
      </c>
      <c r="I42" s="374">
        <f t="shared" si="6"/>
        <v>0.31352848614691731</v>
      </c>
      <c r="J42" s="374">
        <f t="shared" si="33"/>
        <v>0.49963259446525171</v>
      </c>
      <c r="K42" s="265" cm="1">
        <f t="array" ref="K42">$G42^gamma_drug4/($G42^gamma_drug4+(AGE_50_drug4+9)^gamma_drug4)</f>
        <v>1</v>
      </c>
      <c r="L42" s="264">
        <f t="shared" si="7"/>
        <v>40</v>
      </c>
      <c r="M42" s="264">
        <f t="shared" si="8"/>
        <v>0.1812</v>
      </c>
      <c r="N42" s="264">
        <f t="shared" si="9"/>
        <v>4.68485</v>
      </c>
      <c r="O42" s="264">
        <f t="shared" si="10"/>
        <v>0.13236999999999999</v>
      </c>
      <c r="P42" s="264">
        <f t="shared" si="11"/>
        <v>3.0629999999999997</v>
      </c>
      <c r="Q42" s="264">
        <f t="shared" si="12"/>
        <v>3.4130000000000003</v>
      </c>
      <c r="R42" s="264">
        <f t="shared" si="13"/>
        <v>3.6320000000000001</v>
      </c>
      <c r="S42" s="264">
        <f t="shared" si="14"/>
        <v>3.7519999999999998</v>
      </c>
      <c r="T42" s="264">
        <f t="shared" si="15"/>
        <v>3.944</v>
      </c>
      <c r="U42" s="264">
        <f t="shared" si="16"/>
        <v>4.0774999999999997</v>
      </c>
      <c r="V42" s="264">
        <f t="shared" si="17"/>
        <v>4.282</v>
      </c>
      <c r="W42" s="264">
        <f t="shared" si="18"/>
        <v>4.6850000000000005</v>
      </c>
      <c r="X42" s="264">
        <f t="shared" si="19"/>
        <v>5.1180000000000003</v>
      </c>
      <c r="Y42" s="264">
        <f t="shared" si="20"/>
        <v>5.3644999999999996</v>
      </c>
      <c r="Z42" s="264">
        <f t="shared" si="21"/>
        <v>5.5359999999999996</v>
      </c>
      <c r="AA42" s="264">
        <f t="shared" si="22"/>
        <v>5.7995000000000001</v>
      </c>
      <c r="AB42" s="264">
        <f t="shared" si="23"/>
        <v>5.976</v>
      </c>
      <c r="AC42" s="264">
        <f t="shared" si="24"/>
        <v>6.3205</v>
      </c>
      <c r="AD42" s="264">
        <f t="shared" si="25"/>
        <v>6.9504999999999999</v>
      </c>
      <c r="AF42" s="266">
        <v>40</v>
      </c>
      <c r="AG42" s="266">
        <v>0.21779999999999999</v>
      </c>
      <c r="AH42" s="266">
        <v>4.8548999999999998</v>
      </c>
      <c r="AI42" s="266">
        <v>0.1303</v>
      </c>
      <c r="AJ42" s="266">
        <v>3.1850000000000001</v>
      </c>
      <c r="AK42" s="266">
        <v>3.548</v>
      </c>
      <c r="AL42" s="266">
        <v>3.774</v>
      </c>
      <c r="AM42" s="266">
        <v>3.8980000000000001</v>
      </c>
      <c r="AN42" s="266">
        <v>4.0960000000000001</v>
      </c>
      <c r="AO42" s="266">
        <v>4.2329999999999997</v>
      </c>
      <c r="AP42" s="266">
        <v>4.4429999999999996</v>
      </c>
      <c r="AQ42" s="266">
        <v>4.8550000000000004</v>
      </c>
      <c r="AR42" s="266">
        <v>5.2960000000000003</v>
      </c>
      <c r="AS42" s="266">
        <v>5.5460000000000003</v>
      </c>
      <c r="AT42" s="266">
        <v>5.72</v>
      </c>
      <c r="AU42" s="266">
        <v>5.9859999999999998</v>
      </c>
      <c r="AV42" s="266">
        <v>6.1639999999999997</v>
      </c>
      <c r="AW42" s="266">
        <v>6.5110000000000001</v>
      </c>
      <c r="AX42" s="266">
        <v>7.1420000000000003</v>
      </c>
      <c r="BA42" s="372">
        <v>40</v>
      </c>
      <c r="BB42" s="372">
        <v>0.14460000000000001</v>
      </c>
      <c r="BC42" s="372">
        <v>4.5148000000000001</v>
      </c>
      <c r="BD42" s="372">
        <v>0.13444</v>
      </c>
      <c r="BE42" s="372">
        <v>2.9409999999999998</v>
      </c>
      <c r="BF42" s="372">
        <v>3.278</v>
      </c>
      <c r="BG42" s="372">
        <v>3.49</v>
      </c>
      <c r="BH42" s="372">
        <v>3.6059999999999999</v>
      </c>
      <c r="BI42" s="372">
        <v>3.7919999999999998</v>
      </c>
      <c r="BJ42" s="372">
        <v>3.9220000000000002</v>
      </c>
      <c r="BK42" s="372">
        <v>4.1210000000000004</v>
      </c>
      <c r="BL42" s="372">
        <v>4.5149999999999997</v>
      </c>
      <c r="BM42" s="372">
        <v>4.9400000000000004</v>
      </c>
      <c r="BN42" s="372">
        <v>5.1829999999999998</v>
      </c>
      <c r="BO42" s="372">
        <v>5.3520000000000003</v>
      </c>
      <c r="BP42" s="372">
        <v>5.6130000000000004</v>
      </c>
      <c r="BQ42" s="372">
        <v>5.7880000000000003</v>
      </c>
      <c r="BR42" s="372">
        <v>6.13</v>
      </c>
      <c r="BS42" s="372">
        <v>6.7590000000000003</v>
      </c>
    </row>
    <row r="43" spans="1:71" x14ac:dyDescent="0.2">
      <c r="A43" s="265">
        <f t="shared" si="26"/>
        <v>4.72</v>
      </c>
      <c r="B43" s="265">
        <f t="shared" si="27"/>
        <v>4.3144999999999998</v>
      </c>
      <c r="C43" s="265">
        <f t="shared" si="5"/>
        <v>5.1559999999999997</v>
      </c>
      <c r="D43" s="265">
        <f t="shared" si="28"/>
        <v>41</v>
      </c>
      <c r="E43" s="373">
        <f t="shared" si="29"/>
        <v>1.3470225872689938</v>
      </c>
      <c r="F43" s="373">
        <f t="shared" si="30"/>
        <v>0.11225188227241616</v>
      </c>
      <c r="G43" s="373">
        <f t="shared" si="31"/>
        <v>10.347022587268993</v>
      </c>
      <c r="H43" s="374">
        <f t="shared" si="32"/>
        <v>0.48404477784273969</v>
      </c>
      <c r="I43" s="374">
        <f t="shared" si="6"/>
        <v>0.31559933144509139</v>
      </c>
      <c r="J43" s="374">
        <f t="shared" si="33"/>
        <v>0.50169977305589564</v>
      </c>
      <c r="K43" s="265" cm="1">
        <f t="array" ref="K43">$G43^gamma_drug4/($G43^gamma_drug4+(AGE_50_drug4+9)^gamma_drug4)</f>
        <v>1</v>
      </c>
      <c r="L43" s="264">
        <f t="shared" si="7"/>
        <v>41</v>
      </c>
      <c r="M43" s="264">
        <f t="shared" si="8"/>
        <v>0.17929999999999999</v>
      </c>
      <c r="N43" s="264">
        <f t="shared" si="9"/>
        <v>4.7200000000000006</v>
      </c>
      <c r="O43" s="264">
        <f t="shared" si="10"/>
        <v>0.13206000000000001</v>
      </c>
      <c r="P43" s="264">
        <f t="shared" si="11"/>
        <v>3.0905</v>
      </c>
      <c r="Q43" s="264">
        <f t="shared" si="12"/>
        <v>3.4415</v>
      </c>
      <c r="R43" s="264">
        <f t="shared" si="13"/>
        <v>3.6615000000000002</v>
      </c>
      <c r="S43" s="264">
        <f t="shared" si="14"/>
        <v>3.7824999999999998</v>
      </c>
      <c r="T43" s="264">
        <f t="shared" si="15"/>
        <v>3.9755000000000003</v>
      </c>
      <c r="U43" s="264">
        <f t="shared" si="16"/>
        <v>4.1094999999999997</v>
      </c>
      <c r="V43" s="264">
        <f t="shared" si="17"/>
        <v>4.3144999999999998</v>
      </c>
      <c r="W43" s="264">
        <f t="shared" si="18"/>
        <v>4.72</v>
      </c>
      <c r="X43" s="264">
        <f t="shared" si="19"/>
        <v>5.1559999999999997</v>
      </c>
      <c r="Y43" s="264">
        <f t="shared" si="20"/>
        <v>5.4030000000000005</v>
      </c>
      <c r="Z43" s="264">
        <f t="shared" si="21"/>
        <v>5.5754999999999999</v>
      </c>
      <c r="AA43" s="264">
        <f t="shared" si="22"/>
        <v>5.8405000000000005</v>
      </c>
      <c r="AB43" s="264">
        <f t="shared" si="23"/>
        <v>6.0175000000000001</v>
      </c>
      <c r="AC43" s="264">
        <f t="shared" si="24"/>
        <v>6.3640000000000008</v>
      </c>
      <c r="AD43" s="264">
        <f t="shared" si="25"/>
        <v>6.9969999999999999</v>
      </c>
      <c r="AF43" s="266">
        <v>41</v>
      </c>
      <c r="AG43" s="266">
        <v>0.21659999999999999</v>
      </c>
      <c r="AH43" s="266">
        <v>4.8928000000000003</v>
      </c>
      <c r="AI43" s="266">
        <v>0.12994</v>
      </c>
      <c r="AJ43" s="266">
        <v>3.2149999999999999</v>
      </c>
      <c r="AK43" s="266">
        <v>3.5790000000000002</v>
      </c>
      <c r="AL43" s="266">
        <v>3.806</v>
      </c>
      <c r="AM43" s="266">
        <v>3.931</v>
      </c>
      <c r="AN43" s="266">
        <v>4.13</v>
      </c>
      <c r="AO43" s="266">
        <v>4.2679999999999998</v>
      </c>
      <c r="AP43" s="266">
        <v>4.4779999999999998</v>
      </c>
      <c r="AQ43" s="266">
        <v>4.8929999999999998</v>
      </c>
      <c r="AR43" s="266">
        <v>5.3369999999999997</v>
      </c>
      <c r="AS43" s="266">
        <v>5.5869999999999997</v>
      </c>
      <c r="AT43" s="266">
        <v>5.7619999999999996</v>
      </c>
      <c r="AU43" s="266">
        <v>6.03</v>
      </c>
      <c r="AV43" s="266">
        <v>6.2080000000000002</v>
      </c>
      <c r="AW43" s="266">
        <v>6.5570000000000004</v>
      </c>
      <c r="AX43" s="266">
        <v>7.1909999999999998</v>
      </c>
      <c r="BA43" s="372">
        <v>41</v>
      </c>
      <c r="BB43" s="372">
        <v>0.14199999999999999</v>
      </c>
      <c r="BC43" s="372">
        <v>4.5472000000000001</v>
      </c>
      <c r="BD43" s="372">
        <v>0.13417999999999999</v>
      </c>
      <c r="BE43" s="372">
        <v>2.9660000000000002</v>
      </c>
      <c r="BF43" s="372">
        <v>3.3039999999999998</v>
      </c>
      <c r="BG43" s="372">
        <v>3.5169999999999999</v>
      </c>
      <c r="BH43" s="372">
        <v>3.6339999999999999</v>
      </c>
      <c r="BI43" s="372">
        <v>3.8210000000000002</v>
      </c>
      <c r="BJ43" s="372">
        <v>3.9510000000000001</v>
      </c>
      <c r="BK43" s="372">
        <v>4.1509999999999998</v>
      </c>
      <c r="BL43" s="372">
        <v>4.5469999999999997</v>
      </c>
      <c r="BM43" s="372">
        <v>4.9749999999999996</v>
      </c>
      <c r="BN43" s="372">
        <v>5.2190000000000003</v>
      </c>
      <c r="BO43" s="372">
        <v>5.3890000000000002</v>
      </c>
      <c r="BP43" s="372">
        <v>5.6509999999999998</v>
      </c>
      <c r="BQ43" s="372">
        <v>5.827</v>
      </c>
      <c r="BR43" s="372">
        <v>6.1710000000000003</v>
      </c>
      <c r="BS43" s="372">
        <v>6.8029999999999999</v>
      </c>
    </row>
    <row r="44" spans="1:71" x14ac:dyDescent="0.2">
      <c r="A44" s="265">
        <f t="shared" si="26"/>
        <v>4.7545000000000002</v>
      </c>
      <c r="B44" s="265">
        <f t="shared" si="27"/>
        <v>4.3475000000000001</v>
      </c>
      <c r="C44" s="265">
        <f t="shared" si="5"/>
        <v>5.1925000000000008</v>
      </c>
      <c r="D44" s="265">
        <f t="shared" si="28"/>
        <v>42</v>
      </c>
      <c r="E44" s="373">
        <f t="shared" si="29"/>
        <v>1.3798767967145791</v>
      </c>
      <c r="F44" s="373">
        <f t="shared" si="30"/>
        <v>0.11498973305954825</v>
      </c>
      <c r="G44" s="373">
        <f t="shared" si="31"/>
        <v>10.37987679671458</v>
      </c>
      <c r="H44" s="374">
        <f t="shared" si="32"/>
        <v>0.48748956611362287</v>
      </c>
      <c r="I44" s="374">
        <f t="shared" si="6"/>
        <v>0.317670925069369</v>
      </c>
      <c r="J44" s="374">
        <f t="shared" si="33"/>
        <v>0.5037603405089025</v>
      </c>
      <c r="K44" s="265" cm="1">
        <f t="array" ref="K44">$G44^gamma_drug4/($G44^gamma_drug4+(AGE_50_drug4+9)^gamma_drug4)</f>
        <v>1</v>
      </c>
      <c r="L44" s="264">
        <f t="shared" si="7"/>
        <v>42</v>
      </c>
      <c r="M44" s="264">
        <f t="shared" si="8"/>
        <v>0.17749999999999999</v>
      </c>
      <c r="N44" s="264">
        <f t="shared" si="9"/>
        <v>4.7547999999999995</v>
      </c>
      <c r="O44" s="264">
        <f t="shared" si="10"/>
        <v>0.13175999999999999</v>
      </c>
      <c r="P44" s="264">
        <f t="shared" si="11"/>
        <v>3.1165000000000003</v>
      </c>
      <c r="Q44" s="264">
        <f t="shared" si="12"/>
        <v>3.4699999999999998</v>
      </c>
      <c r="R44" s="264">
        <f t="shared" si="13"/>
        <v>3.6909999999999998</v>
      </c>
      <c r="S44" s="264">
        <f t="shared" si="14"/>
        <v>3.8125</v>
      </c>
      <c r="T44" s="264">
        <f t="shared" si="15"/>
        <v>4.0060000000000002</v>
      </c>
      <c r="U44" s="264">
        <f t="shared" si="16"/>
        <v>4.141</v>
      </c>
      <c r="V44" s="264">
        <f t="shared" si="17"/>
        <v>4.3475000000000001</v>
      </c>
      <c r="W44" s="264">
        <f t="shared" si="18"/>
        <v>4.7545000000000002</v>
      </c>
      <c r="X44" s="264">
        <f t="shared" si="19"/>
        <v>5.1925000000000008</v>
      </c>
      <c r="Y44" s="264">
        <f t="shared" si="20"/>
        <v>5.4409999999999998</v>
      </c>
      <c r="Z44" s="264">
        <f t="shared" si="21"/>
        <v>5.6150000000000002</v>
      </c>
      <c r="AA44" s="264">
        <f t="shared" si="22"/>
        <v>5.8810000000000002</v>
      </c>
      <c r="AB44" s="264">
        <f t="shared" si="23"/>
        <v>6.0589999999999993</v>
      </c>
      <c r="AC44" s="264">
        <f t="shared" si="24"/>
        <v>6.4074999999999998</v>
      </c>
      <c r="AD44" s="264">
        <f t="shared" si="25"/>
        <v>7.0434999999999999</v>
      </c>
      <c r="AF44" s="266">
        <v>42</v>
      </c>
      <c r="AG44" s="266">
        <v>0.2155</v>
      </c>
      <c r="AH44" s="266">
        <v>4.9302999999999999</v>
      </c>
      <c r="AI44" s="266">
        <v>0.12959999999999999</v>
      </c>
      <c r="AJ44" s="266">
        <v>3.2429999999999999</v>
      </c>
      <c r="AK44" s="266">
        <v>3.61</v>
      </c>
      <c r="AL44" s="266">
        <v>3.8380000000000001</v>
      </c>
      <c r="AM44" s="266">
        <v>3.964</v>
      </c>
      <c r="AN44" s="266">
        <v>4.1630000000000003</v>
      </c>
      <c r="AO44" s="266">
        <v>4.3019999999999996</v>
      </c>
      <c r="AP44" s="266">
        <v>4.5140000000000002</v>
      </c>
      <c r="AQ44" s="266">
        <v>4.93</v>
      </c>
      <c r="AR44" s="266">
        <v>5.3760000000000003</v>
      </c>
      <c r="AS44" s="266">
        <v>5.6280000000000001</v>
      </c>
      <c r="AT44" s="266">
        <v>5.8040000000000003</v>
      </c>
      <c r="AU44" s="266">
        <v>6.0730000000000004</v>
      </c>
      <c r="AV44" s="266">
        <v>6.2519999999999998</v>
      </c>
      <c r="AW44" s="266">
        <v>6.6029999999999998</v>
      </c>
      <c r="AX44" s="266">
        <v>7.2389999999999999</v>
      </c>
      <c r="BA44" s="372">
        <v>42</v>
      </c>
      <c r="BB44" s="372">
        <v>0.13950000000000001</v>
      </c>
      <c r="BC44" s="372">
        <v>4.5792999999999999</v>
      </c>
      <c r="BD44" s="372">
        <v>0.13392000000000001</v>
      </c>
      <c r="BE44" s="372">
        <v>2.99</v>
      </c>
      <c r="BF44" s="372">
        <v>3.33</v>
      </c>
      <c r="BG44" s="372">
        <v>3.544</v>
      </c>
      <c r="BH44" s="372">
        <v>3.661</v>
      </c>
      <c r="BI44" s="372">
        <v>3.8490000000000002</v>
      </c>
      <c r="BJ44" s="372">
        <v>3.98</v>
      </c>
      <c r="BK44" s="372">
        <v>4.181</v>
      </c>
      <c r="BL44" s="372">
        <v>4.5789999999999997</v>
      </c>
      <c r="BM44" s="372">
        <v>5.0090000000000003</v>
      </c>
      <c r="BN44" s="372">
        <v>5.2539999999999996</v>
      </c>
      <c r="BO44" s="372">
        <v>5.4260000000000002</v>
      </c>
      <c r="BP44" s="372">
        <v>5.6890000000000001</v>
      </c>
      <c r="BQ44" s="372">
        <v>5.8659999999999997</v>
      </c>
      <c r="BR44" s="372">
        <v>6.2119999999999997</v>
      </c>
      <c r="BS44" s="372">
        <v>6.8479999999999999</v>
      </c>
    </row>
    <row r="45" spans="1:71" x14ac:dyDescent="0.2">
      <c r="A45" s="265">
        <f t="shared" si="26"/>
        <v>4.7889999999999997</v>
      </c>
      <c r="B45" s="265">
        <f t="shared" si="27"/>
        <v>4.3800000000000008</v>
      </c>
      <c r="C45" s="265">
        <f t="shared" si="5"/>
        <v>5.2294999999999998</v>
      </c>
      <c r="D45" s="265">
        <f t="shared" si="28"/>
        <v>43</v>
      </c>
      <c r="E45" s="373">
        <f t="shared" si="29"/>
        <v>1.4127310061601643</v>
      </c>
      <c r="F45" s="373">
        <f t="shared" si="30"/>
        <v>0.11772758384668036</v>
      </c>
      <c r="G45" s="373">
        <f t="shared" si="31"/>
        <v>10.412731006160165</v>
      </c>
      <c r="H45" s="374">
        <f t="shared" si="32"/>
        <v>0.49092465172432809</v>
      </c>
      <c r="I45" s="374">
        <f t="shared" si="6"/>
        <v>0.31974318284903569</v>
      </c>
      <c r="J45" s="374">
        <f t="shared" si="33"/>
        <v>0.50581426913297767</v>
      </c>
      <c r="K45" s="265" cm="1">
        <f t="array" ref="K45">$G45^gamma_drug4/($G45^gamma_drug4+(AGE_50_drug4+9)^gamma_drug4)</f>
        <v>1</v>
      </c>
      <c r="L45" s="264">
        <f t="shared" si="7"/>
        <v>43</v>
      </c>
      <c r="M45" s="264">
        <f t="shared" si="8"/>
        <v>0.17565</v>
      </c>
      <c r="N45" s="264">
        <f t="shared" si="9"/>
        <v>4.7891999999999992</v>
      </c>
      <c r="O45" s="264">
        <f t="shared" si="10"/>
        <v>0.13146000000000002</v>
      </c>
      <c r="P45" s="264">
        <f t="shared" si="11"/>
        <v>3.1429999999999998</v>
      </c>
      <c r="Q45" s="264">
        <f t="shared" si="12"/>
        <v>3.4980000000000002</v>
      </c>
      <c r="R45" s="264">
        <f t="shared" si="13"/>
        <v>3.7199999999999998</v>
      </c>
      <c r="S45" s="264">
        <f t="shared" si="14"/>
        <v>3.8420000000000001</v>
      </c>
      <c r="T45" s="264">
        <f t="shared" si="15"/>
        <v>4.0365000000000002</v>
      </c>
      <c r="U45" s="264">
        <f t="shared" si="16"/>
        <v>4.1725000000000003</v>
      </c>
      <c r="V45" s="264">
        <f t="shared" si="17"/>
        <v>4.3800000000000008</v>
      </c>
      <c r="W45" s="264">
        <f t="shared" si="18"/>
        <v>4.7889999999999997</v>
      </c>
      <c r="X45" s="264">
        <f t="shared" si="19"/>
        <v>5.2294999999999998</v>
      </c>
      <c r="Y45" s="264">
        <f t="shared" si="20"/>
        <v>5.4789999999999992</v>
      </c>
      <c r="Z45" s="264">
        <f t="shared" si="21"/>
        <v>5.6534999999999993</v>
      </c>
      <c r="AA45" s="264">
        <f t="shared" si="22"/>
        <v>5.9205000000000005</v>
      </c>
      <c r="AB45" s="264">
        <f t="shared" si="23"/>
        <v>6.1</v>
      </c>
      <c r="AC45" s="264">
        <f t="shared" si="24"/>
        <v>6.4499999999999993</v>
      </c>
      <c r="AD45" s="264">
        <f t="shared" si="25"/>
        <v>7.0890000000000004</v>
      </c>
      <c r="AF45" s="266">
        <v>43</v>
      </c>
      <c r="AG45" s="266">
        <v>0.21440000000000001</v>
      </c>
      <c r="AH45" s="266">
        <v>4.9673999999999996</v>
      </c>
      <c r="AI45" s="266">
        <v>0.12925</v>
      </c>
      <c r="AJ45" s="266">
        <v>3.2719999999999998</v>
      </c>
      <c r="AK45" s="266">
        <v>3.64</v>
      </c>
      <c r="AL45" s="266">
        <v>3.87</v>
      </c>
      <c r="AM45" s="266">
        <v>3.996</v>
      </c>
      <c r="AN45" s="266">
        <v>4.1959999999999997</v>
      </c>
      <c r="AO45" s="266">
        <v>4.3360000000000003</v>
      </c>
      <c r="AP45" s="266">
        <v>4.5490000000000004</v>
      </c>
      <c r="AQ45" s="266">
        <v>4.9669999999999996</v>
      </c>
      <c r="AR45" s="266">
        <v>5.4160000000000004</v>
      </c>
      <c r="AS45" s="266">
        <v>5.6689999999999996</v>
      </c>
      <c r="AT45" s="266">
        <v>5.8449999999999998</v>
      </c>
      <c r="AU45" s="266">
        <v>6.1150000000000002</v>
      </c>
      <c r="AV45" s="266">
        <v>6.2960000000000003</v>
      </c>
      <c r="AW45" s="266">
        <v>6.6479999999999997</v>
      </c>
      <c r="AX45" s="266">
        <v>7.2869999999999999</v>
      </c>
      <c r="BA45" s="372">
        <v>43</v>
      </c>
      <c r="BB45" s="372">
        <v>0.13689999999999999</v>
      </c>
      <c r="BC45" s="372">
        <v>4.6109999999999998</v>
      </c>
      <c r="BD45" s="372">
        <v>0.13367000000000001</v>
      </c>
      <c r="BE45" s="372">
        <v>3.0139999999999998</v>
      </c>
      <c r="BF45" s="372">
        <v>3.3559999999999999</v>
      </c>
      <c r="BG45" s="372">
        <v>3.57</v>
      </c>
      <c r="BH45" s="372">
        <v>3.6880000000000002</v>
      </c>
      <c r="BI45" s="372">
        <v>3.8769999999999998</v>
      </c>
      <c r="BJ45" s="372">
        <v>4.0090000000000003</v>
      </c>
      <c r="BK45" s="372">
        <v>4.2110000000000003</v>
      </c>
      <c r="BL45" s="372">
        <v>4.6109999999999998</v>
      </c>
      <c r="BM45" s="372">
        <v>5.0430000000000001</v>
      </c>
      <c r="BN45" s="372">
        <v>5.2889999999999997</v>
      </c>
      <c r="BO45" s="372">
        <v>5.4619999999999997</v>
      </c>
      <c r="BP45" s="372">
        <v>5.726</v>
      </c>
      <c r="BQ45" s="372">
        <v>5.9039999999999999</v>
      </c>
      <c r="BR45" s="372">
        <v>6.2519999999999998</v>
      </c>
      <c r="BS45" s="372">
        <v>6.891</v>
      </c>
    </row>
    <row r="46" spans="1:71" x14ac:dyDescent="0.2">
      <c r="A46" s="265">
        <f t="shared" si="26"/>
        <v>4.8234999999999992</v>
      </c>
      <c r="B46" s="265">
        <f t="shared" si="27"/>
        <v>4.4124999999999996</v>
      </c>
      <c r="C46" s="265">
        <f t="shared" si="5"/>
        <v>5.2654999999999994</v>
      </c>
      <c r="D46" s="265">
        <f t="shared" si="28"/>
        <v>44</v>
      </c>
      <c r="E46" s="373">
        <f t="shared" si="29"/>
        <v>1.4455852156057496</v>
      </c>
      <c r="F46" s="373">
        <f t="shared" si="30"/>
        <v>0.12046543463381246</v>
      </c>
      <c r="G46" s="373">
        <f t="shared" si="31"/>
        <v>10.44558521560575</v>
      </c>
      <c r="H46" s="374">
        <f t="shared" si="32"/>
        <v>0.49434976950785448</v>
      </c>
      <c r="I46" s="374">
        <f t="shared" si="6"/>
        <v>0.32181602103901363</v>
      </c>
      <c r="J46" s="374">
        <f t="shared" si="33"/>
        <v>0.50786153217137475</v>
      </c>
      <c r="K46" s="265" cm="1">
        <f t="array" ref="K46">$G46^gamma_drug4/($G46^gamma_drug4+(AGE_50_drug4+9)^gamma_drug4)</f>
        <v>1</v>
      </c>
      <c r="L46" s="264">
        <f t="shared" si="7"/>
        <v>44</v>
      </c>
      <c r="M46" s="264">
        <f t="shared" si="8"/>
        <v>0.17385</v>
      </c>
      <c r="N46" s="264">
        <f t="shared" si="9"/>
        <v>4.8232999999999997</v>
      </c>
      <c r="O46" s="264">
        <f t="shared" si="10"/>
        <v>0.131165</v>
      </c>
      <c r="P46" s="264">
        <f t="shared" si="11"/>
        <v>3.1689999999999996</v>
      </c>
      <c r="Q46" s="264">
        <f t="shared" si="12"/>
        <v>3.5259999999999998</v>
      </c>
      <c r="R46" s="264">
        <f t="shared" si="13"/>
        <v>3.7489999999999997</v>
      </c>
      <c r="S46" s="264">
        <f t="shared" si="14"/>
        <v>3.8714999999999997</v>
      </c>
      <c r="T46" s="264">
        <f t="shared" si="15"/>
        <v>4.0670000000000002</v>
      </c>
      <c r="U46" s="264">
        <f t="shared" si="16"/>
        <v>4.2040000000000006</v>
      </c>
      <c r="V46" s="264">
        <f t="shared" si="17"/>
        <v>4.4124999999999996</v>
      </c>
      <c r="W46" s="264">
        <f t="shared" si="18"/>
        <v>4.8234999999999992</v>
      </c>
      <c r="X46" s="264">
        <f t="shared" si="19"/>
        <v>5.2654999999999994</v>
      </c>
      <c r="Y46" s="264">
        <f t="shared" si="20"/>
        <v>5.5164999999999997</v>
      </c>
      <c r="Z46" s="264">
        <f t="shared" si="21"/>
        <v>5.6920000000000002</v>
      </c>
      <c r="AA46" s="264">
        <f t="shared" si="22"/>
        <v>5.96</v>
      </c>
      <c r="AB46" s="264">
        <f t="shared" si="23"/>
        <v>6.1405000000000003</v>
      </c>
      <c r="AC46" s="264">
        <f t="shared" si="24"/>
        <v>6.492</v>
      </c>
      <c r="AD46" s="264">
        <f t="shared" si="25"/>
        <v>7.1349999999999998</v>
      </c>
      <c r="AF46" s="266">
        <v>44</v>
      </c>
      <c r="AG46" s="266">
        <v>0.21329999999999999</v>
      </c>
      <c r="AH46" s="266">
        <v>5.0041000000000002</v>
      </c>
      <c r="AI46" s="266">
        <v>0.12891</v>
      </c>
      <c r="AJ46" s="266">
        <v>3.3</v>
      </c>
      <c r="AK46" s="266">
        <v>3.6709999999999998</v>
      </c>
      <c r="AL46" s="266">
        <v>3.9009999999999998</v>
      </c>
      <c r="AM46" s="266">
        <v>4.0279999999999996</v>
      </c>
      <c r="AN46" s="266">
        <v>4.2290000000000001</v>
      </c>
      <c r="AO46" s="266">
        <v>4.37</v>
      </c>
      <c r="AP46" s="266">
        <v>4.5839999999999996</v>
      </c>
      <c r="AQ46" s="266">
        <v>5.0039999999999996</v>
      </c>
      <c r="AR46" s="266">
        <v>5.4539999999999997</v>
      </c>
      <c r="AS46" s="266">
        <v>5.7089999999999996</v>
      </c>
      <c r="AT46" s="266">
        <v>5.8860000000000001</v>
      </c>
      <c r="AU46" s="266">
        <v>6.157</v>
      </c>
      <c r="AV46" s="266">
        <v>6.3390000000000004</v>
      </c>
      <c r="AW46" s="266">
        <v>6.6920000000000002</v>
      </c>
      <c r="AX46" s="266">
        <v>7.335</v>
      </c>
      <c r="BA46" s="372">
        <v>44</v>
      </c>
      <c r="BB46" s="372">
        <v>0.13439999999999999</v>
      </c>
      <c r="BC46" s="372">
        <v>4.6425000000000001</v>
      </c>
      <c r="BD46" s="372">
        <v>0.13342000000000001</v>
      </c>
      <c r="BE46" s="372">
        <v>3.0379999999999998</v>
      </c>
      <c r="BF46" s="372">
        <v>3.3809999999999998</v>
      </c>
      <c r="BG46" s="372">
        <v>3.597</v>
      </c>
      <c r="BH46" s="372">
        <v>3.7149999999999999</v>
      </c>
      <c r="BI46" s="372">
        <v>3.9049999999999998</v>
      </c>
      <c r="BJ46" s="372">
        <v>4.0380000000000003</v>
      </c>
      <c r="BK46" s="372">
        <v>4.2409999999999997</v>
      </c>
      <c r="BL46" s="372">
        <v>4.6429999999999998</v>
      </c>
      <c r="BM46" s="372">
        <v>5.077</v>
      </c>
      <c r="BN46" s="372">
        <v>5.3239999999999998</v>
      </c>
      <c r="BO46" s="372">
        <v>5.4980000000000002</v>
      </c>
      <c r="BP46" s="372">
        <v>5.7629999999999999</v>
      </c>
      <c r="BQ46" s="372">
        <v>5.9420000000000002</v>
      </c>
      <c r="BR46" s="372">
        <v>6.2919999999999998</v>
      </c>
      <c r="BS46" s="372">
        <v>6.9349999999999996</v>
      </c>
    </row>
    <row r="47" spans="1:71" x14ac:dyDescent="0.2">
      <c r="A47" s="265">
        <f t="shared" si="26"/>
        <v>4.8570000000000002</v>
      </c>
      <c r="B47" s="265">
        <f t="shared" si="27"/>
        <v>4.444</v>
      </c>
      <c r="C47" s="265">
        <f t="shared" si="5"/>
        <v>5.3015000000000008</v>
      </c>
      <c r="D47" s="265">
        <f t="shared" si="28"/>
        <v>45</v>
      </c>
      <c r="E47" s="373">
        <f t="shared" si="29"/>
        <v>1.4784394250513346</v>
      </c>
      <c r="F47" s="373">
        <f t="shared" si="30"/>
        <v>0.12320328542094455</v>
      </c>
      <c r="G47" s="373">
        <f t="shared" si="31"/>
        <v>10.478439425051334</v>
      </c>
      <c r="H47" s="374">
        <f t="shared" si="32"/>
        <v>0.49776465953222376</v>
      </c>
      <c r="I47" s="374">
        <f t="shared" si="6"/>
        <v>0.32388935632913973</v>
      </c>
      <c r="J47" s="374">
        <f t="shared" si="33"/>
        <v>0.5099021037915058</v>
      </c>
      <c r="K47" s="265" cm="1">
        <f t="array" ref="K47">$G47^gamma_drug4/($G47^gamma_drug4+(AGE_50_drug4+9)^gamma_drug4)</f>
        <v>1</v>
      </c>
      <c r="L47" s="264">
        <f t="shared" si="7"/>
        <v>45</v>
      </c>
      <c r="M47" s="264">
        <f t="shared" si="8"/>
        <v>0.1721</v>
      </c>
      <c r="N47" s="264">
        <f t="shared" si="9"/>
        <v>4.8570000000000002</v>
      </c>
      <c r="O47" s="264">
        <f t="shared" si="10"/>
        <v>0.13088</v>
      </c>
      <c r="P47" s="264">
        <f t="shared" si="11"/>
        <v>3.1944999999999997</v>
      </c>
      <c r="Q47" s="264">
        <f t="shared" si="12"/>
        <v>3.5529999999999999</v>
      </c>
      <c r="R47" s="264">
        <f t="shared" si="13"/>
        <v>3.7774999999999999</v>
      </c>
      <c r="S47" s="264">
        <f t="shared" si="14"/>
        <v>3.9009999999999998</v>
      </c>
      <c r="T47" s="264">
        <f t="shared" si="15"/>
        <v>4.0975000000000001</v>
      </c>
      <c r="U47" s="264">
        <f t="shared" si="16"/>
        <v>4.2344999999999997</v>
      </c>
      <c r="V47" s="264">
        <f t="shared" si="17"/>
        <v>4.444</v>
      </c>
      <c r="W47" s="264">
        <f t="shared" si="18"/>
        <v>4.8570000000000002</v>
      </c>
      <c r="X47" s="264">
        <f t="shared" si="19"/>
        <v>5.3015000000000008</v>
      </c>
      <c r="Y47" s="264">
        <f t="shared" si="20"/>
        <v>5.5534999999999997</v>
      </c>
      <c r="Z47" s="264">
        <f t="shared" si="21"/>
        <v>5.73</v>
      </c>
      <c r="AA47" s="264">
        <f t="shared" si="22"/>
        <v>5.9994999999999994</v>
      </c>
      <c r="AB47" s="264">
        <f t="shared" si="23"/>
        <v>6.1805000000000003</v>
      </c>
      <c r="AC47" s="264">
        <f t="shared" si="24"/>
        <v>6.5339999999999998</v>
      </c>
      <c r="AD47" s="264">
        <f t="shared" si="25"/>
        <v>7.1795</v>
      </c>
      <c r="AF47" s="266">
        <v>45</v>
      </c>
      <c r="AG47" s="266">
        <v>0.2122</v>
      </c>
      <c r="AH47" s="266">
        <v>5.0404</v>
      </c>
      <c r="AI47" s="266">
        <v>0.12858</v>
      </c>
      <c r="AJ47" s="266">
        <v>3.3279999999999998</v>
      </c>
      <c r="AK47" s="266">
        <v>3.7</v>
      </c>
      <c r="AL47" s="266">
        <v>3.9319999999999999</v>
      </c>
      <c r="AM47" s="266">
        <v>4.0599999999999996</v>
      </c>
      <c r="AN47" s="266">
        <v>4.2619999999999996</v>
      </c>
      <c r="AO47" s="266">
        <v>4.4029999999999996</v>
      </c>
      <c r="AP47" s="266">
        <v>4.6180000000000003</v>
      </c>
      <c r="AQ47" s="266">
        <v>5.04</v>
      </c>
      <c r="AR47" s="266">
        <v>5.4930000000000003</v>
      </c>
      <c r="AS47" s="266">
        <v>5.7480000000000002</v>
      </c>
      <c r="AT47" s="266">
        <v>5.9269999999999996</v>
      </c>
      <c r="AU47" s="266">
        <v>6.1989999999999998</v>
      </c>
      <c r="AV47" s="266">
        <v>6.3810000000000002</v>
      </c>
      <c r="AW47" s="266">
        <v>6.7359999999999998</v>
      </c>
      <c r="AX47" s="266">
        <v>7.3810000000000002</v>
      </c>
      <c r="BA47" s="372">
        <v>45</v>
      </c>
      <c r="BB47" s="372">
        <v>0.13200000000000001</v>
      </c>
      <c r="BC47" s="372">
        <v>4.6736000000000004</v>
      </c>
      <c r="BD47" s="372">
        <v>0.13317999999999999</v>
      </c>
      <c r="BE47" s="372">
        <v>3.0609999999999999</v>
      </c>
      <c r="BF47" s="372">
        <v>3.4060000000000001</v>
      </c>
      <c r="BG47" s="372">
        <v>3.6230000000000002</v>
      </c>
      <c r="BH47" s="372">
        <v>3.742</v>
      </c>
      <c r="BI47" s="372">
        <v>3.9329999999999998</v>
      </c>
      <c r="BJ47" s="372">
        <v>4.0659999999999998</v>
      </c>
      <c r="BK47" s="372">
        <v>4.2699999999999996</v>
      </c>
      <c r="BL47" s="372">
        <v>4.6740000000000004</v>
      </c>
      <c r="BM47" s="372">
        <v>5.1100000000000003</v>
      </c>
      <c r="BN47" s="372">
        <v>5.359</v>
      </c>
      <c r="BO47" s="372">
        <v>5.5330000000000004</v>
      </c>
      <c r="BP47" s="372">
        <v>5.8</v>
      </c>
      <c r="BQ47" s="372">
        <v>5.98</v>
      </c>
      <c r="BR47" s="372">
        <v>6.3319999999999999</v>
      </c>
      <c r="BS47" s="372">
        <v>6.9779999999999998</v>
      </c>
    </row>
    <row r="48" spans="1:71" x14ac:dyDescent="0.2">
      <c r="A48" s="265">
        <f t="shared" si="26"/>
        <v>4.8899999999999997</v>
      </c>
      <c r="B48" s="265">
        <f t="shared" si="27"/>
        <v>4.4755000000000003</v>
      </c>
      <c r="C48" s="265">
        <f t="shared" si="5"/>
        <v>5.3369999999999997</v>
      </c>
      <c r="D48" s="265">
        <f t="shared" si="28"/>
        <v>46</v>
      </c>
      <c r="E48" s="373">
        <f t="shared" si="29"/>
        <v>1.5112936344969199</v>
      </c>
      <c r="F48" s="373">
        <f t="shared" si="30"/>
        <v>0.12594113620807665</v>
      </c>
      <c r="G48" s="373">
        <f t="shared" si="31"/>
        <v>10.511293634496919</v>
      </c>
      <c r="H48" s="374">
        <f t="shared" si="32"/>
        <v>0.50116906712463694</v>
      </c>
      <c r="I48" s="374">
        <f t="shared" si="6"/>
        <v>0.32596310585325117</v>
      </c>
      <c r="J48" s="374">
        <f t="shared" si="33"/>
        <v>0.51193595907453227</v>
      </c>
      <c r="K48" s="265" cm="1">
        <f t="array" ref="K48">$G48^gamma_drug4/($G48^gamma_drug4+(AGE_50_drug4+9)^gamma_drug4)</f>
        <v>1</v>
      </c>
      <c r="L48" s="264">
        <f t="shared" si="7"/>
        <v>46</v>
      </c>
      <c r="M48" s="264">
        <f t="shared" si="8"/>
        <v>0.17035</v>
      </c>
      <c r="N48" s="264">
        <f t="shared" si="9"/>
        <v>4.8903499999999998</v>
      </c>
      <c r="O48" s="264">
        <f t="shared" si="10"/>
        <v>0.13059999999999999</v>
      </c>
      <c r="P48" s="264">
        <f t="shared" si="11"/>
        <v>3.2199999999999998</v>
      </c>
      <c r="Q48" s="264">
        <f t="shared" si="12"/>
        <v>3.5804999999999998</v>
      </c>
      <c r="R48" s="264">
        <f t="shared" si="13"/>
        <v>3.8055000000000003</v>
      </c>
      <c r="S48" s="264">
        <f t="shared" si="14"/>
        <v>3.9295</v>
      </c>
      <c r="T48" s="264">
        <f t="shared" si="15"/>
        <v>4.1269999999999998</v>
      </c>
      <c r="U48" s="264">
        <f t="shared" si="16"/>
        <v>4.2650000000000006</v>
      </c>
      <c r="V48" s="264">
        <f t="shared" si="17"/>
        <v>4.4755000000000003</v>
      </c>
      <c r="W48" s="264">
        <f t="shared" si="18"/>
        <v>4.8899999999999997</v>
      </c>
      <c r="X48" s="264">
        <f t="shared" si="19"/>
        <v>5.3369999999999997</v>
      </c>
      <c r="Y48" s="264">
        <f t="shared" si="20"/>
        <v>5.59</v>
      </c>
      <c r="Z48" s="264">
        <f t="shared" si="21"/>
        <v>5.7669999999999995</v>
      </c>
      <c r="AA48" s="264">
        <f t="shared" si="22"/>
        <v>6.0385</v>
      </c>
      <c r="AB48" s="264">
        <f t="shared" si="23"/>
        <v>6.2200000000000006</v>
      </c>
      <c r="AC48" s="264">
        <f t="shared" si="24"/>
        <v>6.5754999999999999</v>
      </c>
      <c r="AD48" s="264">
        <f t="shared" si="25"/>
        <v>7.2234999999999996</v>
      </c>
      <c r="AF48" s="266">
        <v>46</v>
      </c>
      <c r="AG48" s="266">
        <v>0.2112</v>
      </c>
      <c r="AH48" s="266">
        <v>5.0762999999999998</v>
      </c>
      <c r="AI48" s="266">
        <v>0.12825</v>
      </c>
      <c r="AJ48" s="266">
        <v>3.3559999999999999</v>
      </c>
      <c r="AK48" s="266">
        <v>3.73</v>
      </c>
      <c r="AL48" s="266">
        <v>3.9630000000000001</v>
      </c>
      <c r="AM48" s="266">
        <v>4.0910000000000002</v>
      </c>
      <c r="AN48" s="266">
        <v>4.2939999999999996</v>
      </c>
      <c r="AO48" s="266">
        <v>4.4359999999999999</v>
      </c>
      <c r="AP48" s="266">
        <v>4.6520000000000001</v>
      </c>
      <c r="AQ48" s="266">
        <v>5.0759999999999996</v>
      </c>
      <c r="AR48" s="266">
        <v>5.5309999999999997</v>
      </c>
      <c r="AS48" s="266">
        <v>5.7869999999999999</v>
      </c>
      <c r="AT48" s="266">
        <v>5.9660000000000002</v>
      </c>
      <c r="AU48" s="266">
        <v>6.24</v>
      </c>
      <c r="AV48" s="266">
        <v>6.423</v>
      </c>
      <c r="AW48" s="266">
        <v>6.78</v>
      </c>
      <c r="AX48" s="266">
        <v>7.4269999999999996</v>
      </c>
      <c r="BA48" s="372">
        <v>46</v>
      </c>
      <c r="BB48" s="372">
        <v>0.1295</v>
      </c>
      <c r="BC48" s="372">
        <v>4.7043999999999997</v>
      </c>
      <c r="BD48" s="372">
        <v>0.13295000000000001</v>
      </c>
      <c r="BE48" s="372">
        <v>3.0840000000000001</v>
      </c>
      <c r="BF48" s="372">
        <v>3.431</v>
      </c>
      <c r="BG48" s="372">
        <v>3.6480000000000001</v>
      </c>
      <c r="BH48" s="372">
        <v>3.7679999999999998</v>
      </c>
      <c r="BI48" s="372">
        <v>3.96</v>
      </c>
      <c r="BJ48" s="372">
        <v>4.0940000000000003</v>
      </c>
      <c r="BK48" s="372">
        <v>4.2990000000000004</v>
      </c>
      <c r="BL48" s="372">
        <v>4.7039999999999997</v>
      </c>
      <c r="BM48" s="372">
        <v>5.1429999999999998</v>
      </c>
      <c r="BN48" s="372">
        <v>5.3929999999999998</v>
      </c>
      <c r="BO48" s="372">
        <v>5.5679999999999996</v>
      </c>
      <c r="BP48" s="372">
        <v>5.8369999999999997</v>
      </c>
      <c r="BQ48" s="372">
        <v>6.0170000000000003</v>
      </c>
      <c r="BR48" s="372">
        <v>6.3710000000000004</v>
      </c>
      <c r="BS48" s="372">
        <v>7.02</v>
      </c>
    </row>
    <row r="49" spans="1:71" x14ac:dyDescent="0.2">
      <c r="A49" s="265">
        <f t="shared" si="26"/>
        <v>4.9235000000000007</v>
      </c>
      <c r="B49" s="265">
        <f t="shared" si="27"/>
        <v>4.5065</v>
      </c>
      <c r="C49" s="265">
        <f t="shared" si="5"/>
        <v>5.3719999999999999</v>
      </c>
      <c r="D49" s="265">
        <f t="shared" si="28"/>
        <v>47</v>
      </c>
      <c r="E49" s="373">
        <f t="shared" si="29"/>
        <v>1.5441478439425051</v>
      </c>
      <c r="F49" s="373">
        <f t="shared" si="30"/>
        <v>0.12867898699520877</v>
      </c>
      <c r="G49" s="373">
        <f t="shared" si="31"/>
        <v>10.544147843942506</v>
      </c>
      <c r="H49" s="374">
        <f t="shared" si="32"/>
        <v>0.5045627428921009</v>
      </c>
      <c r="I49" s="374">
        <f t="shared" si="6"/>
        <v>0.32803718719808383</v>
      </c>
      <c r="J49" s="374">
        <f t="shared" si="33"/>
        <v>0.5139630740049409</v>
      </c>
      <c r="K49" s="265" cm="1">
        <f t="array" ref="K49">$G49^gamma_drug4/($G49^gamma_drug4+(AGE_50_drug4+9)^gamma_drug4)</f>
        <v>1</v>
      </c>
      <c r="L49" s="264">
        <f t="shared" si="7"/>
        <v>47</v>
      </c>
      <c r="M49" s="264">
        <f t="shared" si="8"/>
        <v>0.1686</v>
      </c>
      <c r="N49" s="264">
        <f t="shared" si="9"/>
        <v>4.9233499999999992</v>
      </c>
      <c r="O49" s="264">
        <f t="shared" si="10"/>
        <v>0.13031999999999999</v>
      </c>
      <c r="P49" s="264">
        <f t="shared" si="11"/>
        <v>3.2450000000000001</v>
      </c>
      <c r="Q49" s="264">
        <f t="shared" si="12"/>
        <v>3.6074999999999999</v>
      </c>
      <c r="R49" s="264">
        <f t="shared" si="13"/>
        <v>3.8334999999999999</v>
      </c>
      <c r="S49" s="264">
        <f t="shared" si="14"/>
        <v>3.9584999999999999</v>
      </c>
      <c r="T49" s="264">
        <f t="shared" si="15"/>
        <v>4.1564999999999994</v>
      </c>
      <c r="U49" s="264">
        <f t="shared" si="16"/>
        <v>4.2949999999999999</v>
      </c>
      <c r="V49" s="264">
        <f t="shared" si="17"/>
        <v>4.5065</v>
      </c>
      <c r="W49" s="264">
        <f t="shared" si="18"/>
        <v>4.9235000000000007</v>
      </c>
      <c r="X49" s="264">
        <f t="shared" si="19"/>
        <v>5.3719999999999999</v>
      </c>
      <c r="Y49" s="264">
        <f t="shared" si="20"/>
        <v>5.6265000000000001</v>
      </c>
      <c r="Z49" s="264">
        <f t="shared" si="21"/>
        <v>5.8045</v>
      </c>
      <c r="AA49" s="264">
        <f t="shared" si="22"/>
        <v>6.0765000000000002</v>
      </c>
      <c r="AB49" s="264">
        <f t="shared" si="23"/>
        <v>6.2590000000000003</v>
      </c>
      <c r="AC49" s="264">
        <f t="shared" si="24"/>
        <v>6.6159999999999997</v>
      </c>
      <c r="AD49" s="264">
        <f t="shared" si="25"/>
        <v>7.2675000000000001</v>
      </c>
      <c r="AF49" s="266">
        <v>47</v>
      </c>
      <c r="AG49" s="266">
        <v>0.21010000000000001</v>
      </c>
      <c r="AH49" s="266">
        <v>5.1117999999999997</v>
      </c>
      <c r="AI49" s="266">
        <v>0.12792000000000001</v>
      </c>
      <c r="AJ49" s="266">
        <v>3.383</v>
      </c>
      <c r="AK49" s="266">
        <v>3.7589999999999999</v>
      </c>
      <c r="AL49" s="266">
        <v>3.9929999999999999</v>
      </c>
      <c r="AM49" s="266">
        <v>4.1219999999999999</v>
      </c>
      <c r="AN49" s="266">
        <v>4.3259999999999996</v>
      </c>
      <c r="AO49" s="266">
        <v>4.4690000000000003</v>
      </c>
      <c r="AP49" s="266">
        <v>4.6859999999999999</v>
      </c>
      <c r="AQ49" s="266">
        <v>5.1120000000000001</v>
      </c>
      <c r="AR49" s="266">
        <v>5.5679999999999996</v>
      </c>
      <c r="AS49" s="266">
        <v>5.8259999999999996</v>
      </c>
      <c r="AT49" s="266">
        <v>6.0060000000000002</v>
      </c>
      <c r="AU49" s="266">
        <v>6.28</v>
      </c>
      <c r="AV49" s="266">
        <v>6.4640000000000004</v>
      </c>
      <c r="AW49" s="266">
        <v>6.8220000000000001</v>
      </c>
      <c r="AX49" s="266">
        <v>7.4729999999999999</v>
      </c>
      <c r="BA49" s="372">
        <v>47</v>
      </c>
      <c r="BB49" s="372">
        <v>0.12709999999999999</v>
      </c>
      <c r="BC49" s="372">
        <v>4.7348999999999997</v>
      </c>
      <c r="BD49" s="372">
        <v>0.13272</v>
      </c>
      <c r="BE49" s="372">
        <v>3.1070000000000002</v>
      </c>
      <c r="BF49" s="372">
        <v>3.456</v>
      </c>
      <c r="BG49" s="372">
        <v>3.6739999999999999</v>
      </c>
      <c r="BH49" s="372">
        <v>3.7949999999999999</v>
      </c>
      <c r="BI49" s="372">
        <v>3.9870000000000001</v>
      </c>
      <c r="BJ49" s="372">
        <v>4.1210000000000004</v>
      </c>
      <c r="BK49" s="372">
        <v>4.327</v>
      </c>
      <c r="BL49" s="372">
        <v>4.7350000000000003</v>
      </c>
      <c r="BM49" s="372">
        <v>5.1760000000000002</v>
      </c>
      <c r="BN49" s="372">
        <v>5.4269999999999996</v>
      </c>
      <c r="BO49" s="372">
        <v>5.6029999999999998</v>
      </c>
      <c r="BP49" s="372">
        <v>5.8730000000000002</v>
      </c>
      <c r="BQ49" s="372">
        <v>6.0540000000000003</v>
      </c>
      <c r="BR49" s="372">
        <v>6.41</v>
      </c>
      <c r="BS49" s="372">
        <v>7.0620000000000003</v>
      </c>
    </row>
    <row r="50" spans="1:71" x14ac:dyDescent="0.2">
      <c r="A50" s="265">
        <f t="shared" si="26"/>
        <v>4.9559999999999995</v>
      </c>
      <c r="B50" s="265">
        <f t="shared" si="27"/>
        <v>4.5374999999999996</v>
      </c>
      <c r="C50" s="265">
        <f t="shared" si="5"/>
        <v>5.4065000000000003</v>
      </c>
      <c r="D50" s="265">
        <f t="shared" si="28"/>
        <v>48</v>
      </c>
      <c r="E50" s="373">
        <f t="shared" si="29"/>
        <v>1.5770020533880904</v>
      </c>
      <c r="F50" s="373">
        <f t="shared" si="30"/>
        <v>0.13141683778234087</v>
      </c>
      <c r="G50" s="373">
        <f t="shared" si="31"/>
        <v>10.577002053388091</v>
      </c>
      <c r="H50" s="374">
        <f t="shared" si="32"/>
        <v>0.50794544273858755</v>
      </c>
      <c r="I50" s="374">
        <f t="shared" si="6"/>
        <v>0.33011151841197667</v>
      </c>
      <c r="J50" s="374">
        <f t="shared" si="33"/>
        <v>0.515983425460108</v>
      </c>
      <c r="K50" s="265" cm="1">
        <f t="array" ref="K50">$G50^gamma_drug4/($G50^gamma_drug4+(AGE_50_drug4+9)^gamma_drug4)</f>
        <v>1</v>
      </c>
      <c r="L50" s="264">
        <f t="shared" si="7"/>
        <v>48</v>
      </c>
      <c r="M50" s="264">
        <f t="shared" si="8"/>
        <v>0.16689999999999999</v>
      </c>
      <c r="N50" s="264">
        <f t="shared" si="9"/>
        <v>4.9559999999999995</v>
      </c>
      <c r="O50" s="264">
        <f t="shared" si="10"/>
        <v>0.13005</v>
      </c>
      <c r="P50" s="264">
        <f t="shared" si="11"/>
        <v>3.2705000000000002</v>
      </c>
      <c r="Q50" s="264">
        <f t="shared" si="12"/>
        <v>3.6339999999999999</v>
      </c>
      <c r="R50" s="264">
        <f t="shared" si="13"/>
        <v>3.8614999999999999</v>
      </c>
      <c r="S50" s="264">
        <f t="shared" si="14"/>
        <v>3.9864999999999995</v>
      </c>
      <c r="T50" s="264">
        <f t="shared" si="15"/>
        <v>4.1859999999999999</v>
      </c>
      <c r="U50" s="264">
        <f t="shared" si="16"/>
        <v>4.3250000000000002</v>
      </c>
      <c r="V50" s="264">
        <f t="shared" si="17"/>
        <v>4.5374999999999996</v>
      </c>
      <c r="W50" s="264">
        <f t="shared" si="18"/>
        <v>4.9559999999999995</v>
      </c>
      <c r="X50" s="264">
        <f t="shared" si="19"/>
        <v>5.4065000000000003</v>
      </c>
      <c r="Y50" s="264">
        <f t="shared" si="20"/>
        <v>5.6619999999999999</v>
      </c>
      <c r="Z50" s="264">
        <f t="shared" si="21"/>
        <v>5.8409999999999993</v>
      </c>
      <c r="AA50" s="264">
        <f t="shared" si="22"/>
        <v>6.1144999999999996</v>
      </c>
      <c r="AB50" s="264">
        <f t="shared" si="23"/>
        <v>6.2974999999999994</v>
      </c>
      <c r="AC50" s="264">
        <f t="shared" si="24"/>
        <v>6.6565000000000003</v>
      </c>
      <c r="AD50" s="264">
        <f t="shared" si="25"/>
        <v>7.3109999999999999</v>
      </c>
      <c r="AF50" s="266">
        <v>48</v>
      </c>
      <c r="AG50" s="266">
        <v>0.20910000000000001</v>
      </c>
      <c r="AH50" s="266">
        <v>5.1468999999999996</v>
      </c>
      <c r="AI50" s="266">
        <v>0.12759999999999999</v>
      </c>
      <c r="AJ50" s="266">
        <v>3.411</v>
      </c>
      <c r="AK50" s="266">
        <v>3.7879999999999998</v>
      </c>
      <c r="AL50" s="266">
        <v>4.024</v>
      </c>
      <c r="AM50" s="266">
        <v>4.1529999999999996</v>
      </c>
      <c r="AN50" s="266">
        <v>4.3579999999999997</v>
      </c>
      <c r="AO50" s="266">
        <v>4.5010000000000003</v>
      </c>
      <c r="AP50" s="266">
        <v>4.7190000000000003</v>
      </c>
      <c r="AQ50" s="266">
        <v>5.1470000000000002</v>
      </c>
      <c r="AR50" s="266">
        <v>5.6050000000000004</v>
      </c>
      <c r="AS50" s="266">
        <v>5.8639999999999999</v>
      </c>
      <c r="AT50" s="266">
        <v>6.0449999999999999</v>
      </c>
      <c r="AU50" s="266">
        <v>6.3209999999999997</v>
      </c>
      <c r="AV50" s="266">
        <v>6.5049999999999999</v>
      </c>
      <c r="AW50" s="266">
        <v>6.8650000000000002</v>
      </c>
      <c r="AX50" s="266">
        <v>7.5179999999999998</v>
      </c>
      <c r="BA50" s="372">
        <v>48</v>
      </c>
      <c r="BB50" s="372">
        <v>0.12470000000000001</v>
      </c>
      <c r="BC50" s="372">
        <v>4.7651000000000003</v>
      </c>
      <c r="BD50" s="372">
        <v>0.13250000000000001</v>
      </c>
      <c r="BE50" s="372">
        <v>3.13</v>
      </c>
      <c r="BF50" s="372">
        <v>3.48</v>
      </c>
      <c r="BG50" s="372">
        <v>3.6989999999999998</v>
      </c>
      <c r="BH50" s="372">
        <v>3.82</v>
      </c>
      <c r="BI50" s="372">
        <v>4.0140000000000002</v>
      </c>
      <c r="BJ50" s="372">
        <v>4.149</v>
      </c>
      <c r="BK50" s="372">
        <v>4.3559999999999999</v>
      </c>
      <c r="BL50" s="372">
        <v>4.7649999999999997</v>
      </c>
      <c r="BM50" s="372">
        <v>5.2080000000000002</v>
      </c>
      <c r="BN50" s="372">
        <v>5.46</v>
      </c>
      <c r="BO50" s="372">
        <v>5.6369999999999996</v>
      </c>
      <c r="BP50" s="372">
        <v>5.9080000000000004</v>
      </c>
      <c r="BQ50" s="372">
        <v>6.09</v>
      </c>
      <c r="BR50" s="372">
        <v>6.4480000000000004</v>
      </c>
      <c r="BS50" s="372">
        <v>7.1040000000000001</v>
      </c>
    </row>
    <row r="51" spans="1:71" x14ac:dyDescent="0.2">
      <c r="A51" s="265">
        <f t="shared" si="26"/>
        <v>4.9885000000000002</v>
      </c>
      <c r="B51" s="265">
        <f t="shared" si="27"/>
        <v>4.5679999999999996</v>
      </c>
      <c r="C51" s="265">
        <f t="shared" si="5"/>
        <v>5.4410000000000007</v>
      </c>
      <c r="D51" s="265">
        <f t="shared" si="28"/>
        <v>49</v>
      </c>
      <c r="E51" s="373">
        <f t="shared" si="29"/>
        <v>1.6098562628336757</v>
      </c>
      <c r="F51" s="373">
        <f t="shared" si="30"/>
        <v>0.13415468856947296</v>
      </c>
      <c r="G51" s="373">
        <f t="shared" si="31"/>
        <v>10.609856262833675</v>
      </c>
      <c r="H51" s="374">
        <f t="shared" si="32"/>
        <v>0.51131692787878047</v>
      </c>
      <c r="I51" s="374">
        <f t="shared" si="6"/>
        <v>0.33218601801338765</v>
      </c>
      <c r="J51" s="374">
        <f t="shared" si="33"/>
        <v>0.51799699119985676</v>
      </c>
      <c r="K51" s="265" cm="1">
        <f t="array" ref="K51">$G51^gamma_drug4/($G51^gamma_drug4+(AGE_50_drug4+9)^gamma_drug4)</f>
        <v>1</v>
      </c>
      <c r="L51" s="264">
        <f t="shared" si="7"/>
        <v>49</v>
      </c>
      <c r="M51" s="264">
        <f t="shared" si="8"/>
        <v>0.16525000000000001</v>
      </c>
      <c r="N51" s="264">
        <f t="shared" si="9"/>
        <v>4.9883500000000005</v>
      </c>
      <c r="O51" s="264">
        <f t="shared" si="10"/>
        <v>0.12978499999999998</v>
      </c>
      <c r="P51" s="264">
        <f t="shared" si="11"/>
        <v>3.2949999999999999</v>
      </c>
      <c r="Q51" s="264">
        <f t="shared" si="12"/>
        <v>3.6604999999999999</v>
      </c>
      <c r="R51" s="264">
        <f t="shared" si="13"/>
        <v>3.8885000000000001</v>
      </c>
      <c r="S51" s="264">
        <f t="shared" si="14"/>
        <v>4.0145</v>
      </c>
      <c r="T51" s="264">
        <f t="shared" si="15"/>
        <v>4.2145000000000001</v>
      </c>
      <c r="U51" s="264">
        <f t="shared" si="16"/>
        <v>4.3544999999999998</v>
      </c>
      <c r="V51" s="264">
        <f t="shared" si="17"/>
        <v>4.5679999999999996</v>
      </c>
      <c r="W51" s="264">
        <f t="shared" si="18"/>
        <v>4.9885000000000002</v>
      </c>
      <c r="X51" s="264">
        <f t="shared" si="19"/>
        <v>5.4410000000000007</v>
      </c>
      <c r="Y51" s="264">
        <f t="shared" si="20"/>
        <v>5.6974999999999998</v>
      </c>
      <c r="Z51" s="264">
        <f t="shared" si="21"/>
        <v>5.8770000000000007</v>
      </c>
      <c r="AA51" s="264">
        <f t="shared" si="22"/>
        <v>6.1520000000000001</v>
      </c>
      <c r="AB51" s="264">
        <f t="shared" si="23"/>
        <v>6.3360000000000003</v>
      </c>
      <c r="AC51" s="264">
        <f t="shared" si="24"/>
        <v>6.6965000000000003</v>
      </c>
      <c r="AD51" s="264">
        <f t="shared" si="25"/>
        <v>7.3539999999999992</v>
      </c>
      <c r="AF51" s="266">
        <v>49</v>
      </c>
      <c r="AG51" s="266">
        <v>0.20810000000000001</v>
      </c>
      <c r="AH51" s="266">
        <v>5.1817000000000002</v>
      </c>
      <c r="AI51" s="266">
        <v>0.12728999999999999</v>
      </c>
      <c r="AJ51" s="266">
        <v>3.4369999999999998</v>
      </c>
      <c r="AK51" s="266">
        <v>3.8170000000000002</v>
      </c>
      <c r="AL51" s="266">
        <v>4.0529999999999999</v>
      </c>
      <c r="AM51" s="266">
        <v>4.1829999999999998</v>
      </c>
      <c r="AN51" s="266">
        <v>4.3890000000000002</v>
      </c>
      <c r="AO51" s="266">
        <v>4.5330000000000004</v>
      </c>
      <c r="AP51" s="266">
        <v>4.7519999999999998</v>
      </c>
      <c r="AQ51" s="266">
        <v>5.1820000000000004</v>
      </c>
      <c r="AR51" s="266">
        <v>5.6420000000000003</v>
      </c>
      <c r="AS51" s="266">
        <v>5.9020000000000001</v>
      </c>
      <c r="AT51" s="266">
        <v>6.0830000000000002</v>
      </c>
      <c r="AU51" s="266">
        <v>6.36</v>
      </c>
      <c r="AV51" s="266">
        <v>6.5449999999999999</v>
      </c>
      <c r="AW51" s="266">
        <v>6.907</v>
      </c>
      <c r="AX51" s="266">
        <v>7.5629999999999997</v>
      </c>
      <c r="BA51" s="372">
        <v>49</v>
      </c>
      <c r="BB51" s="372">
        <v>0.12239999999999999</v>
      </c>
      <c r="BC51" s="372">
        <v>4.7949999999999999</v>
      </c>
      <c r="BD51" s="372">
        <v>0.13228000000000001</v>
      </c>
      <c r="BE51" s="372">
        <v>3.153</v>
      </c>
      <c r="BF51" s="372">
        <v>3.504</v>
      </c>
      <c r="BG51" s="372">
        <v>3.7240000000000002</v>
      </c>
      <c r="BH51" s="372">
        <v>3.8460000000000001</v>
      </c>
      <c r="BI51" s="372">
        <v>4.04</v>
      </c>
      <c r="BJ51" s="372">
        <v>4.1760000000000002</v>
      </c>
      <c r="BK51" s="372">
        <v>4.3840000000000003</v>
      </c>
      <c r="BL51" s="372">
        <v>4.7949999999999999</v>
      </c>
      <c r="BM51" s="372">
        <v>5.24</v>
      </c>
      <c r="BN51" s="372">
        <v>5.4930000000000003</v>
      </c>
      <c r="BO51" s="372">
        <v>5.6710000000000003</v>
      </c>
      <c r="BP51" s="372">
        <v>5.944</v>
      </c>
      <c r="BQ51" s="372">
        <v>6.1269999999999998</v>
      </c>
      <c r="BR51" s="372">
        <v>6.4859999999999998</v>
      </c>
      <c r="BS51" s="372">
        <v>7.1449999999999996</v>
      </c>
    </row>
    <row r="52" spans="1:71" x14ac:dyDescent="0.2">
      <c r="A52" s="265">
        <f t="shared" si="26"/>
        <v>5.0205000000000002</v>
      </c>
      <c r="B52" s="265">
        <f t="shared" si="27"/>
        <v>4.5975000000000001</v>
      </c>
      <c r="C52" s="265">
        <f t="shared" si="5"/>
        <v>5.4744999999999999</v>
      </c>
      <c r="D52" s="265">
        <f t="shared" si="28"/>
        <v>50</v>
      </c>
      <c r="E52" s="373">
        <f t="shared" si="29"/>
        <v>1.6427104722792607</v>
      </c>
      <c r="F52" s="373">
        <f t="shared" si="30"/>
        <v>0.13689253935660506</v>
      </c>
      <c r="G52" s="373">
        <f t="shared" si="31"/>
        <v>10.64271047227926</v>
      </c>
      <c r="H52" s="374">
        <f t="shared" si="32"/>
        <v>0.51467696484847347</v>
      </c>
      <c r="I52" s="374">
        <f t="shared" si="6"/>
        <v>0.33426060499921417</v>
      </c>
      <c r="J52" s="374">
        <f t="shared" si="33"/>
        <v>0.52000374985600772</v>
      </c>
      <c r="K52" s="265" cm="1">
        <f t="array" ref="K52">$G52^gamma_drug4/($G52^gamma_drug4+(AGE_50_drug4+9)^gamma_drug4)</f>
        <v>1</v>
      </c>
      <c r="L52" s="264">
        <f t="shared" si="7"/>
        <v>50</v>
      </c>
      <c r="M52" s="264">
        <f t="shared" si="8"/>
        <v>0.16355</v>
      </c>
      <c r="N52" s="264">
        <f t="shared" si="9"/>
        <v>5.0202999999999998</v>
      </c>
      <c r="O52" s="264">
        <f t="shared" si="10"/>
        <v>0.12952000000000002</v>
      </c>
      <c r="P52" s="264">
        <f t="shared" si="11"/>
        <v>3.3194999999999997</v>
      </c>
      <c r="Q52" s="264">
        <f t="shared" si="12"/>
        <v>3.6870000000000003</v>
      </c>
      <c r="R52" s="264">
        <f t="shared" si="13"/>
        <v>3.9160000000000004</v>
      </c>
      <c r="S52" s="264">
        <f t="shared" si="14"/>
        <v>4.0419999999999998</v>
      </c>
      <c r="T52" s="264">
        <f t="shared" si="15"/>
        <v>4.2430000000000003</v>
      </c>
      <c r="U52" s="264">
        <f t="shared" si="16"/>
        <v>4.3840000000000003</v>
      </c>
      <c r="V52" s="264">
        <f t="shared" si="17"/>
        <v>4.5975000000000001</v>
      </c>
      <c r="W52" s="264">
        <f t="shared" si="18"/>
        <v>5.0205000000000002</v>
      </c>
      <c r="X52" s="264">
        <f t="shared" si="19"/>
        <v>5.4744999999999999</v>
      </c>
      <c r="Y52" s="264">
        <f t="shared" si="20"/>
        <v>5.7324999999999999</v>
      </c>
      <c r="Z52" s="264">
        <f t="shared" si="21"/>
        <v>5.9124999999999996</v>
      </c>
      <c r="AA52" s="264">
        <f t="shared" si="22"/>
        <v>6.1890000000000001</v>
      </c>
      <c r="AB52" s="264">
        <f t="shared" si="23"/>
        <v>6.3734999999999999</v>
      </c>
      <c r="AC52" s="264">
        <f t="shared" si="24"/>
        <v>6.7355</v>
      </c>
      <c r="AD52" s="264">
        <f t="shared" si="25"/>
        <v>7.3964999999999996</v>
      </c>
      <c r="AF52" s="266">
        <v>50</v>
      </c>
      <c r="AG52" s="266">
        <v>0.20710000000000001</v>
      </c>
      <c r="AH52" s="266">
        <v>5.2161</v>
      </c>
      <c r="AI52" s="266">
        <v>0.12698000000000001</v>
      </c>
      <c r="AJ52" s="266">
        <v>3.464</v>
      </c>
      <c r="AK52" s="266">
        <v>3.8460000000000001</v>
      </c>
      <c r="AL52" s="266">
        <v>4.0830000000000002</v>
      </c>
      <c r="AM52" s="266">
        <v>4.2130000000000001</v>
      </c>
      <c r="AN52" s="266">
        <v>4.42</v>
      </c>
      <c r="AO52" s="266">
        <v>4.5650000000000004</v>
      </c>
      <c r="AP52" s="266">
        <v>4.7839999999999998</v>
      </c>
      <c r="AQ52" s="266">
        <v>5.2160000000000002</v>
      </c>
      <c r="AR52" s="266">
        <v>5.6779999999999999</v>
      </c>
      <c r="AS52" s="266">
        <v>5.9390000000000001</v>
      </c>
      <c r="AT52" s="266">
        <v>6.1210000000000004</v>
      </c>
      <c r="AU52" s="266">
        <v>6.4</v>
      </c>
      <c r="AV52" s="266">
        <v>6.585</v>
      </c>
      <c r="AW52" s="266">
        <v>6.9480000000000004</v>
      </c>
      <c r="AX52" s="266">
        <v>7.6070000000000002</v>
      </c>
      <c r="BA52" s="372">
        <v>50</v>
      </c>
      <c r="BB52" s="372">
        <v>0.12</v>
      </c>
      <c r="BC52" s="372">
        <v>4.8244999999999996</v>
      </c>
      <c r="BD52" s="372">
        <v>0.13206000000000001</v>
      </c>
      <c r="BE52" s="372">
        <v>3.1749999999999998</v>
      </c>
      <c r="BF52" s="372">
        <v>3.528</v>
      </c>
      <c r="BG52" s="372">
        <v>3.7490000000000001</v>
      </c>
      <c r="BH52" s="372">
        <v>3.871</v>
      </c>
      <c r="BI52" s="372">
        <v>4.0659999999999998</v>
      </c>
      <c r="BJ52" s="372">
        <v>4.2030000000000003</v>
      </c>
      <c r="BK52" s="372">
        <v>4.4109999999999996</v>
      </c>
      <c r="BL52" s="372">
        <v>4.8250000000000002</v>
      </c>
      <c r="BM52" s="372">
        <v>5.2709999999999999</v>
      </c>
      <c r="BN52" s="372">
        <v>5.5259999999999998</v>
      </c>
      <c r="BO52" s="372">
        <v>5.7039999999999997</v>
      </c>
      <c r="BP52" s="372">
        <v>5.9779999999999998</v>
      </c>
      <c r="BQ52" s="372">
        <v>6.1619999999999999</v>
      </c>
      <c r="BR52" s="372">
        <v>6.5229999999999997</v>
      </c>
      <c r="BS52" s="372">
        <v>7.1859999999999999</v>
      </c>
    </row>
    <row r="53" spans="1:71" x14ac:dyDescent="0.2">
      <c r="A53" s="265">
        <f t="shared" si="26"/>
        <v>5.0519999999999996</v>
      </c>
      <c r="B53" s="265">
        <f t="shared" si="27"/>
        <v>4.6280000000000001</v>
      </c>
      <c r="C53" s="265">
        <f t="shared" si="5"/>
        <v>5.5084999999999997</v>
      </c>
      <c r="D53" s="265">
        <f t="shared" si="28"/>
        <v>51</v>
      </c>
      <c r="E53" s="373">
        <f t="shared" si="29"/>
        <v>1.675564681724846</v>
      </c>
      <c r="F53" s="373">
        <f t="shared" si="30"/>
        <v>0.13963039014373715</v>
      </c>
      <c r="G53" s="373">
        <f t="shared" si="31"/>
        <v>10.675564681724847</v>
      </c>
      <c r="H53" s="374">
        <f t="shared" si="32"/>
        <v>0.51802532551169578</v>
      </c>
      <c r="I53" s="374">
        <f t="shared" si="6"/>
        <v>0.33633519885292446</v>
      </c>
      <c r="J53" s="374">
        <f t="shared" si="33"/>
        <v>0.52200368092193039</v>
      </c>
      <c r="K53" s="265" cm="1">
        <f t="array" ref="K53">$G53^gamma_drug4/($G53^gamma_drug4+(AGE_50_drug4+9)^gamma_drug4)</f>
        <v>1</v>
      </c>
      <c r="L53" s="264">
        <f t="shared" si="7"/>
        <v>51</v>
      </c>
      <c r="M53" s="264">
        <f t="shared" si="8"/>
        <v>0.16189999999999999</v>
      </c>
      <c r="N53" s="264">
        <f t="shared" si="9"/>
        <v>5.0519499999999997</v>
      </c>
      <c r="O53" s="264">
        <f t="shared" si="10"/>
        <v>0.12925999999999999</v>
      </c>
      <c r="P53" s="264">
        <f t="shared" si="11"/>
        <v>3.3440000000000003</v>
      </c>
      <c r="Q53" s="264">
        <f t="shared" si="12"/>
        <v>3.7125000000000004</v>
      </c>
      <c r="R53" s="264">
        <f t="shared" si="13"/>
        <v>3.9430000000000001</v>
      </c>
      <c r="S53" s="264">
        <f t="shared" si="14"/>
        <v>4.0694999999999997</v>
      </c>
      <c r="T53" s="264">
        <f t="shared" si="15"/>
        <v>4.2714999999999996</v>
      </c>
      <c r="U53" s="264">
        <f t="shared" si="16"/>
        <v>4.4124999999999996</v>
      </c>
      <c r="V53" s="264">
        <f t="shared" si="17"/>
        <v>4.6280000000000001</v>
      </c>
      <c r="W53" s="264">
        <f t="shared" si="18"/>
        <v>5.0519999999999996</v>
      </c>
      <c r="X53" s="264">
        <f t="shared" si="19"/>
        <v>5.5084999999999997</v>
      </c>
      <c r="Y53" s="264">
        <f t="shared" si="20"/>
        <v>5.7675000000000001</v>
      </c>
      <c r="Z53" s="264">
        <f t="shared" si="21"/>
        <v>5.9485000000000001</v>
      </c>
      <c r="AA53" s="264">
        <f t="shared" si="22"/>
        <v>6.2255000000000003</v>
      </c>
      <c r="AB53" s="264">
        <f t="shared" si="23"/>
        <v>6.4115000000000002</v>
      </c>
      <c r="AC53" s="264">
        <f t="shared" si="24"/>
        <v>6.7750000000000004</v>
      </c>
      <c r="AD53" s="264">
        <f t="shared" si="25"/>
        <v>7.4380000000000006</v>
      </c>
      <c r="AF53" s="266">
        <v>51</v>
      </c>
      <c r="AG53" s="266">
        <v>0.20610000000000001</v>
      </c>
      <c r="AH53" s="266">
        <v>5.2500999999999998</v>
      </c>
      <c r="AI53" s="266">
        <v>0.12667</v>
      </c>
      <c r="AJ53" s="266">
        <v>3.4910000000000001</v>
      </c>
      <c r="AK53" s="266">
        <v>3.8740000000000001</v>
      </c>
      <c r="AL53" s="266">
        <v>4.1120000000000001</v>
      </c>
      <c r="AM53" s="266">
        <v>4.2430000000000003</v>
      </c>
      <c r="AN53" s="266">
        <v>4.4509999999999996</v>
      </c>
      <c r="AO53" s="266">
        <v>4.5960000000000001</v>
      </c>
      <c r="AP53" s="266">
        <v>4.8170000000000002</v>
      </c>
      <c r="AQ53" s="266">
        <v>5.25</v>
      </c>
      <c r="AR53" s="266">
        <v>5.7140000000000004</v>
      </c>
      <c r="AS53" s="266">
        <v>5.976</v>
      </c>
      <c r="AT53" s="266">
        <v>6.1589999999999998</v>
      </c>
      <c r="AU53" s="266">
        <v>6.4379999999999997</v>
      </c>
      <c r="AV53" s="266">
        <v>6.625</v>
      </c>
      <c r="AW53" s="266">
        <v>6.9889999999999999</v>
      </c>
      <c r="AX53" s="266">
        <v>7.65</v>
      </c>
      <c r="BA53" s="372">
        <v>51</v>
      </c>
      <c r="BB53" s="372">
        <v>0.1177</v>
      </c>
      <c r="BC53" s="372">
        <v>4.8537999999999997</v>
      </c>
      <c r="BD53" s="372">
        <v>0.13184999999999999</v>
      </c>
      <c r="BE53" s="372">
        <v>3.1970000000000001</v>
      </c>
      <c r="BF53" s="372">
        <v>3.5510000000000002</v>
      </c>
      <c r="BG53" s="372">
        <v>3.774</v>
      </c>
      <c r="BH53" s="372">
        <v>3.8959999999999999</v>
      </c>
      <c r="BI53" s="372">
        <v>4.0919999999999996</v>
      </c>
      <c r="BJ53" s="372">
        <v>4.2290000000000001</v>
      </c>
      <c r="BK53" s="372">
        <v>4.4390000000000001</v>
      </c>
      <c r="BL53" s="372">
        <v>4.8540000000000001</v>
      </c>
      <c r="BM53" s="372">
        <v>5.3029999999999999</v>
      </c>
      <c r="BN53" s="372">
        <v>5.5590000000000002</v>
      </c>
      <c r="BO53" s="372">
        <v>5.7380000000000004</v>
      </c>
      <c r="BP53" s="372">
        <v>6.0129999999999999</v>
      </c>
      <c r="BQ53" s="372">
        <v>6.1980000000000004</v>
      </c>
      <c r="BR53" s="372">
        <v>6.5609999999999999</v>
      </c>
      <c r="BS53" s="372">
        <v>7.226</v>
      </c>
    </row>
    <row r="54" spans="1:71" x14ac:dyDescent="0.2">
      <c r="A54" s="265">
        <f t="shared" si="26"/>
        <v>5.0834999999999999</v>
      </c>
      <c r="B54" s="265">
        <f t="shared" si="27"/>
        <v>4.657</v>
      </c>
      <c r="C54" s="265">
        <f t="shared" si="5"/>
        <v>5.5419999999999998</v>
      </c>
      <c r="D54" s="265">
        <f t="shared" si="28"/>
        <v>52</v>
      </c>
      <c r="E54" s="373">
        <f t="shared" si="29"/>
        <v>1.7084188911704312</v>
      </c>
      <c r="F54" s="373">
        <f t="shared" si="30"/>
        <v>0.14236824093086928</v>
      </c>
      <c r="G54" s="373">
        <f t="shared" si="31"/>
        <v>10.708418891170432</v>
      </c>
      <c r="H54" s="374">
        <f t="shared" si="32"/>
        <v>0.52136178706461189</v>
      </c>
      <c r="I54" s="374">
        <f t="shared" si="6"/>
        <v>0.33840971955249488</v>
      </c>
      <c r="J54" s="374">
        <f t="shared" si="33"/>
        <v>0.52399676474209622</v>
      </c>
      <c r="K54" s="265" cm="1">
        <f t="array" ref="K54">$G54^gamma_drug4/($G54^gamma_drug4+(AGE_50_drug4+9)^gamma_drug4)</f>
        <v>1</v>
      </c>
      <c r="L54" s="264">
        <f t="shared" si="7"/>
        <v>52</v>
      </c>
      <c r="M54" s="264">
        <f t="shared" si="8"/>
        <v>0.1603</v>
      </c>
      <c r="N54" s="264">
        <f t="shared" si="9"/>
        <v>5.0832499999999996</v>
      </c>
      <c r="O54" s="264">
        <f t="shared" si="10"/>
        <v>0.12901000000000001</v>
      </c>
      <c r="P54" s="264">
        <f t="shared" si="11"/>
        <v>3.3679999999999999</v>
      </c>
      <c r="Q54" s="264">
        <f t="shared" si="12"/>
        <v>3.7385000000000002</v>
      </c>
      <c r="R54" s="264">
        <f t="shared" si="13"/>
        <v>3.9695</v>
      </c>
      <c r="S54" s="264">
        <f t="shared" si="14"/>
        <v>4.0969999999999995</v>
      </c>
      <c r="T54" s="264">
        <f t="shared" si="15"/>
        <v>4.2995000000000001</v>
      </c>
      <c r="U54" s="264">
        <f t="shared" si="16"/>
        <v>4.4409999999999998</v>
      </c>
      <c r="V54" s="264">
        <f t="shared" si="17"/>
        <v>4.657</v>
      </c>
      <c r="W54" s="264">
        <f t="shared" si="18"/>
        <v>5.0834999999999999</v>
      </c>
      <c r="X54" s="264">
        <f t="shared" si="19"/>
        <v>5.5419999999999998</v>
      </c>
      <c r="Y54" s="264">
        <f t="shared" si="20"/>
        <v>5.8019999999999996</v>
      </c>
      <c r="Z54" s="264">
        <f t="shared" si="21"/>
        <v>5.9834999999999994</v>
      </c>
      <c r="AA54" s="264">
        <f t="shared" si="22"/>
        <v>6.2614999999999998</v>
      </c>
      <c r="AB54" s="264">
        <f t="shared" si="23"/>
        <v>6.4484999999999992</v>
      </c>
      <c r="AC54" s="264">
        <f t="shared" si="24"/>
        <v>6.8134999999999994</v>
      </c>
      <c r="AD54" s="264">
        <f t="shared" si="25"/>
        <v>7.48</v>
      </c>
      <c r="AF54" s="266">
        <v>52</v>
      </c>
      <c r="AG54" s="266">
        <v>0.20519999999999999</v>
      </c>
      <c r="AH54" s="266">
        <v>5.2836999999999996</v>
      </c>
      <c r="AI54" s="266">
        <v>0.12637000000000001</v>
      </c>
      <c r="AJ54" s="266">
        <v>3.5169999999999999</v>
      </c>
      <c r="AK54" s="266">
        <v>3.9020000000000001</v>
      </c>
      <c r="AL54" s="266">
        <v>4.141</v>
      </c>
      <c r="AM54" s="266">
        <v>4.2729999999999997</v>
      </c>
      <c r="AN54" s="266">
        <v>4.4809999999999999</v>
      </c>
      <c r="AO54" s="266">
        <v>4.6269999999999998</v>
      </c>
      <c r="AP54" s="266">
        <v>4.8479999999999999</v>
      </c>
      <c r="AQ54" s="266">
        <v>5.2839999999999998</v>
      </c>
      <c r="AR54" s="266">
        <v>5.75</v>
      </c>
      <c r="AS54" s="266">
        <v>6.0129999999999999</v>
      </c>
      <c r="AT54" s="266">
        <v>6.1959999999999997</v>
      </c>
      <c r="AU54" s="266">
        <v>6.476</v>
      </c>
      <c r="AV54" s="266">
        <v>6.6639999999999997</v>
      </c>
      <c r="AW54" s="266">
        <v>7.0289999999999999</v>
      </c>
      <c r="AX54" s="266">
        <v>7.6929999999999996</v>
      </c>
      <c r="BA54" s="372">
        <v>52</v>
      </c>
      <c r="BB54" s="372">
        <v>0.1154</v>
      </c>
      <c r="BC54" s="372">
        <v>4.8827999999999996</v>
      </c>
      <c r="BD54" s="372">
        <v>0.13164999999999999</v>
      </c>
      <c r="BE54" s="372">
        <v>3.2189999999999999</v>
      </c>
      <c r="BF54" s="372">
        <v>3.5750000000000002</v>
      </c>
      <c r="BG54" s="372">
        <v>3.798</v>
      </c>
      <c r="BH54" s="372">
        <v>3.9209999999999998</v>
      </c>
      <c r="BI54" s="372">
        <v>4.1180000000000003</v>
      </c>
      <c r="BJ54" s="372">
        <v>4.2549999999999999</v>
      </c>
      <c r="BK54" s="372">
        <v>4.4660000000000002</v>
      </c>
      <c r="BL54" s="372">
        <v>4.883</v>
      </c>
      <c r="BM54" s="372">
        <v>5.3339999999999996</v>
      </c>
      <c r="BN54" s="372">
        <v>5.5910000000000002</v>
      </c>
      <c r="BO54" s="372">
        <v>5.7709999999999999</v>
      </c>
      <c r="BP54" s="372">
        <v>6.0469999999999997</v>
      </c>
      <c r="BQ54" s="372">
        <v>6.2329999999999997</v>
      </c>
      <c r="BR54" s="372">
        <v>6.5979999999999999</v>
      </c>
      <c r="BS54" s="372">
        <v>7.2670000000000003</v>
      </c>
    </row>
    <row r="55" spans="1:71" x14ac:dyDescent="0.2">
      <c r="A55" s="265">
        <f t="shared" si="26"/>
        <v>5.1144999999999996</v>
      </c>
      <c r="B55" s="265">
        <f t="shared" si="27"/>
        <v>4.6865000000000006</v>
      </c>
      <c r="C55" s="265">
        <f t="shared" si="5"/>
        <v>5.5745000000000005</v>
      </c>
      <c r="D55" s="265">
        <f t="shared" si="28"/>
        <v>53</v>
      </c>
      <c r="E55" s="373">
        <f t="shared" si="29"/>
        <v>1.7412731006160165</v>
      </c>
      <c r="F55" s="373">
        <f t="shared" si="30"/>
        <v>0.14510609171800137</v>
      </c>
      <c r="G55" s="373">
        <f t="shared" si="31"/>
        <v>10.741273100616016</v>
      </c>
      <c r="H55" s="374">
        <f t="shared" si="32"/>
        <v>0.52468613203628967</v>
      </c>
      <c r="I55" s="374">
        <f t="shared" si="6"/>
        <v>0.34048408757815718</v>
      </c>
      <c r="J55" s="374">
        <f t="shared" si="33"/>
        <v>0.52598298250163822</v>
      </c>
      <c r="K55" s="265" cm="1">
        <f t="array" ref="K55">$G55^gamma_drug4/($G55^gamma_drug4+(AGE_50_drug4+9)^gamma_drug4)</f>
        <v>1</v>
      </c>
      <c r="L55" s="264">
        <f t="shared" si="7"/>
        <v>53</v>
      </c>
      <c r="M55" s="264">
        <f t="shared" si="8"/>
        <v>0.15870000000000001</v>
      </c>
      <c r="N55" s="264">
        <f t="shared" si="9"/>
        <v>5.1143000000000001</v>
      </c>
      <c r="O55" s="264">
        <f t="shared" si="10"/>
        <v>0.12875999999999999</v>
      </c>
      <c r="P55" s="264">
        <f t="shared" si="11"/>
        <v>3.3920000000000003</v>
      </c>
      <c r="Q55" s="264">
        <f t="shared" si="12"/>
        <v>3.7634999999999996</v>
      </c>
      <c r="R55" s="264">
        <f t="shared" si="13"/>
        <v>3.996</v>
      </c>
      <c r="S55" s="264">
        <f t="shared" si="14"/>
        <v>4.1239999999999997</v>
      </c>
      <c r="T55" s="264">
        <f t="shared" si="15"/>
        <v>4.3274999999999997</v>
      </c>
      <c r="U55" s="264">
        <f t="shared" si="16"/>
        <v>4.4695</v>
      </c>
      <c r="V55" s="264">
        <f t="shared" si="17"/>
        <v>4.6865000000000006</v>
      </c>
      <c r="W55" s="264">
        <f t="shared" si="18"/>
        <v>5.1144999999999996</v>
      </c>
      <c r="X55" s="264">
        <f t="shared" si="19"/>
        <v>5.5745000000000005</v>
      </c>
      <c r="Y55" s="264">
        <f t="shared" si="20"/>
        <v>5.8360000000000003</v>
      </c>
      <c r="Z55" s="264">
        <f t="shared" si="21"/>
        <v>6.0179999999999998</v>
      </c>
      <c r="AA55" s="264">
        <f t="shared" si="22"/>
        <v>6.2975000000000003</v>
      </c>
      <c r="AB55" s="264">
        <f t="shared" si="23"/>
        <v>6.4849999999999994</v>
      </c>
      <c r="AC55" s="264">
        <f t="shared" si="24"/>
        <v>6.8514999999999997</v>
      </c>
      <c r="AD55" s="264">
        <f t="shared" si="25"/>
        <v>7.5205000000000002</v>
      </c>
      <c r="AF55" s="266">
        <v>53</v>
      </c>
      <c r="AG55" s="266">
        <v>0.20419999999999999</v>
      </c>
      <c r="AH55" s="266">
        <v>5.3170999999999999</v>
      </c>
      <c r="AI55" s="266">
        <v>0.12606999999999999</v>
      </c>
      <c r="AJ55" s="266">
        <v>3.5430000000000001</v>
      </c>
      <c r="AK55" s="266">
        <v>3.9289999999999998</v>
      </c>
      <c r="AL55" s="266">
        <v>4.17</v>
      </c>
      <c r="AM55" s="266">
        <v>4.3019999999999996</v>
      </c>
      <c r="AN55" s="266">
        <v>4.5119999999999996</v>
      </c>
      <c r="AO55" s="266">
        <v>4.6580000000000004</v>
      </c>
      <c r="AP55" s="266">
        <v>4.88</v>
      </c>
      <c r="AQ55" s="266">
        <v>5.3170000000000002</v>
      </c>
      <c r="AR55" s="266">
        <v>5.7850000000000001</v>
      </c>
      <c r="AS55" s="266">
        <v>6.0490000000000004</v>
      </c>
      <c r="AT55" s="266">
        <v>6.2329999999999997</v>
      </c>
      <c r="AU55" s="266">
        <v>6.5140000000000002</v>
      </c>
      <c r="AV55" s="266">
        <v>6.702</v>
      </c>
      <c r="AW55" s="266">
        <v>7.069</v>
      </c>
      <c r="AX55" s="266">
        <v>7.7350000000000003</v>
      </c>
      <c r="BA55" s="372">
        <v>53</v>
      </c>
      <c r="BB55" s="372">
        <v>0.1132</v>
      </c>
      <c r="BC55" s="372">
        <v>4.9115000000000002</v>
      </c>
      <c r="BD55" s="372">
        <v>0.13145000000000001</v>
      </c>
      <c r="BE55" s="372">
        <v>3.2410000000000001</v>
      </c>
      <c r="BF55" s="372">
        <v>3.5979999999999999</v>
      </c>
      <c r="BG55" s="372">
        <v>3.8220000000000001</v>
      </c>
      <c r="BH55" s="372">
        <v>3.9460000000000002</v>
      </c>
      <c r="BI55" s="372">
        <v>4.1429999999999998</v>
      </c>
      <c r="BJ55" s="372">
        <v>4.2809999999999997</v>
      </c>
      <c r="BK55" s="372">
        <v>4.4930000000000003</v>
      </c>
      <c r="BL55" s="372">
        <v>4.9119999999999999</v>
      </c>
      <c r="BM55" s="372">
        <v>5.3639999999999999</v>
      </c>
      <c r="BN55" s="372">
        <v>5.6230000000000002</v>
      </c>
      <c r="BO55" s="372">
        <v>5.8029999999999999</v>
      </c>
      <c r="BP55" s="372">
        <v>6.0810000000000004</v>
      </c>
      <c r="BQ55" s="372">
        <v>6.2679999999999998</v>
      </c>
      <c r="BR55" s="372">
        <v>6.6340000000000003</v>
      </c>
      <c r="BS55" s="372">
        <v>7.306</v>
      </c>
    </row>
    <row r="56" spans="1:71" x14ac:dyDescent="0.2">
      <c r="A56" s="265">
        <f t="shared" si="26"/>
        <v>5.1449999999999996</v>
      </c>
      <c r="B56" s="265">
        <f t="shared" si="27"/>
        <v>4.7149999999999999</v>
      </c>
      <c r="C56" s="265">
        <f t="shared" si="5"/>
        <v>5.6069999999999993</v>
      </c>
      <c r="D56" s="265">
        <f t="shared" si="28"/>
        <v>54</v>
      </c>
      <c r="E56" s="373">
        <f t="shared" si="29"/>
        <v>1.7741273100616017</v>
      </c>
      <c r="F56" s="373">
        <f t="shared" si="30"/>
        <v>0.14784394250513347</v>
      </c>
      <c r="G56" s="373">
        <f t="shared" si="31"/>
        <v>10.774127310061601</v>
      </c>
      <c r="H56" s="374">
        <f t="shared" si="32"/>
        <v>0.52799814828638003</v>
      </c>
      <c r="I56" s="374">
        <f t="shared" si="6"/>
        <v>0.34255822391995044</v>
      </c>
      <c r="J56" s="374">
        <f t="shared" si="33"/>
        <v>0.52796231621591871</v>
      </c>
      <c r="K56" s="265" cm="1">
        <f t="array" ref="K56">$G56^gamma_drug4/($G56^gamma_drug4+(AGE_50_drug4+9)^gamma_drug4)</f>
        <v>1</v>
      </c>
      <c r="L56" s="264">
        <f t="shared" si="7"/>
        <v>54</v>
      </c>
      <c r="M56" s="264">
        <f t="shared" si="8"/>
        <v>0.15705</v>
      </c>
      <c r="N56" s="264">
        <f t="shared" si="9"/>
        <v>5.1449499999999997</v>
      </c>
      <c r="O56" s="264">
        <f t="shared" si="10"/>
        <v>0.12851000000000001</v>
      </c>
      <c r="P56" s="264">
        <f t="shared" si="11"/>
        <v>3.4154999999999998</v>
      </c>
      <c r="Q56" s="264">
        <f t="shared" si="12"/>
        <v>3.7889999999999997</v>
      </c>
      <c r="R56" s="264">
        <f t="shared" si="13"/>
        <v>4.0220000000000002</v>
      </c>
      <c r="S56" s="264">
        <f t="shared" si="14"/>
        <v>4.1505000000000001</v>
      </c>
      <c r="T56" s="264">
        <f t="shared" si="15"/>
        <v>4.3544999999999998</v>
      </c>
      <c r="U56" s="264">
        <f t="shared" si="16"/>
        <v>4.4975000000000005</v>
      </c>
      <c r="V56" s="264">
        <f t="shared" si="17"/>
        <v>4.7149999999999999</v>
      </c>
      <c r="W56" s="264">
        <f t="shared" si="18"/>
        <v>5.1449999999999996</v>
      </c>
      <c r="X56" s="264">
        <f t="shared" si="19"/>
        <v>5.6069999999999993</v>
      </c>
      <c r="Y56" s="264">
        <f t="shared" si="20"/>
        <v>5.8695000000000004</v>
      </c>
      <c r="Z56" s="264">
        <f t="shared" si="21"/>
        <v>6.0525000000000002</v>
      </c>
      <c r="AA56" s="264">
        <f t="shared" si="22"/>
        <v>6.3334999999999999</v>
      </c>
      <c r="AB56" s="264">
        <f t="shared" si="23"/>
        <v>6.5214999999999996</v>
      </c>
      <c r="AC56" s="264">
        <f t="shared" si="24"/>
        <v>6.8895</v>
      </c>
      <c r="AD56" s="264">
        <f t="shared" si="25"/>
        <v>7.5609999999999999</v>
      </c>
      <c r="AF56" s="266">
        <v>54</v>
      </c>
      <c r="AG56" s="266">
        <v>0.20319999999999999</v>
      </c>
      <c r="AH56" s="266">
        <v>5.35</v>
      </c>
      <c r="AI56" s="266">
        <v>0.12576999999999999</v>
      </c>
      <c r="AJ56" s="266">
        <v>3.569</v>
      </c>
      <c r="AK56" s="266">
        <v>3.9569999999999999</v>
      </c>
      <c r="AL56" s="266">
        <v>4.1980000000000004</v>
      </c>
      <c r="AM56" s="266">
        <v>4.3310000000000004</v>
      </c>
      <c r="AN56" s="266">
        <v>4.5410000000000004</v>
      </c>
      <c r="AO56" s="266">
        <v>4.6879999999999997</v>
      </c>
      <c r="AP56" s="266">
        <v>4.9109999999999996</v>
      </c>
      <c r="AQ56" s="266">
        <v>5.35</v>
      </c>
      <c r="AR56" s="266">
        <v>5.819</v>
      </c>
      <c r="AS56" s="266">
        <v>6.085</v>
      </c>
      <c r="AT56" s="266">
        <v>6.2690000000000001</v>
      </c>
      <c r="AU56" s="266">
        <v>6.5519999999999996</v>
      </c>
      <c r="AV56" s="266">
        <v>6.7409999999999997</v>
      </c>
      <c r="AW56" s="266">
        <v>7.109</v>
      </c>
      <c r="AX56" s="266">
        <v>7.7770000000000001</v>
      </c>
      <c r="BA56" s="372">
        <v>54</v>
      </c>
      <c r="BB56" s="372">
        <v>0.1109</v>
      </c>
      <c r="BC56" s="372">
        <v>4.9398999999999997</v>
      </c>
      <c r="BD56" s="372">
        <v>0.13125000000000001</v>
      </c>
      <c r="BE56" s="372">
        <v>3.262</v>
      </c>
      <c r="BF56" s="372">
        <v>3.621</v>
      </c>
      <c r="BG56" s="372">
        <v>3.8460000000000001</v>
      </c>
      <c r="BH56" s="372">
        <v>3.97</v>
      </c>
      <c r="BI56" s="372">
        <v>4.1680000000000001</v>
      </c>
      <c r="BJ56" s="372">
        <v>4.3070000000000004</v>
      </c>
      <c r="BK56" s="372">
        <v>4.5190000000000001</v>
      </c>
      <c r="BL56" s="372">
        <v>4.9400000000000004</v>
      </c>
      <c r="BM56" s="372">
        <v>5.3949999999999996</v>
      </c>
      <c r="BN56" s="372">
        <v>5.6539999999999999</v>
      </c>
      <c r="BO56" s="372">
        <v>5.8360000000000003</v>
      </c>
      <c r="BP56" s="372">
        <v>6.1150000000000002</v>
      </c>
      <c r="BQ56" s="372">
        <v>6.3019999999999996</v>
      </c>
      <c r="BR56" s="372">
        <v>6.67</v>
      </c>
      <c r="BS56" s="372">
        <v>7.3449999999999998</v>
      </c>
    </row>
    <row r="57" spans="1:71" x14ac:dyDescent="0.2">
      <c r="A57" s="265">
        <f t="shared" si="26"/>
        <v>5.1754999999999995</v>
      </c>
      <c r="B57" s="265">
        <f t="shared" si="27"/>
        <v>4.7439999999999998</v>
      </c>
      <c r="C57" s="265">
        <f t="shared" si="5"/>
        <v>5.6395</v>
      </c>
      <c r="D57" s="265">
        <f t="shared" si="28"/>
        <v>55</v>
      </c>
      <c r="E57" s="373">
        <f t="shared" si="29"/>
        <v>1.8069815195071868</v>
      </c>
      <c r="F57" s="373">
        <f t="shared" si="30"/>
        <v>0.15058179329226556</v>
      </c>
      <c r="G57" s="373">
        <f t="shared" si="31"/>
        <v>10.806981519507186</v>
      </c>
      <c r="H57" s="374">
        <f t="shared" si="32"/>
        <v>0.53129762899980226</v>
      </c>
      <c r="I57" s="374">
        <f t="shared" si="6"/>
        <v>0.34463205008508219</v>
      </c>
      <c r="J57" s="374">
        <f t="shared" si="33"/>
        <v>0.52993474872010804</v>
      </c>
      <c r="K57" s="265" cm="1">
        <f t="array" ref="K57">$G57^gamma_drug4/($G57^gamma_drug4+(AGE_50_drug4+9)^gamma_drug4)</f>
        <v>1</v>
      </c>
      <c r="L57" s="264">
        <f t="shared" si="7"/>
        <v>55</v>
      </c>
      <c r="M57" s="264">
        <f t="shared" si="8"/>
        <v>0.1555</v>
      </c>
      <c r="N57" s="264">
        <f t="shared" si="9"/>
        <v>5.1753</v>
      </c>
      <c r="O57" s="264">
        <f t="shared" si="10"/>
        <v>0.12827</v>
      </c>
      <c r="P57" s="264">
        <f t="shared" si="11"/>
        <v>3.4384999999999999</v>
      </c>
      <c r="Q57" s="264">
        <f t="shared" si="12"/>
        <v>3.8140000000000001</v>
      </c>
      <c r="R57" s="264">
        <f t="shared" si="13"/>
        <v>4.048</v>
      </c>
      <c r="S57" s="264">
        <f t="shared" si="14"/>
        <v>4.1764999999999999</v>
      </c>
      <c r="T57" s="264">
        <f t="shared" si="15"/>
        <v>4.3819999999999997</v>
      </c>
      <c r="U57" s="264">
        <f t="shared" si="16"/>
        <v>4.5255000000000001</v>
      </c>
      <c r="V57" s="264">
        <f t="shared" si="17"/>
        <v>4.7439999999999998</v>
      </c>
      <c r="W57" s="264">
        <f t="shared" si="18"/>
        <v>5.1754999999999995</v>
      </c>
      <c r="X57" s="264">
        <f t="shared" si="19"/>
        <v>5.6395</v>
      </c>
      <c r="Y57" s="264">
        <f t="shared" si="20"/>
        <v>5.9024999999999999</v>
      </c>
      <c r="Z57" s="264">
        <f t="shared" si="21"/>
        <v>6.0865</v>
      </c>
      <c r="AA57" s="264">
        <f t="shared" si="22"/>
        <v>6.3685</v>
      </c>
      <c r="AB57" s="264">
        <f t="shared" si="23"/>
        <v>6.5570000000000004</v>
      </c>
      <c r="AC57" s="264">
        <f t="shared" si="24"/>
        <v>6.9269999999999996</v>
      </c>
      <c r="AD57" s="264">
        <f t="shared" si="25"/>
        <v>7.601</v>
      </c>
      <c r="AF57" s="266">
        <v>55</v>
      </c>
      <c r="AG57" s="266">
        <v>0.20230000000000001</v>
      </c>
      <c r="AH57" s="266">
        <v>5.3826000000000001</v>
      </c>
      <c r="AI57" s="266">
        <v>0.12548000000000001</v>
      </c>
      <c r="AJ57" s="266">
        <v>3.5939999999999999</v>
      </c>
      <c r="AK57" s="266">
        <v>3.984</v>
      </c>
      <c r="AL57" s="266">
        <v>4.226</v>
      </c>
      <c r="AM57" s="266">
        <v>4.359</v>
      </c>
      <c r="AN57" s="266">
        <v>4.5709999999999997</v>
      </c>
      <c r="AO57" s="266">
        <v>4.718</v>
      </c>
      <c r="AP57" s="266">
        <v>4.9420000000000002</v>
      </c>
      <c r="AQ57" s="266">
        <v>5.383</v>
      </c>
      <c r="AR57" s="266">
        <v>5.8540000000000001</v>
      </c>
      <c r="AS57" s="266">
        <v>6.12</v>
      </c>
      <c r="AT57" s="266">
        <v>6.3049999999999997</v>
      </c>
      <c r="AU57" s="266">
        <v>6.5890000000000004</v>
      </c>
      <c r="AV57" s="266">
        <v>6.7779999999999996</v>
      </c>
      <c r="AW57" s="266">
        <v>7.1479999999999997</v>
      </c>
      <c r="AX57" s="266">
        <v>7.8179999999999996</v>
      </c>
      <c r="BA57" s="372">
        <v>55</v>
      </c>
      <c r="BB57" s="372">
        <v>0.1087</v>
      </c>
      <c r="BC57" s="372">
        <v>4.968</v>
      </c>
      <c r="BD57" s="372">
        <v>0.13106000000000001</v>
      </c>
      <c r="BE57" s="372">
        <v>3.2829999999999999</v>
      </c>
      <c r="BF57" s="372">
        <v>3.6440000000000001</v>
      </c>
      <c r="BG57" s="372">
        <v>3.87</v>
      </c>
      <c r="BH57" s="372">
        <v>3.9940000000000002</v>
      </c>
      <c r="BI57" s="372">
        <v>4.1929999999999996</v>
      </c>
      <c r="BJ57" s="372">
        <v>4.3330000000000002</v>
      </c>
      <c r="BK57" s="372">
        <v>4.5460000000000003</v>
      </c>
      <c r="BL57" s="372">
        <v>4.968</v>
      </c>
      <c r="BM57" s="372">
        <v>5.4249999999999998</v>
      </c>
      <c r="BN57" s="372">
        <v>5.6849999999999996</v>
      </c>
      <c r="BO57" s="372">
        <v>5.8680000000000003</v>
      </c>
      <c r="BP57" s="372">
        <v>6.1479999999999997</v>
      </c>
      <c r="BQ57" s="372">
        <v>6.3360000000000003</v>
      </c>
      <c r="BR57" s="372">
        <v>6.7060000000000004</v>
      </c>
      <c r="BS57" s="372">
        <v>7.3840000000000003</v>
      </c>
    </row>
    <row r="58" spans="1:71" x14ac:dyDescent="0.2">
      <c r="A58" s="265">
        <f t="shared" si="26"/>
        <v>5.2055000000000007</v>
      </c>
      <c r="B58" s="265">
        <f t="shared" si="27"/>
        <v>4.7725</v>
      </c>
      <c r="C58" s="265">
        <f t="shared" si="5"/>
        <v>5.6715</v>
      </c>
      <c r="D58" s="265">
        <f t="shared" si="28"/>
        <v>56</v>
      </c>
      <c r="E58" s="373">
        <f t="shared" si="29"/>
        <v>1.839835728952772</v>
      </c>
      <c r="F58" s="373">
        <f t="shared" si="30"/>
        <v>0.15331964407939766</v>
      </c>
      <c r="G58" s="373">
        <f t="shared" si="31"/>
        <v>10.839835728952773</v>
      </c>
      <c r="H58" s="374">
        <f t="shared" si="32"/>
        <v>0.53458437267850012</v>
      </c>
      <c r="I58" s="374">
        <f t="shared" si="6"/>
        <v>0.3467054881050986</v>
      </c>
      <c r="J58" s="374">
        <f t="shared" si="33"/>
        <v>0.53190026365878207</v>
      </c>
      <c r="K58" s="265" cm="1">
        <f t="array" ref="K58">$G58^gamma_drug4/($G58^gamma_drug4+(AGE_50_drug4+9)^gamma_drug4)</f>
        <v>1</v>
      </c>
      <c r="L58" s="264">
        <f t="shared" si="7"/>
        <v>56</v>
      </c>
      <c r="M58" s="264">
        <f t="shared" si="8"/>
        <v>0.15395</v>
      </c>
      <c r="N58" s="264">
        <f t="shared" si="9"/>
        <v>5.2054</v>
      </c>
      <c r="O58" s="264">
        <f t="shared" si="10"/>
        <v>0.12803500000000001</v>
      </c>
      <c r="P58" s="264">
        <f t="shared" si="11"/>
        <v>3.4619999999999997</v>
      </c>
      <c r="Q58" s="264">
        <f t="shared" si="12"/>
        <v>3.8384999999999998</v>
      </c>
      <c r="R58" s="264">
        <f t="shared" si="13"/>
        <v>4.0734999999999992</v>
      </c>
      <c r="S58" s="264">
        <f t="shared" si="14"/>
        <v>4.2029999999999994</v>
      </c>
      <c r="T58" s="264">
        <f t="shared" si="15"/>
        <v>4.4089999999999998</v>
      </c>
      <c r="U58" s="264">
        <f t="shared" si="16"/>
        <v>4.5529999999999999</v>
      </c>
      <c r="V58" s="264">
        <f t="shared" si="17"/>
        <v>4.7725</v>
      </c>
      <c r="W58" s="264">
        <f t="shared" si="18"/>
        <v>5.2055000000000007</v>
      </c>
      <c r="X58" s="264">
        <f t="shared" si="19"/>
        <v>5.6715</v>
      </c>
      <c r="Y58" s="264">
        <f t="shared" si="20"/>
        <v>5.9355000000000002</v>
      </c>
      <c r="Z58" s="264">
        <f t="shared" si="21"/>
        <v>6.12</v>
      </c>
      <c r="AA58" s="264">
        <f t="shared" si="22"/>
        <v>6.4035000000000002</v>
      </c>
      <c r="AB58" s="264">
        <f t="shared" si="23"/>
        <v>6.593</v>
      </c>
      <c r="AC58" s="264">
        <f t="shared" si="24"/>
        <v>6.9634999999999998</v>
      </c>
      <c r="AD58" s="264">
        <f t="shared" si="25"/>
        <v>7.641</v>
      </c>
      <c r="AF58" s="266">
        <v>56</v>
      </c>
      <c r="AG58" s="266">
        <v>0.2014</v>
      </c>
      <c r="AH58" s="266">
        <v>5.4149000000000003</v>
      </c>
      <c r="AI58" s="266">
        <v>0.12520000000000001</v>
      </c>
      <c r="AJ58" s="266">
        <v>3.62</v>
      </c>
      <c r="AK58" s="266">
        <v>4.0110000000000001</v>
      </c>
      <c r="AL58" s="266">
        <v>4.2539999999999996</v>
      </c>
      <c r="AM58" s="266">
        <v>4.3879999999999999</v>
      </c>
      <c r="AN58" s="266">
        <v>4.5999999999999996</v>
      </c>
      <c r="AO58" s="266">
        <v>4.7480000000000002</v>
      </c>
      <c r="AP58" s="266">
        <v>4.9729999999999999</v>
      </c>
      <c r="AQ58" s="266">
        <v>5.415</v>
      </c>
      <c r="AR58" s="266">
        <v>5.8879999999999999</v>
      </c>
      <c r="AS58" s="266">
        <v>6.1550000000000002</v>
      </c>
      <c r="AT58" s="266">
        <v>6.3410000000000002</v>
      </c>
      <c r="AU58" s="266">
        <v>6.6260000000000003</v>
      </c>
      <c r="AV58" s="266">
        <v>6.8159999999999998</v>
      </c>
      <c r="AW58" s="266">
        <v>7.1859999999999999</v>
      </c>
      <c r="AX58" s="266">
        <v>7.859</v>
      </c>
      <c r="BA58" s="372">
        <v>56</v>
      </c>
      <c r="BB58" s="372">
        <v>0.1065</v>
      </c>
      <c r="BC58" s="372">
        <v>4.9958999999999998</v>
      </c>
      <c r="BD58" s="372">
        <v>0.13086999999999999</v>
      </c>
      <c r="BE58" s="372">
        <v>3.3039999999999998</v>
      </c>
      <c r="BF58" s="372">
        <v>3.6659999999999999</v>
      </c>
      <c r="BG58" s="372">
        <v>3.8929999999999998</v>
      </c>
      <c r="BH58" s="372">
        <v>4.0179999999999998</v>
      </c>
      <c r="BI58" s="372">
        <v>4.218</v>
      </c>
      <c r="BJ58" s="372">
        <v>4.3579999999999997</v>
      </c>
      <c r="BK58" s="372">
        <v>4.5720000000000001</v>
      </c>
      <c r="BL58" s="372">
        <v>4.9960000000000004</v>
      </c>
      <c r="BM58" s="372">
        <v>5.4550000000000001</v>
      </c>
      <c r="BN58" s="372">
        <v>5.7160000000000002</v>
      </c>
      <c r="BO58" s="372">
        <v>5.899</v>
      </c>
      <c r="BP58" s="372">
        <v>6.181</v>
      </c>
      <c r="BQ58" s="372">
        <v>6.37</v>
      </c>
      <c r="BR58" s="372">
        <v>6.7409999999999997</v>
      </c>
      <c r="BS58" s="372">
        <v>7.423</v>
      </c>
    </row>
    <row r="59" spans="1:71" x14ac:dyDescent="0.2">
      <c r="A59" s="265">
        <f t="shared" si="26"/>
        <v>5.2355</v>
      </c>
      <c r="B59" s="265">
        <f t="shared" si="27"/>
        <v>4.8004999999999995</v>
      </c>
      <c r="C59" s="265">
        <f t="shared" si="5"/>
        <v>5.7025000000000006</v>
      </c>
      <c r="D59" s="265">
        <f t="shared" si="28"/>
        <v>57</v>
      </c>
      <c r="E59" s="373">
        <f t="shared" si="29"/>
        <v>1.8726899383983573</v>
      </c>
      <c r="F59" s="373">
        <f t="shared" si="30"/>
        <v>0.15605749486652978</v>
      </c>
      <c r="G59" s="373">
        <f t="shared" si="31"/>
        <v>10.872689938398358</v>
      </c>
      <c r="H59" s="374">
        <f t="shared" si="32"/>
        <v>0.53785818313033507</v>
      </c>
      <c r="I59" s="374">
        <f t="shared" si="6"/>
        <v>0.34877846054285999</v>
      </c>
      <c r="J59" s="374">
        <f t="shared" si="33"/>
        <v>0.53385884547553231</v>
      </c>
      <c r="K59" s="265" cm="1">
        <f t="array" ref="K59">$G59^gamma_drug4/($G59^gamma_drug4+(AGE_50_drug4+9)^gamma_drug4)</f>
        <v>1</v>
      </c>
      <c r="L59" s="264">
        <f t="shared" si="7"/>
        <v>57</v>
      </c>
      <c r="M59" s="264">
        <f t="shared" si="8"/>
        <v>0.15245</v>
      </c>
      <c r="N59" s="264">
        <f t="shared" si="9"/>
        <v>5.23515</v>
      </c>
      <c r="O59" s="264">
        <f t="shared" si="10"/>
        <v>0.12779499999999999</v>
      </c>
      <c r="P59" s="264">
        <f t="shared" si="11"/>
        <v>3.4850000000000003</v>
      </c>
      <c r="Q59" s="264">
        <f t="shared" si="12"/>
        <v>3.8630000000000004</v>
      </c>
      <c r="R59" s="264">
        <f t="shared" si="13"/>
        <v>4.0990000000000002</v>
      </c>
      <c r="S59" s="264">
        <f t="shared" si="14"/>
        <v>4.2290000000000001</v>
      </c>
      <c r="T59" s="264">
        <f t="shared" si="15"/>
        <v>4.4359999999999999</v>
      </c>
      <c r="U59" s="264">
        <f t="shared" si="16"/>
        <v>4.58</v>
      </c>
      <c r="V59" s="264">
        <f t="shared" si="17"/>
        <v>4.8004999999999995</v>
      </c>
      <c r="W59" s="264">
        <f t="shared" si="18"/>
        <v>5.2355</v>
      </c>
      <c r="X59" s="264">
        <f t="shared" si="19"/>
        <v>5.7025000000000006</v>
      </c>
      <c r="Y59" s="264">
        <f t="shared" si="20"/>
        <v>5.968</v>
      </c>
      <c r="Z59" s="264">
        <f t="shared" si="21"/>
        <v>6.1535000000000002</v>
      </c>
      <c r="AA59" s="264">
        <f t="shared" si="22"/>
        <v>6.4375</v>
      </c>
      <c r="AB59" s="264">
        <f t="shared" si="23"/>
        <v>6.6274999999999995</v>
      </c>
      <c r="AC59" s="264">
        <f t="shared" si="24"/>
        <v>7</v>
      </c>
      <c r="AD59" s="264">
        <f t="shared" si="25"/>
        <v>7.6805000000000003</v>
      </c>
      <c r="AF59" s="266">
        <v>57</v>
      </c>
      <c r="AG59" s="266">
        <v>0.20050000000000001</v>
      </c>
      <c r="AH59" s="266">
        <v>5.4467999999999996</v>
      </c>
      <c r="AI59" s="266">
        <v>0.12490999999999999</v>
      </c>
      <c r="AJ59" s="266">
        <v>3.645</v>
      </c>
      <c r="AK59" s="266">
        <v>4.0380000000000003</v>
      </c>
      <c r="AL59" s="266">
        <v>4.282</v>
      </c>
      <c r="AM59" s="266">
        <v>4.4160000000000004</v>
      </c>
      <c r="AN59" s="266">
        <v>4.6289999999999996</v>
      </c>
      <c r="AO59" s="266">
        <v>4.7770000000000001</v>
      </c>
      <c r="AP59" s="266">
        <v>5.0030000000000001</v>
      </c>
      <c r="AQ59" s="266">
        <v>5.4470000000000001</v>
      </c>
      <c r="AR59" s="266">
        <v>5.9210000000000003</v>
      </c>
      <c r="AS59" s="266">
        <v>6.1890000000000001</v>
      </c>
      <c r="AT59" s="266">
        <v>6.3760000000000003</v>
      </c>
      <c r="AU59" s="266">
        <v>6.6619999999999999</v>
      </c>
      <c r="AV59" s="266">
        <v>6.8520000000000003</v>
      </c>
      <c r="AW59" s="266">
        <v>7.2240000000000002</v>
      </c>
      <c r="AX59" s="266">
        <v>7.9</v>
      </c>
      <c r="BA59" s="372">
        <v>57</v>
      </c>
      <c r="BB59" s="372">
        <v>0.10440000000000001</v>
      </c>
      <c r="BC59" s="372">
        <v>5.0235000000000003</v>
      </c>
      <c r="BD59" s="372">
        <v>0.13067999999999999</v>
      </c>
      <c r="BE59" s="372">
        <v>3.3250000000000002</v>
      </c>
      <c r="BF59" s="372">
        <v>3.6880000000000002</v>
      </c>
      <c r="BG59" s="372">
        <v>3.9159999999999999</v>
      </c>
      <c r="BH59" s="372">
        <v>4.0419999999999998</v>
      </c>
      <c r="BI59" s="372">
        <v>4.2430000000000003</v>
      </c>
      <c r="BJ59" s="372">
        <v>4.383</v>
      </c>
      <c r="BK59" s="372">
        <v>4.5979999999999999</v>
      </c>
      <c r="BL59" s="372">
        <v>5.024</v>
      </c>
      <c r="BM59" s="372">
        <v>5.484</v>
      </c>
      <c r="BN59" s="372">
        <v>5.7469999999999999</v>
      </c>
      <c r="BO59" s="372">
        <v>5.931</v>
      </c>
      <c r="BP59" s="372">
        <v>6.2130000000000001</v>
      </c>
      <c r="BQ59" s="372">
        <v>6.4029999999999996</v>
      </c>
      <c r="BR59" s="372">
        <v>6.7759999999999998</v>
      </c>
      <c r="BS59" s="372">
        <v>7.4610000000000003</v>
      </c>
    </row>
    <row r="60" spans="1:71" x14ac:dyDescent="0.2">
      <c r="A60" s="265">
        <f t="shared" si="26"/>
        <v>5.2645</v>
      </c>
      <c r="B60" s="265">
        <f t="shared" si="27"/>
        <v>4.8280000000000003</v>
      </c>
      <c r="C60" s="265">
        <f t="shared" si="5"/>
        <v>5.734</v>
      </c>
      <c r="D60" s="265">
        <f t="shared" si="28"/>
        <v>58</v>
      </c>
      <c r="E60" s="373">
        <f t="shared" si="29"/>
        <v>1.9055441478439425</v>
      </c>
      <c r="F60" s="373">
        <f t="shared" si="30"/>
        <v>0.15879534565366188</v>
      </c>
      <c r="G60" s="373">
        <f t="shared" si="31"/>
        <v>10.905544147843942</v>
      </c>
      <c r="H60" s="374">
        <f t="shared" si="32"/>
        <v>0.54111886945520826</v>
      </c>
      <c r="I60" s="374">
        <f t="shared" si="6"/>
        <v>0.35085089049932727</v>
      </c>
      <c r="J60" s="374">
        <f t="shared" si="33"/>
        <v>0.53581047940260107</v>
      </c>
      <c r="K60" s="265" cm="1">
        <f t="array" ref="K60">$G60^gamma_drug4/($G60^gamma_drug4+(AGE_50_drug4+9)^gamma_drug4)</f>
        <v>1</v>
      </c>
      <c r="L60" s="264">
        <f t="shared" si="7"/>
        <v>58</v>
      </c>
      <c r="M60" s="264">
        <f t="shared" si="8"/>
        <v>0.15090000000000001</v>
      </c>
      <c r="N60" s="264">
        <f t="shared" si="9"/>
        <v>5.2646499999999996</v>
      </c>
      <c r="O60" s="264">
        <f t="shared" si="10"/>
        <v>0.12756500000000001</v>
      </c>
      <c r="P60" s="264">
        <f t="shared" si="11"/>
        <v>3.508</v>
      </c>
      <c r="Q60" s="264">
        <f t="shared" si="12"/>
        <v>3.8875000000000002</v>
      </c>
      <c r="R60" s="264">
        <f t="shared" si="13"/>
        <v>4.1240000000000006</v>
      </c>
      <c r="S60" s="264">
        <f t="shared" si="14"/>
        <v>4.2545000000000002</v>
      </c>
      <c r="T60" s="264">
        <f t="shared" si="15"/>
        <v>4.4625000000000004</v>
      </c>
      <c r="U60" s="264">
        <f t="shared" si="16"/>
        <v>4.6070000000000002</v>
      </c>
      <c r="V60" s="264">
        <f t="shared" si="17"/>
        <v>4.8280000000000003</v>
      </c>
      <c r="W60" s="264">
        <f t="shared" si="18"/>
        <v>5.2645</v>
      </c>
      <c r="X60" s="264">
        <f t="shared" si="19"/>
        <v>5.734</v>
      </c>
      <c r="Y60" s="264">
        <f t="shared" si="20"/>
        <v>6.0005000000000006</v>
      </c>
      <c r="Z60" s="264">
        <f t="shared" si="21"/>
        <v>6.1864999999999997</v>
      </c>
      <c r="AA60" s="264">
        <f t="shared" si="22"/>
        <v>6.4715000000000007</v>
      </c>
      <c r="AB60" s="264">
        <f t="shared" si="23"/>
        <v>6.6624999999999996</v>
      </c>
      <c r="AC60" s="264">
        <f t="shared" si="24"/>
        <v>7.0365000000000002</v>
      </c>
      <c r="AD60" s="264">
        <f t="shared" si="25"/>
        <v>7.7195</v>
      </c>
      <c r="AF60" s="266">
        <v>58</v>
      </c>
      <c r="AG60" s="266">
        <v>0.1996</v>
      </c>
      <c r="AH60" s="266">
        <v>5.4783999999999997</v>
      </c>
      <c r="AI60" s="266">
        <v>0.12463</v>
      </c>
      <c r="AJ60" s="266">
        <v>3.67</v>
      </c>
      <c r="AK60" s="266">
        <v>4.0640000000000001</v>
      </c>
      <c r="AL60" s="266">
        <v>4.3090000000000002</v>
      </c>
      <c r="AM60" s="266">
        <v>4.444</v>
      </c>
      <c r="AN60" s="266">
        <v>4.6580000000000004</v>
      </c>
      <c r="AO60" s="266">
        <v>4.806</v>
      </c>
      <c r="AP60" s="266">
        <v>5.0330000000000004</v>
      </c>
      <c r="AQ60" s="266">
        <v>5.4779999999999998</v>
      </c>
      <c r="AR60" s="266">
        <v>5.9550000000000001</v>
      </c>
      <c r="AS60" s="266">
        <v>6.2240000000000002</v>
      </c>
      <c r="AT60" s="266">
        <v>6.4109999999999996</v>
      </c>
      <c r="AU60" s="266">
        <v>6.6970000000000001</v>
      </c>
      <c r="AV60" s="266">
        <v>6.8890000000000002</v>
      </c>
      <c r="AW60" s="266">
        <v>7.2619999999999996</v>
      </c>
      <c r="AX60" s="266">
        <v>7.94</v>
      </c>
      <c r="BA60" s="372">
        <v>58</v>
      </c>
      <c r="BB60" s="372">
        <v>0.1022</v>
      </c>
      <c r="BC60" s="372">
        <v>5.0509000000000004</v>
      </c>
      <c r="BD60" s="372">
        <v>0.1305</v>
      </c>
      <c r="BE60" s="372">
        <v>3.3460000000000001</v>
      </c>
      <c r="BF60" s="372">
        <v>3.7109999999999999</v>
      </c>
      <c r="BG60" s="372">
        <v>3.9390000000000001</v>
      </c>
      <c r="BH60" s="372">
        <v>4.0650000000000004</v>
      </c>
      <c r="BI60" s="372">
        <v>4.2670000000000003</v>
      </c>
      <c r="BJ60" s="372">
        <v>4.4080000000000004</v>
      </c>
      <c r="BK60" s="372">
        <v>4.6230000000000002</v>
      </c>
      <c r="BL60" s="372">
        <v>5.0510000000000002</v>
      </c>
      <c r="BM60" s="372">
        <v>5.5129999999999999</v>
      </c>
      <c r="BN60" s="372">
        <v>5.7770000000000001</v>
      </c>
      <c r="BO60" s="372">
        <v>5.9619999999999997</v>
      </c>
      <c r="BP60" s="372">
        <v>6.2460000000000004</v>
      </c>
      <c r="BQ60" s="372">
        <v>6.4359999999999999</v>
      </c>
      <c r="BR60" s="372">
        <v>6.8109999999999999</v>
      </c>
      <c r="BS60" s="372">
        <v>7.4989999999999997</v>
      </c>
    </row>
    <row r="61" spans="1:71" x14ac:dyDescent="0.2">
      <c r="A61" s="265">
        <f t="shared" si="26"/>
        <v>5.2940000000000005</v>
      </c>
      <c r="B61" s="265">
        <f t="shared" si="27"/>
        <v>4.8559999999999999</v>
      </c>
      <c r="C61" s="265">
        <f t="shared" si="5"/>
        <v>5.7650000000000006</v>
      </c>
      <c r="D61" s="265">
        <f t="shared" si="28"/>
        <v>59</v>
      </c>
      <c r="E61" s="373">
        <f t="shared" si="29"/>
        <v>1.9383983572895278</v>
      </c>
      <c r="F61" s="373">
        <f t="shared" si="30"/>
        <v>0.16153319644079397</v>
      </c>
      <c r="G61" s="373">
        <f t="shared" si="31"/>
        <v>10.938398357289527</v>
      </c>
      <c r="H61" s="374">
        <f t="shared" si="32"/>
        <v>0.5443662460284735</v>
      </c>
      <c r="I61" s="374">
        <f t="shared" si="6"/>
        <v>0.3529227016201561</v>
      </c>
      <c r="J61" s="374">
        <f t="shared" si="33"/>
        <v>0.53775515145053965</v>
      </c>
      <c r="K61" s="265" cm="1">
        <f t="array" ref="K61">$G61^gamma_drug4/($G61^gamma_drug4+(AGE_50_drug4+9)^gamma_drug4)</f>
        <v>1</v>
      </c>
      <c r="L61" s="264">
        <f t="shared" si="7"/>
        <v>59</v>
      </c>
      <c r="M61" s="264">
        <f t="shared" si="8"/>
        <v>0.14939999999999998</v>
      </c>
      <c r="N61" s="264">
        <f t="shared" si="9"/>
        <v>5.2938499999999999</v>
      </c>
      <c r="O61" s="264">
        <f t="shared" si="10"/>
        <v>0.12734499999999999</v>
      </c>
      <c r="P61" s="264">
        <f t="shared" si="11"/>
        <v>3.5300000000000002</v>
      </c>
      <c r="Q61" s="264">
        <f t="shared" si="12"/>
        <v>3.911</v>
      </c>
      <c r="R61" s="264">
        <f t="shared" si="13"/>
        <v>4.149</v>
      </c>
      <c r="S61" s="264">
        <f t="shared" si="14"/>
        <v>4.28</v>
      </c>
      <c r="T61" s="264">
        <f t="shared" si="15"/>
        <v>4.4885000000000002</v>
      </c>
      <c r="U61" s="264">
        <f t="shared" si="16"/>
        <v>4.6334999999999997</v>
      </c>
      <c r="V61" s="264">
        <f t="shared" si="17"/>
        <v>4.8559999999999999</v>
      </c>
      <c r="W61" s="264">
        <f t="shared" si="18"/>
        <v>5.2940000000000005</v>
      </c>
      <c r="X61" s="264">
        <f t="shared" si="19"/>
        <v>5.7650000000000006</v>
      </c>
      <c r="Y61" s="264">
        <f t="shared" si="20"/>
        <v>6.032</v>
      </c>
      <c r="Z61" s="264">
        <f t="shared" si="21"/>
        <v>6.2195</v>
      </c>
      <c r="AA61" s="264">
        <f t="shared" si="22"/>
        <v>6.5054999999999996</v>
      </c>
      <c r="AB61" s="264">
        <f t="shared" si="23"/>
        <v>6.6970000000000001</v>
      </c>
      <c r="AC61" s="264">
        <f t="shared" si="24"/>
        <v>7.0724999999999998</v>
      </c>
      <c r="AD61" s="264">
        <f t="shared" si="25"/>
        <v>7.758</v>
      </c>
      <c r="AF61" s="266">
        <v>59</v>
      </c>
      <c r="AG61" s="266">
        <v>0.19869999999999999</v>
      </c>
      <c r="AH61" s="266">
        <v>5.5096999999999996</v>
      </c>
      <c r="AI61" s="266">
        <v>0.12436</v>
      </c>
      <c r="AJ61" s="266">
        <v>3.694</v>
      </c>
      <c r="AK61" s="266">
        <v>4.09</v>
      </c>
      <c r="AL61" s="266">
        <v>4.3360000000000003</v>
      </c>
      <c r="AM61" s="266">
        <v>4.4710000000000001</v>
      </c>
      <c r="AN61" s="266">
        <v>4.6859999999999999</v>
      </c>
      <c r="AO61" s="266">
        <v>4.835</v>
      </c>
      <c r="AP61" s="266">
        <v>5.0629999999999997</v>
      </c>
      <c r="AQ61" s="266">
        <v>5.51</v>
      </c>
      <c r="AR61" s="266">
        <v>5.9880000000000004</v>
      </c>
      <c r="AS61" s="266">
        <v>6.2569999999999997</v>
      </c>
      <c r="AT61" s="266">
        <v>6.4459999999999997</v>
      </c>
      <c r="AU61" s="266">
        <v>6.7329999999999997</v>
      </c>
      <c r="AV61" s="266">
        <v>6.9249999999999998</v>
      </c>
      <c r="AW61" s="266">
        <v>7.2990000000000004</v>
      </c>
      <c r="AX61" s="266">
        <v>7.9790000000000001</v>
      </c>
      <c r="BA61" s="372">
        <v>59</v>
      </c>
      <c r="BB61" s="372">
        <v>0.10009999999999999</v>
      </c>
      <c r="BC61" s="372">
        <v>5.0780000000000003</v>
      </c>
      <c r="BD61" s="372">
        <v>0.13033</v>
      </c>
      <c r="BE61" s="372">
        <v>3.3660000000000001</v>
      </c>
      <c r="BF61" s="372">
        <v>3.7320000000000002</v>
      </c>
      <c r="BG61" s="372">
        <v>3.9620000000000002</v>
      </c>
      <c r="BH61" s="372">
        <v>4.0890000000000004</v>
      </c>
      <c r="BI61" s="372">
        <v>4.2910000000000004</v>
      </c>
      <c r="BJ61" s="372">
        <v>4.4320000000000004</v>
      </c>
      <c r="BK61" s="372">
        <v>4.649</v>
      </c>
      <c r="BL61" s="372">
        <v>5.0780000000000003</v>
      </c>
      <c r="BM61" s="372">
        <v>5.5419999999999998</v>
      </c>
      <c r="BN61" s="372">
        <v>5.8070000000000004</v>
      </c>
      <c r="BO61" s="372">
        <v>5.9930000000000003</v>
      </c>
      <c r="BP61" s="372">
        <v>6.2779999999999996</v>
      </c>
      <c r="BQ61" s="372">
        <v>6.4690000000000003</v>
      </c>
      <c r="BR61" s="372">
        <v>6.8460000000000001</v>
      </c>
      <c r="BS61" s="372">
        <v>7.5369999999999999</v>
      </c>
    </row>
    <row r="62" spans="1:71" x14ac:dyDescent="0.2">
      <c r="A62" s="265">
        <f t="shared" si="26"/>
        <v>5.3230000000000004</v>
      </c>
      <c r="B62" s="265">
        <f t="shared" si="27"/>
        <v>4.883</v>
      </c>
      <c r="C62" s="265">
        <f t="shared" si="5"/>
        <v>5.7954999999999997</v>
      </c>
      <c r="D62" s="265">
        <f t="shared" si="28"/>
        <v>60</v>
      </c>
      <c r="E62" s="373">
        <f t="shared" si="29"/>
        <v>1.9712525667351128</v>
      </c>
      <c r="F62" s="373">
        <f t="shared" si="30"/>
        <v>0.16427104722792607</v>
      </c>
      <c r="G62" s="373">
        <f t="shared" si="31"/>
        <v>10.971252566735114</v>
      </c>
      <c r="H62" s="374">
        <f t="shared" si="32"/>
        <v>0.54760013248172423</v>
      </c>
      <c r="I62" s="374">
        <f t="shared" si="6"/>
        <v>0.3549938181020989</v>
      </c>
      <c r="J62" s="374">
        <f t="shared" si="33"/>
        <v>0.53969284839788978</v>
      </c>
      <c r="K62" s="265" cm="1">
        <f t="array" ref="K62">$G62^gamma_drug4/($G62^gamma_drug4+(AGE_50_drug4+9)^gamma_drug4)</f>
        <v>1</v>
      </c>
      <c r="L62" s="264">
        <f t="shared" si="7"/>
        <v>60</v>
      </c>
      <c r="M62" s="264">
        <f t="shared" si="8"/>
        <v>0.1479</v>
      </c>
      <c r="N62" s="264">
        <f t="shared" si="9"/>
        <v>5.3228</v>
      </c>
      <c r="O62" s="264">
        <f t="shared" si="10"/>
        <v>0.12712000000000001</v>
      </c>
      <c r="P62" s="264">
        <f t="shared" si="11"/>
        <v>3.5529999999999999</v>
      </c>
      <c r="Q62" s="264">
        <f t="shared" si="12"/>
        <v>3.9349999999999996</v>
      </c>
      <c r="R62" s="264">
        <f t="shared" si="13"/>
        <v>4.1740000000000004</v>
      </c>
      <c r="S62" s="264">
        <f t="shared" si="14"/>
        <v>4.3055000000000003</v>
      </c>
      <c r="T62" s="264">
        <f t="shared" si="15"/>
        <v>4.5145</v>
      </c>
      <c r="U62" s="264">
        <f t="shared" si="16"/>
        <v>4.6604999999999999</v>
      </c>
      <c r="V62" s="264">
        <f t="shared" si="17"/>
        <v>4.883</v>
      </c>
      <c r="W62" s="264">
        <f t="shared" si="18"/>
        <v>5.3230000000000004</v>
      </c>
      <c r="X62" s="264">
        <f t="shared" si="19"/>
        <v>5.7954999999999997</v>
      </c>
      <c r="Y62" s="264">
        <f t="shared" si="20"/>
        <v>6.0640000000000001</v>
      </c>
      <c r="Z62" s="264">
        <f t="shared" si="21"/>
        <v>6.2515000000000001</v>
      </c>
      <c r="AA62" s="264">
        <f t="shared" si="22"/>
        <v>6.5389999999999997</v>
      </c>
      <c r="AB62" s="264">
        <f t="shared" si="23"/>
        <v>6.7315000000000005</v>
      </c>
      <c r="AC62" s="264">
        <f t="shared" si="24"/>
        <v>7.1080000000000005</v>
      </c>
      <c r="AD62" s="264">
        <f t="shared" si="25"/>
        <v>7.7960000000000003</v>
      </c>
      <c r="AF62" s="266">
        <v>60</v>
      </c>
      <c r="AG62" s="266">
        <v>0.1978</v>
      </c>
      <c r="AH62" s="266">
        <v>5.5407000000000002</v>
      </c>
      <c r="AI62" s="266">
        <v>0.12409000000000001</v>
      </c>
      <c r="AJ62" s="266">
        <v>3.7189999999999999</v>
      </c>
      <c r="AK62" s="266">
        <v>4.1159999999999997</v>
      </c>
      <c r="AL62" s="266">
        <v>4.3630000000000004</v>
      </c>
      <c r="AM62" s="266">
        <v>4.4989999999999997</v>
      </c>
      <c r="AN62" s="266">
        <v>4.7140000000000004</v>
      </c>
      <c r="AO62" s="266">
        <v>4.8639999999999999</v>
      </c>
      <c r="AP62" s="266">
        <v>5.0919999999999996</v>
      </c>
      <c r="AQ62" s="266">
        <v>5.5410000000000004</v>
      </c>
      <c r="AR62" s="266">
        <v>6.02</v>
      </c>
      <c r="AS62" s="266">
        <v>6.2910000000000004</v>
      </c>
      <c r="AT62" s="266">
        <v>6.48</v>
      </c>
      <c r="AU62" s="266">
        <v>6.7679999999999998</v>
      </c>
      <c r="AV62" s="266">
        <v>6.9610000000000003</v>
      </c>
      <c r="AW62" s="266">
        <v>7.3360000000000003</v>
      </c>
      <c r="AX62" s="266">
        <v>8.0180000000000007</v>
      </c>
      <c r="BA62" s="372">
        <v>60</v>
      </c>
      <c r="BB62" s="372">
        <v>9.8000000000000004E-2</v>
      </c>
      <c r="BC62" s="372">
        <v>5.1048999999999998</v>
      </c>
      <c r="BD62" s="372">
        <v>0.13014999999999999</v>
      </c>
      <c r="BE62" s="372">
        <v>3.387</v>
      </c>
      <c r="BF62" s="372">
        <v>3.754</v>
      </c>
      <c r="BG62" s="372">
        <v>3.9849999999999999</v>
      </c>
      <c r="BH62" s="372">
        <v>4.1120000000000001</v>
      </c>
      <c r="BI62" s="372">
        <v>4.3150000000000004</v>
      </c>
      <c r="BJ62" s="372">
        <v>4.4569999999999999</v>
      </c>
      <c r="BK62" s="372">
        <v>4.6740000000000004</v>
      </c>
      <c r="BL62" s="372">
        <v>5.1050000000000004</v>
      </c>
      <c r="BM62" s="372">
        <v>5.5709999999999997</v>
      </c>
      <c r="BN62" s="372">
        <v>5.8369999999999997</v>
      </c>
      <c r="BO62" s="372">
        <v>6.0229999999999997</v>
      </c>
      <c r="BP62" s="372">
        <v>6.31</v>
      </c>
      <c r="BQ62" s="372">
        <v>6.5019999999999998</v>
      </c>
      <c r="BR62" s="372">
        <v>6.88</v>
      </c>
      <c r="BS62" s="372">
        <v>7.5739999999999998</v>
      </c>
    </row>
    <row r="63" spans="1:71" x14ac:dyDescent="0.2">
      <c r="A63" s="265">
        <f t="shared" si="26"/>
        <v>5.3514999999999997</v>
      </c>
      <c r="B63" s="265">
        <f t="shared" si="27"/>
        <v>4.91</v>
      </c>
      <c r="C63" s="265">
        <f t="shared" si="5"/>
        <v>5.8264999999999993</v>
      </c>
      <c r="D63" s="265">
        <f t="shared" si="28"/>
        <v>61</v>
      </c>
      <c r="E63" s="373">
        <f t="shared" si="29"/>
        <v>2.0041067761806981</v>
      </c>
      <c r="F63" s="373">
        <f t="shared" si="30"/>
        <v>0.16700889801505817</v>
      </c>
      <c r="G63" s="373">
        <f t="shared" si="31"/>
        <v>11.004106776180699</v>
      </c>
      <c r="H63" s="374">
        <f t="shared" si="32"/>
        <v>0.5508203536810351</v>
      </c>
      <c r="I63" s="374">
        <f t="shared" si="6"/>
        <v>0.35706416469921914</v>
      </c>
      <c r="J63" s="374">
        <f t="shared" si="33"/>
        <v>0.54162355778089832</v>
      </c>
      <c r="K63" s="265" cm="1">
        <f t="array" ref="K63">$G63^gamma_drug4/($G63^gamma_drug4+(AGE_50_drug4+9)^gamma_drug4)</f>
        <v>1</v>
      </c>
      <c r="L63" s="264">
        <f t="shared" si="7"/>
        <v>61</v>
      </c>
      <c r="M63" s="264">
        <f t="shared" si="8"/>
        <v>0.1464</v>
      </c>
      <c r="N63" s="264">
        <f t="shared" si="9"/>
        <v>5.3514499999999998</v>
      </c>
      <c r="O63" s="264">
        <f t="shared" si="10"/>
        <v>0.12690000000000001</v>
      </c>
      <c r="P63" s="264">
        <f t="shared" si="11"/>
        <v>3.5750000000000002</v>
      </c>
      <c r="Q63" s="264">
        <f t="shared" si="12"/>
        <v>3.9590000000000001</v>
      </c>
      <c r="R63" s="264">
        <f t="shared" si="13"/>
        <v>4.1984999999999992</v>
      </c>
      <c r="S63" s="264">
        <f t="shared" si="14"/>
        <v>4.3304999999999998</v>
      </c>
      <c r="T63" s="264">
        <f t="shared" si="15"/>
        <v>4.54</v>
      </c>
      <c r="U63" s="264">
        <f t="shared" si="16"/>
        <v>4.6865000000000006</v>
      </c>
      <c r="V63" s="264">
        <f t="shared" si="17"/>
        <v>4.91</v>
      </c>
      <c r="W63" s="264">
        <f t="shared" si="18"/>
        <v>5.3514999999999997</v>
      </c>
      <c r="X63" s="264">
        <f t="shared" si="19"/>
        <v>5.8264999999999993</v>
      </c>
      <c r="Y63" s="264">
        <f t="shared" si="20"/>
        <v>6.0949999999999998</v>
      </c>
      <c r="Z63" s="264">
        <f t="shared" si="21"/>
        <v>6.2840000000000007</v>
      </c>
      <c r="AA63" s="264">
        <f t="shared" si="22"/>
        <v>6.5720000000000001</v>
      </c>
      <c r="AB63" s="264">
        <f t="shared" si="23"/>
        <v>6.7650000000000006</v>
      </c>
      <c r="AC63" s="264">
        <f t="shared" si="24"/>
        <v>7.1430000000000007</v>
      </c>
      <c r="AD63" s="264">
        <f t="shared" si="25"/>
        <v>7.8335000000000008</v>
      </c>
      <c r="AF63" s="266">
        <v>61</v>
      </c>
      <c r="AG63" s="266">
        <v>0.19689999999999999</v>
      </c>
      <c r="AH63" s="266">
        <v>5.5713999999999997</v>
      </c>
      <c r="AI63" s="266">
        <v>0.12382</v>
      </c>
      <c r="AJ63" s="266">
        <v>3.7429999999999999</v>
      </c>
      <c r="AK63" s="266">
        <v>4.1420000000000003</v>
      </c>
      <c r="AL63" s="266">
        <v>4.3899999999999997</v>
      </c>
      <c r="AM63" s="266">
        <v>4.5259999999999998</v>
      </c>
      <c r="AN63" s="266">
        <v>4.742</v>
      </c>
      <c r="AO63" s="266">
        <v>4.8920000000000003</v>
      </c>
      <c r="AP63" s="266">
        <v>5.1210000000000004</v>
      </c>
      <c r="AQ63" s="266">
        <v>5.5709999999999997</v>
      </c>
      <c r="AR63" s="266">
        <v>6.0529999999999999</v>
      </c>
      <c r="AS63" s="266">
        <v>6.3239999999999998</v>
      </c>
      <c r="AT63" s="266">
        <v>6.5140000000000002</v>
      </c>
      <c r="AU63" s="266">
        <v>6.8029999999999999</v>
      </c>
      <c r="AV63" s="266">
        <v>6.9960000000000004</v>
      </c>
      <c r="AW63" s="266">
        <v>7.3730000000000002</v>
      </c>
      <c r="AX63" s="266">
        <v>8.0570000000000004</v>
      </c>
      <c r="BA63" s="372">
        <v>61</v>
      </c>
      <c r="BB63" s="372">
        <v>9.5899999999999999E-2</v>
      </c>
      <c r="BC63" s="372">
        <v>5.1315</v>
      </c>
      <c r="BD63" s="372">
        <v>0.12998000000000001</v>
      </c>
      <c r="BE63" s="372">
        <v>3.407</v>
      </c>
      <c r="BF63" s="372">
        <v>3.7759999999999998</v>
      </c>
      <c r="BG63" s="372">
        <v>4.0069999999999997</v>
      </c>
      <c r="BH63" s="372">
        <v>4.1349999999999998</v>
      </c>
      <c r="BI63" s="372">
        <v>4.3380000000000001</v>
      </c>
      <c r="BJ63" s="372">
        <v>4.4809999999999999</v>
      </c>
      <c r="BK63" s="372">
        <v>4.6989999999999998</v>
      </c>
      <c r="BL63" s="372">
        <v>5.1319999999999997</v>
      </c>
      <c r="BM63" s="372">
        <v>5.6</v>
      </c>
      <c r="BN63" s="372">
        <v>5.8659999999999997</v>
      </c>
      <c r="BO63" s="372">
        <v>6.0540000000000003</v>
      </c>
      <c r="BP63" s="372">
        <v>6.3410000000000002</v>
      </c>
      <c r="BQ63" s="372">
        <v>6.5339999999999998</v>
      </c>
      <c r="BR63" s="372">
        <v>6.9130000000000003</v>
      </c>
      <c r="BS63" s="372">
        <v>7.61</v>
      </c>
    </row>
    <row r="64" spans="1:71" x14ac:dyDescent="0.2">
      <c r="A64" s="265">
        <f t="shared" si="26"/>
        <v>5.3800000000000008</v>
      </c>
      <c r="B64" s="265">
        <f t="shared" si="27"/>
        <v>4.9370000000000003</v>
      </c>
      <c r="C64" s="265">
        <f t="shared" si="5"/>
        <v>5.8565000000000005</v>
      </c>
      <c r="D64" s="265">
        <f t="shared" si="28"/>
        <v>62</v>
      </c>
      <c r="E64" s="373">
        <f t="shared" si="29"/>
        <v>2.0369609856262834</v>
      </c>
      <c r="F64" s="373">
        <f t="shared" si="30"/>
        <v>0.16974674880219029</v>
      </c>
      <c r="G64" s="373">
        <f t="shared" si="31"/>
        <v>11.036960985626283</v>
      </c>
      <c r="H64" s="374">
        <f t="shared" si="32"/>
        <v>0.55402673970272887</v>
      </c>
      <c r="I64" s="374">
        <f t="shared" si="6"/>
        <v>0.35913366672891345</v>
      </c>
      <c r="J64" s="374">
        <f t="shared" si="33"/>
        <v>0.54354726788326002</v>
      </c>
      <c r="K64" s="265" cm="1">
        <f t="array" ref="K64">$G64^gamma_drug4/($G64^gamma_drug4+(AGE_50_drug4+9)^gamma_drug4)</f>
        <v>1</v>
      </c>
      <c r="L64" s="264">
        <f t="shared" si="7"/>
        <v>62</v>
      </c>
      <c r="M64" s="264">
        <f t="shared" si="8"/>
        <v>0.1449</v>
      </c>
      <c r="N64" s="264">
        <f t="shared" si="9"/>
        <v>5.3799000000000001</v>
      </c>
      <c r="O64" s="264">
        <f t="shared" si="10"/>
        <v>0.12669</v>
      </c>
      <c r="P64" s="264">
        <f t="shared" si="11"/>
        <v>3.597</v>
      </c>
      <c r="Q64" s="264">
        <f t="shared" si="12"/>
        <v>3.9820000000000002</v>
      </c>
      <c r="R64" s="264">
        <f t="shared" si="13"/>
        <v>4.2225000000000001</v>
      </c>
      <c r="S64" s="264">
        <f t="shared" si="14"/>
        <v>4.3550000000000004</v>
      </c>
      <c r="T64" s="264">
        <f t="shared" si="15"/>
        <v>4.5655000000000001</v>
      </c>
      <c r="U64" s="264">
        <f t="shared" si="16"/>
        <v>4.7125000000000004</v>
      </c>
      <c r="V64" s="264">
        <f t="shared" si="17"/>
        <v>4.9370000000000003</v>
      </c>
      <c r="W64" s="264">
        <f t="shared" si="18"/>
        <v>5.3800000000000008</v>
      </c>
      <c r="X64" s="264">
        <f t="shared" si="19"/>
        <v>5.8565000000000005</v>
      </c>
      <c r="Y64" s="264">
        <f t="shared" si="20"/>
        <v>6.1265000000000001</v>
      </c>
      <c r="Z64" s="264">
        <f t="shared" si="21"/>
        <v>6.3155000000000001</v>
      </c>
      <c r="AA64" s="264">
        <f t="shared" si="22"/>
        <v>6.6044999999999998</v>
      </c>
      <c r="AB64" s="264">
        <f t="shared" si="23"/>
        <v>6.7984999999999998</v>
      </c>
      <c r="AC64" s="264">
        <f t="shared" si="24"/>
        <v>7.1779999999999999</v>
      </c>
      <c r="AD64" s="264">
        <f t="shared" si="25"/>
        <v>7.8710000000000004</v>
      </c>
      <c r="AF64" s="266">
        <v>62</v>
      </c>
      <c r="AG64" s="266">
        <v>0.19600000000000001</v>
      </c>
      <c r="AH64" s="266">
        <v>5.6017999999999999</v>
      </c>
      <c r="AI64" s="266">
        <v>0.12356</v>
      </c>
      <c r="AJ64" s="266">
        <v>3.7669999999999999</v>
      </c>
      <c r="AK64" s="266">
        <v>4.1669999999999998</v>
      </c>
      <c r="AL64" s="266">
        <v>4.4160000000000004</v>
      </c>
      <c r="AM64" s="266">
        <v>4.5529999999999999</v>
      </c>
      <c r="AN64" s="266">
        <v>4.7690000000000001</v>
      </c>
      <c r="AO64" s="266">
        <v>4.92</v>
      </c>
      <c r="AP64" s="266">
        <v>5.15</v>
      </c>
      <c r="AQ64" s="266">
        <v>5.6020000000000003</v>
      </c>
      <c r="AR64" s="266">
        <v>6.085</v>
      </c>
      <c r="AS64" s="266">
        <v>6.3570000000000002</v>
      </c>
      <c r="AT64" s="266">
        <v>6.5469999999999997</v>
      </c>
      <c r="AU64" s="266">
        <v>6.8369999999999997</v>
      </c>
      <c r="AV64" s="266">
        <v>7.0309999999999997</v>
      </c>
      <c r="AW64" s="266">
        <v>7.4089999999999998</v>
      </c>
      <c r="AX64" s="266">
        <v>8.0950000000000006</v>
      </c>
      <c r="BA64" s="372">
        <v>62</v>
      </c>
      <c r="BB64" s="372">
        <v>9.3799999999999994E-2</v>
      </c>
      <c r="BC64" s="372">
        <v>5.1580000000000004</v>
      </c>
      <c r="BD64" s="372">
        <v>0.12981999999999999</v>
      </c>
      <c r="BE64" s="372">
        <v>3.427</v>
      </c>
      <c r="BF64" s="372">
        <v>3.7970000000000002</v>
      </c>
      <c r="BG64" s="372">
        <v>4.0289999999999999</v>
      </c>
      <c r="BH64" s="372">
        <v>4.157</v>
      </c>
      <c r="BI64" s="372">
        <v>4.3620000000000001</v>
      </c>
      <c r="BJ64" s="372">
        <v>4.5049999999999999</v>
      </c>
      <c r="BK64" s="372">
        <v>4.7240000000000002</v>
      </c>
      <c r="BL64" s="372">
        <v>5.1580000000000004</v>
      </c>
      <c r="BM64" s="372">
        <v>5.6280000000000001</v>
      </c>
      <c r="BN64" s="372">
        <v>5.8959999999999999</v>
      </c>
      <c r="BO64" s="372">
        <v>6.0839999999999996</v>
      </c>
      <c r="BP64" s="372">
        <v>6.3719999999999999</v>
      </c>
      <c r="BQ64" s="372">
        <v>6.5659999999999998</v>
      </c>
      <c r="BR64" s="372">
        <v>6.9470000000000001</v>
      </c>
      <c r="BS64" s="372">
        <v>7.6470000000000002</v>
      </c>
    </row>
    <row r="65" spans="1:71" x14ac:dyDescent="0.2">
      <c r="A65" s="265">
        <f t="shared" si="26"/>
        <v>5.4079999999999995</v>
      </c>
      <c r="B65" s="265">
        <f t="shared" si="27"/>
        <v>4.9634999999999998</v>
      </c>
      <c r="C65" s="265">
        <f t="shared" si="5"/>
        <v>5.8859999999999992</v>
      </c>
      <c r="D65" s="265">
        <f t="shared" si="28"/>
        <v>63</v>
      </c>
      <c r="E65" s="373">
        <f t="shared" si="29"/>
        <v>2.0698151950718686</v>
      </c>
      <c r="F65" s="373">
        <f t="shared" si="30"/>
        <v>0.17248459958932238</v>
      </c>
      <c r="G65" s="373">
        <f t="shared" si="31"/>
        <v>11.069815195071868</v>
      </c>
      <c r="H65" s="374">
        <f t="shared" si="32"/>
        <v>0.55721912580675259</v>
      </c>
      <c r="I65" s="374">
        <f t="shared" si="6"/>
        <v>0.36120225007774631</v>
      </c>
      <c r="J65" s="374">
        <f t="shared" si="33"/>
        <v>0.54546396772589623</v>
      </c>
      <c r="K65" s="265" cm="1">
        <f t="array" ref="K65">$G65^gamma_drug4/($G65^gamma_drug4+(AGE_50_drug4+9)^gamma_drug4)</f>
        <v>1</v>
      </c>
      <c r="L65" s="264">
        <f t="shared" si="7"/>
        <v>63</v>
      </c>
      <c r="M65" s="264">
        <f t="shared" si="8"/>
        <v>0.14350000000000002</v>
      </c>
      <c r="N65" s="264">
        <f t="shared" si="9"/>
        <v>5.4080499999999994</v>
      </c>
      <c r="O65" s="264">
        <f t="shared" si="10"/>
        <v>0.12648000000000001</v>
      </c>
      <c r="P65" s="264">
        <f t="shared" si="11"/>
        <v>3.6189999999999998</v>
      </c>
      <c r="Q65" s="264">
        <f t="shared" si="12"/>
        <v>4.0049999999999999</v>
      </c>
      <c r="R65" s="264">
        <f t="shared" si="13"/>
        <v>4.2465000000000002</v>
      </c>
      <c r="S65" s="264">
        <f t="shared" si="14"/>
        <v>4.3795000000000002</v>
      </c>
      <c r="T65" s="264">
        <f t="shared" si="15"/>
        <v>4.5909999999999993</v>
      </c>
      <c r="U65" s="264">
        <f t="shared" si="16"/>
        <v>4.7385000000000002</v>
      </c>
      <c r="V65" s="264">
        <f t="shared" si="17"/>
        <v>4.9634999999999998</v>
      </c>
      <c r="W65" s="264">
        <f t="shared" si="18"/>
        <v>5.4079999999999995</v>
      </c>
      <c r="X65" s="264">
        <f t="shared" si="19"/>
        <v>5.8859999999999992</v>
      </c>
      <c r="Y65" s="264">
        <f t="shared" si="20"/>
        <v>6.1574999999999998</v>
      </c>
      <c r="Z65" s="264">
        <f t="shared" si="21"/>
        <v>6.3469999999999995</v>
      </c>
      <c r="AA65" s="264">
        <f t="shared" si="22"/>
        <v>6.6370000000000005</v>
      </c>
      <c r="AB65" s="264">
        <f t="shared" si="23"/>
        <v>6.8319999999999999</v>
      </c>
      <c r="AC65" s="264">
        <f t="shared" si="24"/>
        <v>7.2130000000000001</v>
      </c>
      <c r="AD65" s="264">
        <f t="shared" si="25"/>
        <v>7.9085000000000001</v>
      </c>
      <c r="AF65" s="266">
        <v>63</v>
      </c>
      <c r="AG65" s="266">
        <v>0.19520000000000001</v>
      </c>
      <c r="AH65" s="266">
        <v>5.6318999999999999</v>
      </c>
      <c r="AI65" s="266">
        <v>0.12330000000000001</v>
      </c>
      <c r="AJ65" s="266">
        <v>3.7909999999999999</v>
      </c>
      <c r="AK65" s="266">
        <v>4.1920000000000002</v>
      </c>
      <c r="AL65" s="266">
        <v>4.4420000000000002</v>
      </c>
      <c r="AM65" s="266">
        <v>4.5789999999999997</v>
      </c>
      <c r="AN65" s="266">
        <v>4.7969999999999997</v>
      </c>
      <c r="AO65" s="266">
        <v>4.9480000000000004</v>
      </c>
      <c r="AP65" s="266">
        <v>5.1790000000000003</v>
      </c>
      <c r="AQ65" s="266">
        <v>5.6319999999999997</v>
      </c>
      <c r="AR65" s="266">
        <v>6.1159999999999997</v>
      </c>
      <c r="AS65" s="266">
        <v>6.39</v>
      </c>
      <c r="AT65" s="266">
        <v>6.58</v>
      </c>
      <c r="AU65" s="266">
        <v>6.8710000000000004</v>
      </c>
      <c r="AV65" s="266">
        <v>7.0659999999999998</v>
      </c>
      <c r="AW65" s="266">
        <v>7.4450000000000003</v>
      </c>
      <c r="AX65" s="266">
        <v>8.1329999999999991</v>
      </c>
      <c r="BA65" s="372">
        <v>63</v>
      </c>
      <c r="BB65" s="372">
        <v>9.1800000000000007E-2</v>
      </c>
      <c r="BC65" s="372">
        <v>5.1841999999999997</v>
      </c>
      <c r="BD65" s="372">
        <v>0.12966</v>
      </c>
      <c r="BE65" s="372">
        <v>3.4470000000000001</v>
      </c>
      <c r="BF65" s="372">
        <v>3.8180000000000001</v>
      </c>
      <c r="BG65" s="372">
        <v>4.0510000000000002</v>
      </c>
      <c r="BH65" s="372">
        <v>4.18</v>
      </c>
      <c r="BI65" s="372">
        <v>4.3849999999999998</v>
      </c>
      <c r="BJ65" s="372">
        <v>4.5289999999999999</v>
      </c>
      <c r="BK65" s="372">
        <v>4.7480000000000002</v>
      </c>
      <c r="BL65" s="372">
        <v>5.1840000000000002</v>
      </c>
      <c r="BM65" s="372">
        <v>5.6559999999999997</v>
      </c>
      <c r="BN65" s="372">
        <v>5.9249999999999998</v>
      </c>
      <c r="BO65" s="372">
        <v>6.1139999999999999</v>
      </c>
      <c r="BP65" s="372">
        <v>6.4029999999999996</v>
      </c>
      <c r="BQ65" s="372">
        <v>6.5979999999999999</v>
      </c>
      <c r="BR65" s="372">
        <v>6.9809999999999999</v>
      </c>
      <c r="BS65" s="372">
        <v>7.6840000000000002</v>
      </c>
    </row>
    <row r="66" spans="1:71" x14ac:dyDescent="0.2">
      <c r="A66" s="265">
        <f t="shared" si="26"/>
        <v>5.4359999999999999</v>
      </c>
      <c r="B66" s="265">
        <f t="shared" si="27"/>
        <v>4.99</v>
      </c>
      <c r="C66" s="265">
        <f t="shared" ref="C66:C129" si="34">X66</f>
        <v>5.9160000000000004</v>
      </c>
      <c r="D66" s="265">
        <f t="shared" si="28"/>
        <v>64</v>
      </c>
      <c r="E66" s="373">
        <f t="shared" si="29"/>
        <v>2.1026694045174539</v>
      </c>
      <c r="F66" s="373">
        <f t="shared" si="30"/>
        <v>0.17522245037645448</v>
      </c>
      <c r="G66" s="373">
        <f t="shared" si="31"/>
        <v>11.102669404517453</v>
      </c>
      <c r="H66" s="374">
        <f t="shared" si="32"/>
        <v>0.56039735240774324</v>
      </c>
      <c r="I66" s="374">
        <f t="shared" ref="I66:I129" si="35">$G66^gamma_drug2/($G66^gamma_drug2+(AGE_50_drug2+9)^gamma_drug2)</f>
        <v>0.36326984120709577</v>
      </c>
      <c r="J66" s="374">
        <f t="shared" ref="J66:J129" si="36">$G66^gamma_drug3/($G66^gamma_drug3+(AGE_50_drug3+9)^gamma_drug3)</f>
        <v>0.5473736470567695</v>
      </c>
      <c r="K66" s="265" cm="1">
        <f t="array" ref="K66">$G66^gamma_drug4/($G66^gamma_drug4+(AGE_50_drug4+9)^gamma_drug4)</f>
        <v>1</v>
      </c>
      <c r="L66" s="264">
        <f t="shared" ref="L66:L129" si="37">AVERAGE(AF66,BA66)</f>
        <v>64</v>
      </c>
      <c r="M66" s="264">
        <f t="shared" ref="M66:M129" si="38">AVERAGE(AG66,BB66)</f>
        <v>0.14200000000000002</v>
      </c>
      <c r="N66" s="264">
        <f t="shared" ref="N66:N129" si="39">AVERAGE(AH66,BC66)</f>
        <v>5.4359500000000001</v>
      </c>
      <c r="O66" s="264">
        <f t="shared" ref="O66:O129" si="40">AVERAGE(AI66,BD66)</f>
        <v>0.12626999999999999</v>
      </c>
      <c r="P66" s="264">
        <f t="shared" ref="P66:P129" si="41">AVERAGE(AJ66,BE66)</f>
        <v>3.64</v>
      </c>
      <c r="Q66" s="264">
        <f t="shared" ref="Q66:Q129" si="42">AVERAGE(AK66,BF66)</f>
        <v>4.0279999999999996</v>
      </c>
      <c r="R66" s="264">
        <f t="shared" ref="R66:R129" si="43">AVERAGE(AL66,BG66)</f>
        <v>4.2705000000000002</v>
      </c>
      <c r="S66" s="264">
        <f t="shared" ref="S66:S129" si="44">AVERAGE(AM66,BH66)</f>
        <v>4.4039999999999999</v>
      </c>
      <c r="T66" s="264">
        <f t="shared" ref="T66:T129" si="45">AVERAGE(AN66,BI66)</f>
        <v>4.6159999999999997</v>
      </c>
      <c r="U66" s="264">
        <f t="shared" ref="U66:U129" si="46">AVERAGE(AO66,BJ66)</f>
        <v>4.7639999999999993</v>
      </c>
      <c r="V66" s="264">
        <f t="shared" ref="V66:V129" si="47">AVERAGE(AP66,BK66)</f>
        <v>4.99</v>
      </c>
      <c r="W66" s="264">
        <f t="shared" ref="W66:W129" si="48">AVERAGE(AQ66,BL66)</f>
        <v>5.4359999999999999</v>
      </c>
      <c r="X66" s="264">
        <f t="shared" ref="X66:X129" si="49">AVERAGE(AR66,BM66)</f>
        <v>5.9160000000000004</v>
      </c>
      <c r="Y66" s="264">
        <f t="shared" ref="Y66:Y129" si="50">AVERAGE(AS66,BN66)</f>
        <v>6.1879999999999997</v>
      </c>
      <c r="Z66" s="264">
        <f t="shared" ref="Z66:Z129" si="51">AVERAGE(AT66,BO66)</f>
        <v>6.3780000000000001</v>
      </c>
      <c r="AA66" s="264">
        <f t="shared" ref="AA66:AA129" si="52">AVERAGE(AU66,BP66)</f>
        <v>6.6695000000000002</v>
      </c>
      <c r="AB66" s="264">
        <f t="shared" ref="AB66:AB129" si="53">AVERAGE(AV66,BQ66)</f>
        <v>6.8650000000000002</v>
      </c>
      <c r="AC66" s="264">
        <f t="shared" ref="AC66:AC129" si="54">AVERAGE(AW66,BR66)</f>
        <v>7.2469999999999999</v>
      </c>
      <c r="AD66" s="264">
        <f t="shared" ref="AD66:AD129" si="55">AVERAGE(AX66,BS66)</f>
        <v>7.9454999999999991</v>
      </c>
      <c r="AF66" s="266">
        <v>64</v>
      </c>
      <c r="AG66" s="266">
        <v>0.1943</v>
      </c>
      <c r="AH66" s="266">
        <v>5.6616999999999997</v>
      </c>
      <c r="AI66" s="266">
        <v>0.12304</v>
      </c>
      <c r="AJ66" s="266">
        <v>3.8140000000000001</v>
      </c>
      <c r="AK66" s="266">
        <v>4.2169999999999996</v>
      </c>
      <c r="AL66" s="266">
        <v>4.468</v>
      </c>
      <c r="AM66" s="266">
        <v>4.6059999999999999</v>
      </c>
      <c r="AN66" s="266">
        <v>4.8239999999999998</v>
      </c>
      <c r="AO66" s="266">
        <v>4.976</v>
      </c>
      <c r="AP66" s="266">
        <v>5.2069999999999999</v>
      </c>
      <c r="AQ66" s="266">
        <v>5.6619999999999999</v>
      </c>
      <c r="AR66" s="266">
        <v>6.1479999999999997</v>
      </c>
      <c r="AS66" s="266">
        <v>6.4219999999999997</v>
      </c>
      <c r="AT66" s="266">
        <v>6.6130000000000004</v>
      </c>
      <c r="AU66" s="266">
        <v>6.9050000000000002</v>
      </c>
      <c r="AV66" s="266">
        <v>7.1</v>
      </c>
      <c r="AW66" s="266">
        <v>7.48</v>
      </c>
      <c r="AX66" s="266">
        <v>8.1709999999999994</v>
      </c>
      <c r="BA66" s="372">
        <v>64</v>
      </c>
      <c r="BB66" s="372">
        <v>8.9700000000000002E-2</v>
      </c>
      <c r="BC66" s="372">
        <v>5.2102000000000004</v>
      </c>
      <c r="BD66" s="372">
        <v>0.1295</v>
      </c>
      <c r="BE66" s="372">
        <v>3.4660000000000002</v>
      </c>
      <c r="BF66" s="372">
        <v>3.839</v>
      </c>
      <c r="BG66" s="372">
        <v>4.0730000000000004</v>
      </c>
      <c r="BH66" s="372">
        <v>4.202</v>
      </c>
      <c r="BI66" s="372">
        <v>4.4080000000000004</v>
      </c>
      <c r="BJ66" s="372">
        <v>4.5519999999999996</v>
      </c>
      <c r="BK66" s="372">
        <v>4.7729999999999997</v>
      </c>
      <c r="BL66" s="372">
        <v>5.21</v>
      </c>
      <c r="BM66" s="372">
        <v>5.6840000000000002</v>
      </c>
      <c r="BN66" s="372">
        <v>5.9539999999999997</v>
      </c>
      <c r="BO66" s="372">
        <v>6.1429999999999998</v>
      </c>
      <c r="BP66" s="372">
        <v>6.4340000000000002</v>
      </c>
      <c r="BQ66" s="372">
        <v>6.63</v>
      </c>
      <c r="BR66" s="372">
        <v>7.0140000000000002</v>
      </c>
      <c r="BS66" s="372">
        <v>7.72</v>
      </c>
    </row>
    <row r="67" spans="1:71" x14ac:dyDescent="0.2">
      <c r="A67" s="265">
        <f t="shared" ref="A67:A130" si="56">W67</f>
        <v>5.4634999999999998</v>
      </c>
      <c r="B67" s="265">
        <f t="shared" ref="B67:B130" si="57">V67</f>
        <v>5.016</v>
      </c>
      <c r="C67" s="265">
        <f t="shared" si="34"/>
        <v>5.9450000000000003</v>
      </c>
      <c r="D67" s="265">
        <f t="shared" ref="D67:D130" si="58">L67</f>
        <v>65</v>
      </c>
      <c r="E67" s="373">
        <f t="shared" ref="E67:E130" si="59">D67/(365.25/12)</f>
        <v>2.1355236139630391</v>
      </c>
      <c r="F67" s="373">
        <f t="shared" ref="F67:F130" si="60">D67/365.25</f>
        <v>0.17796030116358658</v>
      </c>
      <c r="G67" s="373">
        <f t="shared" ref="G67:G130" si="61">E67+9</f>
        <v>11.13552361396304</v>
      </c>
      <c r="H67" s="374">
        <f t="shared" ref="H67:H130" si="62">$G67^gamma_drug1/(G67^gamma+(AGE_50_drug1+9)^gamma_drug1)</f>
        <v>0.5635612650438554</v>
      </c>
      <c r="I67" s="374">
        <f t="shared" si="35"/>
        <v>0.3653363671586099</v>
      </c>
      <c r="J67" s="374">
        <f t="shared" si="36"/>
        <v>0.54927629634073449</v>
      </c>
      <c r="K67" s="265" cm="1">
        <f t="array" ref="K67">$G67^gamma_drug4/($G67^gamma_drug4+(AGE_50_drug4+9)^gamma_drug4)</f>
        <v>1</v>
      </c>
      <c r="L67" s="264">
        <f t="shared" si="37"/>
        <v>65</v>
      </c>
      <c r="M67" s="264">
        <f t="shared" si="38"/>
        <v>0.1406</v>
      </c>
      <c r="N67" s="264">
        <f t="shared" si="39"/>
        <v>5.4635999999999996</v>
      </c>
      <c r="O67" s="264">
        <f t="shared" si="40"/>
        <v>0.12606500000000001</v>
      </c>
      <c r="P67" s="264">
        <f t="shared" si="41"/>
        <v>3.6615000000000002</v>
      </c>
      <c r="Q67" s="264">
        <f t="shared" si="42"/>
        <v>4.0510000000000002</v>
      </c>
      <c r="R67" s="264">
        <f t="shared" si="43"/>
        <v>4.2944999999999993</v>
      </c>
      <c r="S67" s="264">
        <f t="shared" si="44"/>
        <v>4.4279999999999999</v>
      </c>
      <c r="T67" s="264">
        <f t="shared" si="45"/>
        <v>4.641</v>
      </c>
      <c r="U67" s="264">
        <f t="shared" si="46"/>
        <v>4.7889999999999997</v>
      </c>
      <c r="V67" s="264">
        <f t="shared" si="47"/>
        <v>5.016</v>
      </c>
      <c r="W67" s="264">
        <f t="shared" si="48"/>
        <v>5.4634999999999998</v>
      </c>
      <c r="X67" s="264">
        <f t="shared" si="49"/>
        <v>5.9450000000000003</v>
      </c>
      <c r="Y67" s="264">
        <f t="shared" si="50"/>
        <v>6.218</v>
      </c>
      <c r="Z67" s="264">
        <f t="shared" si="51"/>
        <v>6.4089999999999998</v>
      </c>
      <c r="AA67" s="264">
        <f t="shared" si="52"/>
        <v>6.7014999999999993</v>
      </c>
      <c r="AB67" s="264">
        <f t="shared" si="53"/>
        <v>6.8975</v>
      </c>
      <c r="AC67" s="264">
        <f t="shared" si="54"/>
        <v>7.2809999999999997</v>
      </c>
      <c r="AD67" s="264">
        <f t="shared" si="55"/>
        <v>7.9820000000000002</v>
      </c>
      <c r="AF67" s="266">
        <v>65</v>
      </c>
      <c r="AG67" s="266">
        <v>0.19350000000000001</v>
      </c>
      <c r="AH67" s="266">
        <v>5.6912000000000003</v>
      </c>
      <c r="AI67" s="266">
        <v>0.12279</v>
      </c>
      <c r="AJ67" s="266">
        <v>3.8370000000000002</v>
      </c>
      <c r="AK67" s="266">
        <v>4.242</v>
      </c>
      <c r="AL67" s="266">
        <v>4.4939999999999998</v>
      </c>
      <c r="AM67" s="266">
        <v>4.6319999999999997</v>
      </c>
      <c r="AN67" s="266">
        <v>4.851</v>
      </c>
      <c r="AO67" s="266">
        <v>5.0030000000000001</v>
      </c>
      <c r="AP67" s="266">
        <v>5.2350000000000003</v>
      </c>
      <c r="AQ67" s="266">
        <v>5.6909999999999998</v>
      </c>
      <c r="AR67" s="266">
        <v>6.1790000000000003</v>
      </c>
      <c r="AS67" s="266">
        <v>6.4539999999999997</v>
      </c>
      <c r="AT67" s="266">
        <v>6.6449999999999996</v>
      </c>
      <c r="AU67" s="266">
        <v>6.9379999999999997</v>
      </c>
      <c r="AV67" s="266">
        <v>7.1340000000000003</v>
      </c>
      <c r="AW67" s="266">
        <v>7.5149999999999997</v>
      </c>
      <c r="AX67" s="266">
        <v>8.2080000000000002</v>
      </c>
      <c r="BA67" s="372">
        <v>65</v>
      </c>
      <c r="BB67" s="372">
        <v>8.77E-2</v>
      </c>
      <c r="BC67" s="372">
        <v>5.2359999999999998</v>
      </c>
      <c r="BD67" s="372">
        <v>0.12934000000000001</v>
      </c>
      <c r="BE67" s="372">
        <v>3.4860000000000002</v>
      </c>
      <c r="BF67" s="372">
        <v>3.86</v>
      </c>
      <c r="BG67" s="372">
        <v>4.0949999999999998</v>
      </c>
      <c r="BH67" s="372">
        <v>4.2240000000000002</v>
      </c>
      <c r="BI67" s="372">
        <v>4.431</v>
      </c>
      <c r="BJ67" s="372">
        <v>4.5750000000000002</v>
      </c>
      <c r="BK67" s="372">
        <v>4.7969999999999997</v>
      </c>
      <c r="BL67" s="372">
        <v>5.2359999999999998</v>
      </c>
      <c r="BM67" s="372">
        <v>5.7110000000000003</v>
      </c>
      <c r="BN67" s="372">
        <v>5.9820000000000002</v>
      </c>
      <c r="BO67" s="372">
        <v>6.173</v>
      </c>
      <c r="BP67" s="372">
        <v>6.4649999999999999</v>
      </c>
      <c r="BQ67" s="372">
        <v>6.6609999999999996</v>
      </c>
      <c r="BR67" s="372">
        <v>7.0469999999999997</v>
      </c>
      <c r="BS67" s="372">
        <v>7.7560000000000002</v>
      </c>
    </row>
    <row r="68" spans="1:71" x14ac:dyDescent="0.2">
      <c r="A68" s="265">
        <f t="shared" si="56"/>
        <v>5.4915000000000003</v>
      </c>
      <c r="B68" s="265">
        <f t="shared" si="57"/>
        <v>5.0419999999999998</v>
      </c>
      <c r="C68" s="265">
        <f t="shared" si="34"/>
        <v>5.9740000000000002</v>
      </c>
      <c r="D68" s="265">
        <f t="shared" si="58"/>
        <v>66</v>
      </c>
      <c r="E68" s="373">
        <f t="shared" si="59"/>
        <v>2.1683778234086244</v>
      </c>
      <c r="F68" s="373">
        <f t="shared" si="60"/>
        <v>0.1806981519507187</v>
      </c>
      <c r="G68" s="373">
        <f t="shared" si="61"/>
        <v>11.168377823408624</v>
      </c>
      <c r="H68" s="374">
        <f t="shared" si="62"/>
        <v>0.56671071434343923</v>
      </c>
      <c r="I68" s="374">
        <f t="shared" si="35"/>
        <v>0.3674017555594799</v>
      </c>
      <c r="J68" s="374">
        <f t="shared" si="36"/>
        <v>0.55117190674943439</v>
      </c>
      <c r="K68" s="265" cm="1">
        <f t="array" ref="K68">$G68^gamma_drug4/($G68^gamma_drug4+(AGE_50_drug4+9)^gamma_drug4)</f>
        <v>1</v>
      </c>
      <c r="L68" s="264">
        <f t="shared" si="37"/>
        <v>66</v>
      </c>
      <c r="M68" s="264">
        <f t="shared" si="38"/>
        <v>0.13915</v>
      </c>
      <c r="N68" s="264">
        <f t="shared" si="39"/>
        <v>5.4910499999999995</v>
      </c>
      <c r="O68" s="264">
        <f t="shared" si="40"/>
        <v>0.125865</v>
      </c>
      <c r="P68" s="264">
        <f t="shared" si="41"/>
        <v>3.6829999999999998</v>
      </c>
      <c r="Q68" s="264">
        <f t="shared" si="42"/>
        <v>4.0735000000000001</v>
      </c>
      <c r="R68" s="264">
        <f t="shared" si="43"/>
        <v>4.3174999999999999</v>
      </c>
      <c r="S68" s="264">
        <f t="shared" si="44"/>
        <v>4.452</v>
      </c>
      <c r="T68" s="264">
        <f t="shared" si="45"/>
        <v>4.665</v>
      </c>
      <c r="U68" s="264">
        <f t="shared" si="46"/>
        <v>4.8145000000000007</v>
      </c>
      <c r="V68" s="264">
        <f t="shared" si="47"/>
        <v>5.0419999999999998</v>
      </c>
      <c r="W68" s="264">
        <f t="shared" si="48"/>
        <v>5.4915000000000003</v>
      </c>
      <c r="X68" s="264">
        <f t="shared" si="49"/>
        <v>5.9740000000000002</v>
      </c>
      <c r="Y68" s="264">
        <f t="shared" si="50"/>
        <v>6.2480000000000002</v>
      </c>
      <c r="Z68" s="264">
        <f t="shared" si="51"/>
        <v>6.4399999999999995</v>
      </c>
      <c r="AA68" s="264">
        <f t="shared" si="52"/>
        <v>6.7330000000000005</v>
      </c>
      <c r="AB68" s="264">
        <f t="shared" si="53"/>
        <v>6.93</v>
      </c>
      <c r="AC68" s="264">
        <f t="shared" si="54"/>
        <v>7.3144999999999998</v>
      </c>
      <c r="AD68" s="264">
        <f t="shared" si="55"/>
        <v>8.0180000000000007</v>
      </c>
      <c r="AF68" s="266">
        <v>66</v>
      </c>
      <c r="AG68" s="266">
        <v>0.19259999999999999</v>
      </c>
      <c r="AH68" s="266">
        <v>5.7205000000000004</v>
      </c>
      <c r="AI68" s="266">
        <v>0.12254</v>
      </c>
      <c r="AJ68" s="266">
        <v>3.8610000000000002</v>
      </c>
      <c r="AK68" s="266">
        <v>4.2670000000000003</v>
      </c>
      <c r="AL68" s="266">
        <v>4.5190000000000001</v>
      </c>
      <c r="AM68" s="266">
        <v>4.6580000000000004</v>
      </c>
      <c r="AN68" s="266">
        <v>4.8769999999999998</v>
      </c>
      <c r="AO68" s="266">
        <v>5.03</v>
      </c>
      <c r="AP68" s="266">
        <v>5.2629999999999999</v>
      </c>
      <c r="AQ68" s="266">
        <v>5.7210000000000001</v>
      </c>
      <c r="AR68" s="266">
        <v>6.2089999999999996</v>
      </c>
      <c r="AS68" s="266">
        <v>6.4850000000000003</v>
      </c>
      <c r="AT68" s="266">
        <v>6.6779999999999999</v>
      </c>
      <c r="AU68" s="266">
        <v>6.9710000000000001</v>
      </c>
      <c r="AV68" s="266">
        <v>7.1680000000000001</v>
      </c>
      <c r="AW68" s="266">
        <v>7.55</v>
      </c>
      <c r="AX68" s="266">
        <v>8.2449999999999992</v>
      </c>
      <c r="BA68" s="372">
        <v>66</v>
      </c>
      <c r="BB68" s="372">
        <v>8.5699999999999998E-2</v>
      </c>
      <c r="BC68" s="372">
        <v>5.2615999999999996</v>
      </c>
      <c r="BD68" s="372">
        <v>0.12919</v>
      </c>
      <c r="BE68" s="372">
        <v>3.5049999999999999</v>
      </c>
      <c r="BF68" s="372">
        <v>3.88</v>
      </c>
      <c r="BG68" s="372">
        <v>4.1159999999999997</v>
      </c>
      <c r="BH68" s="372">
        <v>4.2460000000000004</v>
      </c>
      <c r="BI68" s="372">
        <v>4.4530000000000003</v>
      </c>
      <c r="BJ68" s="372">
        <v>4.5990000000000002</v>
      </c>
      <c r="BK68" s="372">
        <v>4.8209999999999997</v>
      </c>
      <c r="BL68" s="372">
        <v>5.2619999999999996</v>
      </c>
      <c r="BM68" s="372">
        <v>5.7389999999999999</v>
      </c>
      <c r="BN68" s="372">
        <v>6.0110000000000001</v>
      </c>
      <c r="BO68" s="372">
        <v>6.202</v>
      </c>
      <c r="BP68" s="372">
        <v>6.4950000000000001</v>
      </c>
      <c r="BQ68" s="372">
        <v>6.6920000000000002</v>
      </c>
      <c r="BR68" s="372">
        <v>7.0789999999999997</v>
      </c>
      <c r="BS68" s="372">
        <v>7.7910000000000004</v>
      </c>
    </row>
    <row r="69" spans="1:71" x14ac:dyDescent="0.2">
      <c r="A69" s="265">
        <f t="shared" si="56"/>
        <v>5.5179999999999998</v>
      </c>
      <c r="B69" s="265">
        <f t="shared" si="57"/>
        <v>5.0679999999999996</v>
      </c>
      <c r="C69" s="265">
        <f t="shared" si="34"/>
        <v>6.0030000000000001</v>
      </c>
      <c r="D69" s="265">
        <f t="shared" si="58"/>
        <v>67</v>
      </c>
      <c r="E69" s="373">
        <f t="shared" si="59"/>
        <v>2.2012320328542097</v>
      </c>
      <c r="F69" s="373">
        <f t="shared" si="60"/>
        <v>0.1834360027378508</v>
      </c>
      <c r="G69" s="373">
        <f t="shared" si="61"/>
        <v>11.201232032854209</v>
      </c>
      <c r="H69" s="374">
        <f t="shared" si="62"/>
        <v>0.56984555598963582</v>
      </c>
      <c r="I69" s="374">
        <f t="shared" si="35"/>
        <v>0.36946593462752253</v>
      </c>
      <c r="J69" s="374">
        <f t="shared" si="36"/>
        <v>0.55306047015123494</v>
      </c>
      <c r="K69" s="265" cm="1">
        <f t="array" ref="K69">$G69^gamma_drug4/($G69^gamma_drug4+(AGE_50_drug4+9)^gamma_drug4)</f>
        <v>1</v>
      </c>
      <c r="L69" s="264">
        <f t="shared" si="37"/>
        <v>67</v>
      </c>
      <c r="M69" s="264">
        <f t="shared" si="38"/>
        <v>0.13780000000000001</v>
      </c>
      <c r="N69" s="264">
        <f t="shared" si="39"/>
        <v>5.5182000000000002</v>
      </c>
      <c r="O69" s="264">
        <f t="shared" si="40"/>
        <v>0.125665</v>
      </c>
      <c r="P69" s="264">
        <f t="shared" si="41"/>
        <v>3.7039999999999997</v>
      </c>
      <c r="Q69" s="264">
        <f t="shared" si="42"/>
        <v>4.0960000000000001</v>
      </c>
      <c r="R69" s="264">
        <f t="shared" si="43"/>
        <v>4.3404999999999996</v>
      </c>
      <c r="S69" s="264">
        <f t="shared" si="44"/>
        <v>4.4755000000000003</v>
      </c>
      <c r="T69" s="264">
        <f t="shared" si="45"/>
        <v>4.6899999999999995</v>
      </c>
      <c r="U69" s="264">
        <f t="shared" si="46"/>
        <v>4.8395000000000001</v>
      </c>
      <c r="V69" s="264">
        <f t="shared" si="47"/>
        <v>5.0679999999999996</v>
      </c>
      <c r="W69" s="264">
        <f t="shared" si="48"/>
        <v>5.5179999999999998</v>
      </c>
      <c r="X69" s="264">
        <f t="shared" si="49"/>
        <v>6.0030000000000001</v>
      </c>
      <c r="Y69" s="264">
        <f t="shared" si="50"/>
        <v>6.2774999999999999</v>
      </c>
      <c r="Z69" s="264">
        <f t="shared" si="51"/>
        <v>6.47</v>
      </c>
      <c r="AA69" s="264">
        <f t="shared" si="52"/>
        <v>6.7645</v>
      </c>
      <c r="AB69" s="264">
        <f t="shared" si="53"/>
        <v>6.9619999999999997</v>
      </c>
      <c r="AC69" s="264">
        <f t="shared" si="54"/>
        <v>7.3479999999999999</v>
      </c>
      <c r="AD69" s="264">
        <f t="shared" si="55"/>
        <v>8.0534999999999997</v>
      </c>
      <c r="AF69" s="266">
        <v>67</v>
      </c>
      <c r="AG69" s="266">
        <v>0.1918</v>
      </c>
      <c r="AH69" s="266">
        <v>5.7493999999999996</v>
      </c>
      <c r="AI69" s="266">
        <v>0.12229</v>
      </c>
      <c r="AJ69" s="266">
        <v>3.8839999999999999</v>
      </c>
      <c r="AK69" s="266">
        <v>4.2910000000000004</v>
      </c>
      <c r="AL69" s="266">
        <v>4.5439999999999996</v>
      </c>
      <c r="AM69" s="266">
        <v>4.6829999999999998</v>
      </c>
      <c r="AN69" s="266">
        <v>4.9039999999999999</v>
      </c>
      <c r="AO69" s="266">
        <v>5.0570000000000004</v>
      </c>
      <c r="AP69" s="266">
        <v>5.2910000000000004</v>
      </c>
      <c r="AQ69" s="266">
        <v>5.7489999999999997</v>
      </c>
      <c r="AR69" s="266">
        <v>6.24</v>
      </c>
      <c r="AS69" s="266">
        <v>6.516</v>
      </c>
      <c r="AT69" s="266">
        <v>6.7089999999999996</v>
      </c>
      <c r="AU69" s="266">
        <v>7.0039999999999996</v>
      </c>
      <c r="AV69" s="266">
        <v>7.2009999999999996</v>
      </c>
      <c r="AW69" s="266">
        <v>7.5839999999999996</v>
      </c>
      <c r="AX69" s="266">
        <v>8.2810000000000006</v>
      </c>
      <c r="BA69" s="372">
        <v>67</v>
      </c>
      <c r="BB69" s="372">
        <v>8.3799999999999999E-2</v>
      </c>
      <c r="BC69" s="372">
        <v>5.2869999999999999</v>
      </c>
      <c r="BD69" s="372">
        <v>0.12903999999999999</v>
      </c>
      <c r="BE69" s="372">
        <v>3.524</v>
      </c>
      <c r="BF69" s="372">
        <v>3.9009999999999998</v>
      </c>
      <c r="BG69" s="372">
        <v>4.1369999999999996</v>
      </c>
      <c r="BH69" s="372">
        <v>4.2679999999999998</v>
      </c>
      <c r="BI69" s="372">
        <v>4.476</v>
      </c>
      <c r="BJ69" s="372">
        <v>4.6219999999999999</v>
      </c>
      <c r="BK69" s="372">
        <v>4.8449999999999998</v>
      </c>
      <c r="BL69" s="372">
        <v>5.2869999999999999</v>
      </c>
      <c r="BM69" s="372">
        <v>5.766</v>
      </c>
      <c r="BN69" s="372">
        <v>6.0389999999999997</v>
      </c>
      <c r="BO69" s="372">
        <v>6.2309999999999999</v>
      </c>
      <c r="BP69" s="372">
        <v>6.5250000000000004</v>
      </c>
      <c r="BQ69" s="372">
        <v>6.7229999999999999</v>
      </c>
      <c r="BR69" s="372">
        <v>7.1120000000000001</v>
      </c>
      <c r="BS69" s="372">
        <v>7.8259999999999996</v>
      </c>
    </row>
    <row r="70" spans="1:71" x14ac:dyDescent="0.2">
      <c r="A70" s="265">
        <f t="shared" si="56"/>
        <v>5.5449999999999999</v>
      </c>
      <c r="B70" s="265">
        <f t="shared" si="57"/>
        <v>5.093</v>
      </c>
      <c r="C70" s="265">
        <f t="shared" si="34"/>
        <v>6.0314999999999994</v>
      </c>
      <c r="D70" s="265">
        <f t="shared" si="58"/>
        <v>68</v>
      </c>
      <c r="E70" s="373">
        <f t="shared" si="59"/>
        <v>2.2340862422997945</v>
      </c>
      <c r="F70" s="373">
        <f t="shared" si="60"/>
        <v>0.18617385352498289</v>
      </c>
      <c r="G70" s="373">
        <f t="shared" si="61"/>
        <v>11.234086242299794</v>
      </c>
      <c r="H70" s="374">
        <f t="shared" si="62"/>
        <v>0.57296565068298733</v>
      </c>
      <c r="I70" s="374">
        <f t="shared" si="35"/>
        <v>0.37152883317608343</v>
      </c>
      <c r="J70" s="374">
        <f t="shared" si="36"/>
        <v>0.55494197910120879</v>
      </c>
      <c r="K70" s="265" cm="1">
        <f t="array" ref="K70">$G70^gamma_drug4/($G70^gamma_drug4+(AGE_50_drug4+9)^gamma_drug4)</f>
        <v>1</v>
      </c>
      <c r="L70" s="264">
        <f t="shared" si="37"/>
        <v>68</v>
      </c>
      <c r="M70" s="264">
        <f t="shared" si="38"/>
        <v>0.13639999999999999</v>
      </c>
      <c r="N70" s="264">
        <f t="shared" si="39"/>
        <v>5.5450999999999997</v>
      </c>
      <c r="O70" s="264">
        <f t="shared" si="40"/>
        <v>0.12547</v>
      </c>
      <c r="P70" s="264">
        <f t="shared" si="41"/>
        <v>3.7244999999999999</v>
      </c>
      <c r="Q70" s="264">
        <f t="shared" si="42"/>
        <v>4.1180000000000003</v>
      </c>
      <c r="R70" s="264">
        <f t="shared" si="43"/>
        <v>4.3635000000000002</v>
      </c>
      <c r="S70" s="264">
        <f t="shared" si="44"/>
        <v>4.4989999999999997</v>
      </c>
      <c r="T70" s="264">
        <f t="shared" si="45"/>
        <v>4.7140000000000004</v>
      </c>
      <c r="U70" s="264">
        <f t="shared" si="46"/>
        <v>4.8639999999999999</v>
      </c>
      <c r="V70" s="264">
        <f t="shared" si="47"/>
        <v>5.093</v>
      </c>
      <c r="W70" s="264">
        <f t="shared" si="48"/>
        <v>5.5449999999999999</v>
      </c>
      <c r="X70" s="264">
        <f t="shared" si="49"/>
        <v>6.0314999999999994</v>
      </c>
      <c r="Y70" s="264">
        <f t="shared" si="50"/>
        <v>6.3070000000000004</v>
      </c>
      <c r="Z70" s="264">
        <f t="shared" si="51"/>
        <v>6.5</v>
      </c>
      <c r="AA70" s="264">
        <f t="shared" si="52"/>
        <v>6.7954999999999997</v>
      </c>
      <c r="AB70" s="264">
        <f t="shared" si="53"/>
        <v>6.9935</v>
      </c>
      <c r="AC70" s="264">
        <f t="shared" si="54"/>
        <v>7.3810000000000002</v>
      </c>
      <c r="AD70" s="264">
        <f t="shared" si="55"/>
        <v>8.0890000000000004</v>
      </c>
      <c r="AF70" s="266">
        <v>68</v>
      </c>
      <c r="AG70" s="266">
        <v>0.191</v>
      </c>
      <c r="AH70" s="266">
        <v>5.7781000000000002</v>
      </c>
      <c r="AI70" s="266">
        <v>0.12205000000000001</v>
      </c>
      <c r="AJ70" s="266">
        <v>3.9060000000000001</v>
      </c>
      <c r="AK70" s="266">
        <v>4.3150000000000004</v>
      </c>
      <c r="AL70" s="266">
        <v>4.569</v>
      </c>
      <c r="AM70" s="266">
        <v>4.7089999999999996</v>
      </c>
      <c r="AN70" s="266">
        <v>4.93</v>
      </c>
      <c r="AO70" s="266">
        <v>5.0839999999999996</v>
      </c>
      <c r="AP70" s="266">
        <v>5.3179999999999996</v>
      </c>
      <c r="AQ70" s="266">
        <v>5.7779999999999996</v>
      </c>
      <c r="AR70" s="266">
        <v>6.27</v>
      </c>
      <c r="AS70" s="266">
        <v>6.5469999999999997</v>
      </c>
      <c r="AT70" s="266">
        <v>6.7409999999999997</v>
      </c>
      <c r="AU70" s="266">
        <v>7.0359999999999996</v>
      </c>
      <c r="AV70" s="266">
        <v>7.234</v>
      </c>
      <c r="AW70" s="266">
        <v>7.6180000000000003</v>
      </c>
      <c r="AX70" s="266">
        <v>8.3170000000000002</v>
      </c>
      <c r="BA70" s="372">
        <v>68</v>
      </c>
      <c r="BB70" s="372">
        <v>8.1799999999999998E-2</v>
      </c>
      <c r="BC70" s="372">
        <v>5.3121</v>
      </c>
      <c r="BD70" s="372">
        <v>0.12889</v>
      </c>
      <c r="BE70" s="372">
        <v>3.5430000000000001</v>
      </c>
      <c r="BF70" s="372">
        <v>3.9209999999999998</v>
      </c>
      <c r="BG70" s="372">
        <v>4.1580000000000004</v>
      </c>
      <c r="BH70" s="372">
        <v>4.2889999999999997</v>
      </c>
      <c r="BI70" s="372">
        <v>4.4980000000000002</v>
      </c>
      <c r="BJ70" s="372">
        <v>4.6440000000000001</v>
      </c>
      <c r="BK70" s="372">
        <v>4.8680000000000003</v>
      </c>
      <c r="BL70" s="372">
        <v>5.3120000000000003</v>
      </c>
      <c r="BM70" s="372">
        <v>5.7930000000000001</v>
      </c>
      <c r="BN70" s="372">
        <v>6.0670000000000002</v>
      </c>
      <c r="BO70" s="372">
        <v>6.2590000000000003</v>
      </c>
      <c r="BP70" s="372">
        <v>6.5549999999999997</v>
      </c>
      <c r="BQ70" s="372">
        <v>6.7530000000000001</v>
      </c>
      <c r="BR70" s="372">
        <v>7.1440000000000001</v>
      </c>
      <c r="BS70" s="372">
        <v>7.8609999999999998</v>
      </c>
    </row>
    <row r="71" spans="1:71" x14ac:dyDescent="0.2">
      <c r="A71" s="265">
        <f t="shared" si="56"/>
        <v>5.5720000000000001</v>
      </c>
      <c r="B71" s="265">
        <f t="shared" si="57"/>
        <v>5.1185</v>
      </c>
      <c r="C71" s="265">
        <f t="shared" si="34"/>
        <v>6.0594999999999999</v>
      </c>
      <c r="D71" s="265">
        <f t="shared" si="58"/>
        <v>69</v>
      </c>
      <c r="E71" s="373">
        <f t="shared" si="59"/>
        <v>2.2669404517453797</v>
      </c>
      <c r="F71" s="373">
        <f t="shared" si="60"/>
        <v>0.18891170431211499</v>
      </c>
      <c r="G71" s="373">
        <f t="shared" si="61"/>
        <v>11.266940451745381</v>
      </c>
      <c r="H71" s="374">
        <f t="shared" si="62"/>
        <v>0.57607086410211594</v>
      </c>
      <c r="I71" s="374">
        <f t="shared" si="35"/>
        <v>0.37359038061875055</v>
      </c>
      <c r="J71" s="374">
        <f t="shared" si="36"/>
        <v>0.55681642683116228</v>
      </c>
      <c r="K71" s="265" cm="1">
        <f t="array" ref="K71">$G71^gamma_drug4/($G71^gamma_drug4+(AGE_50_drug4+9)^gamma_drug4)</f>
        <v>1</v>
      </c>
      <c r="L71" s="264">
        <f t="shared" si="37"/>
        <v>69</v>
      </c>
      <c r="M71" s="264">
        <f t="shared" si="38"/>
        <v>0.13500000000000001</v>
      </c>
      <c r="N71" s="264">
        <f t="shared" si="39"/>
        <v>5.5717499999999998</v>
      </c>
      <c r="O71" s="264">
        <f t="shared" si="40"/>
        <v>0.12528</v>
      </c>
      <c r="P71" s="264">
        <f t="shared" si="41"/>
        <v>3.7454999999999998</v>
      </c>
      <c r="Q71" s="264">
        <f t="shared" si="42"/>
        <v>4.1400000000000006</v>
      </c>
      <c r="R71" s="264">
        <f t="shared" si="43"/>
        <v>4.3864999999999998</v>
      </c>
      <c r="S71" s="264">
        <f t="shared" si="44"/>
        <v>4.5225</v>
      </c>
      <c r="T71" s="264">
        <f t="shared" si="45"/>
        <v>4.7379999999999995</v>
      </c>
      <c r="U71" s="264">
        <f t="shared" si="46"/>
        <v>4.8885000000000005</v>
      </c>
      <c r="V71" s="264">
        <f t="shared" si="47"/>
        <v>5.1185</v>
      </c>
      <c r="W71" s="264">
        <f t="shared" si="48"/>
        <v>5.5720000000000001</v>
      </c>
      <c r="X71" s="264">
        <f t="shared" si="49"/>
        <v>6.0594999999999999</v>
      </c>
      <c r="Y71" s="264">
        <f t="shared" si="50"/>
        <v>6.3365</v>
      </c>
      <c r="Z71" s="264">
        <f t="shared" si="51"/>
        <v>6.53</v>
      </c>
      <c r="AA71" s="264">
        <f t="shared" si="52"/>
        <v>6.8259999999999996</v>
      </c>
      <c r="AB71" s="264">
        <f t="shared" si="53"/>
        <v>7.0250000000000004</v>
      </c>
      <c r="AC71" s="264">
        <f t="shared" si="54"/>
        <v>7.4135</v>
      </c>
      <c r="AD71" s="264">
        <f t="shared" si="55"/>
        <v>8.1240000000000006</v>
      </c>
      <c r="AF71" s="266">
        <v>69</v>
      </c>
      <c r="AG71" s="266">
        <v>0.19020000000000001</v>
      </c>
      <c r="AH71" s="266">
        <v>5.8064999999999998</v>
      </c>
      <c r="AI71" s="266">
        <v>0.12181</v>
      </c>
      <c r="AJ71" s="266">
        <v>3.9289999999999998</v>
      </c>
      <c r="AK71" s="266">
        <v>4.3390000000000004</v>
      </c>
      <c r="AL71" s="266">
        <v>4.5940000000000003</v>
      </c>
      <c r="AM71" s="266">
        <v>4.734</v>
      </c>
      <c r="AN71" s="266">
        <v>4.9560000000000004</v>
      </c>
      <c r="AO71" s="266">
        <v>5.1100000000000003</v>
      </c>
      <c r="AP71" s="266">
        <v>5.3449999999999998</v>
      </c>
      <c r="AQ71" s="266">
        <v>5.8070000000000004</v>
      </c>
      <c r="AR71" s="266">
        <v>6.3</v>
      </c>
      <c r="AS71" s="266">
        <v>6.5780000000000003</v>
      </c>
      <c r="AT71" s="266">
        <v>6.7720000000000002</v>
      </c>
      <c r="AU71" s="266">
        <v>7.0679999999999996</v>
      </c>
      <c r="AV71" s="266">
        <v>7.266</v>
      </c>
      <c r="AW71" s="266">
        <v>7.6520000000000001</v>
      </c>
      <c r="AX71" s="266">
        <v>8.3520000000000003</v>
      </c>
      <c r="BA71" s="372">
        <v>69</v>
      </c>
      <c r="BB71" s="372">
        <v>7.9799999999999996E-2</v>
      </c>
      <c r="BC71" s="372">
        <v>5.3369999999999997</v>
      </c>
      <c r="BD71" s="372">
        <v>0.12875</v>
      </c>
      <c r="BE71" s="372">
        <v>3.5619999999999998</v>
      </c>
      <c r="BF71" s="372">
        <v>3.9409999999999998</v>
      </c>
      <c r="BG71" s="372">
        <v>4.1790000000000003</v>
      </c>
      <c r="BH71" s="372">
        <v>4.3109999999999999</v>
      </c>
      <c r="BI71" s="372">
        <v>4.5199999999999996</v>
      </c>
      <c r="BJ71" s="372">
        <v>4.6669999999999998</v>
      </c>
      <c r="BK71" s="372">
        <v>4.8920000000000003</v>
      </c>
      <c r="BL71" s="372">
        <v>5.3369999999999997</v>
      </c>
      <c r="BM71" s="372">
        <v>5.819</v>
      </c>
      <c r="BN71" s="372">
        <v>6.0949999999999998</v>
      </c>
      <c r="BO71" s="372">
        <v>6.2880000000000003</v>
      </c>
      <c r="BP71" s="372">
        <v>6.5839999999999996</v>
      </c>
      <c r="BQ71" s="372">
        <v>6.7839999999999998</v>
      </c>
      <c r="BR71" s="372">
        <v>7.1749999999999998</v>
      </c>
      <c r="BS71" s="372">
        <v>7.8959999999999999</v>
      </c>
    </row>
    <row r="72" spans="1:71" x14ac:dyDescent="0.2">
      <c r="A72" s="265">
        <f t="shared" si="56"/>
        <v>5.5984999999999996</v>
      </c>
      <c r="B72" s="265">
        <f t="shared" si="57"/>
        <v>5.1434999999999995</v>
      </c>
      <c r="C72" s="265">
        <f t="shared" si="34"/>
        <v>6.0875000000000004</v>
      </c>
      <c r="D72" s="265">
        <f t="shared" si="58"/>
        <v>70</v>
      </c>
      <c r="E72" s="373">
        <f t="shared" si="59"/>
        <v>2.299794661190965</v>
      </c>
      <c r="F72" s="373">
        <f t="shared" si="60"/>
        <v>0.19164955509924708</v>
      </c>
      <c r="G72" s="373">
        <f t="shared" si="61"/>
        <v>11.299794661190965</v>
      </c>
      <c r="H72" s="374">
        <f t="shared" si="62"/>
        <v>0.57916106686257374</v>
      </c>
      <c r="I72" s="374">
        <f t="shared" si="35"/>
        <v>0.37565050697388852</v>
      </c>
      <c r="J72" s="374">
        <f t="shared" si="36"/>
        <v>0.55868380723971289</v>
      </c>
      <c r="K72" s="265" cm="1">
        <f t="array" ref="K72">$G72^gamma_drug4/($G72^gamma_drug4+(AGE_50_drug4+9)^gamma_drug4)</f>
        <v>1</v>
      </c>
      <c r="L72" s="264">
        <f t="shared" si="37"/>
        <v>70</v>
      </c>
      <c r="M72" s="264">
        <f t="shared" si="38"/>
        <v>0.13364999999999999</v>
      </c>
      <c r="N72" s="264">
        <f t="shared" si="39"/>
        <v>5.5982000000000003</v>
      </c>
      <c r="O72" s="264">
        <f t="shared" si="40"/>
        <v>0.12509000000000001</v>
      </c>
      <c r="P72" s="264">
        <f t="shared" si="41"/>
        <v>3.766</v>
      </c>
      <c r="Q72" s="264">
        <f t="shared" si="42"/>
        <v>4.1619999999999999</v>
      </c>
      <c r="R72" s="264">
        <f t="shared" si="43"/>
        <v>4.4090000000000007</v>
      </c>
      <c r="S72" s="264">
        <f t="shared" si="44"/>
        <v>4.5455000000000005</v>
      </c>
      <c r="T72" s="264">
        <f t="shared" si="45"/>
        <v>4.7614999999999998</v>
      </c>
      <c r="U72" s="264">
        <f t="shared" si="46"/>
        <v>4.9124999999999996</v>
      </c>
      <c r="V72" s="264">
        <f t="shared" si="47"/>
        <v>5.1434999999999995</v>
      </c>
      <c r="W72" s="264">
        <f t="shared" si="48"/>
        <v>5.5984999999999996</v>
      </c>
      <c r="X72" s="264">
        <f t="shared" si="49"/>
        <v>6.0875000000000004</v>
      </c>
      <c r="Y72" s="264">
        <f t="shared" si="50"/>
        <v>6.3650000000000002</v>
      </c>
      <c r="Z72" s="264">
        <f t="shared" si="51"/>
        <v>6.5594999999999999</v>
      </c>
      <c r="AA72" s="264">
        <f t="shared" si="52"/>
        <v>6.8569999999999993</v>
      </c>
      <c r="AB72" s="264">
        <f t="shared" si="53"/>
        <v>7.056</v>
      </c>
      <c r="AC72" s="264">
        <f t="shared" si="54"/>
        <v>7.4459999999999997</v>
      </c>
      <c r="AD72" s="264">
        <f t="shared" si="55"/>
        <v>8.1585000000000001</v>
      </c>
      <c r="AF72" s="266">
        <v>70</v>
      </c>
      <c r="AG72" s="266">
        <v>0.18940000000000001</v>
      </c>
      <c r="AH72" s="266">
        <v>5.8346</v>
      </c>
      <c r="AI72" s="266">
        <v>0.12157</v>
      </c>
      <c r="AJ72" s="266">
        <v>3.9510000000000001</v>
      </c>
      <c r="AK72" s="266">
        <v>4.3630000000000004</v>
      </c>
      <c r="AL72" s="266">
        <v>4.6180000000000003</v>
      </c>
      <c r="AM72" s="266">
        <v>4.7590000000000003</v>
      </c>
      <c r="AN72" s="266">
        <v>4.9809999999999999</v>
      </c>
      <c r="AO72" s="266">
        <v>5.1360000000000001</v>
      </c>
      <c r="AP72" s="266">
        <v>5.3719999999999999</v>
      </c>
      <c r="AQ72" s="266">
        <v>5.835</v>
      </c>
      <c r="AR72" s="266">
        <v>6.3289999999999997</v>
      </c>
      <c r="AS72" s="266">
        <v>6.6079999999999997</v>
      </c>
      <c r="AT72" s="266">
        <v>6.8029999999999999</v>
      </c>
      <c r="AU72" s="266">
        <v>7.1</v>
      </c>
      <c r="AV72" s="266">
        <v>7.298</v>
      </c>
      <c r="AW72" s="266">
        <v>7.6849999999999996</v>
      </c>
      <c r="AX72" s="266">
        <v>8.3870000000000005</v>
      </c>
      <c r="BA72" s="372">
        <v>70</v>
      </c>
      <c r="BB72" s="372">
        <v>7.7899999999999997E-2</v>
      </c>
      <c r="BC72" s="372">
        <v>5.3617999999999997</v>
      </c>
      <c r="BD72" s="372">
        <v>0.12861</v>
      </c>
      <c r="BE72" s="372">
        <v>3.581</v>
      </c>
      <c r="BF72" s="372">
        <v>3.9609999999999999</v>
      </c>
      <c r="BG72" s="372">
        <v>4.2</v>
      </c>
      <c r="BH72" s="372">
        <v>4.3319999999999999</v>
      </c>
      <c r="BI72" s="372">
        <v>4.5419999999999998</v>
      </c>
      <c r="BJ72" s="372">
        <v>4.6890000000000001</v>
      </c>
      <c r="BK72" s="372">
        <v>4.915</v>
      </c>
      <c r="BL72" s="372">
        <v>5.3620000000000001</v>
      </c>
      <c r="BM72" s="372">
        <v>5.8460000000000001</v>
      </c>
      <c r="BN72" s="372">
        <v>6.1219999999999999</v>
      </c>
      <c r="BO72" s="372">
        <v>6.3159999999999998</v>
      </c>
      <c r="BP72" s="372">
        <v>6.6139999999999999</v>
      </c>
      <c r="BQ72" s="372">
        <v>6.8140000000000001</v>
      </c>
      <c r="BR72" s="372">
        <v>7.2069999999999999</v>
      </c>
      <c r="BS72" s="372">
        <v>7.93</v>
      </c>
    </row>
    <row r="73" spans="1:71" x14ac:dyDescent="0.2">
      <c r="A73" s="265">
        <f t="shared" si="56"/>
        <v>5.6245000000000003</v>
      </c>
      <c r="B73" s="265">
        <f t="shared" si="57"/>
        <v>5.1679999999999993</v>
      </c>
      <c r="C73" s="265">
        <f t="shared" si="34"/>
        <v>6.1154999999999999</v>
      </c>
      <c r="D73" s="265">
        <f t="shared" si="58"/>
        <v>71</v>
      </c>
      <c r="E73" s="373">
        <f t="shared" si="59"/>
        <v>2.3326488706365502</v>
      </c>
      <c r="F73" s="373">
        <f t="shared" si="60"/>
        <v>0.19438740588637921</v>
      </c>
      <c r="G73" s="373">
        <f t="shared" si="61"/>
        <v>11.33264887063655</v>
      </c>
      <c r="H73" s="374">
        <f t="shared" si="62"/>
        <v>0.58223613447392819</v>
      </c>
      <c r="I73" s="374">
        <f t="shared" si="35"/>
        <v>0.37770914286899016</v>
      </c>
      <c r="J73" s="374">
        <f t="shared" si="36"/>
        <v>0.56054411488242062</v>
      </c>
      <c r="K73" s="265" cm="1">
        <f t="array" ref="K73">$G73^gamma_drug4/($G73^gamma_drug4+(AGE_50_drug4+9)^gamma_drug4)</f>
        <v>1</v>
      </c>
      <c r="L73" s="264">
        <f t="shared" si="37"/>
        <v>71</v>
      </c>
      <c r="M73" s="264">
        <f t="shared" si="38"/>
        <v>0.1323</v>
      </c>
      <c r="N73" s="264">
        <f t="shared" si="39"/>
        <v>5.6243999999999996</v>
      </c>
      <c r="O73" s="264">
        <f t="shared" si="40"/>
        <v>0.124905</v>
      </c>
      <c r="P73" s="264">
        <f t="shared" si="41"/>
        <v>3.7865000000000002</v>
      </c>
      <c r="Q73" s="264">
        <f t="shared" si="42"/>
        <v>4.1835000000000004</v>
      </c>
      <c r="R73" s="264">
        <f t="shared" si="43"/>
        <v>4.4320000000000004</v>
      </c>
      <c r="S73" s="264">
        <f t="shared" si="44"/>
        <v>4.5679999999999996</v>
      </c>
      <c r="T73" s="264">
        <f t="shared" si="45"/>
        <v>4.7854999999999999</v>
      </c>
      <c r="U73" s="264">
        <f t="shared" si="46"/>
        <v>4.9369999999999994</v>
      </c>
      <c r="V73" s="264">
        <f t="shared" si="47"/>
        <v>5.1679999999999993</v>
      </c>
      <c r="W73" s="264">
        <f t="shared" si="48"/>
        <v>5.6245000000000003</v>
      </c>
      <c r="X73" s="264">
        <f t="shared" si="49"/>
        <v>6.1154999999999999</v>
      </c>
      <c r="Y73" s="264">
        <f t="shared" si="50"/>
        <v>6.3934999999999995</v>
      </c>
      <c r="Z73" s="264">
        <f t="shared" si="51"/>
        <v>6.5890000000000004</v>
      </c>
      <c r="AA73" s="264">
        <f t="shared" si="52"/>
        <v>6.8870000000000005</v>
      </c>
      <c r="AB73" s="264">
        <f t="shared" si="53"/>
        <v>7.0865</v>
      </c>
      <c r="AC73" s="264">
        <f t="shared" si="54"/>
        <v>7.4779999999999998</v>
      </c>
      <c r="AD73" s="264">
        <f t="shared" si="55"/>
        <v>8.1930000000000014</v>
      </c>
      <c r="AF73" s="266">
        <v>71</v>
      </c>
      <c r="AG73" s="266">
        <v>0.18859999999999999</v>
      </c>
      <c r="AH73" s="266">
        <v>5.8624999999999998</v>
      </c>
      <c r="AI73" s="266">
        <v>0.12134</v>
      </c>
      <c r="AJ73" s="266">
        <v>3.9740000000000002</v>
      </c>
      <c r="AK73" s="266">
        <v>4.3860000000000001</v>
      </c>
      <c r="AL73" s="266">
        <v>4.6429999999999998</v>
      </c>
      <c r="AM73" s="266">
        <v>4.7830000000000004</v>
      </c>
      <c r="AN73" s="266">
        <v>5.0069999999999997</v>
      </c>
      <c r="AO73" s="266">
        <v>5.1619999999999999</v>
      </c>
      <c r="AP73" s="266">
        <v>5.3979999999999997</v>
      </c>
      <c r="AQ73" s="266">
        <v>5.8630000000000004</v>
      </c>
      <c r="AR73" s="266">
        <v>6.359</v>
      </c>
      <c r="AS73" s="266">
        <v>6.6379999999999999</v>
      </c>
      <c r="AT73" s="266">
        <v>6.8339999999999996</v>
      </c>
      <c r="AU73" s="266">
        <v>7.1310000000000002</v>
      </c>
      <c r="AV73" s="266">
        <v>7.33</v>
      </c>
      <c r="AW73" s="266">
        <v>7.718</v>
      </c>
      <c r="AX73" s="266">
        <v>8.4220000000000006</v>
      </c>
      <c r="BA73" s="372">
        <v>71</v>
      </c>
      <c r="BB73" s="372">
        <v>7.5999999999999998E-2</v>
      </c>
      <c r="BC73" s="372">
        <v>5.3863000000000003</v>
      </c>
      <c r="BD73" s="372">
        <v>0.12847</v>
      </c>
      <c r="BE73" s="372">
        <v>3.5990000000000002</v>
      </c>
      <c r="BF73" s="372">
        <v>3.9809999999999999</v>
      </c>
      <c r="BG73" s="372">
        <v>4.2210000000000001</v>
      </c>
      <c r="BH73" s="372">
        <v>4.3529999999999998</v>
      </c>
      <c r="BI73" s="372">
        <v>4.5640000000000001</v>
      </c>
      <c r="BJ73" s="372">
        <v>4.7119999999999997</v>
      </c>
      <c r="BK73" s="372">
        <v>4.9379999999999997</v>
      </c>
      <c r="BL73" s="372">
        <v>5.3860000000000001</v>
      </c>
      <c r="BM73" s="372">
        <v>5.8719999999999999</v>
      </c>
      <c r="BN73" s="372">
        <v>6.149</v>
      </c>
      <c r="BO73" s="372">
        <v>6.3440000000000003</v>
      </c>
      <c r="BP73" s="372">
        <v>6.6429999999999998</v>
      </c>
      <c r="BQ73" s="372">
        <v>6.843</v>
      </c>
      <c r="BR73" s="372">
        <v>7.2380000000000004</v>
      </c>
      <c r="BS73" s="372">
        <v>7.9640000000000004</v>
      </c>
    </row>
    <row r="74" spans="1:71" x14ac:dyDescent="0.2">
      <c r="A74" s="265">
        <f t="shared" si="56"/>
        <v>5.6504999999999992</v>
      </c>
      <c r="B74" s="265">
        <f t="shared" si="57"/>
        <v>5.1929999999999996</v>
      </c>
      <c r="C74" s="265">
        <f t="shared" si="34"/>
        <v>6.1425000000000001</v>
      </c>
      <c r="D74" s="265">
        <f t="shared" si="58"/>
        <v>72</v>
      </c>
      <c r="E74" s="373">
        <f t="shared" si="59"/>
        <v>2.3655030800821355</v>
      </c>
      <c r="F74" s="373">
        <f t="shared" si="60"/>
        <v>0.1971252566735113</v>
      </c>
      <c r="G74" s="373">
        <f t="shared" si="61"/>
        <v>11.365503080082135</v>
      </c>
      <c r="H74" s="374">
        <f t="shared" si="62"/>
        <v>0.58529594729516143</v>
      </c>
      <c r="I74" s="374">
        <f t="shared" si="35"/>
        <v>0.37976621954484707</v>
      </c>
      <c r="J74" s="374">
        <f t="shared" si="36"/>
        <v>0.56239734496196625</v>
      </c>
      <c r="K74" s="265" cm="1">
        <f t="array" ref="K74">$G74^gamma_drug4/($G74^gamma_drug4+(AGE_50_drug4+9)^gamma_drug4)</f>
        <v>1</v>
      </c>
      <c r="L74" s="264">
        <f t="shared" si="37"/>
        <v>72</v>
      </c>
      <c r="M74" s="264">
        <f t="shared" si="38"/>
        <v>0.13095000000000001</v>
      </c>
      <c r="N74" s="264">
        <f t="shared" si="39"/>
        <v>5.6504000000000003</v>
      </c>
      <c r="O74" s="264">
        <f t="shared" si="40"/>
        <v>0.124725</v>
      </c>
      <c r="P74" s="264">
        <f t="shared" si="41"/>
        <v>3.8069999999999999</v>
      </c>
      <c r="Q74" s="264">
        <f t="shared" si="42"/>
        <v>4.2055000000000007</v>
      </c>
      <c r="R74" s="264">
        <f t="shared" si="43"/>
        <v>4.4539999999999997</v>
      </c>
      <c r="S74" s="264">
        <f t="shared" si="44"/>
        <v>4.5909999999999993</v>
      </c>
      <c r="T74" s="264">
        <f t="shared" si="45"/>
        <v>4.8085000000000004</v>
      </c>
      <c r="U74" s="264">
        <f t="shared" si="46"/>
        <v>4.9604999999999997</v>
      </c>
      <c r="V74" s="264">
        <f t="shared" si="47"/>
        <v>5.1929999999999996</v>
      </c>
      <c r="W74" s="264">
        <f t="shared" si="48"/>
        <v>5.6504999999999992</v>
      </c>
      <c r="X74" s="264">
        <f t="shared" si="49"/>
        <v>6.1425000000000001</v>
      </c>
      <c r="Y74" s="264">
        <f t="shared" si="50"/>
        <v>6.4220000000000006</v>
      </c>
      <c r="Z74" s="264">
        <f t="shared" si="51"/>
        <v>6.6180000000000003</v>
      </c>
      <c r="AA74" s="264">
        <f t="shared" si="52"/>
        <v>6.9169999999999998</v>
      </c>
      <c r="AB74" s="264">
        <f t="shared" si="53"/>
        <v>7.1174999999999997</v>
      </c>
      <c r="AC74" s="264">
        <f t="shared" si="54"/>
        <v>7.51</v>
      </c>
      <c r="AD74" s="264">
        <f t="shared" si="55"/>
        <v>8.2279999999999998</v>
      </c>
      <c r="AF74" s="266">
        <v>72</v>
      </c>
      <c r="AG74" s="266">
        <v>0.18779999999999999</v>
      </c>
      <c r="AH74" s="266">
        <v>5.8901000000000003</v>
      </c>
      <c r="AI74" s="266">
        <v>0.12111</v>
      </c>
      <c r="AJ74" s="266">
        <v>3.996</v>
      </c>
      <c r="AK74" s="266">
        <v>4.41</v>
      </c>
      <c r="AL74" s="266">
        <v>4.6669999999999998</v>
      </c>
      <c r="AM74" s="266">
        <v>4.8079999999999998</v>
      </c>
      <c r="AN74" s="266">
        <v>5.032</v>
      </c>
      <c r="AO74" s="266">
        <v>5.1870000000000003</v>
      </c>
      <c r="AP74" s="266">
        <v>5.4249999999999998</v>
      </c>
      <c r="AQ74" s="266">
        <v>5.89</v>
      </c>
      <c r="AR74" s="266">
        <v>6.3869999999999996</v>
      </c>
      <c r="AS74" s="266">
        <v>6.6680000000000001</v>
      </c>
      <c r="AT74" s="266">
        <v>6.8639999999999999</v>
      </c>
      <c r="AU74" s="266">
        <v>7.1619999999999999</v>
      </c>
      <c r="AV74" s="266">
        <v>7.3620000000000001</v>
      </c>
      <c r="AW74" s="266">
        <v>7.7510000000000003</v>
      </c>
      <c r="AX74" s="266">
        <v>8.4570000000000007</v>
      </c>
      <c r="BA74" s="372">
        <v>72</v>
      </c>
      <c r="BB74" s="372">
        <v>7.4099999999999999E-2</v>
      </c>
      <c r="BC74" s="372">
        <v>5.4107000000000003</v>
      </c>
      <c r="BD74" s="372">
        <v>0.12834000000000001</v>
      </c>
      <c r="BE74" s="372">
        <v>3.6179999999999999</v>
      </c>
      <c r="BF74" s="372">
        <v>4.0010000000000003</v>
      </c>
      <c r="BG74" s="372">
        <v>4.2409999999999997</v>
      </c>
      <c r="BH74" s="372">
        <v>4.3739999999999997</v>
      </c>
      <c r="BI74" s="372">
        <v>4.585</v>
      </c>
      <c r="BJ74" s="372">
        <v>4.734</v>
      </c>
      <c r="BK74" s="372">
        <v>4.9610000000000003</v>
      </c>
      <c r="BL74" s="372">
        <v>5.4109999999999996</v>
      </c>
      <c r="BM74" s="372">
        <v>5.8979999999999997</v>
      </c>
      <c r="BN74" s="372">
        <v>6.1760000000000002</v>
      </c>
      <c r="BO74" s="372">
        <v>6.3719999999999999</v>
      </c>
      <c r="BP74" s="372">
        <v>6.6719999999999997</v>
      </c>
      <c r="BQ74" s="372">
        <v>6.8730000000000002</v>
      </c>
      <c r="BR74" s="372">
        <v>7.2690000000000001</v>
      </c>
      <c r="BS74" s="372">
        <v>7.9989999999999997</v>
      </c>
    </row>
    <row r="75" spans="1:71" x14ac:dyDescent="0.2">
      <c r="A75" s="265">
        <f t="shared" si="56"/>
        <v>5.6760000000000002</v>
      </c>
      <c r="B75" s="265">
        <f t="shared" si="57"/>
        <v>5.2169999999999996</v>
      </c>
      <c r="C75" s="265">
        <f t="shared" si="34"/>
        <v>6.17</v>
      </c>
      <c r="D75" s="265">
        <f t="shared" si="58"/>
        <v>73</v>
      </c>
      <c r="E75" s="373">
        <f t="shared" si="59"/>
        <v>2.3983572895277208</v>
      </c>
      <c r="F75" s="373">
        <f t="shared" si="60"/>
        <v>0.1998631074606434</v>
      </c>
      <c r="G75" s="373">
        <f t="shared" si="61"/>
        <v>11.39835728952772</v>
      </c>
      <c r="H75" s="374">
        <f t="shared" si="62"/>
        <v>0.5883403904884652</v>
      </c>
      <c r="I75" s="374">
        <f t="shared" si="35"/>
        <v>0.38182166885954022</v>
      </c>
      <c r="J75" s="374">
        <f t="shared" si="36"/>
        <v>0.56424349331838797</v>
      </c>
      <c r="K75" s="265" cm="1">
        <f t="array" ref="K75">$G75^gamma_drug4/($G75^gamma_drug4+(AGE_50_drug4+9)^gamma_drug4)</f>
        <v>1</v>
      </c>
      <c r="L75" s="264">
        <f t="shared" si="37"/>
        <v>73</v>
      </c>
      <c r="M75" s="264">
        <f t="shared" si="38"/>
        <v>0.12959999999999999</v>
      </c>
      <c r="N75" s="264">
        <f t="shared" si="39"/>
        <v>5.6760999999999999</v>
      </c>
      <c r="O75" s="264">
        <f t="shared" si="40"/>
        <v>0.12454499999999999</v>
      </c>
      <c r="P75" s="264">
        <f t="shared" si="41"/>
        <v>3.827</v>
      </c>
      <c r="Q75" s="264">
        <f t="shared" si="42"/>
        <v>4.2264999999999997</v>
      </c>
      <c r="R75" s="264">
        <f t="shared" si="43"/>
        <v>4.476</v>
      </c>
      <c r="S75" s="264">
        <f t="shared" si="44"/>
        <v>4.6129999999999995</v>
      </c>
      <c r="T75" s="264">
        <f t="shared" si="45"/>
        <v>4.8320000000000007</v>
      </c>
      <c r="U75" s="264">
        <f t="shared" si="46"/>
        <v>4.984</v>
      </c>
      <c r="V75" s="264">
        <f t="shared" si="47"/>
        <v>5.2169999999999996</v>
      </c>
      <c r="W75" s="264">
        <f t="shared" si="48"/>
        <v>5.6760000000000002</v>
      </c>
      <c r="X75" s="264">
        <f t="shared" si="49"/>
        <v>6.17</v>
      </c>
      <c r="Y75" s="264">
        <f t="shared" si="50"/>
        <v>6.4504999999999999</v>
      </c>
      <c r="Z75" s="264">
        <f t="shared" si="51"/>
        <v>6.6464999999999996</v>
      </c>
      <c r="AA75" s="264">
        <f t="shared" si="52"/>
        <v>6.9465000000000003</v>
      </c>
      <c r="AB75" s="264">
        <f t="shared" si="53"/>
        <v>7.1479999999999997</v>
      </c>
      <c r="AC75" s="264">
        <f t="shared" si="54"/>
        <v>7.5415000000000001</v>
      </c>
      <c r="AD75" s="264">
        <f t="shared" si="55"/>
        <v>8.2614999999999998</v>
      </c>
      <c r="AF75" s="266">
        <v>73</v>
      </c>
      <c r="AG75" s="266">
        <v>0.187</v>
      </c>
      <c r="AH75" s="266">
        <v>5.9173999999999998</v>
      </c>
      <c r="AI75" s="266">
        <v>0.12088</v>
      </c>
      <c r="AJ75" s="266">
        <v>4.0179999999999998</v>
      </c>
      <c r="AK75" s="266">
        <v>4.4329999999999998</v>
      </c>
      <c r="AL75" s="266">
        <v>4.6909999999999998</v>
      </c>
      <c r="AM75" s="266">
        <v>4.8319999999999999</v>
      </c>
      <c r="AN75" s="266">
        <v>5.0570000000000004</v>
      </c>
      <c r="AO75" s="266">
        <v>5.2130000000000001</v>
      </c>
      <c r="AP75" s="266">
        <v>5.4509999999999996</v>
      </c>
      <c r="AQ75" s="266">
        <v>5.9169999999999998</v>
      </c>
      <c r="AR75" s="266">
        <v>6.4160000000000004</v>
      </c>
      <c r="AS75" s="266">
        <v>6.6980000000000004</v>
      </c>
      <c r="AT75" s="266">
        <v>6.8940000000000001</v>
      </c>
      <c r="AU75" s="266">
        <v>7.1929999999999996</v>
      </c>
      <c r="AV75" s="266">
        <v>7.3929999999999998</v>
      </c>
      <c r="AW75" s="266">
        <v>7.7830000000000004</v>
      </c>
      <c r="AX75" s="266">
        <v>8.4909999999999997</v>
      </c>
      <c r="BA75" s="372">
        <v>73</v>
      </c>
      <c r="BB75" s="372">
        <v>7.22E-2</v>
      </c>
      <c r="BC75" s="372">
        <v>5.4348000000000001</v>
      </c>
      <c r="BD75" s="372">
        <v>0.12820999999999999</v>
      </c>
      <c r="BE75" s="372">
        <v>3.6360000000000001</v>
      </c>
      <c r="BF75" s="372">
        <v>4.0199999999999996</v>
      </c>
      <c r="BG75" s="372">
        <v>4.2610000000000001</v>
      </c>
      <c r="BH75" s="372">
        <v>4.3940000000000001</v>
      </c>
      <c r="BI75" s="372">
        <v>4.6070000000000002</v>
      </c>
      <c r="BJ75" s="372">
        <v>4.7549999999999999</v>
      </c>
      <c r="BK75" s="372">
        <v>4.9829999999999997</v>
      </c>
      <c r="BL75" s="372">
        <v>5.4349999999999996</v>
      </c>
      <c r="BM75" s="372">
        <v>5.9240000000000004</v>
      </c>
      <c r="BN75" s="372">
        <v>6.2030000000000003</v>
      </c>
      <c r="BO75" s="372">
        <v>6.399</v>
      </c>
      <c r="BP75" s="372">
        <v>6.7</v>
      </c>
      <c r="BQ75" s="372">
        <v>6.9029999999999996</v>
      </c>
      <c r="BR75" s="372">
        <v>7.3</v>
      </c>
      <c r="BS75" s="372">
        <v>8.032</v>
      </c>
    </row>
    <row r="76" spans="1:71" x14ac:dyDescent="0.2">
      <c r="A76" s="265">
        <f t="shared" si="56"/>
        <v>5.702</v>
      </c>
      <c r="B76" s="265">
        <f t="shared" si="57"/>
        <v>5.2409999999999997</v>
      </c>
      <c r="C76" s="265">
        <f t="shared" si="34"/>
        <v>6.1974999999999998</v>
      </c>
      <c r="D76" s="265">
        <f t="shared" si="58"/>
        <v>74</v>
      </c>
      <c r="E76" s="373">
        <f t="shared" si="59"/>
        <v>2.431211498973306</v>
      </c>
      <c r="F76" s="373">
        <f t="shared" si="60"/>
        <v>0.20260095824777549</v>
      </c>
      <c r="G76" s="373">
        <f t="shared" si="61"/>
        <v>11.431211498973306</v>
      </c>
      <c r="H76" s="374">
        <f t="shared" si="62"/>
        <v>0.59136935397150592</v>
      </c>
      <c r="I76" s="374">
        <f t="shared" si="35"/>
        <v>0.38387542329225482</v>
      </c>
      <c r="J76" s="374">
        <f t="shared" si="36"/>
        <v>0.56608255641937366</v>
      </c>
      <c r="K76" s="265" cm="1">
        <f t="array" ref="K76">$G76^gamma_drug4/($G76^gamma_drug4+(AGE_50_drug4+9)^gamma_drug4)</f>
        <v>1</v>
      </c>
      <c r="L76" s="264">
        <f t="shared" si="37"/>
        <v>74</v>
      </c>
      <c r="M76" s="264">
        <f t="shared" si="38"/>
        <v>0.12834999999999999</v>
      </c>
      <c r="N76" s="264">
        <f t="shared" si="39"/>
        <v>5.7016</v>
      </c>
      <c r="O76" s="264">
        <f t="shared" si="40"/>
        <v>0.12437000000000001</v>
      </c>
      <c r="P76" s="264">
        <f t="shared" si="41"/>
        <v>3.8464999999999998</v>
      </c>
      <c r="Q76" s="264">
        <f t="shared" si="42"/>
        <v>4.2475000000000005</v>
      </c>
      <c r="R76" s="264">
        <f t="shared" si="43"/>
        <v>4.4975000000000005</v>
      </c>
      <c r="S76" s="264">
        <f t="shared" si="44"/>
        <v>4.6355000000000004</v>
      </c>
      <c r="T76" s="264">
        <f t="shared" si="45"/>
        <v>4.8544999999999998</v>
      </c>
      <c r="U76" s="264">
        <f t="shared" si="46"/>
        <v>5.0075000000000003</v>
      </c>
      <c r="V76" s="264">
        <f t="shared" si="47"/>
        <v>5.2409999999999997</v>
      </c>
      <c r="W76" s="264">
        <f t="shared" si="48"/>
        <v>5.702</v>
      </c>
      <c r="X76" s="264">
        <f t="shared" si="49"/>
        <v>6.1974999999999998</v>
      </c>
      <c r="Y76" s="264">
        <f t="shared" si="50"/>
        <v>6.4785000000000004</v>
      </c>
      <c r="Z76" s="264">
        <f t="shared" si="51"/>
        <v>6.6745000000000001</v>
      </c>
      <c r="AA76" s="264">
        <f t="shared" si="52"/>
        <v>6.976</v>
      </c>
      <c r="AB76" s="264">
        <f t="shared" si="53"/>
        <v>7.1780000000000008</v>
      </c>
      <c r="AC76" s="264">
        <f t="shared" si="54"/>
        <v>7.5730000000000004</v>
      </c>
      <c r="AD76" s="264">
        <f t="shared" si="55"/>
        <v>8.2949999999999999</v>
      </c>
      <c r="AF76" s="266">
        <v>74</v>
      </c>
      <c r="AG76" s="266">
        <v>0.18629999999999999</v>
      </c>
      <c r="AH76" s="266">
        <v>5.9444999999999997</v>
      </c>
      <c r="AI76" s="266">
        <v>0.12066</v>
      </c>
      <c r="AJ76" s="266">
        <v>4.0389999999999997</v>
      </c>
      <c r="AK76" s="266">
        <v>4.4560000000000004</v>
      </c>
      <c r="AL76" s="266">
        <v>4.7140000000000004</v>
      </c>
      <c r="AM76" s="266">
        <v>4.8559999999999999</v>
      </c>
      <c r="AN76" s="266">
        <v>5.0810000000000004</v>
      </c>
      <c r="AO76" s="266">
        <v>5.2380000000000004</v>
      </c>
      <c r="AP76" s="266">
        <v>5.476</v>
      </c>
      <c r="AQ76" s="266">
        <v>5.9450000000000003</v>
      </c>
      <c r="AR76" s="266">
        <v>6.4450000000000003</v>
      </c>
      <c r="AS76" s="266">
        <v>6.7270000000000003</v>
      </c>
      <c r="AT76" s="266">
        <v>6.923</v>
      </c>
      <c r="AU76" s="266">
        <v>7.2240000000000002</v>
      </c>
      <c r="AV76" s="266">
        <v>7.4240000000000004</v>
      </c>
      <c r="AW76" s="266">
        <v>7.8150000000000004</v>
      </c>
      <c r="AX76" s="266">
        <v>8.5250000000000004</v>
      </c>
      <c r="BA76" s="372">
        <v>74</v>
      </c>
      <c r="BB76" s="372">
        <v>7.0400000000000004E-2</v>
      </c>
      <c r="BC76" s="372">
        <v>5.4587000000000003</v>
      </c>
      <c r="BD76" s="372">
        <v>0.12808</v>
      </c>
      <c r="BE76" s="372">
        <v>3.6539999999999999</v>
      </c>
      <c r="BF76" s="372">
        <v>4.0389999999999997</v>
      </c>
      <c r="BG76" s="372">
        <v>4.2809999999999997</v>
      </c>
      <c r="BH76" s="372">
        <v>4.415</v>
      </c>
      <c r="BI76" s="372">
        <v>4.6280000000000001</v>
      </c>
      <c r="BJ76" s="372">
        <v>4.7770000000000001</v>
      </c>
      <c r="BK76" s="372">
        <v>5.0060000000000002</v>
      </c>
      <c r="BL76" s="372">
        <v>5.4589999999999996</v>
      </c>
      <c r="BM76" s="372">
        <v>5.95</v>
      </c>
      <c r="BN76" s="372">
        <v>6.23</v>
      </c>
      <c r="BO76" s="372">
        <v>6.4260000000000002</v>
      </c>
      <c r="BP76" s="372">
        <v>6.7279999999999998</v>
      </c>
      <c r="BQ76" s="372">
        <v>6.9320000000000004</v>
      </c>
      <c r="BR76" s="372">
        <v>7.3310000000000004</v>
      </c>
      <c r="BS76" s="372">
        <v>8.0649999999999995</v>
      </c>
    </row>
    <row r="77" spans="1:71" x14ac:dyDescent="0.2">
      <c r="A77" s="265">
        <f t="shared" si="56"/>
        <v>5.7270000000000003</v>
      </c>
      <c r="B77" s="265">
        <f t="shared" si="57"/>
        <v>5.2649999999999997</v>
      </c>
      <c r="C77" s="265">
        <f t="shared" si="34"/>
        <v>6.2240000000000002</v>
      </c>
      <c r="D77" s="265">
        <f t="shared" si="58"/>
        <v>75</v>
      </c>
      <c r="E77" s="373">
        <f t="shared" si="59"/>
        <v>2.4640657084188913</v>
      </c>
      <c r="F77" s="373">
        <f t="shared" si="60"/>
        <v>0.20533880903490759</v>
      </c>
      <c r="G77" s="373">
        <f t="shared" si="61"/>
        <v>11.464065708418891</v>
      </c>
      <c r="H77" s="374">
        <f t="shared" si="62"/>
        <v>0.59438273236823269</v>
      </c>
      <c r="I77" s="374">
        <f t="shared" si="35"/>
        <v>0.38592741594691637</v>
      </c>
      <c r="J77" s="374">
        <f t="shared" si="36"/>
        <v>0.56791453135060999</v>
      </c>
      <c r="K77" s="265" cm="1">
        <f t="array" ref="K77">$G77^gamma_drug4/($G77^gamma_drug4+(AGE_50_drug4+9)^gamma_drug4)</f>
        <v>1</v>
      </c>
      <c r="L77" s="264">
        <f t="shared" si="37"/>
        <v>75</v>
      </c>
      <c r="M77" s="264">
        <f t="shared" si="38"/>
        <v>0.127</v>
      </c>
      <c r="N77" s="264">
        <f t="shared" si="39"/>
        <v>5.7269000000000005</v>
      </c>
      <c r="O77" s="264">
        <f t="shared" si="40"/>
        <v>0.124195</v>
      </c>
      <c r="P77" s="264">
        <f t="shared" si="41"/>
        <v>3.8659999999999997</v>
      </c>
      <c r="Q77" s="264">
        <f t="shared" si="42"/>
        <v>4.2684999999999995</v>
      </c>
      <c r="R77" s="264">
        <f t="shared" si="43"/>
        <v>4.5195000000000007</v>
      </c>
      <c r="S77" s="264">
        <f t="shared" si="44"/>
        <v>4.6574999999999998</v>
      </c>
      <c r="T77" s="264">
        <f t="shared" si="45"/>
        <v>4.8774999999999995</v>
      </c>
      <c r="U77" s="264">
        <f t="shared" si="46"/>
        <v>5.0310000000000006</v>
      </c>
      <c r="V77" s="264">
        <f t="shared" si="47"/>
        <v>5.2649999999999997</v>
      </c>
      <c r="W77" s="264">
        <f t="shared" si="48"/>
        <v>5.7270000000000003</v>
      </c>
      <c r="X77" s="264">
        <f t="shared" si="49"/>
        <v>6.2240000000000002</v>
      </c>
      <c r="Y77" s="264">
        <f t="shared" si="50"/>
        <v>6.5060000000000002</v>
      </c>
      <c r="Z77" s="264">
        <f t="shared" si="51"/>
        <v>6.7030000000000003</v>
      </c>
      <c r="AA77" s="264">
        <f t="shared" si="52"/>
        <v>7.0054999999999996</v>
      </c>
      <c r="AB77" s="264">
        <f t="shared" si="53"/>
        <v>7.2074999999999996</v>
      </c>
      <c r="AC77" s="264">
        <f t="shared" si="54"/>
        <v>7.6040000000000001</v>
      </c>
      <c r="AD77" s="264">
        <f t="shared" si="55"/>
        <v>8.3285</v>
      </c>
      <c r="AF77" s="266">
        <v>75</v>
      </c>
      <c r="AG77" s="266">
        <v>0.1855</v>
      </c>
      <c r="AH77" s="266">
        <v>5.9713000000000003</v>
      </c>
      <c r="AI77" s="266">
        <v>0.12044000000000001</v>
      </c>
      <c r="AJ77" s="266">
        <v>4.0599999999999996</v>
      </c>
      <c r="AK77" s="266">
        <v>4.4779999999999998</v>
      </c>
      <c r="AL77" s="266">
        <v>4.7380000000000004</v>
      </c>
      <c r="AM77" s="266">
        <v>4.88</v>
      </c>
      <c r="AN77" s="266">
        <v>5.1059999999999999</v>
      </c>
      <c r="AO77" s="266">
        <v>5.2629999999999999</v>
      </c>
      <c r="AP77" s="266">
        <v>5.5019999999999998</v>
      </c>
      <c r="AQ77" s="266">
        <v>5.9710000000000001</v>
      </c>
      <c r="AR77" s="266">
        <v>6.4729999999999999</v>
      </c>
      <c r="AS77" s="266">
        <v>6.7560000000000002</v>
      </c>
      <c r="AT77" s="266">
        <v>6.9530000000000003</v>
      </c>
      <c r="AU77" s="266">
        <v>7.2539999999999996</v>
      </c>
      <c r="AV77" s="266">
        <v>7.4550000000000001</v>
      </c>
      <c r="AW77" s="266">
        <v>7.8470000000000004</v>
      </c>
      <c r="AX77" s="266">
        <v>8.5579999999999998</v>
      </c>
      <c r="BA77" s="372">
        <v>75</v>
      </c>
      <c r="BB77" s="372">
        <v>6.8500000000000005E-2</v>
      </c>
      <c r="BC77" s="372">
        <v>5.4824999999999999</v>
      </c>
      <c r="BD77" s="372">
        <v>0.12795000000000001</v>
      </c>
      <c r="BE77" s="372">
        <v>3.6720000000000002</v>
      </c>
      <c r="BF77" s="372">
        <v>4.0590000000000002</v>
      </c>
      <c r="BG77" s="372">
        <v>4.3010000000000002</v>
      </c>
      <c r="BH77" s="372">
        <v>4.4349999999999996</v>
      </c>
      <c r="BI77" s="372">
        <v>4.649</v>
      </c>
      <c r="BJ77" s="372">
        <v>4.7990000000000004</v>
      </c>
      <c r="BK77" s="372">
        <v>5.0279999999999996</v>
      </c>
      <c r="BL77" s="372">
        <v>5.4829999999999997</v>
      </c>
      <c r="BM77" s="372">
        <v>5.9749999999999996</v>
      </c>
      <c r="BN77" s="372">
        <v>6.2560000000000002</v>
      </c>
      <c r="BO77" s="372">
        <v>6.4530000000000003</v>
      </c>
      <c r="BP77" s="372">
        <v>6.7569999999999997</v>
      </c>
      <c r="BQ77" s="372">
        <v>6.96</v>
      </c>
      <c r="BR77" s="372">
        <v>7.3609999999999998</v>
      </c>
      <c r="BS77" s="372">
        <v>8.0990000000000002</v>
      </c>
    </row>
    <row r="78" spans="1:71" x14ac:dyDescent="0.2">
      <c r="A78" s="265">
        <f t="shared" si="56"/>
        <v>5.7520000000000007</v>
      </c>
      <c r="B78" s="265">
        <f t="shared" si="57"/>
        <v>5.2885</v>
      </c>
      <c r="C78" s="265">
        <f t="shared" si="34"/>
        <v>6.2505000000000006</v>
      </c>
      <c r="D78" s="265">
        <f t="shared" si="58"/>
        <v>76</v>
      </c>
      <c r="E78" s="373">
        <f t="shared" si="59"/>
        <v>2.4969199178644765</v>
      </c>
      <c r="F78" s="373">
        <f t="shared" si="60"/>
        <v>0.20807665982203971</v>
      </c>
      <c r="G78" s="373">
        <f t="shared" si="61"/>
        <v>11.496919917864476</v>
      </c>
      <c r="H78" s="374">
        <f t="shared" si="62"/>
        <v>0.59738042495830346</v>
      </c>
      <c r="I78" s="374">
        <f t="shared" si="35"/>
        <v>0.3879775805556499</v>
      </c>
      <c r="J78" s="374">
        <f t="shared" si="36"/>
        <v>0.56973941580618959</v>
      </c>
      <c r="K78" s="265" cm="1">
        <f t="array" ref="K78">$G78^gamma_drug4/($G78^gamma_drug4+(AGE_50_drug4+9)^gamma_drug4)</f>
        <v>1</v>
      </c>
      <c r="L78" s="264">
        <f t="shared" si="37"/>
        <v>76</v>
      </c>
      <c r="M78" s="264">
        <f t="shared" si="38"/>
        <v>0.12570000000000001</v>
      </c>
      <c r="N78" s="264">
        <f t="shared" si="39"/>
        <v>5.7519999999999998</v>
      </c>
      <c r="O78" s="264">
        <f t="shared" si="40"/>
        <v>0.124025</v>
      </c>
      <c r="P78" s="264">
        <f t="shared" si="41"/>
        <v>3.8860000000000001</v>
      </c>
      <c r="Q78" s="264">
        <f t="shared" si="42"/>
        <v>4.2895000000000003</v>
      </c>
      <c r="R78" s="264">
        <f t="shared" si="43"/>
        <v>4.5410000000000004</v>
      </c>
      <c r="S78" s="264">
        <f t="shared" si="44"/>
        <v>4.6795</v>
      </c>
      <c r="T78" s="264">
        <f t="shared" si="45"/>
        <v>4.9000000000000004</v>
      </c>
      <c r="U78" s="264">
        <f t="shared" si="46"/>
        <v>5.0540000000000003</v>
      </c>
      <c r="V78" s="264">
        <f t="shared" si="47"/>
        <v>5.2885</v>
      </c>
      <c r="W78" s="264">
        <f t="shared" si="48"/>
        <v>5.7520000000000007</v>
      </c>
      <c r="X78" s="264">
        <f t="shared" si="49"/>
        <v>6.2505000000000006</v>
      </c>
      <c r="Y78" s="264">
        <f t="shared" si="50"/>
        <v>6.5329999999999995</v>
      </c>
      <c r="Z78" s="264">
        <f t="shared" si="51"/>
        <v>6.7309999999999999</v>
      </c>
      <c r="AA78" s="264">
        <f t="shared" si="52"/>
        <v>7.0344999999999995</v>
      </c>
      <c r="AB78" s="264">
        <f t="shared" si="53"/>
        <v>7.2370000000000001</v>
      </c>
      <c r="AC78" s="264">
        <f t="shared" si="54"/>
        <v>7.6345000000000001</v>
      </c>
      <c r="AD78" s="264">
        <f t="shared" si="55"/>
        <v>8.3614999999999995</v>
      </c>
      <c r="AF78" s="266">
        <v>76</v>
      </c>
      <c r="AG78" s="266">
        <v>0.1847</v>
      </c>
      <c r="AH78" s="266">
        <v>5.9978999999999996</v>
      </c>
      <c r="AI78" s="266">
        <v>0.12021999999999999</v>
      </c>
      <c r="AJ78" s="266">
        <v>4.0819999999999999</v>
      </c>
      <c r="AK78" s="266">
        <v>4.5010000000000003</v>
      </c>
      <c r="AL78" s="266">
        <v>4.7610000000000001</v>
      </c>
      <c r="AM78" s="266">
        <v>4.9039999999999999</v>
      </c>
      <c r="AN78" s="266">
        <v>5.13</v>
      </c>
      <c r="AO78" s="266">
        <v>5.2880000000000003</v>
      </c>
      <c r="AP78" s="266">
        <v>5.5270000000000001</v>
      </c>
      <c r="AQ78" s="266">
        <v>5.9980000000000002</v>
      </c>
      <c r="AR78" s="266">
        <v>6.5010000000000003</v>
      </c>
      <c r="AS78" s="266">
        <v>6.7839999999999998</v>
      </c>
      <c r="AT78" s="266">
        <v>6.9820000000000002</v>
      </c>
      <c r="AU78" s="266">
        <v>7.2839999999999998</v>
      </c>
      <c r="AV78" s="266">
        <v>7.4850000000000003</v>
      </c>
      <c r="AW78" s="266">
        <v>7.8780000000000001</v>
      </c>
      <c r="AX78" s="266">
        <v>8.5909999999999993</v>
      </c>
      <c r="BA78" s="372">
        <v>76</v>
      </c>
      <c r="BB78" s="372">
        <v>6.6699999999999995E-2</v>
      </c>
      <c r="BC78" s="372">
        <v>5.5061</v>
      </c>
      <c r="BD78" s="372">
        <v>0.12783</v>
      </c>
      <c r="BE78" s="372">
        <v>3.69</v>
      </c>
      <c r="BF78" s="372">
        <v>4.0780000000000003</v>
      </c>
      <c r="BG78" s="372">
        <v>4.3209999999999997</v>
      </c>
      <c r="BH78" s="372">
        <v>4.4550000000000001</v>
      </c>
      <c r="BI78" s="372">
        <v>4.67</v>
      </c>
      <c r="BJ78" s="372">
        <v>4.82</v>
      </c>
      <c r="BK78" s="372">
        <v>5.05</v>
      </c>
      <c r="BL78" s="372">
        <v>5.5060000000000002</v>
      </c>
      <c r="BM78" s="372">
        <v>6</v>
      </c>
      <c r="BN78" s="372">
        <v>6.282</v>
      </c>
      <c r="BO78" s="372">
        <v>6.48</v>
      </c>
      <c r="BP78" s="372">
        <v>6.7850000000000001</v>
      </c>
      <c r="BQ78" s="372">
        <v>6.9889999999999999</v>
      </c>
      <c r="BR78" s="372">
        <v>7.391</v>
      </c>
      <c r="BS78" s="372">
        <v>8.1319999999999997</v>
      </c>
    </row>
    <row r="79" spans="1:71" x14ac:dyDescent="0.2">
      <c r="A79" s="265">
        <f t="shared" si="56"/>
        <v>5.7770000000000001</v>
      </c>
      <c r="B79" s="265">
        <f t="shared" si="57"/>
        <v>5.3119999999999994</v>
      </c>
      <c r="C79" s="265">
        <f t="shared" si="34"/>
        <v>6.2765000000000004</v>
      </c>
      <c r="D79" s="265">
        <f t="shared" si="58"/>
        <v>77</v>
      </c>
      <c r="E79" s="373">
        <f t="shared" si="59"/>
        <v>2.5297741273100618</v>
      </c>
      <c r="F79" s="373">
        <f t="shared" si="60"/>
        <v>0.21081451060917181</v>
      </c>
      <c r="G79" s="373">
        <f t="shared" si="61"/>
        <v>11.529774127310063</v>
      </c>
      <c r="H79" s="374">
        <f t="shared" si="62"/>
        <v>0.60036233562520802</v>
      </c>
      <c r="I79" s="374">
        <f t="shared" si="35"/>
        <v>0.39002585148207036</v>
      </c>
      <c r="J79" s="374">
        <f t="shared" si="36"/>
        <v>0.57155720807908206</v>
      </c>
      <c r="K79" s="265" cm="1">
        <f t="array" ref="K79">$G79^gamma_drug4/($G79^gamma_drug4+(AGE_50_drug4+9)^gamma_drug4)</f>
        <v>1</v>
      </c>
      <c r="L79" s="264">
        <f t="shared" si="37"/>
        <v>77</v>
      </c>
      <c r="M79" s="264">
        <f t="shared" si="38"/>
        <v>0.1244</v>
      </c>
      <c r="N79" s="264">
        <f t="shared" si="39"/>
        <v>5.7768499999999996</v>
      </c>
      <c r="O79" s="264">
        <f t="shared" si="40"/>
        <v>0.12385500000000001</v>
      </c>
      <c r="P79" s="264">
        <f t="shared" si="41"/>
        <v>3.9049999999999998</v>
      </c>
      <c r="Q79" s="264">
        <f t="shared" si="42"/>
        <v>4.3094999999999999</v>
      </c>
      <c r="R79" s="264">
        <f t="shared" si="43"/>
        <v>4.5625</v>
      </c>
      <c r="S79" s="264">
        <f t="shared" si="44"/>
        <v>4.7009999999999996</v>
      </c>
      <c r="T79" s="264">
        <f t="shared" si="45"/>
        <v>4.9224999999999994</v>
      </c>
      <c r="U79" s="264">
        <f t="shared" si="46"/>
        <v>5.0765000000000002</v>
      </c>
      <c r="V79" s="264">
        <f t="shared" si="47"/>
        <v>5.3119999999999994</v>
      </c>
      <c r="W79" s="264">
        <f t="shared" si="48"/>
        <v>5.7770000000000001</v>
      </c>
      <c r="X79" s="264">
        <f t="shared" si="49"/>
        <v>6.2765000000000004</v>
      </c>
      <c r="Y79" s="264">
        <f t="shared" si="50"/>
        <v>6.5604999999999993</v>
      </c>
      <c r="Z79" s="264">
        <f t="shared" si="51"/>
        <v>6.7590000000000003</v>
      </c>
      <c r="AA79" s="264">
        <f t="shared" si="52"/>
        <v>7.0625</v>
      </c>
      <c r="AB79" s="264">
        <f t="shared" si="53"/>
        <v>7.2664999999999997</v>
      </c>
      <c r="AC79" s="264">
        <f t="shared" si="54"/>
        <v>7.665</v>
      </c>
      <c r="AD79" s="264">
        <f t="shared" si="55"/>
        <v>8.3940000000000001</v>
      </c>
      <c r="AF79" s="266">
        <v>77</v>
      </c>
      <c r="AG79" s="266">
        <v>0.184</v>
      </c>
      <c r="AH79" s="266">
        <v>6.0242000000000004</v>
      </c>
      <c r="AI79" s="266">
        <v>0.12001000000000001</v>
      </c>
      <c r="AJ79" s="266">
        <v>4.1029999999999998</v>
      </c>
      <c r="AK79" s="266">
        <v>4.5229999999999997</v>
      </c>
      <c r="AL79" s="266">
        <v>4.7839999999999998</v>
      </c>
      <c r="AM79" s="266">
        <v>4.9269999999999996</v>
      </c>
      <c r="AN79" s="266">
        <v>5.1539999999999999</v>
      </c>
      <c r="AO79" s="266">
        <v>5.3120000000000003</v>
      </c>
      <c r="AP79" s="266">
        <v>5.5519999999999996</v>
      </c>
      <c r="AQ79" s="266">
        <v>6.024</v>
      </c>
      <c r="AR79" s="266">
        <v>6.5279999999999996</v>
      </c>
      <c r="AS79" s="266">
        <v>6.8129999999999997</v>
      </c>
      <c r="AT79" s="266">
        <v>7.0110000000000001</v>
      </c>
      <c r="AU79" s="266">
        <v>7.3129999999999997</v>
      </c>
      <c r="AV79" s="266">
        <v>7.5149999999999997</v>
      </c>
      <c r="AW79" s="266">
        <v>7.9089999999999998</v>
      </c>
      <c r="AX79" s="266">
        <v>8.6240000000000006</v>
      </c>
      <c r="BA79" s="372">
        <v>77</v>
      </c>
      <c r="BB79" s="372">
        <v>6.4799999999999996E-2</v>
      </c>
      <c r="BC79" s="372">
        <v>5.5294999999999996</v>
      </c>
      <c r="BD79" s="372">
        <v>0.12770000000000001</v>
      </c>
      <c r="BE79" s="372">
        <v>3.7069999999999999</v>
      </c>
      <c r="BF79" s="372">
        <v>4.0960000000000001</v>
      </c>
      <c r="BG79" s="372">
        <v>4.3410000000000002</v>
      </c>
      <c r="BH79" s="372">
        <v>4.4749999999999996</v>
      </c>
      <c r="BI79" s="372">
        <v>4.6909999999999998</v>
      </c>
      <c r="BJ79" s="372">
        <v>4.8410000000000002</v>
      </c>
      <c r="BK79" s="372">
        <v>5.0720000000000001</v>
      </c>
      <c r="BL79" s="372">
        <v>5.53</v>
      </c>
      <c r="BM79" s="372">
        <v>6.0250000000000004</v>
      </c>
      <c r="BN79" s="372">
        <v>6.3079999999999998</v>
      </c>
      <c r="BO79" s="372">
        <v>6.5069999999999997</v>
      </c>
      <c r="BP79" s="372">
        <v>6.8120000000000003</v>
      </c>
      <c r="BQ79" s="372">
        <v>7.0179999999999998</v>
      </c>
      <c r="BR79" s="372">
        <v>7.4210000000000003</v>
      </c>
      <c r="BS79" s="372">
        <v>8.1639999999999997</v>
      </c>
    </row>
    <row r="80" spans="1:71" x14ac:dyDescent="0.2">
      <c r="A80" s="265">
        <f t="shared" si="56"/>
        <v>5.8014999999999999</v>
      </c>
      <c r="B80" s="265">
        <f t="shared" si="57"/>
        <v>5.3354999999999997</v>
      </c>
      <c r="C80" s="265">
        <f t="shared" si="34"/>
        <v>6.3029999999999999</v>
      </c>
      <c r="D80" s="265">
        <f t="shared" si="58"/>
        <v>78</v>
      </c>
      <c r="E80" s="373">
        <f t="shared" si="59"/>
        <v>2.5626283367556466</v>
      </c>
      <c r="F80" s="373">
        <f t="shared" si="60"/>
        <v>0.2135523613963039</v>
      </c>
      <c r="G80" s="373">
        <f t="shared" si="61"/>
        <v>11.562628336755647</v>
      </c>
      <c r="H80" s="374">
        <f t="shared" si="62"/>
        <v>0.60332837280315432</v>
      </c>
      <c r="I80" s="374">
        <f t="shared" si="35"/>
        <v>0.39207216372439496</v>
      </c>
      <c r="J80" s="374">
        <f t="shared" si="36"/>
        <v>0.57336790705166407</v>
      </c>
      <c r="K80" s="265" cm="1">
        <f t="array" ref="K80">$G80^gamma_drug4/($G80^gamma_drug4+(AGE_50_drug4+9)^gamma_drug4)</f>
        <v>1</v>
      </c>
      <c r="L80" s="264">
        <f t="shared" si="37"/>
        <v>78</v>
      </c>
      <c r="M80" s="264">
        <f t="shared" si="38"/>
        <v>0.1231</v>
      </c>
      <c r="N80" s="264">
        <f t="shared" si="39"/>
        <v>5.8014999999999999</v>
      </c>
      <c r="O80" s="264">
        <f t="shared" si="40"/>
        <v>0.12368999999999999</v>
      </c>
      <c r="P80" s="264">
        <f t="shared" si="41"/>
        <v>3.9245000000000001</v>
      </c>
      <c r="Q80" s="264">
        <f t="shared" si="42"/>
        <v>4.33</v>
      </c>
      <c r="R80" s="264">
        <f t="shared" si="43"/>
        <v>4.5835000000000008</v>
      </c>
      <c r="S80" s="264">
        <f t="shared" si="44"/>
        <v>4.7225000000000001</v>
      </c>
      <c r="T80" s="264">
        <f t="shared" si="45"/>
        <v>4.9444999999999997</v>
      </c>
      <c r="U80" s="264">
        <f t="shared" si="46"/>
        <v>5.0990000000000002</v>
      </c>
      <c r="V80" s="264">
        <f t="shared" si="47"/>
        <v>5.3354999999999997</v>
      </c>
      <c r="W80" s="264">
        <f t="shared" si="48"/>
        <v>5.8014999999999999</v>
      </c>
      <c r="X80" s="264">
        <f t="shared" si="49"/>
        <v>6.3029999999999999</v>
      </c>
      <c r="Y80" s="264">
        <f t="shared" si="50"/>
        <v>6.5875000000000004</v>
      </c>
      <c r="Z80" s="264">
        <f t="shared" si="51"/>
        <v>6.7865000000000002</v>
      </c>
      <c r="AA80" s="264">
        <f t="shared" si="52"/>
        <v>7.0914999999999999</v>
      </c>
      <c r="AB80" s="264">
        <f t="shared" si="53"/>
        <v>7.2955000000000005</v>
      </c>
      <c r="AC80" s="264">
        <f t="shared" si="54"/>
        <v>7.6955</v>
      </c>
      <c r="AD80" s="264">
        <f t="shared" si="55"/>
        <v>8.4265000000000008</v>
      </c>
      <c r="AF80" s="266">
        <v>78</v>
      </c>
      <c r="AG80" s="266">
        <v>0.1832</v>
      </c>
      <c r="AH80" s="266">
        <v>6.0503</v>
      </c>
      <c r="AI80" s="266">
        <v>0.1198</v>
      </c>
      <c r="AJ80" s="266">
        <v>4.1239999999999997</v>
      </c>
      <c r="AK80" s="266">
        <v>4.5449999999999999</v>
      </c>
      <c r="AL80" s="266">
        <v>4.8070000000000004</v>
      </c>
      <c r="AM80" s="266">
        <v>4.95</v>
      </c>
      <c r="AN80" s="266">
        <v>5.1779999999999999</v>
      </c>
      <c r="AO80" s="266">
        <v>5.3360000000000003</v>
      </c>
      <c r="AP80" s="266">
        <v>5.577</v>
      </c>
      <c r="AQ80" s="266">
        <v>6.05</v>
      </c>
      <c r="AR80" s="266">
        <v>6.556</v>
      </c>
      <c r="AS80" s="266">
        <v>6.8410000000000002</v>
      </c>
      <c r="AT80" s="266">
        <v>7.0389999999999997</v>
      </c>
      <c r="AU80" s="266">
        <v>7.343</v>
      </c>
      <c r="AV80" s="266">
        <v>7.5449999999999999</v>
      </c>
      <c r="AW80" s="266">
        <v>7.94</v>
      </c>
      <c r="AX80" s="266">
        <v>8.6560000000000006</v>
      </c>
      <c r="BA80" s="372">
        <v>78</v>
      </c>
      <c r="BB80" s="372">
        <v>6.3E-2</v>
      </c>
      <c r="BC80" s="372">
        <v>5.5526999999999997</v>
      </c>
      <c r="BD80" s="372">
        <v>0.12758</v>
      </c>
      <c r="BE80" s="372">
        <v>3.7250000000000001</v>
      </c>
      <c r="BF80" s="372">
        <v>4.1150000000000002</v>
      </c>
      <c r="BG80" s="372">
        <v>4.3600000000000003</v>
      </c>
      <c r="BH80" s="372">
        <v>4.4950000000000001</v>
      </c>
      <c r="BI80" s="372">
        <v>4.7110000000000003</v>
      </c>
      <c r="BJ80" s="372">
        <v>4.8620000000000001</v>
      </c>
      <c r="BK80" s="372">
        <v>5.0940000000000003</v>
      </c>
      <c r="BL80" s="372">
        <v>5.5529999999999999</v>
      </c>
      <c r="BM80" s="372">
        <v>6.05</v>
      </c>
      <c r="BN80" s="372">
        <v>6.3339999999999996</v>
      </c>
      <c r="BO80" s="372">
        <v>6.5339999999999998</v>
      </c>
      <c r="BP80" s="372">
        <v>6.84</v>
      </c>
      <c r="BQ80" s="372">
        <v>7.0460000000000003</v>
      </c>
      <c r="BR80" s="372">
        <v>7.4509999999999996</v>
      </c>
      <c r="BS80" s="372">
        <v>8.1969999999999992</v>
      </c>
    </row>
    <row r="81" spans="1:71" x14ac:dyDescent="0.2">
      <c r="A81" s="265">
        <f t="shared" si="56"/>
        <v>5.8259999999999996</v>
      </c>
      <c r="B81" s="265">
        <f t="shared" si="57"/>
        <v>5.3585000000000003</v>
      </c>
      <c r="C81" s="265">
        <f t="shared" si="34"/>
        <v>6.3290000000000006</v>
      </c>
      <c r="D81" s="265">
        <f t="shared" si="58"/>
        <v>79</v>
      </c>
      <c r="E81" s="373">
        <f t="shared" si="59"/>
        <v>2.5954825462012319</v>
      </c>
      <c r="F81" s="373">
        <f t="shared" si="60"/>
        <v>0.216290212183436</v>
      </c>
      <c r="G81" s="373">
        <f t="shared" si="61"/>
        <v>11.595482546201232</v>
      </c>
      <c r="H81" s="374">
        <f t="shared" si="62"/>
        <v>0.60627844942279363</v>
      </c>
      <c r="I81" s="374">
        <f t="shared" si="35"/>
        <v>0.39411645291838721</v>
      </c>
      <c r="J81" s="374">
        <f t="shared" si="36"/>
        <v>0.57517151218631335</v>
      </c>
      <c r="K81" s="265" cm="1">
        <f t="array" ref="K81">$G81^gamma_drug4/($G81^gamma_drug4+(AGE_50_drug4+9)^gamma_drug4)</f>
        <v>1</v>
      </c>
      <c r="L81" s="264">
        <f t="shared" si="37"/>
        <v>79</v>
      </c>
      <c r="M81" s="264">
        <f t="shared" si="38"/>
        <v>0.12185</v>
      </c>
      <c r="N81" s="264">
        <f t="shared" si="39"/>
        <v>5.8259500000000006</v>
      </c>
      <c r="O81" s="264">
        <f t="shared" si="40"/>
        <v>0.12353</v>
      </c>
      <c r="P81" s="264">
        <f t="shared" si="41"/>
        <v>3.9430000000000001</v>
      </c>
      <c r="Q81" s="264">
        <f t="shared" si="42"/>
        <v>4.3505000000000003</v>
      </c>
      <c r="R81" s="264">
        <f t="shared" si="43"/>
        <v>4.6039999999999992</v>
      </c>
      <c r="S81" s="264">
        <f t="shared" si="44"/>
        <v>4.7439999999999998</v>
      </c>
      <c r="T81" s="264">
        <f t="shared" si="45"/>
        <v>4.9659999999999993</v>
      </c>
      <c r="U81" s="264">
        <f t="shared" si="46"/>
        <v>5.1215000000000002</v>
      </c>
      <c r="V81" s="264">
        <f t="shared" si="47"/>
        <v>5.3585000000000003</v>
      </c>
      <c r="W81" s="264">
        <f t="shared" si="48"/>
        <v>5.8259999999999996</v>
      </c>
      <c r="X81" s="264">
        <f t="shared" si="49"/>
        <v>6.3290000000000006</v>
      </c>
      <c r="Y81" s="264">
        <f t="shared" si="50"/>
        <v>6.6140000000000008</v>
      </c>
      <c r="Z81" s="264">
        <f t="shared" si="51"/>
        <v>6.8140000000000001</v>
      </c>
      <c r="AA81" s="264">
        <f t="shared" si="52"/>
        <v>7.1195000000000004</v>
      </c>
      <c r="AB81" s="264">
        <f t="shared" si="53"/>
        <v>7.3245000000000005</v>
      </c>
      <c r="AC81" s="264">
        <f t="shared" si="54"/>
        <v>7.7255000000000003</v>
      </c>
      <c r="AD81" s="264">
        <f t="shared" si="55"/>
        <v>8.4589999999999996</v>
      </c>
      <c r="AF81" s="266">
        <v>79</v>
      </c>
      <c r="AG81" s="266">
        <v>0.1825</v>
      </c>
      <c r="AH81" s="266">
        <v>6.0762</v>
      </c>
      <c r="AI81" s="266">
        <v>0.11959</v>
      </c>
      <c r="AJ81" s="266">
        <v>4.1440000000000001</v>
      </c>
      <c r="AK81" s="266">
        <v>4.5670000000000002</v>
      </c>
      <c r="AL81" s="266">
        <v>4.8289999999999997</v>
      </c>
      <c r="AM81" s="266">
        <v>4.9729999999999999</v>
      </c>
      <c r="AN81" s="266">
        <v>5.2009999999999996</v>
      </c>
      <c r="AO81" s="266">
        <v>5.36</v>
      </c>
      <c r="AP81" s="266">
        <v>5.6020000000000003</v>
      </c>
      <c r="AQ81" s="266">
        <v>6.0759999999999996</v>
      </c>
      <c r="AR81" s="266">
        <v>6.5830000000000002</v>
      </c>
      <c r="AS81" s="266">
        <v>6.8680000000000003</v>
      </c>
      <c r="AT81" s="266">
        <v>7.0679999999999996</v>
      </c>
      <c r="AU81" s="266">
        <v>7.3719999999999999</v>
      </c>
      <c r="AV81" s="266">
        <v>7.5750000000000002</v>
      </c>
      <c r="AW81" s="266">
        <v>7.9710000000000001</v>
      </c>
      <c r="AX81" s="266">
        <v>8.6890000000000001</v>
      </c>
      <c r="BA81" s="372">
        <v>79</v>
      </c>
      <c r="BB81" s="372">
        <v>6.1199999999999997E-2</v>
      </c>
      <c r="BC81" s="372">
        <v>5.5757000000000003</v>
      </c>
      <c r="BD81" s="372">
        <v>0.12747</v>
      </c>
      <c r="BE81" s="372">
        <v>3.742</v>
      </c>
      <c r="BF81" s="372">
        <v>4.1340000000000003</v>
      </c>
      <c r="BG81" s="372">
        <v>4.3789999999999996</v>
      </c>
      <c r="BH81" s="372">
        <v>4.5149999999999997</v>
      </c>
      <c r="BI81" s="372">
        <v>4.7309999999999999</v>
      </c>
      <c r="BJ81" s="372">
        <v>4.883</v>
      </c>
      <c r="BK81" s="372">
        <v>5.1150000000000002</v>
      </c>
      <c r="BL81" s="372">
        <v>5.5759999999999996</v>
      </c>
      <c r="BM81" s="372">
        <v>6.0750000000000002</v>
      </c>
      <c r="BN81" s="372">
        <v>6.36</v>
      </c>
      <c r="BO81" s="372">
        <v>6.56</v>
      </c>
      <c r="BP81" s="372">
        <v>6.867</v>
      </c>
      <c r="BQ81" s="372">
        <v>7.0739999999999998</v>
      </c>
      <c r="BR81" s="372">
        <v>7.48</v>
      </c>
      <c r="BS81" s="372">
        <v>8.2289999999999992</v>
      </c>
    </row>
    <row r="82" spans="1:71" x14ac:dyDescent="0.2">
      <c r="A82" s="265">
        <f t="shared" si="56"/>
        <v>5.8505000000000003</v>
      </c>
      <c r="B82" s="265">
        <f t="shared" si="57"/>
        <v>5.3815</v>
      </c>
      <c r="C82" s="265">
        <f t="shared" si="34"/>
        <v>6.3544999999999998</v>
      </c>
      <c r="D82" s="265">
        <f t="shared" si="58"/>
        <v>80</v>
      </c>
      <c r="E82" s="373">
        <f t="shared" si="59"/>
        <v>2.6283367556468171</v>
      </c>
      <c r="F82" s="373">
        <f t="shared" si="60"/>
        <v>0.21902806297056809</v>
      </c>
      <c r="G82" s="373">
        <f t="shared" si="61"/>
        <v>11.628336755646817</v>
      </c>
      <c r="H82" s="374">
        <f t="shared" si="62"/>
        <v>0.60921248285585339</v>
      </c>
      <c r="I82" s="374">
        <f t="shared" si="35"/>
        <v>0.39615865534013162</v>
      </c>
      <c r="J82" s="374">
        <f t="shared" si="36"/>
        <v>0.5769680235160688</v>
      </c>
      <c r="K82" s="265" cm="1">
        <f t="array" ref="K82">$G82^gamma_drug4/($G82^gamma_drug4+(AGE_50_drug4+9)^gamma_drug4)</f>
        <v>1</v>
      </c>
      <c r="L82" s="264">
        <f t="shared" si="37"/>
        <v>80</v>
      </c>
      <c r="M82" s="264">
        <f t="shared" si="38"/>
        <v>0.12064999999999999</v>
      </c>
      <c r="N82" s="264">
        <f t="shared" si="39"/>
        <v>5.8502000000000001</v>
      </c>
      <c r="O82" s="264">
        <f t="shared" si="40"/>
        <v>0.12336999999999999</v>
      </c>
      <c r="P82" s="264">
        <f t="shared" si="41"/>
        <v>3.9624999999999999</v>
      </c>
      <c r="Q82" s="264">
        <f t="shared" si="42"/>
        <v>4.3704999999999998</v>
      </c>
      <c r="R82" s="264">
        <f t="shared" si="43"/>
        <v>4.6255000000000006</v>
      </c>
      <c r="S82" s="264">
        <f t="shared" si="44"/>
        <v>4.7655000000000003</v>
      </c>
      <c r="T82" s="264">
        <f t="shared" si="45"/>
        <v>4.9885000000000002</v>
      </c>
      <c r="U82" s="264">
        <f t="shared" si="46"/>
        <v>5.1440000000000001</v>
      </c>
      <c r="V82" s="264">
        <f t="shared" si="47"/>
        <v>5.3815</v>
      </c>
      <c r="W82" s="264">
        <f t="shared" si="48"/>
        <v>5.8505000000000003</v>
      </c>
      <c r="X82" s="264">
        <f t="shared" si="49"/>
        <v>6.3544999999999998</v>
      </c>
      <c r="Y82" s="264">
        <f t="shared" si="50"/>
        <v>6.6404999999999994</v>
      </c>
      <c r="Z82" s="264">
        <f t="shared" si="51"/>
        <v>6.8410000000000002</v>
      </c>
      <c r="AA82" s="264">
        <f t="shared" si="52"/>
        <v>7.1470000000000002</v>
      </c>
      <c r="AB82" s="264">
        <f t="shared" si="53"/>
        <v>7.3529999999999998</v>
      </c>
      <c r="AC82" s="264">
        <f t="shared" si="54"/>
        <v>7.7554999999999996</v>
      </c>
      <c r="AD82" s="264">
        <f t="shared" si="55"/>
        <v>8.4909999999999997</v>
      </c>
      <c r="AF82" s="266">
        <v>80</v>
      </c>
      <c r="AG82" s="266">
        <v>0.18179999999999999</v>
      </c>
      <c r="AH82" s="266">
        <v>6.1017999999999999</v>
      </c>
      <c r="AI82" s="266">
        <v>0.11939</v>
      </c>
      <c r="AJ82" s="266">
        <v>4.165</v>
      </c>
      <c r="AK82" s="266">
        <v>4.5890000000000004</v>
      </c>
      <c r="AL82" s="266">
        <v>4.8520000000000003</v>
      </c>
      <c r="AM82" s="266">
        <v>4.9960000000000004</v>
      </c>
      <c r="AN82" s="266">
        <v>5.2249999999999996</v>
      </c>
      <c r="AO82" s="266">
        <v>5.3840000000000003</v>
      </c>
      <c r="AP82" s="266">
        <v>5.6260000000000003</v>
      </c>
      <c r="AQ82" s="266">
        <v>6.1020000000000003</v>
      </c>
      <c r="AR82" s="266">
        <v>6.61</v>
      </c>
      <c r="AS82" s="266">
        <v>6.8959999999999999</v>
      </c>
      <c r="AT82" s="266">
        <v>7.0960000000000001</v>
      </c>
      <c r="AU82" s="266">
        <v>7.4</v>
      </c>
      <c r="AV82" s="266">
        <v>7.6040000000000001</v>
      </c>
      <c r="AW82" s="266">
        <v>8.0009999999999994</v>
      </c>
      <c r="AX82" s="266">
        <v>8.7210000000000001</v>
      </c>
      <c r="BA82" s="372">
        <v>80</v>
      </c>
      <c r="BB82" s="372">
        <v>5.9499999999999997E-2</v>
      </c>
      <c r="BC82" s="372">
        <v>5.5986000000000002</v>
      </c>
      <c r="BD82" s="372">
        <v>0.12734999999999999</v>
      </c>
      <c r="BE82" s="372">
        <v>3.76</v>
      </c>
      <c r="BF82" s="372">
        <v>4.1520000000000001</v>
      </c>
      <c r="BG82" s="372">
        <v>4.399</v>
      </c>
      <c r="BH82" s="372">
        <v>4.5350000000000001</v>
      </c>
      <c r="BI82" s="372">
        <v>4.7519999999999998</v>
      </c>
      <c r="BJ82" s="372">
        <v>4.9039999999999999</v>
      </c>
      <c r="BK82" s="372">
        <v>5.1369999999999996</v>
      </c>
      <c r="BL82" s="372">
        <v>5.5990000000000002</v>
      </c>
      <c r="BM82" s="372">
        <v>6.0990000000000002</v>
      </c>
      <c r="BN82" s="372">
        <v>6.3849999999999998</v>
      </c>
      <c r="BO82" s="372">
        <v>6.5860000000000003</v>
      </c>
      <c r="BP82" s="372">
        <v>6.8940000000000001</v>
      </c>
      <c r="BQ82" s="372">
        <v>7.1020000000000003</v>
      </c>
      <c r="BR82" s="372">
        <v>7.51</v>
      </c>
      <c r="BS82" s="372">
        <v>8.2609999999999992</v>
      </c>
    </row>
    <row r="83" spans="1:71" x14ac:dyDescent="0.2">
      <c r="A83" s="265">
        <f t="shared" si="56"/>
        <v>5.8740000000000006</v>
      </c>
      <c r="B83" s="265">
        <f t="shared" si="57"/>
        <v>5.4045000000000005</v>
      </c>
      <c r="C83" s="265">
        <f t="shared" si="34"/>
        <v>6.38</v>
      </c>
      <c r="D83" s="265">
        <f t="shared" si="58"/>
        <v>81</v>
      </c>
      <c r="E83" s="373">
        <f t="shared" si="59"/>
        <v>2.6611909650924024</v>
      </c>
      <c r="F83" s="373">
        <f t="shared" si="60"/>
        <v>0.22176591375770022</v>
      </c>
      <c r="G83" s="373">
        <f t="shared" si="61"/>
        <v>11.661190965092402</v>
      </c>
      <c r="H83" s="374">
        <f t="shared" si="62"/>
        <v>0.61213039485874976</v>
      </c>
      <c r="I83" s="374">
        <f t="shared" si="35"/>
        <v>0.39819870790864043</v>
      </c>
      <c r="J83" s="374">
        <f t="shared" si="36"/>
        <v>0.57875744163535514</v>
      </c>
      <c r="K83" s="265" cm="1">
        <f t="array" ref="K83">$G83^gamma_drug4/($G83^gamma_drug4+(AGE_50_drug4+9)^gamma_drug4)</f>
        <v>1</v>
      </c>
      <c r="L83" s="264">
        <f t="shared" si="37"/>
        <v>81</v>
      </c>
      <c r="M83" s="264">
        <f t="shared" si="38"/>
        <v>0.11935</v>
      </c>
      <c r="N83" s="264">
        <f t="shared" si="39"/>
        <v>5.87425</v>
      </c>
      <c r="O83" s="264">
        <f t="shared" si="40"/>
        <v>0.12320999999999999</v>
      </c>
      <c r="P83" s="264">
        <f t="shared" si="41"/>
        <v>3.9809999999999999</v>
      </c>
      <c r="Q83" s="264">
        <f t="shared" si="42"/>
        <v>4.3900000000000006</v>
      </c>
      <c r="R83" s="264">
        <f t="shared" si="43"/>
        <v>4.6459999999999999</v>
      </c>
      <c r="S83" s="264">
        <f t="shared" si="44"/>
        <v>4.7865000000000002</v>
      </c>
      <c r="T83" s="264">
        <f t="shared" si="45"/>
        <v>5.01</v>
      </c>
      <c r="U83" s="264">
        <f t="shared" si="46"/>
        <v>5.1660000000000004</v>
      </c>
      <c r="V83" s="264">
        <f t="shared" si="47"/>
        <v>5.4045000000000005</v>
      </c>
      <c r="W83" s="264">
        <f t="shared" si="48"/>
        <v>5.8740000000000006</v>
      </c>
      <c r="X83" s="264">
        <f t="shared" si="49"/>
        <v>6.38</v>
      </c>
      <c r="Y83" s="264">
        <f t="shared" si="50"/>
        <v>6.6669999999999998</v>
      </c>
      <c r="Z83" s="264">
        <f t="shared" si="51"/>
        <v>6.8680000000000003</v>
      </c>
      <c r="AA83" s="264">
        <f t="shared" si="52"/>
        <v>7.1750000000000007</v>
      </c>
      <c r="AB83" s="264">
        <f t="shared" si="53"/>
        <v>7.3810000000000002</v>
      </c>
      <c r="AC83" s="264">
        <f t="shared" si="54"/>
        <v>7.7850000000000001</v>
      </c>
      <c r="AD83" s="264">
        <f t="shared" si="55"/>
        <v>8.5225000000000009</v>
      </c>
      <c r="AF83" s="266">
        <v>81</v>
      </c>
      <c r="AG83" s="266">
        <v>0.18099999999999999</v>
      </c>
      <c r="AH83" s="266">
        <v>6.1272000000000002</v>
      </c>
      <c r="AI83" s="266">
        <v>0.11917999999999999</v>
      </c>
      <c r="AJ83" s="266">
        <v>4.1849999999999996</v>
      </c>
      <c r="AK83" s="266">
        <v>4.6100000000000003</v>
      </c>
      <c r="AL83" s="266">
        <v>4.8739999999999997</v>
      </c>
      <c r="AM83" s="266">
        <v>5.0190000000000001</v>
      </c>
      <c r="AN83" s="266">
        <v>5.2480000000000002</v>
      </c>
      <c r="AO83" s="266">
        <v>5.4080000000000004</v>
      </c>
      <c r="AP83" s="266">
        <v>5.6509999999999998</v>
      </c>
      <c r="AQ83" s="266">
        <v>6.1269999999999998</v>
      </c>
      <c r="AR83" s="266">
        <v>6.6360000000000001</v>
      </c>
      <c r="AS83" s="266">
        <v>6.923</v>
      </c>
      <c r="AT83" s="266">
        <v>7.1239999999999997</v>
      </c>
      <c r="AU83" s="266">
        <v>7.4290000000000003</v>
      </c>
      <c r="AV83" s="266">
        <v>7.633</v>
      </c>
      <c r="AW83" s="266">
        <v>8.0310000000000006</v>
      </c>
      <c r="AX83" s="266">
        <v>8.7520000000000007</v>
      </c>
      <c r="BA83" s="372">
        <v>81</v>
      </c>
      <c r="BB83" s="372">
        <v>5.7700000000000001E-2</v>
      </c>
      <c r="BC83" s="372">
        <v>5.6212999999999997</v>
      </c>
      <c r="BD83" s="372">
        <v>0.12723999999999999</v>
      </c>
      <c r="BE83" s="372">
        <v>3.7770000000000001</v>
      </c>
      <c r="BF83" s="372">
        <v>4.17</v>
      </c>
      <c r="BG83" s="372">
        <v>4.4180000000000001</v>
      </c>
      <c r="BH83" s="372">
        <v>4.5540000000000003</v>
      </c>
      <c r="BI83" s="372">
        <v>4.7720000000000002</v>
      </c>
      <c r="BJ83" s="372">
        <v>4.9240000000000004</v>
      </c>
      <c r="BK83" s="372">
        <v>5.1580000000000004</v>
      </c>
      <c r="BL83" s="372">
        <v>5.6210000000000004</v>
      </c>
      <c r="BM83" s="372">
        <v>6.1239999999999997</v>
      </c>
      <c r="BN83" s="372">
        <v>6.4109999999999996</v>
      </c>
      <c r="BO83" s="372">
        <v>6.6120000000000001</v>
      </c>
      <c r="BP83" s="372">
        <v>6.9210000000000003</v>
      </c>
      <c r="BQ83" s="372">
        <v>7.1289999999999996</v>
      </c>
      <c r="BR83" s="372">
        <v>7.5389999999999997</v>
      </c>
      <c r="BS83" s="372">
        <v>8.2929999999999993</v>
      </c>
    </row>
    <row r="84" spans="1:71" x14ac:dyDescent="0.2">
      <c r="A84" s="265">
        <f t="shared" si="56"/>
        <v>5.8979999999999997</v>
      </c>
      <c r="B84" s="265">
        <f t="shared" si="57"/>
        <v>5.4265000000000008</v>
      </c>
      <c r="C84" s="265">
        <f t="shared" si="34"/>
        <v>6.4055</v>
      </c>
      <c r="D84" s="265">
        <f t="shared" si="58"/>
        <v>82</v>
      </c>
      <c r="E84" s="373">
        <f t="shared" si="59"/>
        <v>2.6940451745379876</v>
      </c>
      <c r="F84" s="373">
        <f t="shared" si="60"/>
        <v>0.22450376454483231</v>
      </c>
      <c r="G84" s="373">
        <f t="shared" si="61"/>
        <v>11.694045174537987</v>
      </c>
      <c r="H84" s="374">
        <f t="shared" si="62"/>
        <v>0.61503211151524484</v>
      </c>
      <c r="I84" s="374">
        <f t="shared" si="35"/>
        <v>0.40023654818829285</v>
      </c>
      <c r="J84" s="374">
        <f t="shared" si="36"/>
        <v>0.58053976769077476</v>
      </c>
      <c r="K84" s="265" cm="1">
        <f t="array" ref="K84">$G84^gamma_drug4/($G84^gamma_drug4+(AGE_50_drug4+9)^gamma_drug4)</f>
        <v>1</v>
      </c>
      <c r="L84" s="264">
        <f t="shared" si="37"/>
        <v>82</v>
      </c>
      <c r="M84" s="264">
        <f t="shared" si="38"/>
        <v>0.1181</v>
      </c>
      <c r="N84" s="264">
        <f t="shared" si="39"/>
        <v>5.8980499999999996</v>
      </c>
      <c r="O84" s="264">
        <f t="shared" si="40"/>
        <v>0.12306</v>
      </c>
      <c r="P84" s="264">
        <f t="shared" si="41"/>
        <v>3.9995000000000003</v>
      </c>
      <c r="Q84" s="264">
        <f t="shared" si="42"/>
        <v>4.4094999999999995</v>
      </c>
      <c r="R84" s="264">
        <f t="shared" si="43"/>
        <v>4.6660000000000004</v>
      </c>
      <c r="S84" s="264">
        <f t="shared" si="44"/>
        <v>4.8070000000000004</v>
      </c>
      <c r="T84" s="264">
        <f t="shared" si="45"/>
        <v>5.0314999999999994</v>
      </c>
      <c r="U84" s="264">
        <f t="shared" si="46"/>
        <v>5.1880000000000006</v>
      </c>
      <c r="V84" s="264">
        <f t="shared" si="47"/>
        <v>5.4265000000000008</v>
      </c>
      <c r="W84" s="264">
        <f t="shared" si="48"/>
        <v>5.8979999999999997</v>
      </c>
      <c r="X84" s="264">
        <f t="shared" si="49"/>
        <v>6.4055</v>
      </c>
      <c r="Y84" s="264">
        <f t="shared" si="50"/>
        <v>6.6929999999999996</v>
      </c>
      <c r="Z84" s="264">
        <f t="shared" si="51"/>
        <v>6.8944999999999999</v>
      </c>
      <c r="AA84" s="264">
        <f t="shared" si="52"/>
        <v>7.2025000000000006</v>
      </c>
      <c r="AB84" s="264">
        <f t="shared" si="53"/>
        <v>7.4094999999999995</v>
      </c>
      <c r="AC84" s="264">
        <f t="shared" si="54"/>
        <v>7.8140000000000001</v>
      </c>
      <c r="AD84" s="264">
        <f t="shared" si="55"/>
        <v>8.5534999999999997</v>
      </c>
      <c r="AF84" s="266">
        <v>82</v>
      </c>
      <c r="AG84" s="266">
        <v>0.18029999999999999</v>
      </c>
      <c r="AH84" s="266">
        <v>6.1523000000000003</v>
      </c>
      <c r="AI84" s="266">
        <v>0.11899</v>
      </c>
      <c r="AJ84" s="266">
        <v>4.2050000000000001</v>
      </c>
      <c r="AK84" s="266">
        <v>4.6310000000000002</v>
      </c>
      <c r="AL84" s="266">
        <v>4.8959999999999999</v>
      </c>
      <c r="AM84" s="266">
        <v>5.0410000000000004</v>
      </c>
      <c r="AN84" s="266">
        <v>5.2709999999999999</v>
      </c>
      <c r="AO84" s="266">
        <v>5.431</v>
      </c>
      <c r="AP84" s="266">
        <v>5.6740000000000004</v>
      </c>
      <c r="AQ84" s="266">
        <v>6.1520000000000001</v>
      </c>
      <c r="AR84" s="266">
        <v>6.6630000000000003</v>
      </c>
      <c r="AS84" s="266">
        <v>6.95</v>
      </c>
      <c r="AT84" s="266">
        <v>7.1509999999999998</v>
      </c>
      <c r="AU84" s="266">
        <v>7.4569999999999999</v>
      </c>
      <c r="AV84" s="266">
        <v>7.6619999999999999</v>
      </c>
      <c r="AW84" s="266">
        <v>8.06</v>
      </c>
      <c r="AX84" s="266">
        <v>8.7829999999999995</v>
      </c>
      <c r="BA84" s="372">
        <v>82</v>
      </c>
      <c r="BB84" s="372">
        <v>5.5899999999999998E-2</v>
      </c>
      <c r="BC84" s="372">
        <v>5.6437999999999997</v>
      </c>
      <c r="BD84" s="372">
        <v>0.12712999999999999</v>
      </c>
      <c r="BE84" s="372">
        <v>3.794</v>
      </c>
      <c r="BF84" s="372">
        <v>4.1879999999999997</v>
      </c>
      <c r="BG84" s="372">
        <v>4.4359999999999999</v>
      </c>
      <c r="BH84" s="372">
        <v>4.5730000000000004</v>
      </c>
      <c r="BI84" s="372">
        <v>4.7919999999999998</v>
      </c>
      <c r="BJ84" s="372">
        <v>4.9450000000000003</v>
      </c>
      <c r="BK84" s="372">
        <v>5.1790000000000003</v>
      </c>
      <c r="BL84" s="372">
        <v>5.6440000000000001</v>
      </c>
      <c r="BM84" s="372">
        <v>6.1479999999999997</v>
      </c>
      <c r="BN84" s="372">
        <v>6.4359999999999999</v>
      </c>
      <c r="BO84" s="372">
        <v>6.6379999999999999</v>
      </c>
      <c r="BP84" s="372">
        <v>6.9480000000000004</v>
      </c>
      <c r="BQ84" s="372">
        <v>7.157</v>
      </c>
      <c r="BR84" s="372">
        <v>7.5679999999999996</v>
      </c>
      <c r="BS84" s="372">
        <v>8.3239999999999998</v>
      </c>
    </row>
    <row r="85" spans="1:71" x14ac:dyDescent="0.2">
      <c r="A85" s="265">
        <f t="shared" si="56"/>
        <v>5.9215</v>
      </c>
      <c r="B85" s="265">
        <f t="shared" si="57"/>
        <v>5.4489999999999998</v>
      </c>
      <c r="C85" s="265">
        <f t="shared" si="34"/>
        <v>6.4305000000000003</v>
      </c>
      <c r="D85" s="265">
        <f t="shared" si="58"/>
        <v>83</v>
      </c>
      <c r="E85" s="373">
        <f t="shared" si="59"/>
        <v>2.7268993839835729</v>
      </c>
      <c r="F85" s="373">
        <f t="shared" si="60"/>
        <v>0.22724161533196441</v>
      </c>
      <c r="G85" s="373">
        <f t="shared" si="61"/>
        <v>11.726899383983573</v>
      </c>
      <c r="H85" s="374">
        <f t="shared" si="62"/>
        <v>0.61791756317821722</v>
      </c>
      <c r="I85" s="374">
        <f t="shared" si="35"/>
        <v>0.4022721143911101</v>
      </c>
      <c r="J85" s="374">
        <f t="shared" si="36"/>
        <v>0.58231500337196707</v>
      </c>
      <c r="K85" s="265" cm="1">
        <f t="array" ref="K85">$G85^gamma_drug4/($G85^gamma_drug4+(AGE_50_drug4+9)^gamma_drug4)</f>
        <v>1</v>
      </c>
      <c r="L85" s="264">
        <f t="shared" si="37"/>
        <v>83</v>
      </c>
      <c r="M85" s="264">
        <f t="shared" si="38"/>
        <v>0.1169</v>
      </c>
      <c r="N85" s="264">
        <f t="shared" si="39"/>
        <v>5.9216999999999995</v>
      </c>
      <c r="O85" s="264">
        <f t="shared" si="40"/>
        <v>0.122905</v>
      </c>
      <c r="P85" s="264">
        <f t="shared" si="41"/>
        <v>4.0179999999999998</v>
      </c>
      <c r="Q85" s="264">
        <f t="shared" si="42"/>
        <v>4.43</v>
      </c>
      <c r="R85" s="264">
        <f t="shared" si="43"/>
        <v>4.6865000000000006</v>
      </c>
      <c r="S85" s="264">
        <f t="shared" si="44"/>
        <v>4.8274999999999997</v>
      </c>
      <c r="T85" s="264">
        <f t="shared" si="45"/>
        <v>5.0529999999999999</v>
      </c>
      <c r="U85" s="264">
        <f t="shared" si="46"/>
        <v>5.2095000000000002</v>
      </c>
      <c r="V85" s="264">
        <f t="shared" si="47"/>
        <v>5.4489999999999998</v>
      </c>
      <c r="W85" s="264">
        <f t="shared" si="48"/>
        <v>5.9215</v>
      </c>
      <c r="X85" s="264">
        <f t="shared" si="49"/>
        <v>6.4305000000000003</v>
      </c>
      <c r="Y85" s="264">
        <f t="shared" si="50"/>
        <v>6.7185000000000006</v>
      </c>
      <c r="Z85" s="264">
        <f t="shared" si="51"/>
        <v>6.9205000000000005</v>
      </c>
      <c r="AA85" s="264">
        <f t="shared" si="52"/>
        <v>7.23</v>
      </c>
      <c r="AB85" s="264">
        <f t="shared" si="53"/>
        <v>7.4370000000000003</v>
      </c>
      <c r="AC85" s="264">
        <f t="shared" si="54"/>
        <v>7.843</v>
      </c>
      <c r="AD85" s="264">
        <f t="shared" si="55"/>
        <v>8.5850000000000009</v>
      </c>
      <c r="AF85" s="266">
        <v>83</v>
      </c>
      <c r="AG85" s="266">
        <v>0.17960000000000001</v>
      </c>
      <c r="AH85" s="266">
        <v>6.1772</v>
      </c>
      <c r="AI85" s="266">
        <v>0.11879000000000001</v>
      </c>
      <c r="AJ85" s="266">
        <v>4.2249999999999996</v>
      </c>
      <c r="AK85" s="266">
        <v>4.6529999999999996</v>
      </c>
      <c r="AL85" s="266">
        <v>4.9180000000000001</v>
      </c>
      <c r="AM85" s="266">
        <v>5.0629999999999997</v>
      </c>
      <c r="AN85" s="266">
        <v>5.2939999999999996</v>
      </c>
      <c r="AO85" s="266">
        <v>5.4539999999999997</v>
      </c>
      <c r="AP85" s="266">
        <v>5.6980000000000004</v>
      </c>
      <c r="AQ85" s="266">
        <v>6.1769999999999996</v>
      </c>
      <c r="AR85" s="266">
        <v>6.6890000000000001</v>
      </c>
      <c r="AS85" s="266">
        <v>6.9770000000000003</v>
      </c>
      <c r="AT85" s="266">
        <v>7.1779999999999999</v>
      </c>
      <c r="AU85" s="266">
        <v>7.4850000000000003</v>
      </c>
      <c r="AV85" s="266">
        <v>7.69</v>
      </c>
      <c r="AW85" s="266">
        <v>8.09</v>
      </c>
      <c r="AX85" s="266">
        <v>8.8140000000000001</v>
      </c>
      <c r="BA85" s="372">
        <v>83</v>
      </c>
      <c r="BB85" s="372">
        <v>5.4199999999999998E-2</v>
      </c>
      <c r="BC85" s="372">
        <v>5.6661999999999999</v>
      </c>
      <c r="BD85" s="372">
        <v>0.12701999999999999</v>
      </c>
      <c r="BE85" s="372">
        <v>3.8109999999999999</v>
      </c>
      <c r="BF85" s="372">
        <v>4.2069999999999999</v>
      </c>
      <c r="BG85" s="372">
        <v>4.4550000000000001</v>
      </c>
      <c r="BH85" s="372">
        <v>4.5919999999999996</v>
      </c>
      <c r="BI85" s="372">
        <v>4.8120000000000003</v>
      </c>
      <c r="BJ85" s="372">
        <v>4.9649999999999999</v>
      </c>
      <c r="BK85" s="372">
        <v>5.2</v>
      </c>
      <c r="BL85" s="372">
        <v>5.6660000000000004</v>
      </c>
      <c r="BM85" s="372">
        <v>6.1719999999999997</v>
      </c>
      <c r="BN85" s="372">
        <v>6.46</v>
      </c>
      <c r="BO85" s="372">
        <v>6.6630000000000003</v>
      </c>
      <c r="BP85" s="372">
        <v>6.9749999999999996</v>
      </c>
      <c r="BQ85" s="372">
        <v>7.1840000000000002</v>
      </c>
      <c r="BR85" s="372">
        <v>7.5960000000000001</v>
      </c>
      <c r="BS85" s="372">
        <v>8.3559999999999999</v>
      </c>
    </row>
    <row r="86" spans="1:71" x14ac:dyDescent="0.2">
      <c r="A86" s="265">
        <f t="shared" si="56"/>
        <v>5.9450000000000003</v>
      </c>
      <c r="B86" s="265">
        <f t="shared" si="57"/>
        <v>5.4715000000000007</v>
      </c>
      <c r="C86" s="265">
        <f t="shared" si="34"/>
        <v>6.4550000000000001</v>
      </c>
      <c r="D86" s="265">
        <f t="shared" si="58"/>
        <v>84</v>
      </c>
      <c r="E86" s="373">
        <f t="shared" si="59"/>
        <v>2.7597535934291582</v>
      </c>
      <c r="F86" s="373">
        <f t="shared" si="60"/>
        <v>0.2299794661190965</v>
      </c>
      <c r="G86" s="373">
        <f t="shared" si="61"/>
        <v>11.759753593429158</v>
      </c>
      <c r="H86" s="374">
        <f t="shared" si="62"/>
        <v>0.62078668441061802</v>
      </c>
      <c r="I86" s="374">
        <f t="shared" si="35"/>
        <v>0.40430534537887081</v>
      </c>
      <c r="J86" s="374">
        <f t="shared" si="36"/>
        <v>0.58408315090254059</v>
      </c>
      <c r="K86" s="265" cm="1">
        <f t="array" ref="K86">$G86^gamma_drug4/($G86^gamma_drug4+(AGE_50_drug4+9)^gamma_drug4)</f>
        <v>1</v>
      </c>
      <c r="L86" s="264">
        <f t="shared" si="37"/>
        <v>84</v>
      </c>
      <c r="M86" s="264">
        <f t="shared" si="38"/>
        <v>0.1157</v>
      </c>
      <c r="N86" s="264">
        <f t="shared" si="39"/>
        <v>5.9451000000000001</v>
      </c>
      <c r="O86" s="264">
        <f t="shared" si="40"/>
        <v>0.122755</v>
      </c>
      <c r="P86" s="264">
        <f t="shared" si="41"/>
        <v>4.0359999999999996</v>
      </c>
      <c r="Q86" s="264">
        <f t="shared" si="42"/>
        <v>4.4489999999999998</v>
      </c>
      <c r="R86" s="264">
        <f t="shared" si="43"/>
        <v>4.7065000000000001</v>
      </c>
      <c r="S86" s="264">
        <f t="shared" si="44"/>
        <v>4.8479999999999999</v>
      </c>
      <c r="T86" s="264">
        <f t="shared" si="45"/>
        <v>5.0735000000000001</v>
      </c>
      <c r="U86" s="264">
        <f t="shared" si="46"/>
        <v>5.2309999999999999</v>
      </c>
      <c r="V86" s="264">
        <f t="shared" si="47"/>
        <v>5.4715000000000007</v>
      </c>
      <c r="W86" s="264">
        <f t="shared" si="48"/>
        <v>5.9450000000000003</v>
      </c>
      <c r="X86" s="264">
        <f t="shared" si="49"/>
        <v>6.4550000000000001</v>
      </c>
      <c r="Y86" s="264">
        <f t="shared" si="50"/>
        <v>6.7445000000000004</v>
      </c>
      <c r="Z86" s="264">
        <f t="shared" si="51"/>
        <v>6.9465000000000003</v>
      </c>
      <c r="AA86" s="264">
        <f t="shared" si="52"/>
        <v>7.2569999999999997</v>
      </c>
      <c r="AB86" s="264">
        <f t="shared" si="53"/>
        <v>7.4645000000000001</v>
      </c>
      <c r="AC86" s="264">
        <f t="shared" si="54"/>
        <v>7.8719999999999999</v>
      </c>
      <c r="AD86" s="264">
        <f t="shared" si="55"/>
        <v>8.6155000000000008</v>
      </c>
      <c r="AF86" s="266">
        <v>84</v>
      </c>
      <c r="AG86" s="266">
        <v>0.1789</v>
      </c>
      <c r="AH86" s="266">
        <v>6.2019000000000002</v>
      </c>
      <c r="AI86" s="266">
        <v>0.1186</v>
      </c>
      <c r="AJ86" s="266">
        <v>4.2450000000000001</v>
      </c>
      <c r="AK86" s="266">
        <v>4.6740000000000004</v>
      </c>
      <c r="AL86" s="266">
        <v>4.9390000000000001</v>
      </c>
      <c r="AM86" s="266">
        <v>5.085</v>
      </c>
      <c r="AN86" s="266">
        <v>5.3159999999999998</v>
      </c>
      <c r="AO86" s="266">
        <v>5.4770000000000003</v>
      </c>
      <c r="AP86" s="266">
        <v>5.7220000000000004</v>
      </c>
      <c r="AQ86" s="266">
        <v>6.202</v>
      </c>
      <c r="AR86" s="266">
        <v>6.7149999999999999</v>
      </c>
      <c r="AS86" s="266">
        <v>7.0039999999999996</v>
      </c>
      <c r="AT86" s="266">
        <v>7.2050000000000001</v>
      </c>
      <c r="AU86" s="266">
        <v>7.5129999999999999</v>
      </c>
      <c r="AV86" s="266">
        <v>7.718</v>
      </c>
      <c r="AW86" s="266">
        <v>8.1189999999999998</v>
      </c>
      <c r="AX86" s="266">
        <v>8.8450000000000006</v>
      </c>
      <c r="BA86" s="372">
        <v>84</v>
      </c>
      <c r="BB86" s="372">
        <v>5.2499999999999998E-2</v>
      </c>
      <c r="BC86" s="372">
        <v>5.6882999999999999</v>
      </c>
      <c r="BD86" s="372">
        <v>0.12691</v>
      </c>
      <c r="BE86" s="372">
        <v>3.827</v>
      </c>
      <c r="BF86" s="372">
        <v>4.2240000000000002</v>
      </c>
      <c r="BG86" s="372">
        <v>4.4740000000000002</v>
      </c>
      <c r="BH86" s="372">
        <v>4.6109999999999998</v>
      </c>
      <c r="BI86" s="372">
        <v>4.8310000000000004</v>
      </c>
      <c r="BJ86" s="372">
        <v>4.9850000000000003</v>
      </c>
      <c r="BK86" s="372">
        <v>5.2210000000000001</v>
      </c>
      <c r="BL86" s="372">
        <v>5.6879999999999997</v>
      </c>
      <c r="BM86" s="372">
        <v>6.1950000000000003</v>
      </c>
      <c r="BN86" s="372">
        <v>6.4850000000000003</v>
      </c>
      <c r="BO86" s="372">
        <v>6.6879999999999997</v>
      </c>
      <c r="BP86" s="372">
        <v>7.0010000000000003</v>
      </c>
      <c r="BQ86" s="372">
        <v>7.2110000000000003</v>
      </c>
      <c r="BR86" s="372">
        <v>7.625</v>
      </c>
      <c r="BS86" s="372">
        <v>8.3859999999999992</v>
      </c>
    </row>
    <row r="87" spans="1:71" x14ac:dyDescent="0.2">
      <c r="A87" s="265">
        <f t="shared" si="56"/>
        <v>5.968</v>
      </c>
      <c r="B87" s="265">
        <f t="shared" si="57"/>
        <v>5.4930000000000003</v>
      </c>
      <c r="C87" s="265">
        <f t="shared" si="34"/>
        <v>6.4794999999999998</v>
      </c>
      <c r="D87" s="265">
        <f t="shared" si="58"/>
        <v>85</v>
      </c>
      <c r="E87" s="373">
        <f t="shared" si="59"/>
        <v>2.7926078028747434</v>
      </c>
      <c r="F87" s="373">
        <f t="shared" si="60"/>
        <v>0.2327173169062286</v>
      </c>
      <c r="G87" s="373">
        <f t="shared" si="61"/>
        <v>11.792607802874743</v>
      </c>
      <c r="H87" s="374">
        <f t="shared" si="62"/>
        <v>0.62363941392566191</v>
      </c>
      <c r="I87" s="374">
        <f t="shared" si="35"/>
        <v>0.40633618066506016</v>
      </c>
      <c r="J87" s="374">
        <f t="shared" si="36"/>
        <v>0.58584421303106893</v>
      </c>
      <c r="K87" s="265" cm="1">
        <f t="array" ref="K87">$G87^gamma_drug4/($G87^gamma_drug4+(AGE_50_drug4+9)^gamma_drug4)</f>
        <v>1</v>
      </c>
      <c r="L87" s="264">
        <f t="shared" si="37"/>
        <v>85</v>
      </c>
      <c r="M87" s="264">
        <f t="shared" si="38"/>
        <v>0.11449999999999999</v>
      </c>
      <c r="N87" s="264">
        <f t="shared" si="39"/>
        <v>5.9683999999999999</v>
      </c>
      <c r="O87" s="264">
        <f t="shared" si="40"/>
        <v>0.12261</v>
      </c>
      <c r="P87" s="264">
        <f t="shared" si="41"/>
        <v>4.0545</v>
      </c>
      <c r="Q87" s="264">
        <f t="shared" si="42"/>
        <v>4.468</v>
      </c>
      <c r="R87" s="264">
        <f t="shared" si="43"/>
        <v>4.7264999999999997</v>
      </c>
      <c r="S87" s="264">
        <f t="shared" si="44"/>
        <v>4.8685</v>
      </c>
      <c r="T87" s="264">
        <f t="shared" si="45"/>
        <v>5.0950000000000006</v>
      </c>
      <c r="U87" s="264">
        <f t="shared" si="46"/>
        <v>5.2524999999999995</v>
      </c>
      <c r="V87" s="264">
        <f t="shared" si="47"/>
        <v>5.4930000000000003</v>
      </c>
      <c r="W87" s="264">
        <f t="shared" si="48"/>
        <v>5.968</v>
      </c>
      <c r="X87" s="264">
        <f t="shared" si="49"/>
        <v>6.4794999999999998</v>
      </c>
      <c r="Y87" s="264">
        <f t="shared" si="50"/>
        <v>6.77</v>
      </c>
      <c r="Z87" s="264">
        <f t="shared" si="51"/>
        <v>6.9730000000000008</v>
      </c>
      <c r="AA87" s="264">
        <f t="shared" si="52"/>
        <v>7.2835000000000001</v>
      </c>
      <c r="AB87" s="264">
        <f t="shared" si="53"/>
        <v>7.4920000000000009</v>
      </c>
      <c r="AC87" s="264">
        <f t="shared" si="54"/>
        <v>7.9004999999999992</v>
      </c>
      <c r="AD87" s="264">
        <f t="shared" si="55"/>
        <v>8.6460000000000008</v>
      </c>
      <c r="AF87" s="266">
        <v>85</v>
      </c>
      <c r="AG87" s="266">
        <v>0.1782</v>
      </c>
      <c r="AH87" s="266">
        <v>6.2263999999999999</v>
      </c>
      <c r="AI87" s="266">
        <v>0.11841</v>
      </c>
      <c r="AJ87" s="266">
        <v>4.2649999999999997</v>
      </c>
      <c r="AK87" s="266">
        <v>4.694</v>
      </c>
      <c r="AL87" s="266">
        <v>4.9610000000000003</v>
      </c>
      <c r="AM87" s="266">
        <v>5.1070000000000002</v>
      </c>
      <c r="AN87" s="266">
        <v>5.3390000000000004</v>
      </c>
      <c r="AO87" s="266">
        <v>5.5</v>
      </c>
      <c r="AP87" s="266">
        <v>5.7450000000000001</v>
      </c>
      <c r="AQ87" s="266">
        <v>6.226</v>
      </c>
      <c r="AR87" s="266">
        <v>6.74</v>
      </c>
      <c r="AS87" s="266">
        <v>7.03</v>
      </c>
      <c r="AT87" s="266">
        <v>7.2320000000000002</v>
      </c>
      <c r="AU87" s="266">
        <v>7.54</v>
      </c>
      <c r="AV87" s="266">
        <v>7.7460000000000004</v>
      </c>
      <c r="AW87" s="266">
        <v>8.1479999999999997</v>
      </c>
      <c r="AX87" s="266">
        <v>8.875</v>
      </c>
      <c r="BA87" s="372">
        <v>85</v>
      </c>
      <c r="BB87" s="372">
        <v>5.0799999999999998E-2</v>
      </c>
      <c r="BC87" s="372">
        <v>5.7103999999999999</v>
      </c>
      <c r="BD87" s="372">
        <v>0.12681000000000001</v>
      </c>
      <c r="BE87" s="372">
        <v>3.8439999999999999</v>
      </c>
      <c r="BF87" s="372">
        <v>4.242</v>
      </c>
      <c r="BG87" s="372">
        <v>4.492</v>
      </c>
      <c r="BH87" s="372">
        <v>4.63</v>
      </c>
      <c r="BI87" s="372">
        <v>4.851</v>
      </c>
      <c r="BJ87" s="372">
        <v>5.0049999999999999</v>
      </c>
      <c r="BK87" s="372">
        <v>5.2409999999999997</v>
      </c>
      <c r="BL87" s="372">
        <v>5.71</v>
      </c>
      <c r="BM87" s="372">
        <v>6.2190000000000003</v>
      </c>
      <c r="BN87" s="372">
        <v>6.51</v>
      </c>
      <c r="BO87" s="372">
        <v>6.7140000000000004</v>
      </c>
      <c r="BP87" s="372">
        <v>7.0270000000000001</v>
      </c>
      <c r="BQ87" s="372">
        <v>7.2380000000000004</v>
      </c>
      <c r="BR87" s="372">
        <v>7.6529999999999996</v>
      </c>
      <c r="BS87" s="372">
        <v>8.4169999999999998</v>
      </c>
    </row>
    <row r="88" spans="1:71" x14ac:dyDescent="0.2">
      <c r="A88" s="265">
        <f t="shared" si="56"/>
        <v>5.9915000000000003</v>
      </c>
      <c r="B88" s="265">
        <f t="shared" si="57"/>
        <v>5.5149999999999997</v>
      </c>
      <c r="C88" s="265">
        <f t="shared" si="34"/>
        <v>6.5045000000000002</v>
      </c>
      <c r="D88" s="265">
        <f t="shared" si="58"/>
        <v>86</v>
      </c>
      <c r="E88" s="373">
        <f t="shared" si="59"/>
        <v>2.8254620123203287</v>
      </c>
      <c r="F88" s="373">
        <f t="shared" si="60"/>
        <v>0.23545516769336072</v>
      </c>
      <c r="G88" s="373">
        <f t="shared" si="61"/>
        <v>11.82546201232033</v>
      </c>
      <c r="H88" s="374">
        <f t="shared" si="62"/>
        <v>0.62647569452633645</v>
      </c>
      <c r="I88" s="374">
        <f t="shared" si="35"/>
        <v>0.40836456041666286</v>
      </c>
      <c r="J88" s="374">
        <f t="shared" si="36"/>
        <v>0.58759819302216465</v>
      </c>
      <c r="K88" s="265" cm="1">
        <f t="array" ref="K88">$G88^gamma_drug4/($G88^gamma_drug4+(AGE_50_drug4+9)^gamma_drug4)</f>
        <v>1</v>
      </c>
      <c r="L88" s="264">
        <f t="shared" si="37"/>
        <v>86</v>
      </c>
      <c r="M88" s="264">
        <f t="shared" si="38"/>
        <v>0.11324999999999999</v>
      </c>
      <c r="N88" s="264">
        <f t="shared" si="39"/>
        <v>5.9914500000000004</v>
      </c>
      <c r="O88" s="264">
        <f t="shared" si="40"/>
        <v>0.12246499999999999</v>
      </c>
      <c r="P88" s="264">
        <f t="shared" si="41"/>
        <v>4.0720000000000001</v>
      </c>
      <c r="Q88" s="264">
        <f t="shared" si="42"/>
        <v>4.4874999999999998</v>
      </c>
      <c r="R88" s="264">
        <f t="shared" si="43"/>
        <v>4.7460000000000004</v>
      </c>
      <c r="S88" s="264">
        <f t="shared" si="44"/>
        <v>4.8885000000000005</v>
      </c>
      <c r="T88" s="264">
        <f t="shared" si="45"/>
        <v>5.1154999999999999</v>
      </c>
      <c r="U88" s="264">
        <f t="shared" si="46"/>
        <v>5.2735000000000003</v>
      </c>
      <c r="V88" s="264">
        <f t="shared" si="47"/>
        <v>5.5149999999999997</v>
      </c>
      <c r="W88" s="264">
        <f t="shared" si="48"/>
        <v>5.9915000000000003</v>
      </c>
      <c r="X88" s="264">
        <f t="shared" si="49"/>
        <v>6.5045000000000002</v>
      </c>
      <c r="Y88" s="264">
        <f t="shared" si="50"/>
        <v>6.7949999999999999</v>
      </c>
      <c r="Z88" s="264">
        <f t="shared" si="51"/>
        <v>6.9990000000000006</v>
      </c>
      <c r="AA88" s="264">
        <f t="shared" si="52"/>
        <v>7.3104999999999993</v>
      </c>
      <c r="AB88" s="264">
        <f t="shared" si="53"/>
        <v>7.5194999999999999</v>
      </c>
      <c r="AC88" s="264">
        <f t="shared" si="54"/>
        <v>7.9284999999999997</v>
      </c>
      <c r="AD88" s="264">
        <f t="shared" si="55"/>
        <v>8.6765000000000008</v>
      </c>
      <c r="AF88" s="266">
        <v>86</v>
      </c>
      <c r="AG88" s="266">
        <v>0.17749999999999999</v>
      </c>
      <c r="AH88" s="266">
        <v>6.2507000000000001</v>
      </c>
      <c r="AI88" s="266">
        <v>0.11822000000000001</v>
      </c>
      <c r="AJ88" s="266">
        <v>4.2839999999999998</v>
      </c>
      <c r="AK88" s="266">
        <v>4.7149999999999999</v>
      </c>
      <c r="AL88" s="266">
        <v>4.9820000000000002</v>
      </c>
      <c r="AM88" s="266">
        <v>5.1280000000000001</v>
      </c>
      <c r="AN88" s="266">
        <v>5.3609999999999998</v>
      </c>
      <c r="AO88" s="266">
        <v>5.5220000000000002</v>
      </c>
      <c r="AP88" s="266">
        <v>5.7679999999999998</v>
      </c>
      <c r="AQ88" s="266">
        <v>6.2510000000000003</v>
      </c>
      <c r="AR88" s="266">
        <v>6.766</v>
      </c>
      <c r="AS88" s="266">
        <v>7.056</v>
      </c>
      <c r="AT88" s="266">
        <v>7.2590000000000003</v>
      </c>
      <c r="AU88" s="266">
        <v>7.5679999999999996</v>
      </c>
      <c r="AV88" s="266">
        <v>7.774</v>
      </c>
      <c r="AW88" s="266">
        <v>8.1760000000000002</v>
      </c>
      <c r="AX88" s="266">
        <v>8.9049999999999994</v>
      </c>
      <c r="BA88" s="372">
        <v>86</v>
      </c>
      <c r="BB88" s="372">
        <v>4.9000000000000002E-2</v>
      </c>
      <c r="BC88" s="372">
        <v>5.7321999999999997</v>
      </c>
      <c r="BD88" s="372">
        <v>0.12670999999999999</v>
      </c>
      <c r="BE88" s="372">
        <v>3.86</v>
      </c>
      <c r="BF88" s="372">
        <v>4.26</v>
      </c>
      <c r="BG88" s="372">
        <v>4.51</v>
      </c>
      <c r="BH88" s="372">
        <v>4.649</v>
      </c>
      <c r="BI88" s="372">
        <v>4.87</v>
      </c>
      <c r="BJ88" s="372">
        <v>5.0250000000000004</v>
      </c>
      <c r="BK88" s="372">
        <v>5.2619999999999996</v>
      </c>
      <c r="BL88" s="372">
        <v>5.7320000000000002</v>
      </c>
      <c r="BM88" s="372">
        <v>6.2430000000000003</v>
      </c>
      <c r="BN88" s="372">
        <v>6.5339999999999998</v>
      </c>
      <c r="BO88" s="372">
        <v>6.7389999999999999</v>
      </c>
      <c r="BP88" s="372">
        <v>7.0529999999999999</v>
      </c>
      <c r="BQ88" s="372">
        <v>7.2649999999999997</v>
      </c>
      <c r="BR88" s="372">
        <v>7.681</v>
      </c>
      <c r="BS88" s="372">
        <v>8.4480000000000004</v>
      </c>
    </row>
    <row r="89" spans="1:71" x14ac:dyDescent="0.2">
      <c r="A89" s="265">
        <f t="shared" si="56"/>
        <v>6.0145</v>
      </c>
      <c r="B89" s="265">
        <f t="shared" si="57"/>
        <v>5.5365000000000002</v>
      </c>
      <c r="C89" s="265">
        <f t="shared" si="34"/>
        <v>6.5285000000000002</v>
      </c>
      <c r="D89" s="265">
        <f t="shared" si="58"/>
        <v>87</v>
      </c>
      <c r="E89" s="373">
        <f t="shared" si="59"/>
        <v>2.8583162217659139</v>
      </c>
      <c r="F89" s="373">
        <f t="shared" si="60"/>
        <v>0.23819301848049282</v>
      </c>
      <c r="G89" s="373">
        <f t="shared" si="61"/>
        <v>11.858316221765914</v>
      </c>
      <c r="H89" s="374">
        <f t="shared" si="62"/>
        <v>0.62929547304427136</v>
      </c>
      <c r="I89" s="374">
        <f t="shared" si="35"/>
        <v>0.41039042545579829</v>
      </c>
      <c r="J89" s="374">
        <f t="shared" si="36"/>
        <v>0.58934509464761942</v>
      </c>
      <c r="K89" s="265" cm="1">
        <f t="array" ref="K89">$G89^gamma_drug4/($G89^gamma_drug4+(AGE_50_drug4+9)^gamma_drug4)</f>
        <v>1</v>
      </c>
      <c r="L89" s="264">
        <f t="shared" si="37"/>
        <v>87</v>
      </c>
      <c r="M89" s="264">
        <f t="shared" si="38"/>
        <v>0.11210000000000001</v>
      </c>
      <c r="N89" s="264">
        <f t="shared" si="39"/>
        <v>6.0143500000000003</v>
      </c>
      <c r="O89" s="264">
        <f t="shared" si="40"/>
        <v>0.12231499999999999</v>
      </c>
      <c r="P89" s="264">
        <f t="shared" si="41"/>
        <v>4.0905000000000005</v>
      </c>
      <c r="Q89" s="264">
        <f t="shared" si="42"/>
        <v>4.5060000000000002</v>
      </c>
      <c r="R89" s="264">
        <f t="shared" si="43"/>
        <v>4.766</v>
      </c>
      <c r="S89" s="264">
        <f t="shared" si="44"/>
        <v>4.9085000000000001</v>
      </c>
      <c r="T89" s="264">
        <f t="shared" si="45"/>
        <v>5.1360000000000001</v>
      </c>
      <c r="U89" s="264">
        <f t="shared" si="46"/>
        <v>5.2944999999999993</v>
      </c>
      <c r="V89" s="264">
        <f t="shared" si="47"/>
        <v>5.5365000000000002</v>
      </c>
      <c r="W89" s="264">
        <f t="shared" si="48"/>
        <v>6.0145</v>
      </c>
      <c r="X89" s="264">
        <f t="shared" si="49"/>
        <v>6.5285000000000002</v>
      </c>
      <c r="Y89" s="264">
        <f t="shared" si="50"/>
        <v>6.82</v>
      </c>
      <c r="Z89" s="264">
        <f t="shared" si="51"/>
        <v>7.024</v>
      </c>
      <c r="AA89" s="264">
        <f t="shared" si="52"/>
        <v>7.3369999999999997</v>
      </c>
      <c r="AB89" s="264">
        <f t="shared" si="53"/>
        <v>7.5460000000000003</v>
      </c>
      <c r="AC89" s="264">
        <f t="shared" si="54"/>
        <v>7.9565000000000001</v>
      </c>
      <c r="AD89" s="264">
        <f t="shared" si="55"/>
        <v>8.7065000000000001</v>
      </c>
      <c r="AF89" s="266">
        <v>87</v>
      </c>
      <c r="AG89" s="266">
        <v>0.17680000000000001</v>
      </c>
      <c r="AH89" s="266">
        <v>6.2747999999999999</v>
      </c>
      <c r="AI89" s="266">
        <v>0.11803</v>
      </c>
      <c r="AJ89" s="266">
        <v>4.3040000000000003</v>
      </c>
      <c r="AK89" s="266">
        <v>4.7350000000000003</v>
      </c>
      <c r="AL89" s="266">
        <v>5.0030000000000001</v>
      </c>
      <c r="AM89" s="266">
        <v>5.15</v>
      </c>
      <c r="AN89" s="266">
        <v>5.383</v>
      </c>
      <c r="AO89" s="266">
        <v>5.5449999999999999</v>
      </c>
      <c r="AP89" s="266">
        <v>5.7910000000000004</v>
      </c>
      <c r="AQ89" s="266">
        <v>6.2750000000000004</v>
      </c>
      <c r="AR89" s="266">
        <v>6.7910000000000004</v>
      </c>
      <c r="AS89" s="266">
        <v>7.0819999999999999</v>
      </c>
      <c r="AT89" s="266">
        <v>7.2850000000000001</v>
      </c>
      <c r="AU89" s="266">
        <v>7.5949999999999998</v>
      </c>
      <c r="AV89" s="266">
        <v>7.8010000000000002</v>
      </c>
      <c r="AW89" s="266">
        <v>8.2040000000000006</v>
      </c>
      <c r="AX89" s="266">
        <v>8.9350000000000005</v>
      </c>
      <c r="BA89" s="372">
        <v>87</v>
      </c>
      <c r="BB89" s="372">
        <v>4.7399999999999998E-2</v>
      </c>
      <c r="BC89" s="372">
        <v>5.7538999999999998</v>
      </c>
      <c r="BD89" s="372">
        <v>0.12659999999999999</v>
      </c>
      <c r="BE89" s="372">
        <v>3.8769999999999998</v>
      </c>
      <c r="BF89" s="372">
        <v>4.2770000000000001</v>
      </c>
      <c r="BG89" s="372">
        <v>4.5289999999999999</v>
      </c>
      <c r="BH89" s="372">
        <v>4.6669999999999998</v>
      </c>
      <c r="BI89" s="372">
        <v>4.8890000000000002</v>
      </c>
      <c r="BJ89" s="372">
        <v>5.0439999999999996</v>
      </c>
      <c r="BK89" s="372">
        <v>5.282</v>
      </c>
      <c r="BL89" s="372">
        <v>5.7539999999999996</v>
      </c>
      <c r="BM89" s="372">
        <v>6.266</v>
      </c>
      <c r="BN89" s="372">
        <v>6.5579999999999998</v>
      </c>
      <c r="BO89" s="372">
        <v>6.7629999999999999</v>
      </c>
      <c r="BP89" s="372">
        <v>7.0789999999999997</v>
      </c>
      <c r="BQ89" s="372">
        <v>7.2910000000000004</v>
      </c>
      <c r="BR89" s="372">
        <v>7.7089999999999996</v>
      </c>
      <c r="BS89" s="372">
        <v>8.4779999999999998</v>
      </c>
    </row>
    <row r="90" spans="1:71" x14ac:dyDescent="0.2">
      <c r="A90" s="265">
        <f t="shared" si="56"/>
        <v>6.0374999999999996</v>
      </c>
      <c r="B90" s="265">
        <f t="shared" si="57"/>
        <v>5.5579999999999998</v>
      </c>
      <c r="C90" s="265">
        <f t="shared" si="34"/>
        <v>6.5525000000000002</v>
      </c>
      <c r="D90" s="265">
        <f t="shared" si="58"/>
        <v>88</v>
      </c>
      <c r="E90" s="373">
        <f t="shared" si="59"/>
        <v>2.8911704312114992</v>
      </c>
      <c r="F90" s="373">
        <f t="shared" si="60"/>
        <v>0.24093086926762491</v>
      </c>
      <c r="G90" s="373">
        <f t="shared" si="61"/>
        <v>11.891170431211499</v>
      </c>
      <c r="H90" s="374">
        <f t="shared" si="62"/>
        <v>0.63209870027804904</v>
      </c>
      <c r="I90" s="374">
        <f t="shared" si="35"/>
        <v>0.41241371726120007</v>
      </c>
      <c r="J90" s="374">
        <f t="shared" si="36"/>
        <v>0.59108492217762165</v>
      </c>
      <c r="K90" s="265" cm="1">
        <f t="array" ref="K90">$G90^gamma_drug4/($G90^gamma_drug4+(AGE_50_drug4+9)^gamma_drug4)</f>
        <v>1</v>
      </c>
      <c r="L90" s="264">
        <f t="shared" si="37"/>
        <v>88</v>
      </c>
      <c r="M90" s="264">
        <f t="shared" si="38"/>
        <v>0.1109</v>
      </c>
      <c r="N90" s="264">
        <f t="shared" si="39"/>
        <v>6.0370500000000007</v>
      </c>
      <c r="O90" s="264">
        <f t="shared" si="40"/>
        <v>0.12218000000000001</v>
      </c>
      <c r="P90" s="264">
        <f t="shared" si="41"/>
        <v>4.1080000000000005</v>
      </c>
      <c r="Q90" s="264">
        <f t="shared" si="42"/>
        <v>4.5250000000000004</v>
      </c>
      <c r="R90" s="264">
        <f t="shared" si="43"/>
        <v>4.7854999999999999</v>
      </c>
      <c r="S90" s="264">
        <f t="shared" si="44"/>
        <v>4.9284999999999997</v>
      </c>
      <c r="T90" s="264">
        <f t="shared" si="45"/>
        <v>5.1565000000000003</v>
      </c>
      <c r="U90" s="264">
        <f t="shared" si="46"/>
        <v>5.3155000000000001</v>
      </c>
      <c r="V90" s="264">
        <f t="shared" si="47"/>
        <v>5.5579999999999998</v>
      </c>
      <c r="W90" s="264">
        <f t="shared" si="48"/>
        <v>6.0374999999999996</v>
      </c>
      <c r="X90" s="264">
        <f t="shared" si="49"/>
        <v>6.5525000000000002</v>
      </c>
      <c r="Y90" s="264">
        <f t="shared" si="50"/>
        <v>6.8449999999999998</v>
      </c>
      <c r="Z90" s="264">
        <f t="shared" si="51"/>
        <v>7.0495000000000001</v>
      </c>
      <c r="AA90" s="264">
        <f t="shared" si="52"/>
        <v>7.3630000000000004</v>
      </c>
      <c r="AB90" s="264">
        <f t="shared" si="53"/>
        <v>7.5730000000000004</v>
      </c>
      <c r="AC90" s="264">
        <f t="shared" si="54"/>
        <v>7.9844999999999997</v>
      </c>
      <c r="AD90" s="264">
        <f t="shared" si="55"/>
        <v>8.7370000000000001</v>
      </c>
      <c r="AF90" s="266">
        <v>88</v>
      </c>
      <c r="AG90" s="266">
        <v>0.17610000000000001</v>
      </c>
      <c r="AH90" s="266">
        <v>6.2986000000000004</v>
      </c>
      <c r="AI90" s="266">
        <v>0.11785</v>
      </c>
      <c r="AJ90" s="266">
        <v>4.3230000000000004</v>
      </c>
      <c r="AK90" s="266">
        <v>4.7560000000000002</v>
      </c>
      <c r="AL90" s="266">
        <v>5.024</v>
      </c>
      <c r="AM90" s="266">
        <v>5.1710000000000003</v>
      </c>
      <c r="AN90" s="266">
        <v>5.4050000000000002</v>
      </c>
      <c r="AO90" s="266">
        <v>5.5670000000000002</v>
      </c>
      <c r="AP90" s="266">
        <v>5.8140000000000001</v>
      </c>
      <c r="AQ90" s="266">
        <v>6.2990000000000004</v>
      </c>
      <c r="AR90" s="266">
        <v>6.8159999999999998</v>
      </c>
      <c r="AS90" s="266">
        <v>7.1079999999999997</v>
      </c>
      <c r="AT90" s="266">
        <v>7.3109999999999999</v>
      </c>
      <c r="AU90" s="266">
        <v>7.6210000000000004</v>
      </c>
      <c r="AV90" s="266">
        <v>7.8280000000000003</v>
      </c>
      <c r="AW90" s="266">
        <v>8.2319999999999993</v>
      </c>
      <c r="AX90" s="266">
        <v>8.9649999999999999</v>
      </c>
      <c r="BA90" s="372">
        <v>88</v>
      </c>
      <c r="BB90" s="372">
        <v>4.5699999999999998E-2</v>
      </c>
      <c r="BC90" s="372">
        <v>5.7755000000000001</v>
      </c>
      <c r="BD90" s="372">
        <v>0.12651000000000001</v>
      </c>
      <c r="BE90" s="372">
        <v>3.8929999999999998</v>
      </c>
      <c r="BF90" s="372">
        <v>4.2939999999999996</v>
      </c>
      <c r="BG90" s="372">
        <v>4.5469999999999997</v>
      </c>
      <c r="BH90" s="372">
        <v>4.6859999999999999</v>
      </c>
      <c r="BI90" s="372">
        <v>4.9080000000000004</v>
      </c>
      <c r="BJ90" s="372">
        <v>5.0640000000000001</v>
      </c>
      <c r="BK90" s="372">
        <v>5.3019999999999996</v>
      </c>
      <c r="BL90" s="372">
        <v>5.7759999999999998</v>
      </c>
      <c r="BM90" s="372">
        <v>6.2889999999999997</v>
      </c>
      <c r="BN90" s="372">
        <v>6.5819999999999999</v>
      </c>
      <c r="BO90" s="372">
        <v>6.7880000000000003</v>
      </c>
      <c r="BP90" s="372">
        <v>7.1050000000000004</v>
      </c>
      <c r="BQ90" s="372">
        <v>7.3179999999999996</v>
      </c>
      <c r="BR90" s="372">
        <v>7.7370000000000001</v>
      </c>
      <c r="BS90" s="372">
        <v>8.5090000000000003</v>
      </c>
    </row>
    <row r="91" spans="1:71" x14ac:dyDescent="0.2">
      <c r="A91" s="265">
        <f t="shared" si="56"/>
        <v>6.0594999999999999</v>
      </c>
      <c r="B91" s="265">
        <f t="shared" si="57"/>
        <v>5.5794999999999995</v>
      </c>
      <c r="C91" s="265">
        <f t="shared" si="34"/>
        <v>6.5765000000000002</v>
      </c>
      <c r="D91" s="265">
        <f t="shared" si="58"/>
        <v>89</v>
      </c>
      <c r="E91" s="373">
        <f t="shared" si="59"/>
        <v>2.924024640657084</v>
      </c>
      <c r="F91" s="373">
        <f t="shared" si="60"/>
        <v>0.24366872005475701</v>
      </c>
      <c r="G91" s="373">
        <f t="shared" si="61"/>
        <v>11.924024640657084</v>
      </c>
      <c r="H91" s="374">
        <f t="shared" si="62"/>
        <v>0.63488533093099542</v>
      </c>
      <c r="I91" s="374">
        <f t="shared" si="35"/>
        <v>0.41443437796954097</v>
      </c>
      <c r="J91" s="374">
        <f t="shared" si="36"/>
        <v>0.59281768037204574</v>
      </c>
      <c r="K91" s="265" cm="1">
        <f t="array" ref="K91">$G91^gamma_drug4/($G91^gamma_drug4+(AGE_50_drug4+9)^gamma_drug4)</f>
        <v>1</v>
      </c>
      <c r="L91" s="264">
        <f t="shared" si="37"/>
        <v>89</v>
      </c>
      <c r="M91" s="264">
        <f t="shared" si="38"/>
        <v>0.10969999999999999</v>
      </c>
      <c r="N91" s="264">
        <f t="shared" si="39"/>
        <v>6.0595999999999997</v>
      </c>
      <c r="O91" s="264">
        <f t="shared" si="40"/>
        <v>0.12204</v>
      </c>
      <c r="P91" s="264">
        <f t="shared" si="41"/>
        <v>4.1254999999999997</v>
      </c>
      <c r="Q91" s="264">
        <f t="shared" si="42"/>
        <v>4.5440000000000005</v>
      </c>
      <c r="R91" s="264">
        <f t="shared" si="43"/>
        <v>4.8049999999999997</v>
      </c>
      <c r="S91" s="264">
        <f t="shared" si="44"/>
        <v>4.9480000000000004</v>
      </c>
      <c r="T91" s="264">
        <f t="shared" si="45"/>
        <v>5.1764999999999999</v>
      </c>
      <c r="U91" s="264">
        <f t="shared" si="46"/>
        <v>5.3360000000000003</v>
      </c>
      <c r="V91" s="264">
        <f t="shared" si="47"/>
        <v>5.5794999999999995</v>
      </c>
      <c r="W91" s="264">
        <f t="shared" si="48"/>
        <v>6.0594999999999999</v>
      </c>
      <c r="X91" s="264">
        <f t="shared" si="49"/>
        <v>6.5765000000000002</v>
      </c>
      <c r="Y91" s="264">
        <f t="shared" si="50"/>
        <v>6.8695000000000004</v>
      </c>
      <c r="Z91" s="264">
        <f t="shared" si="51"/>
        <v>7.0745000000000005</v>
      </c>
      <c r="AA91" s="264">
        <f t="shared" si="52"/>
        <v>7.3889999999999993</v>
      </c>
      <c r="AB91" s="264">
        <f t="shared" si="53"/>
        <v>7.5995000000000008</v>
      </c>
      <c r="AC91" s="264">
        <f t="shared" si="54"/>
        <v>8.0120000000000005</v>
      </c>
      <c r="AD91" s="264">
        <f t="shared" si="55"/>
        <v>8.7665000000000006</v>
      </c>
      <c r="AF91" s="266">
        <v>89</v>
      </c>
      <c r="AG91" s="266">
        <v>0.1754</v>
      </c>
      <c r="AH91" s="266">
        <v>6.3223000000000003</v>
      </c>
      <c r="AI91" s="266">
        <v>0.11767</v>
      </c>
      <c r="AJ91" s="266">
        <v>4.3419999999999996</v>
      </c>
      <c r="AK91" s="266">
        <v>4.7759999999999998</v>
      </c>
      <c r="AL91" s="266">
        <v>5.0449999999999999</v>
      </c>
      <c r="AM91" s="266">
        <v>5.1920000000000002</v>
      </c>
      <c r="AN91" s="266">
        <v>5.4260000000000002</v>
      </c>
      <c r="AO91" s="266">
        <v>5.5890000000000004</v>
      </c>
      <c r="AP91" s="266">
        <v>5.8369999999999997</v>
      </c>
      <c r="AQ91" s="266">
        <v>6.3220000000000001</v>
      </c>
      <c r="AR91" s="266">
        <v>6.8410000000000002</v>
      </c>
      <c r="AS91" s="266">
        <v>7.133</v>
      </c>
      <c r="AT91" s="266">
        <v>7.3369999999999997</v>
      </c>
      <c r="AU91" s="266">
        <v>7.6479999999999997</v>
      </c>
      <c r="AV91" s="266">
        <v>7.8550000000000004</v>
      </c>
      <c r="AW91" s="266">
        <v>8.26</v>
      </c>
      <c r="AX91" s="266">
        <v>8.9939999999999998</v>
      </c>
      <c r="BA91" s="372">
        <v>89</v>
      </c>
      <c r="BB91" s="372">
        <v>4.3999999999999997E-2</v>
      </c>
      <c r="BC91" s="372">
        <v>5.7968999999999999</v>
      </c>
      <c r="BD91" s="372">
        <v>0.12640999999999999</v>
      </c>
      <c r="BE91" s="372">
        <v>3.9089999999999998</v>
      </c>
      <c r="BF91" s="372">
        <v>4.3120000000000003</v>
      </c>
      <c r="BG91" s="372">
        <v>4.5650000000000004</v>
      </c>
      <c r="BH91" s="372">
        <v>4.7039999999999997</v>
      </c>
      <c r="BI91" s="372">
        <v>4.9269999999999996</v>
      </c>
      <c r="BJ91" s="372">
        <v>5.0830000000000002</v>
      </c>
      <c r="BK91" s="372">
        <v>5.3220000000000001</v>
      </c>
      <c r="BL91" s="372">
        <v>5.7969999999999997</v>
      </c>
      <c r="BM91" s="372">
        <v>6.3120000000000003</v>
      </c>
      <c r="BN91" s="372">
        <v>6.6059999999999999</v>
      </c>
      <c r="BO91" s="372">
        <v>6.8120000000000003</v>
      </c>
      <c r="BP91" s="372">
        <v>7.13</v>
      </c>
      <c r="BQ91" s="372">
        <v>7.3440000000000003</v>
      </c>
      <c r="BR91" s="372">
        <v>7.7640000000000002</v>
      </c>
      <c r="BS91" s="372">
        <v>8.5389999999999997</v>
      </c>
    </row>
    <row r="92" spans="1:71" x14ac:dyDescent="0.2">
      <c r="A92" s="265">
        <f t="shared" si="56"/>
        <v>6.0819999999999999</v>
      </c>
      <c r="B92" s="265">
        <f t="shared" si="57"/>
        <v>5.6005000000000003</v>
      </c>
      <c r="C92" s="265">
        <f t="shared" si="34"/>
        <v>6.6</v>
      </c>
      <c r="D92" s="265">
        <f t="shared" si="58"/>
        <v>90</v>
      </c>
      <c r="E92" s="373">
        <f t="shared" si="59"/>
        <v>2.9568788501026693</v>
      </c>
      <c r="F92" s="373">
        <f t="shared" si="60"/>
        <v>0.24640657084188911</v>
      </c>
      <c r="G92" s="373">
        <f t="shared" si="61"/>
        <v>11.956878850102669</v>
      </c>
      <c r="H92" s="374">
        <f t="shared" si="62"/>
        <v>0.63765532354852328</v>
      </c>
      <c r="I92" s="374">
        <f t="shared" si="35"/>
        <v>0.41645235037660527</v>
      </c>
      <c r="J92" s="374">
        <f t="shared" si="36"/>
        <v>0.59454337447181316</v>
      </c>
      <c r="K92" s="265" cm="1">
        <f t="array" ref="K92">$G92^gamma_drug4/($G92^gamma_drug4+(AGE_50_drug4+9)^gamma_drug4)</f>
        <v>1</v>
      </c>
      <c r="L92" s="264">
        <f t="shared" si="37"/>
        <v>90</v>
      </c>
      <c r="M92" s="264">
        <f t="shared" si="38"/>
        <v>0.10854999999999999</v>
      </c>
      <c r="N92" s="264">
        <f t="shared" si="39"/>
        <v>6.0819000000000001</v>
      </c>
      <c r="O92" s="264">
        <f t="shared" si="40"/>
        <v>0.121905</v>
      </c>
      <c r="P92" s="264">
        <f t="shared" si="41"/>
        <v>4.1429999999999998</v>
      </c>
      <c r="Q92" s="264">
        <f t="shared" si="42"/>
        <v>4.5625</v>
      </c>
      <c r="R92" s="264">
        <f t="shared" si="43"/>
        <v>4.8235000000000001</v>
      </c>
      <c r="S92" s="264">
        <f t="shared" si="44"/>
        <v>4.9675000000000002</v>
      </c>
      <c r="T92" s="264">
        <f t="shared" si="45"/>
        <v>5.1970000000000001</v>
      </c>
      <c r="U92" s="264">
        <f t="shared" si="46"/>
        <v>5.3565000000000005</v>
      </c>
      <c r="V92" s="264">
        <f t="shared" si="47"/>
        <v>5.6005000000000003</v>
      </c>
      <c r="W92" s="264">
        <f t="shared" si="48"/>
        <v>6.0819999999999999</v>
      </c>
      <c r="X92" s="264">
        <f t="shared" si="49"/>
        <v>6.6</v>
      </c>
      <c r="Y92" s="264">
        <f t="shared" si="50"/>
        <v>6.8934999999999995</v>
      </c>
      <c r="Z92" s="264">
        <f t="shared" si="51"/>
        <v>7.1</v>
      </c>
      <c r="AA92" s="264">
        <f t="shared" si="52"/>
        <v>7.4145000000000003</v>
      </c>
      <c r="AB92" s="264">
        <f t="shared" si="53"/>
        <v>7.6254999999999997</v>
      </c>
      <c r="AC92" s="264">
        <f t="shared" si="54"/>
        <v>8.0395000000000003</v>
      </c>
      <c r="AD92" s="264">
        <f t="shared" si="55"/>
        <v>8.7959999999999994</v>
      </c>
      <c r="AF92" s="266">
        <v>90</v>
      </c>
      <c r="AG92" s="266">
        <v>0.17469999999999999</v>
      </c>
      <c r="AH92" s="266">
        <v>6.3456999999999999</v>
      </c>
      <c r="AI92" s="266">
        <v>0.11749999999999999</v>
      </c>
      <c r="AJ92" s="266">
        <v>4.3609999999999998</v>
      </c>
      <c r="AK92" s="266">
        <v>4.7960000000000003</v>
      </c>
      <c r="AL92" s="266">
        <v>5.0650000000000004</v>
      </c>
      <c r="AM92" s="266">
        <v>5.2130000000000001</v>
      </c>
      <c r="AN92" s="266">
        <v>5.4480000000000004</v>
      </c>
      <c r="AO92" s="266">
        <v>5.6109999999999998</v>
      </c>
      <c r="AP92" s="266">
        <v>5.859</v>
      </c>
      <c r="AQ92" s="266">
        <v>6.3460000000000001</v>
      </c>
      <c r="AR92" s="266">
        <v>6.8650000000000002</v>
      </c>
      <c r="AS92" s="266">
        <v>7.1580000000000004</v>
      </c>
      <c r="AT92" s="266">
        <v>7.3630000000000004</v>
      </c>
      <c r="AU92" s="266">
        <v>7.6740000000000004</v>
      </c>
      <c r="AV92" s="266">
        <v>7.8819999999999997</v>
      </c>
      <c r="AW92" s="266">
        <v>8.2880000000000003</v>
      </c>
      <c r="AX92" s="266">
        <v>9.0229999999999997</v>
      </c>
      <c r="BA92" s="372">
        <v>90</v>
      </c>
      <c r="BB92" s="372">
        <v>4.24E-2</v>
      </c>
      <c r="BC92" s="372">
        <v>5.8181000000000003</v>
      </c>
      <c r="BD92" s="372">
        <v>0.12631000000000001</v>
      </c>
      <c r="BE92" s="372">
        <v>3.9249999999999998</v>
      </c>
      <c r="BF92" s="372">
        <v>4.3289999999999997</v>
      </c>
      <c r="BG92" s="372">
        <v>4.5819999999999999</v>
      </c>
      <c r="BH92" s="372">
        <v>4.7220000000000004</v>
      </c>
      <c r="BI92" s="372">
        <v>4.9459999999999997</v>
      </c>
      <c r="BJ92" s="372">
        <v>5.1020000000000003</v>
      </c>
      <c r="BK92" s="372">
        <v>5.3419999999999996</v>
      </c>
      <c r="BL92" s="372">
        <v>5.8179999999999996</v>
      </c>
      <c r="BM92" s="372">
        <v>6.335</v>
      </c>
      <c r="BN92" s="372">
        <v>6.6289999999999996</v>
      </c>
      <c r="BO92" s="372">
        <v>6.8369999999999997</v>
      </c>
      <c r="BP92" s="372">
        <v>7.1550000000000002</v>
      </c>
      <c r="BQ92" s="372">
        <v>7.3689999999999998</v>
      </c>
      <c r="BR92" s="372">
        <v>7.7910000000000004</v>
      </c>
      <c r="BS92" s="372">
        <v>8.5690000000000008</v>
      </c>
    </row>
    <row r="93" spans="1:71" x14ac:dyDescent="0.2">
      <c r="A93" s="265">
        <f t="shared" si="56"/>
        <v>6.1040000000000001</v>
      </c>
      <c r="B93" s="265">
        <f t="shared" si="57"/>
        <v>5.6215000000000002</v>
      </c>
      <c r="C93" s="265">
        <f t="shared" si="34"/>
        <v>6.6234999999999999</v>
      </c>
      <c r="D93" s="265">
        <f t="shared" si="58"/>
        <v>91</v>
      </c>
      <c r="E93" s="373">
        <f t="shared" si="59"/>
        <v>2.9897330595482545</v>
      </c>
      <c r="F93" s="373">
        <f t="shared" si="60"/>
        <v>0.24914442162902123</v>
      </c>
      <c r="G93" s="373">
        <f t="shared" si="61"/>
        <v>11.989733059548254</v>
      </c>
      <c r="H93" s="374">
        <f t="shared" si="62"/>
        <v>0.64040864045508228</v>
      </c>
      <c r="I93" s="374">
        <f t="shared" si="35"/>
        <v>0.41846757793831441</v>
      </c>
      <c r="J93" s="374">
        <f t="shared" si="36"/>
        <v>0.5962620101903352</v>
      </c>
      <c r="K93" s="265" cm="1">
        <f t="array" ref="K93">$G93^gamma_drug4/($G93^gamma_drug4+(AGE_50_drug4+9)^gamma_drug4)</f>
        <v>1</v>
      </c>
      <c r="L93" s="264">
        <f t="shared" si="37"/>
        <v>91</v>
      </c>
      <c r="M93" s="264">
        <f t="shared" si="38"/>
        <v>0.10735</v>
      </c>
      <c r="N93" s="264">
        <f t="shared" si="39"/>
        <v>6.1041499999999997</v>
      </c>
      <c r="O93" s="264">
        <f t="shared" si="40"/>
        <v>0.12176999999999999</v>
      </c>
      <c r="P93" s="264">
        <f t="shared" si="41"/>
        <v>4.1604999999999999</v>
      </c>
      <c r="Q93" s="264">
        <f t="shared" si="42"/>
        <v>4.5805000000000007</v>
      </c>
      <c r="R93" s="264">
        <f t="shared" si="43"/>
        <v>4.843</v>
      </c>
      <c r="S93" s="264">
        <f t="shared" si="44"/>
        <v>4.9870000000000001</v>
      </c>
      <c r="T93" s="264">
        <f t="shared" si="45"/>
        <v>5.2170000000000005</v>
      </c>
      <c r="U93" s="264">
        <f t="shared" si="46"/>
        <v>5.3765000000000001</v>
      </c>
      <c r="V93" s="264">
        <f t="shared" si="47"/>
        <v>5.6215000000000002</v>
      </c>
      <c r="W93" s="264">
        <f t="shared" si="48"/>
        <v>6.1040000000000001</v>
      </c>
      <c r="X93" s="264">
        <f t="shared" si="49"/>
        <v>6.6234999999999999</v>
      </c>
      <c r="Y93" s="264">
        <f t="shared" si="50"/>
        <v>6.9179999999999993</v>
      </c>
      <c r="Z93" s="264">
        <f t="shared" si="51"/>
        <v>7.1244999999999994</v>
      </c>
      <c r="AA93" s="264">
        <f t="shared" si="52"/>
        <v>7.4399999999999995</v>
      </c>
      <c r="AB93" s="264">
        <f t="shared" si="53"/>
        <v>7.6519999999999992</v>
      </c>
      <c r="AC93" s="264">
        <f t="shared" si="54"/>
        <v>8.0670000000000002</v>
      </c>
      <c r="AD93" s="264">
        <f t="shared" si="55"/>
        <v>8.8254999999999999</v>
      </c>
      <c r="AF93" s="266">
        <v>91</v>
      </c>
      <c r="AG93" s="266">
        <v>0.17399999999999999</v>
      </c>
      <c r="AH93" s="266">
        <v>6.3689999999999998</v>
      </c>
      <c r="AI93" s="266">
        <v>0.11731999999999999</v>
      </c>
      <c r="AJ93" s="266">
        <v>4.38</v>
      </c>
      <c r="AK93" s="266">
        <v>4.8150000000000004</v>
      </c>
      <c r="AL93" s="266">
        <v>5.0860000000000003</v>
      </c>
      <c r="AM93" s="266">
        <v>5.234</v>
      </c>
      <c r="AN93" s="266">
        <v>5.4690000000000003</v>
      </c>
      <c r="AO93" s="266">
        <v>5.6319999999999997</v>
      </c>
      <c r="AP93" s="266">
        <v>5.8810000000000002</v>
      </c>
      <c r="AQ93" s="266">
        <v>6.3689999999999998</v>
      </c>
      <c r="AR93" s="266">
        <v>6.89</v>
      </c>
      <c r="AS93" s="266">
        <v>7.1829999999999998</v>
      </c>
      <c r="AT93" s="266">
        <v>7.3879999999999999</v>
      </c>
      <c r="AU93" s="266">
        <v>7.7</v>
      </c>
      <c r="AV93" s="266">
        <v>7.9089999999999998</v>
      </c>
      <c r="AW93" s="266">
        <v>8.3149999999999995</v>
      </c>
      <c r="AX93" s="266">
        <v>9.0519999999999996</v>
      </c>
      <c r="BA93" s="372">
        <v>91</v>
      </c>
      <c r="BB93" s="372">
        <v>4.07E-2</v>
      </c>
      <c r="BC93" s="372">
        <v>5.8392999999999997</v>
      </c>
      <c r="BD93" s="372">
        <v>0.12622</v>
      </c>
      <c r="BE93" s="372">
        <v>3.9409999999999998</v>
      </c>
      <c r="BF93" s="372">
        <v>4.3460000000000001</v>
      </c>
      <c r="BG93" s="372">
        <v>4.5999999999999996</v>
      </c>
      <c r="BH93" s="372">
        <v>4.74</v>
      </c>
      <c r="BI93" s="372">
        <v>4.9649999999999999</v>
      </c>
      <c r="BJ93" s="372">
        <v>5.1210000000000004</v>
      </c>
      <c r="BK93" s="372">
        <v>5.3620000000000001</v>
      </c>
      <c r="BL93" s="372">
        <v>5.8390000000000004</v>
      </c>
      <c r="BM93" s="372">
        <v>6.3570000000000002</v>
      </c>
      <c r="BN93" s="372">
        <v>6.6529999999999996</v>
      </c>
      <c r="BO93" s="372">
        <v>6.8609999999999998</v>
      </c>
      <c r="BP93" s="372">
        <v>7.18</v>
      </c>
      <c r="BQ93" s="372">
        <v>7.3949999999999996</v>
      </c>
      <c r="BR93" s="372">
        <v>7.819</v>
      </c>
      <c r="BS93" s="372">
        <v>8.5990000000000002</v>
      </c>
    </row>
    <row r="94" spans="1:71" x14ac:dyDescent="0.2">
      <c r="A94" s="265">
        <f t="shared" si="56"/>
        <v>6.1260000000000003</v>
      </c>
      <c r="B94" s="265">
        <f t="shared" si="57"/>
        <v>5.6425000000000001</v>
      </c>
      <c r="C94" s="265">
        <f t="shared" si="34"/>
        <v>6.6470000000000002</v>
      </c>
      <c r="D94" s="265">
        <f t="shared" si="58"/>
        <v>92</v>
      </c>
      <c r="E94" s="373">
        <f t="shared" si="59"/>
        <v>3.0225872689938398</v>
      </c>
      <c r="F94" s="373">
        <f t="shared" si="60"/>
        <v>0.2518822724161533</v>
      </c>
      <c r="G94" s="373">
        <f t="shared" si="61"/>
        <v>12.02258726899384</v>
      </c>
      <c r="H94" s="374">
        <f t="shared" si="62"/>
        <v>0.64314524769076153</v>
      </c>
      <c r="I94" s="374">
        <f t="shared" si="35"/>
        <v>0.42048000477159964</v>
      </c>
      <c r="J94" s="374">
        <f t="shared" si="36"/>
        <v>0.59797359370502479</v>
      </c>
      <c r="K94" s="265" cm="1">
        <f t="array" ref="K94">$G94^gamma_drug4/($G94^gamma_drug4+(AGE_50_drug4+9)^gamma_drug4)</f>
        <v>1</v>
      </c>
      <c r="L94" s="264">
        <f t="shared" si="37"/>
        <v>92</v>
      </c>
      <c r="M94" s="264">
        <f t="shared" si="38"/>
        <v>0.10625</v>
      </c>
      <c r="N94" s="264">
        <f t="shared" si="39"/>
        <v>6.12615</v>
      </c>
      <c r="O94" s="264">
        <f t="shared" si="40"/>
        <v>0.12164</v>
      </c>
      <c r="P94" s="264">
        <f t="shared" si="41"/>
        <v>4.1775000000000002</v>
      </c>
      <c r="Q94" s="264">
        <f t="shared" si="42"/>
        <v>4.5990000000000002</v>
      </c>
      <c r="R94" s="264">
        <f t="shared" si="43"/>
        <v>4.8614999999999995</v>
      </c>
      <c r="S94" s="264">
        <f t="shared" si="44"/>
        <v>5.0060000000000002</v>
      </c>
      <c r="T94" s="264">
        <f t="shared" si="45"/>
        <v>5.2364999999999995</v>
      </c>
      <c r="U94" s="264">
        <f t="shared" si="46"/>
        <v>5.3970000000000002</v>
      </c>
      <c r="V94" s="264">
        <f t="shared" si="47"/>
        <v>5.6425000000000001</v>
      </c>
      <c r="W94" s="264">
        <f t="shared" si="48"/>
        <v>6.1260000000000003</v>
      </c>
      <c r="X94" s="264">
        <f t="shared" si="49"/>
        <v>6.6470000000000002</v>
      </c>
      <c r="Y94" s="264">
        <f t="shared" si="50"/>
        <v>6.9420000000000002</v>
      </c>
      <c r="Z94" s="264">
        <f t="shared" si="51"/>
        <v>7.149</v>
      </c>
      <c r="AA94" s="264">
        <f t="shared" si="52"/>
        <v>7.4655000000000005</v>
      </c>
      <c r="AB94" s="264">
        <f t="shared" si="53"/>
        <v>7.6779999999999999</v>
      </c>
      <c r="AC94" s="264">
        <f t="shared" si="54"/>
        <v>8.0935000000000006</v>
      </c>
      <c r="AD94" s="264">
        <f t="shared" si="55"/>
        <v>8.8544999999999998</v>
      </c>
      <c r="AF94" s="266">
        <v>92</v>
      </c>
      <c r="AG94" s="266">
        <v>0.1734</v>
      </c>
      <c r="AH94" s="266">
        <v>6.3921000000000001</v>
      </c>
      <c r="AI94" s="266">
        <v>0.11715</v>
      </c>
      <c r="AJ94" s="266">
        <v>4.3979999999999997</v>
      </c>
      <c r="AK94" s="266">
        <v>4.835</v>
      </c>
      <c r="AL94" s="266">
        <v>5.1059999999999999</v>
      </c>
      <c r="AM94" s="266">
        <v>5.2539999999999996</v>
      </c>
      <c r="AN94" s="266">
        <v>5.49</v>
      </c>
      <c r="AO94" s="266">
        <v>5.6539999999999999</v>
      </c>
      <c r="AP94" s="266">
        <v>5.9029999999999996</v>
      </c>
      <c r="AQ94" s="266">
        <v>6.3920000000000003</v>
      </c>
      <c r="AR94" s="266">
        <v>6.9139999999999997</v>
      </c>
      <c r="AS94" s="266">
        <v>7.2080000000000002</v>
      </c>
      <c r="AT94" s="266">
        <v>7.4130000000000003</v>
      </c>
      <c r="AU94" s="266">
        <v>7.726</v>
      </c>
      <c r="AV94" s="266">
        <v>7.9349999999999996</v>
      </c>
      <c r="AW94" s="266">
        <v>8.3420000000000005</v>
      </c>
      <c r="AX94" s="266">
        <v>9.0809999999999995</v>
      </c>
      <c r="BA94" s="372">
        <v>92</v>
      </c>
      <c r="BB94" s="372">
        <v>3.9100000000000003E-2</v>
      </c>
      <c r="BC94" s="372">
        <v>5.8601999999999999</v>
      </c>
      <c r="BD94" s="372">
        <v>0.12612999999999999</v>
      </c>
      <c r="BE94" s="372">
        <v>3.9569999999999999</v>
      </c>
      <c r="BF94" s="372">
        <v>4.3630000000000004</v>
      </c>
      <c r="BG94" s="372">
        <v>4.617</v>
      </c>
      <c r="BH94" s="372">
        <v>4.758</v>
      </c>
      <c r="BI94" s="372">
        <v>4.9829999999999997</v>
      </c>
      <c r="BJ94" s="372">
        <v>5.14</v>
      </c>
      <c r="BK94" s="372">
        <v>5.3819999999999997</v>
      </c>
      <c r="BL94" s="372">
        <v>5.86</v>
      </c>
      <c r="BM94" s="372">
        <v>6.38</v>
      </c>
      <c r="BN94" s="372">
        <v>6.6760000000000002</v>
      </c>
      <c r="BO94" s="372">
        <v>6.8849999999999998</v>
      </c>
      <c r="BP94" s="372">
        <v>7.2050000000000001</v>
      </c>
      <c r="BQ94" s="372">
        <v>7.4210000000000003</v>
      </c>
      <c r="BR94" s="372">
        <v>7.8449999999999998</v>
      </c>
      <c r="BS94" s="372">
        <v>8.6280000000000001</v>
      </c>
    </row>
    <row r="95" spans="1:71" x14ac:dyDescent="0.2">
      <c r="A95" s="265">
        <f t="shared" si="56"/>
        <v>6.1479999999999997</v>
      </c>
      <c r="B95" s="265">
        <f t="shared" si="57"/>
        <v>5.6630000000000003</v>
      </c>
      <c r="C95" s="265">
        <f t="shared" si="34"/>
        <v>6.67</v>
      </c>
      <c r="D95" s="265">
        <f t="shared" si="58"/>
        <v>93</v>
      </c>
      <c r="E95" s="373">
        <f t="shared" si="59"/>
        <v>3.055441478439425</v>
      </c>
      <c r="F95" s="373">
        <f t="shared" si="60"/>
        <v>0.25462012320328542</v>
      </c>
      <c r="G95" s="373">
        <f t="shared" si="61"/>
        <v>12.055441478439425</v>
      </c>
      <c r="H95" s="374">
        <f t="shared" si="62"/>
        <v>0.6458651149476099</v>
      </c>
      <c r="I95" s="374">
        <f t="shared" si="35"/>
        <v>0.42248957565513329</v>
      </c>
      <c r="J95" s="374">
        <f t="shared" si="36"/>
        <v>0.59967813164888795</v>
      </c>
      <c r="K95" s="265" cm="1">
        <f t="array" ref="K95">$G95^gamma_drug4/($G95^gamma_drug4+(AGE_50_drug4+9)^gamma_drug4)</f>
        <v>1</v>
      </c>
      <c r="L95" s="264">
        <f t="shared" si="37"/>
        <v>93</v>
      </c>
      <c r="M95" s="264">
        <f t="shared" si="38"/>
        <v>0.1051</v>
      </c>
      <c r="N95" s="264">
        <f t="shared" si="39"/>
        <v>6.1479499999999998</v>
      </c>
      <c r="O95" s="264">
        <f t="shared" si="40"/>
        <v>0.12151000000000001</v>
      </c>
      <c r="P95" s="264">
        <f t="shared" si="41"/>
        <v>4.1944999999999997</v>
      </c>
      <c r="Q95" s="264">
        <f t="shared" si="42"/>
        <v>4.6165000000000003</v>
      </c>
      <c r="R95" s="264">
        <f t="shared" si="43"/>
        <v>4.8804999999999996</v>
      </c>
      <c r="S95" s="264">
        <f t="shared" si="44"/>
        <v>5.0255000000000001</v>
      </c>
      <c r="T95" s="264">
        <f t="shared" si="45"/>
        <v>5.2560000000000002</v>
      </c>
      <c r="U95" s="264">
        <f t="shared" si="46"/>
        <v>5.4169999999999998</v>
      </c>
      <c r="V95" s="264">
        <f t="shared" si="47"/>
        <v>5.6630000000000003</v>
      </c>
      <c r="W95" s="264">
        <f t="shared" si="48"/>
        <v>6.1479999999999997</v>
      </c>
      <c r="X95" s="264">
        <f t="shared" si="49"/>
        <v>6.67</v>
      </c>
      <c r="Y95" s="264">
        <f t="shared" si="50"/>
        <v>6.9664999999999999</v>
      </c>
      <c r="Z95" s="264">
        <f t="shared" si="51"/>
        <v>7.1734999999999998</v>
      </c>
      <c r="AA95" s="264">
        <f t="shared" si="52"/>
        <v>7.4909999999999997</v>
      </c>
      <c r="AB95" s="264">
        <f t="shared" si="53"/>
        <v>7.7035</v>
      </c>
      <c r="AC95" s="264">
        <f t="shared" si="54"/>
        <v>8.1204999999999998</v>
      </c>
      <c r="AD95" s="264">
        <f t="shared" si="55"/>
        <v>8.8829999999999991</v>
      </c>
      <c r="AF95" s="266">
        <v>93</v>
      </c>
      <c r="AG95" s="266">
        <v>0.17269999999999999</v>
      </c>
      <c r="AH95" s="266">
        <v>6.4149000000000003</v>
      </c>
      <c r="AI95" s="266">
        <v>0.11698</v>
      </c>
      <c r="AJ95" s="266">
        <v>4.4169999999999998</v>
      </c>
      <c r="AK95" s="266">
        <v>4.8540000000000001</v>
      </c>
      <c r="AL95" s="266">
        <v>5.1260000000000003</v>
      </c>
      <c r="AM95" s="266">
        <v>5.2750000000000004</v>
      </c>
      <c r="AN95" s="266">
        <v>5.5110000000000001</v>
      </c>
      <c r="AO95" s="266">
        <v>5.6749999999999998</v>
      </c>
      <c r="AP95" s="266">
        <v>5.9249999999999998</v>
      </c>
      <c r="AQ95" s="266">
        <v>6.415</v>
      </c>
      <c r="AR95" s="266">
        <v>6.9379999999999997</v>
      </c>
      <c r="AS95" s="266">
        <v>7.2329999999999997</v>
      </c>
      <c r="AT95" s="266">
        <v>7.4379999999999997</v>
      </c>
      <c r="AU95" s="266">
        <v>7.7519999999999998</v>
      </c>
      <c r="AV95" s="266">
        <v>7.9610000000000003</v>
      </c>
      <c r="AW95" s="266">
        <v>8.3689999999999998</v>
      </c>
      <c r="AX95" s="266">
        <v>9.109</v>
      </c>
      <c r="BA95" s="372">
        <v>93</v>
      </c>
      <c r="BB95" s="372">
        <v>3.7499999999999999E-2</v>
      </c>
      <c r="BC95" s="372">
        <v>5.8810000000000002</v>
      </c>
      <c r="BD95" s="372">
        <v>0.12604000000000001</v>
      </c>
      <c r="BE95" s="372">
        <v>3.972</v>
      </c>
      <c r="BF95" s="372">
        <v>4.3789999999999996</v>
      </c>
      <c r="BG95" s="372">
        <v>4.6349999999999998</v>
      </c>
      <c r="BH95" s="372">
        <v>4.7759999999999998</v>
      </c>
      <c r="BI95" s="372">
        <v>5.0010000000000003</v>
      </c>
      <c r="BJ95" s="372">
        <v>5.1589999999999998</v>
      </c>
      <c r="BK95" s="372">
        <v>5.4009999999999998</v>
      </c>
      <c r="BL95" s="372">
        <v>5.8810000000000002</v>
      </c>
      <c r="BM95" s="372">
        <v>6.4020000000000001</v>
      </c>
      <c r="BN95" s="372">
        <v>6.7</v>
      </c>
      <c r="BO95" s="372">
        <v>6.9089999999999998</v>
      </c>
      <c r="BP95" s="372">
        <v>7.23</v>
      </c>
      <c r="BQ95" s="372">
        <v>7.4459999999999997</v>
      </c>
      <c r="BR95" s="372">
        <v>7.8719999999999999</v>
      </c>
      <c r="BS95" s="372">
        <v>8.657</v>
      </c>
    </row>
    <row r="96" spans="1:71" x14ac:dyDescent="0.2">
      <c r="A96" s="265">
        <f t="shared" si="56"/>
        <v>6.17</v>
      </c>
      <c r="B96" s="265">
        <f t="shared" si="57"/>
        <v>5.6835000000000004</v>
      </c>
      <c r="C96" s="265">
        <f t="shared" si="34"/>
        <v>6.6929999999999996</v>
      </c>
      <c r="D96" s="265">
        <f t="shared" si="58"/>
        <v>94</v>
      </c>
      <c r="E96" s="373">
        <f t="shared" si="59"/>
        <v>3.0882956878850103</v>
      </c>
      <c r="F96" s="373">
        <f t="shared" si="60"/>
        <v>0.25735797399041754</v>
      </c>
      <c r="G96" s="373">
        <f t="shared" si="61"/>
        <v>12.08829568788501</v>
      </c>
      <c r="H96" s="374">
        <f t="shared" si="62"/>
        <v>0.64856821550572163</v>
      </c>
      <c r="I96" s="374">
        <f t="shared" si="35"/>
        <v>0.42449623602991293</v>
      </c>
      <c r="J96" s="374">
        <f t="shared" si="36"/>
        <v>0.60137563110219294</v>
      </c>
      <c r="K96" s="265" cm="1">
        <f t="array" ref="K96">$G96^gamma_drug4/($G96^gamma_drug4+(AGE_50_drug4+9)^gamma_drug4)</f>
        <v>1</v>
      </c>
      <c r="L96" s="264">
        <f t="shared" si="37"/>
        <v>94</v>
      </c>
      <c r="M96" s="264">
        <f t="shared" si="38"/>
        <v>0.10389999999999999</v>
      </c>
      <c r="N96" s="264">
        <f t="shared" si="39"/>
        <v>6.1696499999999999</v>
      </c>
      <c r="O96" s="264">
        <f t="shared" si="40"/>
        <v>0.12138499999999999</v>
      </c>
      <c r="P96" s="264">
        <f t="shared" si="41"/>
        <v>4.2115</v>
      </c>
      <c r="Q96" s="264">
        <f t="shared" si="42"/>
        <v>4.6349999999999998</v>
      </c>
      <c r="R96" s="264">
        <f t="shared" si="43"/>
        <v>4.899</v>
      </c>
      <c r="S96" s="264">
        <f t="shared" si="44"/>
        <v>5.0444999999999993</v>
      </c>
      <c r="T96" s="264">
        <f t="shared" si="45"/>
        <v>5.2759999999999998</v>
      </c>
      <c r="U96" s="264">
        <f t="shared" si="46"/>
        <v>5.4369999999999994</v>
      </c>
      <c r="V96" s="264">
        <f t="shared" si="47"/>
        <v>5.6835000000000004</v>
      </c>
      <c r="W96" s="264">
        <f t="shared" si="48"/>
        <v>6.17</v>
      </c>
      <c r="X96" s="264">
        <f t="shared" si="49"/>
        <v>6.6929999999999996</v>
      </c>
      <c r="Y96" s="264">
        <f t="shared" si="50"/>
        <v>6.99</v>
      </c>
      <c r="Z96" s="264">
        <f t="shared" si="51"/>
        <v>7.1974999999999998</v>
      </c>
      <c r="AA96" s="264">
        <f t="shared" si="52"/>
        <v>7.516</v>
      </c>
      <c r="AB96" s="264">
        <f t="shared" si="53"/>
        <v>7.7294999999999998</v>
      </c>
      <c r="AC96" s="264">
        <f t="shared" si="54"/>
        <v>8.1475000000000009</v>
      </c>
      <c r="AD96" s="264">
        <f t="shared" si="55"/>
        <v>8.911999999999999</v>
      </c>
      <c r="AF96" s="266">
        <v>94</v>
      </c>
      <c r="AG96" s="266">
        <v>0.17199999999999999</v>
      </c>
      <c r="AH96" s="266">
        <v>6.4375999999999998</v>
      </c>
      <c r="AI96" s="266">
        <v>0.11681999999999999</v>
      </c>
      <c r="AJ96" s="266">
        <v>4.4349999999999996</v>
      </c>
      <c r="AK96" s="266">
        <v>4.8739999999999997</v>
      </c>
      <c r="AL96" s="266">
        <v>5.1459999999999999</v>
      </c>
      <c r="AM96" s="266">
        <v>5.2949999999999999</v>
      </c>
      <c r="AN96" s="266">
        <v>5.532</v>
      </c>
      <c r="AO96" s="266">
        <v>5.6959999999999997</v>
      </c>
      <c r="AP96" s="266">
        <v>5.9470000000000001</v>
      </c>
      <c r="AQ96" s="266">
        <v>6.4379999999999997</v>
      </c>
      <c r="AR96" s="266">
        <v>6.9619999999999997</v>
      </c>
      <c r="AS96" s="266">
        <v>7.2569999999999997</v>
      </c>
      <c r="AT96" s="266">
        <v>7.4630000000000001</v>
      </c>
      <c r="AU96" s="266">
        <v>7.7770000000000001</v>
      </c>
      <c r="AV96" s="266">
        <v>7.9870000000000001</v>
      </c>
      <c r="AW96" s="266">
        <v>8.3960000000000008</v>
      </c>
      <c r="AX96" s="266">
        <v>9.1379999999999999</v>
      </c>
      <c r="BA96" s="372">
        <v>94</v>
      </c>
      <c r="BB96" s="372">
        <v>3.5799999999999998E-2</v>
      </c>
      <c r="BC96" s="372">
        <v>5.9016999999999999</v>
      </c>
      <c r="BD96" s="372">
        <v>0.12595000000000001</v>
      </c>
      <c r="BE96" s="372">
        <v>3.988</v>
      </c>
      <c r="BF96" s="372">
        <v>4.3959999999999999</v>
      </c>
      <c r="BG96" s="372">
        <v>4.6520000000000001</v>
      </c>
      <c r="BH96" s="372">
        <v>4.7939999999999996</v>
      </c>
      <c r="BI96" s="372">
        <v>5.0199999999999996</v>
      </c>
      <c r="BJ96" s="372">
        <v>5.1779999999999999</v>
      </c>
      <c r="BK96" s="372">
        <v>5.42</v>
      </c>
      <c r="BL96" s="372">
        <v>5.9020000000000001</v>
      </c>
      <c r="BM96" s="372">
        <v>6.4240000000000004</v>
      </c>
      <c r="BN96" s="372">
        <v>6.7229999999999999</v>
      </c>
      <c r="BO96" s="372">
        <v>6.9320000000000004</v>
      </c>
      <c r="BP96" s="372">
        <v>7.2549999999999999</v>
      </c>
      <c r="BQ96" s="372">
        <v>7.4720000000000004</v>
      </c>
      <c r="BR96" s="372">
        <v>7.899</v>
      </c>
      <c r="BS96" s="372">
        <v>8.6859999999999999</v>
      </c>
    </row>
    <row r="97" spans="1:71" x14ac:dyDescent="0.2">
      <c r="A97" s="265">
        <f t="shared" si="56"/>
        <v>6.1909999999999998</v>
      </c>
      <c r="B97" s="265">
        <f t="shared" si="57"/>
        <v>5.7040000000000006</v>
      </c>
      <c r="C97" s="265">
        <f t="shared" si="34"/>
        <v>6.7155000000000005</v>
      </c>
      <c r="D97" s="265">
        <f t="shared" si="58"/>
        <v>95</v>
      </c>
      <c r="E97" s="373">
        <f t="shared" si="59"/>
        <v>3.1211498973305956</v>
      </c>
      <c r="F97" s="373">
        <f t="shared" si="60"/>
        <v>0.26009582477754961</v>
      </c>
      <c r="G97" s="373">
        <f t="shared" si="61"/>
        <v>12.121149897330596</v>
      </c>
      <c r="H97" s="374">
        <f t="shared" si="62"/>
        <v>0.65125452616913149</v>
      </c>
      <c r="I97" s="374">
        <f t="shared" si="35"/>
        <v>0.42649993199970349</v>
      </c>
      <c r="J97" s="374">
        <f t="shared" si="36"/>
        <v>0.60306609958421376</v>
      </c>
      <c r="K97" s="265" cm="1">
        <f t="array" ref="K97">$G97^gamma_drug4/($G97^gamma_drug4+(AGE_50_drug4+9)^gamma_drug4)</f>
        <v>1</v>
      </c>
      <c r="L97" s="264">
        <f t="shared" si="37"/>
        <v>95</v>
      </c>
      <c r="M97" s="264">
        <f t="shared" si="38"/>
        <v>0.1028</v>
      </c>
      <c r="N97" s="264">
        <f t="shared" si="39"/>
        <v>6.1912000000000003</v>
      </c>
      <c r="O97" s="264">
        <f t="shared" si="40"/>
        <v>0.12126000000000001</v>
      </c>
      <c r="P97" s="264">
        <f t="shared" si="41"/>
        <v>4.2285000000000004</v>
      </c>
      <c r="Q97" s="264">
        <f t="shared" si="42"/>
        <v>4.6530000000000005</v>
      </c>
      <c r="R97" s="264">
        <f t="shared" si="43"/>
        <v>4.9169999999999998</v>
      </c>
      <c r="S97" s="264">
        <f t="shared" si="44"/>
        <v>5.0630000000000006</v>
      </c>
      <c r="T97" s="264">
        <f t="shared" si="45"/>
        <v>5.2949999999999999</v>
      </c>
      <c r="U97" s="264">
        <f t="shared" si="46"/>
        <v>5.4569999999999999</v>
      </c>
      <c r="V97" s="264">
        <f t="shared" si="47"/>
        <v>5.7040000000000006</v>
      </c>
      <c r="W97" s="264">
        <f t="shared" si="48"/>
        <v>6.1909999999999998</v>
      </c>
      <c r="X97" s="264">
        <f t="shared" si="49"/>
        <v>6.7155000000000005</v>
      </c>
      <c r="Y97" s="264">
        <f t="shared" si="50"/>
        <v>7.0135000000000005</v>
      </c>
      <c r="Z97" s="264">
        <f t="shared" si="51"/>
        <v>7.2220000000000004</v>
      </c>
      <c r="AA97" s="264">
        <f t="shared" si="52"/>
        <v>7.5410000000000004</v>
      </c>
      <c r="AB97" s="264">
        <f t="shared" si="53"/>
        <v>7.7549999999999999</v>
      </c>
      <c r="AC97" s="264">
        <f t="shared" si="54"/>
        <v>8.1739999999999995</v>
      </c>
      <c r="AD97" s="264">
        <f t="shared" si="55"/>
        <v>8.9405000000000001</v>
      </c>
      <c r="AF97" s="266">
        <v>95</v>
      </c>
      <c r="AG97" s="266">
        <v>0.1714</v>
      </c>
      <c r="AH97" s="266">
        <v>6.4600999999999997</v>
      </c>
      <c r="AI97" s="266">
        <v>0.11666</v>
      </c>
      <c r="AJ97" s="266">
        <v>4.4530000000000003</v>
      </c>
      <c r="AK97" s="266">
        <v>4.8929999999999998</v>
      </c>
      <c r="AL97" s="266">
        <v>5.165</v>
      </c>
      <c r="AM97" s="266">
        <v>5.3150000000000004</v>
      </c>
      <c r="AN97" s="266">
        <v>5.5519999999999996</v>
      </c>
      <c r="AO97" s="266">
        <v>5.7169999999999996</v>
      </c>
      <c r="AP97" s="266">
        <v>5.968</v>
      </c>
      <c r="AQ97" s="266">
        <v>6.46</v>
      </c>
      <c r="AR97" s="266">
        <v>6.9850000000000003</v>
      </c>
      <c r="AS97" s="266">
        <v>7.2809999999999997</v>
      </c>
      <c r="AT97" s="266">
        <v>7.4880000000000004</v>
      </c>
      <c r="AU97" s="266">
        <v>7.8029999999999999</v>
      </c>
      <c r="AV97" s="266">
        <v>8.0129999999999999</v>
      </c>
      <c r="AW97" s="266">
        <v>8.423</v>
      </c>
      <c r="AX97" s="266">
        <v>9.1660000000000004</v>
      </c>
      <c r="BA97" s="372">
        <v>95</v>
      </c>
      <c r="BB97" s="372">
        <v>3.4200000000000001E-2</v>
      </c>
      <c r="BC97" s="372">
        <v>5.9222999999999999</v>
      </c>
      <c r="BD97" s="372">
        <v>0.12586</v>
      </c>
      <c r="BE97" s="372">
        <v>4.0039999999999996</v>
      </c>
      <c r="BF97" s="372">
        <v>4.4130000000000003</v>
      </c>
      <c r="BG97" s="372">
        <v>4.6689999999999996</v>
      </c>
      <c r="BH97" s="372">
        <v>4.8109999999999999</v>
      </c>
      <c r="BI97" s="372">
        <v>5.0380000000000003</v>
      </c>
      <c r="BJ97" s="372">
        <v>5.1970000000000001</v>
      </c>
      <c r="BK97" s="372">
        <v>5.44</v>
      </c>
      <c r="BL97" s="372">
        <v>5.9219999999999997</v>
      </c>
      <c r="BM97" s="372">
        <v>6.4459999999999997</v>
      </c>
      <c r="BN97" s="372">
        <v>6.7460000000000004</v>
      </c>
      <c r="BO97" s="372">
        <v>6.9560000000000004</v>
      </c>
      <c r="BP97" s="372">
        <v>7.2789999999999999</v>
      </c>
      <c r="BQ97" s="372">
        <v>7.4969999999999999</v>
      </c>
      <c r="BR97" s="372">
        <v>7.9249999999999998</v>
      </c>
      <c r="BS97" s="372">
        <v>8.7149999999999999</v>
      </c>
    </row>
    <row r="98" spans="1:71" x14ac:dyDescent="0.2">
      <c r="A98" s="265">
        <f t="shared" si="56"/>
        <v>6.2125000000000004</v>
      </c>
      <c r="B98" s="265">
        <f t="shared" si="57"/>
        <v>5.7240000000000002</v>
      </c>
      <c r="C98" s="265">
        <f t="shared" si="34"/>
        <v>6.7385000000000002</v>
      </c>
      <c r="D98" s="265">
        <f t="shared" si="58"/>
        <v>96</v>
      </c>
      <c r="E98" s="373">
        <f t="shared" si="59"/>
        <v>3.1540041067761808</v>
      </c>
      <c r="F98" s="373">
        <f t="shared" si="60"/>
        <v>0.26283367556468173</v>
      </c>
      <c r="G98" s="373">
        <f t="shared" si="61"/>
        <v>12.154004106776181</v>
      </c>
      <c r="H98" s="374">
        <f t="shared" si="62"/>
        <v>0.6539240272015806</v>
      </c>
      <c r="I98" s="374">
        <f t="shared" si="35"/>
        <v>0.4285006103313419</v>
      </c>
      <c r="J98" s="374">
        <f t="shared" si="36"/>
        <v>0.60474954504505529</v>
      </c>
      <c r="K98" s="265" cm="1">
        <f t="array" ref="K98">$G98^gamma_drug4/($G98^gamma_drug4+(AGE_50_drug4+9)^gamma_drug4)</f>
        <v>1</v>
      </c>
      <c r="L98" s="264">
        <f t="shared" si="37"/>
        <v>96</v>
      </c>
      <c r="M98" s="264">
        <f t="shared" si="38"/>
        <v>0.1017</v>
      </c>
      <c r="N98" s="264">
        <f t="shared" si="39"/>
        <v>6.2125500000000002</v>
      </c>
      <c r="O98" s="264">
        <f t="shared" si="40"/>
        <v>0.12112999999999999</v>
      </c>
      <c r="P98" s="264">
        <f t="shared" si="41"/>
        <v>4.2450000000000001</v>
      </c>
      <c r="Q98" s="264">
        <f t="shared" si="42"/>
        <v>4.6705000000000005</v>
      </c>
      <c r="R98" s="264">
        <f t="shared" si="43"/>
        <v>4.9359999999999999</v>
      </c>
      <c r="S98" s="264">
        <f t="shared" si="44"/>
        <v>5.0819999999999999</v>
      </c>
      <c r="T98" s="264">
        <f t="shared" si="45"/>
        <v>5.3145000000000007</v>
      </c>
      <c r="U98" s="264">
        <f t="shared" si="46"/>
        <v>5.4764999999999997</v>
      </c>
      <c r="V98" s="264">
        <f t="shared" si="47"/>
        <v>5.7240000000000002</v>
      </c>
      <c r="W98" s="264">
        <f t="shared" si="48"/>
        <v>6.2125000000000004</v>
      </c>
      <c r="X98" s="264">
        <f t="shared" si="49"/>
        <v>6.7385000000000002</v>
      </c>
      <c r="Y98" s="264">
        <f t="shared" si="50"/>
        <v>7.0365000000000002</v>
      </c>
      <c r="Z98" s="264">
        <f t="shared" si="51"/>
        <v>7.2454999999999998</v>
      </c>
      <c r="AA98" s="264">
        <f t="shared" si="52"/>
        <v>7.5649999999999995</v>
      </c>
      <c r="AB98" s="264">
        <f t="shared" si="53"/>
        <v>7.78</v>
      </c>
      <c r="AC98" s="264">
        <f t="shared" si="54"/>
        <v>8.1999999999999993</v>
      </c>
      <c r="AD98" s="264">
        <f t="shared" si="55"/>
        <v>8.9684999999999988</v>
      </c>
      <c r="AF98" s="266">
        <v>96</v>
      </c>
      <c r="AG98" s="266">
        <v>0.17069999999999999</v>
      </c>
      <c r="AH98" s="266">
        <v>6.4824000000000002</v>
      </c>
      <c r="AI98" s="266">
        <v>0.11649</v>
      </c>
      <c r="AJ98" s="266">
        <v>4.4710000000000001</v>
      </c>
      <c r="AK98" s="266">
        <v>4.9119999999999999</v>
      </c>
      <c r="AL98" s="266">
        <v>5.1849999999999996</v>
      </c>
      <c r="AM98" s="266">
        <v>5.335</v>
      </c>
      <c r="AN98" s="266">
        <v>5.5730000000000004</v>
      </c>
      <c r="AO98" s="266">
        <v>5.7380000000000004</v>
      </c>
      <c r="AP98" s="266">
        <v>5.9889999999999999</v>
      </c>
      <c r="AQ98" s="266">
        <v>6.4820000000000002</v>
      </c>
      <c r="AR98" s="266">
        <v>7.0090000000000003</v>
      </c>
      <c r="AS98" s="266">
        <v>7.3049999999999997</v>
      </c>
      <c r="AT98" s="266">
        <v>7.5119999999999996</v>
      </c>
      <c r="AU98" s="266">
        <v>7.827</v>
      </c>
      <c r="AV98" s="266">
        <v>8.0380000000000003</v>
      </c>
      <c r="AW98" s="266">
        <v>8.4489999999999998</v>
      </c>
      <c r="AX98" s="266">
        <v>9.1929999999999996</v>
      </c>
      <c r="BA98" s="372">
        <v>96</v>
      </c>
      <c r="BB98" s="372">
        <v>3.27E-2</v>
      </c>
      <c r="BC98" s="372">
        <v>5.9427000000000003</v>
      </c>
      <c r="BD98" s="372">
        <v>0.12576999999999999</v>
      </c>
      <c r="BE98" s="372">
        <v>4.0190000000000001</v>
      </c>
      <c r="BF98" s="372">
        <v>4.4290000000000003</v>
      </c>
      <c r="BG98" s="372">
        <v>4.6870000000000003</v>
      </c>
      <c r="BH98" s="372">
        <v>4.8289999999999997</v>
      </c>
      <c r="BI98" s="372">
        <v>5.056</v>
      </c>
      <c r="BJ98" s="372">
        <v>5.2149999999999999</v>
      </c>
      <c r="BK98" s="372">
        <v>5.4589999999999996</v>
      </c>
      <c r="BL98" s="372">
        <v>5.9429999999999996</v>
      </c>
      <c r="BM98" s="372">
        <v>6.468</v>
      </c>
      <c r="BN98" s="372">
        <v>6.7679999999999998</v>
      </c>
      <c r="BO98" s="372">
        <v>6.9790000000000001</v>
      </c>
      <c r="BP98" s="372">
        <v>7.3029999999999999</v>
      </c>
      <c r="BQ98" s="372">
        <v>7.5220000000000002</v>
      </c>
      <c r="BR98" s="372">
        <v>7.9509999999999996</v>
      </c>
      <c r="BS98" s="372">
        <v>8.7439999999999998</v>
      </c>
    </row>
    <row r="99" spans="1:71" x14ac:dyDescent="0.2">
      <c r="A99" s="265">
        <f t="shared" si="56"/>
        <v>6.234</v>
      </c>
      <c r="B99" s="265">
        <f t="shared" si="57"/>
        <v>5.7445000000000004</v>
      </c>
      <c r="C99" s="265">
        <f t="shared" si="34"/>
        <v>6.7610000000000001</v>
      </c>
      <c r="D99" s="265">
        <f t="shared" si="58"/>
        <v>97</v>
      </c>
      <c r="E99" s="373">
        <f t="shared" si="59"/>
        <v>3.1868583162217661</v>
      </c>
      <c r="F99" s="373">
        <f t="shared" si="60"/>
        <v>0.2655715263518138</v>
      </c>
      <c r="G99" s="373">
        <f t="shared" si="61"/>
        <v>12.186858316221766</v>
      </c>
      <c r="H99" s="374">
        <f t="shared" si="62"/>
        <v>0.65657670226219134</v>
      </c>
      <c r="I99" s="374">
        <f t="shared" si="35"/>
        <v>0.43049821845489994</v>
      </c>
      <c r="J99" s="374">
        <f t="shared" si="36"/>
        <v>0.60642597585755342</v>
      </c>
      <c r="K99" s="265" cm="1">
        <f t="array" ref="K99">$G99^gamma_drug4/($G99^gamma_drug4+(AGE_50_drug4+9)^gamma_drug4)</f>
        <v>1</v>
      </c>
      <c r="L99" s="264">
        <f t="shared" si="37"/>
        <v>97</v>
      </c>
      <c r="M99" s="264">
        <f t="shared" si="38"/>
        <v>0.10059999999999999</v>
      </c>
      <c r="N99" s="264">
        <f t="shared" si="39"/>
        <v>6.2337500000000006</v>
      </c>
      <c r="O99" s="264">
        <f t="shared" si="40"/>
        <v>0.121015</v>
      </c>
      <c r="P99" s="264">
        <f t="shared" si="41"/>
        <v>4.2614999999999998</v>
      </c>
      <c r="Q99" s="264">
        <f t="shared" si="42"/>
        <v>4.6875</v>
      </c>
      <c r="R99" s="264">
        <f t="shared" si="43"/>
        <v>4.9535</v>
      </c>
      <c r="S99" s="264">
        <f t="shared" si="44"/>
        <v>5.1005000000000003</v>
      </c>
      <c r="T99" s="264">
        <f t="shared" si="45"/>
        <v>5.3334999999999999</v>
      </c>
      <c r="U99" s="264">
        <f t="shared" si="46"/>
        <v>5.4960000000000004</v>
      </c>
      <c r="V99" s="264">
        <f t="shared" si="47"/>
        <v>5.7445000000000004</v>
      </c>
      <c r="W99" s="264">
        <f t="shared" si="48"/>
        <v>6.234</v>
      </c>
      <c r="X99" s="264">
        <f t="shared" si="49"/>
        <v>6.7610000000000001</v>
      </c>
      <c r="Y99" s="264">
        <f t="shared" si="50"/>
        <v>7.0600000000000005</v>
      </c>
      <c r="Z99" s="264">
        <f t="shared" si="51"/>
        <v>7.2690000000000001</v>
      </c>
      <c r="AA99" s="264">
        <f t="shared" si="52"/>
        <v>7.59</v>
      </c>
      <c r="AB99" s="264">
        <f t="shared" si="53"/>
        <v>7.8049999999999997</v>
      </c>
      <c r="AC99" s="264">
        <f t="shared" si="54"/>
        <v>8.2264999999999997</v>
      </c>
      <c r="AD99" s="264">
        <f t="shared" si="55"/>
        <v>8.9969999999999999</v>
      </c>
      <c r="AF99" s="266">
        <v>97</v>
      </c>
      <c r="AG99" s="266">
        <v>0.1701</v>
      </c>
      <c r="AH99" s="266">
        <v>6.5045999999999999</v>
      </c>
      <c r="AI99" s="266">
        <v>0.11634</v>
      </c>
      <c r="AJ99" s="266">
        <v>4.4889999999999999</v>
      </c>
      <c r="AK99" s="266">
        <v>4.93</v>
      </c>
      <c r="AL99" s="266">
        <v>5.2039999999999997</v>
      </c>
      <c r="AM99" s="266">
        <v>5.3550000000000004</v>
      </c>
      <c r="AN99" s="266">
        <v>5.593</v>
      </c>
      <c r="AO99" s="266">
        <v>5.7590000000000003</v>
      </c>
      <c r="AP99" s="266">
        <v>6.0110000000000001</v>
      </c>
      <c r="AQ99" s="266">
        <v>6.5049999999999999</v>
      </c>
      <c r="AR99" s="266">
        <v>7.032</v>
      </c>
      <c r="AS99" s="266">
        <v>7.3289999999999997</v>
      </c>
      <c r="AT99" s="266">
        <v>7.5359999999999996</v>
      </c>
      <c r="AU99" s="266">
        <v>7.8520000000000003</v>
      </c>
      <c r="AV99" s="266">
        <v>8.0630000000000006</v>
      </c>
      <c r="AW99" s="266">
        <v>8.4749999999999996</v>
      </c>
      <c r="AX99" s="266">
        <v>9.2210000000000001</v>
      </c>
      <c r="BA99" s="372">
        <v>97</v>
      </c>
      <c r="BB99" s="372">
        <v>3.1099999999999999E-2</v>
      </c>
      <c r="BC99" s="372">
        <v>5.9629000000000003</v>
      </c>
      <c r="BD99" s="372">
        <v>0.12569</v>
      </c>
      <c r="BE99" s="372">
        <v>4.0339999999999998</v>
      </c>
      <c r="BF99" s="372">
        <v>4.4450000000000003</v>
      </c>
      <c r="BG99" s="372">
        <v>4.7030000000000003</v>
      </c>
      <c r="BH99" s="372">
        <v>4.8460000000000001</v>
      </c>
      <c r="BI99" s="372">
        <v>5.0739999999999998</v>
      </c>
      <c r="BJ99" s="372">
        <v>5.2329999999999997</v>
      </c>
      <c r="BK99" s="372">
        <v>5.4779999999999998</v>
      </c>
      <c r="BL99" s="372">
        <v>5.9630000000000001</v>
      </c>
      <c r="BM99" s="372">
        <v>6.49</v>
      </c>
      <c r="BN99" s="372">
        <v>6.7910000000000004</v>
      </c>
      <c r="BO99" s="372">
        <v>7.0019999999999998</v>
      </c>
      <c r="BP99" s="372">
        <v>7.3280000000000003</v>
      </c>
      <c r="BQ99" s="372">
        <v>7.5469999999999997</v>
      </c>
      <c r="BR99" s="372">
        <v>7.9779999999999998</v>
      </c>
      <c r="BS99" s="372">
        <v>8.7729999999999997</v>
      </c>
    </row>
    <row r="100" spans="1:71" x14ac:dyDescent="0.2">
      <c r="A100" s="265">
        <f t="shared" si="56"/>
        <v>6.2549999999999999</v>
      </c>
      <c r="B100" s="265">
        <f t="shared" si="57"/>
        <v>5.7635000000000005</v>
      </c>
      <c r="C100" s="265">
        <f t="shared" si="34"/>
        <v>6.7829999999999995</v>
      </c>
      <c r="D100" s="265">
        <f t="shared" si="58"/>
        <v>98</v>
      </c>
      <c r="E100" s="373">
        <f t="shared" si="59"/>
        <v>3.2197125256673513</v>
      </c>
      <c r="F100" s="373">
        <f t="shared" si="60"/>
        <v>0.26830937713894593</v>
      </c>
      <c r="G100" s="373">
        <f t="shared" si="61"/>
        <v>12.219712525667351</v>
      </c>
      <c r="H100" s="374">
        <f t="shared" si="62"/>
        <v>0.6592125383410995</v>
      </c>
      <c r="I100" s="374">
        <f t="shared" si="35"/>
        <v>0.43249270446371402</v>
      </c>
      <c r="J100" s="374">
        <f t="shared" si="36"/>
        <v>0.60809540080925617</v>
      </c>
      <c r="K100" s="265" cm="1">
        <f t="array" ref="K100">$G100^gamma_drug4/($G100^gamma_drug4+(AGE_50_drug4+9)^gamma_drug4)</f>
        <v>1</v>
      </c>
      <c r="L100" s="264">
        <f t="shared" si="37"/>
        <v>98</v>
      </c>
      <c r="M100" s="264">
        <f t="shared" si="38"/>
        <v>9.9449999999999997E-2</v>
      </c>
      <c r="N100" s="264">
        <f t="shared" si="39"/>
        <v>6.2548000000000004</v>
      </c>
      <c r="O100" s="264">
        <f t="shared" si="40"/>
        <v>0.120895</v>
      </c>
      <c r="P100" s="264">
        <f t="shared" si="41"/>
        <v>4.2774999999999999</v>
      </c>
      <c r="Q100" s="264">
        <f t="shared" si="42"/>
        <v>4.7050000000000001</v>
      </c>
      <c r="R100" s="264">
        <f t="shared" si="43"/>
        <v>4.9719999999999995</v>
      </c>
      <c r="S100" s="264">
        <f t="shared" si="44"/>
        <v>5.1185</v>
      </c>
      <c r="T100" s="264">
        <f t="shared" si="45"/>
        <v>5.3525</v>
      </c>
      <c r="U100" s="264">
        <f t="shared" si="46"/>
        <v>5.5150000000000006</v>
      </c>
      <c r="V100" s="264">
        <f t="shared" si="47"/>
        <v>5.7635000000000005</v>
      </c>
      <c r="W100" s="264">
        <f t="shared" si="48"/>
        <v>6.2549999999999999</v>
      </c>
      <c r="X100" s="264">
        <f t="shared" si="49"/>
        <v>6.7829999999999995</v>
      </c>
      <c r="Y100" s="264">
        <f t="shared" si="50"/>
        <v>7.0830000000000002</v>
      </c>
      <c r="Z100" s="264">
        <f t="shared" si="51"/>
        <v>7.2925000000000004</v>
      </c>
      <c r="AA100" s="264">
        <f t="shared" si="52"/>
        <v>7.6144999999999996</v>
      </c>
      <c r="AB100" s="264">
        <f t="shared" si="53"/>
        <v>7.8294999999999995</v>
      </c>
      <c r="AC100" s="264">
        <f t="shared" si="54"/>
        <v>8.2524999999999995</v>
      </c>
      <c r="AD100" s="264">
        <f t="shared" si="55"/>
        <v>9.0244999999999997</v>
      </c>
      <c r="AF100" s="266">
        <v>98</v>
      </c>
      <c r="AG100" s="266">
        <v>0.1694</v>
      </c>
      <c r="AH100" s="266">
        <v>6.5265000000000004</v>
      </c>
      <c r="AI100" s="266">
        <v>0.11618000000000001</v>
      </c>
      <c r="AJ100" s="266">
        <v>4.5060000000000002</v>
      </c>
      <c r="AK100" s="266">
        <v>4.9489999999999998</v>
      </c>
      <c r="AL100" s="266">
        <v>5.2240000000000002</v>
      </c>
      <c r="AM100" s="266">
        <v>5.3739999999999997</v>
      </c>
      <c r="AN100" s="266">
        <v>5.6130000000000004</v>
      </c>
      <c r="AO100" s="266">
        <v>5.7789999999999999</v>
      </c>
      <c r="AP100" s="266">
        <v>6.0309999999999997</v>
      </c>
      <c r="AQ100" s="266">
        <v>6.5270000000000001</v>
      </c>
      <c r="AR100" s="266">
        <v>7.0549999999999997</v>
      </c>
      <c r="AS100" s="266">
        <v>7.3529999999999998</v>
      </c>
      <c r="AT100" s="266">
        <v>7.56</v>
      </c>
      <c r="AU100" s="266">
        <v>7.8769999999999998</v>
      </c>
      <c r="AV100" s="266">
        <v>8.0879999999999992</v>
      </c>
      <c r="AW100" s="266">
        <v>8.5009999999999994</v>
      </c>
      <c r="AX100" s="266">
        <v>9.2479999999999993</v>
      </c>
      <c r="BA100" s="372">
        <v>98</v>
      </c>
      <c r="BB100" s="372">
        <v>2.9499999999999998E-2</v>
      </c>
      <c r="BC100" s="372">
        <v>5.9831000000000003</v>
      </c>
      <c r="BD100" s="372">
        <v>0.12561</v>
      </c>
      <c r="BE100" s="372">
        <v>4.0490000000000004</v>
      </c>
      <c r="BF100" s="372">
        <v>4.4610000000000003</v>
      </c>
      <c r="BG100" s="372">
        <v>4.72</v>
      </c>
      <c r="BH100" s="372">
        <v>4.8630000000000004</v>
      </c>
      <c r="BI100" s="372">
        <v>5.0919999999999996</v>
      </c>
      <c r="BJ100" s="372">
        <v>5.2510000000000003</v>
      </c>
      <c r="BK100" s="372">
        <v>5.4960000000000004</v>
      </c>
      <c r="BL100" s="372">
        <v>5.9829999999999997</v>
      </c>
      <c r="BM100" s="372">
        <v>6.5110000000000001</v>
      </c>
      <c r="BN100" s="372">
        <v>6.8129999999999997</v>
      </c>
      <c r="BO100" s="372">
        <v>7.0250000000000004</v>
      </c>
      <c r="BP100" s="372">
        <v>7.3520000000000003</v>
      </c>
      <c r="BQ100" s="372">
        <v>7.5709999999999997</v>
      </c>
      <c r="BR100" s="372">
        <v>8.0039999999999996</v>
      </c>
      <c r="BS100" s="372">
        <v>8.8010000000000002</v>
      </c>
    </row>
    <row r="101" spans="1:71" x14ac:dyDescent="0.2">
      <c r="A101" s="265">
        <f t="shared" si="56"/>
        <v>6.2755000000000001</v>
      </c>
      <c r="B101" s="265">
        <f t="shared" si="57"/>
        <v>5.7835000000000001</v>
      </c>
      <c r="C101" s="265">
        <f t="shared" si="34"/>
        <v>6.8055000000000003</v>
      </c>
      <c r="D101" s="265">
        <f t="shared" si="58"/>
        <v>99</v>
      </c>
      <c r="E101" s="373">
        <f t="shared" si="59"/>
        <v>3.2525667351129361</v>
      </c>
      <c r="F101" s="373">
        <f t="shared" si="60"/>
        <v>0.27104722792607805</v>
      </c>
      <c r="G101" s="373">
        <f t="shared" si="61"/>
        <v>12.252566735112936</v>
      </c>
      <c r="H101" s="374">
        <f t="shared" si="62"/>
        <v>0.66183152569508996</v>
      </c>
      <c r="I101" s="374">
        <f t="shared" si="35"/>
        <v>0.43448401711427947</v>
      </c>
      <c r="J101" s="374">
        <f t="shared" si="36"/>
        <v>0.60975782909448284</v>
      </c>
      <c r="K101" s="265" cm="1">
        <f t="array" ref="K101">$G101^gamma_drug4/($G101^gamma_drug4+(AGE_50_drug4+9)^gamma_drug4)</f>
        <v>1</v>
      </c>
      <c r="L101" s="264">
        <f t="shared" si="37"/>
        <v>99</v>
      </c>
      <c r="M101" s="264">
        <f t="shared" si="38"/>
        <v>9.8350000000000007E-2</v>
      </c>
      <c r="N101" s="264">
        <f t="shared" si="39"/>
        <v>6.2757000000000005</v>
      </c>
      <c r="O101" s="264">
        <f t="shared" si="40"/>
        <v>0.12078</v>
      </c>
      <c r="P101" s="264">
        <f t="shared" si="41"/>
        <v>4.2940000000000005</v>
      </c>
      <c r="Q101" s="264">
        <f t="shared" si="42"/>
        <v>4.7225000000000001</v>
      </c>
      <c r="R101" s="264">
        <f t="shared" si="43"/>
        <v>4.99</v>
      </c>
      <c r="S101" s="264">
        <f t="shared" si="44"/>
        <v>5.1370000000000005</v>
      </c>
      <c r="T101" s="264">
        <f t="shared" si="45"/>
        <v>5.3710000000000004</v>
      </c>
      <c r="U101" s="264">
        <f t="shared" si="46"/>
        <v>5.5344999999999995</v>
      </c>
      <c r="V101" s="264">
        <f t="shared" si="47"/>
        <v>5.7835000000000001</v>
      </c>
      <c r="W101" s="264">
        <f t="shared" si="48"/>
        <v>6.2755000000000001</v>
      </c>
      <c r="X101" s="264">
        <f t="shared" si="49"/>
        <v>6.8055000000000003</v>
      </c>
      <c r="Y101" s="264">
        <f t="shared" si="50"/>
        <v>7.1059999999999999</v>
      </c>
      <c r="Z101" s="264">
        <f t="shared" si="51"/>
        <v>7.3159999999999998</v>
      </c>
      <c r="AA101" s="264">
        <f t="shared" si="52"/>
        <v>7.6379999999999999</v>
      </c>
      <c r="AB101" s="264">
        <f t="shared" si="53"/>
        <v>7.8544999999999998</v>
      </c>
      <c r="AC101" s="264">
        <f t="shared" si="54"/>
        <v>8.2774999999999999</v>
      </c>
      <c r="AD101" s="264">
        <f t="shared" si="55"/>
        <v>9.0525000000000002</v>
      </c>
      <c r="AF101" s="266">
        <v>99</v>
      </c>
      <c r="AG101" s="266">
        <v>0.16880000000000001</v>
      </c>
      <c r="AH101" s="266">
        <v>6.5483000000000002</v>
      </c>
      <c r="AI101" s="266">
        <v>0.11602999999999999</v>
      </c>
      <c r="AJ101" s="266">
        <v>4.524</v>
      </c>
      <c r="AK101" s="266">
        <v>4.968</v>
      </c>
      <c r="AL101" s="266">
        <v>5.2430000000000003</v>
      </c>
      <c r="AM101" s="266">
        <v>5.3940000000000001</v>
      </c>
      <c r="AN101" s="266">
        <v>5.633</v>
      </c>
      <c r="AO101" s="266">
        <v>5.7990000000000004</v>
      </c>
      <c r="AP101" s="266">
        <v>6.0519999999999996</v>
      </c>
      <c r="AQ101" s="266">
        <v>6.548</v>
      </c>
      <c r="AR101" s="266">
        <v>7.0780000000000003</v>
      </c>
      <c r="AS101" s="266">
        <v>7.3760000000000003</v>
      </c>
      <c r="AT101" s="266">
        <v>7.5839999999999996</v>
      </c>
      <c r="AU101" s="266">
        <v>7.9009999999999998</v>
      </c>
      <c r="AV101" s="266">
        <v>8.1129999999999995</v>
      </c>
      <c r="AW101" s="266">
        <v>8.5259999999999998</v>
      </c>
      <c r="AX101" s="266">
        <v>9.2750000000000004</v>
      </c>
      <c r="BA101" s="372">
        <v>99</v>
      </c>
      <c r="BB101" s="372">
        <v>2.7900000000000001E-2</v>
      </c>
      <c r="BC101" s="372">
        <v>6.0030999999999999</v>
      </c>
      <c r="BD101" s="372">
        <v>0.12553</v>
      </c>
      <c r="BE101" s="372">
        <v>4.0640000000000001</v>
      </c>
      <c r="BF101" s="372">
        <v>4.4770000000000003</v>
      </c>
      <c r="BG101" s="372">
        <v>4.7370000000000001</v>
      </c>
      <c r="BH101" s="372">
        <v>4.88</v>
      </c>
      <c r="BI101" s="372">
        <v>5.109</v>
      </c>
      <c r="BJ101" s="372">
        <v>5.27</v>
      </c>
      <c r="BK101" s="372">
        <v>5.5149999999999997</v>
      </c>
      <c r="BL101" s="372">
        <v>6.0030000000000001</v>
      </c>
      <c r="BM101" s="372">
        <v>6.5330000000000004</v>
      </c>
      <c r="BN101" s="372">
        <v>6.8360000000000003</v>
      </c>
      <c r="BO101" s="372">
        <v>7.048</v>
      </c>
      <c r="BP101" s="372">
        <v>7.375</v>
      </c>
      <c r="BQ101" s="372">
        <v>7.5960000000000001</v>
      </c>
      <c r="BR101" s="372">
        <v>8.0289999999999999</v>
      </c>
      <c r="BS101" s="372">
        <v>8.83</v>
      </c>
    </row>
    <row r="102" spans="1:71" x14ac:dyDescent="0.2">
      <c r="A102" s="265">
        <f t="shared" si="56"/>
        <v>6.2965</v>
      </c>
      <c r="B102" s="265">
        <f t="shared" si="57"/>
        <v>5.8034999999999997</v>
      </c>
      <c r="C102" s="265">
        <f t="shared" si="34"/>
        <v>6.827</v>
      </c>
      <c r="D102" s="265">
        <f t="shared" si="58"/>
        <v>100</v>
      </c>
      <c r="E102" s="373">
        <f t="shared" si="59"/>
        <v>3.2854209445585214</v>
      </c>
      <c r="F102" s="373">
        <f t="shared" si="60"/>
        <v>0.27378507871321012</v>
      </c>
      <c r="G102" s="373">
        <f t="shared" si="61"/>
        <v>12.285420944558521</v>
      </c>
      <c r="H102" s="374">
        <f t="shared" si="62"/>
        <v>0.66443365778327867</v>
      </c>
      <c r="I102" s="374">
        <f t="shared" si="35"/>
        <v>0.43647210582601342</v>
      </c>
      <c r="J102" s="374">
        <f t="shared" si="36"/>
        <v>0.61141327030646353</v>
      </c>
      <c r="K102" s="265" cm="1">
        <f t="array" ref="K102">$G102^gamma_drug4/($G102^gamma_drug4+(AGE_50_drug4+9)^gamma_drug4)</f>
        <v>1</v>
      </c>
      <c r="L102" s="264">
        <f t="shared" si="37"/>
        <v>100</v>
      </c>
      <c r="M102" s="264">
        <f t="shared" si="38"/>
        <v>9.7299999999999998E-2</v>
      </c>
      <c r="N102" s="264">
        <f t="shared" si="39"/>
        <v>6.2964000000000002</v>
      </c>
      <c r="O102" s="264">
        <f t="shared" si="40"/>
        <v>0.12066499999999999</v>
      </c>
      <c r="P102" s="264">
        <f t="shared" si="41"/>
        <v>4.3100000000000005</v>
      </c>
      <c r="Q102" s="264">
        <f t="shared" si="42"/>
        <v>4.7394999999999996</v>
      </c>
      <c r="R102" s="264">
        <f t="shared" si="43"/>
        <v>5.0079999999999991</v>
      </c>
      <c r="S102" s="264">
        <f t="shared" si="44"/>
        <v>5.1550000000000002</v>
      </c>
      <c r="T102" s="264">
        <f t="shared" si="45"/>
        <v>5.39</v>
      </c>
      <c r="U102" s="264">
        <f t="shared" si="46"/>
        <v>5.5529999999999999</v>
      </c>
      <c r="V102" s="264">
        <f t="shared" si="47"/>
        <v>5.8034999999999997</v>
      </c>
      <c r="W102" s="264">
        <f t="shared" si="48"/>
        <v>6.2965</v>
      </c>
      <c r="X102" s="264">
        <f t="shared" si="49"/>
        <v>6.827</v>
      </c>
      <c r="Y102" s="264">
        <f t="shared" si="50"/>
        <v>7.1284999999999998</v>
      </c>
      <c r="Z102" s="264">
        <f t="shared" si="51"/>
        <v>7.3394999999999992</v>
      </c>
      <c r="AA102" s="264">
        <f t="shared" si="52"/>
        <v>7.6624999999999996</v>
      </c>
      <c r="AB102" s="264">
        <f t="shared" si="53"/>
        <v>7.8789999999999996</v>
      </c>
      <c r="AC102" s="264">
        <f t="shared" si="54"/>
        <v>8.3034999999999997</v>
      </c>
      <c r="AD102" s="264">
        <f t="shared" si="55"/>
        <v>9.08</v>
      </c>
      <c r="AF102" s="266">
        <v>100</v>
      </c>
      <c r="AG102" s="266">
        <v>0.16819999999999999</v>
      </c>
      <c r="AH102" s="266">
        <v>6.5698999999999996</v>
      </c>
      <c r="AI102" s="266">
        <v>0.11588</v>
      </c>
      <c r="AJ102" s="266">
        <v>4.5410000000000004</v>
      </c>
      <c r="AK102" s="266">
        <v>4.9859999999999998</v>
      </c>
      <c r="AL102" s="266">
        <v>5.2619999999999996</v>
      </c>
      <c r="AM102" s="266">
        <v>5.4130000000000003</v>
      </c>
      <c r="AN102" s="266">
        <v>5.6529999999999996</v>
      </c>
      <c r="AO102" s="266">
        <v>5.819</v>
      </c>
      <c r="AP102" s="266">
        <v>6.0730000000000004</v>
      </c>
      <c r="AQ102" s="266">
        <v>6.57</v>
      </c>
      <c r="AR102" s="266">
        <v>7.1</v>
      </c>
      <c r="AS102" s="266">
        <v>7.399</v>
      </c>
      <c r="AT102" s="266">
        <v>7.6079999999999997</v>
      </c>
      <c r="AU102" s="266">
        <v>7.9260000000000002</v>
      </c>
      <c r="AV102" s="266">
        <v>8.1379999999999999</v>
      </c>
      <c r="AW102" s="266">
        <v>8.5519999999999996</v>
      </c>
      <c r="AX102" s="266">
        <v>9.3019999999999996</v>
      </c>
      <c r="BA102" s="372">
        <v>100</v>
      </c>
      <c r="BB102" s="372">
        <v>2.64E-2</v>
      </c>
      <c r="BC102" s="372">
        <v>6.0228999999999999</v>
      </c>
      <c r="BD102" s="372">
        <v>0.12545000000000001</v>
      </c>
      <c r="BE102" s="372">
        <v>4.0789999999999997</v>
      </c>
      <c r="BF102" s="372">
        <v>4.4930000000000003</v>
      </c>
      <c r="BG102" s="372">
        <v>4.7539999999999996</v>
      </c>
      <c r="BH102" s="372">
        <v>4.8970000000000002</v>
      </c>
      <c r="BI102" s="372">
        <v>5.1269999999999998</v>
      </c>
      <c r="BJ102" s="372">
        <v>5.2869999999999999</v>
      </c>
      <c r="BK102" s="372">
        <v>5.5339999999999998</v>
      </c>
      <c r="BL102" s="372">
        <v>6.0229999999999997</v>
      </c>
      <c r="BM102" s="372">
        <v>6.5540000000000003</v>
      </c>
      <c r="BN102" s="372">
        <v>6.8579999999999997</v>
      </c>
      <c r="BO102" s="372">
        <v>7.0709999999999997</v>
      </c>
      <c r="BP102" s="372">
        <v>7.399</v>
      </c>
      <c r="BQ102" s="372">
        <v>7.62</v>
      </c>
      <c r="BR102" s="372">
        <v>8.0549999999999997</v>
      </c>
      <c r="BS102" s="372">
        <v>8.8580000000000005</v>
      </c>
    </row>
    <row r="103" spans="1:71" x14ac:dyDescent="0.2">
      <c r="A103" s="265">
        <f t="shared" si="56"/>
        <v>6.3170000000000002</v>
      </c>
      <c r="B103" s="265">
        <f t="shared" si="57"/>
        <v>5.8224999999999998</v>
      </c>
      <c r="C103" s="265">
        <f t="shared" si="34"/>
        <v>6.8490000000000002</v>
      </c>
      <c r="D103" s="265">
        <f t="shared" si="58"/>
        <v>101</v>
      </c>
      <c r="E103" s="373">
        <f t="shared" si="59"/>
        <v>3.3182751540041067</v>
      </c>
      <c r="F103" s="373">
        <f t="shared" si="60"/>
        <v>0.27652292950034224</v>
      </c>
      <c r="G103" s="373">
        <f t="shared" si="61"/>
        <v>12.318275154004107</v>
      </c>
      <c r="H103" s="374">
        <f t="shared" si="62"/>
        <v>0.66701893120288014</v>
      </c>
      <c r="I103" s="374">
        <f t="shared" si="35"/>
        <v>0.43845692068088793</v>
      </c>
      <c r="J103" s="374">
        <f t="shared" si="36"/>
        <v>0.61306173442955636</v>
      </c>
      <c r="K103" s="265" cm="1">
        <f t="array" ref="K103">$G103^gamma_drug4/($G103^gamma_drug4+(AGE_50_drug4+9)^gamma_drug4)</f>
        <v>1</v>
      </c>
      <c r="L103" s="264">
        <f t="shared" si="37"/>
        <v>101</v>
      </c>
      <c r="M103" s="264">
        <f t="shared" si="38"/>
        <v>9.6200000000000008E-2</v>
      </c>
      <c r="N103" s="264">
        <f t="shared" si="39"/>
        <v>6.3170000000000002</v>
      </c>
      <c r="O103" s="264">
        <f t="shared" si="40"/>
        <v>0.12055</v>
      </c>
      <c r="P103" s="264">
        <f t="shared" si="41"/>
        <v>4.3260000000000005</v>
      </c>
      <c r="Q103" s="264">
        <f t="shared" si="42"/>
        <v>4.7565</v>
      </c>
      <c r="R103" s="264">
        <f t="shared" si="43"/>
        <v>5.0254999999999992</v>
      </c>
      <c r="S103" s="264">
        <f t="shared" si="44"/>
        <v>5.173</v>
      </c>
      <c r="T103" s="264">
        <f t="shared" si="45"/>
        <v>5.4079999999999995</v>
      </c>
      <c r="U103" s="264">
        <f t="shared" si="46"/>
        <v>5.5720000000000001</v>
      </c>
      <c r="V103" s="264">
        <f t="shared" si="47"/>
        <v>5.8224999999999998</v>
      </c>
      <c r="W103" s="264">
        <f t="shared" si="48"/>
        <v>6.3170000000000002</v>
      </c>
      <c r="X103" s="264">
        <f t="shared" si="49"/>
        <v>6.8490000000000002</v>
      </c>
      <c r="Y103" s="264">
        <f t="shared" si="50"/>
        <v>7.1515000000000004</v>
      </c>
      <c r="Z103" s="264">
        <f t="shared" si="51"/>
        <v>7.3625000000000007</v>
      </c>
      <c r="AA103" s="264">
        <f t="shared" si="52"/>
        <v>7.6865000000000006</v>
      </c>
      <c r="AB103" s="264">
        <f t="shared" si="53"/>
        <v>7.9035000000000002</v>
      </c>
      <c r="AC103" s="264">
        <f t="shared" si="54"/>
        <v>8.3285</v>
      </c>
      <c r="AD103" s="264">
        <f t="shared" si="55"/>
        <v>9.1069999999999993</v>
      </c>
      <c r="AF103" s="266">
        <v>101</v>
      </c>
      <c r="AG103" s="266">
        <v>0.16750000000000001</v>
      </c>
      <c r="AH103" s="266">
        <v>6.5914000000000001</v>
      </c>
      <c r="AI103" s="266">
        <v>0.11573</v>
      </c>
      <c r="AJ103" s="266">
        <v>4.5579999999999998</v>
      </c>
      <c r="AK103" s="266">
        <v>5.0039999999999996</v>
      </c>
      <c r="AL103" s="266">
        <v>5.2809999999999997</v>
      </c>
      <c r="AM103" s="266">
        <v>5.4320000000000004</v>
      </c>
      <c r="AN103" s="266">
        <v>5.6719999999999997</v>
      </c>
      <c r="AO103" s="266">
        <v>5.8390000000000004</v>
      </c>
      <c r="AP103" s="266">
        <v>6.093</v>
      </c>
      <c r="AQ103" s="266">
        <v>6.5910000000000002</v>
      </c>
      <c r="AR103" s="266">
        <v>7.1230000000000002</v>
      </c>
      <c r="AS103" s="266">
        <v>7.423</v>
      </c>
      <c r="AT103" s="266">
        <v>7.6310000000000002</v>
      </c>
      <c r="AU103" s="266">
        <v>7.95</v>
      </c>
      <c r="AV103" s="266">
        <v>8.1630000000000003</v>
      </c>
      <c r="AW103" s="266">
        <v>8.577</v>
      </c>
      <c r="AX103" s="266">
        <v>9.3290000000000006</v>
      </c>
      <c r="BA103" s="372">
        <v>101</v>
      </c>
      <c r="BB103" s="372">
        <v>2.4899999999999999E-2</v>
      </c>
      <c r="BC103" s="372">
        <v>6.0426000000000002</v>
      </c>
      <c r="BD103" s="372">
        <v>0.12537000000000001</v>
      </c>
      <c r="BE103" s="372">
        <v>4.0940000000000003</v>
      </c>
      <c r="BF103" s="372">
        <v>4.5090000000000003</v>
      </c>
      <c r="BG103" s="372">
        <v>4.7699999999999996</v>
      </c>
      <c r="BH103" s="372">
        <v>4.9139999999999997</v>
      </c>
      <c r="BI103" s="372">
        <v>5.1440000000000001</v>
      </c>
      <c r="BJ103" s="372">
        <v>5.3049999999999997</v>
      </c>
      <c r="BK103" s="372">
        <v>5.5519999999999996</v>
      </c>
      <c r="BL103" s="372">
        <v>6.0430000000000001</v>
      </c>
      <c r="BM103" s="372">
        <v>6.5750000000000002</v>
      </c>
      <c r="BN103" s="372">
        <v>6.88</v>
      </c>
      <c r="BO103" s="372">
        <v>7.0940000000000003</v>
      </c>
      <c r="BP103" s="372">
        <v>7.423</v>
      </c>
      <c r="BQ103" s="372">
        <v>7.6440000000000001</v>
      </c>
      <c r="BR103" s="372">
        <v>8.08</v>
      </c>
      <c r="BS103" s="372">
        <v>8.8849999999999998</v>
      </c>
    </row>
    <row r="104" spans="1:71" x14ac:dyDescent="0.2">
      <c r="A104" s="265">
        <f t="shared" si="56"/>
        <v>6.3375000000000004</v>
      </c>
      <c r="B104" s="265">
        <f t="shared" si="57"/>
        <v>5.8420000000000005</v>
      </c>
      <c r="C104" s="265">
        <f t="shared" si="34"/>
        <v>6.8704999999999998</v>
      </c>
      <c r="D104" s="265">
        <f t="shared" si="58"/>
        <v>102</v>
      </c>
      <c r="E104" s="373">
        <f t="shared" si="59"/>
        <v>3.3511293634496919</v>
      </c>
      <c r="F104" s="373">
        <f t="shared" si="60"/>
        <v>0.27926078028747431</v>
      </c>
      <c r="G104" s="373">
        <f t="shared" si="61"/>
        <v>12.351129363449692</v>
      </c>
      <c r="H104" s="374">
        <f t="shared" si="62"/>
        <v>0.66958734562510225</v>
      </c>
      <c r="I104" s="374">
        <f t="shared" si="35"/>
        <v>0.44043841242293535</v>
      </c>
      <c r="J104" s="374">
        <f t="shared" si="36"/>
        <v>0.6147032318315474</v>
      </c>
      <c r="K104" s="265" cm="1">
        <f t="array" ref="K104">$G104^gamma_drug4/($G104^gamma_drug4+(AGE_50_drug4+9)^gamma_drug4)</f>
        <v>1</v>
      </c>
      <c r="L104" s="264">
        <f t="shared" si="37"/>
        <v>102</v>
      </c>
      <c r="M104" s="264">
        <f t="shared" si="38"/>
        <v>9.509999999999999E-2</v>
      </c>
      <c r="N104" s="264">
        <f t="shared" si="39"/>
        <v>6.3373999999999997</v>
      </c>
      <c r="O104" s="264">
        <f t="shared" si="40"/>
        <v>0.12043500000000001</v>
      </c>
      <c r="P104" s="264">
        <f t="shared" si="41"/>
        <v>4.3424999999999994</v>
      </c>
      <c r="Q104" s="264">
        <f t="shared" si="42"/>
        <v>4.7735000000000003</v>
      </c>
      <c r="R104" s="264">
        <f t="shared" si="43"/>
        <v>5.0425000000000004</v>
      </c>
      <c r="S104" s="264">
        <f t="shared" si="44"/>
        <v>5.1909999999999998</v>
      </c>
      <c r="T104" s="264">
        <f t="shared" si="45"/>
        <v>5.4264999999999999</v>
      </c>
      <c r="U104" s="264">
        <f t="shared" si="46"/>
        <v>5.5910000000000002</v>
      </c>
      <c r="V104" s="264">
        <f t="shared" si="47"/>
        <v>5.8420000000000005</v>
      </c>
      <c r="W104" s="264">
        <f t="shared" si="48"/>
        <v>6.3375000000000004</v>
      </c>
      <c r="X104" s="264">
        <f t="shared" si="49"/>
        <v>6.8704999999999998</v>
      </c>
      <c r="Y104" s="264">
        <f t="shared" si="50"/>
        <v>7.173</v>
      </c>
      <c r="Z104" s="264">
        <f t="shared" si="51"/>
        <v>7.3855000000000004</v>
      </c>
      <c r="AA104" s="264">
        <f t="shared" si="52"/>
        <v>7.71</v>
      </c>
      <c r="AB104" s="264">
        <f t="shared" si="53"/>
        <v>7.9275000000000002</v>
      </c>
      <c r="AC104" s="264">
        <f t="shared" si="54"/>
        <v>8.3539999999999992</v>
      </c>
      <c r="AD104" s="264">
        <f t="shared" si="55"/>
        <v>9.1340000000000003</v>
      </c>
      <c r="AF104" s="266">
        <v>102</v>
      </c>
      <c r="AG104" s="266">
        <v>0.16689999999999999</v>
      </c>
      <c r="AH104" s="266">
        <v>6.6125999999999996</v>
      </c>
      <c r="AI104" s="266">
        <v>0.11558</v>
      </c>
      <c r="AJ104" s="266">
        <v>4.5759999999999996</v>
      </c>
      <c r="AK104" s="266">
        <v>5.0220000000000002</v>
      </c>
      <c r="AL104" s="266">
        <v>5.2990000000000004</v>
      </c>
      <c r="AM104" s="266">
        <v>5.4509999999999996</v>
      </c>
      <c r="AN104" s="266">
        <v>5.6920000000000002</v>
      </c>
      <c r="AO104" s="266">
        <v>5.859</v>
      </c>
      <c r="AP104" s="266">
        <v>6.1139999999999999</v>
      </c>
      <c r="AQ104" s="266">
        <v>6.6130000000000004</v>
      </c>
      <c r="AR104" s="266">
        <v>7.1449999999999996</v>
      </c>
      <c r="AS104" s="266">
        <v>7.4450000000000003</v>
      </c>
      <c r="AT104" s="266">
        <v>7.6550000000000002</v>
      </c>
      <c r="AU104" s="266">
        <v>7.9740000000000002</v>
      </c>
      <c r="AV104" s="266">
        <v>8.1869999999999994</v>
      </c>
      <c r="AW104" s="266">
        <v>8.6020000000000003</v>
      </c>
      <c r="AX104" s="266">
        <v>9.3550000000000004</v>
      </c>
      <c r="BA104" s="372">
        <v>102</v>
      </c>
      <c r="BB104" s="372">
        <v>2.3300000000000001E-2</v>
      </c>
      <c r="BC104" s="372">
        <v>6.0621999999999998</v>
      </c>
      <c r="BD104" s="372">
        <v>0.12529000000000001</v>
      </c>
      <c r="BE104" s="372">
        <v>4.109</v>
      </c>
      <c r="BF104" s="372">
        <v>4.5250000000000004</v>
      </c>
      <c r="BG104" s="372">
        <v>4.7859999999999996</v>
      </c>
      <c r="BH104" s="372">
        <v>4.931</v>
      </c>
      <c r="BI104" s="372">
        <v>5.1609999999999996</v>
      </c>
      <c r="BJ104" s="372">
        <v>5.3230000000000004</v>
      </c>
      <c r="BK104" s="372">
        <v>5.57</v>
      </c>
      <c r="BL104" s="372">
        <v>6.0620000000000003</v>
      </c>
      <c r="BM104" s="372">
        <v>6.5960000000000001</v>
      </c>
      <c r="BN104" s="372">
        <v>6.9009999999999998</v>
      </c>
      <c r="BO104" s="372">
        <v>7.1159999999999997</v>
      </c>
      <c r="BP104" s="372">
        <v>7.4459999999999997</v>
      </c>
      <c r="BQ104" s="372">
        <v>7.6680000000000001</v>
      </c>
      <c r="BR104" s="372">
        <v>8.1059999999999999</v>
      </c>
      <c r="BS104" s="372">
        <v>8.9130000000000003</v>
      </c>
    </row>
    <row r="105" spans="1:71" x14ac:dyDescent="0.2">
      <c r="A105" s="265">
        <f t="shared" si="56"/>
        <v>6.3580000000000005</v>
      </c>
      <c r="B105" s="265">
        <f t="shared" si="57"/>
        <v>5.8615000000000004</v>
      </c>
      <c r="C105" s="265">
        <f t="shared" si="34"/>
        <v>6.8919999999999995</v>
      </c>
      <c r="D105" s="265">
        <f t="shared" si="58"/>
        <v>103</v>
      </c>
      <c r="E105" s="373">
        <f t="shared" si="59"/>
        <v>3.3839835728952772</v>
      </c>
      <c r="F105" s="373">
        <f t="shared" si="60"/>
        <v>0.28199863107460643</v>
      </c>
      <c r="G105" s="373">
        <f t="shared" si="61"/>
        <v>12.383983572895277</v>
      </c>
      <c r="H105" s="374">
        <f t="shared" si="62"/>
        <v>0.67213890373121088</v>
      </c>
      <c r="I105" s="374">
        <f t="shared" si="35"/>
        <v>0.44241653245762858</v>
      </c>
      <c r="J105" s="374">
        <f t="shared" si="36"/>
        <v>0.61633777325602879</v>
      </c>
      <c r="K105" s="265" cm="1">
        <f t="array" ref="K105">$G105^gamma_drug4/($G105^gamma_drug4+(AGE_50_drug4+9)^gamma_drug4)</f>
        <v>1</v>
      </c>
      <c r="L105" s="264">
        <f t="shared" si="37"/>
        <v>103</v>
      </c>
      <c r="M105" s="264">
        <f t="shared" si="38"/>
        <v>9.4049999999999995E-2</v>
      </c>
      <c r="N105" s="264">
        <f t="shared" si="39"/>
        <v>6.3577499999999993</v>
      </c>
      <c r="O105" s="264">
        <f t="shared" si="40"/>
        <v>0.12032999999999999</v>
      </c>
      <c r="P105" s="264">
        <f t="shared" si="41"/>
        <v>4.3574999999999999</v>
      </c>
      <c r="Q105" s="264">
        <f t="shared" si="42"/>
        <v>4.7904999999999998</v>
      </c>
      <c r="R105" s="264">
        <f t="shared" si="43"/>
        <v>5.0604999999999993</v>
      </c>
      <c r="S105" s="264">
        <f t="shared" si="44"/>
        <v>5.2084999999999999</v>
      </c>
      <c r="T105" s="264">
        <f t="shared" si="45"/>
        <v>5.4450000000000003</v>
      </c>
      <c r="U105" s="264">
        <f t="shared" si="46"/>
        <v>5.6094999999999997</v>
      </c>
      <c r="V105" s="264">
        <f t="shared" si="47"/>
        <v>5.8615000000000004</v>
      </c>
      <c r="W105" s="264">
        <f t="shared" si="48"/>
        <v>6.3580000000000005</v>
      </c>
      <c r="X105" s="264">
        <f t="shared" si="49"/>
        <v>6.8919999999999995</v>
      </c>
      <c r="Y105" s="264">
        <f t="shared" si="50"/>
        <v>7.1955</v>
      </c>
      <c r="Z105" s="264">
        <f t="shared" si="51"/>
        <v>7.4079999999999995</v>
      </c>
      <c r="AA105" s="264">
        <f t="shared" si="52"/>
        <v>7.7330000000000005</v>
      </c>
      <c r="AB105" s="264">
        <f t="shared" si="53"/>
        <v>7.9515000000000002</v>
      </c>
      <c r="AC105" s="264">
        <f t="shared" si="54"/>
        <v>8.3790000000000013</v>
      </c>
      <c r="AD105" s="264">
        <f t="shared" si="55"/>
        <v>9.1610000000000014</v>
      </c>
      <c r="AF105" s="266">
        <v>103</v>
      </c>
      <c r="AG105" s="266">
        <v>0.1663</v>
      </c>
      <c r="AH105" s="266">
        <v>6.6337999999999999</v>
      </c>
      <c r="AI105" s="266">
        <v>0.11544</v>
      </c>
      <c r="AJ105" s="266">
        <v>4.5919999999999996</v>
      </c>
      <c r="AK105" s="266">
        <v>5.04</v>
      </c>
      <c r="AL105" s="266">
        <v>5.3179999999999996</v>
      </c>
      <c r="AM105" s="266">
        <v>5.47</v>
      </c>
      <c r="AN105" s="266">
        <v>5.7110000000000003</v>
      </c>
      <c r="AO105" s="266">
        <v>5.8789999999999996</v>
      </c>
      <c r="AP105" s="266">
        <v>6.1340000000000003</v>
      </c>
      <c r="AQ105" s="266">
        <v>6.6340000000000003</v>
      </c>
      <c r="AR105" s="266">
        <v>7.1669999999999998</v>
      </c>
      <c r="AS105" s="266">
        <v>7.468</v>
      </c>
      <c r="AT105" s="266">
        <v>7.6779999999999999</v>
      </c>
      <c r="AU105" s="266">
        <v>7.9969999999999999</v>
      </c>
      <c r="AV105" s="266">
        <v>8.2110000000000003</v>
      </c>
      <c r="AW105" s="266">
        <v>8.6270000000000007</v>
      </c>
      <c r="AX105" s="266">
        <v>9.3810000000000002</v>
      </c>
      <c r="BA105" s="372">
        <v>103</v>
      </c>
      <c r="BB105" s="372">
        <v>2.18E-2</v>
      </c>
      <c r="BC105" s="372">
        <v>6.0816999999999997</v>
      </c>
      <c r="BD105" s="372">
        <v>0.12522</v>
      </c>
      <c r="BE105" s="372">
        <v>4.1230000000000002</v>
      </c>
      <c r="BF105" s="372">
        <v>4.5410000000000004</v>
      </c>
      <c r="BG105" s="372">
        <v>4.8029999999999999</v>
      </c>
      <c r="BH105" s="372">
        <v>4.9470000000000001</v>
      </c>
      <c r="BI105" s="372">
        <v>5.1790000000000003</v>
      </c>
      <c r="BJ105" s="372">
        <v>5.34</v>
      </c>
      <c r="BK105" s="372">
        <v>5.5890000000000004</v>
      </c>
      <c r="BL105" s="372">
        <v>6.0819999999999999</v>
      </c>
      <c r="BM105" s="372">
        <v>6.617</v>
      </c>
      <c r="BN105" s="372">
        <v>6.923</v>
      </c>
      <c r="BO105" s="372">
        <v>7.1379999999999999</v>
      </c>
      <c r="BP105" s="372">
        <v>7.4690000000000003</v>
      </c>
      <c r="BQ105" s="372">
        <v>7.6920000000000002</v>
      </c>
      <c r="BR105" s="372">
        <v>8.1310000000000002</v>
      </c>
      <c r="BS105" s="372">
        <v>8.9410000000000007</v>
      </c>
    </row>
    <row r="106" spans="1:71" x14ac:dyDescent="0.2">
      <c r="A106" s="265">
        <f t="shared" si="56"/>
        <v>6.3780000000000001</v>
      </c>
      <c r="B106" s="265">
        <f t="shared" si="57"/>
        <v>5.8804999999999996</v>
      </c>
      <c r="C106" s="265">
        <f t="shared" si="34"/>
        <v>6.9135</v>
      </c>
      <c r="D106" s="265">
        <f t="shared" si="58"/>
        <v>104</v>
      </c>
      <c r="E106" s="373">
        <f t="shared" si="59"/>
        <v>3.4168377823408624</v>
      </c>
      <c r="F106" s="373">
        <f t="shared" si="60"/>
        <v>0.28473648186173856</v>
      </c>
      <c r="G106" s="373">
        <f t="shared" si="61"/>
        <v>12.416837782340863</v>
      </c>
      <c r="H106" s="374">
        <f t="shared" si="62"/>
        <v>0.67467361114879276</v>
      </c>
      <c r="I106" s="374">
        <f t="shared" si="35"/>
        <v>0.44439123285113685</v>
      </c>
      <c r="J106" s="374">
        <f t="shared" si="36"/>
        <v>0.61796536981485706</v>
      </c>
      <c r="K106" s="265" cm="1">
        <f t="array" ref="K106">$G106^gamma_drug4/($G106^gamma_drug4+(AGE_50_drug4+9)^gamma_drug4)</f>
        <v>1</v>
      </c>
      <c r="L106" s="264">
        <f t="shared" si="37"/>
        <v>104</v>
      </c>
      <c r="M106" s="264">
        <f t="shared" si="38"/>
        <v>9.2999999999999999E-2</v>
      </c>
      <c r="N106" s="264">
        <f t="shared" si="39"/>
        <v>6.3778500000000005</v>
      </c>
      <c r="O106" s="264">
        <f t="shared" si="40"/>
        <v>0.12021999999999999</v>
      </c>
      <c r="P106" s="264">
        <f t="shared" si="41"/>
        <v>4.3734999999999999</v>
      </c>
      <c r="Q106" s="264">
        <f t="shared" si="42"/>
        <v>4.8070000000000004</v>
      </c>
      <c r="R106" s="264">
        <f t="shared" si="43"/>
        <v>5.0775000000000006</v>
      </c>
      <c r="S106" s="264">
        <f t="shared" si="44"/>
        <v>5.2260000000000009</v>
      </c>
      <c r="T106" s="264">
        <f t="shared" si="45"/>
        <v>5.4630000000000001</v>
      </c>
      <c r="U106" s="264">
        <f t="shared" si="46"/>
        <v>5.6280000000000001</v>
      </c>
      <c r="V106" s="264">
        <f t="shared" si="47"/>
        <v>5.8804999999999996</v>
      </c>
      <c r="W106" s="264">
        <f t="shared" si="48"/>
        <v>6.3780000000000001</v>
      </c>
      <c r="X106" s="264">
        <f t="shared" si="49"/>
        <v>6.9135</v>
      </c>
      <c r="Y106" s="264">
        <f t="shared" si="50"/>
        <v>7.218</v>
      </c>
      <c r="Z106" s="264">
        <f t="shared" si="51"/>
        <v>7.4305000000000003</v>
      </c>
      <c r="AA106" s="264">
        <f t="shared" si="52"/>
        <v>7.7565000000000008</v>
      </c>
      <c r="AB106" s="264">
        <f t="shared" si="53"/>
        <v>7.9755000000000003</v>
      </c>
      <c r="AC106" s="264">
        <f t="shared" si="54"/>
        <v>8.4039999999999999</v>
      </c>
      <c r="AD106" s="264">
        <f t="shared" si="55"/>
        <v>9.1875</v>
      </c>
      <c r="AF106" s="266">
        <v>104</v>
      </c>
      <c r="AG106" s="266">
        <v>0.16569999999999999</v>
      </c>
      <c r="AH106" s="266">
        <v>6.6547000000000001</v>
      </c>
      <c r="AI106" s="266">
        <v>0.1153</v>
      </c>
      <c r="AJ106" s="266">
        <v>4.609</v>
      </c>
      <c r="AK106" s="266">
        <v>5.0579999999999998</v>
      </c>
      <c r="AL106" s="266">
        <v>5.3360000000000003</v>
      </c>
      <c r="AM106" s="266">
        <v>5.4880000000000004</v>
      </c>
      <c r="AN106" s="266">
        <v>5.73</v>
      </c>
      <c r="AO106" s="266">
        <v>5.8979999999999997</v>
      </c>
      <c r="AP106" s="266">
        <v>6.1539999999999999</v>
      </c>
      <c r="AQ106" s="266">
        <v>6.6550000000000002</v>
      </c>
      <c r="AR106" s="266">
        <v>7.1890000000000001</v>
      </c>
      <c r="AS106" s="266">
        <v>7.4909999999999997</v>
      </c>
      <c r="AT106" s="266">
        <v>7.7009999999999996</v>
      </c>
      <c r="AU106" s="266">
        <v>8.0210000000000008</v>
      </c>
      <c r="AV106" s="266">
        <v>8.2349999999999994</v>
      </c>
      <c r="AW106" s="266">
        <v>8.6519999999999992</v>
      </c>
      <c r="AX106" s="266">
        <v>9.407</v>
      </c>
      <c r="BA106" s="372">
        <v>104</v>
      </c>
      <c r="BB106" s="372">
        <v>2.0299999999999999E-2</v>
      </c>
      <c r="BC106" s="372">
        <v>6.101</v>
      </c>
      <c r="BD106" s="372">
        <v>0.12514</v>
      </c>
      <c r="BE106" s="372">
        <v>4.1379999999999999</v>
      </c>
      <c r="BF106" s="372">
        <v>4.556</v>
      </c>
      <c r="BG106" s="372">
        <v>4.819</v>
      </c>
      <c r="BH106" s="372">
        <v>4.9640000000000004</v>
      </c>
      <c r="BI106" s="372">
        <v>5.1959999999999997</v>
      </c>
      <c r="BJ106" s="372">
        <v>5.3579999999999997</v>
      </c>
      <c r="BK106" s="372">
        <v>5.6070000000000002</v>
      </c>
      <c r="BL106" s="372">
        <v>6.101</v>
      </c>
      <c r="BM106" s="372">
        <v>6.6379999999999999</v>
      </c>
      <c r="BN106" s="372">
        <v>6.9450000000000003</v>
      </c>
      <c r="BO106" s="372">
        <v>7.16</v>
      </c>
      <c r="BP106" s="372">
        <v>7.492</v>
      </c>
      <c r="BQ106" s="372">
        <v>7.7160000000000002</v>
      </c>
      <c r="BR106" s="372">
        <v>8.1560000000000006</v>
      </c>
      <c r="BS106" s="372">
        <v>8.968</v>
      </c>
    </row>
    <row r="107" spans="1:71" x14ac:dyDescent="0.2">
      <c r="A107" s="265">
        <f t="shared" si="56"/>
        <v>6.3979999999999997</v>
      </c>
      <c r="B107" s="265">
        <f t="shared" si="57"/>
        <v>5.8994999999999997</v>
      </c>
      <c r="C107" s="265">
        <f t="shared" si="34"/>
        <v>6.9344999999999999</v>
      </c>
      <c r="D107" s="265">
        <f t="shared" si="58"/>
        <v>105</v>
      </c>
      <c r="E107" s="373">
        <f t="shared" si="59"/>
        <v>3.4496919917864477</v>
      </c>
      <c r="F107" s="373">
        <f t="shared" si="60"/>
        <v>0.28747433264887062</v>
      </c>
      <c r="G107" s="373">
        <f t="shared" si="61"/>
        <v>12.449691991786448</v>
      </c>
      <c r="H107" s="374">
        <f t="shared" si="62"/>
        <v>0.67719147638825938</v>
      </c>
      <c r="I107" s="374">
        <f t="shared" si="35"/>
        <v>0.44636246632946114</v>
      </c>
      <c r="J107" s="374">
        <f t="shared" si="36"/>
        <v>0.61958603298069337</v>
      </c>
      <c r="K107" s="265" cm="1">
        <f t="array" ref="K107">$G107^gamma_drug4/($G107^gamma_drug4+(AGE_50_drug4+9)^gamma_drug4)</f>
        <v>1</v>
      </c>
      <c r="L107" s="264">
        <f t="shared" si="37"/>
        <v>105</v>
      </c>
      <c r="M107" s="264">
        <f t="shared" si="38"/>
        <v>9.1950000000000004E-2</v>
      </c>
      <c r="N107" s="264">
        <f t="shared" si="39"/>
        <v>6.39785</v>
      </c>
      <c r="O107" s="264">
        <f t="shared" si="40"/>
        <v>0.120115</v>
      </c>
      <c r="P107" s="264">
        <f t="shared" si="41"/>
        <v>4.3890000000000002</v>
      </c>
      <c r="Q107" s="264">
        <f t="shared" si="42"/>
        <v>4.8234999999999992</v>
      </c>
      <c r="R107" s="264">
        <f t="shared" si="43"/>
        <v>5.0945</v>
      </c>
      <c r="S107" s="264">
        <f t="shared" si="44"/>
        <v>5.2435</v>
      </c>
      <c r="T107" s="264">
        <f t="shared" si="45"/>
        <v>5.4809999999999999</v>
      </c>
      <c r="U107" s="264">
        <f t="shared" si="46"/>
        <v>5.6459999999999999</v>
      </c>
      <c r="V107" s="264">
        <f t="shared" si="47"/>
        <v>5.8994999999999997</v>
      </c>
      <c r="W107" s="264">
        <f t="shared" si="48"/>
        <v>6.3979999999999997</v>
      </c>
      <c r="X107" s="264">
        <f t="shared" si="49"/>
        <v>6.9344999999999999</v>
      </c>
      <c r="Y107" s="264">
        <f t="shared" si="50"/>
        <v>7.2394999999999996</v>
      </c>
      <c r="Z107" s="264">
        <f t="shared" si="51"/>
        <v>7.4525000000000006</v>
      </c>
      <c r="AA107" s="264">
        <f t="shared" si="52"/>
        <v>7.7795000000000005</v>
      </c>
      <c r="AB107" s="264">
        <f t="shared" si="53"/>
        <v>7.9990000000000006</v>
      </c>
      <c r="AC107" s="264">
        <f t="shared" si="54"/>
        <v>8.4284999999999997</v>
      </c>
      <c r="AD107" s="264">
        <f t="shared" si="55"/>
        <v>9.2139999999999986</v>
      </c>
      <c r="AF107" s="266">
        <v>105</v>
      </c>
      <c r="AG107" s="266">
        <v>0.1651</v>
      </c>
      <c r="AH107" s="266">
        <v>6.6755000000000004</v>
      </c>
      <c r="AI107" s="266">
        <v>0.11516</v>
      </c>
      <c r="AJ107" s="266">
        <v>4.6260000000000003</v>
      </c>
      <c r="AK107" s="266">
        <v>5.0759999999999996</v>
      </c>
      <c r="AL107" s="266">
        <v>5.3540000000000001</v>
      </c>
      <c r="AM107" s="266">
        <v>5.5069999999999997</v>
      </c>
      <c r="AN107" s="266">
        <v>5.7489999999999997</v>
      </c>
      <c r="AO107" s="266">
        <v>5.9169999999999998</v>
      </c>
      <c r="AP107" s="266">
        <v>6.1740000000000004</v>
      </c>
      <c r="AQ107" s="266">
        <v>6.6760000000000002</v>
      </c>
      <c r="AR107" s="266">
        <v>7.2110000000000003</v>
      </c>
      <c r="AS107" s="266">
        <v>7.5129999999999999</v>
      </c>
      <c r="AT107" s="266">
        <v>7.7229999999999999</v>
      </c>
      <c r="AU107" s="266">
        <v>8.0440000000000005</v>
      </c>
      <c r="AV107" s="266">
        <v>8.2590000000000003</v>
      </c>
      <c r="AW107" s="266">
        <v>8.6760000000000002</v>
      </c>
      <c r="AX107" s="266">
        <v>9.4329999999999998</v>
      </c>
      <c r="BA107" s="372">
        <v>105</v>
      </c>
      <c r="BB107" s="372">
        <v>1.8800000000000001E-2</v>
      </c>
      <c r="BC107" s="372">
        <v>6.1201999999999996</v>
      </c>
      <c r="BD107" s="372">
        <v>0.12506999999999999</v>
      </c>
      <c r="BE107" s="372">
        <v>4.1520000000000001</v>
      </c>
      <c r="BF107" s="372">
        <v>4.5709999999999997</v>
      </c>
      <c r="BG107" s="372">
        <v>4.835</v>
      </c>
      <c r="BH107" s="372">
        <v>4.9800000000000004</v>
      </c>
      <c r="BI107" s="372">
        <v>5.2130000000000001</v>
      </c>
      <c r="BJ107" s="372">
        <v>5.375</v>
      </c>
      <c r="BK107" s="372">
        <v>5.625</v>
      </c>
      <c r="BL107" s="372">
        <v>6.12</v>
      </c>
      <c r="BM107" s="372">
        <v>6.6580000000000004</v>
      </c>
      <c r="BN107" s="372">
        <v>6.9660000000000002</v>
      </c>
      <c r="BO107" s="372">
        <v>7.1820000000000004</v>
      </c>
      <c r="BP107" s="372">
        <v>7.5149999999999997</v>
      </c>
      <c r="BQ107" s="372">
        <v>7.7389999999999999</v>
      </c>
      <c r="BR107" s="372">
        <v>8.1809999999999992</v>
      </c>
      <c r="BS107" s="372">
        <v>8.9949999999999992</v>
      </c>
    </row>
    <row r="108" spans="1:71" x14ac:dyDescent="0.2">
      <c r="A108" s="265">
        <f t="shared" si="56"/>
        <v>6.4175000000000004</v>
      </c>
      <c r="B108" s="265">
        <f t="shared" si="57"/>
        <v>5.9179999999999993</v>
      </c>
      <c r="C108" s="265">
        <f t="shared" si="34"/>
        <v>6.9559999999999995</v>
      </c>
      <c r="D108" s="265">
        <f t="shared" si="58"/>
        <v>106</v>
      </c>
      <c r="E108" s="373">
        <f t="shared" si="59"/>
        <v>3.482546201232033</v>
      </c>
      <c r="F108" s="373">
        <f t="shared" si="60"/>
        <v>0.29021218343600275</v>
      </c>
      <c r="G108" s="373">
        <f t="shared" si="61"/>
        <v>12.482546201232033</v>
      </c>
      <c r="H108" s="374">
        <f t="shared" si="62"/>
        <v>0.67969251077962722</v>
      </c>
      <c r="I108" s="374">
        <f t="shared" si="35"/>
        <v>0.44833018627744975</v>
      </c>
      <c r="J108" s="374">
        <f t="shared" si="36"/>
        <v>0.62119977457962317</v>
      </c>
      <c r="K108" s="265" cm="1">
        <f t="array" ref="K108">$G108^gamma_drug4/($G108^gamma_drug4+(AGE_50_drug4+9)^gamma_drug4)</f>
        <v>1</v>
      </c>
      <c r="L108" s="264">
        <f t="shared" si="37"/>
        <v>106</v>
      </c>
      <c r="M108" s="264">
        <f t="shared" si="38"/>
        <v>9.085E-2</v>
      </c>
      <c r="N108" s="264">
        <f t="shared" si="39"/>
        <v>6.4177499999999998</v>
      </c>
      <c r="O108" s="264">
        <f t="shared" si="40"/>
        <v>0.12001000000000001</v>
      </c>
      <c r="P108" s="264">
        <f t="shared" si="41"/>
        <v>4.4049999999999994</v>
      </c>
      <c r="Q108" s="264">
        <f t="shared" si="42"/>
        <v>4.84</v>
      </c>
      <c r="R108" s="264">
        <f t="shared" si="43"/>
        <v>5.1114999999999995</v>
      </c>
      <c r="S108" s="264">
        <f t="shared" si="44"/>
        <v>5.2605000000000004</v>
      </c>
      <c r="T108" s="264">
        <f t="shared" si="45"/>
        <v>5.4984999999999999</v>
      </c>
      <c r="U108" s="264">
        <f t="shared" si="46"/>
        <v>5.665</v>
      </c>
      <c r="V108" s="264">
        <f t="shared" si="47"/>
        <v>5.9179999999999993</v>
      </c>
      <c r="W108" s="264">
        <f t="shared" si="48"/>
        <v>6.4175000000000004</v>
      </c>
      <c r="X108" s="264">
        <f t="shared" si="49"/>
        <v>6.9559999999999995</v>
      </c>
      <c r="Y108" s="264">
        <f t="shared" si="50"/>
        <v>7.2610000000000001</v>
      </c>
      <c r="Z108" s="264">
        <f t="shared" si="51"/>
        <v>7.4749999999999996</v>
      </c>
      <c r="AA108" s="264">
        <f t="shared" si="52"/>
        <v>7.8029999999999999</v>
      </c>
      <c r="AB108" s="264">
        <f t="shared" si="53"/>
        <v>8.0225000000000009</v>
      </c>
      <c r="AC108" s="264">
        <f t="shared" si="54"/>
        <v>8.4529999999999994</v>
      </c>
      <c r="AD108" s="264">
        <f t="shared" si="55"/>
        <v>9.2405000000000008</v>
      </c>
      <c r="AF108" s="266">
        <v>106</v>
      </c>
      <c r="AG108" s="266">
        <v>0.16439999999999999</v>
      </c>
      <c r="AH108" s="266">
        <v>6.6962000000000002</v>
      </c>
      <c r="AI108" s="266">
        <v>0.11502</v>
      </c>
      <c r="AJ108" s="266">
        <v>4.6429999999999998</v>
      </c>
      <c r="AK108" s="266">
        <v>5.093</v>
      </c>
      <c r="AL108" s="266">
        <v>5.3719999999999999</v>
      </c>
      <c r="AM108" s="266">
        <v>5.5250000000000004</v>
      </c>
      <c r="AN108" s="266">
        <v>5.7679999999999998</v>
      </c>
      <c r="AO108" s="266">
        <v>5.9370000000000003</v>
      </c>
      <c r="AP108" s="266">
        <v>6.1929999999999996</v>
      </c>
      <c r="AQ108" s="266">
        <v>6.6959999999999997</v>
      </c>
      <c r="AR108" s="266">
        <v>7.2329999999999997</v>
      </c>
      <c r="AS108" s="266">
        <v>7.5350000000000001</v>
      </c>
      <c r="AT108" s="266">
        <v>7.7460000000000004</v>
      </c>
      <c r="AU108" s="266">
        <v>8.0679999999999996</v>
      </c>
      <c r="AV108" s="266">
        <v>8.282</v>
      </c>
      <c r="AW108" s="266">
        <v>8.7010000000000005</v>
      </c>
      <c r="AX108" s="266">
        <v>9.4589999999999996</v>
      </c>
      <c r="BA108" s="372">
        <v>106</v>
      </c>
      <c r="BB108" s="372">
        <v>1.7299999999999999E-2</v>
      </c>
      <c r="BC108" s="372">
        <v>6.1393000000000004</v>
      </c>
      <c r="BD108" s="372">
        <v>0.125</v>
      </c>
      <c r="BE108" s="372">
        <v>4.1669999999999998</v>
      </c>
      <c r="BF108" s="372">
        <v>4.5869999999999997</v>
      </c>
      <c r="BG108" s="372">
        <v>4.851</v>
      </c>
      <c r="BH108" s="372">
        <v>4.9960000000000004</v>
      </c>
      <c r="BI108" s="372">
        <v>5.2290000000000001</v>
      </c>
      <c r="BJ108" s="372">
        <v>5.3929999999999998</v>
      </c>
      <c r="BK108" s="372">
        <v>5.6429999999999998</v>
      </c>
      <c r="BL108" s="372">
        <v>6.1390000000000002</v>
      </c>
      <c r="BM108" s="372">
        <v>6.6790000000000003</v>
      </c>
      <c r="BN108" s="372">
        <v>6.9870000000000001</v>
      </c>
      <c r="BO108" s="372">
        <v>7.2039999999999997</v>
      </c>
      <c r="BP108" s="372">
        <v>7.5380000000000003</v>
      </c>
      <c r="BQ108" s="372">
        <v>7.7629999999999999</v>
      </c>
      <c r="BR108" s="372">
        <v>8.2050000000000001</v>
      </c>
      <c r="BS108" s="372">
        <v>9.0220000000000002</v>
      </c>
    </row>
    <row r="109" spans="1:71" x14ac:dyDescent="0.2">
      <c r="A109" s="265">
        <f t="shared" si="56"/>
        <v>6.4375</v>
      </c>
      <c r="B109" s="265">
        <f t="shared" si="57"/>
        <v>5.9365000000000006</v>
      </c>
      <c r="C109" s="265">
        <f t="shared" si="34"/>
        <v>6.9764999999999997</v>
      </c>
      <c r="D109" s="265">
        <f t="shared" si="58"/>
        <v>107</v>
      </c>
      <c r="E109" s="373">
        <f t="shared" si="59"/>
        <v>3.5154004106776182</v>
      </c>
      <c r="F109" s="373">
        <f t="shared" si="60"/>
        <v>0.29295003422313481</v>
      </c>
      <c r="G109" s="373">
        <f t="shared" si="61"/>
        <v>12.515400410677618</v>
      </c>
      <c r="H109" s="374">
        <f t="shared" si="62"/>
        <v>0.6821767284096002</v>
      </c>
      <c r="I109" s="374">
        <f t="shared" si="35"/>
        <v>0.45029434673769958</v>
      </c>
      <c r="J109" s="374">
        <f t="shared" si="36"/>
        <v>0.62280660678385746</v>
      </c>
      <c r="K109" s="265" cm="1">
        <f t="array" ref="K109">$G109^gamma_drug4/($G109^gamma_drug4+(AGE_50_drug4+9)^gamma_drug4)</f>
        <v>1</v>
      </c>
      <c r="L109" s="264">
        <f t="shared" si="37"/>
        <v>107</v>
      </c>
      <c r="M109" s="264">
        <f t="shared" si="38"/>
        <v>8.9800000000000005E-2</v>
      </c>
      <c r="N109" s="264">
        <f t="shared" si="39"/>
        <v>6.4374000000000002</v>
      </c>
      <c r="O109" s="264">
        <f t="shared" si="40"/>
        <v>0.11991</v>
      </c>
      <c r="P109" s="264">
        <f t="shared" si="41"/>
        <v>4.42</v>
      </c>
      <c r="Q109" s="264">
        <f t="shared" si="42"/>
        <v>4.8559999999999999</v>
      </c>
      <c r="R109" s="264">
        <f t="shared" si="43"/>
        <v>5.1284999999999998</v>
      </c>
      <c r="S109" s="264">
        <f t="shared" si="44"/>
        <v>5.2780000000000005</v>
      </c>
      <c r="T109" s="264">
        <f t="shared" si="45"/>
        <v>5.5165000000000006</v>
      </c>
      <c r="U109" s="264">
        <f t="shared" si="46"/>
        <v>5.6829999999999998</v>
      </c>
      <c r="V109" s="264">
        <f t="shared" si="47"/>
        <v>5.9365000000000006</v>
      </c>
      <c r="W109" s="264">
        <f t="shared" si="48"/>
        <v>6.4375</v>
      </c>
      <c r="X109" s="264">
        <f t="shared" si="49"/>
        <v>6.9764999999999997</v>
      </c>
      <c r="Y109" s="264">
        <f t="shared" si="50"/>
        <v>7.2830000000000004</v>
      </c>
      <c r="Z109" s="264">
        <f t="shared" si="51"/>
        <v>7.4969999999999999</v>
      </c>
      <c r="AA109" s="264">
        <f t="shared" si="52"/>
        <v>7.8259999999999996</v>
      </c>
      <c r="AB109" s="264">
        <f t="shared" si="53"/>
        <v>8.0459999999999994</v>
      </c>
      <c r="AC109" s="264">
        <f t="shared" si="54"/>
        <v>8.4774999999999991</v>
      </c>
      <c r="AD109" s="264">
        <f t="shared" si="55"/>
        <v>9.2669999999999995</v>
      </c>
      <c r="AF109" s="266">
        <v>107</v>
      </c>
      <c r="AG109" s="266">
        <v>0.1638</v>
      </c>
      <c r="AH109" s="266">
        <v>6.7165999999999997</v>
      </c>
      <c r="AI109" s="266">
        <v>0.11489000000000001</v>
      </c>
      <c r="AJ109" s="266">
        <v>4.6589999999999998</v>
      </c>
      <c r="AK109" s="266">
        <v>5.1100000000000003</v>
      </c>
      <c r="AL109" s="266">
        <v>5.39</v>
      </c>
      <c r="AM109" s="266">
        <v>5.5430000000000001</v>
      </c>
      <c r="AN109" s="266">
        <v>5.7869999999999999</v>
      </c>
      <c r="AO109" s="266">
        <v>5.9560000000000004</v>
      </c>
      <c r="AP109" s="266">
        <v>6.2130000000000001</v>
      </c>
      <c r="AQ109" s="266">
        <v>6.7169999999999996</v>
      </c>
      <c r="AR109" s="266">
        <v>7.2539999999999996</v>
      </c>
      <c r="AS109" s="266">
        <v>7.5570000000000004</v>
      </c>
      <c r="AT109" s="266">
        <v>7.7679999999999998</v>
      </c>
      <c r="AU109" s="266">
        <v>8.0909999999999993</v>
      </c>
      <c r="AV109" s="266">
        <v>8.3059999999999992</v>
      </c>
      <c r="AW109" s="266">
        <v>8.7249999999999996</v>
      </c>
      <c r="AX109" s="266">
        <v>9.4849999999999994</v>
      </c>
      <c r="BA109" s="372">
        <v>107</v>
      </c>
      <c r="BB109" s="372">
        <v>1.5800000000000002E-2</v>
      </c>
      <c r="BC109" s="372">
        <v>6.1581999999999999</v>
      </c>
      <c r="BD109" s="372">
        <v>0.12493</v>
      </c>
      <c r="BE109" s="372">
        <v>4.181</v>
      </c>
      <c r="BF109" s="372">
        <v>4.6020000000000003</v>
      </c>
      <c r="BG109" s="372">
        <v>4.867</v>
      </c>
      <c r="BH109" s="372">
        <v>5.0129999999999999</v>
      </c>
      <c r="BI109" s="372">
        <v>5.2460000000000004</v>
      </c>
      <c r="BJ109" s="372">
        <v>5.41</v>
      </c>
      <c r="BK109" s="372">
        <v>5.66</v>
      </c>
      <c r="BL109" s="372">
        <v>6.1580000000000004</v>
      </c>
      <c r="BM109" s="372">
        <v>6.6989999999999998</v>
      </c>
      <c r="BN109" s="372">
        <v>7.0090000000000003</v>
      </c>
      <c r="BO109" s="372">
        <v>7.226</v>
      </c>
      <c r="BP109" s="372">
        <v>7.5609999999999999</v>
      </c>
      <c r="BQ109" s="372">
        <v>7.7859999999999996</v>
      </c>
      <c r="BR109" s="372">
        <v>8.23</v>
      </c>
      <c r="BS109" s="372">
        <v>9.0489999999999995</v>
      </c>
    </row>
    <row r="110" spans="1:71" x14ac:dyDescent="0.2">
      <c r="A110" s="265">
        <f t="shared" si="56"/>
        <v>6.4569999999999999</v>
      </c>
      <c r="B110" s="265">
        <f t="shared" si="57"/>
        <v>5.9550000000000001</v>
      </c>
      <c r="C110" s="265">
        <f t="shared" si="34"/>
        <v>6.9979999999999993</v>
      </c>
      <c r="D110" s="265">
        <f t="shared" si="58"/>
        <v>108</v>
      </c>
      <c r="E110" s="373">
        <f t="shared" si="59"/>
        <v>3.5482546201232035</v>
      </c>
      <c r="F110" s="373">
        <f t="shared" si="60"/>
        <v>0.29568788501026694</v>
      </c>
      <c r="G110" s="373">
        <f t="shared" si="61"/>
        <v>12.548254620123203</v>
      </c>
      <c r="H110" s="374">
        <f t="shared" si="62"/>
        <v>0.68464414605899226</v>
      </c>
      <c r="I110" s="374">
        <f t="shared" si="35"/>
        <v>0.45225490240933619</v>
      </c>
      <c r="J110" s="374">
        <f t="shared" si="36"/>
        <v>0.6244065421045123</v>
      </c>
      <c r="K110" s="265" cm="1">
        <f t="array" ref="K110">$G110^gamma_drug4/($G110^gamma_drug4+(AGE_50_drug4+9)^gamma_drug4)</f>
        <v>1</v>
      </c>
      <c r="L110" s="264">
        <f t="shared" si="37"/>
        <v>108</v>
      </c>
      <c r="M110" s="264">
        <f t="shared" si="38"/>
        <v>8.8800000000000004E-2</v>
      </c>
      <c r="N110" s="264">
        <f t="shared" si="39"/>
        <v>6.4570500000000006</v>
      </c>
      <c r="O110" s="264">
        <f t="shared" si="40"/>
        <v>0.11981</v>
      </c>
      <c r="P110" s="264">
        <f t="shared" si="41"/>
        <v>4.4350000000000005</v>
      </c>
      <c r="Q110" s="264">
        <f t="shared" si="42"/>
        <v>4.8725000000000005</v>
      </c>
      <c r="R110" s="264">
        <f t="shared" si="43"/>
        <v>5.1449999999999996</v>
      </c>
      <c r="S110" s="264">
        <f t="shared" si="44"/>
        <v>5.2955000000000005</v>
      </c>
      <c r="T110" s="264">
        <f t="shared" si="45"/>
        <v>5.5339999999999998</v>
      </c>
      <c r="U110" s="264">
        <f t="shared" si="46"/>
        <v>5.7009999999999996</v>
      </c>
      <c r="V110" s="264">
        <f t="shared" si="47"/>
        <v>5.9550000000000001</v>
      </c>
      <c r="W110" s="264">
        <f t="shared" si="48"/>
        <v>6.4569999999999999</v>
      </c>
      <c r="X110" s="264">
        <f t="shared" si="49"/>
        <v>6.9979999999999993</v>
      </c>
      <c r="Y110" s="264">
        <f t="shared" si="50"/>
        <v>7.3045</v>
      </c>
      <c r="Z110" s="264">
        <f t="shared" si="51"/>
        <v>7.5195000000000007</v>
      </c>
      <c r="AA110" s="264">
        <f t="shared" si="52"/>
        <v>7.8479999999999999</v>
      </c>
      <c r="AB110" s="264">
        <f t="shared" si="53"/>
        <v>8.0690000000000008</v>
      </c>
      <c r="AC110" s="264">
        <f t="shared" si="54"/>
        <v>8.5015000000000001</v>
      </c>
      <c r="AD110" s="264">
        <f t="shared" si="55"/>
        <v>9.2929999999999993</v>
      </c>
      <c r="AF110" s="266">
        <v>108</v>
      </c>
      <c r="AG110" s="266">
        <v>0.16320000000000001</v>
      </c>
      <c r="AH110" s="266">
        <v>6.7370000000000001</v>
      </c>
      <c r="AI110" s="266">
        <v>0.11476</v>
      </c>
      <c r="AJ110" s="266">
        <v>4.6749999999999998</v>
      </c>
      <c r="AK110" s="266">
        <v>5.1280000000000001</v>
      </c>
      <c r="AL110" s="266">
        <v>5.4080000000000004</v>
      </c>
      <c r="AM110" s="266">
        <v>5.5620000000000003</v>
      </c>
      <c r="AN110" s="266">
        <v>5.8049999999999997</v>
      </c>
      <c r="AO110" s="266">
        <v>5.9749999999999996</v>
      </c>
      <c r="AP110" s="266">
        <v>6.2320000000000002</v>
      </c>
      <c r="AQ110" s="266">
        <v>6.7370000000000001</v>
      </c>
      <c r="AR110" s="266">
        <v>7.2759999999999998</v>
      </c>
      <c r="AS110" s="266">
        <v>7.5789999999999997</v>
      </c>
      <c r="AT110" s="266">
        <v>7.7910000000000004</v>
      </c>
      <c r="AU110" s="266">
        <v>8.1129999999999995</v>
      </c>
      <c r="AV110" s="266">
        <v>8.3290000000000006</v>
      </c>
      <c r="AW110" s="266">
        <v>8.7490000000000006</v>
      </c>
      <c r="AX110" s="266">
        <v>9.51</v>
      </c>
      <c r="BA110" s="372">
        <v>108</v>
      </c>
      <c r="BB110" s="372">
        <v>1.44E-2</v>
      </c>
      <c r="BC110" s="372">
        <v>6.1771000000000003</v>
      </c>
      <c r="BD110" s="372">
        <v>0.12486</v>
      </c>
      <c r="BE110" s="372">
        <v>4.1950000000000003</v>
      </c>
      <c r="BF110" s="372">
        <v>4.617</v>
      </c>
      <c r="BG110" s="372">
        <v>4.8819999999999997</v>
      </c>
      <c r="BH110" s="372">
        <v>5.0289999999999999</v>
      </c>
      <c r="BI110" s="372">
        <v>5.2629999999999999</v>
      </c>
      <c r="BJ110" s="372">
        <v>5.4269999999999996</v>
      </c>
      <c r="BK110" s="372">
        <v>5.6779999999999999</v>
      </c>
      <c r="BL110" s="372">
        <v>6.1769999999999996</v>
      </c>
      <c r="BM110" s="372">
        <v>6.72</v>
      </c>
      <c r="BN110" s="372">
        <v>7.03</v>
      </c>
      <c r="BO110" s="372">
        <v>7.2480000000000002</v>
      </c>
      <c r="BP110" s="372">
        <v>7.5830000000000002</v>
      </c>
      <c r="BQ110" s="372">
        <v>7.8090000000000002</v>
      </c>
      <c r="BR110" s="372">
        <v>8.2539999999999996</v>
      </c>
      <c r="BS110" s="372">
        <v>9.0760000000000005</v>
      </c>
    </row>
    <row r="111" spans="1:71" x14ac:dyDescent="0.2">
      <c r="A111" s="265">
        <f t="shared" si="56"/>
        <v>6.4764999999999997</v>
      </c>
      <c r="B111" s="265">
        <f t="shared" si="57"/>
        <v>5.9730000000000008</v>
      </c>
      <c r="C111" s="265">
        <f t="shared" si="34"/>
        <v>7.0184999999999995</v>
      </c>
      <c r="D111" s="265">
        <f t="shared" si="58"/>
        <v>109</v>
      </c>
      <c r="E111" s="373">
        <f t="shared" si="59"/>
        <v>3.5811088295687883</v>
      </c>
      <c r="F111" s="373">
        <f t="shared" si="60"/>
        <v>0.29842573579739906</v>
      </c>
      <c r="G111" s="373">
        <f t="shared" si="61"/>
        <v>12.581108829568787</v>
      </c>
      <c r="H111" s="374">
        <f t="shared" si="62"/>
        <v>0.68709478314051742</v>
      </c>
      <c r="I111" s="374">
        <f t="shared" si="35"/>
        <v>0.4542118086466892</v>
      </c>
      <c r="J111" s="374">
        <f t="shared" si="36"/>
        <v>0.6259995933844732</v>
      </c>
      <c r="K111" s="265" cm="1">
        <f t="array" ref="K111">$G111^gamma_drug4/($G111^gamma_drug4+(AGE_50_drug4+9)^gamma_drug4)</f>
        <v>1</v>
      </c>
      <c r="L111" s="264">
        <f t="shared" si="37"/>
        <v>109</v>
      </c>
      <c r="M111" s="264">
        <f t="shared" si="38"/>
        <v>8.7749999999999995E-2</v>
      </c>
      <c r="N111" s="264">
        <f t="shared" si="39"/>
        <v>6.4764999999999997</v>
      </c>
      <c r="O111" s="264">
        <f t="shared" si="40"/>
        <v>0.11971</v>
      </c>
      <c r="P111" s="264">
        <f t="shared" si="41"/>
        <v>4.4504999999999999</v>
      </c>
      <c r="Q111" s="264">
        <f t="shared" si="42"/>
        <v>4.8884999999999996</v>
      </c>
      <c r="R111" s="264">
        <f t="shared" si="43"/>
        <v>5.1619999999999999</v>
      </c>
      <c r="S111" s="264">
        <f t="shared" si="44"/>
        <v>5.3125</v>
      </c>
      <c r="T111" s="264">
        <f t="shared" si="45"/>
        <v>5.5514999999999999</v>
      </c>
      <c r="U111" s="264">
        <f t="shared" si="46"/>
        <v>5.7185000000000006</v>
      </c>
      <c r="V111" s="264">
        <f t="shared" si="47"/>
        <v>5.9730000000000008</v>
      </c>
      <c r="W111" s="264">
        <f t="shared" si="48"/>
        <v>6.4764999999999997</v>
      </c>
      <c r="X111" s="264">
        <f t="shared" si="49"/>
        <v>7.0184999999999995</v>
      </c>
      <c r="Y111" s="264">
        <f t="shared" si="50"/>
        <v>7.3260000000000005</v>
      </c>
      <c r="Z111" s="264">
        <f t="shared" si="51"/>
        <v>7.5410000000000004</v>
      </c>
      <c r="AA111" s="264">
        <f t="shared" si="52"/>
        <v>7.8704999999999998</v>
      </c>
      <c r="AB111" s="264">
        <f t="shared" si="53"/>
        <v>8.0920000000000005</v>
      </c>
      <c r="AC111" s="264">
        <f t="shared" si="54"/>
        <v>8.525500000000001</v>
      </c>
      <c r="AD111" s="264">
        <f t="shared" si="55"/>
        <v>9.3185000000000002</v>
      </c>
      <c r="AF111" s="266">
        <v>109</v>
      </c>
      <c r="AG111" s="266">
        <v>0.16259999999999999</v>
      </c>
      <c r="AH111" s="266">
        <v>6.7572000000000001</v>
      </c>
      <c r="AI111" s="266">
        <v>0.11463</v>
      </c>
      <c r="AJ111" s="266">
        <v>4.6920000000000002</v>
      </c>
      <c r="AK111" s="266">
        <v>5.1449999999999996</v>
      </c>
      <c r="AL111" s="266">
        <v>5.4260000000000002</v>
      </c>
      <c r="AM111" s="266">
        <v>5.58</v>
      </c>
      <c r="AN111" s="266">
        <v>5.8239999999999998</v>
      </c>
      <c r="AO111" s="266">
        <v>5.9930000000000003</v>
      </c>
      <c r="AP111" s="266">
        <v>6.2510000000000003</v>
      </c>
      <c r="AQ111" s="266">
        <v>6.7569999999999997</v>
      </c>
      <c r="AR111" s="266">
        <v>7.2969999999999997</v>
      </c>
      <c r="AS111" s="266">
        <v>7.601</v>
      </c>
      <c r="AT111" s="266">
        <v>7.8129999999999997</v>
      </c>
      <c r="AU111" s="266">
        <v>8.1359999999999992</v>
      </c>
      <c r="AV111" s="266">
        <v>8.3520000000000003</v>
      </c>
      <c r="AW111" s="266">
        <v>8.7729999999999997</v>
      </c>
      <c r="AX111" s="266">
        <v>9.5350000000000001</v>
      </c>
      <c r="BA111" s="372">
        <v>109</v>
      </c>
      <c r="BB111" s="372">
        <v>1.29E-2</v>
      </c>
      <c r="BC111" s="372">
        <v>6.1958000000000002</v>
      </c>
      <c r="BD111" s="372">
        <v>0.12479</v>
      </c>
      <c r="BE111" s="372">
        <v>4.2089999999999996</v>
      </c>
      <c r="BF111" s="372">
        <v>4.6319999999999997</v>
      </c>
      <c r="BG111" s="372">
        <v>4.8979999999999997</v>
      </c>
      <c r="BH111" s="372">
        <v>5.0449999999999999</v>
      </c>
      <c r="BI111" s="372">
        <v>5.2789999999999999</v>
      </c>
      <c r="BJ111" s="372">
        <v>5.444</v>
      </c>
      <c r="BK111" s="372">
        <v>5.6950000000000003</v>
      </c>
      <c r="BL111" s="372">
        <v>6.1959999999999997</v>
      </c>
      <c r="BM111" s="372">
        <v>6.74</v>
      </c>
      <c r="BN111" s="372">
        <v>7.0510000000000002</v>
      </c>
      <c r="BO111" s="372">
        <v>7.2690000000000001</v>
      </c>
      <c r="BP111" s="372">
        <v>7.6050000000000004</v>
      </c>
      <c r="BQ111" s="372">
        <v>7.8319999999999999</v>
      </c>
      <c r="BR111" s="372">
        <v>8.2780000000000005</v>
      </c>
      <c r="BS111" s="372">
        <v>9.1020000000000003</v>
      </c>
    </row>
    <row r="112" spans="1:71" x14ac:dyDescent="0.2">
      <c r="A112" s="265">
        <f t="shared" si="56"/>
        <v>6.4954999999999998</v>
      </c>
      <c r="B112" s="265">
        <f t="shared" si="57"/>
        <v>5.9915000000000003</v>
      </c>
      <c r="C112" s="265">
        <f t="shared" si="34"/>
        <v>7.0385</v>
      </c>
      <c r="D112" s="265">
        <f t="shared" si="58"/>
        <v>110</v>
      </c>
      <c r="E112" s="373">
        <f t="shared" si="59"/>
        <v>3.6139630390143735</v>
      </c>
      <c r="F112" s="373">
        <f t="shared" si="60"/>
        <v>0.30116358658453113</v>
      </c>
      <c r="G112" s="373">
        <f t="shared" si="61"/>
        <v>12.613963039014374</v>
      </c>
      <c r="H112" s="374">
        <f t="shared" si="62"/>
        <v>0.68952866163697912</v>
      </c>
      <c r="I112" s="374">
        <f t="shared" si="35"/>
        <v>0.45616502145785026</v>
      </c>
      <c r="J112" s="374">
        <f t="shared" si="36"/>
        <v>0.62758577379133507</v>
      </c>
      <c r="K112" s="265" cm="1">
        <f t="array" ref="K112">$G112^gamma_drug4/($G112^gamma_drug4+(AGE_50_drug4+9)^gamma_drug4)</f>
        <v>1</v>
      </c>
      <c r="L112" s="264">
        <f t="shared" si="37"/>
        <v>110</v>
      </c>
      <c r="M112" s="264">
        <f t="shared" si="38"/>
        <v>8.6699999999999999E-2</v>
      </c>
      <c r="N112" s="264">
        <f t="shared" si="39"/>
        <v>6.4957499999999992</v>
      </c>
      <c r="O112" s="264">
        <f t="shared" si="40"/>
        <v>0.11960999999999999</v>
      </c>
      <c r="P112" s="264">
        <f t="shared" si="41"/>
        <v>4.4655000000000005</v>
      </c>
      <c r="Q112" s="264">
        <f t="shared" si="42"/>
        <v>4.9045000000000005</v>
      </c>
      <c r="R112" s="264">
        <f t="shared" si="43"/>
        <v>5.1779999999999999</v>
      </c>
      <c r="S112" s="264">
        <f t="shared" si="44"/>
        <v>5.3290000000000006</v>
      </c>
      <c r="T112" s="264">
        <f t="shared" si="45"/>
        <v>5.569</v>
      </c>
      <c r="U112" s="264">
        <f t="shared" si="46"/>
        <v>5.7359999999999998</v>
      </c>
      <c r="V112" s="264">
        <f t="shared" si="47"/>
        <v>5.9915000000000003</v>
      </c>
      <c r="W112" s="264">
        <f t="shared" si="48"/>
        <v>6.4954999999999998</v>
      </c>
      <c r="X112" s="264">
        <f t="shared" si="49"/>
        <v>7.0385</v>
      </c>
      <c r="Y112" s="264">
        <f t="shared" si="50"/>
        <v>7.3469999999999995</v>
      </c>
      <c r="Z112" s="264">
        <f t="shared" si="51"/>
        <v>7.5625</v>
      </c>
      <c r="AA112" s="264">
        <f t="shared" si="52"/>
        <v>7.8930000000000007</v>
      </c>
      <c r="AB112" s="264">
        <f t="shared" si="53"/>
        <v>8.1150000000000002</v>
      </c>
      <c r="AC112" s="264">
        <f t="shared" si="54"/>
        <v>8.5489999999999995</v>
      </c>
      <c r="AD112" s="264">
        <f t="shared" si="55"/>
        <v>9.3445</v>
      </c>
      <c r="AF112" s="266">
        <v>110</v>
      </c>
      <c r="AG112" s="266">
        <v>0.16200000000000001</v>
      </c>
      <c r="AH112" s="266">
        <v>6.7771999999999997</v>
      </c>
      <c r="AI112" s="266">
        <v>0.1145</v>
      </c>
      <c r="AJ112" s="266">
        <v>4.7080000000000002</v>
      </c>
      <c r="AK112" s="266">
        <v>5.1619999999999999</v>
      </c>
      <c r="AL112" s="266">
        <v>5.4429999999999996</v>
      </c>
      <c r="AM112" s="266">
        <v>5.5970000000000004</v>
      </c>
      <c r="AN112" s="266">
        <v>5.8419999999999996</v>
      </c>
      <c r="AO112" s="266">
        <v>6.0119999999999996</v>
      </c>
      <c r="AP112" s="266">
        <v>6.27</v>
      </c>
      <c r="AQ112" s="266">
        <v>6.7770000000000001</v>
      </c>
      <c r="AR112" s="266">
        <v>7.3179999999999996</v>
      </c>
      <c r="AS112" s="266">
        <v>7.6230000000000002</v>
      </c>
      <c r="AT112" s="266">
        <v>7.835</v>
      </c>
      <c r="AU112" s="266">
        <v>8.1590000000000007</v>
      </c>
      <c r="AV112" s="266">
        <v>8.375</v>
      </c>
      <c r="AW112" s="266">
        <v>8.7959999999999994</v>
      </c>
      <c r="AX112" s="266">
        <v>9.56</v>
      </c>
      <c r="BA112" s="372">
        <v>110</v>
      </c>
      <c r="BB112" s="372">
        <v>1.14E-2</v>
      </c>
      <c r="BC112" s="372">
        <v>6.2142999999999997</v>
      </c>
      <c r="BD112" s="372">
        <v>0.12472</v>
      </c>
      <c r="BE112" s="372">
        <v>4.2229999999999999</v>
      </c>
      <c r="BF112" s="372">
        <v>4.6470000000000002</v>
      </c>
      <c r="BG112" s="372">
        <v>4.9130000000000003</v>
      </c>
      <c r="BH112" s="372">
        <v>5.0609999999999999</v>
      </c>
      <c r="BI112" s="372">
        <v>5.2960000000000003</v>
      </c>
      <c r="BJ112" s="372">
        <v>5.46</v>
      </c>
      <c r="BK112" s="372">
        <v>5.7130000000000001</v>
      </c>
      <c r="BL112" s="372">
        <v>6.2140000000000004</v>
      </c>
      <c r="BM112" s="372">
        <v>6.7590000000000003</v>
      </c>
      <c r="BN112" s="372">
        <v>7.0709999999999997</v>
      </c>
      <c r="BO112" s="372">
        <v>7.29</v>
      </c>
      <c r="BP112" s="372">
        <v>7.6269999999999998</v>
      </c>
      <c r="BQ112" s="372">
        <v>7.8550000000000004</v>
      </c>
      <c r="BR112" s="372">
        <v>8.3019999999999996</v>
      </c>
      <c r="BS112" s="372">
        <v>9.1289999999999996</v>
      </c>
    </row>
    <row r="113" spans="1:71" x14ac:dyDescent="0.2">
      <c r="A113" s="265">
        <f t="shared" si="56"/>
        <v>6.5149999999999997</v>
      </c>
      <c r="B113" s="265">
        <f t="shared" si="57"/>
        <v>6.0095000000000001</v>
      </c>
      <c r="C113" s="265">
        <f t="shared" si="34"/>
        <v>7.0590000000000002</v>
      </c>
      <c r="D113" s="265">
        <f t="shared" si="58"/>
        <v>111</v>
      </c>
      <c r="E113" s="373">
        <f t="shared" si="59"/>
        <v>3.6468172484599588</v>
      </c>
      <c r="F113" s="373">
        <f t="shared" si="60"/>
        <v>0.30390143737166325</v>
      </c>
      <c r="G113" s="373">
        <f t="shared" si="61"/>
        <v>12.646817248459959</v>
      </c>
      <c r="H113" s="374">
        <f t="shared" si="62"/>
        <v>0.69194580603988198</v>
      </c>
      <c r="I113" s="374">
        <f t="shared" si="35"/>
        <v>0.45811449750312694</v>
      </c>
      <c r="J113" s="374">
        <f t="shared" si="36"/>
        <v>0.6291650968104282</v>
      </c>
      <c r="K113" s="265" cm="1">
        <f t="array" ref="K113">$G113^gamma_drug4/($G113^gamma_drug4+(AGE_50_drug4+9)^gamma_drug4)</f>
        <v>1</v>
      </c>
      <c r="L113" s="264">
        <f t="shared" si="37"/>
        <v>111</v>
      </c>
      <c r="M113" s="264">
        <f t="shared" si="38"/>
        <v>8.5699999999999998E-2</v>
      </c>
      <c r="N113" s="264">
        <f t="shared" si="39"/>
        <v>6.5149500000000007</v>
      </c>
      <c r="O113" s="264">
        <f t="shared" si="40"/>
        <v>0.11952</v>
      </c>
      <c r="P113" s="264">
        <f t="shared" si="41"/>
        <v>4.4805000000000001</v>
      </c>
      <c r="Q113" s="264">
        <f t="shared" si="42"/>
        <v>4.9205000000000005</v>
      </c>
      <c r="R113" s="264">
        <f t="shared" si="43"/>
        <v>5.1950000000000003</v>
      </c>
      <c r="S113" s="264">
        <f t="shared" si="44"/>
        <v>5.3454999999999995</v>
      </c>
      <c r="T113" s="264">
        <f t="shared" si="45"/>
        <v>5.5860000000000003</v>
      </c>
      <c r="U113" s="264">
        <f t="shared" si="46"/>
        <v>5.7535000000000007</v>
      </c>
      <c r="V113" s="264">
        <f t="shared" si="47"/>
        <v>6.0095000000000001</v>
      </c>
      <c r="W113" s="264">
        <f t="shared" si="48"/>
        <v>6.5149999999999997</v>
      </c>
      <c r="X113" s="264">
        <f t="shared" si="49"/>
        <v>7.0590000000000002</v>
      </c>
      <c r="Y113" s="264">
        <f t="shared" si="50"/>
        <v>7.3680000000000003</v>
      </c>
      <c r="Z113" s="264">
        <f t="shared" si="51"/>
        <v>7.5845000000000002</v>
      </c>
      <c r="AA113" s="264">
        <f t="shared" si="52"/>
        <v>7.9154999999999998</v>
      </c>
      <c r="AB113" s="264">
        <f t="shared" si="53"/>
        <v>8.1379999999999999</v>
      </c>
      <c r="AC113" s="264">
        <f t="shared" si="54"/>
        <v>8.5730000000000004</v>
      </c>
      <c r="AD113" s="264">
        <f t="shared" si="55"/>
        <v>9.370000000000001</v>
      </c>
      <c r="AF113" s="266">
        <v>111</v>
      </c>
      <c r="AG113" s="266">
        <v>0.16139999999999999</v>
      </c>
      <c r="AH113" s="266">
        <v>6.7971000000000004</v>
      </c>
      <c r="AI113" s="266">
        <v>0.11438</v>
      </c>
      <c r="AJ113" s="266">
        <v>4.7240000000000002</v>
      </c>
      <c r="AK113" s="266">
        <v>5.1790000000000003</v>
      </c>
      <c r="AL113" s="266">
        <v>5.4610000000000003</v>
      </c>
      <c r="AM113" s="266">
        <v>5.6150000000000002</v>
      </c>
      <c r="AN113" s="266">
        <v>5.86</v>
      </c>
      <c r="AO113" s="266">
        <v>6.03</v>
      </c>
      <c r="AP113" s="266">
        <v>6.2889999999999997</v>
      </c>
      <c r="AQ113" s="266">
        <v>6.7969999999999997</v>
      </c>
      <c r="AR113" s="266">
        <v>7.3390000000000004</v>
      </c>
      <c r="AS113" s="266">
        <v>7.6440000000000001</v>
      </c>
      <c r="AT113" s="266">
        <v>7.8570000000000002</v>
      </c>
      <c r="AU113" s="266">
        <v>8.1809999999999992</v>
      </c>
      <c r="AV113" s="266">
        <v>8.3979999999999997</v>
      </c>
      <c r="AW113" s="266">
        <v>8.82</v>
      </c>
      <c r="AX113" s="266">
        <v>9.5850000000000009</v>
      </c>
      <c r="BA113" s="372">
        <v>111</v>
      </c>
      <c r="BB113" s="372">
        <v>0.01</v>
      </c>
      <c r="BC113" s="372">
        <v>6.2328000000000001</v>
      </c>
      <c r="BD113" s="372">
        <v>0.12466000000000001</v>
      </c>
      <c r="BE113" s="372">
        <v>4.2370000000000001</v>
      </c>
      <c r="BF113" s="372">
        <v>4.6619999999999999</v>
      </c>
      <c r="BG113" s="372">
        <v>4.9290000000000003</v>
      </c>
      <c r="BH113" s="372">
        <v>5.0759999999999996</v>
      </c>
      <c r="BI113" s="372">
        <v>5.3120000000000003</v>
      </c>
      <c r="BJ113" s="372">
        <v>5.4770000000000003</v>
      </c>
      <c r="BK113" s="372">
        <v>5.73</v>
      </c>
      <c r="BL113" s="372">
        <v>6.2329999999999997</v>
      </c>
      <c r="BM113" s="372">
        <v>6.7789999999999999</v>
      </c>
      <c r="BN113" s="372">
        <v>7.0919999999999996</v>
      </c>
      <c r="BO113" s="372">
        <v>7.3120000000000003</v>
      </c>
      <c r="BP113" s="372">
        <v>7.65</v>
      </c>
      <c r="BQ113" s="372">
        <v>7.8780000000000001</v>
      </c>
      <c r="BR113" s="372">
        <v>8.3260000000000005</v>
      </c>
      <c r="BS113" s="372">
        <v>9.1549999999999994</v>
      </c>
    </row>
    <row r="114" spans="1:71" x14ac:dyDescent="0.2">
      <c r="A114" s="265">
        <f t="shared" si="56"/>
        <v>6.5340000000000007</v>
      </c>
      <c r="B114" s="265">
        <f t="shared" si="57"/>
        <v>6.0274999999999999</v>
      </c>
      <c r="C114" s="265">
        <f t="shared" si="34"/>
        <v>7.0790000000000006</v>
      </c>
      <c r="D114" s="265">
        <f t="shared" si="58"/>
        <v>112</v>
      </c>
      <c r="E114" s="373">
        <f t="shared" si="59"/>
        <v>3.6796714579055441</v>
      </c>
      <c r="F114" s="373">
        <f t="shared" si="60"/>
        <v>0.30663928815879532</v>
      </c>
      <c r="G114" s="373">
        <f t="shared" si="61"/>
        <v>12.679671457905544</v>
      </c>
      <c r="H114" s="374">
        <f t="shared" si="62"/>
        <v>0.69434624328849603</v>
      </c>
      <c r="I114" s="374">
        <f t="shared" si="35"/>
        <v>0.46006019409338939</v>
      </c>
      <c r="J114" s="374">
        <f t="shared" si="36"/>
        <v>0.63073757623792048</v>
      </c>
      <c r="K114" s="265" cm="1">
        <f t="array" ref="K114">$G114^gamma_drug4/($G114^gamma_drug4+(AGE_50_drug4+9)^gamma_drug4)</f>
        <v>1</v>
      </c>
      <c r="L114" s="264">
        <f t="shared" si="37"/>
        <v>112</v>
      </c>
      <c r="M114" s="264">
        <f t="shared" si="38"/>
        <v>8.4749999999999992E-2</v>
      </c>
      <c r="N114" s="264">
        <f t="shared" si="39"/>
        <v>6.5339499999999999</v>
      </c>
      <c r="O114" s="264">
        <f t="shared" si="40"/>
        <v>0.11942</v>
      </c>
      <c r="P114" s="264">
        <f t="shared" si="41"/>
        <v>4.4950000000000001</v>
      </c>
      <c r="Q114" s="264">
        <f t="shared" si="42"/>
        <v>4.9359999999999999</v>
      </c>
      <c r="R114" s="264">
        <f t="shared" si="43"/>
        <v>5.2110000000000003</v>
      </c>
      <c r="S114" s="264">
        <f t="shared" si="44"/>
        <v>5.3624999999999998</v>
      </c>
      <c r="T114" s="264">
        <f t="shared" si="45"/>
        <v>5.6029999999999998</v>
      </c>
      <c r="U114" s="264">
        <f t="shared" si="46"/>
        <v>5.7710000000000008</v>
      </c>
      <c r="V114" s="264">
        <f t="shared" si="47"/>
        <v>6.0274999999999999</v>
      </c>
      <c r="W114" s="264">
        <f t="shared" si="48"/>
        <v>6.5340000000000007</v>
      </c>
      <c r="X114" s="264">
        <f t="shared" si="49"/>
        <v>7.0790000000000006</v>
      </c>
      <c r="Y114" s="264">
        <f t="shared" si="50"/>
        <v>7.3885000000000005</v>
      </c>
      <c r="Z114" s="264">
        <f t="shared" si="51"/>
        <v>7.6050000000000004</v>
      </c>
      <c r="AA114" s="264">
        <f t="shared" si="52"/>
        <v>7.9369999999999994</v>
      </c>
      <c r="AB114" s="264">
        <f t="shared" si="53"/>
        <v>8.16</v>
      </c>
      <c r="AC114" s="264">
        <f t="shared" si="54"/>
        <v>8.5964999999999989</v>
      </c>
      <c r="AD114" s="264">
        <f t="shared" si="55"/>
        <v>9.3954999999999984</v>
      </c>
      <c r="AF114" s="266">
        <v>112</v>
      </c>
      <c r="AG114" s="266">
        <v>0.16089999999999999</v>
      </c>
      <c r="AH114" s="266">
        <v>6.8167999999999997</v>
      </c>
      <c r="AI114" s="266">
        <v>0.11425</v>
      </c>
      <c r="AJ114" s="266">
        <v>4.7389999999999999</v>
      </c>
      <c r="AK114" s="266">
        <v>5.1950000000000003</v>
      </c>
      <c r="AL114" s="266">
        <v>5.4779999999999998</v>
      </c>
      <c r="AM114" s="266">
        <v>5.633</v>
      </c>
      <c r="AN114" s="266">
        <v>5.8780000000000001</v>
      </c>
      <c r="AO114" s="266">
        <v>6.0490000000000004</v>
      </c>
      <c r="AP114" s="266">
        <v>6.3079999999999998</v>
      </c>
      <c r="AQ114" s="266">
        <v>6.8170000000000002</v>
      </c>
      <c r="AR114" s="266">
        <v>7.359</v>
      </c>
      <c r="AS114" s="266">
        <v>7.665</v>
      </c>
      <c r="AT114" s="266">
        <v>7.8780000000000001</v>
      </c>
      <c r="AU114" s="266">
        <v>8.2029999999999994</v>
      </c>
      <c r="AV114" s="266">
        <v>8.42</v>
      </c>
      <c r="AW114" s="266">
        <v>8.843</v>
      </c>
      <c r="AX114" s="266">
        <v>9.61</v>
      </c>
      <c r="BA114" s="372">
        <v>112</v>
      </c>
      <c r="BB114" s="372">
        <v>8.6E-3</v>
      </c>
      <c r="BC114" s="372">
        <v>6.2511000000000001</v>
      </c>
      <c r="BD114" s="372">
        <v>0.12459000000000001</v>
      </c>
      <c r="BE114" s="372">
        <v>4.2510000000000003</v>
      </c>
      <c r="BF114" s="372">
        <v>4.6769999999999996</v>
      </c>
      <c r="BG114" s="372">
        <v>4.944</v>
      </c>
      <c r="BH114" s="372">
        <v>5.0919999999999996</v>
      </c>
      <c r="BI114" s="372">
        <v>5.3280000000000003</v>
      </c>
      <c r="BJ114" s="372">
        <v>5.4930000000000003</v>
      </c>
      <c r="BK114" s="372">
        <v>5.7469999999999999</v>
      </c>
      <c r="BL114" s="372">
        <v>6.2510000000000003</v>
      </c>
      <c r="BM114" s="372">
        <v>6.7990000000000004</v>
      </c>
      <c r="BN114" s="372">
        <v>7.1120000000000001</v>
      </c>
      <c r="BO114" s="372">
        <v>7.3319999999999999</v>
      </c>
      <c r="BP114" s="372">
        <v>7.6710000000000003</v>
      </c>
      <c r="BQ114" s="372">
        <v>7.9</v>
      </c>
      <c r="BR114" s="372">
        <v>8.35</v>
      </c>
      <c r="BS114" s="372">
        <v>9.1809999999999992</v>
      </c>
    </row>
    <row r="115" spans="1:71" x14ac:dyDescent="0.2">
      <c r="A115" s="265">
        <f t="shared" si="56"/>
        <v>6.5529999999999999</v>
      </c>
      <c r="B115" s="265">
        <f t="shared" si="57"/>
        <v>6.0455000000000005</v>
      </c>
      <c r="C115" s="265">
        <f t="shared" si="34"/>
        <v>7.0990000000000002</v>
      </c>
      <c r="D115" s="265">
        <f t="shared" si="58"/>
        <v>113</v>
      </c>
      <c r="E115" s="373">
        <f t="shared" si="59"/>
        <v>3.7125256673511293</v>
      </c>
      <c r="F115" s="373">
        <f t="shared" si="60"/>
        <v>0.30937713894592744</v>
      </c>
      <c r="G115" s="373">
        <f t="shared" si="61"/>
        <v>12.71252566735113</v>
      </c>
      <c r="H115" s="374">
        <f t="shared" si="62"/>
        <v>0.69673000270939534</v>
      </c>
      <c r="I115" s="374">
        <f t="shared" si="35"/>
        <v>0.46200206918831122</v>
      </c>
      <c r="J115" s="374">
        <f t="shared" si="36"/>
        <v>0.6323032261740027</v>
      </c>
      <c r="K115" s="265" cm="1">
        <f t="array" ref="K115">$G115^gamma_drug4/($G115^gamma_drug4+(AGE_50_drug4+9)^gamma_drug4)</f>
        <v>1</v>
      </c>
      <c r="L115" s="264">
        <f t="shared" si="37"/>
        <v>113</v>
      </c>
      <c r="M115" s="264">
        <f t="shared" si="38"/>
        <v>8.3699999999999997E-2</v>
      </c>
      <c r="N115" s="264">
        <f t="shared" si="39"/>
        <v>6.5529000000000002</v>
      </c>
      <c r="O115" s="264">
        <f t="shared" si="40"/>
        <v>0.11932999999999999</v>
      </c>
      <c r="P115" s="264">
        <f t="shared" si="41"/>
        <v>4.5095000000000001</v>
      </c>
      <c r="Q115" s="264">
        <f t="shared" si="42"/>
        <v>4.9514999999999993</v>
      </c>
      <c r="R115" s="264">
        <f t="shared" si="43"/>
        <v>5.2270000000000003</v>
      </c>
      <c r="S115" s="264">
        <f t="shared" si="44"/>
        <v>5.3785000000000007</v>
      </c>
      <c r="T115" s="264">
        <f t="shared" si="45"/>
        <v>5.62</v>
      </c>
      <c r="U115" s="264">
        <f t="shared" si="46"/>
        <v>5.7885</v>
      </c>
      <c r="V115" s="264">
        <f t="shared" si="47"/>
        <v>6.0455000000000005</v>
      </c>
      <c r="W115" s="264">
        <f t="shared" si="48"/>
        <v>6.5529999999999999</v>
      </c>
      <c r="X115" s="264">
        <f t="shared" si="49"/>
        <v>7.0990000000000002</v>
      </c>
      <c r="Y115" s="264">
        <f t="shared" si="50"/>
        <v>7.4094999999999995</v>
      </c>
      <c r="Z115" s="264">
        <f t="shared" si="51"/>
        <v>7.6265000000000001</v>
      </c>
      <c r="AA115" s="264">
        <f t="shared" si="52"/>
        <v>7.9589999999999996</v>
      </c>
      <c r="AB115" s="264">
        <f t="shared" si="53"/>
        <v>8.1824999999999992</v>
      </c>
      <c r="AC115" s="264">
        <f t="shared" si="54"/>
        <v>8.620000000000001</v>
      </c>
      <c r="AD115" s="264">
        <f t="shared" si="55"/>
        <v>9.4209999999999994</v>
      </c>
      <c r="AF115" s="266">
        <v>113</v>
      </c>
      <c r="AG115" s="266">
        <v>0.1603</v>
      </c>
      <c r="AH115" s="266">
        <v>6.8365</v>
      </c>
      <c r="AI115" s="266">
        <v>0.11413</v>
      </c>
      <c r="AJ115" s="266">
        <v>4.7549999999999999</v>
      </c>
      <c r="AK115" s="266">
        <v>5.2119999999999997</v>
      </c>
      <c r="AL115" s="266">
        <v>5.4950000000000001</v>
      </c>
      <c r="AM115" s="266">
        <v>5.65</v>
      </c>
      <c r="AN115" s="266">
        <v>5.8959999999999999</v>
      </c>
      <c r="AO115" s="266">
        <v>6.0670000000000002</v>
      </c>
      <c r="AP115" s="266">
        <v>6.327</v>
      </c>
      <c r="AQ115" s="266">
        <v>6.8369999999999997</v>
      </c>
      <c r="AR115" s="266">
        <v>7.38</v>
      </c>
      <c r="AS115" s="266">
        <v>7.6859999999999999</v>
      </c>
      <c r="AT115" s="266">
        <v>7.9</v>
      </c>
      <c r="AU115" s="266">
        <v>8.2249999999999996</v>
      </c>
      <c r="AV115" s="266">
        <v>8.4429999999999996</v>
      </c>
      <c r="AW115" s="266">
        <v>8.8670000000000009</v>
      </c>
      <c r="AX115" s="266">
        <v>9.6349999999999998</v>
      </c>
      <c r="BA115" s="372">
        <v>113</v>
      </c>
      <c r="BB115" s="372">
        <v>7.1000000000000004E-3</v>
      </c>
      <c r="BC115" s="372">
        <v>6.2693000000000003</v>
      </c>
      <c r="BD115" s="372">
        <v>0.12453</v>
      </c>
      <c r="BE115" s="372">
        <v>4.2640000000000002</v>
      </c>
      <c r="BF115" s="372">
        <v>4.6909999999999998</v>
      </c>
      <c r="BG115" s="372">
        <v>4.9589999999999996</v>
      </c>
      <c r="BH115" s="372">
        <v>5.1070000000000002</v>
      </c>
      <c r="BI115" s="372">
        <v>5.3440000000000003</v>
      </c>
      <c r="BJ115" s="372">
        <v>5.51</v>
      </c>
      <c r="BK115" s="372">
        <v>5.7640000000000002</v>
      </c>
      <c r="BL115" s="372">
        <v>6.2690000000000001</v>
      </c>
      <c r="BM115" s="372">
        <v>6.8179999999999996</v>
      </c>
      <c r="BN115" s="372">
        <v>7.133</v>
      </c>
      <c r="BO115" s="372">
        <v>7.3529999999999998</v>
      </c>
      <c r="BP115" s="372">
        <v>7.6929999999999996</v>
      </c>
      <c r="BQ115" s="372">
        <v>7.9219999999999997</v>
      </c>
      <c r="BR115" s="372">
        <v>8.3729999999999993</v>
      </c>
      <c r="BS115" s="372">
        <v>9.2070000000000007</v>
      </c>
    </row>
    <row r="116" spans="1:71" x14ac:dyDescent="0.2">
      <c r="A116" s="265">
        <f t="shared" si="56"/>
        <v>6.5715000000000003</v>
      </c>
      <c r="B116" s="265">
        <f t="shared" si="57"/>
        <v>6.0629999999999997</v>
      </c>
      <c r="C116" s="265">
        <f t="shared" si="34"/>
        <v>7.1189999999999998</v>
      </c>
      <c r="D116" s="265">
        <f t="shared" si="58"/>
        <v>114</v>
      </c>
      <c r="E116" s="373">
        <f t="shared" si="59"/>
        <v>3.7453798767967146</v>
      </c>
      <c r="F116" s="373">
        <f t="shared" si="60"/>
        <v>0.31211498973305957</v>
      </c>
      <c r="G116" s="373">
        <f t="shared" si="61"/>
        <v>12.745379876796715</v>
      </c>
      <c r="H116" s="374">
        <f t="shared" si="62"/>
        <v>0.6990971159564956</v>
      </c>
      <c r="I116" s="374">
        <f t="shared" si="35"/>
        <v>0.46394008139450932</v>
      </c>
      <c r="J116" s="374">
        <f t="shared" si="36"/>
        <v>0.63386206101615128</v>
      </c>
      <c r="K116" s="265" cm="1">
        <f t="array" ref="K116">$G116^gamma_drug4/($G116^gamma_drug4+(AGE_50_drug4+9)^gamma_drug4)</f>
        <v>1</v>
      </c>
      <c r="L116" s="264">
        <f t="shared" si="37"/>
        <v>114</v>
      </c>
      <c r="M116" s="264">
        <f t="shared" si="38"/>
        <v>8.270000000000001E-2</v>
      </c>
      <c r="N116" s="264">
        <f t="shared" si="39"/>
        <v>6.57165</v>
      </c>
      <c r="O116" s="264">
        <f t="shared" si="40"/>
        <v>0.11924</v>
      </c>
      <c r="P116" s="264">
        <f t="shared" si="41"/>
        <v>4.5244999999999997</v>
      </c>
      <c r="Q116" s="264">
        <f t="shared" si="42"/>
        <v>4.9670000000000005</v>
      </c>
      <c r="R116" s="264">
        <f t="shared" si="43"/>
        <v>5.2430000000000003</v>
      </c>
      <c r="S116" s="264">
        <f t="shared" si="44"/>
        <v>5.3949999999999996</v>
      </c>
      <c r="T116" s="264">
        <f t="shared" si="45"/>
        <v>5.6370000000000005</v>
      </c>
      <c r="U116" s="264">
        <f t="shared" si="46"/>
        <v>5.8055000000000003</v>
      </c>
      <c r="V116" s="264">
        <f t="shared" si="47"/>
        <v>6.0629999999999997</v>
      </c>
      <c r="W116" s="264">
        <f t="shared" si="48"/>
        <v>6.5715000000000003</v>
      </c>
      <c r="X116" s="264">
        <f t="shared" si="49"/>
        <v>7.1189999999999998</v>
      </c>
      <c r="Y116" s="264">
        <f t="shared" si="50"/>
        <v>7.43</v>
      </c>
      <c r="Z116" s="264">
        <f t="shared" si="51"/>
        <v>7.6475</v>
      </c>
      <c r="AA116" s="264">
        <f t="shared" si="52"/>
        <v>7.9809999999999999</v>
      </c>
      <c r="AB116" s="264">
        <f t="shared" si="53"/>
        <v>8.2050000000000001</v>
      </c>
      <c r="AC116" s="264">
        <f t="shared" si="54"/>
        <v>8.6434999999999995</v>
      </c>
      <c r="AD116" s="264">
        <f t="shared" si="55"/>
        <v>9.4460000000000015</v>
      </c>
      <c r="AF116" s="266">
        <v>114</v>
      </c>
      <c r="AG116" s="266">
        <v>0.15970000000000001</v>
      </c>
      <c r="AH116" s="266">
        <v>6.8559000000000001</v>
      </c>
      <c r="AI116" s="266">
        <v>0.11401</v>
      </c>
      <c r="AJ116" s="266">
        <v>4.7709999999999999</v>
      </c>
      <c r="AK116" s="266">
        <v>5.2279999999999998</v>
      </c>
      <c r="AL116" s="266">
        <v>5.5119999999999996</v>
      </c>
      <c r="AM116" s="266">
        <v>5.6669999999999998</v>
      </c>
      <c r="AN116" s="266">
        <v>5.9139999999999997</v>
      </c>
      <c r="AO116" s="266">
        <v>6.085</v>
      </c>
      <c r="AP116" s="266">
        <v>6.3449999999999998</v>
      </c>
      <c r="AQ116" s="266">
        <v>6.8559999999999999</v>
      </c>
      <c r="AR116" s="266">
        <v>7.4</v>
      </c>
      <c r="AS116" s="266">
        <v>7.7069999999999999</v>
      </c>
      <c r="AT116" s="266">
        <v>7.9210000000000003</v>
      </c>
      <c r="AU116" s="266">
        <v>8.2469999999999999</v>
      </c>
      <c r="AV116" s="266">
        <v>8.4649999999999999</v>
      </c>
      <c r="AW116" s="266">
        <v>8.89</v>
      </c>
      <c r="AX116" s="266">
        <v>9.6590000000000007</v>
      </c>
      <c r="BA116" s="372">
        <v>114</v>
      </c>
      <c r="BB116" s="372">
        <v>5.7000000000000002E-3</v>
      </c>
      <c r="BC116" s="372">
        <v>6.2873999999999999</v>
      </c>
      <c r="BD116" s="372">
        <v>0.12447</v>
      </c>
      <c r="BE116" s="372">
        <v>4.2779999999999996</v>
      </c>
      <c r="BF116" s="372">
        <v>4.7060000000000004</v>
      </c>
      <c r="BG116" s="372">
        <v>4.9740000000000002</v>
      </c>
      <c r="BH116" s="372">
        <v>5.1230000000000002</v>
      </c>
      <c r="BI116" s="372">
        <v>5.36</v>
      </c>
      <c r="BJ116" s="372">
        <v>5.5259999999999998</v>
      </c>
      <c r="BK116" s="372">
        <v>5.7809999999999997</v>
      </c>
      <c r="BL116" s="372">
        <v>6.2869999999999999</v>
      </c>
      <c r="BM116" s="372">
        <v>6.8380000000000001</v>
      </c>
      <c r="BN116" s="372">
        <v>7.1529999999999996</v>
      </c>
      <c r="BO116" s="372">
        <v>7.3739999999999997</v>
      </c>
      <c r="BP116" s="372">
        <v>7.7149999999999999</v>
      </c>
      <c r="BQ116" s="372">
        <v>7.9450000000000003</v>
      </c>
      <c r="BR116" s="372">
        <v>8.3970000000000002</v>
      </c>
      <c r="BS116" s="372">
        <v>9.2330000000000005</v>
      </c>
    </row>
    <row r="117" spans="1:71" x14ac:dyDescent="0.2">
      <c r="A117" s="265">
        <f t="shared" si="56"/>
        <v>6.59</v>
      </c>
      <c r="B117" s="265">
        <f t="shared" si="57"/>
        <v>6.0809999999999995</v>
      </c>
      <c r="C117" s="265">
        <f t="shared" si="34"/>
        <v>7.1390000000000002</v>
      </c>
      <c r="D117" s="265">
        <f t="shared" si="58"/>
        <v>115</v>
      </c>
      <c r="E117" s="373">
        <f t="shared" si="59"/>
        <v>3.7782340862422998</v>
      </c>
      <c r="F117" s="373">
        <f t="shared" si="60"/>
        <v>0.31485284052019163</v>
      </c>
      <c r="G117" s="373">
        <f t="shared" si="61"/>
        <v>12.7782340862423</v>
      </c>
      <c r="H117" s="374">
        <f t="shared" si="62"/>
        <v>0.70144761695161884</v>
      </c>
      <c r="I117" s="374">
        <f t="shared" si="35"/>
        <v>0.4658741899635862</v>
      </c>
      <c r="J117" s="374">
        <f t="shared" si="36"/>
        <v>0.63541409545247618</v>
      </c>
      <c r="K117" s="265" cm="1">
        <f t="array" ref="K117">$G117^gamma_drug4/($G117^gamma_drug4+(AGE_50_drug4+9)^gamma_drug4)</f>
        <v>1</v>
      </c>
      <c r="L117" s="264">
        <f t="shared" si="37"/>
        <v>115</v>
      </c>
      <c r="M117" s="264">
        <f t="shared" si="38"/>
        <v>8.1699999999999995E-2</v>
      </c>
      <c r="N117" s="264">
        <f t="shared" si="39"/>
        <v>6.5903499999999999</v>
      </c>
      <c r="O117" s="264">
        <f t="shared" si="40"/>
        <v>0.11915500000000001</v>
      </c>
      <c r="P117" s="264">
        <f t="shared" si="41"/>
        <v>4.5385</v>
      </c>
      <c r="Q117" s="264">
        <f t="shared" si="42"/>
        <v>4.9824999999999999</v>
      </c>
      <c r="R117" s="264">
        <f t="shared" si="43"/>
        <v>5.2590000000000003</v>
      </c>
      <c r="S117" s="264">
        <f t="shared" si="44"/>
        <v>5.4109999999999996</v>
      </c>
      <c r="T117" s="264">
        <f t="shared" si="45"/>
        <v>5.6535000000000002</v>
      </c>
      <c r="U117" s="264">
        <f t="shared" si="46"/>
        <v>5.8224999999999998</v>
      </c>
      <c r="V117" s="264">
        <f t="shared" si="47"/>
        <v>6.0809999999999995</v>
      </c>
      <c r="W117" s="264">
        <f t="shared" si="48"/>
        <v>6.59</v>
      </c>
      <c r="X117" s="264">
        <f t="shared" si="49"/>
        <v>7.1390000000000002</v>
      </c>
      <c r="Y117" s="264">
        <f t="shared" si="50"/>
        <v>7.4504999999999999</v>
      </c>
      <c r="Z117" s="264">
        <f t="shared" si="51"/>
        <v>7.6689999999999996</v>
      </c>
      <c r="AA117" s="264">
        <f t="shared" si="52"/>
        <v>8.0030000000000001</v>
      </c>
      <c r="AB117" s="264">
        <f t="shared" si="53"/>
        <v>8.2270000000000003</v>
      </c>
      <c r="AC117" s="264">
        <f t="shared" si="54"/>
        <v>8.6664999999999992</v>
      </c>
      <c r="AD117" s="264">
        <f t="shared" si="55"/>
        <v>9.4710000000000001</v>
      </c>
      <c r="AF117" s="266">
        <v>115</v>
      </c>
      <c r="AG117" s="266">
        <v>0.15909999999999999</v>
      </c>
      <c r="AH117" s="266">
        <v>6.8753000000000002</v>
      </c>
      <c r="AI117" s="266">
        <v>0.1139</v>
      </c>
      <c r="AJ117" s="266">
        <v>4.7859999999999996</v>
      </c>
      <c r="AK117" s="266">
        <v>5.2450000000000001</v>
      </c>
      <c r="AL117" s="266">
        <v>5.5289999999999999</v>
      </c>
      <c r="AM117" s="266">
        <v>5.6840000000000002</v>
      </c>
      <c r="AN117" s="266">
        <v>5.931</v>
      </c>
      <c r="AO117" s="266">
        <v>6.1029999999999998</v>
      </c>
      <c r="AP117" s="266">
        <v>6.3639999999999999</v>
      </c>
      <c r="AQ117" s="266">
        <v>6.875</v>
      </c>
      <c r="AR117" s="266">
        <v>7.4210000000000003</v>
      </c>
      <c r="AS117" s="266">
        <v>7.7279999999999998</v>
      </c>
      <c r="AT117" s="266">
        <v>7.9429999999999996</v>
      </c>
      <c r="AU117" s="266">
        <v>8.2690000000000001</v>
      </c>
      <c r="AV117" s="266">
        <v>8.4870000000000001</v>
      </c>
      <c r="AW117" s="266">
        <v>8.9130000000000003</v>
      </c>
      <c r="AX117" s="266">
        <v>9.6829999999999998</v>
      </c>
      <c r="BA117" s="372">
        <v>115</v>
      </c>
      <c r="BB117" s="372">
        <v>4.3E-3</v>
      </c>
      <c r="BC117" s="372">
        <v>6.3053999999999997</v>
      </c>
      <c r="BD117" s="372">
        <v>0.12441000000000001</v>
      </c>
      <c r="BE117" s="372">
        <v>4.2910000000000004</v>
      </c>
      <c r="BF117" s="372">
        <v>4.72</v>
      </c>
      <c r="BG117" s="372">
        <v>4.9889999999999999</v>
      </c>
      <c r="BH117" s="372">
        <v>5.1379999999999999</v>
      </c>
      <c r="BI117" s="372">
        <v>5.3760000000000003</v>
      </c>
      <c r="BJ117" s="372">
        <v>5.5419999999999998</v>
      </c>
      <c r="BK117" s="372">
        <v>5.798</v>
      </c>
      <c r="BL117" s="372">
        <v>6.3049999999999997</v>
      </c>
      <c r="BM117" s="372">
        <v>6.8570000000000002</v>
      </c>
      <c r="BN117" s="372">
        <v>7.173</v>
      </c>
      <c r="BO117" s="372">
        <v>7.3949999999999996</v>
      </c>
      <c r="BP117" s="372">
        <v>7.7370000000000001</v>
      </c>
      <c r="BQ117" s="372">
        <v>7.9669999999999996</v>
      </c>
      <c r="BR117" s="372">
        <v>8.42</v>
      </c>
      <c r="BS117" s="372">
        <v>9.2590000000000003</v>
      </c>
    </row>
    <row r="118" spans="1:71" x14ac:dyDescent="0.2">
      <c r="A118" s="265">
        <f t="shared" si="56"/>
        <v>6.609</v>
      </c>
      <c r="B118" s="265">
        <f t="shared" si="57"/>
        <v>6.0979999999999999</v>
      </c>
      <c r="C118" s="265">
        <f t="shared" si="34"/>
        <v>7.1585000000000001</v>
      </c>
      <c r="D118" s="265">
        <f t="shared" si="58"/>
        <v>116</v>
      </c>
      <c r="E118" s="373">
        <f t="shared" si="59"/>
        <v>3.8110882956878851</v>
      </c>
      <c r="F118" s="373">
        <f t="shared" si="60"/>
        <v>0.31759069130732376</v>
      </c>
      <c r="G118" s="373">
        <f t="shared" si="61"/>
        <v>12.811088295687885</v>
      </c>
      <c r="H118" s="374">
        <f t="shared" si="62"/>
        <v>0.70378154182559538</v>
      </c>
      <c r="I118" s="374">
        <f t="shared" si="35"/>
        <v>0.4678043547900716</v>
      </c>
      <c r="J118" s="374">
        <f t="shared" si="36"/>
        <v>0.63695934445514413</v>
      </c>
      <c r="K118" s="265" cm="1">
        <f t="array" ref="K118">$G118^gamma_drug4/($G118^gamma_drug4+(AGE_50_drug4+9)^gamma_drug4)</f>
        <v>1</v>
      </c>
      <c r="L118" s="264">
        <f t="shared" si="37"/>
        <v>116</v>
      </c>
      <c r="M118" s="264">
        <f t="shared" si="38"/>
        <v>8.0699999999999994E-2</v>
      </c>
      <c r="N118" s="264">
        <f t="shared" si="39"/>
        <v>6.6088500000000003</v>
      </c>
      <c r="O118" s="264">
        <f t="shared" si="40"/>
        <v>0.119065</v>
      </c>
      <c r="P118" s="264">
        <f t="shared" si="41"/>
        <v>4.5534999999999997</v>
      </c>
      <c r="Q118" s="264">
        <f t="shared" si="42"/>
        <v>4.9975000000000005</v>
      </c>
      <c r="R118" s="264">
        <f t="shared" si="43"/>
        <v>5.2750000000000004</v>
      </c>
      <c r="S118" s="264">
        <f t="shared" si="44"/>
        <v>5.4275000000000002</v>
      </c>
      <c r="T118" s="264">
        <f t="shared" si="45"/>
        <v>5.6705000000000005</v>
      </c>
      <c r="U118" s="264">
        <f t="shared" si="46"/>
        <v>5.8395000000000001</v>
      </c>
      <c r="V118" s="264">
        <f t="shared" si="47"/>
        <v>6.0979999999999999</v>
      </c>
      <c r="W118" s="264">
        <f t="shared" si="48"/>
        <v>6.609</v>
      </c>
      <c r="X118" s="264">
        <f t="shared" si="49"/>
        <v>7.1585000000000001</v>
      </c>
      <c r="Y118" s="264">
        <f t="shared" si="50"/>
        <v>7.4710000000000001</v>
      </c>
      <c r="Z118" s="264">
        <f t="shared" si="51"/>
        <v>7.6895000000000007</v>
      </c>
      <c r="AA118" s="264">
        <f t="shared" si="52"/>
        <v>8.0244999999999997</v>
      </c>
      <c r="AB118" s="264">
        <f t="shared" si="53"/>
        <v>8.2490000000000006</v>
      </c>
      <c r="AC118" s="264">
        <f t="shared" si="54"/>
        <v>8.6890000000000001</v>
      </c>
      <c r="AD118" s="264">
        <f t="shared" si="55"/>
        <v>9.4954999999999998</v>
      </c>
      <c r="AF118" s="266">
        <v>116</v>
      </c>
      <c r="AG118" s="266">
        <v>0.1585</v>
      </c>
      <c r="AH118" s="266">
        <v>6.8944999999999999</v>
      </c>
      <c r="AI118" s="266">
        <v>0.11378000000000001</v>
      </c>
      <c r="AJ118" s="266">
        <v>4.8019999999999996</v>
      </c>
      <c r="AK118" s="266">
        <v>5.2610000000000001</v>
      </c>
      <c r="AL118" s="266">
        <v>5.5460000000000003</v>
      </c>
      <c r="AM118" s="266">
        <v>5.702</v>
      </c>
      <c r="AN118" s="266">
        <v>5.9489999999999998</v>
      </c>
      <c r="AO118" s="266">
        <v>6.1210000000000004</v>
      </c>
      <c r="AP118" s="266">
        <v>6.3819999999999997</v>
      </c>
      <c r="AQ118" s="266">
        <v>6.8949999999999996</v>
      </c>
      <c r="AR118" s="266">
        <v>7.4409999999999998</v>
      </c>
      <c r="AS118" s="266">
        <v>7.7489999999999997</v>
      </c>
      <c r="AT118" s="266">
        <v>7.9640000000000004</v>
      </c>
      <c r="AU118" s="266">
        <v>8.2910000000000004</v>
      </c>
      <c r="AV118" s="266">
        <v>8.5090000000000003</v>
      </c>
      <c r="AW118" s="266">
        <v>8.9350000000000005</v>
      </c>
      <c r="AX118" s="266">
        <v>9.7070000000000007</v>
      </c>
      <c r="BA118" s="372">
        <v>116</v>
      </c>
      <c r="BB118" s="372">
        <v>2.8999999999999998E-3</v>
      </c>
      <c r="BC118" s="372">
        <v>6.3231999999999999</v>
      </c>
      <c r="BD118" s="372">
        <v>0.12435</v>
      </c>
      <c r="BE118" s="372">
        <v>4.3049999999999997</v>
      </c>
      <c r="BF118" s="372">
        <v>4.734</v>
      </c>
      <c r="BG118" s="372">
        <v>5.0039999999999996</v>
      </c>
      <c r="BH118" s="372">
        <v>5.1529999999999996</v>
      </c>
      <c r="BI118" s="372">
        <v>5.3920000000000003</v>
      </c>
      <c r="BJ118" s="372">
        <v>5.5579999999999998</v>
      </c>
      <c r="BK118" s="372">
        <v>5.8140000000000001</v>
      </c>
      <c r="BL118" s="372">
        <v>6.3230000000000004</v>
      </c>
      <c r="BM118" s="372">
        <v>6.8760000000000003</v>
      </c>
      <c r="BN118" s="372">
        <v>7.1929999999999996</v>
      </c>
      <c r="BO118" s="372">
        <v>7.415</v>
      </c>
      <c r="BP118" s="372">
        <v>7.758</v>
      </c>
      <c r="BQ118" s="372">
        <v>7.9889999999999999</v>
      </c>
      <c r="BR118" s="372">
        <v>8.4429999999999996</v>
      </c>
      <c r="BS118" s="372">
        <v>9.2840000000000007</v>
      </c>
    </row>
    <row r="119" spans="1:71" x14ac:dyDescent="0.2">
      <c r="A119" s="265">
        <f t="shared" si="56"/>
        <v>6.6274999999999995</v>
      </c>
      <c r="B119" s="265">
        <f t="shared" si="57"/>
        <v>6.1155000000000008</v>
      </c>
      <c r="C119" s="265">
        <f t="shared" si="34"/>
        <v>7.1779999999999999</v>
      </c>
      <c r="D119" s="265">
        <f t="shared" si="58"/>
        <v>117</v>
      </c>
      <c r="E119" s="373">
        <f t="shared" si="59"/>
        <v>3.8439425051334704</v>
      </c>
      <c r="F119" s="373">
        <f t="shared" si="60"/>
        <v>0.32032854209445583</v>
      </c>
      <c r="G119" s="373">
        <f t="shared" si="61"/>
        <v>12.843942505133469</v>
      </c>
      <c r="H119" s="374">
        <f t="shared" si="62"/>
        <v>0.70609892885993109</v>
      </c>
      <c r="I119" s="374">
        <f t="shared" si="35"/>
        <v>0.46973053640926837</v>
      </c>
      <c r="J119" s="374">
        <f t="shared" si="36"/>
        <v>0.63849782327388283</v>
      </c>
      <c r="K119" s="265" cm="1">
        <f t="array" ref="K119">$G119^gamma_drug4/($G119^gamma_drug4+(AGE_50_drug4+9)^gamma_drug4)</f>
        <v>1</v>
      </c>
      <c r="L119" s="264">
        <f t="shared" si="37"/>
        <v>117</v>
      </c>
      <c r="M119" s="264">
        <f t="shared" si="38"/>
        <v>7.9750000000000001E-2</v>
      </c>
      <c r="N119" s="264">
        <f t="shared" si="39"/>
        <v>6.6272500000000001</v>
      </c>
      <c r="O119" s="264">
        <f t="shared" si="40"/>
        <v>0.11898</v>
      </c>
      <c r="P119" s="264">
        <f t="shared" si="41"/>
        <v>4.5674999999999999</v>
      </c>
      <c r="Q119" s="264">
        <f t="shared" si="42"/>
        <v>5.0129999999999999</v>
      </c>
      <c r="R119" s="264">
        <f t="shared" si="43"/>
        <v>5.2904999999999998</v>
      </c>
      <c r="S119" s="264">
        <f t="shared" si="44"/>
        <v>5.4429999999999996</v>
      </c>
      <c r="T119" s="264">
        <f t="shared" si="45"/>
        <v>5.6865000000000006</v>
      </c>
      <c r="U119" s="264">
        <f t="shared" si="46"/>
        <v>5.8565000000000005</v>
      </c>
      <c r="V119" s="264">
        <f t="shared" si="47"/>
        <v>6.1155000000000008</v>
      </c>
      <c r="W119" s="264">
        <f t="shared" si="48"/>
        <v>6.6274999999999995</v>
      </c>
      <c r="X119" s="264">
        <f t="shared" si="49"/>
        <v>7.1779999999999999</v>
      </c>
      <c r="Y119" s="264">
        <f t="shared" si="50"/>
        <v>7.4909999999999997</v>
      </c>
      <c r="Z119" s="264">
        <f t="shared" si="51"/>
        <v>7.71</v>
      </c>
      <c r="AA119" s="264">
        <f t="shared" si="52"/>
        <v>8.0455000000000005</v>
      </c>
      <c r="AB119" s="264">
        <f t="shared" si="53"/>
        <v>8.2710000000000008</v>
      </c>
      <c r="AC119" s="264">
        <f t="shared" si="54"/>
        <v>8.7119999999999997</v>
      </c>
      <c r="AD119" s="264">
        <f t="shared" si="55"/>
        <v>9.52</v>
      </c>
      <c r="AF119" s="266">
        <v>117</v>
      </c>
      <c r="AG119" s="266">
        <v>0.158</v>
      </c>
      <c r="AH119" s="266">
        <v>6.9135</v>
      </c>
      <c r="AI119" s="266">
        <v>0.11366999999999999</v>
      </c>
      <c r="AJ119" s="266">
        <v>4.8170000000000002</v>
      </c>
      <c r="AK119" s="266">
        <v>5.2770000000000001</v>
      </c>
      <c r="AL119" s="266">
        <v>5.5620000000000003</v>
      </c>
      <c r="AM119" s="266">
        <v>5.718</v>
      </c>
      <c r="AN119" s="266">
        <v>5.9660000000000002</v>
      </c>
      <c r="AO119" s="266">
        <v>6.1379999999999999</v>
      </c>
      <c r="AP119" s="266">
        <v>6.4</v>
      </c>
      <c r="AQ119" s="266">
        <v>6.9139999999999997</v>
      </c>
      <c r="AR119" s="266">
        <v>7.4610000000000003</v>
      </c>
      <c r="AS119" s="266">
        <v>7.7690000000000001</v>
      </c>
      <c r="AT119" s="266">
        <v>7.984</v>
      </c>
      <c r="AU119" s="266">
        <v>8.3119999999999994</v>
      </c>
      <c r="AV119" s="266">
        <v>8.5310000000000006</v>
      </c>
      <c r="AW119" s="266">
        <v>8.9580000000000002</v>
      </c>
      <c r="AX119" s="266">
        <v>9.7309999999999999</v>
      </c>
      <c r="BA119" s="372">
        <v>117</v>
      </c>
      <c r="BB119" s="372">
        <v>1.5E-3</v>
      </c>
      <c r="BC119" s="372">
        <v>6.3410000000000002</v>
      </c>
      <c r="BD119" s="372">
        <v>0.12429</v>
      </c>
      <c r="BE119" s="372">
        <v>4.3179999999999996</v>
      </c>
      <c r="BF119" s="372">
        <v>4.7489999999999997</v>
      </c>
      <c r="BG119" s="372">
        <v>5.0190000000000001</v>
      </c>
      <c r="BH119" s="372">
        <v>5.1680000000000001</v>
      </c>
      <c r="BI119" s="372">
        <v>5.407</v>
      </c>
      <c r="BJ119" s="372">
        <v>5.5750000000000002</v>
      </c>
      <c r="BK119" s="372">
        <v>5.8310000000000004</v>
      </c>
      <c r="BL119" s="372">
        <v>6.3410000000000002</v>
      </c>
      <c r="BM119" s="372">
        <v>6.8949999999999996</v>
      </c>
      <c r="BN119" s="372">
        <v>7.2130000000000001</v>
      </c>
      <c r="BO119" s="372">
        <v>7.4359999999999999</v>
      </c>
      <c r="BP119" s="372">
        <v>7.7789999999999999</v>
      </c>
      <c r="BQ119" s="372">
        <v>8.0109999999999992</v>
      </c>
      <c r="BR119" s="372">
        <v>8.4659999999999993</v>
      </c>
      <c r="BS119" s="372">
        <v>9.3089999999999993</v>
      </c>
    </row>
    <row r="120" spans="1:71" x14ac:dyDescent="0.2">
      <c r="A120" s="265">
        <f t="shared" si="56"/>
        <v>6.6459999999999999</v>
      </c>
      <c r="B120" s="265">
        <f t="shared" si="57"/>
        <v>6.133</v>
      </c>
      <c r="C120" s="265">
        <f t="shared" si="34"/>
        <v>7.1974999999999998</v>
      </c>
      <c r="D120" s="265">
        <f t="shared" si="58"/>
        <v>118</v>
      </c>
      <c r="E120" s="373">
        <f t="shared" si="59"/>
        <v>3.8767967145790556</v>
      </c>
      <c r="F120" s="373">
        <f t="shared" si="60"/>
        <v>0.32306639288158795</v>
      </c>
      <c r="G120" s="373">
        <f t="shared" si="61"/>
        <v>12.876796714579056</v>
      </c>
      <c r="H120" s="374">
        <f t="shared" si="62"/>
        <v>0.70839981842905886</v>
      </c>
      <c r="I120" s="374">
        <f t="shared" si="35"/>
        <v>0.47165269599500914</v>
      </c>
      <c r="J120" s="374">
        <f t="shared" si="36"/>
        <v>0.64002954742956764</v>
      </c>
      <c r="K120" s="265" cm="1">
        <f t="array" ref="K120">$G120^gamma_drug4/($G120^gamma_drug4+(AGE_50_drug4+9)^gamma_drug4)</f>
        <v>1</v>
      </c>
      <c r="L120" s="264">
        <f t="shared" si="37"/>
        <v>118</v>
      </c>
      <c r="M120" s="264">
        <f t="shared" si="38"/>
        <v>7.8750000000000001E-2</v>
      </c>
      <c r="N120" s="264">
        <f t="shared" si="39"/>
        <v>6.6455500000000001</v>
      </c>
      <c r="O120" s="264">
        <f t="shared" si="40"/>
        <v>0.118895</v>
      </c>
      <c r="P120" s="264">
        <f t="shared" si="41"/>
        <v>4.5815000000000001</v>
      </c>
      <c r="Q120" s="264">
        <f t="shared" si="42"/>
        <v>5.0280000000000005</v>
      </c>
      <c r="R120" s="264">
        <f t="shared" si="43"/>
        <v>5.3064999999999998</v>
      </c>
      <c r="S120" s="264">
        <f t="shared" si="44"/>
        <v>5.4589999999999996</v>
      </c>
      <c r="T120" s="264">
        <f t="shared" si="45"/>
        <v>5.7029999999999994</v>
      </c>
      <c r="U120" s="264">
        <f t="shared" si="46"/>
        <v>5.8729999999999993</v>
      </c>
      <c r="V120" s="264">
        <f t="shared" si="47"/>
        <v>6.133</v>
      </c>
      <c r="W120" s="264">
        <f t="shared" si="48"/>
        <v>6.6459999999999999</v>
      </c>
      <c r="X120" s="264">
        <f t="shared" si="49"/>
        <v>7.1974999999999998</v>
      </c>
      <c r="Y120" s="264">
        <f t="shared" si="50"/>
        <v>7.5110000000000001</v>
      </c>
      <c r="Z120" s="264">
        <f t="shared" si="51"/>
        <v>7.730500000000001</v>
      </c>
      <c r="AA120" s="264">
        <f t="shared" si="52"/>
        <v>8.0670000000000002</v>
      </c>
      <c r="AB120" s="264">
        <f t="shared" si="53"/>
        <v>8.2925000000000004</v>
      </c>
      <c r="AC120" s="264">
        <f t="shared" si="54"/>
        <v>8.7349999999999994</v>
      </c>
      <c r="AD120" s="264">
        <f t="shared" si="55"/>
        <v>9.5444999999999993</v>
      </c>
      <c r="AF120" s="266">
        <v>118</v>
      </c>
      <c r="AG120" s="266">
        <v>0.15740000000000001</v>
      </c>
      <c r="AH120" s="266">
        <v>6.9325000000000001</v>
      </c>
      <c r="AI120" s="266">
        <v>0.11355999999999999</v>
      </c>
      <c r="AJ120" s="266">
        <v>4.8319999999999999</v>
      </c>
      <c r="AK120" s="266">
        <v>5.2930000000000001</v>
      </c>
      <c r="AL120" s="266">
        <v>5.5789999999999997</v>
      </c>
      <c r="AM120" s="266">
        <v>5.7350000000000003</v>
      </c>
      <c r="AN120" s="266">
        <v>5.9829999999999997</v>
      </c>
      <c r="AO120" s="266">
        <v>6.1559999999999997</v>
      </c>
      <c r="AP120" s="266">
        <v>6.4180000000000001</v>
      </c>
      <c r="AQ120" s="266">
        <v>6.9329999999999998</v>
      </c>
      <c r="AR120" s="266">
        <v>7.4809999999999999</v>
      </c>
      <c r="AS120" s="266">
        <v>7.79</v>
      </c>
      <c r="AT120" s="266">
        <v>8.0050000000000008</v>
      </c>
      <c r="AU120" s="266">
        <v>8.3339999999999996</v>
      </c>
      <c r="AV120" s="266">
        <v>8.5530000000000008</v>
      </c>
      <c r="AW120" s="266">
        <v>8.9809999999999999</v>
      </c>
      <c r="AX120" s="266">
        <v>9.7550000000000008</v>
      </c>
      <c r="BA120" s="372">
        <v>118</v>
      </c>
      <c r="BB120" s="372">
        <v>1E-4</v>
      </c>
      <c r="BC120" s="372">
        <v>6.3586</v>
      </c>
      <c r="BD120" s="372">
        <v>0.12422999999999999</v>
      </c>
      <c r="BE120" s="372">
        <v>4.3310000000000004</v>
      </c>
      <c r="BF120" s="372">
        <v>4.7629999999999999</v>
      </c>
      <c r="BG120" s="372">
        <v>5.0339999999999998</v>
      </c>
      <c r="BH120" s="372">
        <v>5.1829999999999998</v>
      </c>
      <c r="BI120" s="372">
        <v>5.423</v>
      </c>
      <c r="BJ120" s="372">
        <v>5.59</v>
      </c>
      <c r="BK120" s="372">
        <v>5.8479999999999999</v>
      </c>
      <c r="BL120" s="372">
        <v>6.359</v>
      </c>
      <c r="BM120" s="372">
        <v>6.9139999999999997</v>
      </c>
      <c r="BN120" s="372">
        <v>7.2320000000000002</v>
      </c>
      <c r="BO120" s="372">
        <v>7.4560000000000004</v>
      </c>
      <c r="BP120" s="372">
        <v>7.8</v>
      </c>
      <c r="BQ120" s="372">
        <v>8.032</v>
      </c>
      <c r="BR120" s="372">
        <v>8.4890000000000008</v>
      </c>
      <c r="BS120" s="372">
        <v>9.3339999999999996</v>
      </c>
    </row>
    <row r="121" spans="1:71" x14ac:dyDescent="0.2">
      <c r="A121" s="265">
        <f t="shared" si="56"/>
        <v>6.6635</v>
      </c>
      <c r="B121" s="265">
        <f t="shared" si="57"/>
        <v>6.15</v>
      </c>
      <c r="C121" s="265">
        <f t="shared" si="34"/>
        <v>7.2170000000000005</v>
      </c>
      <c r="D121" s="265">
        <f t="shared" si="58"/>
        <v>119</v>
      </c>
      <c r="E121" s="373">
        <f t="shared" si="59"/>
        <v>3.9096509240246409</v>
      </c>
      <c r="F121" s="373">
        <f t="shared" si="60"/>
        <v>0.32580424366872007</v>
      </c>
      <c r="G121" s="373">
        <f t="shared" si="61"/>
        <v>12.909650924024641</v>
      </c>
      <c r="H121" s="374">
        <f t="shared" si="62"/>
        <v>0.71068425294318649</v>
      </c>
      <c r="I121" s="374">
        <f t="shared" si="35"/>
        <v>0.47357079535731644</v>
      </c>
      <c r="J121" s="374">
        <f t="shared" si="36"/>
        <v>0.64155453270788343</v>
      </c>
      <c r="K121" s="265" cm="1">
        <f t="array" ref="K121">$G121^gamma_drug4/($G121^gamma_drug4+(AGE_50_drug4+9)^gamma_drug4)</f>
        <v>1</v>
      </c>
      <c r="L121" s="264">
        <f t="shared" si="37"/>
        <v>119</v>
      </c>
      <c r="M121" s="264">
        <f t="shared" si="38"/>
        <v>7.775E-2</v>
      </c>
      <c r="N121" s="264">
        <f t="shared" si="39"/>
        <v>6.6637000000000004</v>
      </c>
      <c r="O121" s="264">
        <f t="shared" si="40"/>
        <v>0.11881</v>
      </c>
      <c r="P121" s="264">
        <f t="shared" si="41"/>
        <v>4.5960000000000001</v>
      </c>
      <c r="Q121" s="264">
        <f t="shared" si="42"/>
        <v>5.0430000000000001</v>
      </c>
      <c r="R121" s="264">
        <f t="shared" si="43"/>
        <v>5.3215000000000003</v>
      </c>
      <c r="S121" s="264">
        <f t="shared" si="44"/>
        <v>5.4749999999999996</v>
      </c>
      <c r="T121" s="264">
        <f t="shared" si="45"/>
        <v>5.7195</v>
      </c>
      <c r="U121" s="264">
        <f t="shared" si="46"/>
        <v>5.8895</v>
      </c>
      <c r="V121" s="264">
        <f t="shared" si="47"/>
        <v>6.15</v>
      </c>
      <c r="W121" s="264">
        <f t="shared" si="48"/>
        <v>6.6635</v>
      </c>
      <c r="X121" s="264">
        <f t="shared" si="49"/>
        <v>7.2170000000000005</v>
      </c>
      <c r="Y121" s="264">
        <f t="shared" si="50"/>
        <v>7.5309999999999997</v>
      </c>
      <c r="Z121" s="264">
        <f t="shared" si="51"/>
        <v>7.7509999999999994</v>
      </c>
      <c r="AA121" s="264">
        <f t="shared" si="52"/>
        <v>8.088000000000001</v>
      </c>
      <c r="AB121" s="264">
        <f t="shared" si="53"/>
        <v>8.3144999999999989</v>
      </c>
      <c r="AC121" s="264">
        <f t="shared" si="54"/>
        <v>8.7575000000000003</v>
      </c>
      <c r="AD121" s="264">
        <f t="shared" si="55"/>
        <v>9.5689999999999991</v>
      </c>
      <c r="AF121" s="266">
        <v>119</v>
      </c>
      <c r="AG121" s="266">
        <v>0.15679999999999999</v>
      </c>
      <c r="AH121" s="266">
        <v>6.9512999999999998</v>
      </c>
      <c r="AI121" s="266">
        <v>0.11345</v>
      </c>
      <c r="AJ121" s="266">
        <v>4.8470000000000004</v>
      </c>
      <c r="AK121" s="266">
        <v>5.3090000000000002</v>
      </c>
      <c r="AL121" s="266">
        <v>5.5949999999999998</v>
      </c>
      <c r="AM121" s="266">
        <v>5.7519999999999998</v>
      </c>
      <c r="AN121" s="266">
        <v>6.0010000000000003</v>
      </c>
      <c r="AO121" s="266">
        <v>6.173</v>
      </c>
      <c r="AP121" s="266">
        <v>6.4359999999999999</v>
      </c>
      <c r="AQ121" s="266">
        <v>6.9509999999999996</v>
      </c>
      <c r="AR121" s="266">
        <v>7.5010000000000003</v>
      </c>
      <c r="AS121" s="266">
        <v>7.81</v>
      </c>
      <c r="AT121" s="266">
        <v>8.0259999999999998</v>
      </c>
      <c r="AU121" s="266">
        <v>8.3550000000000004</v>
      </c>
      <c r="AV121" s="266">
        <v>8.5749999999999993</v>
      </c>
      <c r="AW121" s="266">
        <v>9.0030000000000001</v>
      </c>
      <c r="AX121" s="266">
        <v>9.7789999999999999</v>
      </c>
      <c r="BA121" s="372">
        <v>119</v>
      </c>
      <c r="BB121" s="372">
        <v>-1.2999999999999999E-3</v>
      </c>
      <c r="BC121" s="372">
        <v>6.3761000000000001</v>
      </c>
      <c r="BD121" s="372">
        <v>0.12417</v>
      </c>
      <c r="BE121" s="372">
        <v>4.3449999999999998</v>
      </c>
      <c r="BF121" s="372">
        <v>4.7770000000000001</v>
      </c>
      <c r="BG121" s="372">
        <v>5.048</v>
      </c>
      <c r="BH121" s="372">
        <v>5.1980000000000004</v>
      </c>
      <c r="BI121" s="372">
        <v>5.4379999999999997</v>
      </c>
      <c r="BJ121" s="372">
        <v>5.6059999999999999</v>
      </c>
      <c r="BK121" s="372">
        <v>5.8639999999999999</v>
      </c>
      <c r="BL121" s="372">
        <v>6.3760000000000003</v>
      </c>
      <c r="BM121" s="372">
        <v>6.9329999999999998</v>
      </c>
      <c r="BN121" s="372">
        <v>7.2519999999999998</v>
      </c>
      <c r="BO121" s="372">
        <v>7.476</v>
      </c>
      <c r="BP121" s="372">
        <v>7.8209999999999997</v>
      </c>
      <c r="BQ121" s="372">
        <v>8.0540000000000003</v>
      </c>
      <c r="BR121" s="372">
        <v>8.5120000000000005</v>
      </c>
      <c r="BS121" s="372">
        <v>9.359</v>
      </c>
    </row>
    <row r="122" spans="1:71" x14ac:dyDescent="0.2">
      <c r="A122" s="265">
        <f t="shared" si="56"/>
        <v>6.6820000000000004</v>
      </c>
      <c r="B122" s="265">
        <f t="shared" si="57"/>
        <v>6.1669999999999998</v>
      </c>
      <c r="C122" s="265">
        <f t="shared" si="34"/>
        <v>7.2359999999999998</v>
      </c>
      <c r="D122" s="265">
        <f t="shared" si="58"/>
        <v>120</v>
      </c>
      <c r="E122" s="373">
        <f t="shared" si="59"/>
        <v>3.9425051334702257</v>
      </c>
      <c r="F122" s="373">
        <f t="shared" si="60"/>
        <v>0.32854209445585214</v>
      </c>
      <c r="G122" s="373">
        <f t="shared" si="61"/>
        <v>12.942505133470226</v>
      </c>
      <c r="H122" s="374">
        <f t="shared" si="62"/>
        <v>0.71295227679176376</v>
      </c>
      <c r="I122" s="374">
        <f t="shared" si="35"/>
        <v>0.47548479693997686</v>
      </c>
      <c r="J122" s="374">
        <f t="shared" si="36"/>
        <v>0.64307279515306837</v>
      </c>
      <c r="K122" s="265" cm="1">
        <f t="array" ref="K122">$G122^gamma_drug4/($G122^gamma_drug4+(AGE_50_drug4+9)^gamma_drug4)</f>
        <v>1</v>
      </c>
      <c r="L122" s="264">
        <f t="shared" si="37"/>
        <v>120</v>
      </c>
      <c r="M122" s="264">
        <f t="shared" si="38"/>
        <v>7.6850000000000002E-2</v>
      </c>
      <c r="N122" s="264">
        <f t="shared" si="39"/>
        <v>6.6817000000000002</v>
      </c>
      <c r="O122" s="264">
        <f t="shared" si="40"/>
        <v>0.11873</v>
      </c>
      <c r="P122" s="264">
        <f t="shared" si="41"/>
        <v>4.6099999999999994</v>
      </c>
      <c r="Q122" s="264">
        <f t="shared" si="42"/>
        <v>5.0579999999999998</v>
      </c>
      <c r="R122" s="264">
        <f t="shared" si="43"/>
        <v>5.3369999999999997</v>
      </c>
      <c r="S122" s="264">
        <f t="shared" si="44"/>
        <v>5.4904999999999999</v>
      </c>
      <c r="T122" s="264">
        <f t="shared" si="45"/>
        <v>5.7355</v>
      </c>
      <c r="U122" s="264">
        <f t="shared" si="46"/>
        <v>5.9064999999999994</v>
      </c>
      <c r="V122" s="264">
        <f t="shared" si="47"/>
        <v>6.1669999999999998</v>
      </c>
      <c r="W122" s="264">
        <f t="shared" si="48"/>
        <v>6.6820000000000004</v>
      </c>
      <c r="X122" s="264">
        <f t="shared" si="49"/>
        <v>7.2359999999999998</v>
      </c>
      <c r="Y122" s="264">
        <f t="shared" si="50"/>
        <v>7.5504999999999995</v>
      </c>
      <c r="Z122" s="264">
        <f t="shared" si="51"/>
        <v>7.7709999999999999</v>
      </c>
      <c r="AA122" s="264">
        <f t="shared" si="52"/>
        <v>8.109</v>
      </c>
      <c r="AB122" s="264">
        <f t="shared" si="53"/>
        <v>8.3354999999999997</v>
      </c>
      <c r="AC122" s="264">
        <f t="shared" si="54"/>
        <v>8.7800000000000011</v>
      </c>
      <c r="AD122" s="264">
        <f t="shared" si="55"/>
        <v>9.593</v>
      </c>
      <c r="AF122" s="266">
        <v>120</v>
      </c>
      <c r="AG122" s="266">
        <v>0.15629999999999999</v>
      </c>
      <c r="AH122" s="266">
        <v>6.9699</v>
      </c>
      <c r="AI122" s="266">
        <v>0.11334</v>
      </c>
      <c r="AJ122" s="266">
        <v>4.8620000000000001</v>
      </c>
      <c r="AK122" s="266">
        <v>5.3250000000000002</v>
      </c>
      <c r="AL122" s="266">
        <v>5.6109999999999998</v>
      </c>
      <c r="AM122" s="266">
        <v>5.7679999999999998</v>
      </c>
      <c r="AN122" s="266">
        <v>6.0179999999999998</v>
      </c>
      <c r="AO122" s="266">
        <v>6.1909999999999998</v>
      </c>
      <c r="AP122" s="266">
        <v>6.4539999999999997</v>
      </c>
      <c r="AQ122" s="266">
        <v>6.97</v>
      </c>
      <c r="AR122" s="266">
        <v>7.52</v>
      </c>
      <c r="AS122" s="266">
        <v>7.83</v>
      </c>
      <c r="AT122" s="266">
        <v>8.0459999999999994</v>
      </c>
      <c r="AU122" s="266">
        <v>8.3759999999999994</v>
      </c>
      <c r="AV122" s="266">
        <v>8.5960000000000001</v>
      </c>
      <c r="AW122" s="266">
        <v>9.0250000000000004</v>
      </c>
      <c r="AX122" s="266">
        <v>9.8019999999999996</v>
      </c>
      <c r="BA122" s="372">
        <v>120</v>
      </c>
      <c r="BB122" s="372">
        <v>-2.5999999999999999E-3</v>
      </c>
      <c r="BC122" s="372">
        <v>6.3935000000000004</v>
      </c>
      <c r="BD122" s="372">
        <v>0.12411999999999999</v>
      </c>
      <c r="BE122" s="372">
        <v>4.3579999999999997</v>
      </c>
      <c r="BF122" s="372">
        <v>4.7910000000000004</v>
      </c>
      <c r="BG122" s="372">
        <v>5.0629999999999997</v>
      </c>
      <c r="BH122" s="372">
        <v>5.2130000000000001</v>
      </c>
      <c r="BI122" s="372">
        <v>5.4530000000000003</v>
      </c>
      <c r="BJ122" s="372">
        <v>5.6219999999999999</v>
      </c>
      <c r="BK122" s="372">
        <v>5.88</v>
      </c>
      <c r="BL122" s="372">
        <v>6.3940000000000001</v>
      </c>
      <c r="BM122" s="372">
        <v>6.952</v>
      </c>
      <c r="BN122" s="372">
        <v>7.2709999999999999</v>
      </c>
      <c r="BO122" s="372">
        <v>7.4960000000000004</v>
      </c>
      <c r="BP122" s="372">
        <v>7.8419999999999996</v>
      </c>
      <c r="BQ122" s="372">
        <v>8.0749999999999993</v>
      </c>
      <c r="BR122" s="372">
        <v>8.5350000000000001</v>
      </c>
      <c r="BS122" s="372">
        <v>9.3840000000000003</v>
      </c>
    </row>
    <row r="123" spans="1:71" x14ac:dyDescent="0.2">
      <c r="A123" s="265">
        <f t="shared" si="56"/>
        <v>6.6999999999999993</v>
      </c>
      <c r="B123" s="265">
        <f t="shared" si="57"/>
        <v>6.1840000000000002</v>
      </c>
      <c r="C123" s="265">
        <f t="shared" si="34"/>
        <v>7.2549999999999999</v>
      </c>
      <c r="D123" s="265">
        <f t="shared" si="58"/>
        <v>121</v>
      </c>
      <c r="E123" s="373">
        <f t="shared" si="59"/>
        <v>3.9753593429158109</v>
      </c>
      <c r="F123" s="373">
        <f t="shared" si="60"/>
        <v>0.33127994524298426</v>
      </c>
      <c r="G123" s="373">
        <f t="shared" si="61"/>
        <v>12.975359342915811</v>
      </c>
      <c r="H123" s="374">
        <f t="shared" si="62"/>
        <v>0.71520393628758061</v>
      </c>
      <c r="I123" s="374">
        <f t="shared" si="35"/>
        <v>0.47739466381802775</v>
      </c>
      <c r="J123" s="374">
        <f t="shared" si="36"/>
        <v>0.64458435106173551</v>
      </c>
      <c r="K123" s="265" cm="1">
        <f t="array" ref="K123">$G123^gamma_drug4/($G123^gamma_drug4+(AGE_50_drug4+9)^gamma_drug4)</f>
        <v>1</v>
      </c>
      <c r="L123" s="264">
        <f t="shared" si="37"/>
        <v>121</v>
      </c>
      <c r="M123" s="264">
        <f t="shared" si="38"/>
        <v>7.5850000000000001E-2</v>
      </c>
      <c r="N123" s="264">
        <f t="shared" si="39"/>
        <v>6.6996500000000001</v>
      </c>
      <c r="O123" s="264">
        <f t="shared" si="40"/>
        <v>0.11865000000000001</v>
      </c>
      <c r="P123" s="264">
        <f t="shared" si="41"/>
        <v>4.6240000000000006</v>
      </c>
      <c r="Q123" s="264">
        <f t="shared" si="42"/>
        <v>5.0720000000000001</v>
      </c>
      <c r="R123" s="264">
        <f t="shared" si="43"/>
        <v>5.3525</v>
      </c>
      <c r="S123" s="264">
        <f t="shared" si="44"/>
        <v>5.5065</v>
      </c>
      <c r="T123" s="264">
        <f t="shared" si="45"/>
        <v>5.7515000000000001</v>
      </c>
      <c r="U123" s="264">
        <f t="shared" si="46"/>
        <v>5.9224999999999994</v>
      </c>
      <c r="V123" s="264">
        <f t="shared" si="47"/>
        <v>6.1840000000000002</v>
      </c>
      <c r="W123" s="264">
        <f t="shared" si="48"/>
        <v>6.6999999999999993</v>
      </c>
      <c r="X123" s="264">
        <f t="shared" si="49"/>
        <v>7.2549999999999999</v>
      </c>
      <c r="Y123" s="264">
        <f t="shared" si="50"/>
        <v>7.5705</v>
      </c>
      <c r="Z123" s="264">
        <f t="shared" si="51"/>
        <v>7.7915000000000001</v>
      </c>
      <c r="AA123" s="264">
        <f t="shared" si="52"/>
        <v>8.1300000000000008</v>
      </c>
      <c r="AB123" s="264">
        <f t="shared" si="53"/>
        <v>8.3565000000000005</v>
      </c>
      <c r="AC123" s="264">
        <f t="shared" si="54"/>
        <v>8.8019999999999996</v>
      </c>
      <c r="AD123" s="264">
        <f t="shared" si="55"/>
        <v>9.6174999999999997</v>
      </c>
      <c r="AF123" s="266">
        <v>121</v>
      </c>
      <c r="AG123" s="266">
        <v>0.15570000000000001</v>
      </c>
      <c r="AH123" s="266">
        <v>6.9885000000000002</v>
      </c>
      <c r="AI123" s="266">
        <v>0.11323999999999999</v>
      </c>
      <c r="AJ123" s="266">
        <v>4.8769999999999998</v>
      </c>
      <c r="AK123" s="266">
        <v>5.34</v>
      </c>
      <c r="AL123" s="266">
        <v>5.6280000000000001</v>
      </c>
      <c r="AM123" s="266">
        <v>5.7850000000000001</v>
      </c>
      <c r="AN123" s="266">
        <v>6.0339999999999998</v>
      </c>
      <c r="AO123" s="266">
        <v>6.2080000000000002</v>
      </c>
      <c r="AP123" s="266">
        <v>6.4720000000000004</v>
      </c>
      <c r="AQ123" s="266">
        <v>6.9889999999999999</v>
      </c>
      <c r="AR123" s="266">
        <v>7.54</v>
      </c>
      <c r="AS123" s="266">
        <v>7.85</v>
      </c>
      <c r="AT123" s="266">
        <v>8.0670000000000002</v>
      </c>
      <c r="AU123" s="266">
        <v>8.3970000000000002</v>
      </c>
      <c r="AV123" s="266">
        <v>8.6170000000000009</v>
      </c>
      <c r="AW123" s="266">
        <v>9.0470000000000006</v>
      </c>
      <c r="AX123" s="266">
        <v>9.8260000000000005</v>
      </c>
      <c r="BA123" s="372">
        <v>121</v>
      </c>
      <c r="BB123" s="372">
        <v>-4.0000000000000001E-3</v>
      </c>
      <c r="BC123" s="372">
        <v>6.4108000000000001</v>
      </c>
      <c r="BD123" s="372">
        <v>0.12406</v>
      </c>
      <c r="BE123" s="372">
        <v>4.3710000000000004</v>
      </c>
      <c r="BF123" s="372">
        <v>4.8040000000000003</v>
      </c>
      <c r="BG123" s="372">
        <v>5.077</v>
      </c>
      <c r="BH123" s="372">
        <v>5.2279999999999998</v>
      </c>
      <c r="BI123" s="372">
        <v>5.4690000000000003</v>
      </c>
      <c r="BJ123" s="372">
        <v>5.6369999999999996</v>
      </c>
      <c r="BK123" s="372">
        <v>5.8959999999999999</v>
      </c>
      <c r="BL123" s="372">
        <v>6.4109999999999996</v>
      </c>
      <c r="BM123" s="372">
        <v>6.97</v>
      </c>
      <c r="BN123" s="372">
        <v>7.2910000000000004</v>
      </c>
      <c r="BO123" s="372">
        <v>7.516</v>
      </c>
      <c r="BP123" s="372">
        <v>7.8630000000000004</v>
      </c>
      <c r="BQ123" s="372">
        <v>8.0960000000000001</v>
      </c>
      <c r="BR123" s="372">
        <v>8.5570000000000004</v>
      </c>
      <c r="BS123" s="372">
        <v>9.4090000000000007</v>
      </c>
    </row>
    <row r="124" spans="1:71" x14ac:dyDescent="0.2">
      <c r="A124" s="265">
        <f t="shared" si="56"/>
        <v>6.7174999999999994</v>
      </c>
      <c r="B124" s="265">
        <f t="shared" si="57"/>
        <v>6.2004999999999999</v>
      </c>
      <c r="C124" s="265">
        <f t="shared" si="34"/>
        <v>7.274</v>
      </c>
      <c r="D124" s="265">
        <f t="shared" si="58"/>
        <v>122</v>
      </c>
      <c r="E124" s="373">
        <f t="shared" si="59"/>
        <v>4.0082135523613962</v>
      </c>
      <c r="F124" s="373">
        <f t="shared" si="60"/>
        <v>0.33401779603011633</v>
      </c>
      <c r="G124" s="373">
        <f t="shared" si="61"/>
        <v>13.008213552361397</v>
      </c>
      <c r="H124" s="374">
        <f t="shared" si="62"/>
        <v>0.71743927961151166</v>
      </c>
      <c r="I124" s="374">
        <f t="shared" si="35"/>
        <v>0.47930035969515816</v>
      </c>
      <c r="J124" s="374">
        <f t="shared" si="36"/>
        <v>0.64608921697677457</v>
      </c>
      <c r="K124" s="265" cm="1">
        <f t="array" ref="K124">$G124^gamma_drug4/($G124^gamma_drug4+(AGE_50_drug4+9)^gamma_drug4)</f>
        <v>1</v>
      </c>
      <c r="L124" s="264">
        <f t="shared" si="37"/>
        <v>122</v>
      </c>
      <c r="M124" s="264">
        <f t="shared" si="38"/>
        <v>7.4899999999999994E-2</v>
      </c>
      <c r="N124" s="264">
        <f t="shared" si="39"/>
        <v>6.7174499999999995</v>
      </c>
      <c r="O124" s="264">
        <f t="shared" si="40"/>
        <v>0.11856999999999999</v>
      </c>
      <c r="P124" s="264">
        <f t="shared" si="41"/>
        <v>4.6370000000000005</v>
      </c>
      <c r="Q124" s="264">
        <f t="shared" si="42"/>
        <v>5.0869999999999997</v>
      </c>
      <c r="R124" s="264">
        <f t="shared" si="43"/>
        <v>5.3674999999999997</v>
      </c>
      <c r="S124" s="264">
        <f t="shared" si="44"/>
        <v>5.5214999999999996</v>
      </c>
      <c r="T124" s="264">
        <f t="shared" si="45"/>
        <v>5.7675000000000001</v>
      </c>
      <c r="U124" s="264">
        <f t="shared" si="46"/>
        <v>5.9390000000000001</v>
      </c>
      <c r="V124" s="264">
        <f t="shared" si="47"/>
        <v>6.2004999999999999</v>
      </c>
      <c r="W124" s="264">
        <f t="shared" si="48"/>
        <v>6.7174999999999994</v>
      </c>
      <c r="X124" s="264">
        <f t="shared" si="49"/>
        <v>7.274</v>
      </c>
      <c r="Y124" s="264">
        <f t="shared" si="50"/>
        <v>7.59</v>
      </c>
      <c r="Z124" s="264">
        <f t="shared" si="51"/>
        <v>7.8114999999999997</v>
      </c>
      <c r="AA124" s="264">
        <f t="shared" si="52"/>
        <v>8.1504999999999992</v>
      </c>
      <c r="AB124" s="264">
        <f t="shared" si="53"/>
        <v>8.3784999999999989</v>
      </c>
      <c r="AC124" s="264">
        <f t="shared" si="54"/>
        <v>8.8240000000000016</v>
      </c>
      <c r="AD124" s="264">
        <f t="shared" si="55"/>
        <v>9.6415000000000006</v>
      </c>
      <c r="AF124" s="266">
        <v>122</v>
      </c>
      <c r="AG124" s="266">
        <v>0.15509999999999999</v>
      </c>
      <c r="AH124" s="266">
        <v>7.0068999999999999</v>
      </c>
      <c r="AI124" s="266">
        <v>0.11312999999999999</v>
      </c>
      <c r="AJ124" s="266">
        <v>4.891</v>
      </c>
      <c r="AK124" s="266">
        <v>5.3559999999999999</v>
      </c>
      <c r="AL124" s="266">
        <v>5.6440000000000001</v>
      </c>
      <c r="AM124" s="266">
        <v>5.8010000000000002</v>
      </c>
      <c r="AN124" s="266">
        <v>6.0510000000000002</v>
      </c>
      <c r="AO124" s="266">
        <v>6.2249999999999996</v>
      </c>
      <c r="AP124" s="266">
        <v>6.4889999999999999</v>
      </c>
      <c r="AQ124" s="266">
        <v>7.0069999999999997</v>
      </c>
      <c r="AR124" s="266">
        <v>7.5590000000000002</v>
      </c>
      <c r="AS124" s="266">
        <v>7.87</v>
      </c>
      <c r="AT124" s="266">
        <v>8.0869999999999997</v>
      </c>
      <c r="AU124" s="266">
        <v>8.4179999999999993</v>
      </c>
      <c r="AV124" s="266">
        <v>8.6389999999999993</v>
      </c>
      <c r="AW124" s="266">
        <v>9.0690000000000008</v>
      </c>
      <c r="AX124" s="266">
        <v>9.8490000000000002</v>
      </c>
      <c r="BA124" s="372">
        <v>122</v>
      </c>
      <c r="BB124" s="372">
        <v>-5.3E-3</v>
      </c>
      <c r="BC124" s="372">
        <v>6.4279999999999999</v>
      </c>
      <c r="BD124" s="372">
        <v>0.12401</v>
      </c>
      <c r="BE124" s="372">
        <v>4.383</v>
      </c>
      <c r="BF124" s="372">
        <v>4.8179999999999996</v>
      </c>
      <c r="BG124" s="372">
        <v>5.0910000000000002</v>
      </c>
      <c r="BH124" s="372">
        <v>5.242</v>
      </c>
      <c r="BI124" s="372">
        <v>5.484</v>
      </c>
      <c r="BJ124" s="372">
        <v>5.6529999999999996</v>
      </c>
      <c r="BK124" s="372">
        <v>5.9119999999999999</v>
      </c>
      <c r="BL124" s="372">
        <v>6.4279999999999999</v>
      </c>
      <c r="BM124" s="372">
        <v>6.9889999999999999</v>
      </c>
      <c r="BN124" s="372">
        <v>7.31</v>
      </c>
      <c r="BO124" s="372">
        <v>7.5359999999999996</v>
      </c>
      <c r="BP124" s="372">
        <v>7.883</v>
      </c>
      <c r="BQ124" s="372">
        <v>8.1180000000000003</v>
      </c>
      <c r="BR124" s="372">
        <v>8.5790000000000006</v>
      </c>
      <c r="BS124" s="372">
        <v>9.4339999999999993</v>
      </c>
    </row>
    <row r="125" spans="1:71" x14ac:dyDescent="0.2">
      <c r="A125" s="265">
        <f t="shared" si="56"/>
        <v>6.7350000000000003</v>
      </c>
      <c r="B125" s="265">
        <f t="shared" si="57"/>
        <v>6.2174999999999994</v>
      </c>
      <c r="C125" s="265">
        <f t="shared" si="34"/>
        <v>7.2925000000000004</v>
      </c>
      <c r="D125" s="265">
        <f t="shared" si="58"/>
        <v>123</v>
      </c>
      <c r="E125" s="373">
        <f t="shared" si="59"/>
        <v>4.0410677618069819</v>
      </c>
      <c r="F125" s="373">
        <f t="shared" si="60"/>
        <v>0.33675564681724846</v>
      </c>
      <c r="G125" s="373">
        <f t="shared" si="61"/>
        <v>13.041067761806982</v>
      </c>
      <c r="H125" s="374">
        <f t="shared" si="62"/>
        <v>0.71965835675792156</v>
      </c>
      <c r="I125" s="374">
        <f t="shared" si="35"/>
        <v>0.48120184890102841</v>
      </c>
      <c r="J125" s="374">
        <f t="shared" si="36"/>
        <v>0.64758740968132944</v>
      </c>
      <c r="K125" s="265" cm="1">
        <f t="array" ref="K125">$G125^gamma_drug4/($G125^gamma_drug4+(AGE_50_drug4+9)^gamma_drug4)</f>
        <v>1</v>
      </c>
      <c r="L125" s="264">
        <f t="shared" si="37"/>
        <v>123</v>
      </c>
      <c r="M125" s="264">
        <f t="shared" si="38"/>
        <v>7.3949999999999988E-2</v>
      </c>
      <c r="N125" s="264">
        <f t="shared" si="39"/>
        <v>6.7351000000000001</v>
      </c>
      <c r="O125" s="264">
        <f t="shared" si="40"/>
        <v>0.11849000000000001</v>
      </c>
      <c r="P125" s="264">
        <f t="shared" si="41"/>
        <v>4.6509999999999998</v>
      </c>
      <c r="Q125" s="264">
        <f t="shared" si="42"/>
        <v>5.1014999999999997</v>
      </c>
      <c r="R125" s="264">
        <f t="shared" si="43"/>
        <v>5.383</v>
      </c>
      <c r="S125" s="264">
        <f t="shared" si="44"/>
        <v>5.5369999999999999</v>
      </c>
      <c r="T125" s="264">
        <f t="shared" si="45"/>
        <v>5.7835000000000001</v>
      </c>
      <c r="U125" s="264">
        <f t="shared" si="46"/>
        <v>5.9550000000000001</v>
      </c>
      <c r="V125" s="264">
        <f t="shared" si="47"/>
        <v>6.2174999999999994</v>
      </c>
      <c r="W125" s="264">
        <f t="shared" si="48"/>
        <v>6.7350000000000003</v>
      </c>
      <c r="X125" s="264">
        <f t="shared" si="49"/>
        <v>7.2925000000000004</v>
      </c>
      <c r="Y125" s="264">
        <f t="shared" si="50"/>
        <v>7.6094999999999997</v>
      </c>
      <c r="Z125" s="264">
        <f t="shared" si="51"/>
        <v>7.8309999999999995</v>
      </c>
      <c r="AA125" s="264">
        <f t="shared" si="52"/>
        <v>8.1709999999999994</v>
      </c>
      <c r="AB125" s="264">
        <f t="shared" si="53"/>
        <v>8.3994999999999997</v>
      </c>
      <c r="AC125" s="264">
        <f t="shared" si="54"/>
        <v>8.8460000000000001</v>
      </c>
      <c r="AD125" s="264">
        <f t="shared" si="55"/>
        <v>9.6649999999999991</v>
      </c>
      <c r="AF125" s="266">
        <v>123</v>
      </c>
      <c r="AG125" s="266">
        <v>0.15459999999999999</v>
      </c>
      <c r="AH125" s="266">
        <v>7.0251999999999999</v>
      </c>
      <c r="AI125" s="266">
        <v>0.11303000000000001</v>
      </c>
      <c r="AJ125" s="266">
        <v>4.9059999999999997</v>
      </c>
      <c r="AK125" s="266">
        <v>5.3710000000000004</v>
      </c>
      <c r="AL125" s="266">
        <v>5.66</v>
      </c>
      <c r="AM125" s="266">
        <v>5.8170000000000002</v>
      </c>
      <c r="AN125" s="266">
        <v>6.0679999999999996</v>
      </c>
      <c r="AO125" s="266">
        <v>6.242</v>
      </c>
      <c r="AP125" s="266">
        <v>6.5069999999999997</v>
      </c>
      <c r="AQ125" s="266">
        <v>7.0250000000000004</v>
      </c>
      <c r="AR125" s="266">
        <v>7.5780000000000003</v>
      </c>
      <c r="AS125" s="266">
        <v>7.89</v>
      </c>
      <c r="AT125" s="266">
        <v>8.1069999999999993</v>
      </c>
      <c r="AU125" s="266">
        <v>8.4380000000000006</v>
      </c>
      <c r="AV125" s="266">
        <v>8.66</v>
      </c>
      <c r="AW125" s="266">
        <v>9.0909999999999993</v>
      </c>
      <c r="AX125" s="266">
        <v>9.8719999999999999</v>
      </c>
      <c r="BA125" s="372">
        <v>123</v>
      </c>
      <c r="BB125" s="372">
        <v>-6.7000000000000002E-3</v>
      </c>
      <c r="BC125" s="372">
        <v>6.4450000000000003</v>
      </c>
      <c r="BD125" s="372">
        <v>0.12395</v>
      </c>
      <c r="BE125" s="372">
        <v>4.3959999999999999</v>
      </c>
      <c r="BF125" s="372">
        <v>4.8319999999999999</v>
      </c>
      <c r="BG125" s="372">
        <v>5.1059999999999999</v>
      </c>
      <c r="BH125" s="372">
        <v>5.2569999999999997</v>
      </c>
      <c r="BI125" s="372">
        <v>5.4989999999999997</v>
      </c>
      <c r="BJ125" s="372">
        <v>5.6680000000000001</v>
      </c>
      <c r="BK125" s="372">
        <v>5.9279999999999999</v>
      </c>
      <c r="BL125" s="372">
        <v>6.4450000000000003</v>
      </c>
      <c r="BM125" s="372">
        <v>7.0069999999999997</v>
      </c>
      <c r="BN125" s="372">
        <v>7.3289999999999997</v>
      </c>
      <c r="BO125" s="372">
        <v>7.5549999999999997</v>
      </c>
      <c r="BP125" s="372">
        <v>7.9039999999999999</v>
      </c>
      <c r="BQ125" s="372">
        <v>8.1389999999999993</v>
      </c>
      <c r="BR125" s="372">
        <v>8.6010000000000009</v>
      </c>
      <c r="BS125" s="372">
        <v>9.4580000000000002</v>
      </c>
    </row>
    <row r="126" spans="1:71" x14ac:dyDescent="0.2">
      <c r="A126" s="265">
        <f t="shared" si="56"/>
        <v>6.7524999999999995</v>
      </c>
      <c r="B126" s="265">
        <f t="shared" si="57"/>
        <v>6.234</v>
      </c>
      <c r="C126" s="265">
        <f t="shared" si="34"/>
        <v>7.3109999999999999</v>
      </c>
      <c r="D126" s="265">
        <f t="shared" si="58"/>
        <v>124</v>
      </c>
      <c r="E126" s="373">
        <f t="shared" si="59"/>
        <v>4.0739219712525667</v>
      </c>
      <c r="F126" s="373">
        <f t="shared" si="60"/>
        <v>0.33949349760438058</v>
      </c>
      <c r="G126" s="373">
        <f t="shared" si="61"/>
        <v>13.073921971252567</v>
      </c>
      <c r="H126" s="374">
        <f t="shared" si="62"/>
        <v>0.72186121948073967</v>
      </c>
      <c r="I126" s="374">
        <f t="shared" si="35"/>
        <v>0.48309909638850679</v>
      </c>
      <c r="J126" s="374">
        <f t="shared" si="36"/>
        <v>0.64907894619285478</v>
      </c>
      <c r="K126" s="265" cm="1">
        <f t="array" ref="K126">$G126^gamma_drug4/($G126^gamma_drug4+(AGE_50_drug4+9)^gamma_drug4)</f>
        <v>1</v>
      </c>
      <c r="L126" s="264">
        <f t="shared" si="37"/>
        <v>124</v>
      </c>
      <c r="M126" s="264">
        <f t="shared" si="38"/>
        <v>7.2999999999999995E-2</v>
      </c>
      <c r="N126" s="264">
        <f t="shared" si="39"/>
        <v>6.7526999999999999</v>
      </c>
      <c r="O126" s="264">
        <f t="shared" si="40"/>
        <v>0.11841499999999999</v>
      </c>
      <c r="P126" s="264">
        <f t="shared" si="41"/>
        <v>4.6645000000000003</v>
      </c>
      <c r="Q126" s="264">
        <f t="shared" si="42"/>
        <v>5.1159999999999997</v>
      </c>
      <c r="R126" s="264">
        <f t="shared" si="43"/>
        <v>5.3975</v>
      </c>
      <c r="S126" s="264">
        <f t="shared" si="44"/>
        <v>5.5525000000000002</v>
      </c>
      <c r="T126" s="264">
        <f t="shared" si="45"/>
        <v>5.7989999999999995</v>
      </c>
      <c r="U126" s="264">
        <f t="shared" si="46"/>
        <v>5.9715000000000007</v>
      </c>
      <c r="V126" s="264">
        <f t="shared" si="47"/>
        <v>6.234</v>
      </c>
      <c r="W126" s="264">
        <f t="shared" si="48"/>
        <v>6.7524999999999995</v>
      </c>
      <c r="X126" s="264">
        <f t="shared" si="49"/>
        <v>7.3109999999999999</v>
      </c>
      <c r="Y126" s="264">
        <f t="shared" si="50"/>
        <v>7.6289999999999996</v>
      </c>
      <c r="Z126" s="264">
        <f t="shared" si="51"/>
        <v>7.8510000000000009</v>
      </c>
      <c r="AA126" s="264">
        <f t="shared" si="52"/>
        <v>8.1914999999999996</v>
      </c>
      <c r="AB126" s="264">
        <f t="shared" si="53"/>
        <v>8.4205000000000005</v>
      </c>
      <c r="AC126" s="264">
        <f t="shared" si="54"/>
        <v>8.8680000000000003</v>
      </c>
      <c r="AD126" s="264">
        <f t="shared" si="55"/>
        <v>9.6884999999999994</v>
      </c>
      <c r="AF126" s="266">
        <v>124</v>
      </c>
      <c r="AG126" s="266">
        <v>0.154</v>
      </c>
      <c r="AH126" s="266">
        <v>7.0434000000000001</v>
      </c>
      <c r="AI126" s="266">
        <v>0.11293</v>
      </c>
      <c r="AJ126" s="266">
        <v>4.92</v>
      </c>
      <c r="AK126" s="266">
        <v>5.3869999999999996</v>
      </c>
      <c r="AL126" s="266">
        <v>5.6749999999999998</v>
      </c>
      <c r="AM126" s="266">
        <v>5.8339999999999996</v>
      </c>
      <c r="AN126" s="266">
        <v>6.0839999999999996</v>
      </c>
      <c r="AO126" s="266">
        <v>6.2590000000000003</v>
      </c>
      <c r="AP126" s="266">
        <v>6.524</v>
      </c>
      <c r="AQ126" s="266">
        <v>7.0430000000000001</v>
      </c>
      <c r="AR126" s="266">
        <v>7.5970000000000004</v>
      </c>
      <c r="AS126" s="266">
        <v>7.91</v>
      </c>
      <c r="AT126" s="266">
        <v>8.1270000000000007</v>
      </c>
      <c r="AU126" s="266">
        <v>8.4589999999999996</v>
      </c>
      <c r="AV126" s="266">
        <v>8.6809999999999992</v>
      </c>
      <c r="AW126" s="266">
        <v>9.1120000000000001</v>
      </c>
      <c r="AX126" s="266">
        <v>9.8949999999999996</v>
      </c>
      <c r="BA126" s="372">
        <v>124</v>
      </c>
      <c r="BB126" s="372">
        <v>-8.0000000000000002E-3</v>
      </c>
      <c r="BC126" s="372">
        <v>6.4619999999999997</v>
      </c>
      <c r="BD126" s="372">
        <v>0.1239</v>
      </c>
      <c r="BE126" s="372">
        <v>4.4089999999999998</v>
      </c>
      <c r="BF126" s="372">
        <v>4.8449999999999998</v>
      </c>
      <c r="BG126" s="372">
        <v>5.12</v>
      </c>
      <c r="BH126" s="372">
        <v>5.2709999999999999</v>
      </c>
      <c r="BI126" s="372">
        <v>5.5140000000000002</v>
      </c>
      <c r="BJ126" s="372">
        <v>5.6840000000000002</v>
      </c>
      <c r="BK126" s="372">
        <v>5.944</v>
      </c>
      <c r="BL126" s="372">
        <v>6.4619999999999997</v>
      </c>
      <c r="BM126" s="372">
        <v>7.0250000000000004</v>
      </c>
      <c r="BN126" s="372">
        <v>7.3479999999999999</v>
      </c>
      <c r="BO126" s="372">
        <v>7.5750000000000002</v>
      </c>
      <c r="BP126" s="372">
        <v>7.9240000000000004</v>
      </c>
      <c r="BQ126" s="372">
        <v>8.16</v>
      </c>
      <c r="BR126" s="372">
        <v>8.6240000000000006</v>
      </c>
      <c r="BS126" s="372">
        <v>9.4819999999999993</v>
      </c>
    </row>
    <row r="127" spans="1:71" x14ac:dyDescent="0.2">
      <c r="A127" s="265">
        <f t="shared" si="56"/>
        <v>6.7705000000000002</v>
      </c>
      <c r="B127" s="265">
        <f t="shared" si="57"/>
        <v>6.2505000000000006</v>
      </c>
      <c r="C127" s="265">
        <f t="shared" si="34"/>
        <v>7.33</v>
      </c>
      <c r="D127" s="265">
        <f t="shared" si="58"/>
        <v>125</v>
      </c>
      <c r="E127" s="373">
        <f t="shared" si="59"/>
        <v>4.1067761806981515</v>
      </c>
      <c r="F127" s="373">
        <f t="shared" si="60"/>
        <v>0.34223134839151265</v>
      </c>
      <c r="G127" s="373">
        <f t="shared" si="61"/>
        <v>13.106776180698152</v>
      </c>
      <c r="H127" s="374">
        <f t="shared" si="62"/>
        <v>0.72404792124022399</v>
      </c>
      <c r="I127" s="374">
        <f t="shared" si="35"/>
        <v>0.48499206773082876</v>
      </c>
      <c r="J127" s="374">
        <f t="shared" si="36"/>
        <v>0.6505638437572514</v>
      </c>
      <c r="K127" s="265" cm="1">
        <f t="array" ref="K127">$G127^gamma_drug4/($G127^gamma_drug4+(AGE_50_drug4+9)^gamma_drug4)</f>
        <v>1</v>
      </c>
      <c r="L127" s="264">
        <f t="shared" si="37"/>
        <v>125</v>
      </c>
      <c r="M127" s="264">
        <f t="shared" si="38"/>
        <v>7.2050000000000003E-2</v>
      </c>
      <c r="N127" s="264">
        <f t="shared" si="39"/>
        <v>6.7701499999999992</v>
      </c>
      <c r="O127" s="264">
        <f t="shared" si="40"/>
        <v>0.11834</v>
      </c>
      <c r="P127" s="264">
        <f t="shared" si="41"/>
        <v>4.6784999999999997</v>
      </c>
      <c r="Q127" s="264">
        <f t="shared" si="42"/>
        <v>5.1304999999999996</v>
      </c>
      <c r="R127" s="264">
        <f t="shared" si="43"/>
        <v>5.4124999999999996</v>
      </c>
      <c r="S127" s="264">
        <f t="shared" si="44"/>
        <v>5.5679999999999996</v>
      </c>
      <c r="T127" s="264">
        <f t="shared" si="45"/>
        <v>5.8149999999999995</v>
      </c>
      <c r="U127" s="264">
        <f t="shared" si="46"/>
        <v>5.9874999999999998</v>
      </c>
      <c r="V127" s="264">
        <f t="shared" si="47"/>
        <v>6.2505000000000006</v>
      </c>
      <c r="W127" s="264">
        <f t="shared" si="48"/>
        <v>6.7705000000000002</v>
      </c>
      <c r="X127" s="264">
        <f t="shared" si="49"/>
        <v>7.33</v>
      </c>
      <c r="Y127" s="264">
        <f t="shared" si="50"/>
        <v>7.6479999999999997</v>
      </c>
      <c r="Z127" s="264">
        <f t="shared" si="51"/>
        <v>7.8704999999999998</v>
      </c>
      <c r="AA127" s="264">
        <f t="shared" si="52"/>
        <v>8.2119999999999997</v>
      </c>
      <c r="AB127" s="264">
        <f t="shared" si="53"/>
        <v>8.4405000000000001</v>
      </c>
      <c r="AC127" s="264">
        <f t="shared" si="54"/>
        <v>8.89</v>
      </c>
      <c r="AD127" s="264">
        <f t="shared" si="55"/>
        <v>9.7119999999999997</v>
      </c>
      <c r="AF127" s="266">
        <v>125</v>
      </c>
      <c r="AG127" s="266">
        <v>0.1535</v>
      </c>
      <c r="AH127" s="266">
        <v>7.0614999999999997</v>
      </c>
      <c r="AI127" s="266">
        <v>0.11283</v>
      </c>
      <c r="AJ127" s="266">
        <v>4.9349999999999996</v>
      </c>
      <c r="AK127" s="266">
        <v>5.4020000000000001</v>
      </c>
      <c r="AL127" s="266">
        <v>5.6909999999999998</v>
      </c>
      <c r="AM127" s="266">
        <v>5.85</v>
      </c>
      <c r="AN127" s="266">
        <v>6.101</v>
      </c>
      <c r="AO127" s="266">
        <v>6.2759999999999998</v>
      </c>
      <c r="AP127" s="266">
        <v>6.5410000000000004</v>
      </c>
      <c r="AQ127" s="266">
        <v>7.0620000000000003</v>
      </c>
      <c r="AR127" s="266">
        <v>7.617</v>
      </c>
      <c r="AS127" s="266">
        <v>7.9290000000000003</v>
      </c>
      <c r="AT127" s="266">
        <v>8.1470000000000002</v>
      </c>
      <c r="AU127" s="266">
        <v>8.48</v>
      </c>
      <c r="AV127" s="266">
        <v>8.7010000000000005</v>
      </c>
      <c r="AW127" s="266">
        <v>9.1340000000000003</v>
      </c>
      <c r="AX127" s="266">
        <v>9.9179999999999993</v>
      </c>
      <c r="BA127" s="372">
        <v>125</v>
      </c>
      <c r="BB127" s="372">
        <v>-9.4000000000000004E-3</v>
      </c>
      <c r="BC127" s="372">
        <v>6.4787999999999997</v>
      </c>
      <c r="BD127" s="372">
        <v>0.12385</v>
      </c>
      <c r="BE127" s="372">
        <v>4.4219999999999997</v>
      </c>
      <c r="BF127" s="372">
        <v>4.859</v>
      </c>
      <c r="BG127" s="372">
        <v>5.1340000000000003</v>
      </c>
      <c r="BH127" s="372">
        <v>5.2859999999999996</v>
      </c>
      <c r="BI127" s="372">
        <v>5.5289999999999999</v>
      </c>
      <c r="BJ127" s="372">
        <v>5.6989999999999998</v>
      </c>
      <c r="BK127" s="372">
        <v>5.96</v>
      </c>
      <c r="BL127" s="372">
        <v>6.4790000000000001</v>
      </c>
      <c r="BM127" s="372">
        <v>7.0430000000000001</v>
      </c>
      <c r="BN127" s="372">
        <v>7.367</v>
      </c>
      <c r="BO127" s="372">
        <v>7.5940000000000003</v>
      </c>
      <c r="BP127" s="372">
        <v>7.944</v>
      </c>
      <c r="BQ127" s="372">
        <v>8.18</v>
      </c>
      <c r="BR127" s="372">
        <v>8.6460000000000008</v>
      </c>
      <c r="BS127" s="372">
        <v>9.5060000000000002</v>
      </c>
    </row>
    <row r="128" spans="1:71" x14ac:dyDescent="0.2">
      <c r="A128" s="265">
        <f t="shared" si="56"/>
        <v>6.7874999999999996</v>
      </c>
      <c r="B128" s="265">
        <f t="shared" si="57"/>
        <v>6.2664999999999997</v>
      </c>
      <c r="C128" s="265">
        <f t="shared" si="34"/>
        <v>7.3484999999999996</v>
      </c>
      <c r="D128" s="265">
        <f t="shared" si="58"/>
        <v>126</v>
      </c>
      <c r="E128" s="373">
        <f t="shared" si="59"/>
        <v>4.1396303901437372</v>
      </c>
      <c r="F128" s="373">
        <f t="shared" si="60"/>
        <v>0.34496919917864477</v>
      </c>
      <c r="G128" s="373">
        <f t="shared" si="61"/>
        <v>13.139630390143736</v>
      </c>
      <c r="H128" s="374">
        <f t="shared" si="62"/>
        <v>0.72621851715041452</v>
      </c>
      <c r="I128" s="374">
        <f t="shared" si="35"/>
        <v>0.48688072911868135</v>
      </c>
      <c r="J128" s="374">
        <f t="shared" si="36"/>
        <v>0.65204211984307725</v>
      </c>
      <c r="K128" s="265" cm="1">
        <f t="array" ref="K128">$G128^gamma_drug4/($G128^gamma_drug4+(AGE_50_drug4+9)^gamma_drug4)</f>
        <v>1</v>
      </c>
      <c r="L128" s="264">
        <f t="shared" si="37"/>
        <v>126</v>
      </c>
      <c r="M128" s="264">
        <f t="shared" si="38"/>
        <v>7.110000000000001E-2</v>
      </c>
      <c r="N128" s="264">
        <f t="shared" si="39"/>
        <v>6.7874999999999996</v>
      </c>
      <c r="O128" s="264">
        <f t="shared" si="40"/>
        <v>0.11827</v>
      </c>
      <c r="P128" s="264">
        <f t="shared" si="41"/>
        <v>4.6914999999999996</v>
      </c>
      <c r="Q128" s="264">
        <f t="shared" si="42"/>
        <v>5.1444999999999999</v>
      </c>
      <c r="R128" s="264">
        <f t="shared" si="43"/>
        <v>5.4275000000000002</v>
      </c>
      <c r="S128" s="264">
        <f t="shared" si="44"/>
        <v>5.5824999999999996</v>
      </c>
      <c r="T128" s="264">
        <f t="shared" si="45"/>
        <v>5.83</v>
      </c>
      <c r="U128" s="264">
        <f t="shared" si="46"/>
        <v>6.0030000000000001</v>
      </c>
      <c r="V128" s="264">
        <f t="shared" si="47"/>
        <v>6.2664999999999997</v>
      </c>
      <c r="W128" s="264">
        <f t="shared" si="48"/>
        <v>6.7874999999999996</v>
      </c>
      <c r="X128" s="264">
        <f t="shared" si="49"/>
        <v>7.3484999999999996</v>
      </c>
      <c r="Y128" s="264">
        <f t="shared" si="50"/>
        <v>7.6675000000000004</v>
      </c>
      <c r="Z128" s="264">
        <f t="shared" si="51"/>
        <v>7.8900000000000006</v>
      </c>
      <c r="AA128" s="264">
        <f t="shared" si="52"/>
        <v>8.2319999999999993</v>
      </c>
      <c r="AB128" s="264">
        <f t="shared" si="53"/>
        <v>8.4615000000000009</v>
      </c>
      <c r="AC128" s="264">
        <f t="shared" si="54"/>
        <v>8.9109999999999996</v>
      </c>
      <c r="AD128" s="264">
        <f t="shared" si="55"/>
        <v>9.7355</v>
      </c>
      <c r="AF128" s="266">
        <v>126</v>
      </c>
      <c r="AG128" s="266">
        <v>0.15290000000000001</v>
      </c>
      <c r="AH128" s="266">
        <v>7.0793999999999997</v>
      </c>
      <c r="AI128" s="266">
        <v>0.11274000000000001</v>
      </c>
      <c r="AJ128" s="266">
        <v>4.9489999999999998</v>
      </c>
      <c r="AK128" s="266">
        <v>5.4169999999999998</v>
      </c>
      <c r="AL128" s="266">
        <v>5.7069999999999999</v>
      </c>
      <c r="AM128" s="266">
        <v>5.8650000000000002</v>
      </c>
      <c r="AN128" s="266">
        <v>6.117</v>
      </c>
      <c r="AO128" s="266">
        <v>6.2919999999999998</v>
      </c>
      <c r="AP128" s="266">
        <v>6.5579999999999998</v>
      </c>
      <c r="AQ128" s="266">
        <v>7.0789999999999997</v>
      </c>
      <c r="AR128" s="266">
        <v>7.6349999999999998</v>
      </c>
      <c r="AS128" s="266">
        <v>7.9489999999999998</v>
      </c>
      <c r="AT128" s="266">
        <v>8.1669999999999998</v>
      </c>
      <c r="AU128" s="266">
        <v>8.5</v>
      </c>
      <c r="AV128" s="266">
        <v>8.7219999999999995</v>
      </c>
      <c r="AW128" s="266">
        <v>9.1549999999999994</v>
      </c>
      <c r="AX128" s="266">
        <v>9.9410000000000007</v>
      </c>
      <c r="BA128" s="372">
        <v>126</v>
      </c>
      <c r="BB128" s="372">
        <v>-1.0699999999999999E-2</v>
      </c>
      <c r="BC128" s="372">
        <v>6.4955999999999996</v>
      </c>
      <c r="BD128" s="372">
        <v>0.12379999999999999</v>
      </c>
      <c r="BE128" s="372">
        <v>4.4340000000000002</v>
      </c>
      <c r="BF128" s="372">
        <v>4.8719999999999999</v>
      </c>
      <c r="BG128" s="372">
        <v>5.1479999999999997</v>
      </c>
      <c r="BH128" s="372">
        <v>5.3</v>
      </c>
      <c r="BI128" s="372">
        <v>5.5430000000000001</v>
      </c>
      <c r="BJ128" s="372">
        <v>5.7140000000000004</v>
      </c>
      <c r="BK128" s="372">
        <v>5.9749999999999996</v>
      </c>
      <c r="BL128" s="372">
        <v>6.4960000000000004</v>
      </c>
      <c r="BM128" s="372">
        <v>7.0620000000000003</v>
      </c>
      <c r="BN128" s="372">
        <v>7.3860000000000001</v>
      </c>
      <c r="BO128" s="372">
        <v>7.6130000000000004</v>
      </c>
      <c r="BP128" s="372">
        <v>7.9640000000000004</v>
      </c>
      <c r="BQ128" s="372">
        <v>8.2010000000000005</v>
      </c>
      <c r="BR128" s="372">
        <v>8.6669999999999998</v>
      </c>
      <c r="BS128" s="372">
        <v>9.5299999999999994</v>
      </c>
    </row>
    <row r="129" spans="1:71" x14ac:dyDescent="0.2">
      <c r="A129" s="265">
        <f t="shared" si="56"/>
        <v>6.8045</v>
      </c>
      <c r="B129" s="265">
        <f t="shared" si="57"/>
        <v>6.2829999999999995</v>
      </c>
      <c r="C129" s="265">
        <f t="shared" si="34"/>
        <v>7.3665000000000003</v>
      </c>
      <c r="D129" s="265">
        <f t="shared" si="58"/>
        <v>127</v>
      </c>
      <c r="E129" s="373">
        <f t="shared" si="59"/>
        <v>4.1724845995893221</v>
      </c>
      <c r="F129" s="373">
        <f t="shared" si="60"/>
        <v>0.34770704996577684</v>
      </c>
      <c r="G129" s="373">
        <f t="shared" si="61"/>
        <v>13.172484599589321</v>
      </c>
      <c r="H129" s="374">
        <f t="shared" si="62"/>
        <v>0.72837306392729162</v>
      </c>
      <c r="I129" s="374">
        <f t="shared" si="35"/>
        <v>0.48876504735720833</v>
      </c>
      <c r="J129" s="374">
        <f t="shared" si="36"/>
        <v>0.65351379213583538</v>
      </c>
      <c r="K129" s="265" cm="1">
        <f t="array" ref="K129">$G129^gamma_drug4/($G129^gamma_drug4+(AGE_50_drug4+9)^gamma_drug4)</f>
        <v>1</v>
      </c>
      <c r="L129" s="264">
        <f t="shared" si="37"/>
        <v>127</v>
      </c>
      <c r="M129" s="264">
        <f t="shared" si="38"/>
        <v>7.0199999999999999E-2</v>
      </c>
      <c r="N129" s="264">
        <f t="shared" si="39"/>
        <v>6.8047000000000004</v>
      </c>
      <c r="O129" s="264">
        <f t="shared" si="40"/>
        <v>0.1182</v>
      </c>
      <c r="P129" s="264">
        <f t="shared" si="41"/>
        <v>4.7050000000000001</v>
      </c>
      <c r="Q129" s="264">
        <f t="shared" si="42"/>
        <v>5.1590000000000007</v>
      </c>
      <c r="R129" s="264">
        <f t="shared" si="43"/>
        <v>5.4420000000000002</v>
      </c>
      <c r="S129" s="264">
        <f t="shared" si="44"/>
        <v>5.5975000000000001</v>
      </c>
      <c r="T129" s="264">
        <f t="shared" si="45"/>
        <v>5.8454999999999995</v>
      </c>
      <c r="U129" s="264">
        <f t="shared" si="46"/>
        <v>6.0184999999999995</v>
      </c>
      <c r="V129" s="264">
        <f t="shared" si="47"/>
        <v>6.2829999999999995</v>
      </c>
      <c r="W129" s="264">
        <f t="shared" si="48"/>
        <v>6.8045</v>
      </c>
      <c r="X129" s="264">
        <f t="shared" si="49"/>
        <v>7.3665000000000003</v>
      </c>
      <c r="Y129" s="264">
        <f t="shared" si="50"/>
        <v>7.6859999999999999</v>
      </c>
      <c r="Z129" s="264">
        <f t="shared" si="51"/>
        <v>7.91</v>
      </c>
      <c r="AA129" s="264">
        <f t="shared" si="52"/>
        <v>8.2519999999999989</v>
      </c>
      <c r="AB129" s="264">
        <f t="shared" si="53"/>
        <v>8.4819999999999993</v>
      </c>
      <c r="AC129" s="264">
        <f t="shared" si="54"/>
        <v>8.9329999999999998</v>
      </c>
      <c r="AD129" s="264">
        <f t="shared" si="55"/>
        <v>9.7584999999999997</v>
      </c>
      <c r="AF129" s="266">
        <v>127</v>
      </c>
      <c r="AG129" s="266">
        <v>0.15240000000000001</v>
      </c>
      <c r="AH129" s="266">
        <v>7.0972</v>
      </c>
      <c r="AI129" s="266">
        <v>0.11265</v>
      </c>
      <c r="AJ129" s="266">
        <v>4.9630000000000001</v>
      </c>
      <c r="AK129" s="266">
        <v>5.4320000000000004</v>
      </c>
      <c r="AL129" s="266">
        <v>5.7220000000000004</v>
      </c>
      <c r="AM129" s="266">
        <v>5.8810000000000002</v>
      </c>
      <c r="AN129" s="266">
        <v>6.133</v>
      </c>
      <c r="AO129" s="266">
        <v>6.3079999999999998</v>
      </c>
      <c r="AP129" s="266">
        <v>6.5750000000000002</v>
      </c>
      <c r="AQ129" s="266">
        <v>7.0970000000000004</v>
      </c>
      <c r="AR129" s="266">
        <v>7.6539999999999999</v>
      </c>
      <c r="AS129" s="266">
        <v>7.968</v>
      </c>
      <c r="AT129" s="266">
        <v>8.1869999999999994</v>
      </c>
      <c r="AU129" s="266">
        <v>8.52</v>
      </c>
      <c r="AV129" s="266">
        <v>8.7430000000000003</v>
      </c>
      <c r="AW129" s="266">
        <v>9.1769999999999996</v>
      </c>
      <c r="AX129" s="266">
        <v>9.9629999999999992</v>
      </c>
      <c r="BA129" s="372">
        <v>127</v>
      </c>
      <c r="BB129" s="372">
        <v>-1.2E-2</v>
      </c>
      <c r="BC129" s="372">
        <v>6.5122</v>
      </c>
      <c r="BD129" s="372">
        <v>0.12375</v>
      </c>
      <c r="BE129" s="372">
        <v>4.4470000000000001</v>
      </c>
      <c r="BF129" s="372">
        <v>4.8860000000000001</v>
      </c>
      <c r="BG129" s="372">
        <v>5.1619999999999999</v>
      </c>
      <c r="BH129" s="372">
        <v>5.3140000000000001</v>
      </c>
      <c r="BI129" s="372">
        <v>5.5579999999999998</v>
      </c>
      <c r="BJ129" s="372">
        <v>5.7290000000000001</v>
      </c>
      <c r="BK129" s="372">
        <v>5.9909999999999997</v>
      </c>
      <c r="BL129" s="372">
        <v>6.5119999999999996</v>
      </c>
      <c r="BM129" s="372">
        <v>7.0789999999999997</v>
      </c>
      <c r="BN129" s="372">
        <v>7.4039999999999999</v>
      </c>
      <c r="BO129" s="372">
        <v>7.633</v>
      </c>
      <c r="BP129" s="372">
        <v>7.984</v>
      </c>
      <c r="BQ129" s="372">
        <v>8.2210000000000001</v>
      </c>
      <c r="BR129" s="372">
        <v>8.6890000000000001</v>
      </c>
      <c r="BS129" s="372">
        <v>9.5540000000000003</v>
      </c>
    </row>
    <row r="130" spans="1:71" x14ac:dyDescent="0.2">
      <c r="A130" s="265">
        <f t="shared" si="56"/>
        <v>6.8220000000000001</v>
      </c>
      <c r="B130" s="265">
        <f t="shared" si="57"/>
        <v>6.2989999999999995</v>
      </c>
      <c r="C130" s="265">
        <f t="shared" ref="C130:C193" si="63">X130</f>
        <v>7.3849999999999998</v>
      </c>
      <c r="D130" s="265">
        <f t="shared" si="58"/>
        <v>128</v>
      </c>
      <c r="E130" s="373">
        <f t="shared" si="59"/>
        <v>4.2053388090349078</v>
      </c>
      <c r="F130" s="373">
        <f t="shared" si="60"/>
        <v>0.35044490075290896</v>
      </c>
      <c r="G130" s="373">
        <f t="shared" si="61"/>
        <v>13.205338809034908</v>
      </c>
      <c r="H130" s="374">
        <f t="shared" si="62"/>
        <v>0.73051161983765067</v>
      </c>
      <c r="I130" s="374">
        <f t="shared" ref="I130:I193" si="64">$G130^gamma_drug2/($G130^gamma_drug2+(AGE_50_drug2+9)^gamma_drug2)</f>
        <v>0.49064498986294869</v>
      </c>
      <c r="J130" s="374">
        <f t="shared" ref="J130:J193" si="65">$G130^gamma_drug3/($G130^gamma_drug3+(AGE_50_drug3+9)^gamma_drug3)</f>
        <v>0.65497887853234005</v>
      </c>
      <c r="K130" s="265" cm="1">
        <f t="array" ref="K130">$G130^gamma_drug4/($G130^gamma_drug4+(AGE_50_drug4+9)^gamma_drug4)</f>
        <v>1</v>
      </c>
      <c r="L130" s="264">
        <f t="shared" ref="L130:L193" si="66">AVERAGE(AF130,BA130)</f>
        <v>128</v>
      </c>
      <c r="M130" s="264">
        <f t="shared" ref="M130:M193" si="67">AVERAGE(AG130,BB130)</f>
        <v>6.93E-2</v>
      </c>
      <c r="N130" s="264">
        <f t="shared" ref="N130:N193" si="68">AVERAGE(AH130,BC130)</f>
        <v>6.8218499999999995</v>
      </c>
      <c r="O130" s="264">
        <f t="shared" ref="O130:O193" si="69">AVERAGE(AI130,BD130)</f>
        <v>0.11812500000000001</v>
      </c>
      <c r="P130" s="264">
        <f t="shared" ref="P130:P193" si="70">AVERAGE(AJ130,BE130)</f>
        <v>4.718</v>
      </c>
      <c r="Q130" s="264">
        <f t="shared" ref="Q130:Q193" si="71">AVERAGE(AK130,BF130)</f>
        <v>5.173</v>
      </c>
      <c r="R130" s="264">
        <f t="shared" ref="R130:R193" si="72">AVERAGE(AL130,BG130)</f>
        <v>5.4565000000000001</v>
      </c>
      <c r="S130" s="264">
        <f t="shared" ref="S130:S193" si="73">AVERAGE(AM130,BH130)</f>
        <v>5.6125000000000007</v>
      </c>
      <c r="T130" s="264">
        <f t="shared" ref="T130:T193" si="74">AVERAGE(AN130,BI130)</f>
        <v>5.8610000000000007</v>
      </c>
      <c r="U130" s="264">
        <f t="shared" ref="U130:U193" si="75">AVERAGE(AO130,BJ130)</f>
        <v>6.0344999999999995</v>
      </c>
      <c r="V130" s="264">
        <f t="shared" ref="V130:V193" si="76">AVERAGE(AP130,BK130)</f>
        <v>6.2989999999999995</v>
      </c>
      <c r="W130" s="264">
        <f t="shared" ref="W130:W193" si="77">AVERAGE(AQ130,BL130)</f>
        <v>6.8220000000000001</v>
      </c>
      <c r="X130" s="264">
        <f t="shared" ref="X130:X193" si="78">AVERAGE(AR130,BM130)</f>
        <v>7.3849999999999998</v>
      </c>
      <c r="Y130" s="264">
        <f t="shared" ref="Y130:Y193" si="79">AVERAGE(AS130,BN130)</f>
        <v>7.7050000000000001</v>
      </c>
      <c r="Z130" s="264">
        <f t="shared" ref="Z130:Z193" si="80">AVERAGE(AT130,BO130)</f>
        <v>7.9290000000000003</v>
      </c>
      <c r="AA130" s="264">
        <f t="shared" ref="AA130:AA193" si="81">AVERAGE(AU130,BP130)</f>
        <v>8.2719999999999985</v>
      </c>
      <c r="AB130" s="264">
        <f t="shared" ref="AB130:AB193" si="82">AVERAGE(AV130,BQ130)</f>
        <v>8.5025000000000013</v>
      </c>
      <c r="AC130" s="264">
        <f t="shared" ref="AC130:AC193" si="83">AVERAGE(AW130,BR130)</f>
        <v>8.9544999999999995</v>
      </c>
      <c r="AD130" s="264">
        <f t="shared" ref="AD130:AD193" si="84">AVERAGE(AX130,BS130)</f>
        <v>9.7814999999999994</v>
      </c>
      <c r="AF130" s="266">
        <v>128</v>
      </c>
      <c r="AG130" s="266">
        <v>0.15190000000000001</v>
      </c>
      <c r="AH130" s="266">
        <v>7.1148999999999996</v>
      </c>
      <c r="AI130" s="266">
        <v>0.11255</v>
      </c>
      <c r="AJ130" s="266">
        <v>4.9770000000000003</v>
      </c>
      <c r="AK130" s="266">
        <v>5.4470000000000001</v>
      </c>
      <c r="AL130" s="266">
        <v>5.7380000000000004</v>
      </c>
      <c r="AM130" s="266">
        <v>5.8970000000000002</v>
      </c>
      <c r="AN130" s="266">
        <v>6.149</v>
      </c>
      <c r="AO130" s="266">
        <v>6.3250000000000002</v>
      </c>
      <c r="AP130" s="266">
        <v>6.5919999999999996</v>
      </c>
      <c r="AQ130" s="266">
        <v>7.1150000000000002</v>
      </c>
      <c r="AR130" s="266">
        <v>7.673</v>
      </c>
      <c r="AS130" s="266">
        <v>7.9870000000000001</v>
      </c>
      <c r="AT130" s="266">
        <v>8.2059999999999995</v>
      </c>
      <c r="AU130" s="266">
        <v>8.5399999999999991</v>
      </c>
      <c r="AV130" s="266">
        <v>8.7629999999999999</v>
      </c>
      <c r="AW130" s="266">
        <v>9.1980000000000004</v>
      </c>
      <c r="AX130" s="266">
        <v>9.9849999999999994</v>
      </c>
      <c r="BA130" s="372">
        <v>128</v>
      </c>
      <c r="BB130" s="372">
        <v>-1.3299999999999999E-2</v>
      </c>
      <c r="BC130" s="372">
        <v>6.5288000000000004</v>
      </c>
      <c r="BD130" s="372">
        <v>0.1237</v>
      </c>
      <c r="BE130" s="372">
        <v>4.4589999999999996</v>
      </c>
      <c r="BF130" s="372">
        <v>4.899</v>
      </c>
      <c r="BG130" s="372">
        <v>5.1749999999999998</v>
      </c>
      <c r="BH130" s="372">
        <v>5.3280000000000003</v>
      </c>
      <c r="BI130" s="372">
        <v>5.5730000000000004</v>
      </c>
      <c r="BJ130" s="372">
        <v>5.7439999999999998</v>
      </c>
      <c r="BK130" s="372">
        <v>6.0060000000000002</v>
      </c>
      <c r="BL130" s="372">
        <v>6.5289999999999999</v>
      </c>
      <c r="BM130" s="372">
        <v>7.0970000000000004</v>
      </c>
      <c r="BN130" s="372">
        <v>7.423</v>
      </c>
      <c r="BO130" s="372">
        <v>7.6520000000000001</v>
      </c>
      <c r="BP130" s="372">
        <v>8.0039999999999996</v>
      </c>
      <c r="BQ130" s="372">
        <v>8.2420000000000009</v>
      </c>
      <c r="BR130" s="372">
        <v>8.7110000000000003</v>
      </c>
      <c r="BS130" s="372">
        <v>9.5779999999999994</v>
      </c>
    </row>
    <row r="131" spans="1:71" x14ac:dyDescent="0.2">
      <c r="A131" s="265">
        <f t="shared" ref="A131:A194" si="85">W131</f>
        <v>6.8390000000000004</v>
      </c>
      <c r="B131" s="265">
        <f t="shared" ref="B131:B194" si="86">V131</f>
        <v>6.3155000000000001</v>
      </c>
      <c r="C131" s="265">
        <f t="shared" si="63"/>
        <v>7.4030000000000005</v>
      </c>
      <c r="D131" s="265">
        <f t="shared" ref="D131:D194" si="87">L131</f>
        <v>129</v>
      </c>
      <c r="E131" s="373">
        <f t="shared" ref="E131:E194" si="88">D131/(365.25/12)</f>
        <v>4.2381930184804926</v>
      </c>
      <c r="F131" s="373">
        <f t="shared" ref="F131:F194" si="89">D131/365.25</f>
        <v>0.35318275154004108</v>
      </c>
      <c r="G131" s="373">
        <f t="shared" ref="G131:G194" si="90">E131+9</f>
        <v>13.238193018480493</v>
      </c>
      <c r="H131" s="374">
        <f t="shared" ref="H131:H194" si="91">$G131^gamma_drug1/(G131^gamma+(AGE_50_drug1+9)^gamma_drug1)</f>
        <v>0.73263424464868954</v>
      </c>
      <c r="I131" s="374">
        <f t="shared" si="64"/>
        <v>0.49252052466069829</v>
      </c>
      <c r="J131" s="374">
        <f t="shared" si="65"/>
        <v>0.65643739713515603</v>
      </c>
      <c r="K131" s="265" cm="1">
        <f t="array" ref="K131">$G131^gamma_drug4/($G131^gamma_drug4+(AGE_50_drug4+9)^gamma_drug4)</f>
        <v>1</v>
      </c>
      <c r="L131" s="264">
        <f t="shared" si="66"/>
        <v>129</v>
      </c>
      <c r="M131" s="264">
        <f t="shared" si="67"/>
        <v>6.8349999999999994E-2</v>
      </c>
      <c r="N131" s="264">
        <f t="shared" si="68"/>
        <v>6.8388500000000008</v>
      </c>
      <c r="O131" s="264">
        <f t="shared" si="69"/>
        <v>0.11805499999999999</v>
      </c>
      <c r="P131" s="264">
        <f t="shared" si="70"/>
        <v>4.7309999999999999</v>
      </c>
      <c r="Q131" s="264">
        <f t="shared" si="71"/>
        <v>5.1865000000000006</v>
      </c>
      <c r="R131" s="264">
        <f t="shared" si="72"/>
        <v>5.4710000000000001</v>
      </c>
      <c r="S131" s="264">
        <f t="shared" si="73"/>
        <v>5.6269999999999998</v>
      </c>
      <c r="T131" s="264">
        <f t="shared" si="74"/>
        <v>5.8759999999999994</v>
      </c>
      <c r="U131" s="264">
        <f t="shared" si="75"/>
        <v>6.0500000000000007</v>
      </c>
      <c r="V131" s="264">
        <f t="shared" si="76"/>
        <v>6.3155000000000001</v>
      </c>
      <c r="W131" s="264">
        <f t="shared" si="77"/>
        <v>6.8390000000000004</v>
      </c>
      <c r="X131" s="264">
        <f t="shared" si="78"/>
        <v>7.4030000000000005</v>
      </c>
      <c r="Y131" s="264">
        <f t="shared" si="79"/>
        <v>7.7234999999999996</v>
      </c>
      <c r="Z131" s="264">
        <f t="shared" si="80"/>
        <v>7.9474999999999998</v>
      </c>
      <c r="AA131" s="264">
        <f t="shared" si="81"/>
        <v>8.2919999999999998</v>
      </c>
      <c r="AB131" s="264">
        <f t="shared" si="82"/>
        <v>8.5225000000000009</v>
      </c>
      <c r="AC131" s="264">
        <f t="shared" si="83"/>
        <v>8.9755000000000003</v>
      </c>
      <c r="AD131" s="264">
        <f t="shared" si="84"/>
        <v>9.8045000000000009</v>
      </c>
      <c r="AF131" s="266">
        <v>129</v>
      </c>
      <c r="AG131" s="266">
        <v>0.15129999999999999</v>
      </c>
      <c r="AH131" s="266">
        <v>7.1325000000000003</v>
      </c>
      <c r="AI131" s="266">
        <v>0.11246</v>
      </c>
      <c r="AJ131" s="266">
        <v>4.9909999999999997</v>
      </c>
      <c r="AK131" s="266">
        <v>5.4610000000000003</v>
      </c>
      <c r="AL131" s="266">
        <v>5.7530000000000001</v>
      </c>
      <c r="AM131" s="266">
        <v>5.9119999999999999</v>
      </c>
      <c r="AN131" s="266">
        <v>6.165</v>
      </c>
      <c r="AO131" s="266">
        <v>6.3410000000000002</v>
      </c>
      <c r="AP131" s="266">
        <v>6.609</v>
      </c>
      <c r="AQ131" s="266">
        <v>7.133</v>
      </c>
      <c r="AR131" s="266">
        <v>7.6909999999999998</v>
      </c>
      <c r="AS131" s="266">
        <v>8.0060000000000002</v>
      </c>
      <c r="AT131" s="266">
        <v>8.2249999999999996</v>
      </c>
      <c r="AU131" s="266">
        <v>8.56</v>
      </c>
      <c r="AV131" s="266">
        <v>8.7829999999999995</v>
      </c>
      <c r="AW131" s="266">
        <v>9.2189999999999994</v>
      </c>
      <c r="AX131" s="266">
        <v>10.007999999999999</v>
      </c>
      <c r="BA131" s="372">
        <v>129</v>
      </c>
      <c r="BB131" s="372">
        <v>-1.46E-2</v>
      </c>
      <c r="BC131" s="372">
        <v>6.5452000000000004</v>
      </c>
      <c r="BD131" s="372">
        <v>0.12365</v>
      </c>
      <c r="BE131" s="372">
        <v>4.4710000000000001</v>
      </c>
      <c r="BF131" s="372">
        <v>4.9119999999999999</v>
      </c>
      <c r="BG131" s="372">
        <v>5.1890000000000001</v>
      </c>
      <c r="BH131" s="372">
        <v>5.3419999999999996</v>
      </c>
      <c r="BI131" s="372">
        <v>5.5869999999999997</v>
      </c>
      <c r="BJ131" s="372">
        <v>5.7590000000000003</v>
      </c>
      <c r="BK131" s="372">
        <v>6.0220000000000002</v>
      </c>
      <c r="BL131" s="372">
        <v>6.5449999999999999</v>
      </c>
      <c r="BM131" s="372">
        <v>7.1150000000000002</v>
      </c>
      <c r="BN131" s="372">
        <v>7.4409999999999998</v>
      </c>
      <c r="BO131" s="372">
        <v>7.67</v>
      </c>
      <c r="BP131" s="372">
        <v>8.0239999999999991</v>
      </c>
      <c r="BQ131" s="372">
        <v>8.2620000000000005</v>
      </c>
      <c r="BR131" s="372">
        <v>8.7319999999999993</v>
      </c>
      <c r="BS131" s="372">
        <v>9.6010000000000009</v>
      </c>
    </row>
    <row r="132" spans="1:71" x14ac:dyDescent="0.2">
      <c r="A132" s="265">
        <f t="shared" si="85"/>
        <v>6.8559999999999999</v>
      </c>
      <c r="B132" s="265">
        <f t="shared" si="86"/>
        <v>6.3309999999999995</v>
      </c>
      <c r="C132" s="265">
        <f t="shared" si="63"/>
        <v>7.4209999999999994</v>
      </c>
      <c r="D132" s="265">
        <f t="shared" si="87"/>
        <v>130</v>
      </c>
      <c r="E132" s="373">
        <f t="shared" si="88"/>
        <v>4.2710472279260783</v>
      </c>
      <c r="F132" s="373">
        <f t="shared" si="89"/>
        <v>0.35592060232717315</v>
      </c>
      <c r="G132" s="373">
        <f t="shared" si="90"/>
        <v>13.271047227926079</v>
      </c>
      <c r="H132" s="374">
        <f t="shared" si="91"/>
        <v>0.73474099957833272</v>
      </c>
      <c r="I132" s="374">
        <f t="shared" si="64"/>
        <v>0.49439162038030976</v>
      </c>
      <c r="J132" s="374">
        <f t="shared" si="65"/>
        <v>0.65788936624711725</v>
      </c>
      <c r="K132" s="265" cm="1">
        <f t="array" ref="K132">$G132^gamma_drug4/($G132^gamma_drug4+(AGE_50_drug4+9)^gamma_drug4)</f>
        <v>1</v>
      </c>
      <c r="L132" s="264">
        <f t="shared" si="66"/>
        <v>130</v>
      </c>
      <c r="M132" s="264">
        <f t="shared" si="67"/>
        <v>6.7449999999999996E-2</v>
      </c>
      <c r="N132" s="264">
        <f t="shared" si="68"/>
        <v>6.8557500000000005</v>
      </c>
      <c r="O132" s="264">
        <f t="shared" si="69"/>
        <v>0.11798500000000001</v>
      </c>
      <c r="P132" s="264">
        <f t="shared" si="70"/>
        <v>4.7445000000000004</v>
      </c>
      <c r="Q132" s="264">
        <f t="shared" si="71"/>
        <v>5.2004999999999999</v>
      </c>
      <c r="R132" s="264">
        <f t="shared" si="72"/>
        <v>5.4855</v>
      </c>
      <c r="S132" s="264">
        <f t="shared" si="73"/>
        <v>5.6419999999999995</v>
      </c>
      <c r="T132" s="264">
        <f t="shared" si="74"/>
        <v>5.891</v>
      </c>
      <c r="U132" s="264">
        <f t="shared" si="75"/>
        <v>6.0649999999999995</v>
      </c>
      <c r="V132" s="264">
        <f t="shared" si="76"/>
        <v>6.3309999999999995</v>
      </c>
      <c r="W132" s="264">
        <f t="shared" si="77"/>
        <v>6.8559999999999999</v>
      </c>
      <c r="X132" s="264">
        <f t="shared" si="78"/>
        <v>7.4209999999999994</v>
      </c>
      <c r="Y132" s="264">
        <f t="shared" si="79"/>
        <v>7.742</v>
      </c>
      <c r="Z132" s="264">
        <f t="shared" si="80"/>
        <v>7.9669999999999996</v>
      </c>
      <c r="AA132" s="264">
        <f t="shared" si="81"/>
        <v>8.3114999999999988</v>
      </c>
      <c r="AB132" s="264">
        <f t="shared" si="82"/>
        <v>8.5429999999999993</v>
      </c>
      <c r="AC132" s="264">
        <f t="shared" si="83"/>
        <v>8.9965000000000011</v>
      </c>
      <c r="AD132" s="264">
        <f t="shared" si="84"/>
        <v>9.8275000000000006</v>
      </c>
      <c r="AF132" s="266">
        <v>130</v>
      </c>
      <c r="AG132" s="266">
        <v>0.15079999999999999</v>
      </c>
      <c r="AH132" s="266">
        <v>7.15</v>
      </c>
      <c r="AI132" s="266">
        <v>0.11237</v>
      </c>
      <c r="AJ132" s="266">
        <v>5.0049999999999999</v>
      </c>
      <c r="AK132" s="266">
        <v>5.476</v>
      </c>
      <c r="AL132" s="266">
        <v>5.7679999999999998</v>
      </c>
      <c r="AM132" s="266">
        <v>5.9279999999999999</v>
      </c>
      <c r="AN132" s="266">
        <v>6.181</v>
      </c>
      <c r="AO132" s="266">
        <v>6.3570000000000002</v>
      </c>
      <c r="AP132" s="266">
        <v>6.625</v>
      </c>
      <c r="AQ132" s="266">
        <v>7.15</v>
      </c>
      <c r="AR132" s="266">
        <v>7.71</v>
      </c>
      <c r="AS132" s="266">
        <v>8.0250000000000004</v>
      </c>
      <c r="AT132" s="266">
        <v>8.2449999999999992</v>
      </c>
      <c r="AU132" s="266">
        <v>8.58</v>
      </c>
      <c r="AV132" s="266">
        <v>8.8040000000000003</v>
      </c>
      <c r="AW132" s="266">
        <v>9.24</v>
      </c>
      <c r="AX132" s="266">
        <v>10.029999999999999</v>
      </c>
      <c r="BA132" s="372">
        <v>130</v>
      </c>
      <c r="BB132" s="372">
        <v>-1.5900000000000001E-2</v>
      </c>
      <c r="BC132" s="372">
        <v>6.5614999999999997</v>
      </c>
      <c r="BD132" s="372">
        <v>0.1236</v>
      </c>
      <c r="BE132" s="372">
        <v>4.484</v>
      </c>
      <c r="BF132" s="372">
        <v>4.9249999999999998</v>
      </c>
      <c r="BG132" s="372">
        <v>5.2030000000000003</v>
      </c>
      <c r="BH132" s="372">
        <v>5.3559999999999999</v>
      </c>
      <c r="BI132" s="372">
        <v>5.601</v>
      </c>
      <c r="BJ132" s="372">
        <v>5.7729999999999997</v>
      </c>
      <c r="BK132" s="372">
        <v>6.0369999999999999</v>
      </c>
      <c r="BL132" s="372">
        <v>6.5620000000000003</v>
      </c>
      <c r="BM132" s="372">
        <v>7.1319999999999997</v>
      </c>
      <c r="BN132" s="372">
        <v>7.4589999999999996</v>
      </c>
      <c r="BO132" s="372">
        <v>7.6890000000000001</v>
      </c>
      <c r="BP132" s="372">
        <v>8.0429999999999993</v>
      </c>
      <c r="BQ132" s="372">
        <v>8.282</v>
      </c>
      <c r="BR132" s="372">
        <v>8.7530000000000001</v>
      </c>
      <c r="BS132" s="372">
        <v>9.625</v>
      </c>
    </row>
    <row r="133" spans="1:71" x14ac:dyDescent="0.2">
      <c r="A133" s="265">
        <f t="shared" si="85"/>
        <v>6.8725000000000005</v>
      </c>
      <c r="B133" s="265">
        <f t="shared" si="86"/>
        <v>6.3469999999999995</v>
      </c>
      <c r="C133" s="265">
        <f t="shared" si="63"/>
        <v>7.4390000000000001</v>
      </c>
      <c r="D133" s="265">
        <f t="shared" si="87"/>
        <v>131</v>
      </c>
      <c r="E133" s="373">
        <f t="shared" si="88"/>
        <v>4.3039014373716631</v>
      </c>
      <c r="F133" s="373">
        <f t="shared" si="89"/>
        <v>0.35865845311430528</v>
      </c>
      <c r="G133" s="373">
        <f t="shared" si="90"/>
        <v>13.303901437371664</v>
      </c>
      <c r="H133" s="374">
        <f t="shared" si="91"/>
        <v>0.7368319472462791</v>
      </c>
      <c r="I133" s="374">
        <f t="shared" si="64"/>
        <v>0.49625824625341891</v>
      </c>
      <c r="J133" s="374">
        <f t="shared" si="65"/>
        <v>0.65933480436591596</v>
      </c>
      <c r="K133" s="265" cm="1">
        <f t="array" ref="K133">$G133^gamma_drug4/($G133^gamma_drug4+(AGE_50_drug4+9)^gamma_drug4)</f>
        <v>1</v>
      </c>
      <c r="L133" s="264">
        <f t="shared" si="66"/>
        <v>131</v>
      </c>
      <c r="M133" s="264">
        <f t="shared" si="67"/>
        <v>6.6500000000000004E-2</v>
      </c>
      <c r="N133" s="264">
        <f t="shared" si="68"/>
        <v>6.8725500000000004</v>
      </c>
      <c r="O133" s="264">
        <f t="shared" si="69"/>
        <v>0.11792</v>
      </c>
      <c r="P133" s="264">
        <f t="shared" si="70"/>
        <v>4.7575000000000003</v>
      </c>
      <c r="Q133" s="264">
        <f t="shared" si="71"/>
        <v>5.2144999999999992</v>
      </c>
      <c r="R133" s="264">
        <f t="shared" si="72"/>
        <v>5.4995000000000003</v>
      </c>
      <c r="S133" s="264">
        <f t="shared" si="73"/>
        <v>5.6564999999999994</v>
      </c>
      <c r="T133" s="264">
        <f t="shared" si="74"/>
        <v>5.9064999999999994</v>
      </c>
      <c r="U133" s="264">
        <f t="shared" si="75"/>
        <v>6.0805000000000007</v>
      </c>
      <c r="V133" s="264">
        <f t="shared" si="76"/>
        <v>6.3469999999999995</v>
      </c>
      <c r="W133" s="264">
        <f t="shared" si="77"/>
        <v>6.8725000000000005</v>
      </c>
      <c r="X133" s="264">
        <f t="shared" si="78"/>
        <v>7.4390000000000001</v>
      </c>
      <c r="Y133" s="264">
        <f t="shared" si="79"/>
        <v>7.7605000000000004</v>
      </c>
      <c r="Z133" s="264">
        <f t="shared" si="80"/>
        <v>7.9859999999999998</v>
      </c>
      <c r="AA133" s="264">
        <f t="shared" si="81"/>
        <v>8.3315000000000001</v>
      </c>
      <c r="AB133" s="264">
        <f t="shared" si="82"/>
        <v>8.5629999999999988</v>
      </c>
      <c r="AC133" s="264">
        <f t="shared" si="83"/>
        <v>9.0174999999999983</v>
      </c>
      <c r="AD133" s="264">
        <f t="shared" si="84"/>
        <v>9.85</v>
      </c>
      <c r="AF133" s="266">
        <v>131</v>
      </c>
      <c r="AG133" s="266">
        <v>0.1502</v>
      </c>
      <c r="AH133" s="266">
        <v>7.1673999999999998</v>
      </c>
      <c r="AI133" s="266">
        <v>0.11229</v>
      </c>
      <c r="AJ133" s="266">
        <v>5.0190000000000001</v>
      </c>
      <c r="AK133" s="266">
        <v>5.4909999999999997</v>
      </c>
      <c r="AL133" s="266">
        <v>5.7830000000000004</v>
      </c>
      <c r="AM133" s="266">
        <v>5.9429999999999996</v>
      </c>
      <c r="AN133" s="266">
        <v>6.1970000000000001</v>
      </c>
      <c r="AO133" s="266">
        <v>6.3730000000000002</v>
      </c>
      <c r="AP133" s="266">
        <v>6.6420000000000003</v>
      </c>
      <c r="AQ133" s="266">
        <v>7.1669999999999998</v>
      </c>
      <c r="AR133" s="266">
        <v>7.7279999999999998</v>
      </c>
      <c r="AS133" s="266">
        <v>8.0440000000000005</v>
      </c>
      <c r="AT133" s="266">
        <v>8.2639999999999993</v>
      </c>
      <c r="AU133" s="266">
        <v>8.6</v>
      </c>
      <c r="AV133" s="266">
        <v>8.8239999999999998</v>
      </c>
      <c r="AW133" s="266">
        <v>9.2609999999999992</v>
      </c>
      <c r="AX133" s="266">
        <v>10.052</v>
      </c>
      <c r="BA133" s="372">
        <v>131</v>
      </c>
      <c r="BB133" s="372">
        <v>-1.72E-2</v>
      </c>
      <c r="BC133" s="372">
        <v>6.5777000000000001</v>
      </c>
      <c r="BD133" s="372">
        <v>0.12354999999999999</v>
      </c>
      <c r="BE133" s="372">
        <v>4.4960000000000004</v>
      </c>
      <c r="BF133" s="372">
        <v>4.9379999999999997</v>
      </c>
      <c r="BG133" s="372">
        <v>5.2160000000000002</v>
      </c>
      <c r="BH133" s="372">
        <v>5.37</v>
      </c>
      <c r="BI133" s="372">
        <v>5.6159999999999997</v>
      </c>
      <c r="BJ133" s="372">
        <v>5.7880000000000003</v>
      </c>
      <c r="BK133" s="372">
        <v>6.0519999999999996</v>
      </c>
      <c r="BL133" s="372">
        <v>6.5780000000000003</v>
      </c>
      <c r="BM133" s="372">
        <v>7.15</v>
      </c>
      <c r="BN133" s="372">
        <v>7.4770000000000003</v>
      </c>
      <c r="BO133" s="372">
        <v>7.7080000000000002</v>
      </c>
      <c r="BP133" s="372">
        <v>8.0630000000000006</v>
      </c>
      <c r="BQ133" s="372">
        <v>8.3019999999999996</v>
      </c>
      <c r="BR133" s="372">
        <v>8.7739999999999991</v>
      </c>
      <c r="BS133" s="372">
        <v>9.6479999999999997</v>
      </c>
    </row>
    <row r="134" spans="1:71" x14ac:dyDescent="0.2">
      <c r="A134" s="265">
        <f t="shared" si="85"/>
        <v>6.8895</v>
      </c>
      <c r="B134" s="265">
        <f t="shared" si="86"/>
        <v>6.3625000000000007</v>
      </c>
      <c r="C134" s="265">
        <f t="shared" si="63"/>
        <v>7.4565000000000001</v>
      </c>
      <c r="D134" s="265">
        <f t="shared" si="87"/>
        <v>132</v>
      </c>
      <c r="E134" s="373">
        <f t="shared" si="88"/>
        <v>4.3367556468172488</v>
      </c>
      <c r="F134" s="373">
        <f t="shared" si="89"/>
        <v>0.3613963039014374</v>
      </c>
      <c r="G134" s="373">
        <f t="shared" si="90"/>
        <v>13.336755646817249</v>
      </c>
      <c r="H134" s="374">
        <f t="shared" si="91"/>
        <v>0.73890715162579901</v>
      </c>
      <c r="I134" s="374">
        <f t="shared" si="64"/>
        <v>0.49812037211011279</v>
      </c>
      <c r="J134" s="374">
        <f t="shared" si="65"/>
        <v>0.66077373017877117</v>
      </c>
      <c r="K134" s="265" cm="1">
        <f t="array" ref="K134">$G134^gamma_drug4/($G134^gamma_drug4+(AGE_50_drug4+9)^gamma_drug4)</f>
        <v>1</v>
      </c>
      <c r="L134" s="264">
        <f t="shared" si="66"/>
        <v>132</v>
      </c>
      <c r="M134" s="264">
        <f t="shared" si="67"/>
        <v>6.5600000000000006E-2</v>
      </c>
      <c r="N134" s="264">
        <f t="shared" si="68"/>
        <v>6.8892499999999997</v>
      </c>
      <c r="O134" s="264">
        <f t="shared" si="69"/>
        <v>0.11785499999999999</v>
      </c>
      <c r="P134" s="264">
        <f t="shared" si="70"/>
        <v>4.7699999999999996</v>
      </c>
      <c r="Q134" s="264">
        <f t="shared" si="71"/>
        <v>5.2279999999999998</v>
      </c>
      <c r="R134" s="264">
        <f t="shared" si="72"/>
        <v>5.5140000000000002</v>
      </c>
      <c r="S134" s="264">
        <f t="shared" si="73"/>
        <v>5.6710000000000003</v>
      </c>
      <c r="T134" s="264">
        <f t="shared" si="74"/>
        <v>5.9215</v>
      </c>
      <c r="U134" s="264">
        <f t="shared" si="75"/>
        <v>6.0954999999999995</v>
      </c>
      <c r="V134" s="264">
        <f t="shared" si="76"/>
        <v>6.3625000000000007</v>
      </c>
      <c r="W134" s="264">
        <f t="shared" si="77"/>
        <v>6.8895</v>
      </c>
      <c r="X134" s="264">
        <f t="shared" si="78"/>
        <v>7.4565000000000001</v>
      </c>
      <c r="Y134" s="264">
        <f t="shared" si="79"/>
        <v>7.7795000000000005</v>
      </c>
      <c r="Z134" s="264">
        <f t="shared" si="80"/>
        <v>8.004999999999999</v>
      </c>
      <c r="AA134" s="264">
        <f t="shared" si="81"/>
        <v>8.3505000000000003</v>
      </c>
      <c r="AB134" s="264">
        <f t="shared" si="82"/>
        <v>8.5829999999999984</v>
      </c>
      <c r="AC134" s="264">
        <f t="shared" si="83"/>
        <v>9.0380000000000003</v>
      </c>
      <c r="AD134" s="264">
        <f t="shared" si="84"/>
        <v>9.8724999999999987</v>
      </c>
      <c r="AF134" s="266">
        <v>132</v>
      </c>
      <c r="AG134" s="266">
        <v>0.1497</v>
      </c>
      <c r="AH134" s="266">
        <v>7.1845999999999997</v>
      </c>
      <c r="AI134" s="266">
        <v>0.11219999999999999</v>
      </c>
      <c r="AJ134" s="266">
        <v>5.032</v>
      </c>
      <c r="AK134" s="266">
        <v>5.5049999999999999</v>
      </c>
      <c r="AL134" s="266">
        <v>5.798</v>
      </c>
      <c r="AM134" s="266">
        <v>5.9580000000000002</v>
      </c>
      <c r="AN134" s="266">
        <v>6.2130000000000001</v>
      </c>
      <c r="AO134" s="266">
        <v>6.3890000000000002</v>
      </c>
      <c r="AP134" s="266">
        <v>6.6580000000000004</v>
      </c>
      <c r="AQ134" s="266">
        <v>7.1849999999999996</v>
      </c>
      <c r="AR134" s="266">
        <v>7.7460000000000004</v>
      </c>
      <c r="AS134" s="266">
        <v>8.0630000000000006</v>
      </c>
      <c r="AT134" s="266">
        <v>8.2829999999999995</v>
      </c>
      <c r="AU134" s="266">
        <v>8.6189999999999998</v>
      </c>
      <c r="AV134" s="266">
        <v>8.8439999999999994</v>
      </c>
      <c r="AW134" s="266">
        <v>9.2810000000000006</v>
      </c>
      <c r="AX134" s="266">
        <v>10.074</v>
      </c>
      <c r="BA134" s="372">
        <v>132</v>
      </c>
      <c r="BB134" s="372">
        <v>-1.8499999999999999E-2</v>
      </c>
      <c r="BC134" s="372">
        <v>6.5938999999999997</v>
      </c>
      <c r="BD134" s="372">
        <v>0.12350999999999999</v>
      </c>
      <c r="BE134" s="372">
        <v>4.508</v>
      </c>
      <c r="BF134" s="372">
        <v>4.9509999999999996</v>
      </c>
      <c r="BG134" s="372">
        <v>5.23</v>
      </c>
      <c r="BH134" s="372">
        <v>5.3840000000000003</v>
      </c>
      <c r="BI134" s="372">
        <v>5.63</v>
      </c>
      <c r="BJ134" s="372">
        <v>5.8019999999999996</v>
      </c>
      <c r="BK134" s="372">
        <v>6.0670000000000002</v>
      </c>
      <c r="BL134" s="372">
        <v>6.5940000000000003</v>
      </c>
      <c r="BM134" s="372">
        <v>7.1669999999999998</v>
      </c>
      <c r="BN134" s="372">
        <v>7.4960000000000004</v>
      </c>
      <c r="BO134" s="372">
        <v>7.7270000000000003</v>
      </c>
      <c r="BP134" s="372">
        <v>8.0820000000000007</v>
      </c>
      <c r="BQ134" s="372">
        <v>8.3219999999999992</v>
      </c>
      <c r="BR134" s="372">
        <v>8.7949999999999999</v>
      </c>
      <c r="BS134" s="372">
        <v>9.6709999999999994</v>
      </c>
    </row>
    <row r="135" spans="1:71" x14ac:dyDescent="0.2">
      <c r="A135" s="265">
        <f t="shared" si="85"/>
        <v>6.9060000000000006</v>
      </c>
      <c r="B135" s="265">
        <f t="shared" si="86"/>
        <v>6.3780000000000001</v>
      </c>
      <c r="C135" s="265">
        <f t="shared" si="63"/>
        <v>7.4740000000000002</v>
      </c>
      <c r="D135" s="265">
        <f t="shared" si="87"/>
        <v>133</v>
      </c>
      <c r="E135" s="373">
        <f t="shared" si="88"/>
        <v>4.3696098562628336</v>
      </c>
      <c r="F135" s="373">
        <f t="shared" si="89"/>
        <v>0.36413415468856947</v>
      </c>
      <c r="G135" s="373">
        <f t="shared" si="90"/>
        <v>13.369609856262834</v>
      </c>
      <c r="H135" s="374">
        <f t="shared" si="91"/>
        <v>0.74096667799626503</v>
      </c>
      <c r="I135" s="374">
        <f t="shared" si="64"/>
        <v>0.49997796837553149</v>
      </c>
      <c r="J135" s="374">
        <f t="shared" si="65"/>
        <v>0.66220616255716969</v>
      </c>
      <c r="K135" s="265" cm="1">
        <f t="array" ref="K135">$G135^gamma_drug4/($G135^gamma_drug4+(AGE_50_drug4+9)^gamma_drug4)</f>
        <v>1</v>
      </c>
      <c r="L135" s="264">
        <f t="shared" si="66"/>
        <v>133</v>
      </c>
      <c r="M135" s="264">
        <f t="shared" si="67"/>
        <v>6.4699999999999994E-2</v>
      </c>
      <c r="N135" s="264">
        <f t="shared" si="68"/>
        <v>6.90585</v>
      </c>
      <c r="O135" s="264">
        <f t="shared" si="69"/>
        <v>0.11779000000000001</v>
      </c>
      <c r="P135" s="264">
        <f t="shared" si="70"/>
        <v>4.7829999999999995</v>
      </c>
      <c r="Q135" s="264">
        <f t="shared" si="71"/>
        <v>5.242</v>
      </c>
      <c r="R135" s="264">
        <f t="shared" si="72"/>
        <v>5.5280000000000005</v>
      </c>
      <c r="S135" s="264">
        <f t="shared" si="73"/>
        <v>5.6850000000000005</v>
      </c>
      <c r="T135" s="264">
        <f t="shared" si="74"/>
        <v>5.9359999999999999</v>
      </c>
      <c r="U135" s="264">
        <f t="shared" si="75"/>
        <v>6.1110000000000007</v>
      </c>
      <c r="V135" s="264">
        <f t="shared" si="76"/>
        <v>6.3780000000000001</v>
      </c>
      <c r="W135" s="264">
        <f t="shared" si="77"/>
        <v>6.9060000000000006</v>
      </c>
      <c r="X135" s="264">
        <f t="shared" si="78"/>
        <v>7.4740000000000002</v>
      </c>
      <c r="Y135" s="264">
        <f t="shared" si="79"/>
        <v>7.7969999999999997</v>
      </c>
      <c r="Z135" s="264">
        <f t="shared" si="80"/>
        <v>8.0235000000000003</v>
      </c>
      <c r="AA135" s="264">
        <f t="shared" si="81"/>
        <v>8.3704999999999998</v>
      </c>
      <c r="AB135" s="264">
        <f t="shared" si="82"/>
        <v>8.6030000000000015</v>
      </c>
      <c r="AC135" s="264">
        <f t="shared" si="83"/>
        <v>9.0590000000000011</v>
      </c>
      <c r="AD135" s="264">
        <f t="shared" si="84"/>
        <v>9.8949999999999996</v>
      </c>
      <c r="AF135" s="266">
        <v>133</v>
      </c>
      <c r="AG135" s="266">
        <v>0.1492</v>
      </c>
      <c r="AH135" s="266">
        <v>7.2018000000000004</v>
      </c>
      <c r="AI135" s="266">
        <v>0.11212</v>
      </c>
      <c r="AJ135" s="266">
        <v>5.0460000000000003</v>
      </c>
      <c r="AK135" s="266">
        <v>5.52</v>
      </c>
      <c r="AL135" s="266">
        <v>5.8129999999999997</v>
      </c>
      <c r="AM135" s="266">
        <v>5.9729999999999999</v>
      </c>
      <c r="AN135" s="266">
        <v>6.2279999999999998</v>
      </c>
      <c r="AO135" s="266">
        <v>6.4050000000000002</v>
      </c>
      <c r="AP135" s="266">
        <v>6.6740000000000004</v>
      </c>
      <c r="AQ135" s="266">
        <v>7.202</v>
      </c>
      <c r="AR135" s="266">
        <v>7.7640000000000002</v>
      </c>
      <c r="AS135" s="266">
        <v>8.0809999999999995</v>
      </c>
      <c r="AT135" s="266">
        <v>8.3019999999999996</v>
      </c>
      <c r="AU135" s="266">
        <v>8.6389999999999993</v>
      </c>
      <c r="AV135" s="266">
        <v>8.8640000000000008</v>
      </c>
      <c r="AW135" s="266">
        <v>9.3019999999999996</v>
      </c>
      <c r="AX135" s="266">
        <v>10.096</v>
      </c>
      <c r="BA135" s="372">
        <v>133</v>
      </c>
      <c r="BB135" s="372">
        <v>-1.9800000000000002E-2</v>
      </c>
      <c r="BC135" s="372">
        <v>6.6098999999999997</v>
      </c>
      <c r="BD135" s="372">
        <v>0.12346</v>
      </c>
      <c r="BE135" s="372">
        <v>4.5199999999999996</v>
      </c>
      <c r="BF135" s="372">
        <v>4.9640000000000004</v>
      </c>
      <c r="BG135" s="372">
        <v>5.2430000000000003</v>
      </c>
      <c r="BH135" s="372">
        <v>5.3970000000000002</v>
      </c>
      <c r="BI135" s="372">
        <v>5.6440000000000001</v>
      </c>
      <c r="BJ135" s="372">
        <v>5.8170000000000002</v>
      </c>
      <c r="BK135" s="372">
        <v>6.0819999999999999</v>
      </c>
      <c r="BL135" s="372">
        <v>6.61</v>
      </c>
      <c r="BM135" s="372">
        <v>7.1840000000000002</v>
      </c>
      <c r="BN135" s="372">
        <v>7.5129999999999999</v>
      </c>
      <c r="BO135" s="372">
        <v>7.7450000000000001</v>
      </c>
      <c r="BP135" s="372">
        <v>8.1020000000000003</v>
      </c>
      <c r="BQ135" s="372">
        <v>8.3420000000000005</v>
      </c>
      <c r="BR135" s="372">
        <v>8.8160000000000007</v>
      </c>
      <c r="BS135" s="372">
        <v>9.6940000000000008</v>
      </c>
    </row>
    <row r="136" spans="1:71" x14ac:dyDescent="0.2">
      <c r="A136" s="265">
        <f t="shared" si="85"/>
        <v>6.9225000000000003</v>
      </c>
      <c r="B136" s="265">
        <f t="shared" si="86"/>
        <v>6.3940000000000001</v>
      </c>
      <c r="C136" s="265">
        <f t="shared" si="63"/>
        <v>7.492</v>
      </c>
      <c r="D136" s="265">
        <f t="shared" si="87"/>
        <v>134</v>
      </c>
      <c r="E136" s="373">
        <f t="shared" si="88"/>
        <v>4.4024640657084193</v>
      </c>
      <c r="F136" s="373">
        <f t="shared" si="89"/>
        <v>0.36687200547570159</v>
      </c>
      <c r="G136" s="373">
        <f t="shared" si="90"/>
        <v>13.402464065708418</v>
      </c>
      <c r="H136" s="374">
        <f t="shared" si="91"/>
        <v>0.74301059289643689</v>
      </c>
      <c r="I136" s="374">
        <f t="shared" si="64"/>
        <v>0.50183100606640929</v>
      </c>
      <c r="J136" s="374">
        <f t="shared" si="65"/>
        <v>0.66363212055167864</v>
      </c>
      <c r="K136" s="265" cm="1">
        <f t="array" ref="K136">$G136^gamma_drug4/($G136^gamma_drug4+(AGE_50_drug4+9)^gamma_drug4)</f>
        <v>1</v>
      </c>
      <c r="L136" s="264">
        <f t="shared" si="66"/>
        <v>134</v>
      </c>
      <c r="M136" s="264">
        <f t="shared" si="67"/>
        <v>6.3850000000000004E-2</v>
      </c>
      <c r="N136" s="264">
        <f t="shared" si="68"/>
        <v>6.9222999999999999</v>
      </c>
      <c r="O136" s="264">
        <f t="shared" si="69"/>
        <v>0.11773</v>
      </c>
      <c r="P136" s="264">
        <f t="shared" si="70"/>
        <v>4.7955000000000005</v>
      </c>
      <c r="Q136" s="264">
        <f t="shared" si="71"/>
        <v>5.2549999999999999</v>
      </c>
      <c r="R136" s="264">
        <f t="shared" si="72"/>
        <v>5.5419999999999998</v>
      </c>
      <c r="S136" s="264">
        <f t="shared" si="73"/>
        <v>5.6995000000000005</v>
      </c>
      <c r="T136" s="264">
        <f t="shared" si="74"/>
        <v>5.9510000000000005</v>
      </c>
      <c r="U136" s="264">
        <f t="shared" si="75"/>
        <v>6.1260000000000003</v>
      </c>
      <c r="V136" s="264">
        <f t="shared" si="76"/>
        <v>6.3940000000000001</v>
      </c>
      <c r="W136" s="264">
        <f t="shared" si="77"/>
        <v>6.9225000000000003</v>
      </c>
      <c r="X136" s="264">
        <f t="shared" si="78"/>
        <v>7.492</v>
      </c>
      <c r="Y136" s="264">
        <f t="shared" si="79"/>
        <v>7.8155000000000001</v>
      </c>
      <c r="Z136" s="264">
        <f t="shared" si="80"/>
        <v>8.0419999999999998</v>
      </c>
      <c r="AA136" s="264">
        <f t="shared" si="81"/>
        <v>8.3895</v>
      </c>
      <c r="AB136" s="264">
        <f t="shared" si="82"/>
        <v>8.6224999999999987</v>
      </c>
      <c r="AC136" s="264">
        <f t="shared" si="83"/>
        <v>9.0794999999999995</v>
      </c>
      <c r="AD136" s="264">
        <f t="shared" si="84"/>
        <v>9.9175000000000004</v>
      </c>
      <c r="AF136" s="266">
        <v>134</v>
      </c>
      <c r="AG136" s="266">
        <v>0.1487</v>
      </c>
      <c r="AH136" s="266">
        <v>7.2187999999999999</v>
      </c>
      <c r="AI136" s="266">
        <v>0.11204</v>
      </c>
      <c r="AJ136" s="266">
        <v>5.0590000000000002</v>
      </c>
      <c r="AK136" s="266">
        <v>5.5339999999999998</v>
      </c>
      <c r="AL136" s="266">
        <v>5.8280000000000003</v>
      </c>
      <c r="AM136" s="266">
        <v>5.9880000000000004</v>
      </c>
      <c r="AN136" s="266">
        <v>6.2439999999999998</v>
      </c>
      <c r="AO136" s="266">
        <v>6.4210000000000003</v>
      </c>
      <c r="AP136" s="266">
        <v>6.6909999999999998</v>
      </c>
      <c r="AQ136" s="266">
        <v>7.2190000000000003</v>
      </c>
      <c r="AR136" s="266">
        <v>7.782</v>
      </c>
      <c r="AS136" s="266">
        <v>8.1</v>
      </c>
      <c r="AT136" s="266">
        <v>8.3209999999999997</v>
      </c>
      <c r="AU136" s="266">
        <v>8.6579999999999995</v>
      </c>
      <c r="AV136" s="266">
        <v>8.8829999999999991</v>
      </c>
      <c r="AW136" s="266">
        <v>9.3219999999999992</v>
      </c>
      <c r="AX136" s="266">
        <v>10.118</v>
      </c>
      <c r="BA136" s="372">
        <v>134</v>
      </c>
      <c r="BB136" s="372">
        <v>-2.1000000000000001E-2</v>
      </c>
      <c r="BC136" s="372">
        <v>6.6257999999999999</v>
      </c>
      <c r="BD136" s="372">
        <v>0.12342</v>
      </c>
      <c r="BE136" s="372">
        <v>4.532</v>
      </c>
      <c r="BF136" s="372">
        <v>4.976</v>
      </c>
      <c r="BG136" s="372">
        <v>5.2560000000000002</v>
      </c>
      <c r="BH136" s="372">
        <v>5.4109999999999996</v>
      </c>
      <c r="BI136" s="372">
        <v>5.6580000000000004</v>
      </c>
      <c r="BJ136" s="372">
        <v>5.8310000000000004</v>
      </c>
      <c r="BK136" s="372">
        <v>6.0970000000000004</v>
      </c>
      <c r="BL136" s="372">
        <v>6.6260000000000003</v>
      </c>
      <c r="BM136" s="372">
        <v>7.202</v>
      </c>
      <c r="BN136" s="372">
        <v>7.5309999999999997</v>
      </c>
      <c r="BO136" s="372">
        <v>7.7629999999999999</v>
      </c>
      <c r="BP136" s="372">
        <v>8.1210000000000004</v>
      </c>
      <c r="BQ136" s="372">
        <v>8.3620000000000001</v>
      </c>
      <c r="BR136" s="372">
        <v>8.8369999999999997</v>
      </c>
      <c r="BS136" s="372">
        <v>9.7170000000000005</v>
      </c>
    </row>
    <row r="137" spans="1:71" x14ac:dyDescent="0.2">
      <c r="A137" s="265">
        <f t="shared" si="85"/>
        <v>6.9390000000000001</v>
      </c>
      <c r="B137" s="265">
        <f t="shared" si="86"/>
        <v>6.4094999999999995</v>
      </c>
      <c r="C137" s="265">
        <f t="shared" si="63"/>
        <v>7.5090000000000003</v>
      </c>
      <c r="D137" s="265">
        <f t="shared" si="87"/>
        <v>135</v>
      </c>
      <c r="E137" s="373">
        <f t="shared" si="88"/>
        <v>4.4353182751540041</v>
      </c>
      <c r="F137" s="373">
        <f t="shared" si="89"/>
        <v>0.36960985626283366</v>
      </c>
      <c r="G137" s="373">
        <f t="shared" si="90"/>
        <v>13.435318275154003</v>
      </c>
      <c r="H137" s="374">
        <f t="shared" si="91"/>
        <v>0.74503896407849324</v>
      </c>
      <c r="I137" s="374">
        <f t="shared" si="64"/>
        <v>0.50367945678755932</v>
      </c>
      <c r="J137" s="374">
        <f t="shared" si="65"/>
        <v>0.6650516233868351</v>
      </c>
      <c r="K137" s="265" cm="1">
        <f t="array" ref="K137">$G137^gamma_drug4/($G137^gamma_drug4+(AGE_50_drug4+9)^gamma_drug4)</f>
        <v>1</v>
      </c>
      <c r="L137" s="264">
        <f t="shared" si="66"/>
        <v>135</v>
      </c>
      <c r="M137" s="264">
        <f t="shared" si="67"/>
        <v>6.2900000000000011E-2</v>
      </c>
      <c r="N137" s="264">
        <f t="shared" si="68"/>
        <v>6.93865</v>
      </c>
      <c r="O137" s="264">
        <f t="shared" si="69"/>
        <v>0.11766499999999999</v>
      </c>
      <c r="P137" s="264">
        <f t="shared" si="70"/>
        <v>4.8085000000000004</v>
      </c>
      <c r="Q137" s="264">
        <f t="shared" si="71"/>
        <v>5.2684999999999995</v>
      </c>
      <c r="R137" s="264">
        <f t="shared" si="72"/>
        <v>5.5555000000000003</v>
      </c>
      <c r="S137" s="264">
        <f t="shared" si="73"/>
        <v>5.7134999999999998</v>
      </c>
      <c r="T137" s="264">
        <f t="shared" si="74"/>
        <v>5.9655000000000005</v>
      </c>
      <c r="U137" s="264">
        <f t="shared" si="75"/>
        <v>6.1404999999999994</v>
      </c>
      <c r="V137" s="264">
        <f t="shared" si="76"/>
        <v>6.4094999999999995</v>
      </c>
      <c r="W137" s="264">
        <f t="shared" si="77"/>
        <v>6.9390000000000001</v>
      </c>
      <c r="X137" s="264">
        <f t="shared" si="78"/>
        <v>7.5090000000000003</v>
      </c>
      <c r="Y137" s="264">
        <f t="shared" si="79"/>
        <v>7.8335000000000008</v>
      </c>
      <c r="Z137" s="264">
        <f t="shared" si="80"/>
        <v>8.0604999999999993</v>
      </c>
      <c r="AA137" s="264">
        <f t="shared" si="81"/>
        <v>8.4085000000000001</v>
      </c>
      <c r="AB137" s="264">
        <f t="shared" si="82"/>
        <v>8.6419999999999995</v>
      </c>
      <c r="AC137" s="264">
        <f t="shared" si="83"/>
        <v>9.1005000000000003</v>
      </c>
      <c r="AD137" s="264">
        <f t="shared" si="84"/>
        <v>9.9394999999999989</v>
      </c>
      <c r="AF137" s="266">
        <v>135</v>
      </c>
      <c r="AG137" s="266">
        <v>0.14810000000000001</v>
      </c>
      <c r="AH137" s="266">
        <v>7.2356999999999996</v>
      </c>
      <c r="AI137" s="266">
        <v>0.11196</v>
      </c>
      <c r="AJ137" s="266">
        <v>5.0730000000000004</v>
      </c>
      <c r="AK137" s="266">
        <v>5.548</v>
      </c>
      <c r="AL137" s="266">
        <v>5.8419999999999996</v>
      </c>
      <c r="AM137" s="266">
        <v>6.0030000000000001</v>
      </c>
      <c r="AN137" s="266">
        <v>6.2590000000000003</v>
      </c>
      <c r="AO137" s="266">
        <v>6.4359999999999999</v>
      </c>
      <c r="AP137" s="266">
        <v>6.7069999999999999</v>
      </c>
      <c r="AQ137" s="266">
        <v>7.2359999999999998</v>
      </c>
      <c r="AR137" s="266">
        <v>7.8</v>
      </c>
      <c r="AS137" s="266">
        <v>8.1180000000000003</v>
      </c>
      <c r="AT137" s="266">
        <v>8.34</v>
      </c>
      <c r="AU137" s="266">
        <v>8.6769999999999996</v>
      </c>
      <c r="AV137" s="266">
        <v>8.9030000000000005</v>
      </c>
      <c r="AW137" s="266">
        <v>9.343</v>
      </c>
      <c r="AX137" s="266">
        <v>10.138999999999999</v>
      </c>
      <c r="BA137" s="372">
        <v>135</v>
      </c>
      <c r="BB137" s="372">
        <v>-2.23E-2</v>
      </c>
      <c r="BC137" s="372">
        <v>6.6416000000000004</v>
      </c>
      <c r="BD137" s="372">
        <v>0.12336999999999999</v>
      </c>
      <c r="BE137" s="372">
        <v>4.5439999999999996</v>
      </c>
      <c r="BF137" s="372">
        <v>4.9889999999999999</v>
      </c>
      <c r="BG137" s="372">
        <v>5.2690000000000001</v>
      </c>
      <c r="BH137" s="372">
        <v>5.4240000000000004</v>
      </c>
      <c r="BI137" s="372">
        <v>5.6719999999999997</v>
      </c>
      <c r="BJ137" s="372">
        <v>5.8449999999999998</v>
      </c>
      <c r="BK137" s="372">
        <v>6.1120000000000001</v>
      </c>
      <c r="BL137" s="372">
        <v>6.6420000000000003</v>
      </c>
      <c r="BM137" s="372">
        <v>7.218</v>
      </c>
      <c r="BN137" s="372">
        <v>7.5490000000000004</v>
      </c>
      <c r="BO137" s="372">
        <v>7.7809999999999997</v>
      </c>
      <c r="BP137" s="372">
        <v>8.14</v>
      </c>
      <c r="BQ137" s="372">
        <v>8.3810000000000002</v>
      </c>
      <c r="BR137" s="372">
        <v>8.8580000000000005</v>
      </c>
      <c r="BS137" s="372">
        <v>9.74</v>
      </c>
    </row>
    <row r="138" spans="1:71" x14ac:dyDescent="0.2">
      <c r="A138" s="265">
        <f t="shared" si="85"/>
        <v>6.9550000000000001</v>
      </c>
      <c r="B138" s="265">
        <f t="shared" si="86"/>
        <v>6.4245000000000001</v>
      </c>
      <c r="C138" s="265">
        <f t="shared" si="63"/>
        <v>7.5265000000000004</v>
      </c>
      <c r="D138" s="265">
        <f t="shared" si="87"/>
        <v>136</v>
      </c>
      <c r="E138" s="373">
        <f t="shared" si="88"/>
        <v>4.4681724845995889</v>
      </c>
      <c r="F138" s="373">
        <f t="shared" si="89"/>
        <v>0.37234770704996578</v>
      </c>
      <c r="G138" s="373">
        <f t="shared" si="90"/>
        <v>13.468172484599588</v>
      </c>
      <c r="H138" s="374">
        <f t="shared" si="91"/>
        <v>0.74705186046281813</v>
      </c>
      <c r="I138" s="374">
        <f t="shared" si="64"/>
        <v>0.50552329272829999</v>
      </c>
      <c r="J138" s="374">
        <f t="shared" si="65"/>
        <v>0.66646469045610646</v>
      </c>
      <c r="K138" s="265" cm="1">
        <f t="array" ref="K138">$G138^gamma_drug4/($G138^gamma_drug4+(AGE_50_drug4+9)^gamma_drug4)</f>
        <v>1</v>
      </c>
      <c r="L138" s="264">
        <f t="shared" si="66"/>
        <v>136</v>
      </c>
      <c r="M138" s="264">
        <f t="shared" si="67"/>
        <v>6.2050000000000008E-2</v>
      </c>
      <c r="N138" s="264">
        <f t="shared" si="68"/>
        <v>6.9549000000000003</v>
      </c>
      <c r="O138" s="264">
        <f t="shared" si="69"/>
        <v>0.11760499999999999</v>
      </c>
      <c r="P138" s="264">
        <f t="shared" si="70"/>
        <v>4.8205</v>
      </c>
      <c r="Q138" s="264">
        <f t="shared" si="71"/>
        <v>5.282</v>
      </c>
      <c r="R138" s="264">
        <f t="shared" si="72"/>
        <v>5.5694999999999997</v>
      </c>
      <c r="S138" s="264">
        <f t="shared" si="73"/>
        <v>5.7279999999999998</v>
      </c>
      <c r="T138" s="264">
        <f t="shared" si="74"/>
        <v>5.98</v>
      </c>
      <c r="U138" s="264">
        <f t="shared" si="75"/>
        <v>6.1560000000000006</v>
      </c>
      <c r="V138" s="264">
        <f t="shared" si="76"/>
        <v>6.4245000000000001</v>
      </c>
      <c r="W138" s="264">
        <f t="shared" si="77"/>
        <v>6.9550000000000001</v>
      </c>
      <c r="X138" s="264">
        <f t="shared" si="78"/>
        <v>7.5265000000000004</v>
      </c>
      <c r="Y138" s="264">
        <f t="shared" si="79"/>
        <v>7.8509999999999991</v>
      </c>
      <c r="Z138" s="264">
        <f t="shared" si="80"/>
        <v>8.0790000000000006</v>
      </c>
      <c r="AA138" s="264">
        <f t="shared" si="81"/>
        <v>8.4269999999999996</v>
      </c>
      <c r="AB138" s="264">
        <f t="shared" si="82"/>
        <v>8.6615000000000002</v>
      </c>
      <c r="AC138" s="264">
        <f t="shared" si="83"/>
        <v>9.1204999999999998</v>
      </c>
      <c r="AD138" s="264">
        <f t="shared" si="84"/>
        <v>9.9619999999999997</v>
      </c>
      <c r="AF138" s="266">
        <v>136</v>
      </c>
      <c r="AG138" s="266">
        <v>0.14760000000000001</v>
      </c>
      <c r="AH138" s="266">
        <v>7.2525000000000004</v>
      </c>
      <c r="AI138" s="266">
        <v>0.11187999999999999</v>
      </c>
      <c r="AJ138" s="266">
        <v>5.0860000000000003</v>
      </c>
      <c r="AK138" s="266">
        <v>5.5620000000000003</v>
      </c>
      <c r="AL138" s="266">
        <v>5.8570000000000002</v>
      </c>
      <c r="AM138" s="266">
        <v>6.0179999999999998</v>
      </c>
      <c r="AN138" s="266">
        <v>6.274</v>
      </c>
      <c r="AO138" s="266">
        <v>6.452</v>
      </c>
      <c r="AP138" s="266">
        <v>6.7229999999999999</v>
      </c>
      <c r="AQ138" s="266">
        <v>7.2530000000000001</v>
      </c>
      <c r="AR138" s="266">
        <v>7.8179999999999996</v>
      </c>
      <c r="AS138" s="266">
        <v>8.1359999999999992</v>
      </c>
      <c r="AT138" s="266">
        <v>8.3580000000000005</v>
      </c>
      <c r="AU138" s="266">
        <v>8.6959999999999997</v>
      </c>
      <c r="AV138" s="266">
        <v>8.9220000000000006</v>
      </c>
      <c r="AW138" s="266">
        <v>9.3629999999999995</v>
      </c>
      <c r="AX138" s="266">
        <v>10.161</v>
      </c>
      <c r="BA138" s="372">
        <v>136</v>
      </c>
      <c r="BB138" s="372">
        <v>-2.35E-2</v>
      </c>
      <c r="BC138" s="372">
        <v>6.6573000000000002</v>
      </c>
      <c r="BD138" s="372">
        <v>0.12333</v>
      </c>
      <c r="BE138" s="372">
        <v>4.5549999999999997</v>
      </c>
      <c r="BF138" s="372">
        <v>5.0019999999999998</v>
      </c>
      <c r="BG138" s="372">
        <v>5.282</v>
      </c>
      <c r="BH138" s="372">
        <v>5.4379999999999997</v>
      </c>
      <c r="BI138" s="372">
        <v>5.6859999999999999</v>
      </c>
      <c r="BJ138" s="372">
        <v>5.86</v>
      </c>
      <c r="BK138" s="372">
        <v>6.1260000000000003</v>
      </c>
      <c r="BL138" s="372">
        <v>6.657</v>
      </c>
      <c r="BM138" s="372">
        <v>7.2350000000000003</v>
      </c>
      <c r="BN138" s="372">
        <v>7.5659999999999998</v>
      </c>
      <c r="BO138" s="372">
        <v>7.8</v>
      </c>
      <c r="BP138" s="372">
        <v>8.1579999999999995</v>
      </c>
      <c r="BQ138" s="372">
        <v>8.4009999999999998</v>
      </c>
      <c r="BR138" s="372">
        <v>8.8780000000000001</v>
      </c>
      <c r="BS138" s="372">
        <v>9.7629999999999999</v>
      </c>
    </row>
    <row r="139" spans="1:71" x14ac:dyDescent="0.2">
      <c r="A139" s="265">
        <f t="shared" si="85"/>
        <v>6.9710000000000001</v>
      </c>
      <c r="B139" s="265">
        <f t="shared" si="86"/>
        <v>6.4395000000000007</v>
      </c>
      <c r="C139" s="265">
        <f t="shared" si="63"/>
        <v>7.5434999999999999</v>
      </c>
      <c r="D139" s="265">
        <f t="shared" si="87"/>
        <v>137</v>
      </c>
      <c r="E139" s="373">
        <f t="shared" si="88"/>
        <v>4.5010266940451746</v>
      </c>
      <c r="F139" s="373">
        <f t="shared" si="89"/>
        <v>0.3750855578370979</v>
      </c>
      <c r="G139" s="373">
        <f t="shared" si="90"/>
        <v>13.501026694045175</v>
      </c>
      <c r="H139" s="374">
        <f t="shared" si="91"/>
        <v>0.74904935209354062</v>
      </c>
      <c r="I139" s="374">
        <f t="shared" si="64"/>
        <v>0.50736248665882433</v>
      </c>
      <c r="J139" s="374">
        <f t="shared" si="65"/>
        <v>0.66787134131692261</v>
      </c>
      <c r="K139" s="265" cm="1">
        <f t="array" ref="K139">$G139^gamma_drug4/($G139^gamma_drug4+(AGE_50_drug4+9)^gamma_drug4)</f>
        <v>1</v>
      </c>
      <c r="L139" s="264">
        <f t="shared" si="66"/>
        <v>137</v>
      </c>
      <c r="M139" s="264">
        <f t="shared" si="67"/>
        <v>6.1150000000000003E-2</v>
      </c>
      <c r="N139" s="264">
        <f t="shared" si="68"/>
        <v>6.97105</v>
      </c>
      <c r="O139" s="264">
        <f t="shared" si="69"/>
        <v>0.117545</v>
      </c>
      <c r="P139" s="264">
        <f t="shared" si="70"/>
        <v>4.8330000000000002</v>
      </c>
      <c r="Q139" s="264">
        <f t="shared" si="71"/>
        <v>5.2949999999999999</v>
      </c>
      <c r="R139" s="264">
        <f t="shared" si="72"/>
        <v>5.5830000000000002</v>
      </c>
      <c r="S139" s="264">
        <f t="shared" si="73"/>
        <v>5.742</v>
      </c>
      <c r="T139" s="264">
        <f t="shared" si="74"/>
        <v>5.9939999999999998</v>
      </c>
      <c r="U139" s="264">
        <f t="shared" si="75"/>
        <v>6.1704999999999997</v>
      </c>
      <c r="V139" s="264">
        <f t="shared" si="76"/>
        <v>6.4395000000000007</v>
      </c>
      <c r="W139" s="264">
        <f t="shared" si="77"/>
        <v>6.9710000000000001</v>
      </c>
      <c r="X139" s="264">
        <f t="shared" si="78"/>
        <v>7.5434999999999999</v>
      </c>
      <c r="Y139" s="264">
        <f t="shared" si="79"/>
        <v>7.8689999999999998</v>
      </c>
      <c r="Z139" s="264">
        <f t="shared" si="80"/>
        <v>8.0975000000000001</v>
      </c>
      <c r="AA139" s="264">
        <f t="shared" si="81"/>
        <v>8.4459999999999997</v>
      </c>
      <c r="AB139" s="264">
        <f t="shared" si="82"/>
        <v>8.6810000000000009</v>
      </c>
      <c r="AC139" s="264">
        <f t="shared" si="83"/>
        <v>9.1409999999999982</v>
      </c>
      <c r="AD139" s="264">
        <f t="shared" si="84"/>
        <v>9.9834999999999994</v>
      </c>
      <c r="AF139" s="266">
        <v>137</v>
      </c>
      <c r="AG139" s="266">
        <v>0.14710000000000001</v>
      </c>
      <c r="AH139" s="266">
        <v>7.2691999999999997</v>
      </c>
      <c r="AI139" s="266">
        <v>0.1118</v>
      </c>
      <c r="AJ139" s="266">
        <v>5.0990000000000002</v>
      </c>
      <c r="AK139" s="266">
        <v>5.5759999999999996</v>
      </c>
      <c r="AL139" s="266">
        <v>5.8710000000000004</v>
      </c>
      <c r="AM139" s="266">
        <v>6.0330000000000004</v>
      </c>
      <c r="AN139" s="266">
        <v>6.2889999999999997</v>
      </c>
      <c r="AO139" s="266">
        <v>6.4669999999999996</v>
      </c>
      <c r="AP139" s="266">
        <v>6.7380000000000004</v>
      </c>
      <c r="AQ139" s="266">
        <v>7.2690000000000001</v>
      </c>
      <c r="AR139" s="266">
        <v>7.835</v>
      </c>
      <c r="AS139" s="266">
        <v>8.1539999999999999</v>
      </c>
      <c r="AT139" s="266">
        <v>8.3770000000000007</v>
      </c>
      <c r="AU139" s="266">
        <v>8.7149999999999999</v>
      </c>
      <c r="AV139" s="266">
        <v>8.9420000000000002</v>
      </c>
      <c r="AW139" s="266">
        <v>9.3829999999999991</v>
      </c>
      <c r="AX139" s="266">
        <v>10.182</v>
      </c>
      <c r="BA139" s="372">
        <v>137</v>
      </c>
      <c r="BB139" s="372">
        <v>-2.4799999999999999E-2</v>
      </c>
      <c r="BC139" s="372">
        <v>6.6729000000000003</v>
      </c>
      <c r="BD139" s="372">
        <v>0.12329</v>
      </c>
      <c r="BE139" s="372">
        <v>4.5670000000000002</v>
      </c>
      <c r="BF139" s="372">
        <v>5.0140000000000002</v>
      </c>
      <c r="BG139" s="372">
        <v>5.2949999999999999</v>
      </c>
      <c r="BH139" s="372">
        <v>5.4509999999999996</v>
      </c>
      <c r="BI139" s="372">
        <v>5.6989999999999998</v>
      </c>
      <c r="BJ139" s="372">
        <v>5.8739999999999997</v>
      </c>
      <c r="BK139" s="372">
        <v>6.141</v>
      </c>
      <c r="BL139" s="372">
        <v>6.673</v>
      </c>
      <c r="BM139" s="372">
        <v>7.2519999999999998</v>
      </c>
      <c r="BN139" s="372">
        <v>7.5839999999999996</v>
      </c>
      <c r="BO139" s="372">
        <v>7.8179999999999996</v>
      </c>
      <c r="BP139" s="372">
        <v>8.1769999999999996</v>
      </c>
      <c r="BQ139" s="372">
        <v>8.42</v>
      </c>
      <c r="BR139" s="372">
        <v>8.8989999999999991</v>
      </c>
      <c r="BS139" s="372">
        <v>9.7850000000000001</v>
      </c>
    </row>
    <row r="140" spans="1:71" x14ac:dyDescent="0.2">
      <c r="A140" s="265">
        <f t="shared" si="85"/>
        <v>6.9870000000000001</v>
      </c>
      <c r="B140" s="265">
        <f t="shared" si="86"/>
        <v>6.4544999999999995</v>
      </c>
      <c r="C140" s="265">
        <f t="shared" si="63"/>
        <v>7.5609999999999999</v>
      </c>
      <c r="D140" s="265">
        <f t="shared" si="87"/>
        <v>138</v>
      </c>
      <c r="E140" s="373">
        <f t="shared" si="88"/>
        <v>4.5338809034907595</v>
      </c>
      <c r="F140" s="373">
        <f t="shared" si="89"/>
        <v>0.37782340862422997</v>
      </c>
      <c r="G140" s="373">
        <f t="shared" si="90"/>
        <v>13.533880903490759</v>
      </c>
      <c r="H140" s="374">
        <f t="shared" si="91"/>
        <v>0.75103151009483204</v>
      </c>
      <c r="I140" s="374">
        <f t="shared" si="64"/>
        <v>0.50919701192652234</v>
      </c>
      <c r="J140" s="374">
        <f t="shared" si="65"/>
        <v>0.66927159568578243</v>
      </c>
      <c r="K140" s="265" cm="1">
        <f t="array" ref="K140">$G140^gamma_drug4/($G140^gamma_drug4+(AGE_50_drug4+9)^gamma_drug4)</f>
        <v>1</v>
      </c>
      <c r="L140" s="264">
        <f t="shared" si="66"/>
        <v>138</v>
      </c>
      <c r="M140" s="264">
        <f t="shared" si="67"/>
        <v>6.0300000000000006E-2</v>
      </c>
      <c r="N140" s="264">
        <f t="shared" si="68"/>
        <v>6.9870999999999999</v>
      </c>
      <c r="O140" s="264">
        <f t="shared" si="69"/>
        <v>0.11748500000000001</v>
      </c>
      <c r="P140" s="264">
        <f t="shared" si="70"/>
        <v>4.8454999999999995</v>
      </c>
      <c r="Q140" s="264">
        <f t="shared" si="71"/>
        <v>5.3079999999999998</v>
      </c>
      <c r="R140" s="264">
        <f t="shared" si="72"/>
        <v>5.5969999999999995</v>
      </c>
      <c r="S140" s="264">
        <f t="shared" si="73"/>
        <v>5.7554999999999996</v>
      </c>
      <c r="T140" s="264">
        <f t="shared" si="74"/>
        <v>6.0084999999999997</v>
      </c>
      <c r="U140" s="264">
        <f t="shared" si="75"/>
        <v>6.1854999999999993</v>
      </c>
      <c r="V140" s="264">
        <f t="shared" si="76"/>
        <v>6.4544999999999995</v>
      </c>
      <c r="W140" s="264">
        <f t="shared" si="77"/>
        <v>6.9870000000000001</v>
      </c>
      <c r="X140" s="264">
        <f t="shared" si="78"/>
        <v>7.5609999999999999</v>
      </c>
      <c r="Y140" s="264">
        <f t="shared" si="79"/>
        <v>7.8864999999999998</v>
      </c>
      <c r="Z140" s="264">
        <f t="shared" si="80"/>
        <v>8.1150000000000002</v>
      </c>
      <c r="AA140" s="264">
        <f t="shared" si="81"/>
        <v>8.4649999999999999</v>
      </c>
      <c r="AB140" s="264">
        <f t="shared" si="82"/>
        <v>8.6999999999999993</v>
      </c>
      <c r="AC140" s="264">
        <f t="shared" si="83"/>
        <v>9.1610000000000014</v>
      </c>
      <c r="AD140" s="264">
        <f t="shared" si="84"/>
        <v>10.004999999999999</v>
      </c>
      <c r="AF140" s="266">
        <v>138</v>
      </c>
      <c r="AG140" s="266">
        <v>0.14660000000000001</v>
      </c>
      <c r="AH140" s="266">
        <v>7.2858000000000001</v>
      </c>
      <c r="AI140" s="266">
        <v>0.11172</v>
      </c>
      <c r="AJ140" s="266">
        <v>5.1120000000000001</v>
      </c>
      <c r="AK140" s="266">
        <v>5.59</v>
      </c>
      <c r="AL140" s="266">
        <v>5.8860000000000001</v>
      </c>
      <c r="AM140" s="266">
        <v>6.0469999999999997</v>
      </c>
      <c r="AN140" s="266">
        <v>6.3040000000000003</v>
      </c>
      <c r="AO140" s="266">
        <v>6.4829999999999997</v>
      </c>
      <c r="AP140" s="266">
        <v>6.7539999999999996</v>
      </c>
      <c r="AQ140" s="266">
        <v>7.2859999999999996</v>
      </c>
      <c r="AR140" s="266">
        <v>7.8529999999999998</v>
      </c>
      <c r="AS140" s="266">
        <v>8.1720000000000006</v>
      </c>
      <c r="AT140" s="266">
        <v>8.3949999999999996</v>
      </c>
      <c r="AU140" s="266">
        <v>8.734</v>
      </c>
      <c r="AV140" s="266">
        <v>8.9610000000000003</v>
      </c>
      <c r="AW140" s="266">
        <v>9.4030000000000005</v>
      </c>
      <c r="AX140" s="266">
        <v>10.202999999999999</v>
      </c>
      <c r="BA140" s="372">
        <v>138</v>
      </c>
      <c r="BB140" s="372">
        <v>-2.5999999999999999E-2</v>
      </c>
      <c r="BC140" s="372">
        <v>6.6883999999999997</v>
      </c>
      <c r="BD140" s="372">
        <v>0.12325</v>
      </c>
      <c r="BE140" s="372">
        <v>4.5789999999999997</v>
      </c>
      <c r="BF140" s="372">
        <v>5.0259999999999998</v>
      </c>
      <c r="BG140" s="372">
        <v>5.3079999999999998</v>
      </c>
      <c r="BH140" s="372">
        <v>5.4640000000000004</v>
      </c>
      <c r="BI140" s="372">
        <v>5.7130000000000001</v>
      </c>
      <c r="BJ140" s="372">
        <v>5.8879999999999999</v>
      </c>
      <c r="BK140" s="372">
        <v>6.1550000000000002</v>
      </c>
      <c r="BL140" s="372">
        <v>6.6879999999999997</v>
      </c>
      <c r="BM140" s="372">
        <v>7.2690000000000001</v>
      </c>
      <c r="BN140" s="372">
        <v>7.601</v>
      </c>
      <c r="BO140" s="372">
        <v>7.835</v>
      </c>
      <c r="BP140" s="372">
        <v>8.1959999999999997</v>
      </c>
      <c r="BQ140" s="372">
        <v>8.4390000000000001</v>
      </c>
      <c r="BR140" s="372">
        <v>8.9190000000000005</v>
      </c>
      <c r="BS140" s="372">
        <v>9.8070000000000004</v>
      </c>
    </row>
    <row r="141" spans="1:71" x14ac:dyDescent="0.2">
      <c r="A141" s="265">
        <f t="shared" si="85"/>
        <v>7.0030000000000001</v>
      </c>
      <c r="B141" s="265">
        <f t="shared" si="86"/>
        <v>6.47</v>
      </c>
      <c r="C141" s="265">
        <f t="shared" si="63"/>
        <v>7.5779999999999994</v>
      </c>
      <c r="D141" s="265">
        <f t="shared" si="87"/>
        <v>139</v>
      </c>
      <c r="E141" s="373">
        <f t="shared" si="88"/>
        <v>4.5667351129363452</v>
      </c>
      <c r="F141" s="373">
        <f t="shared" si="89"/>
        <v>0.3805612594113621</v>
      </c>
      <c r="G141" s="373">
        <f t="shared" si="90"/>
        <v>13.566735112936346</v>
      </c>
      <c r="H141" s="374">
        <f t="shared" si="91"/>
        <v>0.75299840662795958</v>
      </c>
      <c r="I141" s="374">
        <f t="shared" si="64"/>
        <v>0.5110268424522445</v>
      </c>
      <c r="J141" s="374">
        <f t="shared" si="65"/>
        <v>0.67066547343342853</v>
      </c>
      <c r="K141" s="265" cm="1">
        <f t="array" ref="K141">$G141^gamma_drug4/($G141^gamma_drug4+(AGE_50_drug4+9)^gamma_drug4)</f>
        <v>1</v>
      </c>
      <c r="L141" s="264">
        <f t="shared" si="66"/>
        <v>139</v>
      </c>
      <c r="M141" s="264">
        <f t="shared" si="67"/>
        <v>5.9400000000000001E-2</v>
      </c>
      <c r="N141" s="264">
        <f t="shared" si="68"/>
        <v>7.0030999999999999</v>
      </c>
      <c r="O141" s="264">
        <f t="shared" si="69"/>
        <v>0.11743000000000001</v>
      </c>
      <c r="P141" s="264">
        <f t="shared" si="70"/>
        <v>4.8574999999999999</v>
      </c>
      <c r="Q141" s="264">
        <f t="shared" si="71"/>
        <v>5.3215000000000003</v>
      </c>
      <c r="R141" s="264">
        <f t="shared" si="72"/>
        <v>5.6105</v>
      </c>
      <c r="S141" s="264">
        <f t="shared" si="73"/>
        <v>5.7695000000000007</v>
      </c>
      <c r="T141" s="264">
        <f t="shared" si="74"/>
        <v>6.0229999999999997</v>
      </c>
      <c r="U141" s="264">
        <f t="shared" si="75"/>
        <v>6.2</v>
      </c>
      <c r="V141" s="264">
        <f t="shared" si="76"/>
        <v>6.47</v>
      </c>
      <c r="W141" s="264">
        <f t="shared" si="77"/>
        <v>7.0030000000000001</v>
      </c>
      <c r="X141" s="264">
        <f t="shared" si="78"/>
        <v>7.5779999999999994</v>
      </c>
      <c r="Y141" s="264">
        <f t="shared" si="79"/>
        <v>7.9044999999999996</v>
      </c>
      <c r="Z141" s="264">
        <f t="shared" si="80"/>
        <v>8.1329999999999991</v>
      </c>
      <c r="AA141" s="264">
        <f t="shared" si="81"/>
        <v>8.484</v>
      </c>
      <c r="AB141" s="264">
        <f t="shared" si="82"/>
        <v>8.7190000000000012</v>
      </c>
      <c r="AC141" s="264">
        <f t="shared" si="83"/>
        <v>9.1810000000000009</v>
      </c>
      <c r="AD141" s="264">
        <f t="shared" si="84"/>
        <v>10.0275</v>
      </c>
      <c r="AF141" s="266">
        <v>139</v>
      </c>
      <c r="AG141" s="266">
        <v>0.14610000000000001</v>
      </c>
      <c r="AH141" s="266">
        <v>7.3022999999999998</v>
      </c>
      <c r="AI141" s="266">
        <v>0.11165</v>
      </c>
      <c r="AJ141" s="266">
        <v>5.125</v>
      </c>
      <c r="AK141" s="266">
        <v>5.6040000000000001</v>
      </c>
      <c r="AL141" s="266">
        <v>5.9</v>
      </c>
      <c r="AM141" s="266">
        <v>6.0620000000000003</v>
      </c>
      <c r="AN141" s="266">
        <v>6.319</v>
      </c>
      <c r="AO141" s="266">
        <v>6.4980000000000002</v>
      </c>
      <c r="AP141" s="266">
        <v>6.77</v>
      </c>
      <c r="AQ141" s="266">
        <v>7.3019999999999996</v>
      </c>
      <c r="AR141" s="266">
        <v>7.87</v>
      </c>
      <c r="AS141" s="266">
        <v>8.19</v>
      </c>
      <c r="AT141" s="266">
        <v>8.4130000000000003</v>
      </c>
      <c r="AU141" s="266">
        <v>8.7530000000000001</v>
      </c>
      <c r="AV141" s="266">
        <v>8.98</v>
      </c>
      <c r="AW141" s="266">
        <v>9.423</v>
      </c>
      <c r="AX141" s="266">
        <v>10.225</v>
      </c>
      <c r="BA141" s="372">
        <v>139</v>
      </c>
      <c r="BB141" s="372">
        <v>-2.7300000000000001E-2</v>
      </c>
      <c r="BC141" s="372">
        <v>6.7039</v>
      </c>
      <c r="BD141" s="372">
        <v>0.12321</v>
      </c>
      <c r="BE141" s="372">
        <v>4.59</v>
      </c>
      <c r="BF141" s="372">
        <v>5.0389999999999997</v>
      </c>
      <c r="BG141" s="372">
        <v>5.3209999999999997</v>
      </c>
      <c r="BH141" s="372">
        <v>5.4770000000000003</v>
      </c>
      <c r="BI141" s="372">
        <v>5.7270000000000003</v>
      </c>
      <c r="BJ141" s="372">
        <v>5.9020000000000001</v>
      </c>
      <c r="BK141" s="372">
        <v>6.17</v>
      </c>
      <c r="BL141" s="372">
        <v>6.7039999999999997</v>
      </c>
      <c r="BM141" s="372">
        <v>7.2859999999999996</v>
      </c>
      <c r="BN141" s="372">
        <v>7.6189999999999998</v>
      </c>
      <c r="BO141" s="372">
        <v>7.8529999999999998</v>
      </c>
      <c r="BP141" s="372">
        <v>8.2149999999999999</v>
      </c>
      <c r="BQ141" s="372">
        <v>8.4580000000000002</v>
      </c>
      <c r="BR141" s="372">
        <v>8.9390000000000001</v>
      </c>
      <c r="BS141" s="372">
        <v>9.83</v>
      </c>
    </row>
    <row r="142" spans="1:71" x14ac:dyDescent="0.2">
      <c r="A142" s="265">
        <f t="shared" si="85"/>
        <v>7.0190000000000001</v>
      </c>
      <c r="B142" s="265">
        <f t="shared" si="86"/>
        <v>6.4845000000000006</v>
      </c>
      <c r="C142" s="265">
        <f t="shared" si="63"/>
        <v>7.5949999999999998</v>
      </c>
      <c r="D142" s="265">
        <f t="shared" si="87"/>
        <v>140</v>
      </c>
      <c r="E142" s="373">
        <f t="shared" si="88"/>
        <v>4.59958932238193</v>
      </c>
      <c r="F142" s="373">
        <f t="shared" si="89"/>
        <v>0.38329911019849416</v>
      </c>
      <c r="G142" s="373">
        <f t="shared" si="90"/>
        <v>13.599589322381931</v>
      </c>
      <c r="H142" s="374">
        <f t="shared" si="91"/>
        <v>0.75495011484909469</v>
      </c>
      <c r="I142" s="374">
        <f t="shared" si="64"/>
        <v>0.5128519527265234</v>
      </c>
      <c r="J142" s="374">
        <f t="shared" si="65"/>
        <v>0.67205299458009482</v>
      </c>
      <c r="K142" s="265" cm="1">
        <f t="array" ref="K142">$G142^gamma_drug4/($G142^gamma_drug4+(AGE_50_drug4+9)^gamma_drug4)</f>
        <v>1</v>
      </c>
      <c r="L142" s="264">
        <f t="shared" si="66"/>
        <v>140</v>
      </c>
      <c r="M142" s="264">
        <f t="shared" si="67"/>
        <v>5.8550000000000005E-2</v>
      </c>
      <c r="N142" s="264">
        <f t="shared" si="68"/>
        <v>7.0189500000000002</v>
      </c>
      <c r="O142" s="264">
        <f t="shared" si="69"/>
        <v>0.11737500000000001</v>
      </c>
      <c r="P142" s="264">
        <f t="shared" si="70"/>
        <v>4.87</v>
      </c>
      <c r="Q142" s="264">
        <f t="shared" si="71"/>
        <v>5.3339999999999996</v>
      </c>
      <c r="R142" s="264">
        <f t="shared" si="72"/>
        <v>5.6239999999999997</v>
      </c>
      <c r="S142" s="264">
        <f t="shared" si="73"/>
        <v>5.7829999999999995</v>
      </c>
      <c r="T142" s="264">
        <f t="shared" si="74"/>
        <v>6.0369999999999999</v>
      </c>
      <c r="U142" s="264">
        <f t="shared" si="75"/>
        <v>6.2140000000000004</v>
      </c>
      <c r="V142" s="264">
        <f t="shared" si="76"/>
        <v>6.4845000000000006</v>
      </c>
      <c r="W142" s="264">
        <f t="shared" si="77"/>
        <v>7.0190000000000001</v>
      </c>
      <c r="X142" s="264">
        <f t="shared" si="78"/>
        <v>7.5949999999999998</v>
      </c>
      <c r="Y142" s="264">
        <f t="shared" si="79"/>
        <v>7.9220000000000006</v>
      </c>
      <c r="Z142" s="264">
        <f t="shared" si="80"/>
        <v>8.1509999999999998</v>
      </c>
      <c r="AA142" s="264">
        <f t="shared" si="81"/>
        <v>8.5025000000000013</v>
      </c>
      <c r="AB142" s="264">
        <f t="shared" si="82"/>
        <v>8.7379999999999995</v>
      </c>
      <c r="AC142" s="264">
        <f t="shared" si="83"/>
        <v>9.2010000000000005</v>
      </c>
      <c r="AD142" s="264">
        <f t="shared" si="84"/>
        <v>10.048999999999999</v>
      </c>
      <c r="AF142" s="266">
        <v>140</v>
      </c>
      <c r="AG142" s="266">
        <v>0.14560000000000001</v>
      </c>
      <c r="AH142" s="266">
        <v>7.3186999999999998</v>
      </c>
      <c r="AI142" s="266">
        <v>0.11158</v>
      </c>
      <c r="AJ142" s="266">
        <v>5.1379999999999999</v>
      </c>
      <c r="AK142" s="266">
        <v>5.617</v>
      </c>
      <c r="AL142" s="266">
        <v>5.9139999999999997</v>
      </c>
      <c r="AM142" s="266">
        <v>6.0759999999999996</v>
      </c>
      <c r="AN142" s="266">
        <v>6.3339999999999996</v>
      </c>
      <c r="AO142" s="266">
        <v>6.5129999999999999</v>
      </c>
      <c r="AP142" s="266">
        <v>6.7850000000000001</v>
      </c>
      <c r="AQ142" s="266">
        <v>7.319</v>
      </c>
      <c r="AR142" s="266">
        <v>7.8879999999999999</v>
      </c>
      <c r="AS142" s="266">
        <v>8.2080000000000002</v>
      </c>
      <c r="AT142" s="266">
        <v>8.4309999999999992</v>
      </c>
      <c r="AU142" s="266">
        <v>8.7720000000000002</v>
      </c>
      <c r="AV142" s="266">
        <v>8.9990000000000006</v>
      </c>
      <c r="AW142" s="266">
        <v>9.4429999999999996</v>
      </c>
      <c r="AX142" s="266">
        <v>10.246</v>
      </c>
      <c r="BA142" s="372">
        <v>140</v>
      </c>
      <c r="BB142" s="372">
        <v>-2.8500000000000001E-2</v>
      </c>
      <c r="BC142" s="372">
        <v>6.7191999999999998</v>
      </c>
      <c r="BD142" s="372">
        <v>0.12317</v>
      </c>
      <c r="BE142" s="372">
        <v>4.6020000000000003</v>
      </c>
      <c r="BF142" s="372">
        <v>5.0510000000000002</v>
      </c>
      <c r="BG142" s="372">
        <v>5.3339999999999996</v>
      </c>
      <c r="BH142" s="372">
        <v>5.49</v>
      </c>
      <c r="BI142" s="372">
        <v>5.74</v>
      </c>
      <c r="BJ142" s="372">
        <v>5.915</v>
      </c>
      <c r="BK142" s="372">
        <v>6.1840000000000002</v>
      </c>
      <c r="BL142" s="372">
        <v>6.7190000000000003</v>
      </c>
      <c r="BM142" s="372">
        <v>7.3019999999999996</v>
      </c>
      <c r="BN142" s="372">
        <v>7.6360000000000001</v>
      </c>
      <c r="BO142" s="372">
        <v>7.8710000000000004</v>
      </c>
      <c r="BP142" s="372">
        <v>8.2330000000000005</v>
      </c>
      <c r="BQ142" s="372">
        <v>8.4770000000000003</v>
      </c>
      <c r="BR142" s="372">
        <v>8.9589999999999996</v>
      </c>
      <c r="BS142" s="372">
        <v>9.8520000000000003</v>
      </c>
    </row>
    <row r="143" spans="1:71" x14ac:dyDescent="0.2">
      <c r="A143" s="265">
        <f t="shared" si="85"/>
        <v>7.0344999999999995</v>
      </c>
      <c r="B143" s="265">
        <f t="shared" si="86"/>
        <v>6.4995000000000003</v>
      </c>
      <c r="C143" s="265">
        <f t="shared" si="63"/>
        <v>7.6114999999999995</v>
      </c>
      <c r="D143" s="265">
        <f t="shared" si="87"/>
        <v>141</v>
      </c>
      <c r="E143" s="373">
        <f t="shared" si="88"/>
        <v>4.6324435318275157</v>
      </c>
      <c r="F143" s="373">
        <f t="shared" si="89"/>
        <v>0.38603696098562629</v>
      </c>
      <c r="G143" s="373">
        <f t="shared" si="90"/>
        <v>13.632443531827516</v>
      </c>
      <c r="H143" s="374">
        <f t="shared" si="91"/>
        <v>0.75688670886787779</v>
      </c>
      <c r="I143" s="374">
        <f t="shared" si="64"/>
        <v>0.51467231780574008</v>
      </c>
      <c r="J143" s="374">
        <f t="shared" si="65"/>
        <v>0.67343417929082339</v>
      </c>
      <c r="K143" s="265" cm="1">
        <f t="array" ref="K143">$G143^gamma_drug4/($G143^gamma_drug4+(AGE_50_drug4+9)^gamma_drug4)</f>
        <v>1</v>
      </c>
      <c r="L143" s="264">
        <f t="shared" si="66"/>
        <v>141</v>
      </c>
      <c r="M143" s="264">
        <f t="shared" si="67"/>
        <v>5.7700000000000001E-2</v>
      </c>
      <c r="N143" s="264">
        <f t="shared" si="68"/>
        <v>7.0347</v>
      </c>
      <c r="O143" s="264">
        <f t="shared" si="69"/>
        <v>0.117315</v>
      </c>
      <c r="P143" s="264">
        <f t="shared" si="70"/>
        <v>4.8819999999999997</v>
      </c>
      <c r="Q143" s="264">
        <f t="shared" si="71"/>
        <v>5.3469999999999995</v>
      </c>
      <c r="R143" s="264">
        <f t="shared" si="72"/>
        <v>5.6370000000000005</v>
      </c>
      <c r="S143" s="264">
        <f t="shared" si="73"/>
        <v>5.7970000000000006</v>
      </c>
      <c r="T143" s="264">
        <f t="shared" si="74"/>
        <v>6.0510000000000002</v>
      </c>
      <c r="U143" s="264">
        <f t="shared" si="75"/>
        <v>6.2285000000000004</v>
      </c>
      <c r="V143" s="264">
        <f t="shared" si="76"/>
        <v>6.4995000000000003</v>
      </c>
      <c r="W143" s="264">
        <f t="shared" si="77"/>
        <v>7.0344999999999995</v>
      </c>
      <c r="X143" s="264">
        <f t="shared" si="78"/>
        <v>7.6114999999999995</v>
      </c>
      <c r="Y143" s="264">
        <f t="shared" si="79"/>
        <v>7.9395000000000007</v>
      </c>
      <c r="Z143" s="264">
        <f t="shared" si="80"/>
        <v>8.1684999999999999</v>
      </c>
      <c r="AA143" s="264">
        <f t="shared" si="81"/>
        <v>8.5204999999999984</v>
      </c>
      <c r="AB143" s="264">
        <f t="shared" si="82"/>
        <v>8.7570000000000014</v>
      </c>
      <c r="AC143" s="264">
        <f t="shared" si="83"/>
        <v>9.2204999999999995</v>
      </c>
      <c r="AD143" s="264">
        <f t="shared" si="84"/>
        <v>10.07</v>
      </c>
      <c r="AF143" s="266">
        <v>141</v>
      </c>
      <c r="AG143" s="266">
        <v>0.14510000000000001</v>
      </c>
      <c r="AH143" s="266">
        <v>7.335</v>
      </c>
      <c r="AI143" s="266">
        <v>0.1115</v>
      </c>
      <c r="AJ143" s="266">
        <v>5.1509999999999998</v>
      </c>
      <c r="AK143" s="266">
        <v>5.6310000000000002</v>
      </c>
      <c r="AL143" s="266">
        <v>5.9279999999999999</v>
      </c>
      <c r="AM143" s="266">
        <v>6.0910000000000002</v>
      </c>
      <c r="AN143" s="266">
        <v>6.3490000000000002</v>
      </c>
      <c r="AO143" s="266">
        <v>6.5279999999999996</v>
      </c>
      <c r="AP143" s="266">
        <v>6.8010000000000002</v>
      </c>
      <c r="AQ143" s="266">
        <v>7.335</v>
      </c>
      <c r="AR143" s="266">
        <v>7.9050000000000002</v>
      </c>
      <c r="AS143" s="266">
        <v>8.2260000000000009</v>
      </c>
      <c r="AT143" s="266">
        <v>8.4489999999999998</v>
      </c>
      <c r="AU143" s="266">
        <v>8.7899999999999991</v>
      </c>
      <c r="AV143" s="266">
        <v>9.0180000000000007</v>
      </c>
      <c r="AW143" s="266">
        <v>9.4619999999999997</v>
      </c>
      <c r="AX143" s="266">
        <v>10.266</v>
      </c>
      <c r="BA143" s="372">
        <v>141</v>
      </c>
      <c r="BB143" s="372">
        <v>-2.9700000000000001E-2</v>
      </c>
      <c r="BC143" s="372">
        <v>6.7343999999999999</v>
      </c>
      <c r="BD143" s="372">
        <v>0.12313</v>
      </c>
      <c r="BE143" s="372">
        <v>4.6130000000000004</v>
      </c>
      <c r="BF143" s="372">
        <v>5.0629999999999997</v>
      </c>
      <c r="BG143" s="372">
        <v>5.3460000000000001</v>
      </c>
      <c r="BH143" s="372">
        <v>5.5030000000000001</v>
      </c>
      <c r="BI143" s="372">
        <v>5.7530000000000001</v>
      </c>
      <c r="BJ143" s="372">
        <v>5.9290000000000003</v>
      </c>
      <c r="BK143" s="372">
        <v>6.1980000000000004</v>
      </c>
      <c r="BL143" s="372">
        <v>6.734</v>
      </c>
      <c r="BM143" s="372">
        <v>7.3179999999999996</v>
      </c>
      <c r="BN143" s="372">
        <v>7.6529999999999996</v>
      </c>
      <c r="BO143" s="372">
        <v>7.8879999999999999</v>
      </c>
      <c r="BP143" s="372">
        <v>8.2509999999999994</v>
      </c>
      <c r="BQ143" s="372">
        <v>8.4960000000000004</v>
      </c>
      <c r="BR143" s="372">
        <v>8.9789999999999992</v>
      </c>
      <c r="BS143" s="372">
        <v>9.8740000000000006</v>
      </c>
    </row>
    <row r="144" spans="1:71" x14ac:dyDescent="0.2">
      <c r="A144" s="265">
        <f t="shared" si="85"/>
        <v>7.0504999999999995</v>
      </c>
      <c r="B144" s="265">
        <f t="shared" si="86"/>
        <v>6.5139999999999993</v>
      </c>
      <c r="C144" s="265">
        <f t="shared" si="63"/>
        <v>7.6284999999999998</v>
      </c>
      <c r="D144" s="265">
        <f t="shared" si="87"/>
        <v>142</v>
      </c>
      <c r="E144" s="373">
        <f t="shared" si="88"/>
        <v>4.6652977412731005</v>
      </c>
      <c r="F144" s="373">
        <f t="shared" si="89"/>
        <v>0.38877481177275841</v>
      </c>
      <c r="G144" s="373">
        <f t="shared" si="90"/>
        <v>13.6652977412731</v>
      </c>
      <c r="H144" s="374">
        <f t="shared" si="91"/>
        <v>0.75880826370673971</v>
      </c>
      <c r="I144" s="374">
        <f t="shared" si="64"/>
        <v>0.51648791330825194</v>
      </c>
      <c r="J144" s="374">
        <f t="shared" si="65"/>
        <v>0.67480904787085161</v>
      </c>
      <c r="K144" s="265" cm="1">
        <f t="array" ref="K144">$G144^gamma_drug4/($G144^gamma_drug4+(AGE_50_drug4+9)^gamma_drug4)</f>
        <v>1</v>
      </c>
      <c r="L144" s="264">
        <f t="shared" si="66"/>
        <v>142</v>
      </c>
      <c r="M144" s="264">
        <f t="shared" si="67"/>
        <v>5.6850000000000005E-2</v>
      </c>
      <c r="N144" s="264">
        <f t="shared" si="68"/>
        <v>7.0503499999999999</v>
      </c>
      <c r="O144" s="264">
        <f t="shared" si="69"/>
        <v>0.11726</v>
      </c>
      <c r="P144" s="264">
        <f t="shared" si="70"/>
        <v>4.8940000000000001</v>
      </c>
      <c r="Q144" s="264">
        <f t="shared" si="71"/>
        <v>5.3595000000000006</v>
      </c>
      <c r="R144" s="264">
        <f t="shared" si="72"/>
        <v>5.6505000000000001</v>
      </c>
      <c r="S144" s="264">
        <f t="shared" si="73"/>
        <v>5.8105000000000002</v>
      </c>
      <c r="T144" s="264">
        <f t="shared" si="74"/>
        <v>6.0650000000000004</v>
      </c>
      <c r="U144" s="264">
        <f t="shared" si="75"/>
        <v>6.2430000000000003</v>
      </c>
      <c r="V144" s="264">
        <f t="shared" si="76"/>
        <v>6.5139999999999993</v>
      </c>
      <c r="W144" s="264">
        <f t="shared" si="77"/>
        <v>7.0504999999999995</v>
      </c>
      <c r="X144" s="264">
        <f t="shared" si="78"/>
        <v>7.6284999999999998</v>
      </c>
      <c r="Y144" s="264">
        <f t="shared" si="79"/>
        <v>7.9565000000000001</v>
      </c>
      <c r="Z144" s="264">
        <f t="shared" si="80"/>
        <v>8.1865000000000006</v>
      </c>
      <c r="AA144" s="264">
        <f t="shared" si="81"/>
        <v>8.5389999999999997</v>
      </c>
      <c r="AB144" s="264">
        <f t="shared" si="82"/>
        <v>8.7759999999999998</v>
      </c>
      <c r="AC144" s="264">
        <f t="shared" si="83"/>
        <v>9.2405000000000008</v>
      </c>
      <c r="AD144" s="264">
        <f t="shared" si="84"/>
        <v>10.0915</v>
      </c>
      <c r="AF144" s="266">
        <v>142</v>
      </c>
      <c r="AG144" s="266">
        <v>0.14460000000000001</v>
      </c>
      <c r="AH144" s="266">
        <v>7.3512000000000004</v>
      </c>
      <c r="AI144" s="266">
        <v>0.11143</v>
      </c>
      <c r="AJ144" s="266">
        <v>5.1639999999999997</v>
      </c>
      <c r="AK144" s="266">
        <v>5.6440000000000001</v>
      </c>
      <c r="AL144" s="266">
        <v>5.9420000000000002</v>
      </c>
      <c r="AM144" s="266">
        <v>6.1050000000000004</v>
      </c>
      <c r="AN144" s="266">
        <v>6.3630000000000004</v>
      </c>
      <c r="AO144" s="266">
        <v>6.5430000000000001</v>
      </c>
      <c r="AP144" s="266">
        <v>6.8159999999999998</v>
      </c>
      <c r="AQ144" s="266">
        <v>7.351</v>
      </c>
      <c r="AR144" s="266">
        <v>7.9219999999999997</v>
      </c>
      <c r="AS144" s="266">
        <v>8.2430000000000003</v>
      </c>
      <c r="AT144" s="266">
        <v>8.4670000000000005</v>
      </c>
      <c r="AU144" s="266">
        <v>8.8089999999999993</v>
      </c>
      <c r="AV144" s="266">
        <v>9.0370000000000008</v>
      </c>
      <c r="AW144" s="266">
        <v>9.4819999999999993</v>
      </c>
      <c r="AX144" s="266">
        <v>10.287000000000001</v>
      </c>
      <c r="BA144" s="372">
        <v>142</v>
      </c>
      <c r="BB144" s="372">
        <v>-3.09E-2</v>
      </c>
      <c r="BC144" s="372">
        <v>6.7495000000000003</v>
      </c>
      <c r="BD144" s="372">
        <v>0.12309</v>
      </c>
      <c r="BE144" s="372">
        <v>4.6239999999999997</v>
      </c>
      <c r="BF144" s="372">
        <v>5.0750000000000002</v>
      </c>
      <c r="BG144" s="372">
        <v>5.359</v>
      </c>
      <c r="BH144" s="372">
        <v>5.516</v>
      </c>
      <c r="BI144" s="372">
        <v>5.7670000000000003</v>
      </c>
      <c r="BJ144" s="372">
        <v>5.9429999999999996</v>
      </c>
      <c r="BK144" s="372">
        <v>6.2119999999999997</v>
      </c>
      <c r="BL144" s="372">
        <v>6.75</v>
      </c>
      <c r="BM144" s="372">
        <v>7.335</v>
      </c>
      <c r="BN144" s="372">
        <v>7.67</v>
      </c>
      <c r="BO144" s="372">
        <v>7.9059999999999997</v>
      </c>
      <c r="BP144" s="372">
        <v>8.2690000000000001</v>
      </c>
      <c r="BQ144" s="372">
        <v>8.5150000000000006</v>
      </c>
      <c r="BR144" s="372">
        <v>8.9990000000000006</v>
      </c>
      <c r="BS144" s="372">
        <v>9.8960000000000008</v>
      </c>
    </row>
    <row r="145" spans="1:71" x14ac:dyDescent="0.2">
      <c r="A145" s="265">
        <f t="shared" si="85"/>
        <v>7.0659999999999998</v>
      </c>
      <c r="B145" s="265">
        <f t="shared" si="86"/>
        <v>6.5289999999999999</v>
      </c>
      <c r="C145" s="265">
        <f t="shared" si="63"/>
        <v>7.6449999999999996</v>
      </c>
      <c r="D145" s="265">
        <f t="shared" si="87"/>
        <v>143</v>
      </c>
      <c r="E145" s="373">
        <f t="shared" si="88"/>
        <v>4.6981519507186862</v>
      </c>
      <c r="F145" s="373">
        <f t="shared" si="89"/>
        <v>0.39151266255989048</v>
      </c>
      <c r="G145" s="373">
        <f t="shared" si="90"/>
        <v>13.698151950718685</v>
      </c>
      <c r="H145" s="374">
        <f t="shared" si="91"/>
        <v>0.76071485526097427</v>
      </c>
      <c r="I145" s="374">
        <f t="shared" si="64"/>
        <v>0.5182987154104709</v>
      </c>
      <c r="J145" s="374">
        <f t="shared" si="65"/>
        <v>0.67617762076106713</v>
      </c>
      <c r="K145" s="265" cm="1">
        <f t="array" ref="K145">$G145^gamma_drug4/($G145^gamma_drug4+(AGE_50_drug4+9)^gamma_drug4)</f>
        <v>1</v>
      </c>
      <c r="L145" s="264">
        <f t="shared" si="66"/>
        <v>143</v>
      </c>
      <c r="M145" s="264">
        <f t="shared" si="67"/>
        <v>5.6000000000000008E-2</v>
      </c>
      <c r="N145" s="264">
        <f t="shared" si="68"/>
        <v>7.06595</v>
      </c>
      <c r="O145" s="264">
        <f t="shared" si="69"/>
        <v>0.11721000000000001</v>
      </c>
      <c r="P145" s="264">
        <f t="shared" si="70"/>
        <v>4.9060000000000006</v>
      </c>
      <c r="Q145" s="264">
        <f t="shared" si="71"/>
        <v>5.3725000000000005</v>
      </c>
      <c r="R145" s="264">
        <f t="shared" si="72"/>
        <v>5.6639999999999997</v>
      </c>
      <c r="S145" s="264">
        <f t="shared" si="73"/>
        <v>5.8239999999999998</v>
      </c>
      <c r="T145" s="264">
        <f t="shared" si="74"/>
        <v>6.0790000000000006</v>
      </c>
      <c r="U145" s="264">
        <f t="shared" si="75"/>
        <v>6.2569999999999997</v>
      </c>
      <c r="V145" s="264">
        <f t="shared" si="76"/>
        <v>6.5289999999999999</v>
      </c>
      <c r="W145" s="264">
        <f t="shared" si="77"/>
        <v>7.0659999999999998</v>
      </c>
      <c r="X145" s="264">
        <f t="shared" si="78"/>
        <v>7.6449999999999996</v>
      </c>
      <c r="Y145" s="264">
        <f t="shared" si="79"/>
        <v>7.9740000000000002</v>
      </c>
      <c r="Z145" s="264">
        <f t="shared" si="80"/>
        <v>8.2040000000000006</v>
      </c>
      <c r="AA145" s="264">
        <f t="shared" si="81"/>
        <v>8.557500000000001</v>
      </c>
      <c r="AB145" s="264">
        <f t="shared" si="82"/>
        <v>8.7944999999999993</v>
      </c>
      <c r="AC145" s="264">
        <f t="shared" si="83"/>
        <v>9.26</v>
      </c>
      <c r="AD145" s="264">
        <f t="shared" si="84"/>
        <v>10.112500000000001</v>
      </c>
      <c r="AF145" s="266">
        <v>143</v>
      </c>
      <c r="AG145" s="266">
        <v>0.14410000000000001</v>
      </c>
      <c r="AH145" s="266">
        <v>7.3673000000000002</v>
      </c>
      <c r="AI145" s="266">
        <v>0.11137</v>
      </c>
      <c r="AJ145" s="266">
        <v>5.1760000000000002</v>
      </c>
      <c r="AK145" s="266">
        <v>5.6580000000000004</v>
      </c>
      <c r="AL145" s="266">
        <v>5.9560000000000004</v>
      </c>
      <c r="AM145" s="266">
        <v>6.1189999999999998</v>
      </c>
      <c r="AN145" s="266">
        <v>6.3780000000000001</v>
      </c>
      <c r="AO145" s="266">
        <v>6.5579999999999998</v>
      </c>
      <c r="AP145" s="266">
        <v>6.8310000000000004</v>
      </c>
      <c r="AQ145" s="266">
        <v>7.367</v>
      </c>
      <c r="AR145" s="266">
        <v>7.9390000000000001</v>
      </c>
      <c r="AS145" s="266">
        <v>8.2609999999999992</v>
      </c>
      <c r="AT145" s="266">
        <v>8.4849999999999994</v>
      </c>
      <c r="AU145" s="266">
        <v>8.827</v>
      </c>
      <c r="AV145" s="266">
        <v>9.0559999999999992</v>
      </c>
      <c r="AW145" s="266">
        <v>9.5009999999999994</v>
      </c>
      <c r="AX145" s="266">
        <v>10.308</v>
      </c>
      <c r="BA145" s="372">
        <v>143</v>
      </c>
      <c r="BB145" s="372">
        <v>-3.2099999999999997E-2</v>
      </c>
      <c r="BC145" s="372">
        <v>6.7645999999999997</v>
      </c>
      <c r="BD145" s="372">
        <v>0.12305000000000001</v>
      </c>
      <c r="BE145" s="372">
        <v>4.6360000000000001</v>
      </c>
      <c r="BF145" s="372">
        <v>5.0869999999999997</v>
      </c>
      <c r="BG145" s="372">
        <v>5.3719999999999999</v>
      </c>
      <c r="BH145" s="372">
        <v>5.5289999999999999</v>
      </c>
      <c r="BI145" s="372">
        <v>5.78</v>
      </c>
      <c r="BJ145" s="372">
        <v>5.9560000000000004</v>
      </c>
      <c r="BK145" s="372">
        <v>6.2270000000000003</v>
      </c>
      <c r="BL145" s="372">
        <v>6.7649999999999997</v>
      </c>
      <c r="BM145" s="372">
        <v>7.351</v>
      </c>
      <c r="BN145" s="372">
        <v>7.6870000000000003</v>
      </c>
      <c r="BO145" s="372">
        <v>7.923</v>
      </c>
      <c r="BP145" s="372">
        <v>8.2880000000000003</v>
      </c>
      <c r="BQ145" s="372">
        <v>8.5329999999999995</v>
      </c>
      <c r="BR145" s="372">
        <v>9.0190000000000001</v>
      </c>
      <c r="BS145" s="372">
        <v>9.9169999999999998</v>
      </c>
    </row>
    <row r="146" spans="1:71" x14ac:dyDescent="0.2">
      <c r="A146" s="265">
        <f t="shared" si="85"/>
        <v>7.0815000000000001</v>
      </c>
      <c r="B146" s="265">
        <f t="shared" si="86"/>
        <v>6.5434999999999999</v>
      </c>
      <c r="C146" s="265">
        <f t="shared" si="63"/>
        <v>7.6615000000000002</v>
      </c>
      <c r="D146" s="265">
        <f t="shared" si="87"/>
        <v>144</v>
      </c>
      <c r="E146" s="373">
        <f t="shared" si="88"/>
        <v>4.731006160164271</v>
      </c>
      <c r="F146" s="373">
        <f t="shared" si="89"/>
        <v>0.3942505133470226</v>
      </c>
      <c r="G146" s="373">
        <f t="shared" si="90"/>
        <v>13.73100616016427</v>
      </c>
      <c r="H146" s="374">
        <f t="shared" si="91"/>
        <v>0.76260656025956153</v>
      </c>
      <c r="I146" s="374">
        <f t="shared" si="64"/>
        <v>0.52010470084290406</v>
      </c>
      <c r="J146" s="374">
        <f t="shared" si="65"/>
        <v>0.67753991853353424</v>
      </c>
      <c r="K146" s="265" cm="1">
        <f t="array" ref="K146">$G146^gamma_drug4/($G146^gamma_drug4+(AGE_50_drug4+9)^gamma_drug4)</f>
        <v>1</v>
      </c>
      <c r="L146" s="264">
        <f t="shared" si="66"/>
        <v>144</v>
      </c>
      <c r="M146" s="264">
        <f t="shared" si="67"/>
        <v>5.5150000000000005E-2</v>
      </c>
      <c r="N146" s="264">
        <f t="shared" si="68"/>
        <v>7.0814000000000004</v>
      </c>
      <c r="O146" s="264">
        <f t="shared" si="69"/>
        <v>0.117155</v>
      </c>
      <c r="P146" s="264">
        <f t="shared" si="70"/>
        <v>4.9180000000000001</v>
      </c>
      <c r="Q146" s="264">
        <f t="shared" si="71"/>
        <v>5.3849999999999998</v>
      </c>
      <c r="R146" s="264">
        <f t="shared" si="72"/>
        <v>5.6769999999999996</v>
      </c>
      <c r="S146" s="264">
        <f t="shared" si="73"/>
        <v>5.8369999999999997</v>
      </c>
      <c r="T146" s="264">
        <f t="shared" si="74"/>
        <v>6.0925000000000002</v>
      </c>
      <c r="U146" s="264">
        <f t="shared" si="75"/>
        <v>6.2714999999999996</v>
      </c>
      <c r="V146" s="264">
        <f t="shared" si="76"/>
        <v>6.5434999999999999</v>
      </c>
      <c r="W146" s="264">
        <f t="shared" si="77"/>
        <v>7.0815000000000001</v>
      </c>
      <c r="X146" s="264">
        <f t="shared" si="78"/>
        <v>7.6615000000000002</v>
      </c>
      <c r="Y146" s="264">
        <f t="shared" si="79"/>
        <v>7.9905000000000008</v>
      </c>
      <c r="Z146" s="264">
        <f t="shared" si="80"/>
        <v>8.2215000000000007</v>
      </c>
      <c r="AA146" s="264">
        <f t="shared" si="81"/>
        <v>8.5760000000000005</v>
      </c>
      <c r="AB146" s="264">
        <f t="shared" si="82"/>
        <v>8.8134999999999994</v>
      </c>
      <c r="AC146" s="264">
        <f t="shared" si="83"/>
        <v>9.2789999999999999</v>
      </c>
      <c r="AD146" s="264">
        <f t="shared" si="84"/>
        <v>10.134</v>
      </c>
      <c r="AF146" s="266">
        <v>144</v>
      </c>
      <c r="AG146" s="266">
        <v>0.14360000000000001</v>
      </c>
      <c r="AH146" s="266">
        <v>7.3833000000000002</v>
      </c>
      <c r="AI146" s="266">
        <v>0.1113</v>
      </c>
      <c r="AJ146" s="266">
        <v>5.1890000000000001</v>
      </c>
      <c r="AK146" s="266">
        <v>5.6710000000000003</v>
      </c>
      <c r="AL146" s="266">
        <v>5.97</v>
      </c>
      <c r="AM146" s="266">
        <v>6.133</v>
      </c>
      <c r="AN146" s="266">
        <v>6.3920000000000003</v>
      </c>
      <c r="AO146" s="266">
        <v>6.5730000000000004</v>
      </c>
      <c r="AP146" s="266">
        <v>6.8470000000000004</v>
      </c>
      <c r="AQ146" s="266">
        <v>7.383</v>
      </c>
      <c r="AR146" s="266">
        <v>7.9560000000000004</v>
      </c>
      <c r="AS146" s="266">
        <v>8.2780000000000005</v>
      </c>
      <c r="AT146" s="266">
        <v>8.5030000000000001</v>
      </c>
      <c r="AU146" s="266">
        <v>8.8460000000000001</v>
      </c>
      <c r="AV146" s="266">
        <v>9.0749999999999993</v>
      </c>
      <c r="AW146" s="266">
        <v>9.52</v>
      </c>
      <c r="AX146" s="266">
        <v>10.329000000000001</v>
      </c>
      <c r="BA146" s="372">
        <v>144</v>
      </c>
      <c r="BB146" s="372">
        <v>-3.3300000000000003E-2</v>
      </c>
      <c r="BC146" s="372">
        <v>6.7794999999999996</v>
      </c>
      <c r="BD146" s="372">
        <v>0.12300999999999999</v>
      </c>
      <c r="BE146" s="372">
        <v>4.6470000000000002</v>
      </c>
      <c r="BF146" s="372">
        <v>5.0990000000000002</v>
      </c>
      <c r="BG146" s="372">
        <v>5.3840000000000003</v>
      </c>
      <c r="BH146" s="372">
        <v>5.5410000000000004</v>
      </c>
      <c r="BI146" s="372">
        <v>5.7930000000000001</v>
      </c>
      <c r="BJ146" s="372">
        <v>5.97</v>
      </c>
      <c r="BK146" s="372">
        <v>6.24</v>
      </c>
      <c r="BL146" s="372">
        <v>6.78</v>
      </c>
      <c r="BM146" s="372">
        <v>7.367</v>
      </c>
      <c r="BN146" s="372">
        <v>7.7030000000000003</v>
      </c>
      <c r="BO146" s="372">
        <v>7.94</v>
      </c>
      <c r="BP146" s="372">
        <v>8.3059999999999992</v>
      </c>
      <c r="BQ146" s="372">
        <v>8.5519999999999996</v>
      </c>
      <c r="BR146" s="372">
        <v>9.0380000000000003</v>
      </c>
      <c r="BS146" s="372">
        <v>9.9390000000000001</v>
      </c>
    </row>
    <row r="147" spans="1:71" x14ac:dyDescent="0.2">
      <c r="A147" s="265">
        <f t="shared" si="85"/>
        <v>7.0964999999999998</v>
      </c>
      <c r="B147" s="265">
        <f t="shared" si="86"/>
        <v>6.5579999999999998</v>
      </c>
      <c r="C147" s="265">
        <f t="shared" si="63"/>
        <v>7.6775000000000002</v>
      </c>
      <c r="D147" s="265">
        <f t="shared" si="87"/>
        <v>145</v>
      </c>
      <c r="E147" s="373">
        <f t="shared" si="88"/>
        <v>4.7638603696098567</v>
      </c>
      <c r="F147" s="373">
        <f t="shared" si="89"/>
        <v>0.39698836413415467</v>
      </c>
      <c r="G147" s="373">
        <f t="shared" si="90"/>
        <v>13.763860369609857</v>
      </c>
      <c r="H147" s="374">
        <f t="shared" si="91"/>
        <v>0.76448345622674141</v>
      </c>
      <c r="I147" s="374">
        <f t="shared" si="64"/>
        <v>0.52190584688614983</v>
      </c>
      <c r="J147" s="374">
        <f t="shared" si="65"/>
        <v>0.67889596188708423</v>
      </c>
      <c r="K147" s="265" cm="1">
        <f t="array" ref="K147">$G147^gamma_drug4/($G147^gamma_drug4+(AGE_50_drug4+9)^gamma_drug4)</f>
        <v>1</v>
      </c>
      <c r="L147" s="264">
        <f t="shared" si="66"/>
        <v>145</v>
      </c>
      <c r="M147" s="264">
        <f t="shared" si="67"/>
        <v>5.4300000000000001E-2</v>
      </c>
      <c r="N147" s="264">
        <f t="shared" si="68"/>
        <v>7.0968</v>
      </c>
      <c r="O147" s="264">
        <f t="shared" si="69"/>
        <v>0.117105</v>
      </c>
      <c r="P147" s="264">
        <f t="shared" si="70"/>
        <v>4.9295</v>
      </c>
      <c r="Q147" s="264">
        <f t="shared" si="71"/>
        <v>5.3975</v>
      </c>
      <c r="R147" s="264">
        <f t="shared" si="72"/>
        <v>5.6894999999999998</v>
      </c>
      <c r="S147" s="264">
        <f t="shared" si="73"/>
        <v>5.8505000000000003</v>
      </c>
      <c r="T147" s="264">
        <f t="shared" si="74"/>
        <v>6.1065000000000005</v>
      </c>
      <c r="U147" s="264">
        <f t="shared" si="75"/>
        <v>6.2850000000000001</v>
      </c>
      <c r="V147" s="264">
        <f t="shared" si="76"/>
        <v>6.5579999999999998</v>
      </c>
      <c r="W147" s="264">
        <f t="shared" si="77"/>
        <v>7.0964999999999998</v>
      </c>
      <c r="X147" s="264">
        <f t="shared" si="78"/>
        <v>7.6775000000000002</v>
      </c>
      <c r="Y147" s="264">
        <f t="shared" si="79"/>
        <v>8.0079999999999991</v>
      </c>
      <c r="Z147" s="264">
        <f t="shared" si="80"/>
        <v>8.2394999999999996</v>
      </c>
      <c r="AA147" s="264">
        <f t="shared" si="81"/>
        <v>8.5940000000000012</v>
      </c>
      <c r="AB147" s="264">
        <f t="shared" si="82"/>
        <v>8.8320000000000007</v>
      </c>
      <c r="AC147" s="264">
        <f t="shared" si="83"/>
        <v>9.2989999999999995</v>
      </c>
      <c r="AD147" s="264">
        <f t="shared" si="84"/>
        <v>10.155000000000001</v>
      </c>
      <c r="AF147" s="266">
        <v>145</v>
      </c>
      <c r="AG147" s="266">
        <v>0.1431</v>
      </c>
      <c r="AH147" s="266">
        <v>7.3992000000000004</v>
      </c>
      <c r="AI147" s="266">
        <v>0.11123</v>
      </c>
      <c r="AJ147" s="266">
        <v>5.2009999999999996</v>
      </c>
      <c r="AK147" s="266">
        <v>5.6840000000000002</v>
      </c>
      <c r="AL147" s="266">
        <v>5.9829999999999997</v>
      </c>
      <c r="AM147" s="266">
        <v>6.1470000000000002</v>
      </c>
      <c r="AN147" s="266">
        <v>6.407</v>
      </c>
      <c r="AO147" s="266">
        <v>6.5869999999999997</v>
      </c>
      <c r="AP147" s="266">
        <v>6.8620000000000001</v>
      </c>
      <c r="AQ147" s="266">
        <v>7.399</v>
      </c>
      <c r="AR147" s="266">
        <v>7.9720000000000004</v>
      </c>
      <c r="AS147" s="266">
        <v>8.2959999999999994</v>
      </c>
      <c r="AT147" s="266">
        <v>8.5210000000000008</v>
      </c>
      <c r="AU147" s="266">
        <v>8.8640000000000008</v>
      </c>
      <c r="AV147" s="266">
        <v>9.093</v>
      </c>
      <c r="AW147" s="266">
        <v>9.5399999999999991</v>
      </c>
      <c r="AX147" s="266">
        <v>10.349</v>
      </c>
      <c r="BA147" s="372">
        <v>145</v>
      </c>
      <c r="BB147" s="372">
        <v>-3.4500000000000003E-2</v>
      </c>
      <c r="BC147" s="372">
        <v>6.7944000000000004</v>
      </c>
      <c r="BD147" s="372">
        <v>0.12298000000000001</v>
      </c>
      <c r="BE147" s="372">
        <v>4.6580000000000004</v>
      </c>
      <c r="BF147" s="372">
        <v>5.1109999999999998</v>
      </c>
      <c r="BG147" s="372">
        <v>5.3959999999999999</v>
      </c>
      <c r="BH147" s="372">
        <v>5.5540000000000003</v>
      </c>
      <c r="BI147" s="372">
        <v>5.806</v>
      </c>
      <c r="BJ147" s="372">
        <v>5.9829999999999997</v>
      </c>
      <c r="BK147" s="372">
        <v>6.2539999999999996</v>
      </c>
      <c r="BL147" s="372">
        <v>6.7939999999999996</v>
      </c>
      <c r="BM147" s="372">
        <v>7.383</v>
      </c>
      <c r="BN147" s="372">
        <v>7.72</v>
      </c>
      <c r="BO147" s="372">
        <v>7.9580000000000002</v>
      </c>
      <c r="BP147" s="372">
        <v>8.3239999999999998</v>
      </c>
      <c r="BQ147" s="372">
        <v>8.5709999999999997</v>
      </c>
      <c r="BR147" s="372">
        <v>9.0579999999999998</v>
      </c>
      <c r="BS147" s="372">
        <v>9.9610000000000003</v>
      </c>
    </row>
    <row r="148" spans="1:71" x14ac:dyDescent="0.2">
      <c r="A148" s="265">
        <f t="shared" si="85"/>
        <v>7.1120000000000001</v>
      </c>
      <c r="B148" s="265">
        <f t="shared" si="86"/>
        <v>6.5724999999999998</v>
      </c>
      <c r="C148" s="265">
        <f t="shared" si="63"/>
        <v>7.694</v>
      </c>
      <c r="D148" s="265">
        <f t="shared" si="87"/>
        <v>146</v>
      </c>
      <c r="E148" s="373">
        <f t="shared" si="88"/>
        <v>4.7967145790554415</v>
      </c>
      <c r="F148" s="373">
        <f t="shared" si="89"/>
        <v>0.39972621492128679</v>
      </c>
      <c r="G148" s="373">
        <f t="shared" si="90"/>
        <v>13.796714579055442</v>
      </c>
      <c r="H148" s="374">
        <f t="shared" si="91"/>
        <v>0.76634562144433094</v>
      </c>
      <c r="I148" s="374">
        <f t="shared" si="64"/>
        <v>0.52370213136685706</v>
      </c>
      <c r="J148" s="374">
        <f t="shared" si="65"/>
        <v>0.68024577164297662</v>
      </c>
      <c r="K148" s="265" cm="1">
        <f t="array" ref="K148">$G148^gamma_drug4/($G148^gamma_drug4+(AGE_50_drug4+9)^gamma_drug4)</f>
        <v>1</v>
      </c>
      <c r="L148" s="264">
        <f t="shared" si="66"/>
        <v>146</v>
      </c>
      <c r="M148" s="264">
        <f t="shared" si="67"/>
        <v>5.3449999999999998E-2</v>
      </c>
      <c r="N148" s="264">
        <f t="shared" si="68"/>
        <v>7.11205</v>
      </c>
      <c r="O148" s="264">
        <f t="shared" si="69"/>
        <v>0.11705499999999999</v>
      </c>
      <c r="P148" s="264">
        <f t="shared" si="70"/>
        <v>4.9414999999999996</v>
      </c>
      <c r="Q148" s="264">
        <f t="shared" si="71"/>
        <v>5.41</v>
      </c>
      <c r="R148" s="264">
        <f t="shared" si="72"/>
        <v>5.7029999999999994</v>
      </c>
      <c r="S148" s="264">
        <f t="shared" si="73"/>
        <v>5.8639999999999999</v>
      </c>
      <c r="T148" s="264">
        <f t="shared" si="74"/>
        <v>6.12</v>
      </c>
      <c r="U148" s="264">
        <f t="shared" si="75"/>
        <v>6.2990000000000004</v>
      </c>
      <c r="V148" s="264">
        <f t="shared" si="76"/>
        <v>6.5724999999999998</v>
      </c>
      <c r="W148" s="264">
        <f t="shared" si="77"/>
        <v>7.1120000000000001</v>
      </c>
      <c r="X148" s="264">
        <f t="shared" si="78"/>
        <v>7.694</v>
      </c>
      <c r="Y148" s="264">
        <f t="shared" si="79"/>
        <v>8.0250000000000004</v>
      </c>
      <c r="Z148" s="264">
        <f t="shared" si="80"/>
        <v>8.2564999999999991</v>
      </c>
      <c r="AA148" s="264">
        <f t="shared" si="81"/>
        <v>8.6114999999999995</v>
      </c>
      <c r="AB148" s="264">
        <f t="shared" si="82"/>
        <v>8.8500000000000014</v>
      </c>
      <c r="AC148" s="264">
        <f t="shared" si="83"/>
        <v>9.3179999999999996</v>
      </c>
      <c r="AD148" s="264">
        <f t="shared" si="84"/>
        <v>10.175999999999998</v>
      </c>
      <c r="AF148" s="266">
        <v>146</v>
      </c>
      <c r="AG148" s="266">
        <v>0.1426</v>
      </c>
      <c r="AH148" s="266">
        <v>7.415</v>
      </c>
      <c r="AI148" s="266">
        <v>0.11117</v>
      </c>
      <c r="AJ148" s="266">
        <v>5.2140000000000004</v>
      </c>
      <c r="AK148" s="266">
        <v>5.6970000000000001</v>
      </c>
      <c r="AL148" s="266">
        <v>5.9969999999999999</v>
      </c>
      <c r="AM148" s="266">
        <v>6.1609999999999996</v>
      </c>
      <c r="AN148" s="266">
        <v>6.4210000000000003</v>
      </c>
      <c r="AO148" s="266">
        <v>6.6020000000000003</v>
      </c>
      <c r="AP148" s="266">
        <v>6.8769999999999998</v>
      </c>
      <c r="AQ148" s="266">
        <v>7.415</v>
      </c>
      <c r="AR148" s="266">
        <v>7.9889999999999999</v>
      </c>
      <c r="AS148" s="266">
        <v>8.3130000000000006</v>
      </c>
      <c r="AT148" s="266">
        <v>8.5380000000000003</v>
      </c>
      <c r="AU148" s="266">
        <v>8.8819999999999997</v>
      </c>
      <c r="AV148" s="266">
        <v>9.1110000000000007</v>
      </c>
      <c r="AW148" s="266">
        <v>9.5589999999999993</v>
      </c>
      <c r="AX148" s="266">
        <v>10.37</v>
      </c>
      <c r="BA148" s="372">
        <v>146</v>
      </c>
      <c r="BB148" s="372">
        <v>-3.5700000000000003E-2</v>
      </c>
      <c r="BC148" s="372">
        <v>6.8090999999999999</v>
      </c>
      <c r="BD148" s="372">
        <v>0.12293999999999999</v>
      </c>
      <c r="BE148" s="372">
        <v>4.6689999999999996</v>
      </c>
      <c r="BF148" s="372">
        <v>5.1230000000000002</v>
      </c>
      <c r="BG148" s="372">
        <v>5.4089999999999998</v>
      </c>
      <c r="BH148" s="372">
        <v>5.5670000000000002</v>
      </c>
      <c r="BI148" s="372">
        <v>5.819</v>
      </c>
      <c r="BJ148" s="372">
        <v>5.9960000000000004</v>
      </c>
      <c r="BK148" s="372">
        <v>6.2679999999999998</v>
      </c>
      <c r="BL148" s="372">
        <v>6.8090000000000002</v>
      </c>
      <c r="BM148" s="372">
        <v>7.399</v>
      </c>
      <c r="BN148" s="372">
        <v>7.7370000000000001</v>
      </c>
      <c r="BO148" s="372">
        <v>7.9749999999999996</v>
      </c>
      <c r="BP148" s="372">
        <v>8.3409999999999993</v>
      </c>
      <c r="BQ148" s="372">
        <v>8.5890000000000004</v>
      </c>
      <c r="BR148" s="372">
        <v>9.077</v>
      </c>
      <c r="BS148" s="372">
        <v>9.9819999999999993</v>
      </c>
    </row>
    <row r="149" spans="1:71" x14ac:dyDescent="0.2">
      <c r="A149" s="265">
        <f t="shared" si="85"/>
        <v>7.1274999999999995</v>
      </c>
      <c r="B149" s="265">
        <f t="shared" si="86"/>
        <v>6.5865</v>
      </c>
      <c r="C149" s="265">
        <f t="shared" si="63"/>
        <v>7.7104999999999997</v>
      </c>
      <c r="D149" s="265">
        <f t="shared" si="87"/>
        <v>147</v>
      </c>
      <c r="E149" s="373">
        <f t="shared" si="88"/>
        <v>4.8295687885010263</v>
      </c>
      <c r="F149" s="373">
        <f t="shared" si="89"/>
        <v>0.40246406570841892</v>
      </c>
      <c r="G149" s="373">
        <f t="shared" si="90"/>
        <v>13.829568788501026</v>
      </c>
      <c r="H149" s="374">
        <f t="shared" si="91"/>
        <v>0.76819313491478391</v>
      </c>
      <c r="I149" s="374">
        <f t="shared" si="64"/>
        <v>0.52549353265364773</v>
      </c>
      <c r="J149" s="374">
        <f t="shared" si="65"/>
        <v>0.68158936874062515</v>
      </c>
      <c r="K149" s="265" cm="1">
        <f t="array" ref="K149">$G149^gamma_drug4/($G149^gamma_drug4+(AGE_50_drug4+9)^gamma_drug4)</f>
        <v>1</v>
      </c>
      <c r="L149" s="264">
        <f t="shared" si="66"/>
        <v>147</v>
      </c>
      <c r="M149" s="264">
        <f t="shared" si="67"/>
        <v>5.2600000000000001E-2</v>
      </c>
      <c r="N149" s="264">
        <f t="shared" si="68"/>
        <v>7.1272500000000001</v>
      </c>
      <c r="O149" s="264">
        <f t="shared" si="69"/>
        <v>0.11701</v>
      </c>
      <c r="P149" s="264">
        <f t="shared" si="70"/>
        <v>4.9529999999999994</v>
      </c>
      <c r="Q149" s="264">
        <f t="shared" si="71"/>
        <v>5.4224999999999994</v>
      </c>
      <c r="R149" s="264">
        <f t="shared" si="72"/>
        <v>5.7155000000000005</v>
      </c>
      <c r="S149" s="264">
        <f t="shared" si="73"/>
        <v>5.8769999999999998</v>
      </c>
      <c r="T149" s="264">
        <f t="shared" si="74"/>
        <v>6.1334999999999997</v>
      </c>
      <c r="U149" s="264">
        <f t="shared" si="75"/>
        <v>6.3125</v>
      </c>
      <c r="V149" s="264">
        <f t="shared" si="76"/>
        <v>6.5865</v>
      </c>
      <c r="W149" s="264">
        <f t="shared" si="77"/>
        <v>7.1274999999999995</v>
      </c>
      <c r="X149" s="264">
        <f t="shared" si="78"/>
        <v>7.7104999999999997</v>
      </c>
      <c r="Y149" s="264">
        <f t="shared" si="79"/>
        <v>8.0414999999999992</v>
      </c>
      <c r="Z149" s="264">
        <f t="shared" si="80"/>
        <v>8.2739999999999991</v>
      </c>
      <c r="AA149" s="264">
        <f t="shared" si="81"/>
        <v>8.6295000000000002</v>
      </c>
      <c r="AB149" s="264">
        <f t="shared" si="82"/>
        <v>8.8685000000000009</v>
      </c>
      <c r="AC149" s="264">
        <f t="shared" si="83"/>
        <v>9.3369999999999997</v>
      </c>
      <c r="AD149" s="264">
        <f t="shared" si="84"/>
        <v>10.1965</v>
      </c>
      <c r="AF149" s="266">
        <v>147</v>
      </c>
      <c r="AG149" s="266">
        <v>0.1421</v>
      </c>
      <c r="AH149" s="266">
        <v>7.4306999999999999</v>
      </c>
      <c r="AI149" s="266">
        <v>0.11111</v>
      </c>
      <c r="AJ149" s="266">
        <v>5.226</v>
      </c>
      <c r="AK149" s="266">
        <v>5.71</v>
      </c>
      <c r="AL149" s="266">
        <v>6.01</v>
      </c>
      <c r="AM149" s="266">
        <v>6.1749999999999998</v>
      </c>
      <c r="AN149" s="266">
        <v>6.4349999999999996</v>
      </c>
      <c r="AO149" s="266">
        <v>6.6159999999999997</v>
      </c>
      <c r="AP149" s="266">
        <v>6.891</v>
      </c>
      <c r="AQ149" s="266">
        <v>7.431</v>
      </c>
      <c r="AR149" s="266">
        <v>8.0060000000000002</v>
      </c>
      <c r="AS149" s="266">
        <v>8.33</v>
      </c>
      <c r="AT149" s="266">
        <v>8.5559999999999992</v>
      </c>
      <c r="AU149" s="266">
        <v>8.9</v>
      </c>
      <c r="AV149" s="266">
        <v>9.1300000000000008</v>
      </c>
      <c r="AW149" s="266">
        <v>9.5779999999999994</v>
      </c>
      <c r="AX149" s="266">
        <v>10.39</v>
      </c>
      <c r="BA149" s="372">
        <v>147</v>
      </c>
      <c r="BB149" s="372">
        <v>-3.6900000000000002E-2</v>
      </c>
      <c r="BC149" s="372">
        <v>6.8238000000000003</v>
      </c>
      <c r="BD149" s="372">
        <v>0.12291000000000001</v>
      </c>
      <c r="BE149" s="372">
        <v>4.68</v>
      </c>
      <c r="BF149" s="372">
        <v>5.1349999999999998</v>
      </c>
      <c r="BG149" s="372">
        <v>5.4210000000000003</v>
      </c>
      <c r="BH149" s="372">
        <v>5.5789999999999997</v>
      </c>
      <c r="BI149" s="372">
        <v>5.8319999999999999</v>
      </c>
      <c r="BJ149" s="372">
        <v>6.0090000000000003</v>
      </c>
      <c r="BK149" s="372">
        <v>6.282</v>
      </c>
      <c r="BL149" s="372">
        <v>6.8239999999999998</v>
      </c>
      <c r="BM149" s="372">
        <v>7.415</v>
      </c>
      <c r="BN149" s="372">
        <v>7.7530000000000001</v>
      </c>
      <c r="BO149" s="372">
        <v>7.992</v>
      </c>
      <c r="BP149" s="372">
        <v>8.359</v>
      </c>
      <c r="BQ149" s="372">
        <v>8.6069999999999993</v>
      </c>
      <c r="BR149" s="372">
        <v>9.0960000000000001</v>
      </c>
      <c r="BS149" s="372">
        <v>10.003</v>
      </c>
    </row>
    <row r="150" spans="1:71" x14ac:dyDescent="0.2">
      <c r="A150" s="265">
        <f t="shared" si="85"/>
        <v>7.1419999999999995</v>
      </c>
      <c r="B150" s="265">
        <f t="shared" si="86"/>
        <v>6.6005000000000003</v>
      </c>
      <c r="C150" s="265">
        <f t="shared" si="63"/>
        <v>7.726</v>
      </c>
      <c r="D150" s="265">
        <f t="shared" si="87"/>
        <v>148</v>
      </c>
      <c r="E150" s="373">
        <f t="shared" si="88"/>
        <v>4.862422997946612</v>
      </c>
      <c r="F150" s="373">
        <f t="shared" si="89"/>
        <v>0.40520191649555098</v>
      </c>
      <c r="G150" s="373">
        <f t="shared" si="90"/>
        <v>13.862422997946613</v>
      </c>
      <c r="H150" s="374">
        <f t="shared" si="91"/>
        <v>0.77002607632498776</v>
      </c>
      <c r="I150" s="374">
        <f t="shared" si="64"/>
        <v>0.52728002965300302</v>
      </c>
      <c r="J150" s="374">
        <f t="shared" si="65"/>
        <v>0.68292677423339121</v>
      </c>
      <c r="K150" s="265" cm="1">
        <f t="array" ref="K150">$G150^gamma_drug4/($G150^gamma_drug4+(AGE_50_drug4+9)^gamma_drug4)</f>
        <v>1</v>
      </c>
      <c r="L150" s="264">
        <f t="shared" si="66"/>
        <v>148</v>
      </c>
      <c r="M150" s="264">
        <f t="shared" si="67"/>
        <v>5.1750000000000004E-2</v>
      </c>
      <c r="N150" s="264">
        <f t="shared" si="68"/>
        <v>7.1423500000000004</v>
      </c>
      <c r="O150" s="264">
        <f t="shared" si="69"/>
        <v>0.116955</v>
      </c>
      <c r="P150" s="264">
        <f t="shared" si="70"/>
        <v>4.9645000000000001</v>
      </c>
      <c r="Q150" s="264">
        <f t="shared" si="71"/>
        <v>5.4344999999999999</v>
      </c>
      <c r="R150" s="264">
        <f t="shared" si="72"/>
        <v>5.7285000000000004</v>
      </c>
      <c r="S150" s="264">
        <f t="shared" si="73"/>
        <v>5.8895</v>
      </c>
      <c r="T150" s="264">
        <f t="shared" si="74"/>
        <v>6.1470000000000002</v>
      </c>
      <c r="U150" s="264">
        <f t="shared" si="75"/>
        <v>6.327</v>
      </c>
      <c r="V150" s="264">
        <f t="shared" si="76"/>
        <v>6.6005000000000003</v>
      </c>
      <c r="W150" s="264">
        <f t="shared" si="77"/>
        <v>7.1419999999999995</v>
      </c>
      <c r="X150" s="264">
        <f t="shared" si="78"/>
        <v>7.726</v>
      </c>
      <c r="Y150" s="264">
        <f t="shared" si="79"/>
        <v>8.0584999999999987</v>
      </c>
      <c r="Z150" s="264">
        <f t="shared" si="80"/>
        <v>8.2904999999999998</v>
      </c>
      <c r="AA150" s="264">
        <f t="shared" si="81"/>
        <v>8.6475000000000009</v>
      </c>
      <c r="AB150" s="264">
        <f t="shared" si="82"/>
        <v>8.8864999999999998</v>
      </c>
      <c r="AC150" s="264">
        <f t="shared" si="83"/>
        <v>9.3559999999999999</v>
      </c>
      <c r="AD150" s="264">
        <f t="shared" si="84"/>
        <v>10.216999999999999</v>
      </c>
      <c r="AF150" s="266">
        <v>148</v>
      </c>
      <c r="AG150" s="266">
        <v>0.1416</v>
      </c>
      <c r="AH150" s="266">
        <v>7.4462999999999999</v>
      </c>
      <c r="AI150" s="266">
        <v>0.11104</v>
      </c>
      <c r="AJ150" s="266">
        <v>5.2380000000000004</v>
      </c>
      <c r="AK150" s="266">
        <v>5.7229999999999999</v>
      </c>
      <c r="AL150" s="266">
        <v>6.024</v>
      </c>
      <c r="AM150" s="266">
        <v>6.1879999999999997</v>
      </c>
      <c r="AN150" s="266">
        <v>6.4489999999999998</v>
      </c>
      <c r="AO150" s="266">
        <v>6.6310000000000002</v>
      </c>
      <c r="AP150" s="266">
        <v>6.9059999999999997</v>
      </c>
      <c r="AQ150" s="266">
        <v>7.4459999999999997</v>
      </c>
      <c r="AR150" s="266">
        <v>8.0220000000000002</v>
      </c>
      <c r="AS150" s="266">
        <v>8.3469999999999995</v>
      </c>
      <c r="AT150" s="266">
        <v>8.5730000000000004</v>
      </c>
      <c r="AU150" s="266">
        <v>8.9179999999999993</v>
      </c>
      <c r="AV150" s="266">
        <v>9.1479999999999997</v>
      </c>
      <c r="AW150" s="266">
        <v>9.5969999999999995</v>
      </c>
      <c r="AX150" s="266">
        <v>10.41</v>
      </c>
      <c r="BA150" s="372">
        <v>148</v>
      </c>
      <c r="BB150" s="372">
        <v>-3.8100000000000002E-2</v>
      </c>
      <c r="BC150" s="372">
        <v>6.8384</v>
      </c>
      <c r="BD150" s="372">
        <v>0.12286999999999999</v>
      </c>
      <c r="BE150" s="372">
        <v>4.6909999999999998</v>
      </c>
      <c r="BF150" s="372">
        <v>5.1459999999999999</v>
      </c>
      <c r="BG150" s="372">
        <v>5.4329999999999998</v>
      </c>
      <c r="BH150" s="372">
        <v>5.5910000000000002</v>
      </c>
      <c r="BI150" s="372">
        <v>5.8449999999999998</v>
      </c>
      <c r="BJ150" s="372">
        <v>6.0229999999999997</v>
      </c>
      <c r="BK150" s="372">
        <v>6.2949999999999999</v>
      </c>
      <c r="BL150" s="372">
        <v>6.8380000000000001</v>
      </c>
      <c r="BM150" s="372">
        <v>7.43</v>
      </c>
      <c r="BN150" s="372">
        <v>7.77</v>
      </c>
      <c r="BO150" s="372">
        <v>8.0079999999999991</v>
      </c>
      <c r="BP150" s="372">
        <v>8.3770000000000007</v>
      </c>
      <c r="BQ150" s="372">
        <v>8.625</v>
      </c>
      <c r="BR150" s="372">
        <v>9.1150000000000002</v>
      </c>
      <c r="BS150" s="372">
        <v>10.023999999999999</v>
      </c>
    </row>
    <row r="151" spans="1:71" x14ac:dyDescent="0.2">
      <c r="A151" s="265">
        <f t="shared" si="85"/>
        <v>7.1574999999999998</v>
      </c>
      <c r="B151" s="265">
        <f t="shared" si="86"/>
        <v>6.6150000000000002</v>
      </c>
      <c r="C151" s="265">
        <f t="shared" si="63"/>
        <v>7.7424999999999997</v>
      </c>
      <c r="D151" s="265">
        <f t="shared" si="87"/>
        <v>149</v>
      </c>
      <c r="E151" s="373">
        <f t="shared" si="88"/>
        <v>4.8952772073921968</v>
      </c>
      <c r="F151" s="373">
        <f t="shared" si="89"/>
        <v>0.40793976728268311</v>
      </c>
      <c r="G151" s="373">
        <f t="shared" si="90"/>
        <v>13.895277207392198</v>
      </c>
      <c r="H151" s="374">
        <f t="shared" si="91"/>
        <v>0.77184452601079601</v>
      </c>
      <c r="I151" s="374">
        <f t="shared" si="64"/>
        <v>0.52906160180511486</v>
      </c>
      <c r="J151" s="374">
        <f t="shared" si="65"/>
        <v>0.68425800928444236</v>
      </c>
      <c r="K151" s="265" cm="1">
        <f t="array" ref="K151">$G151^gamma_drug4/($G151^gamma_drug4+(AGE_50_drug4+9)^gamma_drug4)</f>
        <v>1</v>
      </c>
      <c r="L151" s="264">
        <f t="shared" si="66"/>
        <v>149</v>
      </c>
      <c r="M151" s="264">
        <f t="shared" si="67"/>
        <v>5.0900000000000001E-2</v>
      </c>
      <c r="N151" s="264">
        <f t="shared" si="68"/>
        <v>7.1573500000000001</v>
      </c>
      <c r="O151" s="264">
        <f t="shared" si="69"/>
        <v>0.11691</v>
      </c>
      <c r="P151" s="264">
        <f t="shared" si="70"/>
        <v>4.9755000000000003</v>
      </c>
      <c r="Q151" s="264">
        <f t="shared" si="71"/>
        <v>5.4470000000000001</v>
      </c>
      <c r="R151" s="264">
        <f t="shared" si="72"/>
        <v>5.7409999999999997</v>
      </c>
      <c r="S151" s="264">
        <f t="shared" si="73"/>
        <v>5.9030000000000005</v>
      </c>
      <c r="T151" s="264">
        <f t="shared" si="74"/>
        <v>6.1604999999999999</v>
      </c>
      <c r="U151" s="264">
        <f t="shared" si="75"/>
        <v>6.3404999999999996</v>
      </c>
      <c r="V151" s="264">
        <f t="shared" si="76"/>
        <v>6.6150000000000002</v>
      </c>
      <c r="W151" s="264">
        <f t="shared" si="77"/>
        <v>7.1574999999999998</v>
      </c>
      <c r="X151" s="264">
        <f t="shared" si="78"/>
        <v>7.7424999999999997</v>
      </c>
      <c r="Y151" s="264">
        <f t="shared" si="79"/>
        <v>8.0749999999999993</v>
      </c>
      <c r="Z151" s="264">
        <f t="shared" si="80"/>
        <v>8.307500000000001</v>
      </c>
      <c r="AA151" s="264">
        <f t="shared" si="81"/>
        <v>8.6645000000000003</v>
      </c>
      <c r="AB151" s="264">
        <f t="shared" si="82"/>
        <v>8.9045000000000005</v>
      </c>
      <c r="AC151" s="264">
        <f t="shared" si="83"/>
        <v>9.375</v>
      </c>
      <c r="AD151" s="264">
        <f t="shared" si="84"/>
        <v>10.238</v>
      </c>
      <c r="AF151" s="266">
        <v>149</v>
      </c>
      <c r="AG151" s="266">
        <v>0.1411</v>
      </c>
      <c r="AH151" s="266">
        <v>7.4618000000000002</v>
      </c>
      <c r="AI151" s="266">
        <v>0.11098</v>
      </c>
      <c r="AJ151" s="266">
        <v>5.25</v>
      </c>
      <c r="AK151" s="266">
        <v>5.7359999999999998</v>
      </c>
      <c r="AL151" s="266">
        <v>6.0369999999999999</v>
      </c>
      <c r="AM151" s="266">
        <v>6.202</v>
      </c>
      <c r="AN151" s="266">
        <v>6.4630000000000001</v>
      </c>
      <c r="AO151" s="266">
        <v>6.6449999999999996</v>
      </c>
      <c r="AP151" s="266">
        <v>6.9210000000000003</v>
      </c>
      <c r="AQ151" s="266">
        <v>7.4619999999999997</v>
      </c>
      <c r="AR151" s="266">
        <v>8.0389999999999997</v>
      </c>
      <c r="AS151" s="266">
        <v>8.3640000000000008</v>
      </c>
      <c r="AT151" s="266">
        <v>8.59</v>
      </c>
      <c r="AU151" s="266">
        <v>8.9350000000000005</v>
      </c>
      <c r="AV151" s="266">
        <v>9.1660000000000004</v>
      </c>
      <c r="AW151" s="266">
        <v>9.6159999999999997</v>
      </c>
      <c r="AX151" s="266">
        <v>10.43</v>
      </c>
      <c r="BA151" s="372">
        <v>149</v>
      </c>
      <c r="BB151" s="372">
        <v>-3.9300000000000002E-2</v>
      </c>
      <c r="BC151" s="372">
        <v>6.8529</v>
      </c>
      <c r="BD151" s="372">
        <v>0.12284</v>
      </c>
      <c r="BE151" s="372">
        <v>4.7009999999999996</v>
      </c>
      <c r="BF151" s="372">
        <v>5.1580000000000004</v>
      </c>
      <c r="BG151" s="372">
        <v>5.4450000000000003</v>
      </c>
      <c r="BH151" s="372">
        <v>5.6040000000000001</v>
      </c>
      <c r="BI151" s="372">
        <v>5.8579999999999997</v>
      </c>
      <c r="BJ151" s="372">
        <v>6.0359999999999996</v>
      </c>
      <c r="BK151" s="372">
        <v>6.3090000000000002</v>
      </c>
      <c r="BL151" s="372">
        <v>6.8529999999999998</v>
      </c>
      <c r="BM151" s="372">
        <v>7.4459999999999997</v>
      </c>
      <c r="BN151" s="372">
        <v>7.7859999999999996</v>
      </c>
      <c r="BO151" s="372">
        <v>8.0250000000000004</v>
      </c>
      <c r="BP151" s="372">
        <v>8.3940000000000001</v>
      </c>
      <c r="BQ151" s="372">
        <v>8.6430000000000007</v>
      </c>
      <c r="BR151" s="372">
        <v>9.1340000000000003</v>
      </c>
      <c r="BS151" s="372">
        <v>10.045999999999999</v>
      </c>
    </row>
    <row r="152" spans="1:71" x14ac:dyDescent="0.2">
      <c r="A152" s="265">
        <f t="shared" si="85"/>
        <v>7.1720000000000006</v>
      </c>
      <c r="B152" s="265">
        <f t="shared" si="86"/>
        <v>6.6284999999999998</v>
      </c>
      <c r="C152" s="265">
        <f t="shared" si="63"/>
        <v>7.758</v>
      </c>
      <c r="D152" s="265">
        <f t="shared" si="87"/>
        <v>150</v>
      </c>
      <c r="E152" s="373">
        <f t="shared" si="88"/>
        <v>4.9281314168377826</v>
      </c>
      <c r="F152" s="373">
        <f t="shared" si="89"/>
        <v>0.41067761806981518</v>
      </c>
      <c r="G152" s="373">
        <f t="shared" si="90"/>
        <v>13.928131416837783</v>
      </c>
      <c r="H152" s="374">
        <f t="shared" si="91"/>
        <v>0.77364856492228806</v>
      </c>
      <c r="I152" s="374">
        <f t="shared" si="64"/>
        <v>0.53083822907970901</v>
      </c>
      <c r="J152" s="374">
        <f t="shared" si="65"/>
        <v>0.68558309516267568</v>
      </c>
      <c r="K152" s="265" cm="1">
        <f t="array" ref="K152">$G152^gamma_drug4/($G152^gamma_drug4+(AGE_50_drug4+9)^gamma_drug4)</f>
        <v>1</v>
      </c>
      <c r="L152" s="264">
        <f t="shared" si="66"/>
        <v>150</v>
      </c>
      <c r="M152" s="264">
        <f t="shared" si="67"/>
        <v>5.0100000000000006E-2</v>
      </c>
      <c r="N152" s="264">
        <f t="shared" si="68"/>
        <v>7.17225</v>
      </c>
      <c r="O152" s="264">
        <f t="shared" si="69"/>
        <v>0.116865</v>
      </c>
      <c r="P152" s="264">
        <f t="shared" si="70"/>
        <v>4.9870000000000001</v>
      </c>
      <c r="Q152" s="264">
        <f t="shared" si="71"/>
        <v>5.4589999999999996</v>
      </c>
      <c r="R152" s="264">
        <f t="shared" si="72"/>
        <v>5.7534999999999998</v>
      </c>
      <c r="S152" s="264">
        <f t="shared" si="73"/>
        <v>5.9154999999999998</v>
      </c>
      <c r="T152" s="264">
        <f t="shared" si="74"/>
        <v>6.1735000000000007</v>
      </c>
      <c r="U152" s="264">
        <f t="shared" si="75"/>
        <v>6.3540000000000001</v>
      </c>
      <c r="V152" s="264">
        <f t="shared" si="76"/>
        <v>6.6284999999999998</v>
      </c>
      <c r="W152" s="264">
        <f t="shared" si="77"/>
        <v>7.1720000000000006</v>
      </c>
      <c r="X152" s="264">
        <f t="shared" si="78"/>
        <v>7.758</v>
      </c>
      <c r="Y152" s="264">
        <f t="shared" si="79"/>
        <v>8.0910000000000011</v>
      </c>
      <c r="Z152" s="264">
        <f t="shared" si="80"/>
        <v>8.3245000000000005</v>
      </c>
      <c r="AA152" s="264">
        <f t="shared" si="81"/>
        <v>8.682500000000001</v>
      </c>
      <c r="AB152" s="264">
        <f t="shared" si="82"/>
        <v>8.9224999999999994</v>
      </c>
      <c r="AC152" s="264">
        <f t="shared" si="83"/>
        <v>9.3934999999999995</v>
      </c>
      <c r="AD152" s="264">
        <f t="shared" si="84"/>
        <v>10.2585</v>
      </c>
      <c r="AF152" s="266">
        <v>150</v>
      </c>
      <c r="AG152" s="266">
        <v>0.1406</v>
      </c>
      <c r="AH152" s="266">
        <v>7.4771999999999998</v>
      </c>
      <c r="AI152" s="266">
        <v>0.11092</v>
      </c>
      <c r="AJ152" s="266">
        <v>5.2619999999999996</v>
      </c>
      <c r="AK152" s="266">
        <v>5.7489999999999997</v>
      </c>
      <c r="AL152" s="266">
        <v>6.05</v>
      </c>
      <c r="AM152" s="266">
        <v>6.2149999999999999</v>
      </c>
      <c r="AN152" s="266">
        <v>6.4770000000000003</v>
      </c>
      <c r="AO152" s="266">
        <v>6.6589999999999998</v>
      </c>
      <c r="AP152" s="266">
        <v>6.9349999999999996</v>
      </c>
      <c r="AQ152" s="266">
        <v>7.4770000000000003</v>
      </c>
      <c r="AR152" s="266">
        <v>8.0549999999999997</v>
      </c>
      <c r="AS152" s="266">
        <v>8.3800000000000008</v>
      </c>
      <c r="AT152" s="266">
        <v>8.6069999999999993</v>
      </c>
      <c r="AU152" s="266">
        <v>8.9529999999999994</v>
      </c>
      <c r="AV152" s="266">
        <v>9.1839999999999993</v>
      </c>
      <c r="AW152" s="266">
        <v>9.6340000000000003</v>
      </c>
      <c r="AX152" s="266">
        <v>10.45</v>
      </c>
      <c r="BA152" s="372">
        <v>150</v>
      </c>
      <c r="BB152" s="372">
        <v>-4.0399999999999998E-2</v>
      </c>
      <c r="BC152" s="372">
        <v>6.8673000000000002</v>
      </c>
      <c r="BD152" s="372">
        <v>0.12281</v>
      </c>
      <c r="BE152" s="372">
        <v>4.7119999999999997</v>
      </c>
      <c r="BF152" s="372">
        <v>5.1689999999999996</v>
      </c>
      <c r="BG152" s="372">
        <v>5.4569999999999999</v>
      </c>
      <c r="BH152" s="372">
        <v>5.6159999999999997</v>
      </c>
      <c r="BI152" s="372">
        <v>5.87</v>
      </c>
      <c r="BJ152" s="372">
        <v>6.0490000000000004</v>
      </c>
      <c r="BK152" s="372">
        <v>6.3220000000000001</v>
      </c>
      <c r="BL152" s="372">
        <v>6.867</v>
      </c>
      <c r="BM152" s="372">
        <v>7.4610000000000003</v>
      </c>
      <c r="BN152" s="372">
        <v>7.8019999999999996</v>
      </c>
      <c r="BO152" s="372">
        <v>8.0419999999999998</v>
      </c>
      <c r="BP152" s="372">
        <v>8.4120000000000008</v>
      </c>
      <c r="BQ152" s="372">
        <v>8.6609999999999996</v>
      </c>
      <c r="BR152" s="372">
        <v>9.1530000000000005</v>
      </c>
      <c r="BS152" s="372">
        <v>10.067</v>
      </c>
    </row>
    <row r="153" spans="1:71" x14ac:dyDescent="0.2">
      <c r="A153" s="265">
        <f t="shared" si="85"/>
        <v>7.1875</v>
      </c>
      <c r="B153" s="265">
        <f t="shared" si="86"/>
        <v>6.6430000000000007</v>
      </c>
      <c r="C153" s="265">
        <f t="shared" si="63"/>
        <v>7.774</v>
      </c>
      <c r="D153" s="265">
        <f t="shared" si="87"/>
        <v>151</v>
      </c>
      <c r="E153" s="373">
        <f t="shared" si="88"/>
        <v>4.9609856262833674</v>
      </c>
      <c r="F153" s="373">
        <f t="shared" si="89"/>
        <v>0.4134154688569473</v>
      </c>
      <c r="G153" s="373">
        <f t="shared" si="90"/>
        <v>13.960985626283367</v>
      </c>
      <c r="H153" s="374">
        <f t="shared" si="91"/>
        <v>0.77543827458975356</v>
      </c>
      <c r="I153" s="374">
        <f t="shared" si="64"/>
        <v>0.53260989197183217</v>
      </c>
      <c r="J153" s="374">
        <f t="shared" si="65"/>
        <v>0.68690205323870679</v>
      </c>
      <c r="K153" s="265" cm="1">
        <f t="array" ref="K153">$G153^gamma_drug4/($G153^gamma_drug4+(AGE_50_drug4+9)^gamma_drug4)</f>
        <v>1</v>
      </c>
      <c r="L153" s="264">
        <f t="shared" si="66"/>
        <v>151</v>
      </c>
      <c r="M153" s="264">
        <f t="shared" si="67"/>
        <v>4.9250000000000002E-2</v>
      </c>
      <c r="N153" s="264">
        <f t="shared" si="68"/>
        <v>7.1870499999999993</v>
      </c>
      <c r="O153" s="264">
        <f t="shared" si="69"/>
        <v>0.11682000000000001</v>
      </c>
      <c r="P153" s="264">
        <f t="shared" si="70"/>
        <v>4.9984999999999999</v>
      </c>
      <c r="Q153" s="264">
        <f t="shared" si="71"/>
        <v>5.4714999999999998</v>
      </c>
      <c r="R153" s="264">
        <f t="shared" si="72"/>
        <v>5.766</v>
      </c>
      <c r="S153" s="264">
        <f t="shared" si="73"/>
        <v>5.9284999999999997</v>
      </c>
      <c r="T153" s="264">
        <f t="shared" si="74"/>
        <v>6.1869999999999994</v>
      </c>
      <c r="U153" s="264">
        <f t="shared" si="75"/>
        <v>6.367</v>
      </c>
      <c r="V153" s="264">
        <f t="shared" si="76"/>
        <v>6.6430000000000007</v>
      </c>
      <c r="W153" s="264">
        <f t="shared" si="77"/>
        <v>7.1875</v>
      </c>
      <c r="X153" s="264">
        <f t="shared" si="78"/>
        <v>7.774</v>
      </c>
      <c r="Y153" s="264">
        <f t="shared" si="79"/>
        <v>8.1074999999999999</v>
      </c>
      <c r="Z153" s="264">
        <f t="shared" si="80"/>
        <v>8.3410000000000011</v>
      </c>
      <c r="AA153" s="264">
        <f t="shared" si="81"/>
        <v>8.6999999999999993</v>
      </c>
      <c r="AB153" s="264">
        <f t="shared" si="82"/>
        <v>8.9405000000000001</v>
      </c>
      <c r="AC153" s="264">
        <f t="shared" si="83"/>
        <v>9.4125000000000014</v>
      </c>
      <c r="AD153" s="264">
        <f t="shared" si="84"/>
        <v>10.278500000000001</v>
      </c>
      <c r="AF153" s="266">
        <v>151</v>
      </c>
      <c r="AG153" s="266">
        <v>0.1401</v>
      </c>
      <c r="AH153" s="266">
        <v>7.4924999999999997</v>
      </c>
      <c r="AI153" s="266">
        <v>0.11087</v>
      </c>
      <c r="AJ153" s="266">
        <v>5.274</v>
      </c>
      <c r="AK153" s="266">
        <v>5.7619999999999996</v>
      </c>
      <c r="AL153" s="266">
        <v>6.0629999999999997</v>
      </c>
      <c r="AM153" s="266">
        <v>6.2290000000000001</v>
      </c>
      <c r="AN153" s="266">
        <v>6.4909999999999997</v>
      </c>
      <c r="AO153" s="266">
        <v>6.673</v>
      </c>
      <c r="AP153" s="266">
        <v>6.95</v>
      </c>
      <c r="AQ153" s="266">
        <v>7.4930000000000003</v>
      </c>
      <c r="AR153" s="266">
        <v>8.0709999999999997</v>
      </c>
      <c r="AS153" s="266">
        <v>8.3970000000000002</v>
      </c>
      <c r="AT153" s="266">
        <v>8.6240000000000006</v>
      </c>
      <c r="AU153" s="266">
        <v>8.9710000000000001</v>
      </c>
      <c r="AV153" s="266">
        <v>9.202</v>
      </c>
      <c r="AW153" s="266">
        <v>9.6530000000000005</v>
      </c>
      <c r="AX153" s="266">
        <v>10.47</v>
      </c>
      <c r="BA153" s="372">
        <v>151</v>
      </c>
      <c r="BB153" s="372">
        <v>-4.1599999999999998E-2</v>
      </c>
      <c r="BC153" s="372">
        <v>6.8815999999999997</v>
      </c>
      <c r="BD153" s="372">
        <v>0.12277</v>
      </c>
      <c r="BE153" s="372">
        <v>4.7229999999999999</v>
      </c>
      <c r="BF153" s="372">
        <v>5.181</v>
      </c>
      <c r="BG153" s="372">
        <v>5.4690000000000003</v>
      </c>
      <c r="BH153" s="372">
        <v>5.6280000000000001</v>
      </c>
      <c r="BI153" s="372">
        <v>5.883</v>
      </c>
      <c r="BJ153" s="372">
        <v>6.0609999999999999</v>
      </c>
      <c r="BK153" s="372">
        <v>6.3360000000000003</v>
      </c>
      <c r="BL153" s="372">
        <v>6.8819999999999997</v>
      </c>
      <c r="BM153" s="372">
        <v>7.4770000000000003</v>
      </c>
      <c r="BN153" s="372">
        <v>7.8179999999999996</v>
      </c>
      <c r="BO153" s="372">
        <v>8.0579999999999998</v>
      </c>
      <c r="BP153" s="372">
        <v>8.4290000000000003</v>
      </c>
      <c r="BQ153" s="372">
        <v>8.6790000000000003</v>
      </c>
      <c r="BR153" s="372">
        <v>9.1720000000000006</v>
      </c>
      <c r="BS153" s="372">
        <v>10.087</v>
      </c>
    </row>
    <row r="154" spans="1:71" x14ac:dyDescent="0.2">
      <c r="A154" s="265">
        <f t="shared" si="85"/>
        <v>7.202</v>
      </c>
      <c r="B154" s="265">
        <f t="shared" si="86"/>
        <v>6.6565000000000003</v>
      </c>
      <c r="C154" s="265">
        <f t="shared" si="63"/>
        <v>7.7895000000000003</v>
      </c>
      <c r="D154" s="265">
        <f t="shared" si="87"/>
        <v>152</v>
      </c>
      <c r="E154" s="373">
        <f t="shared" si="88"/>
        <v>4.9938398357289531</v>
      </c>
      <c r="F154" s="373">
        <f t="shared" si="89"/>
        <v>0.41615331964407942</v>
      </c>
      <c r="G154" s="373">
        <f t="shared" si="90"/>
        <v>13.993839835728952</v>
      </c>
      <c r="H154" s="374">
        <f t="shared" si="91"/>
        <v>0.77721373709039498</v>
      </c>
      <c r="I154" s="374">
        <f t="shared" si="64"/>
        <v>0.53437657149761486</v>
      </c>
      <c r="J154" s="374">
        <f t="shared" si="65"/>
        <v>0.68821490498092064</v>
      </c>
      <c r="K154" s="265" cm="1">
        <f t="array" ref="K154">$G154^gamma_drug4/($G154^gamma_drug4+(AGE_50_drug4+9)^gamma_drug4)</f>
        <v>1</v>
      </c>
      <c r="L154" s="264">
        <f t="shared" si="66"/>
        <v>152</v>
      </c>
      <c r="M154" s="264">
        <f t="shared" si="67"/>
        <v>4.8399999999999999E-2</v>
      </c>
      <c r="N154" s="264">
        <f t="shared" si="68"/>
        <v>7.2018000000000004</v>
      </c>
      <c r="O154" s="264">
        <f t="shared" si="69"/>
        <v>0.116775</v>
      </c>
      <c r="P154" s="264">
        <f t="shared" si="70"/>
        <v>5.01</v>
      </c>
      <c r="Q154" s="264">
        <f t="shared" si="71"/>
        <v>5.4830000000000005</v>
      </c>
      <c r="R154" s="264">
        <f t="shared" si="72"/>
        <v>5.7784999999999993</v>
      </c>
      <c r="S154" s="264">
        <f t="shared" si="73"/>
        <v>5.9409999999999998</v>
      </c>
      <c r="T154" s="264">
        <f t="shared" si="74"/>
        <v>6.1994999999999996</v>
      </c>
      <c r="U154" s="264">
        <f t="shared" si="75"/>
        <v>6.3804999999999996</v>
      </c>
      <c r="V154" s="264">
        <f t="shared" si="76"/>
        <v>6.6565000000000003</v>
      </c>
      <c r="W154" s="264">
        <f t="shared" si="77"/>
        <v>7.202</v>
      </c>
      <c r="X154" s="264">
        <f t="shared" si="78"/>
        <v>7.7895000000000003</v>
      </c>
      <c r="Y154" s="264">
        <f t="shared" si="79"/>
        <v>8.1239999999999988</v>
      </c>
      <c r="Z154" s="264">
        <f t="shared" si="80"/>
        <v>8.3580000000000005</v>
      </c>
      <c r="AA154" s="264">
        <f t="shared" si="81"/>
        <v>8.7169999999999987</v>
      </c>
      <c r="AB154" s="264">
        <f t="shared" si="82"/>
        <v>8.9585000000000008</v>
      </c>
      <c r="AC154" s="264">
        <f t="shared" si="83"/>
        <v>9.4310000000000009</v>
      </c>
      <c r="AD154" s="264">
        <f t="shared" si="84"/>
        <v>10.298999999999999</v>
      </c>
      <c r="AF154" s="266">
        <v>152</v>
      </c>
      <c r="AG154" s="266">
        <v>0.1396</v>
      </c>
      <c r="AH154" s="266">
        <v>7.5076999999999998</v>
      </c>
      <c r="AI154" s="266">
        <v>0.11081000000000001</v>
      </c>
      <c r="AJ154" s="266">
        <v>5.2859999999999996</v>
      </c>
      <c r="AK154" s="266">
        <v>5.774</v>
      </c>
      <c r="AL154" s="266">
        <v>6.0759999999999996</v>
      </c>
      <c r="AM154" s="266">
        <v>6.242</v>
      </c>
      <c r="AN154" s="266">
        <v>6.5039999999999996</v>
      </c>
      <c r="AO154" s="266">
        <v>6.6870000000000003</v>
      </c>
      <c r="AP154" s="266">
        <v>6.9640000000000004</v>
      </c>
      <c r="AQ154" s="266">
        <v>7.508</v>
      </c>
      <c r="AR154" s="266">
        <v>8.0869999999999997</v>
      </c>
      <c r="AS154" s="266">
        <v>8.4139999999999997</v>
      </c>
      <c r="AT154" s="266">
        <v>8.641</v>
      </c>
      <c r="AU154" s="266">
        <v>8.9879999999999995</v>
      </c>
      <c r="AV154" s="266">
        <v>9.2200000000000006</v>
      </c>
      <c r="AW154" s="266">
        <v>9.6709999999999994</v>
      </c>
      <c r="AX154" s="266">
        <v>10.49</v>
      </c>
      <c r="BA154" s="372">
        <v>152</v>
      </c>
      <c r="BB154" s="372">
        <v>-4.2799999999999998E-2</v>
      </c>
      <c r="BC154" s="372">
        <v>6.8959000000000001</v>
      </c>
      <c r="BD154" s="372">
        <v>0.12274</v>
      </c>
      <c r="BE154" s="372">
        <v>4.734</v>
      </c>
      <c r="BF154" s="372">
        <v>5.1920000000000002</v>
      </c>
      <c r="BG154" s="372">
        <v>5.4809999999999999</v>
      </c>
      <c r="BH154" s="372">
        <v>5.64</v>
      </c>
      <c r="BI154" s="372">
        <v>5.8949999999999996</v>
      </c>
      <c r="BJ154" s="372">
        <v>6.0739999999999998</v>
      </c>
      <c r="BK154" s="372">
        <v>6.3490000000000002</v>
      </c>
      <c r="BL154" s="372">
        <v>6.8959999999999999</v>
      </c>
      <c r="BM154" s="372">
        <v>7.492</v>
      </c>
      <c r="BN154" s="372">
        <v>7.8339999999999996</v>
      </c>
      <c r="BO154" s="372">
        <v>8.0749999999999993</v>
      </c>
      <c r="BP154" s="372">
        <v>8.4459999999999997</v>
      </c>
      <c r="BQ154" s="372">
        <v>8.6969999999999992</v>
      </c>
      <c r="BR154" s="372">
        <v>9.1910000000000007</v>
      </c>
      <c r="BS154" s="372">
        <v>10.108000000000001</v>
      </c>
    </row>
    <row r="155" spans="1:71" x14ac:dyDescent="0.2">
      <c r="A155" s="265">
        <f t="shared" si="85"/>
        <v>7.2164999999999999</v>
      </c>
      <c r="B155" s="265">
        <f t="shared" si="86"/>
        <v>6.6705000000000005</v>
      </c>
      <c r="C155" s="265">
        <f t="shared" si="63"/>
        <v>7.8049999999999997</v>
      </c>
      <c r="D155" s="265">
        <f t="shared" si="87"/>
        <v>153</v>
      </c>
      <c r="E155" s="373">
        <f t="shared" si="88"/>
        <v>5.0266940451745379</v>
      </c>
      <c r="F155" s="373">
        <f t="shared" si="89"/>
        <v>0.41889117043121149</v>
      </c>
      <c r="G155" s="373">
        <f t="shared" si="90"/>
        <v>14.026694045174537</v>
      </c>
      <c r="H155" s="374">
        <f t="shared" si="91"/>
        <v>0.77897503501574594</v>
      </c>
      <c r="I155" s="374">
        <f t="shared" si="64"/>
        <v>0.53613824919000375</v>
      </c>
      <c r="J155" s="374">
        <f t="shared" si="65"/>
        <v>0.68952167195158864</v>
      </c>
      <c r="K155" s="265" cm="1">
        <f t="array" ref="K155">$G155^gamma_drug4/($G155^gamma_drug4+(AGE_50_drug4+9)^gamma_drug4)</f>
        <v>1</v>
      </c>
      <c r="L155" s="264">
        <f t="shared" si="66"/>
        <v>153</v>
      </c>
      <c r="M155" s="264">
        <f t="shared" si="67"/>
        <v>4.7600000000000003E-2</v>
      </c>
      <c r="N155" s="264">
        <f t="shared" si="68"/>
        <v>7.2164000000000001</v>
      </c>
      <c r="O155" s="264">
        <f t="shared" si="69"/>
        <v>0.11673</v>
      </c>
      <c r="P155" s="264">
        <f t="shared" si="70"/>
        <v>5.0209999999999999</v>
      </c>
      <c r="Q155" s="264">
        <f t="shared" si="71"/>
        <v>5.4950000000000001</v>
      </c>
      <c r="R155" s="264">
        <f t="shared" si="72"/>
        <v>5.7904999999999998</v>
      </c>
      <c r="S155" s="264">
        <f t="shared" si="73"/>
        <v>5.9535</v>
      </c>
      <c r="T155" s="264">
        <f t="shared" si="74"/>
        <v>6.2130000000000001</v>
      </c>
      <c r="U155" s="264">
        <f t="shared" si="75"/>
        <v>6.3940000000000001</v>
      </c>
      <c r="V155" s="264">
        <f t="shared" si="76"/>
        <v>6.6705000000000005</v>
      </c>
      <c r="W155" s="264">
        <f t="shared" si="77"/>
        <v>7.2164999999999999</v>
      </c>
      <c r="X155" s="264">
        <f t="shared" si="78"/>
        <v>7.8049999999999997</v>
      </c>
      <c r="Y155" s="264">
        <f t="shared" si="79"/>
        <v>8.14</v>
      </c>
      <c r="Z155" s="264">
        <f t="shared" si="80"/>
        <v>8.3744999999999994</v>
      </c>
      <c r="AA155" s="264">
        <f t="shared" si="81"/>
        <v>8.7345000000000006</v>
      </c>
      <c r="AB155" s="264">
        <f t="shared" si="82"/>
        <v>8.9759999999999991</v>
      </c>
      <c r="AC155" s="264">
        <f t="shared" si="83"/>
        <v>9.4499999999999993</v>
      </c>
      <c r="AD155" s="264">
        <f t="shared" si="84"/>
        <v>10.3195</v>
      </c>
      <c r="AF155" s="266">
        <v>153</v>
      </c>
      <c r="AG155" s="266">
        <v>0.1391</v>
      </c>
      <c r="AH155" s="266">
        <v>7.5228000000000002</v>
      </c>
      <c r="AI155" s="266">
        <v>0.11075</v>
      </c>
      <c r="AJ155" s="266">
        <v>5.298</v>
      </c>
      <c r="AK155" s="266">
        <v>5.7869999999999999</v>
      </c>
      <c r="AL155" s="266">
        <v>6.0890000000000004</v>
      </c>
      <c r="AM155" s="266">
        <v>6.2549999999999999</v>
      </c>
      <c r="AN155" s="266">
        <v>6.5179999999999998</v>
      </c>
      <c r="AO155" s="266">
        <v>6.7009999999999996</v>
      </c>
      <c r="AP155" s="266">
        <v>6.9790000000000001</v>
      </c>
      <c r="AQ155" s="266">
        <v>7.5229999999999997</v>
      </c>
      <c r="AR155" s="266">
        <v>8.1029999999999998</v>
      </c>
      <c r="AS155" s="266">
        <v>8.43</v>
      </c>
      <c r="AT155" s="266">
        <v>8.6579999999999995</v>
      </c>
      <c r="AU155" s="266">
        <v>9.0060000000000002</v>
      </c>
      <c r="AV155" s="266">
        <v>9.2379999999999995</v>
      </c>
      <c r="AW155" s="266">
        <v>9.69</v>
      </c>
      <c r="AX155" s="266">
        <v>10.51</v>
      </c>
      <c r="BA155" s="372">
        <v>153</v>
      </c>
      <c r="BB155" s="372">
        <v>-4.3900000000000002E-2</v>
      </c>
      <c r="BC155" s="372">
        <v>6.91</v>
      </c>
      <c r="BD155" s="372">
        <v>0.12271</v>
      </c>
      <c r="BE155" s="372">
        <v>4.7439999999999998</v>
      </c>
      <c r="BF155" s="372">
        <v>5.2030000000000003</v>
      </c>
      <c r="BG155" s="372">
        <v>5.492</v>
      </c>
      <c r="BH155" s="372">
        <v>5.6520000000000001</v>
      </c>
      <c r="BI155" s="372">
        <v>5.9080000000000004</v>
      </c>
      <c r="BJ155" s="372">
        <v>6.0869999999999997</v>
      </c>
      <c r="BK155" s="372">
        <v>6.3620000000000001</v>
      </c>
      <c r="BL155" s="372">
        <v>6.91</v>
      </c>
      <c r="BM155" s="372">
        <v>7.5069999999999997</v>
      </c>
      <c r="BN155" s="372">
        <v>7.85</v>
      </c>
      <c r="BO155" s="372">
        <v>8.0909999999999993</v>
      </c>
      <c r="BP155" s="372">
        <v>8.4629999999999992</v>
      </c>
      <c r="BQ155" s="372">
        <v>8.7140000000000004</v>
      </c>
      <c r="BR155" s="372">
        <v>9.2100000000000009</v>
      </c>
      <c r="BS155" s="372">
        <v>10.129</v>
      </c>
    </row>
    <row r="156" spans="1:71" x14ac:dyDescent="0.2">
      <c r="A156" s="265">
        <f t="shared" si="85"/>
        <v>7.2309999999999999</v>
      </c>
      <c r="B156" s="265">
        <f t="shared" si="86"/>
        <v>6.6840000000000002</v>
      </c>
      <c r="C156" s="265">
        <f t="shared" si="63"/>
        <v>7.8209999999999997</v>
      </c>
      <c r="D156" s="265">
        <f t="shared" si="87"/>
        <v>154</v>
      </c>
      <c r="E156" s="373">
        <f t="shared" si="88"/>
        <v>5.0595482546201236</v>
      </c>
      <c r="F156" s="373">
        <f t="shared" si="89"/>
        <v>0.42162902121834361</v>
      </c>
      <c r="G156" s="373">
        <f t="shared" si="90"/>
        <v>14.059548254620124</v>
      </c>
      <c r="H156" s="374">
        <f t="shared" si="91"/>
        <v>0.78072225143979201</v>
      </c>
      <c r="I156" s="374">
        <f t="shared" si="64"/>
        <v>0.53789490709446974</v>
      </c>
      <c r="J156" s="374">
        <f t="shared" si="65"/>
        <v>0.69082237580304473</v>
      </c>
      <c r="K156" s="265" cm="1">
        <f t="array" ref="K156">$G156^gamma_drug4/($G156^gamma_drug4+(AGE_50_drug4+9)^gamma_drug4)</f>
        <v>1</v>
      </c>
      <c r="L156" s="264">
        <f t="shared" si="66"/>
        <v>154</v>
      </c>
      <c r="M156" s="264">
        <f t="shared" si="67"/>
        <v>4.6849999999999996E-2</v>
      </c>
      <c r="N156" s="264">
        <f t="shared" si="68"/>
        <v>7.2309999999999999</v>
      </c>
      <c r="O156" s="264">
        <f t="shared" si="69"/>
        <v>0.11669</v>
      </c>
      <c r="P156" s="264">
        <f t="shared" si="70"/>
        <v>5.032</v>
      </c>
      <c r="Q156" s="264">
        <f t="shared" si="71"/>
        <v>5.5065000000000008</v>
      </c>
      <c r="R156" s="264">
        <f t="shared" si="72"/>
        <v>5.8029999999999999</v>
      </c>
      <c r="S156" s="264">
        <f t="shared" si="73"/>
        <v>5.9659999999999993</v>
      </c>
      <c r="T156" s="264">
        <f t="shared" si="74"/>
        <v>6.226</v>
      </c>
      <c r="U156" s="264">
        <f t="shared" si="75"/>
        <v>6.4074999999999998</v>
      </c>
      <c r="V156" s="264">
        <f t="shared" si="76"/>
        <v>6.6840000000000002</v>
      </c>
      <c r="W156" s="264">
        <f t="shared" si="77"/>
        <v>7.2309999999999999</v>
      </c>
      <c r="X156" s="264">
        <f t="shared" si="78"/>
        <v>7.8209999999999997</v>
      </c>
      <c r="Y156" s="264">
        <f t="shared" si="79"/>
        <v>8.1564999999999994</v>
      </c>
      <c r="Z156" s="264">
        <f t="shared" si="80"/>
        <v>8.391</v>
      </c>
      <c r="AA156" s="264">
        <f t="shared" si="81"/>
        <v>8.7515000000000001</v>
      </c>
      <c r="AB156" s="264">
        <f t="shared" si="82"/>
        <v>8.9935000000000009</v>
      </c>
      <c r="AC156" s="264">
        <f t="shared" si="83"/>
        <v>9.468</v>
      </c>
      <c r="AD156" s="264">
        <f t="shared" si="84"/>
        <v>10.338999999999999</v>
      </c>
      <c r="AF156" s="266">
        <v>154</v>
      </c>
      <c r="AG156" s="266">
        <v>0.13869999999999999</v>
      </c>
      <c r="AH156" s="266">
        <v>7.5378999999999996</v>
      </c>
      <c r="AI156" s="266">
        <v>0.11070000000000001</v>
      </c>
      <c r="AJ156" s="266">
        <v>5.3090000000000002</v>
      </c>
      <c r="AK156" s="266">
        <v>5.7990000000000004</v>
      </c>
      <c r="AL156" s="266">
        <v>6.1020000000000003</v>
      </c>
      <c r="AM156" s="266">
        <v>6.2679999999999998</v>
      </c>
      <c r="AN156" s="266">
        <v>6.532</v>
      </c>
      <c r="AO156" s="266">
        <v>6.7149999999999999</v>
      </c>
      <c r="AP156" s="266">
        <v>6.9930000000000003</v>
      </c>
      <c r="AQ156" s="266">
        <v>7.5380000000000003</v>
      </c>
      <c r="AR156" s="266">
        <v>8.1189999999999998</v>
      </c>
      <c r="AS156" s="266">
        <v>8.4469999999999992</v>
      </c>
      <c r="AT156" s="266">
        <v>8.6750000000000007</v>
      </c>
      <c r="AU156" s="266">
        <v>9.0229999999999997</v>
      </c>
      <c r="AV156" s="266">
        <v>9.2550000000000008</v>
      </c>
      <c r="AW156" s="266">
        <v>9.7080000000000002</v>
      </c>
      <c r="AX156" s="266">
        <v>10.529</v>
      </c>
      <c r="BA156" s="372">
        <v>154</v>
      </c>
      <c r="BB156" s="372">
        <v>-4.4999999999999998E-2</v>
      </c>
      <c r="BC156" s="372">
        <v>6.9241000000000001</v>
      </c>
      <c r="BD156" s="372">
        <v>0.12268</v>
      </c>
      <c r="BE156" s="372">
        <v>4.7549999999999999</v>
      </c>
      <c r="BF156" s="372">
        <v>5.2140000000000004</v>
      </c>
      <c r="BG156" s="372">
        <v>5.5039999999999996</v>
      </c>
      <c r="BH156" s="372">
        <v>5.6639999999999997</v>
      </c>
      <c r="BI156" s="372">
        <v>5.92</v>
      </c>
      <c r="BJ156" s="372">
        <v>6.1</v>
      </c>
      <c r="BK156" s="372">
        <v>6.375</v>
      </c>
      <c r="BL156" s="372">
        <v>6.9240000000000004</v>
      </c>
      <c r="BM156" s="372">
        <v>7.5229999999999997</v>
      </c>
      <c r="BN156" s="372">
        <v>7.8659999999999997</v>
      </c>
      <c r="BO156" s="372">
        <v>8.1069999999999993</v>
      </c>
      <c r="BP156" s="372">
        <v>8.48</v>
      </c>
      <c r="BQ156" s="372">
        <v>8.7319999999999993</v>
      </c>
      <c r="BR156" s="372">
        <v>9.2279999999999998</v>
      </c>
      <c r="BS156" s="372">
        <v>10.148999999999999</v>
      </c>
    </row>
    <row r="157" spans="1:71" x14ac:dyDescent="0.2">
      <c r="A157" s="265">
        <f t="shared" si="85"/>
        <v>7.2454999999999998</v>
      </c>
      <c r="B157" s="265">
        <f t="shared" si="86"/>
        <v>6.6974999999999998</v>
      </c>
      <c r="C157" s="265">
        <f t="shared" si="63"/>
        <v>7.8365</v>
      </c>
      <c r="D157" s="265">
        <f t="shared" si="87"/>
        <v>155</v>
      </c>
      <c r="E157" s="373">
        <f t="shared" si="88"/>
        <v>5.0924024640657084</v>
      </c>
      <c r="F157" s="373">
        <f t="shared" si="89"/>
        <v>0.42436687200547568</v>
      </c>
      <c r="G157" s="373">
        <f t="shared" si="90"/>
        <v>14.092402464065708</v>
      </c>
      <c r="H157" s="374">
        <f t="shared" si="91"/>
        <v>0.78245546988779691</v>
      </c>
      <c r="I157" s="374">
        <f t="shared" si="64"/>
        <v>0.5396465277646898</v>
      </c>
      <c r="J157" s="374">
        <f t="shared" si="65"/>
        <v>0.69211703827392634</v>
      </c>
      <c r="K157" s="265" cm="1">
        <f t="array" ref="K157">$G157^gamma_drug4/($G157^gamma_drug4+(AGE_50_drug4+9)^gamma_drug4)</f>
        <v>1</v>
      </c>
      <c r="L157" s="264">
        <f t="shared" si="66"/>
        <v>155</v>
      </c>
      <c r="M157" s="264">
        <f t="shared" si="67"/>
        <v>4.5999999999999999E-2</v>
      </c>
      <c r="N157" s="264">
        <f t="shared" si="68"/>
        <v>7.2454499999999999</v>
      </c>
      <c r="O157" s="264">
        <f t="shared" si="69"/>
        <v>0.11665</v>
      </c>
      <c r="P157" s="264">
        <f t="shared" si="70"/>
        <v>5.0429999999999993</v>
      </c>
      <c r="Q157" s="264">
        <f t="shared" si="71"/>
        <v>5.5184999999999995</v>
      </c>
      <c r="R157" s="264">
        <f t="shared" si="72"/>
        <v>5.8155000000000001</v>
      </c>
      <c r="S157" s="264">
        <f t="shared" si="73"/>
        <v>5.9785000000000004</v>
      </c>
      <c r="T157" s="264">
        <f t="shared" si="74"/>
        <v>6.2385000000000002</v>
      </c>
      <c r="U157" s="264">
        <f t="shared" si="75"/>
        <v>6.42</v>
      </c>
      <c r="V157" s="264">
        <f t="shared" si="76"/>
        <v>6.6974999999999998</v>
      </c>
      <c r="W157" s="264">
        <f t="shared" si="77"/>
        <v>7.2454999999999998</v>
      </c>
      <c r="X157" s="264">
        <f t="shared" si="78"/>
        <v>7.8365</v>
      </c>
      <c r="Y157" s="264">
        <f t="shared" si="79"/>
        <v>8.1724999999999994</v>
      </c>
      <c r="Z157" s="264">
        <f t="shared" si="80"/>
        <v>8.4080000000000013</v>
      </c>
      <c r="AA157" s="264">
        <f t="shared" si="81"/>
        <v>8.7684999999999995</v>
      </c>
      <c r="AB157" s="264">
        <f t="shared" si="82"/>
        <v>9.0109999999999992</v>
      </c>
      <c r="AC157" s="264">
        <f t="shared" si="83"/>
        <v>9.4870000000000001</v>
      </c>
      <c r="AD157" s="264">
        <f t="shared" si="84"/>
        <v>10.359500000000001</v>
      </c>
      <c r="AF157" s="266">
        <v>155</v>
      </c>
      <c r="AG157" s="266">
        <v>0.13819999999999999</v>
      </c>
      <c r="AH157" s="266">
        <v>7.5528000000000004</v>
      </c>
      <c r="AI157" s="266">
        <v>0.11065</v>
      </c>
      <c r="AJ157" s="266">
        <v>5.3209999999999997</v>
      </c>
      <c r="AK157" s="266">
        <v>5.8109999999999999</v>
      </c>
      <c r="AL157" s="266">
        <v>6.1150000000000002</v>
      </c>
      <c r="AM157" s="266">
        <v>6.2809999999999997</v>
      </c>
      <c r="AN157" s="266">
        <v>6.5449999999999999</v>
      </c>
      <c r="AO157" s="266">
        <v>6.7279999999999998</v>
      </c>
      <c r="AP157" s="266">
        <v>7.0069999999999997</v>
      </c>
      <c r="AQ157" s="266">
        <v>7.5529999999999999</v>
      </c>
      <c r="AR157" s="266">
        <v>8.1349999999999998</v>
      </c>
      <c r="AS157" s="266">
        <v>8.4629999999999992</v>
      </c>
      <c r="AT157" s="266">
        <v>8.6920000000000002</v>
      </c>
      <c r="AU157" s="266">
        <v>9.0399999999999991</v>
      </c>
      <c r="AV157" s="266">
        <v>9.2729999999999997</v>
      </c>
      <c r="AW157" s="266">
        <v>9.7270000000000003</v>
      </c>
      <c r="AX157" s="266">
        <v>10.548999999999999</v>
      </c>
      <c r="BA157" s="372">
        <v>155</v>
      </c>
      <c r="BB157" s="372">
        <v>-4.6199999999999998E-2</v>
      </c>
      <c r="BC157" s="372">
        <v>6.9381000000000004</v>
      </c>
      <c r="BD157" s="372">
        <v>0.12265</v>
      </c>
      <c r="BE157" s="372">
        <v>4.7649999999999997</v>
      </c>
      <c r="BF157" s="372">
        <v>5.226</v>
      </c>
      <c r="BG157" s="372">
        <v>5.516</v>
      </c>
      <c r="BH157" s="372">
        <v>5.6760000000000002</v>
      </c>
      <c r="BI157" s="372">
        <v>5.9320000000000004</v>
      </c>
      <c r="BJ157" s="372">
        <v>6.1120000000000001</v>
      </c>
      <c r="BK157" s="372">
        <v>6.3879999999999999</v>
      </c>
      <c r="BL157" s="372">
        <v>6.9379999999999997</v>
      </c>
      <c r="BM157" s="372">
        <v>7.5380000000000003</v>
      </c>
      <c r="BN157" s="372">
        <v>7.8819999999999997</v>
      </c>
      <c r="BO157" s="372">
        <v>8.1240000000000006</v>
      </c>
      <c r="BP157" s="372">
        <v>8.4969999999999999</v>
      </c>
      <c r="BQ157" s="372">
        <v>8.7490000000000006</v>
      </c>
      <c r="BR157" s="372">
        <v>9.2469999999999999</v>
      </c>
      <c r="BS157" s="372">
        <v>10.17</v>
      </c>
    </row>
    <row r="158" spans="1:71" x14ac:dyDescent="0.2">
      <c r="A158" s="265">
        <f t="shared" si="85"/>
        <v>7.26</v>
      </c>
      <c r="B158" s="265">
        <f t="shared" si="86"/>
        <v>6.7110000000000003</v>
      </c>
      <c r="C158" s="265">
        <f t="shared" si="63"/>
        <v>7.8520000000000003</v>
      </c>
      <c r="D158" s="265">
        <f t="shared" si="87"/>
        <v>156</v>
      </c>
      <c r="E158" s="373">
        <f t="shared" si="88"/>
        <v>5.1252566735112932</v>
      </c>
      <c r="F158" s="373">
        <f t="shared" si="89"/>
        <v>0.4271047227926078</v>
      </c>
      <c r="G158" s="373">
        <f t="shared" si="90"/>
        <v>14.125256673511293</v>
      </c>
      <c r="H158" s="374">
        <f t="shared" si="91"/>
        <v>0.78417477430582194</v>
      </c>
      <c r="I158" s="374">
        <f t="shared" si="64"/>
        <v>0.54139309425821036</v>
      </c>
      <c r="J158" s="374">
        <f t="shared" si="65"/>
        <v>0.6934056811854763</v>
      </c>
      <c r="K158" s="265" cm="1">
        <f t="array" ref="K158">$G158^gamma_drug4/($G158^gamma_drug4+(AGE_50_drug4+9)^gamma_drug4)</f>
        <v>1</v>
      </c>
      <c r="L158" s="264">
        <f t="shared" si="66"/>
        <v>156</v>
      </c>
      <c r="M158" s="264">
        <f t="shared" si="67"/>
        <v>4.519999999999999E-2</v>
      </c>
      <c r="N158" s="264">
        <f t="shared" si="68"/>
        <v>7.2598500000000001</v>
      </c>
      <c r="O158" s="264">
        <f t="shared" si="69"/>
        <v>0.116605</v>
      </c>
      <c r="P158" s="264">
        <f t="shared" si="70"/>
        <v>5.0540000000000003</v>
      </c>
      <c r="Q158" s="264">
        <f t="shared" si="71"/>
        <v>5.5305</v>
      </c>
      <c r="R158" s="264">
        <f t="shared" si="72"/>
        <v>5.8275000000000006</v>
      </c>
      <c r="S158" s="264">
        <f t="shared" si="73"/>
        <v>5.9909999999999997</v>
      </c>
      <c r="T158" s="264">
        <f t="shared" si="74"/>
        <v>6.2515000000000001</v>
      </c>
      <c r="U158" s="264">
        <f t="shared" si="75"/>
        <v>6.4335000000000004</v>
      </c>
      <c r="V158" s="264">
        <f t="shared" si="76"/>
        <v>6.7110000000000003</v>
      </c>
      <c r="W158" s="264">
        <f t="shared" si="77"/>
        <v>7.26</v>
      </c>
      <c r="X158" s="264">
        <f t="shared" si="78"/>
        <v>7.8520000000000003</v>
      </c>
      <c r="Y158" s="264">
        <f t="shared" si="79"/>
        <v>8.1879999999999988</v>
      </c>
      <c r="Z158" s="264">
        <f t="shared" si="80"/>
        <v>8.4239999999999995</v>
      </c>
      <c r="AA158" s="264">
        <f t="shared" si="81"/>
        <v>8.785499999999999</v>
      </c>
      <c r="AB158" s="264">
        <f t="shared" si="82"/>
        <v>9.0279999999999987</v>
      </c>
      <c r="AC158" s="264">
        <f t="shared" si="83"/>
        <v>9.504999999999999</v>
      </c>
      <c r="AD158" s="264">
        <f t="shared" si="84"/>
        <v>10.379</v>
      </c>
      <c r="AF158" s="266">
        <v>156</v>
      </c>
      <c r="AG158" s="266">
        <v>0.13769999999999999</v>
      </c>
      <c r="AH158" s="266">
        <v>7.5677000000000003</v>
      </c>
      <c r="AI158" s="266">
        <v>0.11058999999999999</v>
      </c>
      <c r="AJ158" s="266">
        <v>5.3330000000000002</v>
      </c>
      <c r="AK158" s="266">
        <v>5.8239999999999998</v>
      </c>
      <c r="AL158" s="266">
        <v>6.1280000000000001</v>
      </c>
      <c r="AM158" s="266">
        <v>6.2939999999999996</v>
      </c>
      <c r="AN158" s="266">
        <v>6.5579999999999998</v>
      </c>
      <c r="AO158" s="266">
        <v>6.742</v>
      </c>
      <c r="AP158" s="266">
        <v>7.0209999999999999</v>
      </c>
      <c r="AQ158" s="266">
        <v>7.5679999999999996</v>
      </c>
      <c r="AR158" s="266">
        <v>8.1509999999999998</v>
      </c>
      <c r="AS158" s="266">
        <v>8.4789999999999992</v>
      </c>
      <c r="AT158" s="266">
        <v>8.7080000000000002</v>
      </c>
      <c r="AU158" s="266">
        <v>9.0570000000000004</v>
      </c>
      <c r="AV158" s="266">
        <v>9.2899999999999991</v>
      </c>
      <c r="AW158" s="266">
        <v>9.7449999999999992</v>
      </c>
      <c r="AX158" s="266">
        <v>10.568</v>
      </c>
      <c r="BA158" s="372">
        <v>156</v>
      </c>
      <c r="BB158" s="372">
        <v>-4.7300000000000002E-2</v>
      </c>
      <c r="BC158" s="372">
        <v>6.952</v>
      </c>
      <c r="BD158" s="372">
        <v>0.12262000000000001</v>
      </c>
      <c r="BE158" s="372">
        <v>4.7750000000000004</v>
      </c>
      <c r="BF158" s="372">
        <v>5.2370000000000001</v>
      </c>
      <c r="BG158" s="372">
        <v>5.5270000000000001</v>
      </c>
      <c r="BH158" s="372">
        <v>5.6879999999999997</v>
      </c>
      <c r="BI158" s="372">
        <v>5.9450000000000003</v>
      </c>
      <c r="BJ158" s="372">
        <v>6.125</v>
      </c>
      <c r="BK158" s="372">
        <v>6.4009999999999998</v>
      </c>
      <c r="BL158" s="372">
        <v>6.952</v>
      </c>
      <c r="BM158" s="372">
        <v>7.5529999999999999</v>
      </c>
      <c r="BN158" s="372">
        <v>7.8970000000000002</v>
      </c>
      <c r="BO158" s="372">
        <v>8.14</v>
      </c>
      <c r="BP158" s="372">
        <v>8.5139999999999993</v>
      </c>
      <c r="BQ158" s="372">
        <v>8.766</v>
      </c>
      <c r="BR158" s="372">
        <v>9.2650000000000006</v>
      </c>
      <c r="BS158" s="372">
        <v>10.19</v>
      </c>
    </row>
    <row r="159" spans="1:71" x14ac:dyDescent="0.2">
      <c r="A159" s="265">
        <f t="shared" si="85"/>
        <v>7.274</v>
      </c>
      <c r="B159" s="265">
        <f t="shared" si="86"/>
        <v>6.7244999999999999</v>
      </c>
      <c r="C159" s="265">
        <f t="shared" si="63"/>
        <v>7.867</v>
      </c>
      <c r="D159" s="265">
        <f t="shared" si="87"/>
        <v>157</v>
      </c>
      <c r="E159" s="373">
        <f t="shared" si="88"/>
        <v>5.1581108829568789</v>
      </c>
      <c r="F159" s="373">
        <f t="shared" si="89"/>
        <v>0.42984257357973993</v>
      </c>
      <c r="G159" s="373">
        <f t="shared" si="90"/>
        <v>14.15811088295688</v>
      </c>
      <c r="H159" s="374">
        <f t="shared" si="91"/>
        <v>0.78588024903093257</v>
      </c>
      <c r="I159" s="374">
        <f t="shared" si="64"/>
        <v>0.54313459013208254</v>
      </c>
      <c r="J159" s="374">
        <f t="shared" si="65"/>
        <v>0.69468832643790512</v>
      </c>
      <c r="K159" s="265" cm="1">
        <f t="array" ref="K159">$G159^gamma_drug4/($G159^gamma_drug4+(AGE_50_drug4+9)^gamma_drug4)</f>
        <v>1</v>
      </c>
      <c r="L159" s="264">
        <f t="shared" si="66"/>
        <v>157</v>
      </c>
      <c r="M159" s="264">
        <f t="shared" si="67"/>
        <v>4.4399999999999995E-2</v>
      </c>
      <c r="N159" s="264">
        <f t="shared" si="68"/>
        <v>7.2741500000000006</v>
      </c>
      <c r="O159" s="264">
        <f t="shared" si="69"/>
        <v>0.116565</v>
      </c>
      <c r="P159" s="264">
        <f t="shared" si="70"/>
        <v>5.0649999999999995</v>
      </c>
      <c r="Q159" s="264">
        <f t="shared" si="71"/>
        <v>5.5419999999999998</v>
      </c>
      <c r="R159" s="264">
        <f t="shared" si="72"/>
        <v>5.8394999999999992</v>
      </c>
      <c r="S159" s="264">
        <f t="shared" si="73"/>
        <v>6.0030000000000001</v>
      </c>
      <c r="T159" s="264">
        <f t="shared" si="74"/>
        <v>6.2645</v>
      </c>
      <c r="U159" s="264">
        <f t="shared" si="75"/>
        <v>6.4459999999999997</v>
      </c>
      <c r="V159" s="264">
        <f t="shared" si="76"/>
        <v>6.7244999999999999</v>
      </c>
      <c r="W159" s="264">
        <f t="shared" si="77"/>
        <v>7.274</v>
      </c>
      <c r="X159" s="264">
        <f t="shared" si="78"/>
        <v>7.867</v>
      </c>
      <c r="Y159" s="264">
        <f t="shared" si="79"/>
        <v>8.2040000000000006</v>
      </c>
      <c r="Z159" s="264">
        <f t="shared" si="80"/>
        <v>8.4400000000000013</v>
      </c>
      <c r="AA159" s="264">
        <f t="shared" si="81"/>
        <v>8.8025000000000002</v>
      </c>
      <c r="AB159" s="264">
        <f t="shared" si="82"/>
        <v>9.0459999999999994</v>
      </c>
      <c r="AC159" s="264">
        <f t="shared" si="83"/>
        <v>9.5229999999999997</v>
      </c>
      <c r="AD159" s="264">
        <f t="shared" si="84"/>
        <v>10.3985</v>
      </c>
      <c r="AF159" s="266">
        <v>157</v>
      </c>
      <c r="AG159" s="266">
        <v>0.13719999999999999</v>
      </c>
      <c r="AH159" s="266">
        <v>7.5823999999999998</v>
      </c>
      <c r="AI159" s="266">
        <v>0.11054</v>
      </c>
      <c r="AJ159" s="266">
        <v>5.3440000000000003</v>
      </c>
      <c r="AK159" s="266">
        <v>5.8360000000000003</v>
      </c>
      <c r="AL159" s="266">
        <v>6.14</v>
      </c>
      <c r="AM159" s="266">
        <v>6.3070000000000004</v>
      </c>
      <c r="AN159" s="266">
        <v>6.5720000000000001</v>
      </c>
      <c r="AO159" s="266">
        <v>6.7549999999999999</v>
      </c>
      <c r="AP159" s="266">
        <v>7.0350000000000001</v>
      </c>
      <c r="AQ159" s="266">
        <v>7.5819999999999999</v>
      </c>
      <c r="AR159" s="266">
        <v>8.1660000000000004</v>
      </c>
      <c r="AS159" s="266">
        <v>8.4949999999999992</v>
      </c>
      <c r="AT159" s="266">
        <v>8.7240000000000002</v>
      </c>
      <c r="AU159" s="266">
        <v>9.0739999999999998</v>
      </c>
      <c r="AV159" s="266">
        <v>9.3079999999999998</v>
      </c>
      <c r="AW159" s="266">
        <v>9.7629999999999999</v>
      </c>
      <c r="AX159" s="266">
        <v>10.587</v>
      </c>
      <c r="BA159" s="372">
        <v>157</v>
      </c>
      <c r="BB159" s="372">
        <v>-4.8399999999999999E-2</v>
      </c>
      <c r="BC159" s="372">
        <v>6.9659000000000004</v>
      </c>
      <c r="BD159" s="372">
        <v>0.12259</v>
      </c>
      <c r="BE159" s="372">
        <v>4.7859999999999996</v>
      </c>
      <c r="BF159" s="372">
        <v>5.2480000000000002</v>
      </c>
      <c r="BG159" s="372">
        <v>5.5389999999999997</v>
      </c>
      <c r="BH159" s="372">
        <v>5.6989999999999998</v>
      </c>
      <c r="BI159" s="372">
        <v>5.9569999999999999</v>
      </c>
      <c r="BJ159" s="372">
        <v>6.1369999999999996</v>
      </c>
      <c r="BK159" s="372">
        <v>6.4139999999999997</v>
      </c>
      <c r="BL159" s="372">
        <v>6.9660000000000002</v>
      </c>
      <c r="BM159" s="372">
        <v>7.5679999999999996</v>
      </c>
      <c r="BN159" s="372">
        <v>7.9130000000000003</v>
      </c>
      <c r="BO159" s="372">
        <v>8.1560000000000006</v>
      </c>
      <c r="BP159" s="372">
        <v>8.5310000000000006</v>
      </c>
      <c r="BQ159" s="372">
        <v>8.7840000000000007</v>
      </c>
      <c r="BR159" s="372">
        <v>9.2829999999999995</v>
      </c>
      <c r="BS159" s="372">
        <v>10.210000000000001</v>
      </c>
    </row>
    <row r="160" spans="1:71" x14ac:dyDescent="0.2">
      <c r="A160" s="265">
        <f t="shared" si="85"/>
        <v>7.2885000000000009</v>
      </c>
      <c r="B160" s="265">
        <f t="shared" si="86"/>
        <v>6.7379999999999995</v>
      </c>
      <c r="C160" s="265">
        <f t="shared" si="63"/>
        <v>7.8819999999999997</v>
      </c>
      <c r="D160" s="265">
        <f t="shared" si="87"/>
        <v>158</v>
      </c>
      <c r="E160" s="373">
        <f t="shared" si="88"/>
        <v>5.1909650924024637</v>
      </c>
      <c r="F160" s="373">
        <f t="shared" si="89"/>
        <v>0.432580424366872</v>
      </c>
      <c r="G160" s="373">
        <f t="shared" si="90"/>
        <v>14.190965092402465</v>
      </c>
      <c r="H160" s="374">
        <f t="shared" si="91"/>
        <v>0.78757197876208607</v>
      </c>
      <c r="I160" s="374">
        <f t="shared" si="64"/>
        <v>0.54487099943848327</v>
      </c>
      <c r="J160" s="374">
        <f t="shared" si="65"/>
        <v>0.69596499600681239</v>
      </c>
      <c r="K160" s="265" cm="1">
        <f t="array" ref="K160">$G160^gamma_drug4/($G160^gamma_drug4+(AGE_50_drug4+9)^gamma_drug4)</f>
        <v>1</v>
      </c>
      <c r="L160" s="264">
        <f t="shared" si="66"/>
        <v>158</v>
      </c>
      <c r="M160" s="264">
        <f t="shared" si="67"/>
        <v>4.36E-2</v>
      </c>
      <c r="N160" s="264">
        <f t="shared" si="68"/>
        <v>7.2884000000000002</v>
      </c>
      <c r="O160" s="264">
        <f t="shared" si="69"/>
        <v>0.116525</v>
      </c>
      <c r="P160" s="264">
        <f t="shared" si="70"/>
        <v>5.0754999999999999</v>
      </c>
      <c r="Q160" s="264">
        <f t="shared" si="71"/>
        <v>5.5534999999999997</v>
      </c>
      <c r="R160" s="264">
        <f t="shared" si="72"/>
        <v>5.8514999999999997</v>
      </c>
      <c r="S160" s="264">
        <f t="shared" si="73"/>
        <v>6.0155000000000003</v>
      </c>
      <c r="T160" s="264">
        <f t="shared" si="74"/>
        <v>6.2770000000000001</v>
      </c>
      <c r="U160" s="264">
        <f t="shared" si="75"/>
        <v>6.4595000000000002</v>
      </c>
      <c r="V160" s="264">
        <f t="shared" si="76"/>
        <v>6.7379999999999995</v>
      </c>
      <c r="W160" s="264">
        <f t="shared" si="77"/>
        <v>7.2885000000000009</v>
      </c>
      <c r="X160" s="264">
        <f t="shared" si="78"/>
        <v>7.8819999999999997</v>
      </c>
      <c r="Y160" s="264">
        <f t="shared" si="79"/>
        <v>8.2195</v>
      </c>
      <c r="Z160" s="264">
        <f t="shared" si="80"/>
        <v>8.4565000000000001</v>
      </c>
      <c r="AA160" s="264">
        <f t="shared" si="81"/>
        <v>8.8189999999999991</v>
      </c>
      <c r="AB160" s="264">
        <f t="shared" si="82"/>
        <v>9.0629999999999988</v>
      </c>
      <c r="AC160" s="264">
        <f t="shared" si="83"/>
        <v>9.5404999999999998</v>
      </c>
      <c r="AD160" s="264">
        <f t="shared" si="84"/>
        <v>10.4185</v>
      </c>
      <c r="AF160" s="266">
        <v>158</v>
      </c>
      <c r="AG160" s="266">
        <v>0.1368</v>
      </c>
      <c r="AH160" s="266">
        <v>7.5971000000000002</v>
      </c>
      <c r="AI160" s="266">
        <v>0.11049</v>
      </c>
      <c r="AJ160" s="266">
        <v>5.3550000000000004</v>
      </c>
      <c r="AK160" s="266">
        <v>5.8479999999999999</v>
      </c>
      <c r="AL160" s="266">
        <v>6.1529999999999996</v>
      </c>
      <c r="AM160" s="266">
        <v>6.32</v>
      </c>
      <c r="AN160" s="266">
        <v>6.585</v>
      </c>
      <c r="AO160" s="266">
        <v>6.7690000000000001</v>
      </c>
      <c r="AP160" s="266">
        <v>7.0490000000000004</v>
      </c>
      <c r="AQ160" s="266">
        <v>7.5970000000000004</v>
      </c>
      <c r="AR160" s="266">
        <v>8.1820000000000004</v>
      </c>
      <c r="AS160" s="266">
        <v>8.5109999999999992</v>
      </c>
      <c r="AT160" s="266">
        <v>8.7409999999999997</v>
      </c>
      <c r="AU160" s="266">
        <v>9.0909999999999993</v>
      </c>
      <c r="AV160" s="266">
        <v>9.3249999999999993</v>
      </c>
      <c r="AW160" s="266">
        <v>9.7799999999999994</v>
      </c>
      <c r="AX160" s="266">
        <v>10.606999999999999</v>
      </c>
      <c r="BA160" s="372">
        <v>158</v>
      </c>
      <c r="BB160" s="372">
        <v>-4.9599999999999998E-2</v>
      </c>
      <c r="BC160" s="372">
        <v>6.9797000000000002</v>
      </c>
      <c r="BD160" s="372">
        <v>0.12256</v>
      </c>
      <c r="BE160" s="372">
        <v>4.7960000000000003</v>
      </c>
      <c r="BF160" s="372">
        <v>5.2590000000000003</v>
      </c>
      <c r="BG160" s="372">
        <v>5.55</v>
      </c>
      <c r="BH160" s="372">
        <v>5.7110000000000003</v>
      </c>
      <c r="BI160" s="372">
        <v>5.9690000000000003</v>
      </c>
      <c r="BJ160" s="372">
        <v>6.15</v>
      </c>
      <c r="BK160" s="372">
        <v>6.4269999999999996</v>
      </c>
      <c r="BL160" s="372">
        <v>6.98</v>
      </c>
      <c r="BM160" s="372">
        <v>7.5819999999999999</v>
      </c>
      <c r="BN160" s="372">
        <v>7.9279999999999999</v>
      </c>
      <c r="BO160" s="372">
        <v>8.1720000000000006</v>
      </c>
      <c r="BP160" s="372">
        <v>8.5470000000000006</v>
      </c>
      <c r="BQ160" s="372">
        <v>8.8010000000000002</v>
      </c>
      <c r="BR160" s="372">
        <v>9.3010000000000002</v>
      </c>
      <c r="BS160" s="372">
        <v>10.23</v>
      </c>
    </row>
    <row r="161" spans="1:71" x14ac:dyDescent="0.2">
      <c r="A161" s="265">
        <f t="shared" si="85"/>
        <v>7.3025000000000002</v>
      </c>
      <c r="B161" s="265">
        <f t="shared" si="86"/>
        <v>6.7515000000000001</v>
      </c>
      <c r="C161" s="265">
        <f t="shared" si="63"/>
        <v>7.8970000000000002</v>
      </c>
      <c r="D161" s="265">
        <f t="shared" si="87"/>
        <v>159</v>
      </c>
      <c r="E161" s="373">
        <f t="shared" si="88"/>
        <v>5.2238193018480494</v>
      </c>
      <c r="F161" s="373">
        <f t="shared" si="89"/>
        <v>0.43531827515400412</v>
      </c>
      <c r="G161" s="373">
        <f t="shared" si="90"/>
        <v>14.223819301848049</v>
      </c>
      <c r="H161" s="374">
        <f t="shared" si="91"/>
        <v>0.78925004853169445</v>
      </c>
      <c r="I161" s="374">
        <f t="shared" si="64"/>
        <v>0.54660230672031385</v>
      </c>
      <c r="J161" s="374">
        <f t="shared" si="65"/>
        <v>0.69723571193967038</v>
      </c>
      <c r="K161" s="265" cm="1">
        <f t="array" ref="K161">$G161^gamma_drug4/($G161^gamma_drug4+(AGE_50_drug4+9)^gamma_drug4)</f>
        <v>1</v>
      </c>
      <c r="L161" s="264">
        <f t="shared" si="66"/>
        <v>159</v>
      </c>
      <c r="M161" s="264">
        <f t="shared" si="67"/>
        <v>4.2800000000000005E-2</v>
      </c>
      <c r="N161" s="264">
        <f t="shared" si="68"/>
        <v>7.3025500000000001</v>
      </c>
      <c r="O161" s="264">
        <f t="shared" si="69"/>
        <v>0.11649</v>
      </c>
      <c r="P161" s="264">
        <f t="shared" si="70"/>
        <v>5.0865</v>
      </c>
      <c r="Q161" s="264">
        <f t="shared" si="71"/>
        <v>5.5649999999999995</v>
      </c>
      <c r="R161" s="264">
        <f t="shared" si="72"/>
        <v>5.8635000000000002</v>
      </c>
      <c r="S161" s="264">
        <f t="shared" si="73"/>
        <v>6.0280000000000005</v>
      </c>
      <c r="T161" s="264">
        <f t="shared" si="74"/>
        <v>6.2895000000000003</v>
      </c>
      <c r="U161" s="264">
        <f t="shared" si="75"/>
        <v>6.4719999999999995</v>
      </c>
      <c r="V161" s="264">
        <f t="shared" si="76"/>
        <v>6.7515000000000001</v>
      </c>
      <c r="W161" s="264">
        <f t="shared" si="77"/>
        <v>7.3025000000000002</v>
      </c>
      <c r="X161" s="264">
        <f t="shared" si="78"/>
        <v>7.8970000000000002</v>
      </c>
      <c r="Y161" s="264">
        <f t="shared" si="79"/>
        <v>8.2355</v>
      </c>
      <c r="Z161" s="264">
        <f t="shared" si="80"/>
        <v>8.4725000000000001</v>
      </c>
      <c r="AA161" s="264">
        <f t="shared" si="81"/>
        <v>8.8360000000000003</v>
      </c>
      <c r="AB161" s="264">
        <f t="shared" si="82"/>
        <v>9.08</v>
      </c>
      <c r="AC161" s="264">
        <f t="shared" si="83"/>
        <v>9.5590000000000011</v>
      </c>
      <c r="AD161" s="264">
        <f t="shared" si="84"/>
        <v>10.437999999999999</v>
      </c>
      <c r="AF161" s="266">
        <v>159</v>
      </c>
      <c r="AG161" s="266">
        <v>0.1363</v>
      </c>
      <c r="AH161" s="266">
        <v>7.6116999999999999</v>
      </c>
      <c r="AI161" s="266">
        <v>0.11044</v>
      </c>
      <c r="AJ161" s="266">
        <v>5.367</v>
      </c>
      <c r="AK161" s="266">
        <v>5.86</v>
      </c>
      <c r="AL161" s="266">
        <v>6.1660000000000004</v>
      </c>
      <c r="AM161" s="266">
        <v>6.3330000000000002</v>
      </c>
      <c r="AN161" s="266">
        <v>6.5979999999999999</v>
      </c>
      <c r="AO161" s="266">
        <v>6.782</v>
      </c>
      <c r="AP161" s="266">
        <v>7.0629999999999997</v>
      </c>
      <c r="AQ161" s="266">
        <v>7.6120000000000001</v>
      </c>
      <c r="AR161" s="266">
        <v>8.1969999999999992</v>
      </c>
      <c r="AS161" s="266">
        <v>8.5269999999999992</v>
      </c>
      <c r="AT161" s="266">
        <v>8.7569999999999997</v>
      </c>
      <c r="AU161" s="266">
        <v>9.1080000000000005</v>
      </c>
      <c r="AV161" s="266">
        <v>9.3420000000000005</v>
      </c>
      <c r="AW161" s="266">
        <v>9.798</v>
      </c>
      <c r="AX161" s="266">
        <v>10.625999999999999</v>
      </c>
      <c r="BA161" s="372">
        <v>159</v>
      </c>
      <c r="BB161" s="372">
        <v>-5.0700000000000002E-2</v>
      </c>
      <c r="BC161" s="372">
        <v>6.9934000000000003</v>
      </c>
      <c r="BD161" s="372">
        <v>0.12254</v>
      </c>
      <c r="BE161" s="372">
        <v>4.806</v>
      </c>
      <c r="BF161" s="372">
        <v>5.27</v>
      </c>
      <c r="BG161" s="372">
        <v>5.5609999999999999</v>
      </c>
      <c r="BH161" s="372">
        <v>5.7229999999999999</v>
      </c>
      <c r="BI161" s="372">
        <v>5.9809999999999999</v>
      </c>
      <c r="BJ161" s="372">
        <v>6.1619999999999999</v>
      </c>
      <c r="BK161" s="372">
        <v>6.44</v>
      </c>
      <c r="BL161" s="372">
        <v>6.9930000000000003</v>
      </c>
      <c r="BM161" s="372">
        <v>7.5970000000000004</v>
      </c>
      <c r="BN161" s="372">
        <v>7.944</v>
      </c>
      <c r="BO161" s="372">
        <v>8.1880000000000006</v>
      </c>
      <c r="BP161" s="372">
        <v>8.5640000000000001</v>
      </c>
      <c r="BQ161" s="372">
        <v>8.8179999999999996</v>
      </c>
      <c r="BR161" s="372">
        <v>9.32</v>
      </c>
      <c r="BS161" s="372">
        <v>10.25</v>
      </c>
    </row>
    <row r="162" spans="1:71" x14ac:dyDescent="0.2">
      <c r="A162" s="265">
        <f t="shared" si="85"/>
        <v>7.3164999999999996</v>
      </c>
      <c r="B162" s="265">
        <f t="shared" si="86"/>
        <v>6.7639999999999993</v>
      </c>
      <c r="C162" s="265">
        <f t="shared" si="63"/>
        <v>7.9124999999999996</v>
      </c>
      <c r="D162" s="265">
        <f t="shared" si="87"/>
        <v>160</v>
      </c>
      <c r="E162" s="373">
        <f t="shared" si="88"/>
        <v>5.2566735112936342</v>
      </c>
      <c r="F162" s="373">
        <f t="shared" si="89"/>
        <v>0.43805612594113619</v>
      </c>
      <c r="G162" s="373">
        <f t="shared" si="90"/>
        <v>14.256673511293634</v>
      </c>
      <c r="H162" s="374">
        <f t="shared" si="91"/>
        <v>0.79091454367785319</v>
      </c>
      <c r="I162" s="374">
        <f t="shared" si="64"/>
        <v>0.5483284970067851</v>
      </c>
      <c r="J162" s="374">
        <f t="shared" si="65"/>
        <v>0.69850049635236455</v>
      </c>
      <c r="K162" s="265" cm="1">
        <f t="array" ref="K162">$G162^gamma_drug4/($G162^gamma_drug4+(AGE_50_drug4+9)^gamma_drug4)</f>
        <v>1</v>
      </c>
      <c r="L162" s="264">
        <f t="shared" si="66"/>
        <v>160</v>
      </c>
      <c r="M162" s="264">
        <f t="shared" si="67"/>
        <v>4.2000000000000003E-2</v>
      </c>
      <c r="N162" s="264">
        <f t="shared" si="68"/>
        <v>7.3165999999999993</v>
      </c>
      <c r="O162" s="264">
        <f t="shared" si="69"/>
        <v>0.116455</v>
      </c>
      <c r="P162" s="264">
        <f t="shared" si="70"/>
        <v>5.0969999999999995</v>
      </c>
      <c r="Q162" s="264">
        <f t="shared" si="71"/>
        <v>5.5760000000000005</v>
      </c>
      <c r="R162" s="264">
        <f t="shared" si="72"/>
        <v>5.8755000000000006</v>
      </c>
      <c r="S162" s="264">
        <f t="shared" si="73"/>
        <v>6.0395000000000003</v>
      </c>
      <c r="T162" s="264">
        <f t="shared" si="74"/>
        <v>6.3019999999999996</v>
      </c>
      <c r="U162" s="264">
        <f t="shared" si="75"/>
        <v>6.4850000000000003</v>
      </c>
      <c r="V162" s="264">
        <f t="shared" si="76"/>
        <v>6.7639999999999993</v>
      </c>
      <c r="W162" s="264">
        <f t="shared" si="77"/>
        <v>7.3164999999999996</v>
      </c>
      <c r="X162" s="264">
        <f t="shared" si="78"/>
        <v>7.9124999999999996</v>
      </c>
      <c r="Y162" s="264">
        <f t="shared" si="79"/>
        <v>8.2509999999999994</v>
      </c>
      <c r="Z162" s="264">
        <f t="shared" si="80"/>
        <v>8.4879999999999995</v>
      </c>
      <c r="AA162" s="264">
        <f t="shared" si="81"/>
        <v>8.8524999999999991</v>
      </c>
      <c r="AB162" s="264">
        <f t="shared" si="82"/>
        <v>9.0970000000000013</v>
      </c>
      <c r="AC162" s="264">
        <f t="shared" si="83"/>
        <v>9.5764999999999993</v>
      </c>
      <c r="AD162" s="264">
        <f t="shared" si="84"/>
        <v>10.4575</v>
      </c>
      <c r="AF162" s="266">
        <v>160</v>
      </c>
      <c r="AG162" s="266">
        <v>0.1358</v>
      </c>
      <c r="AH162" s="266">
        <v>7.6261999999999999</v>
      </c>
      <c r="AI162" s="266">
        <v>0.1104</v>
      </c>
      <c r="AJ162" s="266">
        <v>5.3780000000000001</v>
      </c>
      <c r="AK162" s="266">
        <v>5.8719999999999999</v>
      </c>
      <c r="AL162" s="266">
        <v>6.1779999999999999</v>
      </c>
      <c r="AM162" s="266">
        <v>6.3449999999999998</v>
      </c>
      <c r="AN162" s="266">
        <v>6.6109999999999998</v>
      </c>
      <c r="AO162" s="266">
        <v>6.7960000000000003</v>
      </c>
      <c r="AP162" s="266">
        <v>7.0759999999999996</v>
      </c>
      <c r="AQ162" s="266">
        <v>7.6260000000000003</v>
      </c>
      <c r="AR162" s="266">
        <v>8.2129999999999992</v>
      </c>
      <c r="AS162" s="266">
        <v>8.5429999999999993</v>
      </c>
      <c r="AT162" s="266">
        <v>8.7729999999999997</v>
      </c>
      <c r="AU162" s="266">
        <v>9.125</v>
      </c>
      <c r="AV162" s="266">
        <v>9.359</v>
      </c>
      <c r="AW162" s="266">
        <v>9.8160000000000007</v>
      </c>
      <c r="AX162" s="266">
        <v>10.645</v>
      </c>
      <c r="BA162" s="372">
        <v>160</v>
      </c>
      <c r="BB162" s="372">
        <v>-5.1799999999999999E-2</v>
      </c>
      <c r="BC162" s="372">
        <v>7.0069999999999997</v>
      </c>
      <c r="BD162" s="372">
        <v>0.12250999999999999</v>
      </c>
      <c r="BE162" s="372">
        <v>4.8159999999999998</v>
      </c>
      <c r="BF162" s="372">
        <v>5.28</v>
      </c>
      <c r="BG162" s="372">
        <v>5.5730000000000004</v>
      </c>
      <c r="BH162" s="372">
        <v>5.734</v>
      </c>
      <c r="BI162" s="372">
        <v>5.9930000000000003</v>
      </c>
      <c r="BJ162" s="372">
        <v>6.1740000000000004</v>
      </c>
      <c r="BK162" s="372">
        <v>6.452</v>
      </c>
      <c r="BL162" s="372">
        <v>7.0069999999999997</v>
      </c>
      <c r="BM162" s="372">
        <v>7.6120000000000001</v>
      </c>
      <c r="BN162" s="372">
        <v>7.9589999999999996</v>
      </c>
      <c r="BO162" s="372">
        <v>8.2029999999999994</v>
      </c>
      <c r="BP162" s="372">
        <v>8.58</v>
      </c>
      <c r="BQ162" s="372">
        <v>8.8350000000000009</v>
      </c>
      <c r="BR162" s="372">
        <v>9.3369999999999997</v>
      </c>
      <c r="BS162" s="372">
        <v>10.27</v>
      </c>
    </row>
    <row r="163" spans="1:71" x14ac:dyDescent="0.2">
      <c r="A163" s="265">
        <f t="shared" si="85"/>
        <v>7.3309999999999995</v>
      </c>
      <c r="B163" s="265">
        <f t="shared" si="86"/>
        <v>6.7774999999999999</v>
      </c>
      <c r="C163" s="265">
        <f t="shared" si="63"/>
        <v>7.9269999999999996</v>
      </c>
      <c r="D163" s="265">
        <f t="shared" si="87"/>
        <v>161</v>
      </c>
      <c r="E163" s="373">
        <f t="shared" si="88"/>
        <v>5.28952772073922</v>
      </c>
      <c r="F163" s="373">
        <f t="shared" si="89"/>
        <v>0.44079397672826831</v>
      </c>
      <c r="G163" s="373">
        <f t="shared" si="90"/>
        <v>14.289527720739219</v>
      </c>
      <c r="H163" s="374">
        <f t="shared" si="91"/>
        <v>0.79256554981722704</v>
      </c>
      <c r="I163" s="374">
        <f t="shared" si="64"/>
        <v>0.55004955580898296</v>
      </c>
      <c r="J163" s="374">
        <f t="shared" si="65"/>
        <v>0.69975937142579336</v>
      </c>
      <c r="K163" s="265" cm="1">
        <f t="array" ref="K163">$G163^gamma_drug4/($G163^gamma_drug4+(AGE_50_drug4+9)^gamma_drug4)</f>
        <v>1</v>
      </c>
      <c r="L163" s="264">
        <f t="shared" si="66"/>
        <v>161</v>
      </c>
      <c r="M163" s="264">
        <f t="shared" si="67"/>
        <v>4.1249999999999995E-2</v>
      </c>
      <c r="N163" s="264">
        <f t="shared" si="68"/>
        <v>7.3305500000000006</v>
      </c>
      <c r="O163" s="264">
        <f t="shared" si="69"/>
        <v>0.116415</v>
      </c>
      <c r="P163" s="264">
        <f t="shared" si="70"/>
        <v>5.1074999999999999</v>
      </c>
      <c r="Q163" s="264">
        <f t="shared" si="71"/>
        <v>5.5875000000000004</v>
      </c>
      <c r="R163" s="264">
        <f t="shared" si="72"/>
        <v>5.8870000000000005</v>
      </c>
      <c r="S163" s="264">
        <f t="shared" si="73"/>
        <v>6.0519999999999996</v>
      </c>
      <c r="T163" s="264">
        <f t="shared" si="74"/>
        <v>6.3144999999999998</v>
      </c>
      <c r="U163" s="264">
        <f t="shared" si="75"/>
        <v>6.4975000000000005</v>
      </c>
      <c r="V163" s="264">
        <f t="shared" si="76"/>
        <v>6.7774999999999999</v>
      </c>
      <c r="W163" s="264">
        <f t="shared" si="77"/>
        <v>7.3309999999999995</v>
      </c>
      <c r="X163" s="264">
        <f t="shared" si="78"/>
        <v>7.9269999999999996</v>
      </c>
      <c r="Y163" s="264">
        <f t="shared" si="79"/>
        <v>8.2665000000000006</v>
      </c>
      <c r="Z163" s="264">
        <f t="shared" si="80"/>
        <v>8.5045000000000002</v>
      </c>
      <c r="AA163" s="264">
        <f t="shared" si="81"/>
        <v>8.8689999999999998</v>
      </c>
      <c r="AB163" s="264">
        <f t="shared" si="82"/>
        <v>9.1140000000000008</v>
      </c>
      <c r="AC163" s="264">
        <f t="shared" si="83"/>
        <v>9.5945</v>
      </c>
      <c r="AD163" s="264">
        <f t="shared" si="84"/>
        <v>10.477</v>
      </c>
      <c r="AF163" s="266">
        <v>161</v>
      </c>
      <c r="AG163" s="266">
        <v>0.13539999999999999</v>
      </c>
      <c r="AH163" s="266">
        <v>7.6406000000000001</v>
      </c>
      <c r="AI163" s="266">
        <v>0.11035</v>
      </c>
      <c r="AJ163" s="266">
        <v>5.3890000000000002</v>
      </c>
      <c r="AK163" s="266">
        <v>5.8840000000000003</v>
      </c>
      <c r="AL163" s="266">
        <v>6.19</v>
      </c>
      <c r="AM163" s="266">
        <v>6.3579999999999997</v>
      </c>
      <c r="AN163" s="266">
        <v>6.6239999999999997</v>
      </c>
      <c r="AO163" s="266">
        <v>6.8090000000000002</v>
      </c>
      <c r="AP163" s="266">
        <v>7.09</v>
      </c>
      <c r="AQ163" s="266">
        <v>7.641</v>
      </c>
      <c r="AR163" s="266">
        <v>8.2279999999999998</v>
      </c>
      <c r="AS163" s="266">
        <v>8.5589999999999993</v>
      </c>
      <c r="AT163" s="266">
        <v>8.7899999999999991</v>
      </c>
      <c r="AU163" s="266">
        <v>9.141</v>
      </c>
      <c r="AV163" s="266">
        <v>9.3759999999999994</v>
      </c>
      <c r="AW163" s="266">
        <v>9.8339999999999996</v>
      </c>
      <c r="AX163" s="266">
        <v>10.664</v>
      </c>
      <c r="BA163" s="372">
        <v>161</v>
      </c>
      <c r="BB163" s="372">
        <v>-5.2900000000000003E-2</v>
      </c>
      <c r="BC163" s="372">
        <v>7.0205000000000002</v>
      </c>
      <c r="BD163" s="372">
        <v>0.12248000000000001</v>
      </c>
      <c r="BE163" s="372">
        <v>4.8259999999999996</v>
      </c>
      <c r="BF163" s="372">
        <v>5.2910000000000004</v>
      </c>
      <c r="BG163" s="372">
        <v>5.5839999999999996</v>
      </c>
      <c r="BH163" s="372">
        <v>5.7460000000000004</v>
      </c>
      <c r="BI163" s="372">
        <v>6.0049999999999999</v>
      </c>
      <c r="BJ163" s="372">
        <v>6.1859999999999999</v>
      </c>
      <c r="BK163" s="372">
        <v>6.4649999999999999</v>
      </c>
      <c r="BL163" s="372">
        <v>7.0209999999999999</v>
      </c>
      <c r="BM163" s="372">
        <v>7.6260000000000003</v>
      </c>
      <c r="BN163" s="372">
        <v>7.9740000000000002</v>
      </c>
      <c r="BO163" s="372">
        <v>8.2189999999999994</v>
      </c>
      <c r="BP163" s="372">
        <v>8.5969999999999995</v>
      </c>
      <c r="BQ163" s="372">
        <v>8.8520000000000003</v>
      </c>
      <c r="BR163" s="372">
        <v>9.3550000000000004</v>
      </c>
      <c r="BS163" s="372">
        <v>10.29</v>
      </c>
    </row>
    <row r="164" spans="1:71" x14ac:dyDescent="0.2">
      <c r="A164" s="265">
        <f t="shared" si="85"/>
        <v>7.3445</v>
      </c>
      <c r="B164" s="265">
        <f t="shared" si="86"/>
        <v>6.7904999999999998</v>
      </c>
      <c r="C164" s="265">
        <f t="shared" si="63"/>
        <v>7.9420000000000002</v>
      </c>
      <c r="D164" s="265">
        <f t="shared" si="87"/>
        <v>162</v>
      </c>
      <c r="E164" s="373">
        <f t="shared" si="88"/>
        <v>5.3223819301848048</v>
      </c>
      <c r="F164" s="373">
        <f t="shared" si="89"/>
        <v>0.44353182751540043</v>
      </c>
      <c r="G164" s="373">
        <f t="shared" si="90"/>
        <v>14.322381930184804</v>
      </c>
      <c r="H164" s="374">
        <f t="shared" si="91"/>
        <v>0.79420315281859122</v>
      </c>
      <c r="I164" s="374">
        <f t="shared" si="64"/>
        <v>0.55176546911542057</v>
      </c>
      <c r="J164" s="374">
        <f t="shared" si="65"/>
        <v>0.70101235940252482</v>
      </c>
      <c r="K164" s="265" cm="1">
        <f t="array" ref="K164">$G164^gamma_drug4/($G164^gamma_drug4+(AGE_50_drug4+9)^gamma_drug4)</f>
        <v>1</v>
      </c>
      <c r="L164" s="264">
        <f t="shared" si="66"/>
        <v>162</v>
      </c>
      <c r="M164" s="264">
        <f t="shared" si="67"/>
        <v>4.045E-2</v>
      </c>
      <c r="N164" s="264">
        <f t="shared" si="68"/>
        <v>7.3445</v>
      </c>
      <c r="O164" s="264">
        <f t="shared" si="69"/>
        <v>0.116385</v>
      </c>
      <c r="P164" s="264">
        <f t="shared" si="70"/>
        <v>5.1180000000000003</v>
      </c>
      <c r="Q164" s="264">
        <f t="shared" si="71"/>
        <v>5.5990000000000002</v>
      </c>
      <c r="R164" s="264">
        <f t="shared" si="72"/>
        <v>5.8985000000000003</v>
      </c>
      <c r="S164" s="264">
        <f t="shared" si="73"/>
        <v>6.0634999999999994</v>
      </c>
      <c r="T164" s="264">
        <f t="shared" si="74"/>
        <v>6.3264999999999993</v>
      </c>
      <c r="U164" s="264">
        <f t="shared" si="75"/>
        <v>6.51</v>
      </c>
      <c r="V164" s="264">
        <f t="shared" si="76"/>
        <v>6.7904999999999998</v>
      </c>
      <c r="W164" s="264">
        <f t="shared" si="77"/>
        <v>7.3445</v>
      </c>
      <c r="X164" s="264">
        <f t="shared" si="78"/>
        <v>7.9420000000000002</v>
      </c>
      <c r="Y164" s="264">
        <f t="shared" si="79"/>
        <v>8.282</v>
      </c>
      <c r="Z164" s="264">
        <f t="shared" si="80"/>
        <v>8.5204999999999984</v>
      </c>
      <c r="AA164" s="264">
        <f t="shared" si="81"/>
        <v>8.8855000000000004</v>
      </c>
      <c r="AB164" s="264">
        <f t="shared" si="82"/>
        <v>9.1310000000000002</v>
      </c>
      <c r="AC164" s="264">
        <f t="shared" si="83"/>
        <v>9.6125000000000007</v>
      </c>
      <c r="AD164" s="264">
        <f t="shared" si="84"/>
        <v>10.496500000000001</v>
      </c>
      <c r="AF164" s="266">
        <v>162</v>
      </c>
      <c r="AG164" s="266">
        <v>0.13489999999999999</v>
      </c>
      <c r="AH164" s="266">
        <v>7.6550000000000002</v>
      </c>
      <c r="AI164" s="266">
        <v>0.11031000000000001</v>
      </c>
      <c r="AJ164" s="266">
        <v>5.4</v>
      </c>
      <c r="AK164" s="266">
        <v>5.8959999999999999</v>
      </c>
      <c r="AL164" s="266">
        <v>6.202</v>
      </c>
      <c r="AM164" s="266">
        <v>6.37</v>
      </c>
      <c r="AN164" s="266">
        <v>6.6369999999999996</v>
      </c>
      <c r="AO164" s="266">
        <v>6.8220000000000001</v>
      </c>
      <c r="AP164" s="266">
        <v>7.1029999999999998</v>
      </c>
      <c r="AQ164" s="266">
        <v>7.6550000000000002</v>
      </c>
      <c r="AR164" s="266">
        <v>8.2430000000000003</v>
      </c>
      <c r="AS164" s="266">
        <v>8.5749999999999993</v>
      </c>
      <c r="AT164" s="266">
        <v>8.8059999999999992</v>
      </c>
      <c r="AU164" s="266">
        <v>9.1579999999999995</v>
      </c>
      <c r="AV164" s="266">
        <v>9.3930000000000007</v>
      </c>
      <c r="AW164" s="266">
        <v>9.8520000000000003</v>
      </c>
      <c r="AX164" s="266">
        <v>10.683</v>
      </c>
      <c r="BA164" s="372">
        <v>162</v>
      </c>
      <c r="BB164" s="372">
        <v>-5.3999999999999999E-2</v>
      </c>
      <c r="BC164" s="372">
        <v>7.0339999999999998</v>
      </c>
      <c r="BD164" s="372">
        <v>0.12246</v>
      </c>
      <c r="BE164" s="372">
        <v>4.8360000000000003</v>
      </c>
      <c r="BF164" s="372">
        <v>5.3019999999999996</v>
      </c>
      <c r="BG164" s="372">
        <v>5.5949999999999998</v>
      </c>
      <c r="BH164" s="372">
        <v>5.7569999999999997</v>
      </c>
      <c r="BI164" s="372">
        <v>6.016</v>
      </c>
      <c r="BJ164" s="372">
        <v>6.1980000000000004</v>
      </c>
      <c r="BK164" s="372">
        <v>6.4779999999999998</v>
      </c>
      <c r="BL164" s="372">
        <v>7.0339999999999998</v>
      </c>
      <c r="BM164" s="372">
        <v>7.641</v>
      </c>
      <c r="BN164" s="372">
        <v>7.9889999999999999</v>
      </c>
      <c r="BO164" s="372">
        <v>8.2349999999999994</v>
      </c>
      <c r="BP164" s="372">
        <v>8.6129999999999995</v>
      </c>
      <c r="BQ164" s="372">
        <v>8.8689999999999998</v>
      </c>
      <c r="BR164" s="372">
        <v>9.3729999999999993</v>
      </c>
      <c r="BS164" s="372">
        <v>10.31</v>
      </c>
    </row>
    <row r="165" spans="1:71" x14ac:dyDescent="0.2">
      <c r="A165" s="265">
        <f t="shared" si="85"/>
        <v>7.3579999999999997</v>
      </c>
      <c r="B165" s="265">
        <f t="shared" si="86"/>
        <v>6.8034999999999997</v>
      </c>
      <c r="C165" s="265">
        <f t="shared" si="63"/>
        <v>7.956999999999999</v>
      </c>
      <c r="D165" s="265">
        <f t="shared" si="87"/>
        <v>163</v>
      </c>
      <c r="E165" s="373">
        <f t="shared" si="88"/>
        <v>5.3552361396303905</v>
      </c>
      <c r="F165" s="373">
        <f t="shared" si="89"/>
        <v>0.4462696783025325</v>
      </c>
      <c r="G165" s="373">
        <f t="shared" si="90"/>
        <v>14.35523613963039</v>
      </c>
      <c r="H165" s="374">
        <f t="shared" si="91"/>
        <v>0.79582743877701356</v>
      </c>
      <c r="I165" s="374">
        <f t="shared" si="64"/>
        <v>0.55347622338758118</v>
      </c>
      <c r="J165" s="374">
        <f t="shared" si="65"/>
        <v>0.70225948258351278</v>
      </c>
      <c r="K165" s="265" cm="1">
        <f t="array" ref="K165">$G165^gamma_drug4/($G165^gamma_drug4+(AGE_50_drug4+9)^gamma_drug4)</f>
        <v>1</v>
      </c>
      <c r="L165" s="264">
        <f t="shared" si="66"/>
        <v>163</v>
      </c>
      <c r="M165" s="264">
        <f t="shared" si="67"/>
        <v>3.9649999999999991E-2</v>
      </c>
      <c r="N165" s="264">
        <f t="shared" si="68"/>
        <v>7.3582999999999998</v>
      </c>
      <c r="O165" s="264">
        <f t="shared" si="69"/>
        <v>0.116345</v>
      </c>
      <c r="P165" s="264">
        <f t="shared" si="70"/>
        <v>5.1284999999999998</v>
      </c>
      <c r="Q165" s="264">
        <f t="shared" si="71"/>
        <v>5.6095000000000006</v>
      </c>
      <c r="R165" s="264">
        <f t="shared" si="72"/>
        <v>5.9104999999999999</v>
      </c>
      <c r="S165" s="264">
        <f t="shared" si="73"/>
        <v>6.0754999999999999</v>
      </c>
      <c r="T165" s="264">
        <f t="shared" si="74"/>
        <v>6.3390000000000004</v>
      </c>
      <c r="U165" s="264">
        <f t="shared" si="75"/>
        <v>6.5225</v>
      </c>
      <c r="V165" s="264">
        <f t="shared" si="76"/>
        <v>6.8034999999999997</v>
      </c>
      <c r="W165" s="264">
        <f t="shared" si="77"/>
        <v>7.3579999999999997</v>
      </c>
      <c r="X165" s="264">
        <f t="shared" si="78"/>
        <v>7.956999999999999</v>
      </c>
      <c r="Y165" s="264">
        <f t="shared" si="79"/>
        <v>8.2970000000000006</v>
      </c>
      <c r="Z165" s="264">
        <f t="shared" si="80"/>
        <v>8.535499999999999</v>
      </c>
      <c r="AA165" s="264">
        <f t="shared" si="81"/>
        <v>8.9014999999999986</v>
      </c>
      <c r="AB165" s="264">
        <f t="shared" si="82"/>
        <v>9.1475000000000009</v>
      </c>
      <c r="AC165" s="264">
        <f t="shared" si="83"/>
        <v>9.629999999999999</v>
      </c>
      <c r="AD165" s="264">
        <f t="shared" si="84"/>
        <v>10.515000000000001</v>
      </c>
      <c r="AF165" s="266">
        <v>163</v>
      </c>
      <c r="AG165" s="266">
        <v>0.13439999999999999</v>
      </c>
      <c r="AH165" s="266">
        <v>7.6692</v>
      </c>
      <c r="AI165" s="266">
        <v>0.11026</v>
      </c>
      <c r="AJ165" s="266">
        <v>5.4109999999999996</v>
      </c>
      <c r="AK165" s="266">
        <v>5.907</v>
      </c>
      <c r="AL165" s="266">
        <v>6.2149999999999999</v>
      </c>
      <c r="AM165" s="266">
        <v>6.383</v>
      </c>
      <c r="AN165" s="266">
        <v>6.65</v>
      </c>
      <c r="AO165" s="266">
        <v>6.835</v>
      </c>
      <c r="AP165" s="266">
        <v>7.117</v>
      </c>
      <c r="AQ165" s="266">
        <v>7.6689999999999996</v>
      </c>
      <c r="AR165" s="266">
        <v>8.2579999999999991</v>
      </c>
      <c r="AS165" s="266">
        <v>8.59</v>
      </c>
      <c r="AT165" s="266">
        <v>8.8209999999999997</v>
      </c>
      <c r="AU165" s="266">
        <v>9.1739999999999995</v>
      </c>
      <c r="AV165" s="266">
        <v>9.41</v>
      </c>
      <c r="AW165" s="266">
        <v>9.8689999999999998</v>
      </c>
      <c r="AX165" s="266">
        <v>10.701000000000001</v>
      </c>
      <c r="BA165" s="372">
        <v>163</v>
      </c>
      <c r="BB165" s="372">
        <v>-5.5100000000000003E-2</v>
      </c>
      <c r="BC165" s="372">
        <v>7.0473999999999997</v>
      </c>
      <c r="BD165" s="372">
        <v>0.12243</v>
      </c>
      <c r="BE165" s="372">
        <v>4.8460000000000001</v>
      </c>
      <c r="BF165" s="372">
        <v>5.3120000000000003</v>
      </c>
      <c r="BG165" s="372">
        <v>5.6059999999999999</v>
      </c>
      <c r="BH165" s="372">
        <v>5.7679999999999998</v>
      </c>
      <c r="BI165" s="372">
        <v>6.0279999999999996</v>
      </c>
      <c r="BJ165" s="372">
        <v>6.21</v>
      </c>
      <c r="BK165" s="372">
        <v>6.49</v>
      </c>
      <c r="BL165" s="372">
        <v>7.0469999999999997</v>
      </c>
      <c r="BM165" s="372">
        <v>7.6559999999999997</v>
      </c>
      <c r="BN165" s="372">
        <v>8.0039999999999996</v>
      </c>
      <c r="BO165" s="372">
        <v>8.25</v>
      </c>
      <c r="BP165" s="372">
        <v>8.6289999999999996</v>
      </c>
      <c r="BQ165" s="372">
        <v>8.8849999999999998</v>
      </c>
      <c r="BR165" s="372">
        <v>9.391</v>
      </c>
      <c r="BS165" s="372">
        <v>10.329000000000001</v>
      </c>
    </row>
    <row r="166" spans="1:71" x14ac:dyDescent="0.2">
      <c r="A166" s="265">
        <f t="shared" si="85"/>
        <v>7.3719999999999999</v>
      </c>
      <c r="B166" s="265">
        <f t="shared" si="86"/>
        <v>6.8159999999999998</v>
      </c>
      <c r="C166" s="265">
        <f t="shared" si="63"/>
        <v>7.9714999999999998</v>
      </c>
      <c r="D166" s="265">
        <f t="shared" si="87"/>
        <v>164</v>
      </c>
      <c r="E166" s="373">
        <f t="shared" si="88"/>
        <v>5.3880903490759753</v>
      </c>
      <c r="F166" s="373">
        <f t="shared" si="89"/>
        <v>0.44900752908966463</v>
      </c>
      <c r="G166" s="373">
        <f t="shared" si="90"/>
        <v>14.388090349075975</v>
      </c>
      <c r="H166" s="374">
        <f t="shared" si="91"/>
        <v>0.79743849398867173</v>
      </c>
      <c r="I166" s="374">
        <f t="shared" si="64"/>
        <v>0.55518180555544216</v>
      </c>
      <c r="J166" s="374">
        <f t="shared" si="65"/>
        <v>0.70350076332486511</v>
      </c>
      <c r="K166" s="265" cm="1">
        <f t="array" ref="K166">$G166^gamma_drug4/($G166^gamma_drug4+(AGE_50_drug4+9)^gamma_drug4)</f>
        <v>1</v>
      </c>
      <c r="L166" s="264">
        <f t="shared" si="66"/>
        <v>164</v>
      </c>
      <c r="M166" s="264">
        <f t="shared" si="67"/>
        <v>3.8900000000000004E-2</v>
      </c>
      <c r="N166" s="264">
        <f t="shared" si="68"/>
        <v>7.3720499999999998</v>
      </c>
      <c r="O166" s="264">
        <f t="shared" si="69"/>
        <v>0.116315</v>
      </c>
      <c r="P166" s="264">
        <f t="shared" si="70"/>
        <v>5.1389999999999993</v>
      </c>
      <c r="Q166" s="264">
        <f t="shared" si="71"/>
        <v>5.6210000000000004</v>
      </c>
      <c r="R166" s="264">
        <f t="shared" si="72"/>
        <v>5.9220000000000006</v>
      </c>
      <c r="S166" s="264">
        <f t="shared" si="73"/>
        <v>6.0875000000000004</v>
      </c>
      <c r="T166" s="264">
        <f t="shared" si="74"/>
        <v>6.351</v>
      </c>
      <c r="U166" s="264">
        <f t="shared" si="75"/>
        <v>6.5350000000000001</v>
      </c>
      <c r="V166" s="264">
        <f t="shared" si="76"/>
        <v>6.8159999999999998</v>
      </c>
      <c r="W166" s="264">
        <f t="shared" si="77"/>
        <v>7.3719999999999999</v>
      </c>
      <c r="X166" s="264">
        <f t="shared" si="78"/>
        <v>7.9714999999999998</v>
      </c>
      <c r="Y166" s="264">
        <f t="shared" si="79"/>
        <v>8.3125</v>
      </c>
      <c r="Z166" s="264">
        <f t="shared" si="80"/>
        <v>8.5515000000000008</v>
      </c>
      <c r="AA166" s="264">
        <f t="shared" si="81"/>
        <v>8.9179999999999993</v>
      </c>
      <c r="AB166" s="264">
        <f t="shared" si="82"/>
        <v>9.1645000000000003</v>
      </c>
      <c r="AC166" s="264">
        <f t="shared" si="83"/>
        <v>9.6475000000000009</v>
      </c>
      <c r="AD166" s="264">
        <f t="shared" si="84"/>
        <v>10.534500000000001</v>
      </c>
      <c r="AF166" s="266">
        <v>164</v>
      </c>
      <c r="AG166" s="266">
        <v>0.13400000000000001</v>
      </c>
      <c r="AH166" s="266">
        <v>7.6833999999999998</v>
      </c>
      <c r="AI166" s="266">
        <v>0.11022</v>
      </c>
      <c r="AJ166" s="266">
        <v>5.4219999999999997</v>
      </c>
      <c r="AK166" s="266">
        <v>5.9189999999999996</v>
      </c>
      <c r="AL166" s="266">
        <v>6.2270000000000003</v>
      </c>
      <c r="AM166" s="266">
        <v>6.3949999999999996</v>
      </c>
      <c r="AN166" s="266">
        <v>6.6619999999999999</v>
      </c>
      <c r="AO166" s="266">
        <v>6.8479999999999999</v>
      </c>
      <c r="AP166" s="266">
        <v>7.13</v>
      </c>
      <c r="AQ166" s="266">
        <v>7.6829999999999998</v>
      </c>
      <c r="AR166" s="266">
        <v>8.2729999999999997</v>
      </c>
      <c r="AS166" s="266">
        <v>8.6059999999999999</v>
      </c>
      <c r="AT166" s="266">
        <v>8.8369999999999997</v>
      </c>
      <c r="AU166" s="266">
        <v>9.1910000000000007</v>
      </c>
      <c r="AV166" s="266">
        <v>9.4269999999999996</v>
      </c>
      <c r="AW166" s="266">
        <v>9.8859999999999992</v>
      </c>
      <c r="AX166" s="266">
        <v>10.72</v>
      </c>
      <c r="BA166" s="372">
        <v>164</v>
      </c>
      <c r="BB166" s="372">
        <v>-5.62E-2</v>
      </c>
      <c r="BC166" s="372">
        <v>7.0606999999999998</v>
      </c>
      <c r="BD166" s="372">
        <v>0.12241</v>
      </c>
      <c r="BE166" s="372">
        <v>4.8559999999999999</v>
      </c>
      <c r="BF166" s="372">
        <v>5.3230000000000004</v>
      </c>
      <c r="BG166" s="372">
        <v>5.617</v>
      </c>
      <c r="BH166" s="372">
        <v>5.78</v>
      </c>
      <c r="BI166" s="372">
        <v>6.04</v>
      </c>
      <c r="BJ166" s="372">
        <v>6.2220000000000004</v>
      </c>
      <c r="BK166" s="372">
        <v>6.5019999999999998</v>
      </c>
      <c r="BL166" s="372">
        <v>7.0609999999999999</v>
      </c>
      <c r="BM166" s="372">
        <v>7.67</v>
      </c>
      <c r="BN166" s="372">
        <v>8.0190000000000001</v>
      </c>
      <c r="BO166" s="372">
        <v>8.266</v>
      </c>
      <c r="BP166" s="372">
        <v>8.6449999999999996</v>
      </c>
      <c r="BQ166" s="372">
        <v>8.9019999999999992</v>
      </c>
      <c r="BR166" s="372">
        <v>9.4090000000000007</v>
      </c>
      <c r="BS166" s="372">
        <v>10.349</v>
      </c>
    </row>
    <row r="167" spans="1:71" x14ac:dyDescent="0.2">
      <c r="A167" s="265">
        <f t="shared" si="85"/>
        <v>7.3860000000000001</v>
      </c>
      <c r="B167" s="265">
        <f t="shared" si="86"/>
        <v>6.8294999999999995</v>
      </c>
      <c r="C167" s="265">
        <f t="shared" si="63"/>
        <v>7.9860000000000007</v>
      </c>
      <c r="D167" s="265">
        <f t="shared" si="87"/>
        <v>165</v>
      </c>
      <c r="E167" s="373">
        <f t="shared" si="88"/>
        <v>5.420944558521561</v>
      </c>
      <c r="F167" s="373">
        <f t="shared" si="89"/>
        <v>0.45174537987679669</v>
      </c>
      <c r="G167" s="373">
        <f t="shared" si="90"/>
        <v>14.420944558521562</v>
      </c>
      <c r="H167" s="374">
        <f t="shared" si="91"/>
        <v>0.79903640492629968</v>
      </c>
      <c r="I167" s="374">
        <f t="shared" si="64"/>
        <v>0.55688220301299374</v>
      </c>
      <c r="J167" s="374">
        <f t="shared" si="65"/>
        <v>0.70473622403467295</v>
      </c>
      <c r="K167" s="265" cm="1">
        <f t="array" ref="K167">$G167^gamma_drug4/($G167^gamma_drug4+(AGE_50_drug4+9)^gamma_drug4)</f>
        <v>1</v>
      </c>
      <c r="L167" s="264">
        <f t="shared" si="66"/>
        <v>165</v>
      </c>
      <c r="M167" s="264">
        <f t="shared" si="67"/>
        <v>3.8100000000000009E-2</v>
      </c>
      <c r="N167" s="264">
        <f t="shared" si="68"/>
        <v>7.3857499999999998</v>
      </c>
      <c r="O167" s="264">
        <f t="shared" si="69"/>
        <v>0.11627999999999999</v>
      </c>
      <c r="P167" s="264">
        <f t="shared" si="70"/>
        <v>5.1494999999999997</v>
      </c>
      <c r="Q167" s="264">
        <f t="shared" si="71"/>
        <v>5.6319999999999997</v>
      </c>
      <c r="R167" s="264">
        <f t="shared" si="72"/>
        <v>5.9335000000000004</v>
      </c>
      <c r="S167" s="264">
        <f t="shared" si="73"/>
        <v>6.0990000000000002</v>
      </c>
      <c r="T167" s="264">
        <f t="shared" si="74"/>
        <v>6.3629999999999995</v>
      </c>
      <c r="U167" s="264">
        <f t="shared" si="75"/>
        <v>6.5474999999999994</v>
      </c>
      <c r="V167" s="264">
        <f t="shared" si="76"/>
        <v>6.8294999999999995</v>
      </c>
      <c r="W167" s="264">
        <f t="shared" si="77"/>
        <v>7.3860000000000001</v>
      </c>
      <c r="X167" s="264">
        <f t="shared" si="78"/>
        <v>7.9860000000000007</v>
      </c>
      <c r="Y167" s="264">
        <f t="shared" si="79"/>
        <v>8.3275000000000006</v>
      </c>
      <c r="Z167" s="264">
        <f t="shared" si="80"/>
        <v>8.5670000000000002</v>
      </c>
      <c r="AA167" s="264">
        <f t="shared" si="81"/>
        <v>8.9344999999999999</v>
      </c>
      <c r="AB167" s="264">
        <f t="shared" si="82"/>
        <v>9.1810000000000009</v>
      </c>
      <c r="AC167" s="264">
        <f t="shared" si="83"/>
        <v>9.6649999999999991</v>
      </c>
      <c r="AD167" s="264">
        <f t="shared" si="84"/>
        <v>10.5535</v>
      </c>
      <c r="AF167" s="266">
        <v>165</v>
      </c>
      <c r="AG167" s="266">
        <v>0.13350000000000001</v>
      </c>
      <c r="AH167" s="266">
        <v>7.6974999999999998</v>
      </c>
      <c r="AI167" s="266">
        <v>0.11018</v>
      </c>
      <c r="AJ167" s="266">
        <v>5.4329999999999998</v>
      </c>
      <c r="AK167" s="266">
        <v>5.93</v>
      </c>
      <c r="AL167" s="266">
        <v>6.2389999999999999</v>
      </c>
      <c r="AM167" s="266">
        <v>6.407</v>
      </c>
      <c r="AN167" s="266">
        <v>6.6749999999999998</v>
      </c>
      <c r="AO167" s="266">
        <v>6.8609999999999998</v>
      </c>
      <c r="AP167" s="266">
        <v>7.1440000000000001</v>
      </c>
      <c r="AQ167" s="266">
        <v>7.6980000000000004</v>
      </c>
      <c r="AR167" s="266">
        <v>8.2880000000000003</v>
      </c>
      <c r="AS167" s="266">
        <v>8.6210000000000004</v>
      </c>
      <c r="AT167" s="266">
        <v>8.8529999999999998</v>
      </c>
      <c r="AU167" s="266">
        <v>9.2070000000000007</v>
      </c>
      <c r="AV167" s="266">
        <v>9.4429999999999996</v>
      </c>
      <c r="AW167" s="266">
        <v>9.9039999999999999</v>
      </c>
      <c r="AX167" s="266">
        <v>10.739000000000001</v>
      </c>
      <c r="BA167" s="372">
        <v>165</v>
      </c>
      <c r="BB167" s="372">
        <v>-5.7299999999999997E-2</v>
      </c>
      <c r="BC167" s="372">
        <v>7.0739999999999998</v>
      </c>
      <c r="BD167" s="372">
        <v>0.12238</v>
      </c>
      <c r="BE167" s="372">
        <v>4.8659999999999997</v>
      </c>
      <c r="BF167" s="372">
        <v>5.3339999999999996</v>
      </c>
      <c r="BG167" s="372">
        <v>5.6280000000000001</v>
      </c>
      <c r="BH167" s="372">
        <v>5.7910000000000004</v>
      </c>
      <c r="BI167" s="372">
        <v>6.0510000000000002</v>
      </c>
      <c r="BJ167" s="372">
        <v>6.234</v>
      </c>
      <c r="BK167" s="372">
        <v>6.5149999999999997</v>
      </c>
      <c r="BL167" s="372">
        <v>7.0739999999999998</v>
      </c>
      <c r="BM167" s="372">
        <v>7.6840000000000002</v>
      </c>
      <c r="BN167" s="372">
        <v>8.0340000000000007</v>
      </c>
      <c r="BO167" s="372">
        <v>8.2810000000000006</v>
      </c>
      <c r="BP167" s="372">
        <v>8.6620000000000008</v>
      </c>
      <c r="BQ167" s="372">
        <v>8.9190000000000005</v>
      </c>
      <c r="BR167" s="372">
        <v>9.4260000000000002</v>
      </c>
      <c r="BS167" s="372">
        <v>10.368</v>
      </c>
    </row>
    <row r="168" spans="1:71" x14ac:dyDescent="0.2">
      <c r="A168" s="265">
        <f t="shared" si="85"/>
        <v>7.3994999999999997</v>
      </c>
      <c r="B168" s="265">
        <f t="shared" si="86"/>
        <v>6.8420000000000005</v>
      </c>
      <c r="C168" s="265">
        <f t="shared" si="63"/>
        <v>8.0005000000000006</v>
      </c>
      <c r="D168" s="265">
        <f t="shared" si="87"/>
        <v>166</v>
      </c>
      <c r="E168" s="373">
        <f t="shared" si="88"/>
        <v>5.4537987679671458</v>
      </c>
      <c r="F168" s="373">
        <f t="shared" si="89"/>
        <v>0.45448323066392882</v>
      </c>
      <c r="G168" s="373">
        <f t="shared" si="90"/>
        <v>14.453798767967147</v>
      </c>
      <c r="H168" s="374">
        <f t="shared" si="91"/>
        <v>0.80062125821525321</v>
      </c>
      <c r="I168" s="374">
        <f t="shared" si="64"/>
        <v>0.55857740361374875</v>
      </c>
      <c r="J168" s="374">
        <f t="shared" si="65"/>
        <v>0.70596588716989195</v>
      </c>
      <c r="K168" s="265" cm="1">
        <f t="array" ref="K168">$G168^gamma_drug4/($G168^gamma_drug4+(AGE_50_drug4+9)^gamma_drug4)</f>
        <v>1</v>
      </c>
      <c r="L168" s="264">
        <f t="shared" si="66"/>
        <v>166</v>
      </c>
      <c r="M168" s="264">
        <f t="shared" si="67"/>
        <v>3.7400000000000003E-2</v>
      </c>
      <c r="N168" s="264">
        <f t="shared" si="68"/>
        <v>7.3993500000000001</v>
      </c>
      <c r="O168" s="264">
        <f t="shared" si="69"/>
        <v>0.116245</v>
      </c>
      <c r="P168" s="264">
        <f t="shared" si="70"/>
        <v>5.16</v>
      </c>
      <c r="Q168" s="264">
        <f t="shared" si="71"/>
        <v>5.6430000000000007</v>
      </c>
      <c r="R168" s="264">
        <f t="shared" si="72"/>
        <v>5.9450000000000003</v>
      </c>
      <c r="S168" s="264">
        <f t="shared" si="73"/>
        <v>6.1109999999999998</v>
      </c>
      <c r="T168" s="264">
        <f t="shared" si="74"/>
        <v>6.375</v>
      </c>
      <c r="U168" s="264">
        <f t="shared" si="75"/>
        <v>6.5600000000000005</v>
      </c>
      <c r="V168" s="264">
        <f t="shared" si="76"/>
        <v>6.8420000000000005</v>
      </c>
      <c r="W168" s="264">
        <f t="shared" si="77"/>
        <v>7.3994999999999997</v>
      </c>
      <c r="X168" s="264">
        <f t="shared" si="78"/>
        <v>8.0005000000000006</v>
      </c>
      <c r="Y168" s="264">
        <f t="shared" si="79"/>
        <v>8.3424999999999994</v>
      </c>
      <c r="Z168" s="264">
        <f t="shared" si="80"/>
        <v>8.5824999999999996</v>
      </c>
      <c r="AA168" s="264">
        <f t="shared" si="81"/>
        <v>8.9505000000000017</v>
      </c>
      <c r="AB168" s="264">
        <f t="shared" si="82"/>
        <v>9.1975000000000016</v>
      </c>
      <c r="AC168" s="264">
        <f t="shared" si="83"/>
        <v>9.682500000000001</v>
      </c>
      <c r="AD168" s="264">
        <f t="shared" si="84"/>
        <v>10.5725</v>
      </c>
      <c r="AF168" s="266">
        <v>166</v>
      </c>
      <c r="AG168" s="266">
        <v>0.1331</v>
      </c>
      <c r="AH168" s="266">
        <v>7.7115</v>
      </c>
      <c r="AI168" s="266">
        <v>0.11013000000000001</v>
      </c>
      <c r="AJ168" s="266">
        <v>5.444</v>
      </c>
      <c r="AK168" s="266">
        <v>5.9420000000000002</v>
      </c>
      <c r="AL168" s="266">
        <v>6.2510000000000003</v>
      </c>
      <c r="AM168" s="266">
        <v>6.42</v>
      </c>
      <c r="AN168" s="266">
        <v>6.6870000000000003</v>
      </c>
      <c r="AO168" s="266">
        <v>6.8739999999999997</v>
      </c>
      <c r="AP168" s="266">
        <v>7.157</v>
      </c>
      <c r="AQ168" s="266">
        <v>7.7119999999999997</v>
      </c>
      <c r="AR168" s="266">
        <v>8.3030000000000008</v>
      </c>
      <c r="AS168" s="266">
        <v>8.6359999999999992</v>
      </c>
      <c r="AT168" s="266">
        <v>8.8689999999999998</v>
      </c>
      <c r="AU168" s="266">
        <v>9.2230000000000008</v>
      </c>
      <c r="AV168" s="266">
        <v>9.4600000000000009</v>
      </c>
      <c r="AW168" s="266">
        <v>9.9209999999999994</v>
      </c>
      <c r="AX168" s="266">
        <v>10.757</v>
      </c>
      <c r="BA168" s="372">
        <v>166</v>
      </c>
      <c r="BB168" s="372">
        <v>-5.8299999999999998E-2</v>
      </c>
      <c r="BC168" s="372">
        <v>7.0872000000000002</v>
      </c>
      <c r="BD168" s="372">
        <v>0.12236</v>
      </c>
      <c r="BE168" s="372">
        <v>4.8760000000000003</v>
      </c>
      <c r="BF168" s="372">
        <v>5.3440000000000003</v>
      </c>
      <c r="BG168" s="372">
        <v>5.6390000000000002</v>
      </c>
      <c r="BH168" s="372">
        <v>5.8019999999999996</v>
      </c>
      <c r="BI168" s="372">
        <v>6.0629999999999997</v>
      </c>
      <c r="BJ168" s="372">
        <v>6.2460000000000004</v>
      </c>
      <c r="BK168" s="372">
        <v>6.5270000000000001</v>
      </c>
      <c r="BL168" s="372">
        <v>7.0869999999999997</v>
      </c>
      <c r="BM168" s="372">
        <v>7.6980000000000004</v>
      </c>
      <c r="BN168" s="372">
        <v>8.0489999999999995</v>
      </c>
      <c r="BO168" s="372">
        <v>8.2959999999999994</v>
      </c>
      <c r="BP168" s="372">
        <v>8.6780000000000008</v>
      </c>
      <c r="BQ168" s="372">
        <v>8.9350000000000005</v>
      </c>
      <c r="BR168" s="372">
        <v>9.4440000000000008</v>
      </c>
      <c r="BS168" s="372">
        <v>10.388</v>
      </c>
    </row>
    <row r="169" spans="1:71" x14ac:dyDescent="0.2">
      <c r="A169" s="265">
        <f t="shared" si="85"/>
        <v>7.4130000000000003</v>
      </c>
      <c r="B169" s="265">
        <f t="shared" si="86"/>
        <v>6.8544999999999998</v>
      </c>
      <c r="C169" s="265">
        <f t="shared" si="63"/>
        <v>8.0154999999999994</v>
      </c>
      <c r="D169" s="265">
        <f t="shared" si="87"/>
        <v>167</v>
      </c>
      <c r="E169" s="373">
        <f t="shared" si="88"/>
        <v>5.4866529774127306</v>
      </c>
      <c r="F169" s="373">
        <f t="shared" si="89"/>
        <v>0.45722108145106094</v>
      </c>
      <c r="G169" s="373">
        <f t="shared" si="90"/>
        <v>14.486652977412732</v>
      </c>
      <c r="H169" s="374">
        <f t="shared" si="91"/>
        <v>0.80219314061018565</v>
      </c>
      <c r="I169" s="374">
        <f t="shared" si="64"/>
        <v>0.56026739566623907</v>
      </c>
      <c r="J169" s="374">
        <f t="shared" si="65"/>
        <v>0.70718977523327908</v>
      </c>
      <c r="K169" s="265" cm="1">
        <f t="array" ref="K169">$G169^gamma_drug4/($G169^gamma_drug4+(AGE_50_drug4+9)^gamma_drug4)</f>
        <v>1</v>
      </c>
      <c r="L169" s="264">
        <f t="shared" si="66"/>
        <v>167</v>
      </c>
      <c r="M169" s="264">
        <f t="shared" si="67"/>
        <v>3.6599999999999994E-2</v>
      </c>
      <c r="N169" s="264">
        <f t="shared" si="68"/>
        <v>7.4129000000000005</v>
      </c>
      <c r="O169" s="264">
        <f t="shared" si="69"/>
        <v>0.116215</v>
      </c>
      <c r="P169" s="264">
        <f t="shared" si="70"/>
        <v>5.1694999999999993</v>
      </c>
      <c r="Q169" s="264">
        <f t="shared" si="71"/>
        <v>5.6535000000000002</v>
      </c>
      <c r="R169" s="264">
        <f t="shared" si="72"/>
        <v>5.9559999999999995</v>
      </c>
      <c r="S169" s="264">
        <f t="shared" si="73"/>
        <v>6.1225000000000005</v>
      </c>
      <c r="T169" s="264">
        <f t="shared" si="74"/>
        <v>6.3870000000000005</v>
      </c>
      <c r="U169" s="264">
        <f t="shared" si="75"/>
        <v>6.5720000000000001</v>
      </c>
      <c r="V169" s="264">
        <f t="shared" si="76"/>
        <v>6.8544999999999998</v>
      </c>
      <c r="W169" s="264">
        <f t="shared" si="77"/>
        <v>7.4130000000000003</v>
      </c>
      <c r="X169" s="264">
        <f t="shared" si="78"/>
        <v>8.0154999999999994</v>
      </c>
      <c r="Y169" s="264">
        <f t="shared" si="79"/>
        <v>8.3580000000000005</v>
      </c>
      <c r="Z169" s="264">
        <f t="shared" si="80"/>
        <v>8.5984999999999996</v>
      </c>
      <c r="AA169" s="264">
        <f t="shared" si="81"/>
        <v>8.9664999999999999</v>
      </c>
      <c r="AB169" s="264">
        <f t="shared" si="82"/>
        <v>9.2134999999999998</v>
      </c>
      <c r="AC169" s="264">
        <f t="shared" si="83"/>
        <v>9.6995000000000005</v>
      </c>
      <c r="AD169" s="264">
        <f t="shared" si="84"/>
        <v>10.5915</v>
      </c>
      <c r="AF169" s="266">
        <v>167</v>
      </c>
      <c r="AG169" s="266">
        <v>0.1326</v>
      </c>
      <c r="AH169" s="266">
        <v>7.7255000000000003</v>
      </c>
      <c r="AI169" s="266">
        <v>0.11008999999999999</v>
      </c>
      <c r="AJ169" s="266">
        <v>5.4539999999999997</v>
      </c>
      <c r="AK169" s="266">
        <v>5.9530000000000003</v>
      </c>
      <c r="AL169" s="266">
        <v>6.2619999999999996</v>
      </c>
      <c r="AM169" s="266">
        <v>6.4320000000000004</v>
      </c>
      <c r="AN169" s="266">
        <v>6.7</v>
      </c>
      <c r="AO169" s="266">
        <v>6.8860000000000001</v>
      </c>
      <c r="AP169" s="266">
        <v>7.17</v>
      </c>
      <c r="AQ169" s="266">
        <v>7.726</v>
      </c>
      <c r="AR169" s="266">
        <v>8.3179999999999996</v>
      </c>
      <c r="AS169" s="266">
        <v>8.6519999999999992</v>
      </c>
      <c r="AT169" s="266">
        <v>8.8849999999999998</v>
      </c>
      <c r="AU169" s="266">
        <v>9.2390000000000008</v>
      </c>
      <c r="AV169" s="266">
        <v>9.4760000000000009</v>
      </c>
      <c r="AW169" s="266">
        <v>9.9380000000000006</v>
      </c>
      <c r="AX169" s="266">
        <v>10.776</v>
      </c>
      <c r="BA169" s="372">
        <v>167</v>
      </c>
      <c r="BB169" s="372">
        <v>-5.9400000000000001E-2</v>
      </c>
      <c r="BC169" s="372">
        <v>7.1002999999999998</v>
      </c>
      <c r="BD169" s="372">
        <v>0.12234</v>
      </c>
      <c r="BE169" s="372">
        <v>4.8849999999999998</v>
      </c>
      <c r="BF169" s="372">
        <v>5.3540000000000001</v>
      </c>
      <c r="BG169" s="372">
        <v>5.65</v>
      </c>
      <c r="BH169" s="372">
        <v>5.8129999999999997</v>
      </c>
      <c r="BI169" s="372">
        <v>6.0739999999999998</v>
      </c>
      <c r="BJ169" s="372">
        <v>6.258</v>
      </c>
      <c r="BK169" s="372">
        <v>6.5389999999999997</v>
      </c>
      <c r="BL169" s="372">
        <v>7.1</v>
      </c>
      <c r="BM169" s="372">
        <v>7.7130000000000001</v>
      </c>
      <c r="BN169" s="372">
        <v>8.0640000000000001</v>
      </c>
      <c r="BO169" s="372">
        <v>8.3119999999999994</v>
      </c>
      <c r="BP169" s="372">
        <v>8.6940000000000008</v>
      </c>
      <c r="BQ169" s="372">
        <v>8.9510000000000005</v>
      </c>
      <c r="BR169" s="372">
        <v>9.4610000000000003</v>
      </c>
      <c r="BS169" s="372">
        <v>10.407</v>
      </c>
    </row>
    <row r="170" spans="1:71" x14ac:dyDescent="0.2">
      <c r="A170" s="265">
        <f t="shared" si="85"/>
        <v>7.4260000000000002</v>
      </c>
      <c r="B170" s="265">
        <f t="shared" si="86"/>
        <v>6.867</v>
      </c>
      <c r="C170" s="265">
        <f t="shared" si="63"/>
        <v>8.0300000000000011</v>
      </c>
      <c r="D170" s="265">
        <f t="shared" si="87"/>
        <v>168</v>
      </c>
      <c r="E170" s="373">
        <f t="shared" si="88"/>
        <v>5.5195071868583163</v>
      </c>
      <c r="F170" s="373">
        <f t="shared" si="89"/>
        <v>0.45995893223819301</v>
      </c>
      <c r="G170" s="373">
        <f t="shared" si="90"/>
        <v>14.519507186858316</v>
      </c>
      <c r="H170" s="374">
        <f t="shared" si="91"/>
        <v>0.80375213897232656</v>
      </c>
      <c r="I170" s="374">
        <f t="shared" si="64"/>
        <v>0.56195216792951141</v>
      </c>
      <c r="J170" s="374">
        <f t="shared" si="65"/>
        <v>0.70840791077038257</v>
      </c>
      <c r="K170" s="265" cm="1">
        <f t="array" ref="K170">$G170^gamma_drug4/($G170^gamma_drug4+(AGE_50_drug4+9)^gamma_drug4)</f>
        <v>1</v>
      </c>
      <c r="L170" s="264">
        <f t="shared" si="66"/>
        <v>168</v>
      </c>
      <c r="M170" s="264">
        <f t="shared" si="67"/>
        <v>3.5850000000000007E-2</v>
      </c>
      <c r="N170" s="264">
        <f t="shared" si="68"/>
        <v>7.4263499999999993</v>
      </c>
      <c r="O170" s="264">
        <f t="shared" si="69"/>
        <v>0.11618000000000001</v>
      </c>
      <c r="P170" s="264">
        <f t="shared" si="70"/>
        <v>5.18</v>
      </c>
      <c r="Q170" s="264">
        <f t="shared" si="71"/>
        <v>5.665</v>
      </c>
      <c r="R170" s="264">
        <f t="shared" si="72"/>
        <v>5.9674999999999994</v>
      </c>
      <c r="S170" s="264">
        <f t="shared" si="73"/>
        <v>6.1340000000000003</v>
      </c>
      <c r="T170" s="264">
        <f t="shared" si="74"/>
        <v>6.399</v>
      </c>
      <c r="U170" s="264">
        <f t="shared" si="75"/>
        <v>6.5839999999999996</v>
      </c>
      <c r="V170" s="264">
        <f t="shared" si="76"/>
        <v>6.867</v>
      </c>
      <c r="W170" s="264">
        <f t="shared" si="77"/>
        <v>7.4260000000000002</v>
      </c>
      <c r="X170" s="264">
        <f t="shared" si="78"/>
        <v>8.0300000000000011</v>
      </c>
      <c r="Y170" s="264">
        <f t="shared" si="79"/>
        <v>8.3730000000000011</v>
      </c>
      <c r="Z170" s="264">
        <f t="shared" si="80"/>
        <v>8.6135000000000002</v>
      </c>
      <c r="AA170" s="264">
        <f t="shared" si="81"/>
        <v>8.9819999999999993</v>
      </c>
      <c r="AB170" s="264">
        <f t="shared" si="82"/>
        <v>9.2304999999999993</v>
      </c>
      <c r="AC170" s="264">
        <f t="shared" si="83"/>
        <v>9.7164999999999999</v>
      </c>
      <c r="AD170" s="264">
        <f t="shared" si="84"/>
        <v>10.61</v>
      </c>
      <c r="AF170" s="266">
        <v>168</v>
      </c>
      <c r="AG170" s="266">
        <v>0.13220000000000001</v>
      </c>
      <c r="AH170" s="266">
        <v>7.7393999999999998</v>
      </c>
      <c r="AI170" s="266">
        <v>0.11005</v>
      </c>
      <c r="AJ170" s="266">
        <v>5.4649999999999999</v>
      </c>
      <c r="AK170" s="266">
        <v>5.9649999999999999</v>
      </c>
      <c r="AL170" s="266">
        <v>6.274</v>
      </c>
      <c r="AM170" s="266">
        <v>6.444</v>
      </c>
      <c r="AN170" s="266">
        <v>6.7119999999999997</v>
      </c>
      <c r="AO170" s="266">
        <v>6.899</v>
      </c>
      <c r="AP170" s="266">
        <v>7.1829999999999998</v>
      </c>
      <c r="AQ170" s="266">
        <v>7.7389999999999999</v>
      </c>
      <c r="AR170" s="266">
        <v>8.3330000000000002</v>
      </c>
      <c r="AS170" s="266">
        <v>8.6669999999999998</v>
      </c>
      <c r="AT170" s="266">
        <v>8.9</v>
      </c>
      <c r="AU170" s="266">
        <v>9.2550000000000008</v>
      </c>
      <c r="AV170" s="266">
        <v>9.4930000000000003</v>
      </c>
      <c r="AW170" s="266">
        <v>9.9550000000000001</v>
      </c>
      <c r="AX170" s="266">
        <v>10.794</v>
      </c>
      <c r="BA170" s="372">
        <v>168</v>
      </c>
      <c r="BB170" s="372">
        <v>-6.0499999999999998E-2</v>
      </c>
      <c r="BC170" s="372">
        <v>7.1132999999999997</v>
      </c>
      <c r="BD170" s="372">
        <v>0.12231</v>
      </c>
      <c r="BE170" s="372">
        <v>4.8949999999999996</v>
      </c>
      <c r="BF170" s="372">
        <v>5.3650000000000002</v>
      </c>
      <c r="BG170" s="372">
        <v>5.6609999999999996</v>
      </c>
      <c r="BH170" s="372">
        <v>5.8239999999999998</v>
      </c>
      <c r="BI170" s="372">
        <v>6.0860000000000003</v>
      </c>
      <c r="BJ170" s="372">
        <v>6.2690000000000001</v>
      </c>
      <c r="BK170" s="372">
        <v>6.5510000000000002</v>
      </c>
      <c r="BL170" s="372">
        <v>7.1130000000000004</v>
      </c>
      <c r="BM170" s="372">
        <v>7.7270000000000003</v>
      </c>
      <c r="BN170" s="372">
        <v>8.0790000000000006</v>
      </c>
      <c r="BO170" s="372">
        <v>8.327</v>
      </c>
      <c r="BP170" s="372">
        <v>8.7089999999999996</v>
      </c>
      <c r="BQ170" s="372">
        <v>8.968</v>
      </c>
      <c r="BR170" s="372">
        <v>9.4779999999999998</v>
      </c>
      <c r="BS170" s="372">
        <v>10.426</v>
      </c>
    </row>
    <row r="171" spans="1:71" x14ac:dyDescent="0.2">
      <c r="A171" s="265">
        <f t="shared" si="85"/>
        <v>7.4395000000000007</v>
      </c>
      <c r="B171" s="265">
        <f t="shared" si="86"/>
        <v>6.8795000000000002</v>
      </c>
      <c r="C171" s="265">
        <f t="shared" si="63"/>
        <v>8.0440000000000005</v>
      </c>
      <c r="D171" s="265">
        <f t="shared" si="87"/>
        <v>169</v>
      </c>
      <c r="E171" s="373">
        <f t="shared" si="88"/>
        <v>5.5523613963039011</v>
      </c>
      <c r="F171" s="373">
        <f t="shared" si="89"/>
        <v>0.46269678302532513</v>
      </c>
      <c r="G171" s="373">
        <f t="shared" si="90"/>
        <v>14.552361396303901</v>
      </c>
      <c r="H171" s="374">
        <f t="shared" si="91"/>
        <v>0.80529834024735525</v>
      </c>
      <c r="I171" s="374">
        <f t="shared" si="64"/>
        <v>0.56363170960861386</v>
      </c>
      <c r="J171" s="374">
        <f t="shared" si="65"/>
        <v>0.70962031636658851</v>
      </c>
      <c r="K171" s="265" cm="1">
        <f t="array" ref="K171">$G171^gamma_drug4/($G171^gamma_drug4+(AGE_50_drug4+9)^gamma_drug4)</f>
        <v>1</v>
      </c>
      <c r="L171" s="264">
        <f t="shared" si="66"/>
        <v>169</v>
      </c>
      <c r="M171" s="264">
        <f t="shared" si="67"/>
        <v>3.5100000000000006E-2</v>
      </c>
      <c r="N171" s="264">
        <f t="shared" si="68"/>
        <v>7.4397500000000001</v>
      </c>
      <c r="O171" s="264">
        <f t="shared" si="69"/>
        <v>0.11615500000000001</v>
      </c>
      <c r="P171" s="264">
        <f t="shared" si="70"/>
        <v>5.1899999999999995</v>
      </c>
      <c r="Q171" s="264">
        <f t="shared" si="71"/>
        <v>5.6754999999999995</v>
      </c>
      <c r="R171" s="264">
        <f t="shared" si="72"/>
        <v>5.9785000000000004</v>
      </c>
      <c r="S171" s="264">
        <f t="shared" si="73"/>
        <v>6.1455000000000002</v>
      </c>
      <c r="T171" s="264">
        <f t="shared" si="74"/>
        <v>6.4109999999999996</v>
      </c>
      <c r="U171" s="264">
        <f t="shared" si="75"/>
        <v>6.5964999999999998</v>
      </c>
      <c r="V171" s="264">
        <f t="shared" si="76"/>
        <v>6.8795000000000002</v>
      </c>
      <c r="W171" s="264">
        <f t="shared" si="77"/>
        <v>7.4395000000000007</v>
      </c>
      <c r="X171" s="264">
        <f t="shared" si="78"/>
        <v>8.0440000000000005</v>
      </c>
      <c r="Y171" s="264">
        <f t="shared" si="79"/>
        <v>8.3874999999999993</v>
      </c>
      <c r="Z171" s="264">
        <f t="shared" si="80"/>
        <v>8.6290000000000013</v>
      </c>
      <c r="AA171" s="264">
        <f t="shared" si="81"/>
        <v>8.9984999999999999</v>
      </c>
      <c r="AB171" s="264">
        <f t="shared" si="82"/>
        <v>9.2465000000000011</v>
      </c>
      <c r="AC171" s="264">
        <f t="shared" si="83"/>
        <v>9.734</v>
      </c>
      <c r="AD171" s="264">
        <f t="shared" si="84"/>
        <v>10.628499999999999</v>
      </c>
      <c r="AF171" s="266">
        <v>169</v>
      </c>
      <c r="AG171" s="266">
        <v>0.13170000000000001</v>
      </c>
      <c r="AH171" s="266">
        <v>7.7531999999999996</v>
      </c>
      <c r="AI171" s="266">
        <v>0.11002000000000001</v>
      </c>
      <c r="AJ171" s="266">
        <v>5.4749999999999996</v>
      </c>
      <c r="AK171" s="266">
        <v>5.976</v>
      </c>
      <c r="AL171" s="266">
        <v>6.2859999999999996</v>
      </c>
      <c r="AM171" s="266">
        <v>6.4560000000000004</v>
      </c>
      <c r="AN171" s="266">
        <v>6.7249999999999996</v>
      </c>
      <c r="AO171" s="266">
        <v>6.9119999999999999</v>
      </c>
      <c r="AP171" s="266">
        <v>7.1959999999999997</v>
      </c>
      <c r="AQ171" s="266">
        <v>7.7530000000000001</v>
      </c>
      <c r="AR171" s="266">
        <v>8.3469999999999995</v>
      </c>
      <c r="AS171" s="266">
        <v>8.6820000000000004</v>
      </c>
      <c r="AT171" s="266">
        <v>8.9160000000000004</v>
      </c>
      <c r="AU171" s="266">
        <v>9.2720000000000002</v>
      </c>
      <c r="AV171" s="266">
        <v>9.5090000000000003</v>
      </c>
      <c r="AW171" s="266">
        <v>9.9730000000000008</v>
      </c>
      <c r="AX171" s="266">
        <v>10.811999999999999</v>
      </c>
      <c r="BA171" s="372">
        <v>169</v>
      </c>
      <c r="BB171" s="372">
        <v>-6.1499999999999999E-2</v>
      </c>
      <c r="BC171" s="372">
        <v>7.1262999999999996</v>
      </c>
      <c r="BD171" s="372">
        <v>0.12229</v>
      </c>
      <c r="BE171" s="372">
        <v>4.9050000000000002</v>
      </c>
      <c r="BF171" s="372">
        <v>5.375</v>
      </c>
      <c r="BG171" s="372">
        <v>5.6710000000000003</v>
      </c>
      <c r="BH171" s="372">
        <v>5.835</v>
      </c>
      <c r="BI171" s="372">
        <v>6.0970000000000004</v>
      </c>
      <c r="BJ171" s="372">
        <v>6.2809999999999997</v>
      </c>
      <c r="BK171" s="372">
        <v>6.5629999999999997</v>
      </c>
      <c r="BL171" s="372">
        <v>7.1260000000000003</v>
      </c>
      <c r="BM171" s="372">
        <v>7.7409999999999997</v>
      </c>
      <c r="BN171" s="372">
        <v>8.093</v>
      </c>
      <c r="BO171" s="372">
        <v>8.3420000000000005</v>
      </c>
      <c r="BP171" s="372">
        <v>8.7249999999999996</v>
      </c>
      <c r="BQ171" s="372">
        <v>8.984</v>
      </c>
      <c r="BR171" s="372">
        <v>9.4949999999999992</v>
      </c>
      <c r="BS171" s="372">
        <v>10.445</v>
      </c>
    </row>
    <row r="172" spans="1:71" x14ac:dyDescent="0.2">
      <c r="A172" s="265">
        <f t="shared" si="85"/>
        <v>7.4530000000000003</v>
      </c>
      <c r="B172" s="265">
        <f t="shared" si="86"/>
        <v>6.8925000000000001</v>
      </c>
      <c r="C172" s="265">
        <f t="shared" si="63"/>
        <v>8.0585000000000004</v>
      </c>
      <c r="D172" s="265">
        <f t="shared" si="87"/>
        <v>170</v>
      </c>
      <c r="E172" s="373">
        <f t="shared" si="88"/>
        <v>5.5852156057494868</v>
      </c>
      <c r="F172" s="373">
        <f t="shared" si="89"/>
        <v>0.4654346338124572</v>
      </c>
      <c r="G172" s="373">
        <f t="shared" si="90"/>
        <v>14.585215605749486</v>
      </c>
      <c r="H172" s="374">
        <f t="shared" si="91"/>
        <v>0.80683183144385939</v>
      </c>
      <c r="I172" s="374">
        <f t="shared" si="64"/>
        <v>0.56530601035007866</v>
      </c>
      <c r="J172" s="374">
        <f t="shared" si="65"/>
        <v>0.71082701464421527</v>
      </c>
      <c r="K172" s="265" cm="1">
        <f t="array" ref="K172">$G172^gamma_drug4/($G172^gamma_drug4+(AGE_50_drug4+9)^gamma_drug4)</f>
        <v>1</v>
      </c>
      <c r="L172" s="264">
        <f t="shared" si="66"/>
        <v>170</v>
      </c>
      <c r="M172" s="264">
        <f t="shared" si="67"/>
        <v>3.4349999999999999E-2</v>
      </c>
      <c r="N172" s="264">
        <f t="shared" si="68"/>
        <v>7.4531000000000001</v>
      </c>
      <c r="O172" s="264">
        <f t="shared" si="69"/>
        <v>0.11612500000000001</v>
      </c>
      <c r="P172" s="264">
        <f t="shared" si="70"/>
        <v>5.1999999999999993</v>
      </c>
      <c r="Q172" s="264">
        <f t="shared" si="71"/>
        <v>5.6859999999999999</v>
      </c>
      <c r="R172" s="264">
        <f t="shared" si="72"/>
        <v>5.99</v>
      </c>
      <c r="S172" s="264">
        <f t="shared" si="73"/>
        <v>6.1564999999999994</v>
      </c>
      <c r="T172" s="264">
        <f t="shared" si="74"/>
        <v>6.423</v>
      </c>
      <c r="U172" s="264">
        <f t="shared" si="75"/>
        <v>6.6085000000000003</v>
      </c>
      <c r="V172" s="264">
        <f t="shared" si="76"/>
        <v>6.8925000000000001</v>
      </c>
      <c r="W172" s="264">
        <f t="shared" si="77"/>
        <v>7.4530000000000003</v>
      </c>
      <c r="X172" s="264">
        <f t="shared" si="78"/>
        <v>8.0585000000000004</v>
      </c>
      <c r="Y172" s="264">
        <f t="shared" si="79"/>
        <v>8.4024999999999999</v>
      </c>
      <c r="Z172" s="264">
        <f t="shared" si="80"/>
        <v>8.6439999999999984</v>
      </c>
      <c r="AA172" s="264">
        <f t="shared" si="81"/>
        <v>9.0139999999999993</v>
      </c>
      <c r="AB172" s="264">
        <f t="shared" si="82"/>
        <v>9.2624999999999993</v>
      </c>
      <c r="AC172" s="264">
        <f t="shared" si="83"/>
        <v>9.7510000000000012</v>
      </c>
      <c r="AD172" s="264">
        <f t="shared" si="84"/>
        <v>10.648</v>
      </c>
      <c r="AF172" s="266">
        <v>170</v>
      </c>
      <c r="AG172" s="266">
        <v>0.1313</v>
      </c>
      <c r="AH172" s="266">
        <v>7.7668999999999997</v>
      </c>
      <c r="AI172" s="266">
        <v>0.10997999999999999</v>
      </c>
      <c r="AJ172" s="266">
        <v>5.4859999999999998</v>
      </c>
      <c r="AK172" s="266">
        <v>5.9870000000000001</v>
      </c>
      <c r="AL172" s="266">
        <v>6.298</v>
      </c>
      <c r="AM172" s="266">
        <v>6.4669999999999996</v>
      </c>
      <c r="AN172" s="266">
        <v>6.7370000000000001</v>
      </c>
      <c r="AO172" s="266">
        <v>6.9240000000000004</v>
      </c>
      <c r="AP172" s="266">
        <v>7.2089999999999996</v>
      </c>
      <c r="AQ172" s="266">
        <v>7.7670000000000003</v>
      </c>
      <c r="AR172" s="266">
        <v>8.3620000000000001</v>
      </c>
      <c r="AS172" s="266">
        <v>8.6969999999999992</v>
      </c>
      <c r="AT172" s="266">
        <v>8.9309999999999992</v>
      </c>
      <c r="AU172" s="266">
        <v>9.2870000000000008</v>
      </c>
      <c r="AV172" s="266">
        <v>9.5250000000000004</v>
      </c>
      <c r="AW172" s="266">
        <v>9.9890000000000008</v>
      </c>
      <c r="AX172" s="266">
        <v>10.831</v>
      </c>
      <c r="BA172" s="372">
        <v>170</v>
      </c>
      <c r="BB172" s="372">
        <v>-6.2600000000000003E-2</v>
      </c>
      <c r="BC172" s="372">
        <v>7.1393000000000004</v>
      </c>
      <c r="BD172" s="372">
        <v>0.12227</v>
      </c>
      <c r="BE172" s="372">
        <v>4.9139999999999997</v>
      </c>
      <c r="BF172" s="372">
        <v>5.3849999999999998</v>
      </c>
      <c r="BG172" s="372">
        <v>5.6820000000000004</v>
      </c>
      <c r="BH172" s="372">
        <v>5.8460000000000001</v>
      </c>
      <c r="BI172" s="372">
        <v>6.109</v>
      </c>
      <c r="BJ172" s="372">
        <v>6.2930000000000001</v>
      </c>
      <c r="BK172" s="372">
        <v>6.5759999999999996</v>
      </c>
      <c r="BL172" s="372">
        <v>7.1390000000000002</v>
      </c>
      <c r="BM172" s="372">
        <v>7.7549999999999999</v>
      </c>
      <c r="BN172" s="372">
        <v>8.1080000000000005</v>
      </c>
      <c r="BO172" s="372">
        <v>8.3569999999999993</v>
      </c>
      <c r="BP172" s="372">
        <v>8.7409999999999997</v>
      </c>
      <c r="BQ172" s="372">
        <v>9</v>
      </c>
      <c r="BR172" s="372">
        <v>9.5129999999999999</v>
      </c>
      <c r="BS172" s="372">
        <v>10.465</v>
      </c>
    </row>
    <row r="173" spans="1:71" x14ac:dyDescent="0.2">
      <c r="A173" s="265">
        <f t="shared" si="85"/>
        <v>7.4664999999999999</v>
      </c>
      <c r="B173" s="265">
        <f t="shared" si="86"/>
        <v>6.9045000000000005</v>
      </c>
      <c r="C173" s="265">
        <f t="shared" si="63"/>
        <v>8.0724999999999998</v>
      </c>
      <c r="D173" s="265">
        <f t="shared" si="87"/>
        <v>171</v>
      </c>
      <c r="E173" s="373">
        <f t="shared" si="88"/>
        <v>5.6180698151950716</v>
      </c>
      <c r="F173" s="373">
        <f t="shared" si="89"/>
        <v>0.46817248459958932</v>
      </c>
      <c r="G173" s="373">
        <f t="shared" si="90"/>
        <v>14.618069815195071</v>
      </c>
      <c r="H173" s="374">
        <f t="shared" si="91"/>
        <v>0.80835269961236977</v>
      </c>
      <c r="I173" s="374">
        <f t="shared" si="64"/>
        <v>0.56697506023740141</v>
      </c>
      <c r="J173" s="374">
        <f t="shared" si="65"/>
        <v>0.71202802825966438</v>
      </c>
      <c r="K173" s="265" cm="1">
        <f t="array" ref="K173">$G173^gamma_drug4/($G173^gamma_drug4+(AGE_50_drug4+9)^gamma_drug4)</f>
        <v>1</v>
      </c>
      <c r="L173" s="264">
        <f t="shared" si="66"/>
        <v>171</v>
      </c>
      <c r="M173" s="264">
        <f t="shared" si="67"/>
        <v>3.3549999999999996E-2</v>
      </c>
      <c r="N173" s="264">
        <f t="shared" si="68"/>
        <v>7.4663000000000004</v>
      </c>
      <c r="O173" s="264">
        <f t="shared" si="69"/>
        <v>0.116095</v>
      </c>
      <c r="P173" s="264">
        <f t="shared" si="70"/>
        <v>5.2100000000000009</v>
      </c>
      <c r="Q173" s="264">
        <f t="shared" si="71"/>
        <v>5.6965000000000003</v>
      </c>
      <c r="R173" s="264">
        <f t="shared" si="72"/>
        <v>6.0005000000000006</v>
      </c>
      <c r="S173" s="264">
        <f t="shared" si="73"/>
        <v>6.1680000000000001</v>
      </c>
      <c r="T173" s="264">
        <f t="shared" si="74"/>
        <v>6.4344999999999999</v>
      </c>
      <c r="U173" s="264">
        <f t="shared" si="75"/>
        <v>6.6204999999999998</v>
      </c>
      <c r="V173" s="264">
        <f t="shared" si="76"/>
        <v>6.9045000000000005</v>
      </c>
      <c r="W173" s="264">
        <f t="shared" si="77"/>
        <v>7.4664999999999999</v>
      </c>
      <c r="X173" s="264">
        <f t="shared" si="78"/>
        <v>8.0724999999999998</v>
      </c>
      <c r="Y173" s="264">
        <f t="shared" si="79"/>
        <v>8.4169999999999998</v>
      </c>
      <c r="Z173" s="264">
        <f t="shared" si="80"/>
        <v>8.6589999999999989</v>
      </c>
      <c r="AA173" s="264">
        <f t="shared" si="81"/>
        <v>9.0295000000000005</v>
      </c>
      <c r="AB173" s="264">
        <f t="shared" si="82"/>
        <v>9.2785000000000011</v>
      </c>
      <c r="AC173" s="264">
        <f t="shared" si="83"/>
        <v>9.7680000000000007</v>
      </c>
      <c r="AD173" s="264">
        <f t="shared" si="84"/>
        <v>10.666499999999999</v>
      </c>
      <c r="AF173" s="266">
        <v>171</v>
      </c>
      <c r="AG173" s="266">
        <v>0.1308</v>
      </c>
      <c r="AH173" s="266">
        <v>7.7805</v>
      </c>
      <c r="AI173" s="266">
        <v>0.10994</v>
      </c>
      <c r="AJ173" s="266">
        <v>5.4960000000000004</v>
      </c>
      <c r="AK173" s="266">
        <v>5.9980000000000002</v>
      </c>
      <c r="AL173" s="266">
        <v>6.3090000000000002</v>
      </c>
      <c r="AM173" s="266">
        <v>6.4790000000000001</v>
      </c>
      <c r="AN173" s="266">
        <v>6.7489999999999997</v>
      </c>
      <c r="AO173" s="266">
        <v>6.9370000000000003</v>
      </c>
      <c r="AP173" s="266">
        <v>7.2220000000000004</v>
      </c>
      <c r="AQ173" s="266">
        <v>7.7809999999999997</v>
      </c>
      <c r="AR173" s="266">
        <v>8.3759999999999994</v>
      </c>
      <c r="AS173" s="266">
        <v>8.7119999999999997</v>
      </c>
      <c r="AT173" s="266">
        <v>8.9459999999999997</v>
      </c>
      <c r="AU173" s="266">
        <v>9.3030000000000008</v>
      </c>
      <c r="AV173" s="266">
        <v>9.5410000000000004</v>
      </c>
      <c r="AW173" s="266">
        <v>10.006</v>
      </c>
      <c r="AX173" s="266">
        <v>10.849</v>
      </c>
      <c r="BA173" s="372">
        <v>171</v>
      </c>
      <c r="BB173" s="372">
        <v>-6.3700000000000007E-2</v>
      </c>
      <c r="BC173" s="372">
        <v>7.1520999999999999</v>
      </c>
      <c r="BD173" s="372">
        <v>0.12225</v>
      </c>
      <c r="BE173" s="372">
        <v>4.9240000000000004</v>
      </c>
      <c r="BF173" s="372">
        <v>5.3949999999999996</v>
      </c>
      <c r="BG173" s="372">
        <v>5.6920000000000002</v>
      </c>
      <c r="BH173" s="372">
        <v>5.8570000000000002</v>
      </c>
      <c r="BI173" s="372">
        <v>6.12</v>
      </c>
      <c r="BJ173" s="372">
        <v>6.3040000000000003</v>
      </c>
      <c r="BK173" s="372">
        <v>6.5869999999999997</v>
      </c>
      <c r="BL173" s="372">
        <v>7.1520000000000001</v>
      </c>
      <c r="BM173" s="372">
        <v>7.7690000000000001</v>
      </c>
      <c r="BN173" s="372">
        <v>8.1219999999999999</v>
      </c>
      <c r="BO173" s="372">
        <v>8.3719999999999999</v>
      </c>
      <c r="BP173" s="372">
        <v>8.7560000000000002</v>
      </c>
      <c r="BQ173" s="372">
        <v>9.016</v>
      </c>
      <c r="BR173" s="372">
        <v>9.5299999999999994</v>
      </c>
      <c r="BS173" s="372">
        <v>10.484</v>
      </c>
    </row>
    <row r="174" spans="1:71" x14ac:dyDescent="0.2">
      <c r="A174" s="265">
        <f t="shared" si="85"/>
        <v>7.4794999999999998</v>
      </c>
      <c r="B174" s="265">
        <f t="shared" si="86"/>
        <v>6.9169999999999998</v>
      </c>
      <c r="C174" s="265">
        <f t="shared" si="63"/>
        <v>8.0865000000000009</v>
      </c>
      <c r="D174" s="265">
        <f t="shared" si="87"/>
        <v>172</v>
      </c>
      <c r="E174" s="373">
        <f t="shared" si="88"/>
        <v>5.6509240246406574</v>
      </c>
      <c r="F174" s="373">
        <f t="shared" si="89"/>
        <v>0.47091033538672145</v>
      </c>
      <c r="G174" s="373">
        <f t="shared" si="90"/>
        <v>14.650924024640657</v>
      </c>
      <c r="H174" s="374">
        <f t="shared" si="91"/>
        <v>0.80986103182496472</v>
      </c>
      <c r="I174" s="374">
        <f t="shared" si="64"/>
        <v>0.56863884978651902</v>
      </c>
      <c r="J174" s="374">
        <f t="shared" si="65"/>
        <v>0.71322337990062135</v>
      </c>
      <c r="K174" s="265" cm="1">
        <f t="array" ref="K174">$G174^gamma_drug4/($G174^gamma_drug4+(AGE_50_drug4+9)^gamma_drug4)</f>
        <v>1</v>
      </c>
      <c r="L174" s="264">
        <f t="shared" si="66"/>
        <v>172</v>
      </c>
      <c r="M174" s="264">
        <f t="shared" si="67"/>
        <v>3.2849999999999997E-2</v>
      </c>
      <c r="N174" s="264">
        <f t="shared" si="68"/>
        <v>7.4794999999999998</v>
      </c>
      <c r="O174" s="264">
        <f t="shared" si="69"/>
        <v>0.11607000000000001</v>
      </c>
      <c r="P174" s="264">
        <f t="shared" si="70"/>
        <v>5.22</v>
      </c>
      <c r="Q174" s="264">
        <f t="shared" si="71"/>
        <v>5.7074999999999996</v>
      </c>
      <c r="R174" s="264">
        <f t="shared" si="72"/>
        <v>6.0120000000000005</v>
      </c>
      <c r="S174" s="264">
        <f t="shared" si="73"/>
        <v>6.1795</v>
      </c>
      <c r="T174" s="264">
        <f t="shared" si="74"/>
        <v>6.4459999999999997</v>
      </c>
      <c r="U174" s="264">
        <f t="shared" si="75"/>
        <v>6.6325000000000003</v>
      </c>
      <c r="V174" s="264">
        <f t="shared" si="76"/>
        <v>6.9169999999999998</v>
      </c>
      <c r="W174" s="264">
        <f t="shared" si="77"/>
        <v>7.4794999999999998</v>
      </c>
      <c r="X174" s="264">
        <f t="shared" si="78"/>
        <v>8.0865000000000009</v>
      </c>
      <c r="Y174" s="264">
        <f t="shared" si="79"/>
        <v>8.4320000000000004</v>
      </c>
      <c r="Z174" s="264">
        <f t="shared" si="80"/>
        <v>8.6745000000000001</v>
      </c>
      <c r="AA174" s="264">
        <f t="shared" si="81"/>
        <v>9.0455000000000005</v>
      </c>
      <c r="AB174" s="264">
        <f t="shared" si="82"/>
        <v>9.2949999999999999</v>
      </c>
      <c r="AC174" s="264">
        <f t="shared" si="83"/>
        <v>9.7850000000000001</v>
      </c>
      <c r="AD174" s="264">
        <f t="shared" si="84"/>
        <v>10.6845</v>
      </c>
      <c r="AF174" s="266">
        <v>172</v>
      </c>
      <c r="AG174" s="266">
        <v>0.13039999999999999</v>
      </c>
      <c r="AH174" s="266">
        <v>7.7941000000000003</v>
      </c>
      <c r="AI174" s="266">
        <v>0.10990999999999999</v>
      </c>
      <c r="AJ174" s="266">
        <v>5.5069999999999997</v>
      </c>
      <c r="AK174" s="266">
        <v>6.0090000000000003</v>
      </c>
      <c r="AL174" s="266">
        <v>6.3209999999999997</v>
      </c>
      <c r="AM174" s="266">
        <v>6.4909999999999997</v>
      </c>
      <c r="AN174" s="266">
        <v>6.7610000000000001</v>
      </c>
      <c r="AO174" s="266">
        <v>6.9489999999999998</v>
      </c>
      <c r="AP174" s="266">
        <v>7.2350000000000003</v>
      </c>
      <c r="AQ174" s="266">
        <v>7.7939999999999996</v>
      </c>
      <c r="AR174" s="266">
        <v>8.391</v>
      </c>
      <c r="AS174" s="266">
        <v>8.7270000000000003</v>
      </c>
      <c r="AT174" s="266">
        <v>8.9619999999999997</v>
      </c>
      <c r="AU174" s="266">
        <v>9.3190000000000008</v>
      </c>
      <c r="AV174" s="266">
        <v>9.5579999999999998</v>
      </c>
      <c r="AW174" s="266">
        <v>10.023</v>
      </c>
      <c r="AX174" s="266">
        <v>10.867000000000001</v>
      </c>
      <c r="BA174" s="372">
        <v>172</v>
      </c>
      <c r="BB174" s="372">
        <v>-6.4699999999999994E-2</v>
      </c>
      <c r="BC174" s="372">
        <v>7.1649000000000003</v>
      </c>
      <c r="BD174" s="372">
        <v>0.12223000000000001</v>
      </c>
      <c r="BE174" s="372">
        <v>4.9329999999999998</v>
      </c>
      <c r="BF174" s="372">
        <v>5.4059999999999997</v>
      </c>
      <c r="BG174" s="372">
        <v>5.7030000000000003</v>
      </c>
      <c r="BH174" s="372">
        <v>5.8680000000000003</v>
      </c>
      <c r="BI174" s="372">
        <v>6.1310000000000002</v>
      </c>
      <c r="BJ174" s="372">
        <v>6.3159999999999998</v>
      </c>
      <c r="BK174" s="372">
        <v>6.5990000000000002</v>
      </c>
      <c r="BL174" s="372">
        <v>7.165</v>
      </c>
      <c r="BM174" s="372">
        <v>7.782</v>
      </c>
      <c r="BN174" s="372">
        <v>8.1370000000000005</v>
      </c>
      <c r="BO174" s="372">
        <v>8.3870000000000005</v>
      </c>
      <c r="BP174" s="372">
        <v>8.7720000000000002</v>
      </c>
      <c r="BQ174" s="372">
        <v>9.032</v>
      </c>
      <c r="BR174" s="372">
        <v>9.5470000000000006</v>
      </c>
      <c r="BS174" s="372">
        <v>10.502000000000001</v>
      </c>
    </row>
    <row r="175" spans="1:71" x14ac:dyDescent="0.2">
      <c r="A175" s="265">
        <f t="shared" si="85"/>
        <v>7.4930000000000003</v>
      </c>
      <c r="B175" s="265">
        <f t="shared" si="86"/>
        <v>6.9290000000000003</v>
      </c>
      <c r="C175" s="265">
        <f t="shared" si="63"/>
        <v>8.1005000000000003</v>
      </c>
      <c r="D175" s="265">
        <f t="shared" si="87"/>
        <v>173</v>
      </c>
      <c r="E175" s="373">
        <f t="shared" si="88"/>
        <v>5.6837782340862422</v>
      </c>
      <c r="F175" s="373">
        <f t="shared" si="89"/>
        <v>0.47364818617385351</v>
      </c>
      <c r="G175" s="373">
        <f t="shared" si="90"/>
        <v>14.683778234086242</v>
      </c>
      <c r="H175" s="374">
        <f t="shared" si="91"/>
        <v>0.81135691515543462</v>
      </c>
      <c r="I175" s="374">
        <f t="shared" si="64"/>
        <v>0.57029736994128577</v>
      </c>
      <c r="J175" s="374">
        <f t="shared" si="65"/>
        <v>0.71441309228330652</v>
      </c>
      <c r="K175" s="265" cm="1">
        <f t="array" ref="K175">$G175^gamma_drug4/($G175^gamma_drug4+(AGE_50_drug4+9)^gamma_drug4)</f>
        <v>1</v>
      </c>
      <c r="L175" s="264">
        <f t="shared" si="66"/>
        <v>173</v>
      </c>
      <c r="M175" s="264">
        <f t="shared" si="67"/>
        <v>3.2049999999999995E-2</v>
      </c>
      <c r="N175" s="264">
        <f t="shared" si="68"/>
        <v>7.4925999999999995</v>
      </c>
      <c r="O175" s="264">
        <f t="shared" si="69"/>
        <v>0.11604</v>
      </c>
      <c r="P175" s="264">
        <f t="shared" si="70"/>
        <v>5.23</v>
      </c>
      <c r="Q175" s="264">
        <f t="shared" si="71"/>
        <v>5.718</v>
      </c>
      <c r="R175" s="264">
        <f t="shared" si="72"/>
        <v>6.0229999999999997</v>
      </c>
      <c r="S175" s="264">
        <f t="shared" si="73"/>
        <v>6.1905000000000001</v>
      </c>
      <c r="T175" s="264">
        <f t="shared" si="74"/>
        <v>6.4574999999999996</v>
      </c>
      <c r="U175" s="264">
        <f t="shared" si="75"/>
        <v>6.6440000000000001</v>
      </c>
      <c r="V175" s="264">
        <f t="shared" si="76"/>
        <v>6.9290000000000003</v>
      </c>
      <c r="W175" s="264">
        <f t="shared" si="77"/>
        <v>7.4930000000000003</v>
      </c>
      <c r="X175" s="264">
        <f t="shared" si="78"/>
        <v>8.1005000000000003</v>
      </c>
      <c r="Y175" s="264">
        <f t="shared" si="79"/>
        <v>8.4465000000000003</v>
      </c>
      <c r="Z175" s="264">
        <f t="shared" si="80"/>
        <v>8.6890000000000001</v>
      </c>
      <c r="AA175" s="264">
        <f t="shared" si="81"/>
        <v>9.0609999999999999</v>
      </c>
      <c r="AB175" s="264">
        <f t="shared" si="82"/>
        <v>9.3109999999999999</v>
      </c>
      <c r="AC175" s="264">
        <f t="shared" si="83"/>
        <v>9.8019999999999996</v>
      </c>
      <c r="AD175" s="264">
        <f t="shared" si="84"/>
        <v>10.702999999999999</v>
      </c>
      <c r="AF175" s="266">
        <v>173</v>
      </c>
      <c r="AG175" s="266">
        <v>0.12989999999999999</v>
      </c>
      <c r="AH175" s="266">
        <v>7.8075999999999999</v>
      </c>
      <c r="AI175" s="266">
        <v>0.10987</v>
      </c>
      <c r="AJ175" s="266">
        <v>5.5170000000000003</v>
      </c>
      <c r="AK175" s="266">
        <v>6.02</v>
      </c>
      <c r="AL175" s="266">
        <v>6.3319999999999999</v>
      </c>
      <c r="AM175" s="266">
        <v>6.5030000000000001</v>
      </c>
      <c r="AN175" s="266">
        <v>6.7729999999999997</v>
      </c>
      <c r="AO175" s="266">
        <v>6.9610000000000003</v>
      </c>
      <c r="AP175" s="266">
        <v>7.2469999999999999</v>
      </c>
      <c r="AQ175" s="266">
        <v>7.8079999999999998</v>
      </c>
      <c r="AR175" s="266">
        <v>8.4049999999999994</v>
      </c>
      <c r="AS175" s="266">
        <v>8.7420000000000009</v>
      </c>
      <c r="AT175" s="266">
        <v>8.9770000000000003</v>
      </c>
      <c r="AU175" s="266">
        <v>9.3350000000000009</v>
      </c>
      <c r="AV175" s="266">
        <v>9.5739999999999998</v>
      </c>
      <c r="AW175" s="266">
        <v>10.039999999999999</v>
      </c>
      <c r="AX175" s="266">
        <v>10.885</v>
      </c>
      <c r="BA175" s="372">
        <v>173</v>
      </c>
      <c r="BB175" s="372">
        <v>-6.5799999999999997E-2</v>
      </c>
      <c r="BC175" s="372">
        <v>7.1776</v>
      </c>
      <c r="BD175" s="372">
        <v>0.12221</v>
      </c>
      <c r="BE175" s="372">
        <v>4.9429999999999996</v>
      </c>
      <c r="BF175" s="372">
        <v>5.4160000000000004</v>
      </c>
      <c r="BG175" s="372">
        <v>5.7140000000000004</v>
      </c>
      <c r="BH175" s="372">
        <v>5.8780000000000001</v>
      </c>
      <c r="BI175" s="372">
        <v>6.1420000000000003</v>
      </c>
      <c r="BJ175" s="372">
        <v>6.327</v>
      </c>
      <c r="BK175" s="372">
        <v>6.6109999999999998</v>
      </c>
      <c r="BL175" s="372">
        <v>7.1779999999999999</v>
      </c>
      <c r="BM175" s="372">
        <v>7.7960000000000003</v>
      </c>
      <c r="BN175" s="372">
        <v>8.1509999999999998</v>
      </c>
      <c r="BO175" s="372">
        <v>8.4009999999999998</v>
      </c>
      <c r="BP175" s="372">
        <v>8.7870000000000008</v>
      </c>
      <c r="BQ175" s="372">
        <v>9.048</v>
      </c>
      <c r="BR175" s="372">
        <v>9.5640000000000001</v>
      </c>
      <c r="BS175" s="372">
        <v>10.521000000000001</v>
      </c>
    </row>
    <row r="176" spans="1:71" x14ac:dyDescent="0.2">
      <c r="A176" s="265">
        <f t="shared" si="85"/>
        <v>7.5054999999999996</v>
      </c>
      <c r="B176" s="265">
        <f t="shared" si="86"/>
        <v>6.9414999999999996</v>
      </c>
      <c r="C176" s="265">
        <f t="shared" si="63"/>
        <v>8.1144999999999996</v>
      </c>
      <c r="D176" s="265">
        <f t="shared" si="87"/>
        <v>174</v>
      </c>
      <c r="E176" s="373">
        <f t="shared" si="88"/>
        <v>5.7166324435318279</v>
      </c>
      <c r="F176" s="373">
        <f t="shared" si="89"/>
        <v>0.47638603696098564</v>
      </c>
      <c r="G176" s="373">
        <f t="shared" si="90"/>
        <v>14.716632443531829</v>
      </c>
      <c r="H176" s="374">
        <f t="shared" si="91"/>
        <v>0.81284043665999473</v>
      </c>
      <c r="I176" s="374">
        <f t="shared" si="64"/>
        <v>0.57195061206894815</v>
      </c>
      <c r="J176" s="374">
        <f t="shared" si="65"/>
        <v>0.71559718814977802</v>
      </c>
      <c r="K176" s="265" cm="1">
        <f t="array" ref="K176">$G176^gamma_drug4/($G176^gamma_drug4+(AGE_50_drug4+9)^gamma_drug4)</f>
        <v>1</v>
      </c>
      <c r="L176" s="264">
        <f t="shared" si="66"/>
        <v>174</v>
      </c>
      <c r="M176" s="264">
        <f t="shared" si="67"/>
        <v>3.1350000000000003E-2</v>
      </c>
      <c r="N176" s="264">
        <f t="shared" si="68"/>
        <v>7.5056499999999993</v>
      </c>
      <c r="O176" s="264">
        <f t="shared" si="69"/>
        <v>0.11601499999999999</v>
      </c>
      <c r="P176" s="264">
        <f t="shared" si="70"/>
        <v>5.2394999999999996</v>
      </c>
      <c r="Q176" s="264">
        <f t="shared" si="71"/>
        <v>5.7285000000000004</v>
      </c>
      <c r="R176" s="264">
        <f t="shared" si="72"/>
        <v>6.0335000000000001</v>
      </c>
      <c r="S176" s="264">
        <f t="shared" si="73"/>
        <v>6.2015000000000002</v>
      </c>
      <c r="T176" s="264">
        <f t="shared" si="74"/>
        <v>6.4689999999999994</v>
      </c>
      <c r="U176" s="264">
        <f t="shared" si="75"/>
        <v>6.6560000000000006</v>
      </c>
      <c r="V176" s="264">
        <f t="shared" si="76"/>
        <v>6.9414999999999996</v>
      </c>
      <c r="W176" s="264">
        <f t="shared" si="77"/>
        <v>7.5054999999999996</v>
      </c>
      <c r="X176" s="264">
        <f t="shared" si="78"/>
        <v>8.1144999999999996</v>
      </c>
      <c r="Y176" s="264">
        <f t="shared" si="79"/>
        <v>8.4609999999999985</v>
      </c>
      <c r="Z176" s="264">
        <f t="shared" si="80"/>
        <v>8.7040000000000006</v>
      </c>
      <c r="AA176" s="264">
        <f t="shared" si="81"/>
        <v>9.0764999999999993</v>
      </c>
      <c r="AB176" s="264">
        <f t="shared" si="82"/>
        <v>9.327</v>
      </c>
      <c r="AC176" s="264">
        <f t="shared" si="83"/>
        <v>9.8179999999999996</v>
      </c>
      <c r="AD176" s="264">
        <f t="shared" si="84"/>
        <v>10.721499999999999</v>
      </c>
      <c r="AF176" s="266">
        <v>174</v>
      </c>
      <c r="AG176" s="266">
        <v>0.1295</v>
      </c>
      <c r="AH176" s="266">
        <v>7.8209999999999997</v>
      </c>
      <c r="AI176" s="266">
        <v>0.10983999999999999</v>
      </c>
      <c r="AJ176" s="266">
        <v>5.5270000000000001</v>
      </c>
      <c r="AK176" s="266">
        <v>6.0309999999999997</v>
      </c>
      <c r="AL176" s="266">
        <v>6.343</v>
      </c>
      <c r="AM176" s="266">
        <v>6.5140000000000002</v>
      </c>
      <c r="AN176" s="266">
        <v>6.7850000000000001</v>
      </c>
      <c r="AO176" s="266">
        <v>6.9740000000000002</v>
      </c>
      <c r="AP176" s="266">
        <v>7.26</v>
      </c>
      <c r="AQ176" s="266">
        <v>7.8209999999999997</v>
      </c>
      <c r="AR176" s="266">
        <v>8.4190000000000005</v>
      </c>
      <c r="AS176" s="266">
        <v>8.7569999999999997</v>
      </c>
      <c r="AT176" s="266">
        <v>8.9920000000000009</v>
      </c>
      <c r="AU176" s="266">
        <v>9.35</v>
      </c>
      <c r="AV176" s="266">
        <v>9.59</v>
      </c>
      <c r="AW176" s="266">
        <v>10.055999999999999</v>
      </c>
      <c r="AX176" s="266">
        <v>10.903</v>
      </c>
      <c r="BA176" s="372">
        <v>174</v>
      </c>
      <c r="BB176" s="372">
        <v>-6.6799999999999998E-2</v>
      </c>
      <c r="BC176" s="372">
        <v>7.1902999999999997</v>
      </c>
      <c r="BD176" s="372">
        <v>0.12218999999999999</v>
      </c>
      <c r="BE176" s="372">
        <v>4.952</v>
      </c>
      <c r="BF176" s="372">
        <v>5.4260000000000002</v>
      </c>
      <c r="BG176" s="372">
        <v>5.7240000000000002</v>
      </c>
      <c r="BH176" s="372">
        <v>5.8890000000000002</v>
      </c>
      <c r="BI176" s="372">
        <v>6.1529999999999996</v>
      </c>
      <c r="BJ176" s="372">
        <v>6.3380000000000001</v>
      </c>
      <c r="BK176" s="372">
        <v>6.6230000000000002</v>
      </c>
      <c r="BL176" s="372">
        <v>7.19</v>
      </c>
      <c r="BM176" s="372">
        <v>7.81</v>
      </c>
      <c r="BN176" s="372">
        <v>8.1649999999999991</v>
      </c>
      <c r="BO176" s="372">
        <v>8.4160000000000004</v>
      </c>
      <c r="BP176" s="372">
        <v>8.8030000000000008</v>
      </c>
      <c r="BQ176" s="372">
        <v>9.0640000000000001</v>
      </c>
      <c r="BR176" s="372">
        <v>9.58</v>
      </c>
      <c r="BS176" s="372">
        <v>10.54</v>
      </c>
    </row>
    <row r="177" spans="1:71" x14ac:dyDescent="0.2">
      <c r="A177" s="265">
        <f t="shared" si="85"/>
        <v>7.5184999999999995</v>
      </c>
      <c r="B177" s="265">
        <f t="shared" si="86"/>
        <v>6.9539999999999997</v>
      </c>
      <c r="C177" s="265">
        <f t="shared" si="63"/>
        <v>8.1284999999999989</v>
      </c>
      <c r="D177" s="265">
        <f t="shared" si="87"/>
        <v>175</v>
      </c>
      <c r="E177" s="373">
        <f t="shared" si="88"/>
        <v>5.7494866529774127</v>
      </c>
      <c r="F177" s="373">
        <f t="shared" si="89"/>
        <v>0.4791238877481177</v>
      </c>
      <c r="G177" s="373">
        <f t="shared" si="90"/>
        <v>14.749486652977414</v>
      </c>
      <c r="H177" s="374">
        <f t="shared" si="91"/>
        <v>0.81431168335854343</v>
      </c>
      <c r="I177" s="374">
        <f t="shared" si="64"/>
        <v>0.57359856795562414</v>
      </c>
      <c r="J177" s="374">
        <f t="shared" si="65"/>
        <v>0.7167756902652842</v>
      </c>
      <c r="K177" s="265" cm="1">
        <f t="array" ref="K177">$G177^gamma_drug4/($G177^gamma_drug4+(AGE_50_drug4+9)^gamma_drug4)</f>
        <v>1</v>
      </c>
      <c r="L177" s="264">
        <f t="shared" si="66"/>
        <v>175</v>
      </c>
      <c r="M177" s="264">
        <f t="shared" si="67"/>
        <v>3.0600000000000002E-2</v>
      </c>
      <c r="N177" s="264">
        <f t="shared" si="68"/>
        <v>7.5186499999999992</v>
      </c>
      <c r="O177" s="264">
        <f t="shared" si="69"/>
        <v>0.115985</v>
      </c>
      <c r="P177" s="264">
        <f t="shared" si="70"/>
        <v>5.2495000000000003</v>
      </c>
      <c r="Q177" s="264">
        <f t="shared" si="71"/>
        <v>5.7389999999999999</v>
      </c>
      <c r="R177" s="264">
        <f t="shared" si="72"/>
        <v>6.0445000000000002</v>
      </c>
      <c r="S177" s="264">
        <f t="shared" si="73"/>
        <v>6.2130000000000001</v>
      </c>
      <c r="T177" s="264">
        <f t="shared" si="74"/>
        <v>6.4804999999999993</v>
      </c>
      <c r="U177" s="264">
        <f t="shared" si="75"/>
        <v>6.6679999999999993</v>
      </c>
      <c r="V177" s="264">
        <f t="shared" si="76"/>
        <v>6.9539999999999997</v>
      </c>
      <c r="W177" s="264">
        <f t="shared" si="77"/>
        <v>7.5184999999999995</v>
      </c>
      <c r="X177" s="264">
        <f t="shared" si="78"/>
        <v>8.1284999999999989</v>
      </c>
      <c r="Y177" s="264">
        <f t="shared" si="79"/>
        <v>8.4755000000000003</v>
      </c>
      <c r="Z177" s="264">
        <f t="shared" si="80"/>
        <v>8.7189999999999994</v>
      </c>
      <c r="AA177" s="264">
        <f t="shared" si="81"/>
        <v>9.0919999999999987</v>
      </c>
      <c r="AB177" s="264">
        <f t="shared" si="82"/>
        <v>9.3425000000000011</v>
      </c>
      <c r="AC177" s="264">
        <f t="shared" si="83"/>
        <v>9.8350000000000009</v>
      </c>
      <c r="AD177" s="264">
        <f t="shared" si="84"/>
        <v>10.7395</v>
      </c>
      <c r="AF177" s="266">
        <v>175</v>
      </c>
      <c r="AG177" s="266">
        <v>0.129</v>
      </c>
      <c r="AH177" s="266">
        <v>7.8343999999999996</v>
      </c>
      <c r="AI177" s="266">
        <v>0.10979999999999999</v>
      </c>
      <c r="AJ177" s="266">
        <v>5.5380000000000003</v>
      </c>
      <c r="AK177" s="266">
        <v>6.0419999999999998</v>
      </c>
      <c r="AL177" s="266">
        <v>6.3550000000000004</v>
      </c>
      <c r="AM177" s="266">
        <v>6.5259999999999998</v>
      </c>
      <c r="AN177" s="266">
        <v>6.7969999999999997</v>
      </c>
      <c r="AO177" s="266">
        <v>6.9859999999999998</v>
      </c>
      <c r="AP177" s="266">
        <v>7.2729999999999997</v>
      </c>
      <c r="AQ177" s="266">
        <v>7.8339999999999996</v>
      </c>
      <c r="AR177" s="266">
        <v>8.4339999999999993</v>
      </c>
      <c r="AS177" s="266">
        <v>8.7710000000000008</v>
      </c>
      <c r="AT177" s="266">
        <v>9.0069999999999997</v>
      </c>
      <c r="AU177" s="266">
        <v>9.3659999999999997</v>
      </c>
      <c r="AV177" s="266">
        <v>9.6050000000000004</v>
      </c>
      <c r="AW177" s="266">
        <v>10.073</v>
      </c>
      <c r="AX177" s="266">
        <v>10.92</v>
      </c>
      <c r="BA177" s="372">
        <v>175</v>
      </c>
      <c r="BB177" s="372">
        <v>-6.7799999999999999E-2</v>
      </c>
      <c r="BC177" s="372">
        <v>7.2028999999999996</v>
      </c>
      <c r="BD177" s="372">
        <v>0.12217</v>
      </c>
      <c r="BE177" s="372">
        <v>4.9610000000000003</v>
      </c>
      <c r="BF177" s="372">
        <v>5.4359999999999999</v>
      </c>
      <c r="BG177" s="372">
        <v>5.734</v>
      </c>
      <c r="BH177" s="372">
        <v>5.9</v>
      </c>
      <c r="BI177" s="372">
        <v>6.1639999999999997</v>
      </c>
      <c r="BJ177" s="372">
        <v>6.35</v>
      </c>
      <c r="BK177" s="372">
        <v>6.6349999999999998</v>
      </c>
      <c r="BL177" s="372">
        <v>7.2030000000000003</v>
      </c>
      <c r="BM177" s="372">
        <v>7.8230000000000004</v>
      </c>
      <c r="BN177" s="372">
        <v>8.18</v>
      </c>
      <c r="BO177" s="372">
        <v>8.4309999999999992</v>
      </c>
      <c r="BP177" s="372">
        <v>8.8179999999999996</v>
      </c>
      <c r="BQ177" s="372">
        <v>9.08</v>
      </c>
      <c r="BR177" s="372">
        <v>9.5969999999999995</v>
      </c>
      <c r="BS177" s="372">
        <v>10.558999999999999</v>
      </c>
    </row>
    <row r="178" spans="1:71" x14ac:dyDescent="0.2">
      <c r="A178" s="265">
        <f t="shared" si="85"/>
        <v>7.5314999999999994</v>
      </c>
      <c r="B178" s="265">
        <f t="shared" si="86"/>
        <v>6.9655000000000005</v>
      </c>
      <c r="C178" s="265">
        <f t="shared" si="63"/>
        <v>8.1425000000000001</v>
      </c>
      <c r="D178" s="265">
        <f t="shared" si="87"/>
        <v>176</v>
      </c>
      <c r="E178" s="373">
        <f t="shared" si="88"/>
        <v>5.7823408624229984</v>
      </c>
      <c r="F178" s="373">
        <f t="shared" si="89"/>
        <v>0.48186173853524983</v>
      </c>
      <c r="G178" s="373">
        <f t="shared" si="90"/>
        <v>14.782340862422998</v>
      </c>
      <c r="H178" s="374">
        <f t="shared" si="91"/>
        <v>0.81577074221645018</v>
      </c>
      <c r="I178" s="374">
        <f t="shared" si="64"/>
        <v>0.57524122980178038</v>
      </c>
      <c r="J178" s="374">
        <f t="shared" si="65"/>
        <v>0.71794862141566318</v>
      </c>
      <c r="K178" s="265" cm="1">
        <f t="array" ref="K178">$G178^gamma_drug4/($G178^gamma_drug4+(AGE_50_drug4+9)^gamma_drug4)</f>
        <v>1</v>
      </c>
      <c r="L178" s="264">
        <f t="shared" si="66"/>
        <v>176</v>
      </c>
      <c r="M178" s="264">
        <f t="shared" si="67"/>
        <v>2.9849999999999995E-2</v>
      </c>
      <c r="N178" s="264">
        <f t="shared" si="68"/>
        <v>7.5315499999999993</v>
      </c>
      <c r="O178" s="264">
        <f t="shared" si="69"/>
        <v>0.11596000000000001</v>
      </c>
      <c r="P178" s="264">
        <f t="shared" si="70"/>
        <v>5.2595000000000001</v>
      </c>
      <c r="Q178" s="264">
        <f t="shared" si="71"/>
        <v>5.7494999999999994</v>
      </c>
      <c r="R178" s="264">
        <f t="shared" si="72"/>
        <v>6.0555000000000003</v>
      </c>
      <c r="S178" s="264">
        <f t="shared" si="73"/>
        <v>6.2234999999999996</v>
      </c>
      <c r="T178" s="264">
        <f t="shared" si="74"/>
        <v>6.492</v>
      </c>
      <c r="U178" s="264">
        <f t="shared" si="75"/>
        <v>6.6795</v>
      </c>
      <c r="V178" s="264">
        <f t="shared" si="76"/>
        <v>6.9655000000000005</v>
      </c>
      <c r="W178" s="264">
        <f t="shared" si="77"/>
        <v>7.5314999999999994</v>
      </c>
      <c r="X178" s="264">
        <f t="shared" si="78"/>
        <v>8.1425000000000001</v>
      </c>
      <c r="Y178" s="264">
        <f t="shared" si="79"/>
        <v>8.49</v>
      </c>
      <c r="Z178" s="264">
        <f t="shared" si="80"/>
        <v>8.7334999999999994</v>
      </c>
      <c r="AA178" s="264">
        <f t="shared" si="81"/>
        <v>9.1069999999999993</v>
      </c>
      <c r="AB178" s="264">
        <f t="shared" si="82"/>
        <v>9.3584999999999994</v>
      </c>
      <c r="AC178" s="264">
        <f t="shared" si="83"/>
        <v>9.8515000000000015</v>
      </c>
      <c r="AD178" s="264">
        <f t="shared" si="84"/>
        <v>10.7575</v>
      </c>
      <c r="AF178" s="266">
        <v>176</v>
      </c>
      <c r="AG178" s="266">
        <v>0.12859999999999999</v>
      </c>
      <c r="AH178" s="266">
        <v>7.8476999999999997</v>
      </c>
      <c r="AI178" s="266">
        <v>0.10977000000000001</v>
      </c>
      <c r="AJ178" s="266">
        <v>5.548</v>
      </c>
      <c r="AK178" s="266">
        <v>6.0529999999999999</v>
      </c>
      <c r="AL178" s="266">
        <v>6.3659999999999997</v>
      </c>
      <c r="AM178" s="266">
        <v>6.5369999999999999</v>
      </c>
      <c r="AN178" s="266">
        <v>6.8090000000000002</v>
      </c>
      <c r="AO178" s="266">
        <v>6.9980000000000002</v>
      </c>
      <c r="AP178" s="266">
        <v>7.2850000000000001</v>
      </c>
      <c r="AQ178" s="266">
        <v>7.8479999999999999</v>
      </c>
      <c r="AR178" s="266">
        <v>8.4480000000000004</v>
      </c>
      <c r="AS178" s="266">
        <v>8.7859999999999996</v>
      </c>
      <c r="AT178" s="266">
        <v>9.0220000000000002</v>
      </c>
      <c r="AU178" s="266">
        <v>9.3810000000000002</v>
      </c>
      <c r="AV178" s="266">
        <v>9.6210000000000004</v>
      </c>
      <c r="AW178" s="266">
        <v>10.089</v>
      </c>
      <c r="AX178" s="266">
        <v>10.938000000000001</v>
      </c>
      <c r="BA178" s="372">
        <v>176</v>
      </c>
      <c r="BB178" s="372">
        <v>-6.8900000000000003E-2</v>
      </c>
      <c r="BC178" s="372">
        <v>7.2153999999999998</v>
      </c>
      <c r="BD178" s="372">
        <v>0.12214999999999999</v>
      </c>
      <c r="BE178" s="372">
        <v>4.9710000000000001</v>
      </c>
      <c r="BF178" s="372">
        <v>5.4459999999999997</v>
      </c>
      <c r="BG178" s="372">
        <v>5.7450000000000001</v>
      </c>
      <c r="BH178" s="372">
        <v>5.91</v>
      </c>
      <c r="BI178" s="372">
        <v>6.1749999999999998</v>
      </c>
      <c r="BJ178" s="372">
        <v>6.3609999999999998</v>
      </c>
      <c r="BK178" s="372">
        <v>6.6459999999999999</v>
      </c>
      <c r="BL178" s="372">
        <v>7.2149999999999999</v>
      </c>
      <c r="BM178" s="372">
        <v>7.8369999999999997</v>
      </c>
      <c r="BN178" s="372">
        <v>8.1940000000000008</v>
      </c>
      <c r="BO178" s="372">
        <v>8.4450000000000003</v>
      </c>
      <c r="BP178" s="372">
        <v>8.8330000000000002</v>
      </c>
      <c r="BQ178" s="372">
        <v>9.0960000000000001</v>
      </c>
      <c r="BR178" s="372">
        <v>9.6140000000000008</v>
      </c>
      <c r="BS178" s="372">
        <v>10.577</v>
      </c>
    </row>
    <row r="179" spans="1:71" x14ac:dyDescent="0.2">
      <c r="A179" s="265">
        <f t="shared" si="85"/>
        <v>7.5444999999999993</v>
      </c>
      <c r="B179" s="265">
        <f t="shared" si="86"/>
        <v>6.9775</v>
      </c>
      <c r="C179" s="265">
        <f t="shared" si="63"/>
        <v>8.1559999999999988</v>
      </c>
      <c r="D179" s="265">
        <f t="shared" si="87"/>
        <v>177</v>
      </c>
      <c r="E179" s="373">
        <f t="shared" si="88"/>
        <v>5.8151950718685832</v>
      </c>
      <c r="F179" s="373">
        <f t="shared" si="89"/>
        <v>0.48459958932238195</v>
      </c>
      <c r="G179" s="373">
        <f t="shared" si="90"/>
        <v>14.815195071868583</v>
      </c>
      <c r="H179" s="374">
        <f t="shared" si="91"/>
        <v>0.81721770012687345</v>
      </c>
      <c r="I179" s="374">
        <f t="shared" si="64"/>
        <v>0.57687859021771548</v>
      </c>
      <c r="J179" s="374">
        <f t="shared" si="65"/>
        <v>0.71911600440479462</v>
      </c>
      <c r="K179" s="265" cm="1">
        <f t="array" ref="K179">$G179^gamma_drug4/($G179^gamma_drug4+(AGE_50_drug4+9)^gamma_drug4)</f>
        <v>1</v>
      </c>
      <c r="L179" s="264">
        <f t="shared" si="66"/>
        <v>177</v>
      </c>
      <c r="M179" s="264">
        <f t="shared" si="67"/>
        <v>2.9150000000000002E-2</v>
      </c>
      <c r="N179" s="264">
        <f t="shared" si="68"/>
        <v>7.5443999999999996</v>
      </c>
      <c r="O179" s="264">
        <f t="shared" si="69"/>
        <v>0.11594</v>
      </c>
      <c r="P179" s="264">
        <f t="shared" si="70"/>
        <v>5.2690000000000001</v>
      </c>
      <c r="Q179" s="264">
        <f t="shared" si="71"/>
        <v>5.7595000000000001</v>
      </c>
      <c r="R179" s="264">
        <f t="shared" si="72"/>
        <v>6.0659999999999998</v>
      </c>
      <c r="S179" s="264">
        <f t="shared" si="73"/>
        <v>6.2350000000000003</v>
      </c>
      <c r="T179" s="264">
        <f t="shared" si="74"/>
        <v>6.5034999999999998</v>
      </c>
      <c r="U179" s="264">
        <f t="shared" si="75"/>
        <v>6.6909999999999998</v>
      </c>
      <c r="V179" s="264">
        <f t="shared" si="76"/>
        <v>6.9775</v>
      </c>
      <c r="W179" s="264">
        <f t="shared" si="77"/>
        <v>7.5444999999999993</v>
      </c>
      <c r="X179" s="264">
        <f t="shared" si="78"/>
        <v>8.1559999999999988</v>
      </c>
      <c r="Y179" s="264">
        <f t="shared" si="79"/>
        <v>8.5045000000000002</v>
      </c>
      <c r="Z179" s="264">
        <f t="shared" si="80"/>
        <v>8.7484999999999999</v>
      </c>
      <c r="AA179" s="264">
        <f t="shared" si="81"/>
        <v>9.1230000000000011</v>
      </c>
      <c r="AB179" s="264">
        <f t="shared" si="82"/>
        <v>9.3740000000000006</v>
      </c>
      <c r="AC179" s="264">
        <f t="shared" si="83"/>
        <v>9.8685000000000009</v>
      </c>
      <c r="AD179" s="264">
        <f t="shared" si="84"/>
        <v>10.776</v>
      </c>
      <c r="AF179" s="266">
        <v>177</v>
      </c>
      <c r="AG179" s="266">
        <v>0.12820000000000001</v>
      </c>
      <c r="AH179" s="266">
        <v>7.8609</v>
      </c>
      <c r="AI179" s="266">
        <v>0.10974</v>
      </c>
      <c r="AJ179" s="266">
        <v>5.5579999999999998</v>
      </c>
      <c r="AK179" s="266">
        <v>6.0640000000000001</v>
      </c>
      <c r="AL179" s="266">
        <v>6.3769999999999998</v>
      </c>
      <c r="AM179" s="266">
        <v>6.5490000000000004</v>
      </c>
      <c r="AN179" s="266">
        <v>6.8209999999999997</v>
      </c>
      <c r="AO179" s="266">
        <v>7.01</v>
      </c>
      <c r="AP179" s="266">
        <v>7.2969999999999997</v>
      </c>
      <c r="AQ179" s="266">
        <v>7.8609999999999998</v>
      </c>
      <c r="AR179" s="266">
        <v>8.4619999999999997</v>
      </c>
      <c r="AS179" s="266">
        <v>8.8010000000000002</v>
      </c>
      <c r="AT179" s="266">
        <v>9.0370000000000008</v>
      </c>
      <c r="AU179" s="266">
        <v>9.3970000000000002</v>
      </c>
      <c r="AV179" s="266">
        <v>9.6370000000000005</v>
      </c>
      <c r="AW179" s="266">
        <v>10.106</v>
      </c>
      <c r="AX179" s="266">
        <v>10.956</v>
      </c>
      <c r="BA179" s="372">
        <v>177</v>
      </c>
      <c r="BB179" s="372">
        <v>-6.9900000000000004E-2</v>
      </c>
      <c r="BC179" s="372">
        <v>7.2279</v>
      </c>
      <c r="BD179" s="372">
        <v>0.12214</v>
      </c>
      <c r="BE179" s="372">
        <v>4.9800000000000004</v>
      </c>
      <c r="BF179" s="372">
        <v>5.4550000000000001</v>
      </c>
      <c r="BG179" s="372">
        <v>5.7549999999999999</v>
      </c>
      <c r="BH179" s="372">
        <v>5.9210000000000003</v>
      </c>
      <c r="BI179" s="372">
        <v>6.1859999999999999</v>
      </c>
      <c r="BJ179" s="372">
        <v>6.3719999999999999</v>
      </c>
      <c r="BK179" s="372">
        <v>6.6580000000000004</v>
      </c>
      <c r="BL179" s="372">
        <v>7.2279999999999998</v>
      </c>
      <c r="BM179" s="372">
        <v>7.85</v>
      </c>
      <c r="BN179" s="372">
        <v>8.2080000000000002</v>
      </c>
      <c r="BO179" s="372">
        <v>8.4600000000000009</v>
      </c>
      <c r="BP179" s="372">
        <v>8.8490000000000002</v>
      </c>
      <c r="BQ179" s="372">
        <v>9.1110000000000007</v>
      </c>
      <c r="BR179" s="372">
        <v>9.6310000000000002</v>
      </c>
      <c r="BS179" s="372">
        <v>10.596</v>
      </c>
    </row>
    <row r="180" spans="1:71" x14ac:dyDescent="0.2">
      <c r="A180" s="265">
        <f t="shared" si="85"/>
        <v>7.5570000000000004</v>
      </c>
      <c r="B180" s="265">
        <f t="shared" si="86"/>
        <v>6.9894999999999996</v>
      </c>
      <c r="C180" s="265">
        <f t="shared" si="63"/>
        <v>8.17</v>
      </c>
      <c r="D180" s="265">
        <f t="shared" si="87"/>
        <v>178</v>
      </c>
      <c r="E180" s="373">
        <f t="shared" si="88"/>
        <v>5.848049281314168</v>
      </c>
      <c r="F180" s="373">
        <f t="shared" si="89"/>
        <v>0.48733744010951402</v>
      </c>
      <c r="G180" s="373">
        <f t="shared" si="90"/>
        <v>14.848049281314168</v>
      </c>
      <c r="H180" s="374">
        <f t="shared" si="91"/>
        <v>0.81865264389358705</v>
      </c>
      <c r="I180" s="374">
        <f t="shared" si="64"/>
        <v>0.57851064221904414</v>
      </c>
      <c r="J180" s="374">
        <f t="shared" si="65"/>
        <v>0.72027786205209554</v>
      </c>
      <c r="K180" s="265" cm="1">
        <f t="array" ref="K180">$G180^gamma_drug4/($G180^gamma_drug4+(AGE_50_drug4+9)^gamma_drug4)</f>
        <v>1</v>
      </c>
      <c r="L180" s="264">
        <f t="shared" si="66"/>
        <v>178</v>
      </c>
      <c r="M180" s="264">
        <f t="shared" si="67"/>
        <v>2.8400000000000002E-2</v>
      </c>
      <c r="N180" s="264">
        <f t="shared" si="68"/>
        <v>7.5571999999999999</v>
      </c>
      <c r="O180" s="264">
        <f t="shared" si="69"/>
        <v>0.115915</v>
      </c>
      <c r="P180" s="264">
        <f t="shared" si="70"/>
        <v>5.2784999999999993</v>
      </c>
      <c r="Q180" s="264">
        <f t="shared" si="71"/>
        <v>5.77</v>
      </c>
      <c r="R180" s="264">
        <f t="shared" si="72"/>
        <v>6.0764999999999993</v>
      </c>
      <c r="S180" s="264">
        <f t="shared" si="73"/>
        <v>6.2454999999999998</v>
      </c>
      <c r="T180" s="264">
        <f t="shared" si="74"/>
        <v>6.5150000000000006</v>
      </c>
      <c r="U180" s="264">
        <f t="shared" si="75"/>
        <v>6.7025000000000006</v>
      </c>
      <c r="V180" s="264">
        <f t="shared" si="76"/>
        <v>6.9894999999999996</v>
      </c>
      <c r="W180" s="264">
        <f t="shared" si="77"/>
        <v>7.5570000000000004</v>
      </c>
      <c r="X180" s="264">
        <f t="shared" si="78"/>
        <v>8.17</v>
      </c>
      <c r="Y180" s="264">
        <f t="shared" si="79"/>
        <v>8.5184999999999995</v>
      </c>
      <c r="Z180" s="264">
        <f t="shared" si="80"/>
        <v>8.7629999999999999</v>
      </c>
      <c r="AA180" s="264">
        <f t="shared" si="81"/>
        <v>9.1380000000000017</v>
      </c>
      <c r="AB180" s="264">
        <f t="shared" si="82"/>
        <v>9.39</v>
      </c>
      <c r="AC180" s="264">
        <f t="shared" si="83"/>
        <v>9.8844999999999992</v>
      </c>
      <c r="AD180" s="264">
        <f t="shared" si="84"/>
        <v>10.793500000000002</v>
      </c>
      <c r="AF180" s="266">
        <v>178</v>
      </c>
      <c r="AG180" s="266">
        <v>0.12770000000000001</v>
      </c>
      <c r="AH180" s="266">
        <v>7.8741000000000003</v>
      </c>
      <c r="AI180" s="266">
        <v>0.10971</v>
      </c>
      <c r="AJ180" s="266">
        <v>5.5679999999999996</v>
      </c>
      <c r="AK180" s="266">
        <v>6.0750000000000002</v>
      </c>
      <c r="AL180" s="266">
        <v>6.3879999999999999</v>
      </c>
      <c r="AM180" s="266">
        <v>6.56</v>
      </c>
      <c r="AN180" s="266">
        <v>6.8330000000000002</v>
      </c>
      <c r="AO180" s="266">
        <v>7.0220000000000002</v>
      </c>
      <c r="AP180" s="266">
        <v>7.31</v>
      </c>
      <c r="AQ180" s="266">
        <v>7.8739999999999997</v>
      </c>
      <c r="AR180" s="266">
        <v>8.4760000000000009</v>
      </c>
      <c r="AS180" s="266">
        <v>8.8149999999999995</v>
      </c>
      <c r="AT180" s="266">
        <v>9.0519999999999996</v>
      </c>
      <c r="AU180" s="266">
        <v>9.4120000000000008</v>
      </c>
      <c r="AV180" s="266">
        <v>9.6530000000000005</v>
      </c>
      <c r="AW180" s="266">
        <v>10.122</v>
      </c>
      <c r="AX180" s="266">
        <v>10.973000000000001</v>
      </c>
      <c r="BA180" s="372">
        <v>178</v>
      </c>
      <c r="BB180" s="372">
        <v>-7.0900000000000005E-2</v>
      </c>
      <c r="BC180" s="372">
        <v>7.2403000000000004</v>
      </c>
      <c r="BD180" s="372">
        <v>0.12212000000000001</v>
      </c>
      <c r="BE180" s="372">
        <v>4.9889999999999999</v>
      </c>
      <c r="BF180" s="372">
        <v>5.4649999999999999</v>
      </c>
      <c r="BG180" s="372">
        <v>5.7649999999999997</v>
      </c>
      <c r="BH180" s="372">
        <v>5.931</v>
      </c>
      <c r="BI180" s="372">
        <v>6.1970000000000001</v>
      </c>
      <c r="BJ180" s="372">
        <v>6.383</v>
      </c>
      <c r="BK180" s="372">
        <v>6.6689999999999996</v>
      </c>
      <c r="BL180" s="372">
        <v>7.24</v>
      </c>
      <c r="BM180" s="372">
        <v>7.8639999999999999</v>
      </c>
      <c r="BN180" s="372">
        <v>8.2219999999999995</v>
      </c>
      <c r="BO180" s="372">
        <v>8.4740000000000002</v>
      </c>
      <c r="BP180" s="372">
        <v>8.8640000000000008</v>
      </c>
      <c r="BQ180" s="372">
        <v>9.1270000000000007</v>
      </c>
      <c r="BR180" s="372">
        <v>9.6470000000000002</v>
      </c>
      <c r="BS180" s="372">
        <v>10.614000000000001</v>
      </c>
    </row>
    <row r="181" spans="1:71" x14ac:dyDescent="0.2">
      <c r="A181" s="265">
        <f t="shared" si="85"/>
        <v>7.57</v>
      </c>
      <c r="B181" s="265">
        <f t="shared" si="86"/>
        <v>7.0015000000000001</v>
      </c>
      <c r="C181" s="265">
        <f t="shared" si="63"/>
        <v>8.1835000000000004</v>
      </c>
      <c r="D181" s="265">
        <f t="shared" si="87"/>
        <v>179</v>
      </c>
      <c r="E181" s="373">
        <f t="shared" si="88"/>
        <v>5.8809034907597537</v>
      </c>
      <c r="F181" s="373">
        <f t="shared" si="89"/>
        <v>0.49007529089664614</v>
      </c>
      <c r="G181" s="373">
        <f t="shared" si="90"/>
        <v>14.880903490759753</v>
      </c>
      <c r="H181" s="374">
        <f t="shared" si="91"/>
        <v>0.82007566021432088</v>
      </c>
      <c r="I181" s="374">
        <f t="shared" si="64"/>
        <v>0.58013737922219211</v>
      </c>
      <c r="J181" s="374">
        <f t="shared" si="65"/>
        <v>0.72143421719006628</v>
      </c>
      <c r="K181" s="265" cm="1">
        <f t="array" ref="K181">$G181^gamma_drug4/($G181^gamma_drug4+(AGE_50_drug4+9)^gamma_drug4)</f>
        <v>1</v>
      </c>
      <c r="L181" s="264">
        <f t="shared" si="66"/>
        <v>179</v>
      </c>
      <c r="M181" s="264">
        <f t="shared" si="67"/>
        <v>2.7699999999999995E-2</v>
      </c>
      <c r="N181" s="264">
        <f t="shared" si="68"/>
        <v>7.5699000000000005</v>
      </c>
      <c r="O181" s="264">
        <f t="shared" si="69"/>
        <v>0.11588999999999999</v>
      </c>
      <c r="P181" s="264">
        <f t="shared" si="70"/>
        <v>5.2880000000000003</v>
      </c>
      <c r="Q181" s="264">
        <f t="shared" si="71"/>
        <v>5.7799999999999994</v>
      </c>
      <c r="R181" s="264">
        <f t="shared" si="72"/>
        <v>6.0869999999999997</v>
      </c>
      <c r="S181" s="264">
        <f t="shared" si="73"/>
        <v>6.2565</v>
      </c>
      <c r="T181" s="264">
        <f t="shared" si="74"/>
        <v>6.5259999999999998</v>
      </c>
      <c r="U181" s="264">
        <f t="shared" si="75"/>
        <v>6.7140000000000004</v>
      </c>
      <c r="V181" s="264">
        <f t="shared" si="76"/>
        <v>7.0015000000000001</v>
      </c>
      <c r="W181" s="264">
        <f t="shared" si="77"/>
        <v>7.57</v>
      </c>
      <c r="X181" s="264">
        <f t="shared" si="78"/>
        <v>8.1835000000000004</v>
      </c>
      <c r="Y181" s="264">
        <f t="shared" si="79"/>
        <v>8.5325000000000006</v>
      </c>
      <c r="Z181" s="264">
        <f t="shared" si="80"/>
        <v>8.7774999999999999</v>
      </c>
      <c r="AA181" s="264">
        <f t="shared" si="81"/>
        <v>9.1529999999999987</v>
      </c>
      <c r="AB181" s="264">
        <f t="shared" si="82"/>
        <v>9.4055</v>
      </c>
      <c r="AC181" s="264">
        <f t="shared" si="83"/>
        <v>9.9009999999999998</v>
      </c>
      <c r="AD181" s="264">
        <f t="shared" si="84"/>
        <v>10.811499999999999</v>
      </c>
      <c r="AF181" s="266">
        <v>179</v>
      </c>
      <c r="AG181" s="266">
        <v>0.1273</v>
      </c>
      <c r="AH181" s="266">
        <v>7.8871000000000002</v>
      </c>
      <c r="AI181" s="266">
        <v>0.10968</v>
      </c>
      <c r="AJ181" s="266">
        <v>5.5780000000000003</v>
      </c>
      <c r="AK181" s="266">
        <v>6.085</v>
      </c>
      <c r="AL181" s="266">
        <v>6.399</v>
      </c>
      <c r="AM181" s="266">
        <v>6.5709999999999997</v>
      </c>
      <c r="AN181" s="266">
        <v>6.8440000000000003</v>
      </c>
      <c r="AO181" s="266">
        <v>7.0339999999999998</v>
      </c>
      <c r="AP181" s="266">
        <v>7.3220000000000001</v>
      </c>
      <c r="AQ181" s="266">
        <v>7.8869999999999996</v>
      </c>
      <c r="AR181" s="266">
        <v>8.49</v>
      </c>
      <c r="AS181" s="266">
        <v>8.8290000000000006</v>
      </c>
      <c r="AT181" s="266">
        <v>9.0660000000000007</v>
      </c>
      <c r="AU181" s="266">
        <v>9.4269999999999996</v>
      </c>
      <c r="AV181" s="266">
        <v>9.6679999999999993</v>
      </c>
      <c r="AW181" s="266">
        <v>10.138</v>
      </c>
      <c r="AX181" s="266">
        <v>10.991</v>
      </c>
      <c r="BA181" s="372">
        <v>179</v>
      </c>
      <c r="BB181" s="372">
        <v>-7.1900000000000006E-2</v>
      </c>
      <c r="BC181" s="372">
        <v>7.2526999999999999</v>
      </c>
      <c r="BD181" s="372">
        <v>0.1221</v>
      </c>
      <c r="BE181" s="372">
        <v>4.9980000000000002</v>
      </c>
      <c r="BF181" s="372">
        <v>5.4749999999999996</v>
      </c>
      <c r="BG181" s="372">
        <v>5.7750000000000004</v>
      </c>
      <c r="BH181" s="372">
        <v>5.9420000000000002</v>
      </c>
      <c r="BI181" s="372">
        <v>6.2080000000000002</v>
      </c>
      <c r="BJ181" s="372">
        <v>6.3940000000000001</v>
      </c>
      <c r="BK181" s="372">
        <v>6.681</v>
      </c>
      <c r="BL181" s="372">
        <v>7.2530000000000001</v>
      </c>
      <c r="BM181" s="372">
        <v>7.8769999999999998</v>
      </c>
      <c r="BN181" s="372">
        <v>8.2360000000000007</v>
      </c>
      <c r="BO181" s="372">
        <v>8.4890000000000008</v>
      </c>
      <c r="BP181" s="372">
        <v>8.8789999999999996</v>
      </c>
      <c r="BQ181" s="372">
        <v>9.1430000000000007</v>
      </c>
      <c r="BR181" s="372">
        <v>9.6639999999999997</v>
      </c>
      <c r="BS181" s="372">
        <v>10.632</v>
      </c>
    </row>
    <row r="182" spans="1:71" x14ac:dyDescent="0.2">
      <c r="A182" s="265">
        <f t="shared" si="85"/>
        <v>7.5824999999999996</v>
      </c>
      <c r="B182" s="265">
        <f t="shared" si="86"/>
        <v>7.0129999999999999</v>
      </c>
      <c r="C182" s="265">
        <f t="shared" si="63"/>
        <v>8.1969999999999992</v>
      </c>
      <c r="D182" s="265">
        <f t="shared" si="87"/>
        <v>180</v>
      </c>
      <c r="E182" s="373">
        <f t="shared" si="88"/>
        <v>5.9137577002053385</v>
      </c>
      <c r="F182" s="373">
        <f t="shared" si="89"/>
        <v>0.49281314168377821</v>
      </c>
      <c r="G182" s="373">
        <f t="shared" si="90"/>
        <v>14.913757700205338</v>
      </c>
      <c r="H182" s="374">
        <f t="shared" si="91"/>
        <v>0.82148683566459468</v>
      </c>
      <c r="I182" s="374">
        <f t="shared" si="64"/>
        <v>0.58175879503988792</v>
      </c>
      <c r="J182" s="374">
        <f t="shared" si="65"/>
        <v>0.72258509266188253</v>
      </c>
      <c r="K182" s="265" cm="1">
        <f t="array" ref="K182">$G182^gamma_drug4/($G182^gamma_drug4+(AGE_50_drug4+9)^gamma_drug4)</f>
        <v>1</v>
      </c>
      <c r="L182" s="264">
        <f t="shared" si="66"/>
        <v>180</v>
      </c>
      <c r="M182" s="264">
        <f t="shared" si="67"/>
        <v>2.7000000000000003E-2</v>
      </c>
      <c r="N182" s="264">
        <f t="shared" si="68"/>
        <v>7.5825999999999993</v>
      </c>
      <c r="O182" s="264">
        <f t="shared" si="69"/>
        <v>0.115865</v>
      </c>
      <c r="P182" s="264">
        <f t="shared" si="70"/>
        <v>5.2974999999999994</v>
      </c>
      <c r="Q182" s="264">
        <f t="shared" si="71"/>
        <v>5.7904999999999998</v>
      </c>
      <c r="R182" s="264">
        <f t="shared" si="72"/>
        <v>6.0979999999999999</v>
      </c>
      <c r="S182" s="264">
        <f t="shared" si="73"/>
        <v>6.2675000000000001</v>
      </c>
      <c r="T182" s="264">
        <f t="shared" si="74"/>
        <v>6.5369999999999999</v>
      </c>
      <c r="U182" s="264">
        <f t="shared" si="75"/>
        <v>6.7255000000000003</v>
      </c>
      <c r="V182" s="264">
        <f t="shared" si="76"/>
        <v>7.0129999999999999</v>
      </c>
      <c r="W182" s="264">
        <f t="shared" si="77"/>
        <v>7.5824999999999996</v>
      </c>
      <c r="X182" s="264">
        <f t="shared" si="78"/>
        <v>8.1969999999999992</v>
      </c>
      <c r="Y182" s="264">
        <f t="shared" si="79"/>
        <v>8.5470000000000006</v>
      </c>
      <c r="Z182" s="264">
        <f t="shared" si="80"/>
        <v>8.7919999999999998</v>
      </c>
      <c r="AA182" s="264">
        <f t="shared" si="81"/>
        <v>9.1679999999999993</v>
      </c>
      <c r="AB182" s="264">
        <f t="shared" si="82"/>
        <v>9.4209999999999994</v>
      </c>
      <c r="AC182" s="264">
        <f t="shared" si="83"/>
        <v>9.9175000000000004</v>
      </c>
      <c r="AD182" s="264">
        <f t="shared" si="84"/>
        <v>10.829499999999999</v>
      </c>
      <c r="AF182" s="266">
        <v>180</v>
      </c>
      <c r="AG182" s="266">
        <v>0.12690000000000001</v>
      </c>
      <c r="AH182" s="266">
        <v>7.9001999999999999</v>
      </c>
      <c r="AI182" s="266">
        <v>0.10965</v>
      </c>
      <c r="AJ182" s="266">
        <v>5.5880000000000001</v>
      </c>
      <c r="AK182" s="266">
        <v>6.0960000000000001</v>
      </c>
      <c r="AL182" s="266">
        <v>6.41</v>
      </c>
      <c r="AM182" s="266">
        <v>6.5830000000000002</v>
      </c>
      <c r="AN182" s="266">
        <v>6.8559999999999999</v>
      </c>
      <c r="AO182" s="266">
        <v>7.0460000000000003</v>
      </c>
      <c r="AP182" s="266">
        <v>7.3339999999999996</v>
      </c>
      <c r="AQ182" s="266">
        <v>7.9</v>
      </c>
      <c r="AR182" s="266">
        <v>8.5039999999999996</v>
      </c>
      <c r="AS182" s="266">
        <v>8.8439999999999994</v>
      </c>
      <c r="AT182" s="266">
        <v>9.0809999999999995</v>
      </c>
      <c r="AU182" s="266">
        <v>9.4420000000000002</v>
      </c>
      <c r="AV182" s="266">
        <v>9.6839999999999993</v>
      </c>
      <c r="AW182" s="266">
        <v>10.154999999999999</v>
      </c>
      <c r="AX182" s="266">
        <v>11.007999999999999</v>
      </c>
      <c r="BA182" s="372">
        <v>180</v>
      </c>
      <c r="BB182" s="372">
        <v>-7.2900000000000006E-2</v>
      </c>
      <c r="BC182" s="372">
        <v>7.2649999999999997</v>
      </c>
      <c r="BD182" s="372">
        <v>0.12207999999999999</v>
      </c>
      <c r="BE182" s="372">
        <v>5.0069999999999997</v>
      </c>
      <c r="BF182" s="372">
        <v>5.4850000000000003</v>
      </c>
      <c r="BG182" s="372">
        <v>5.7859999999999996</v>
      </c>
      <c r="BH182" s="372">
        <v>5.952</v>
      </c>
      <c r="BI182" s="372">
        <v>6.218</v>
      </c>
      <c r="BJ182" s="372">
        <v>6.4050000000000002</v>
      </c>
      <c r="BK182" s="372">
        <v>6.6920000000000002</v>
      </c>
      <c r="BL182" s="372">
        <v>7.2649999999999997</v>
      </c>
      <c r="BM182" s="372">
        <v>7.89</v>
      </c>
      <c r="BN182" s="372">
        <v>8.25</v>
      </c>
      <c r="BO182" s="372">
        <v>8.5030000000000001</v>
      </c>
      <c r="BP182" s="372">
        <v>8.8940000000000001</v>
      </c>
      <c r="BQ182" s="372">
        <v>9.1579999999999995</v>
      </c>
      <c r="BR182" s="372">
        <v>9.68</v>
      </c>
      <c r="BS182" s="372">
        <v>10.651</v>
      </c>
    </row>
    <row r="183" spans="1:71" x14ac:dyDescent="0.2">
      <c r="A183" s="265">
        <f t="shared" si="85"/>
        <v>7.5950000000000006</v>
      </c>
      <c r="B183" s="265">
        <f t="shared" si="86"/>
        <v>7.0255000000000001</v>
      </c>
      <c r="C183" s="265">
        <f t="shared" si="63"/>
        <v>8.2104999999999997</v>
      </c>
      <c r="D183" s="265">
        <f t="shared" si="87"/>
        <v>181</v>
      </c>
      <c r="E183" s="373">
        <f t="shared" si="88"/>
        <v>5.9466119096509242</v>
      </c>
      <c r="F183" s="373">
        <f t="shared" si="89"/>
        <v>0.49555099247091033</v>
      </c>
      <c r="G183" s="373">
        <f t="shared" si="90"/>
        <v>14.946611909650924</v>
      </c>
      <c r="H183" s="374">
        <f t="shared" si="91"/>
        <v>0.82288625668204374</v>
      </c>
      <c r="I183" s="374">
        <f t="shared" si="64"/>
        <v>0.58337488387667025</v>
      </c>
      <c r="J183" s="374">
        <f t="shared" si="65"/>
        <v>0.72373051131903199</v>
      </c>
      <c r="K183" s="265" cm="1">
        <f t="array" ref="K183">$G183^gamma_drug4/($G183^gamma_drug4+(AGE_50_drug4+9)^gamma_drug4)</f>
        <v>1</v>
      </c>
      <c r="L183" s="264">
        <f t="shared" si="66"/>
        <v>181</v>
      </c>
      <c r="M183" s="264">
        <f t="shared" si="67"/>
        <v>2.6250000000000009E-2</v>
      </c>
      <c r="N183" s="264">
        <f t="shared" si="68"/>
        <v>7.5951500000000003</v>
      </c>
      <c r="O183" s="264">
        <f t="shared" si="69"/>
        <v>0.115845</v>
      </c>
      <c r="P183" s="264">
        <f t="shared" si="70"/>
        <v>5.3064999999999998</v>
      </c>
      <c r="Q183" s="264">
        <f t="shared" si="71"/>
        <v>5.8</v>
      </c>
      <c r="R183" s="264">
        <f t="shared" si="72"/>
        <v>6.1085000000000003</v>
      </c>
      <c r="S183" s="264">
        <f t="shared" si="73"/>
        <v>6.2780000000000005</v>
      </c>
      <c r="T183" s="264">
        <f t="shared" si="74"/>
        <v>6.548</v>
      </c>
      <c r="U183" s="264">
        <f t="shared" si="75"/>
        <v>6.7365000000000004</v>
      </c>
      <c r="V183" s="264">
        <f t="shared" si="76"/>
        <v>7.0255000000000001</v>
      </c>
      <c r="W183" s="264">
        <f t="shared" si="77"/>
        <v>7.5950000000000006</v>
      </c>
      <c r="X183" s="264">
        <f t="shared" si="78"/>
        <v>8.2104999999999997</v>
      </c>
      <c r="Y183" s="264">
        <f t="shared" si="79"/>
        <v>8.5609999999999999</v>
      </c>
      <c r="Z183" s="264">
        <f t="shared" si="80"/>
        <v>8.8060000000000009</v>
      </c>
      <c r="AA183" s="264">
        <f t="shared" si="81"/>
        <v>9.1829999999999998</v>
      </c>
      <c r="AB183" s="264">
        <f t="shared" si="82"/>
        <v>9.4359999999999999</v>
      </c>
      <c r="AC183" s="264">
        <f t="shared" si="83"/>
        <v>9.9334999999999987</v>
      </c>
      <c r="AD183" s="264">
        <f t="shared" si="84"/>
        <v>10.8475</v>
      </c>
      <c r="AF183" s="266">
        <v>181</v>
      </c>
      <c r="AG183" s="266">
        <v>0.12640000000000001</v>
      </c>
      <c r="AH183" s="266">
        <v>7.9131</v>
      </c>
      <c r="AI183" s="266">
        <v>0.10962</v>
      </c>
      <c r="AJ183" s="266">
        <v>5.5970000000000004</v>
      </c>
      <c r="AK183" s="266">
        <v>6.1059999999999999</v>
      </c>
      <c r="AL183" s="266">
        <v>6.4210000000000003</v>
      </c>
      <c r="AM183" s="266">
        <v>6.5940000000000003</v>
      </c>
      <c r="AN183" s="266">
        <v>6.867</v>
      </c>
      <c r="AO183" s="266">
        <v>7.0570000000000004</v>
      </c>
      <c r="AP183" s="266">
        <v>7.3470000000000004</v>
      </c>
      <c r="AQ183" s="266">
        <v>7.9130000000000003</v>
      </c>
      <c r="AR183" s="266">
        <v>8.5169999999999995</v>
      </c>
      <c r="AS183" s="266">
        <v>8.8580000000000005</v>
      </c>
      <c r="AT183" s="266">
        <v>9.0950000000000006</v>
      </c>
      <c r="AU183" s="266">
        <v>9.4570000000000007</v>
      </c>
      <c r="AV183" s="266">
        <v>9.6989999999999998</v>
      </c>
      <c r="AW183" s="266">
        <v>10.170999999999999</v>
      </c>
      <c r="AX183" s="266">
        <v>11.026</v>
      </c>
      <c r="BA183" s="372">
        <v>181</v>
      </c>
      <c r="BB183" s="372">
        <v>-7.3899999999999993E-2</v>
      </c>
      <c r="BC183" s="372">
        <v>7.2771999999999997</v>
      </c>
      <c r="BD183" s="372">
        <v>0.12207</v>
      </c>
      <c r="BE183" s="372">
        <v>5.016</v>
      </c>
      <c r="BF183" s="372">
        <v>5.4939999999999998</v>
      </c>
      <c r="BG183" s="372">
        <v>5.7960000000000003</v>
      </c>
      <c r="BH183" s="372">
        <v>5.9619999999999997</v>
      </c>
      <c r="BI183" s="372">
        <v>6.2290000000000001</v>
      </c>
      <c r="BJ183" s="372">
        <v>6.4160000000000004</v>
      </c>
      <c r="BK183" s="372">
        <v>6.7039999999999997</v>
      </c>
      <c r="BL183" s="372">
        <v>7.2770000000000001</v>
      </c>
      <c r="BM183" s="372">
        <v>7.9039999999999999</v>
      </c>
      <c r="BN183" s="372">
        <v>8.2639999999999993</v>
      </c>
      <c r="BO183" s="372">
        <v>8.5169999999999995</v>
      </c>
      <c r="BP183" s="372">
        <v>8.9090000000000007</v>
      </c>
      <c r="BQ183" s="372">
        <v>9.173</v>
      </c>
      <c r="BR183" s="372">
        <v>9.6959999999999997</v>
      </c>
      <c r="BS183" s="372">
        <v>10.669</v>
      </c>
    </row>
    <row r="184" spans="1:71" x14ac:dyDescent="0.2">
      <c r="A184" s="265">
        <f t="shared" si="85"/>
        <v>7.6074999999999999</v>
      </c>
      <c r="B184" s="265">
        <f t="shared" si="86"/>
        <v>7.0369999999999999</v>
      </c>
      <c r="C184" s="265">
        <f t="shared" si="63"/>
        <v>8.2240000000000002</v>
      </c>
      <c r="D184" s="265">
        <f t="shared" si="87"/>
        <v>182</v>
      </c>
      <c r="E184" s="373">
        <f t="shared" si="88"/>
        <v>5.979466119096509</v>
      </c>
      <c r="F184" s="373">
        <f t="shared" si="89"/>
        <v>0.49828884325804246</v>
      </c>
      <c r="G184" s="373">
        <f t="shared" si="90"/>
        <v>14.979466119096509</v>
      </c>
      <c r="H184" s="374">
        <f t="shared" si="91"/>
        <v>0.82427400955122465</v>
      </c>
      <c r="I184" s="374">
        <f t="shared" si="64"/>
        <v>0.58498564032439937</v>
      </c>
      <c r="J184" s="374">
        <f t="shared" si="65"/>
        <v>0.72487049601899955</v>
      </c>
      <c r="K184" s="265" cm="1">
        <f t="array" ref="K184">$G184^gamma_drug4/($G184^gamma_drug4+(AGE_50_drug4+9)^gamma_drug4)</f>
        <v>1</v>
      </c>
      <c r="L184" s="264">
        <f t="shared" si="66"/>
        <v>182</v>
      </c>
      <c r="M184" s="264">
        <f t="shared" si="67"/>
        <v>2.5550000000000003E-2</v>
      </c>
      <c r="N184" s="264">
        <f t="shared" si="68"/>
        <v>7.6076999999999995</v>
      </c>
      <c r="O184" s="264">
        <f t="shared" si="69"/>
        <v>0.11582000000000001</v>
      </c>
      <c r="P184" s="264">
        <f t="shared" si="70"/>
        <v>5.3160000000000007</v>
      </c>
      <c r="Q184" s="264">
        <f t="shared" si="71"/>
        <v>5.8104999999999993</v>
      </c>
      <c r="R184" s="264">
        <f t="shared" si="72"/>
        <v>6.1189999999999998</v>
      </c>
      <c r="S184" s="264">
        <f t="shared" si="73"/>
        <v>6.2885000000000009</v>
      </c>
      <c r="T184" s="264">
        <f t="shared" si="74"/>
        <v>6.5594999999999999</v>
      </c>
      <c r="U184" s="264">
        <f t="shared" si="75"/>
        <v>6.7479999999999993</v>
      </c>
      <c r="V184" s="264">
        <f t="shared" si="76"/>
        <v>7.0369999999999999</v>
      </c>
      <c r="W184" s="264">
        <f t="shared" si="77"/>
        <v>7.6074999999999999</v>
      </c>
      <c r="X184" s="264">
        <f t="shared" si="78"/>
        <v>8.2240000000000002</v>
      </c>
      <c r="Y184" s="264">
        <f t="shared" si="79"/>
        <v>8.5745000000000005</v>
      </c>
      <c r="Z184" s="264">
        <f t="shared" si="80"/>
        <v>8.8204999999999991</v>
      </c>
      <c r="AA184" s="264">
        <f t="shared" si="81"/>
        <v>9.1980000000000004</v>
      </c>
      <c r="AB184" s="264">
        <f t="shared" si="82"/>
        <v>9.452</v>
      </c>
      <c r="AC184" s="264">
        <f t="shared" si="83"/>
        <v>9.9499999999999993</v>
      </c>
      <c r="AD184" s="264">
        <f t="shared" si="84"/>
        <v>10.864999999999998</v>
      </c>
      <c r="AF184" s="266">
        <v>182</v>
      </c>
      <c r="AG184" s="266">
        <v>0.126</v>
      </c>
      <c r="AH184" s="266">
        <v>7.9260000000000002</v>
      </c>
      <c r="AI184" s="266">
        <v>0.10959000000000001</v>
      </c>
      <c r="AJ184" s="266">
        <v>5.6070000000000002</v>
      </c>
      <c r="AK184" s="266">
        <v>6.117</v>
      </c>
      <c r="AL184" s="266">
        <v>6.4320000000000004</v>
      </c>
      <c r="AM184" s="266">
        <v>6.6050000000000004</v>
      </c>
      <c r="AN184" s="266">
        <v>6.8789999999999996</v>
      </c>
      <c r="AO184" s="266">
        <v>7.069</v>
      </c>
      <c r="AP184" s="266">
        <v>7.359</v>
      </c>
      <c r="AQ184" s="266">
        <v>7.9260000000000002</v>
      </c>
      <c r="AR184" s="266">
        <v>8.5310000000000006</v>
      </c>
      <c r="AS184" s="266">
        <v>8.8719999999999999</v>
      </c>
      <c r="AT184" s="266">
        <v>9.11</v>
      </c>
      <c r="AU184" s="266">
        <v>9.4719999999999995</v>
      </c>
      <c r="AV184" s="266">
        <v>9.7149999999999999</v>
      </c>
      <c r="AW184" s="266">
        <v>10.186999999999999</v>
      </c>
      <c r="AX184" s="266">
        <v>11.042999999999999</v>
      </c>
      <c r="BA184" s="372">
        <v>182</v>
      </c>
      <c r="BB184" s="372">
        <v>-7.4899999999999994E-2</v>
      </c>
      <c r="BC184" s="372">
        <v>7.2893999999999997</v>
      </c>
      <c r="BD184" s="372">
        <v>0.12205000000000001</v>
      </c>
      <c r="BE184" s="372">
        <v>5.0250000000000004</v>
      </c>
      <c r="BF184" s="372">
        <v>5.5039999999999996</v>
      </c>
      <c r="BG184" s="372">
        <v>5.806</v>
      </c>
      <c r="BH184" s="372">
        <v>5.9720000000000004</v>
      </c>
      <c r="BI184" s="372">
        <v>6.24</v>
      </c>
      <c r="BJ184" s="372">
        <v>6.4269999999999996</v>
      </c>
      <c r="BK184" s="372">
        <v>6.7149999999999999</v>
      </c>
      <c r="BL184" s="372">
        <v>7.2889999999999997</v>
      </c>
      <c r="BM184" s="372">
        <v>7.9169999999999998</v>
      </c>
      <c r="BN184" s="372">
        <v>8.2769999999999992</v>
      </c>
      <c r="BO184" s="372">
        <v>8.5310000000000006</v>
      </c>
      <c r="BP184" s="372">
        <v>8.9239999999999995</v>
      </c>
      <c r="BQ184" s="372">
        <v>9.1890000000000001</v>
      </c>
      <c r="BR184" s="372">
        <v>9.7129999999999992</v>
      </c>
      <c r="BS184" s="372">
        <v>10.686999999999999</v>
      </c>
    </row>
    <row r="185" spans="1:71" x14ac:dyDescent="0.2">
      <c r="A185" s="265">
        <f t="shared" si="85"/>
        <v>7.6204999999999998</v>
      </c>
      <c r="B185" s="265">
        <f t="shared" si="86"/>
        <v>7.0485000000000007</v>
      </c>
      <c r="C185" s="265">
        <f t="shared" si="63"/>
        <v>8.2375000000000007</v>
      </c>
      <c r="D185" s="265">
        <f t="shared" si="87"/>
        <v>183</v>
      </c>
      <c r="E185" s="373">
        <f t="shared" si="88"/>
        <v>6.0123203285420947</v>
      </c>
      <c r="F185" s="373">
        <f t="shared" si="89"/>
        <v>0.50102669404517453</v>
      </c>
      <c r="G185" s="373">
        <f t="shared" si="90"/>
        <v>15.012320328542096</v>
      </c>
      <c r="H185" s="374">
        <f t="shared" si="91"/>
        <v>0.82565018038889382</v>
      </c>
      <c r="I185" s="374">
        <f t="shared" si="64"/>
        <v>0.58659105935777578</v>
      </c>
      <c r="J185" s="374">
        <f t="shared" si="65"/>
        <v>0.72600506962299538</v>
      </c>
      <c r="K185" s="265" cm="1">
        <f t="array" ref="K185">$G185^gamma_drug4/($G185^gamma_drug4+(AGE_50_drug4+9)^gamma_drug4)</f>
        <v>1</v>
      </c>
      <c r="L185" s="264">
        <f t="shared" si="66"/>
        <v>183</v>
      </c>
      <c r="M185" s="264">
        <f t="shared" si="67"/>
        <v>2.4849999999999997E-2</v>
      </c>
      <c r="N185" s="264">
        <f t="shared" si="68"/>
        <v>7.6202500000000004</v>
      </c>
      <c r="O185" s="264">
        <f t="shared" si="69"/>
        <v>0.11580499999999999</v>
      </c>
      <c r="P185" s="264">
        <f t="shared" si="70"/>
        <v>5.3254999999999999</v>
      </c>
      <c r="Q185" s="264">
        <f t="shared" si="71"/>
        <v>5.8205</v>
      </c>
      <c r="R185" s="264">
        <f t="shared" si="72"/>
        <v>6.1295000000000002</v>
      </c>
      <c r="S185" s="264">
        <f t="shared" si="73"/>
        <v>6.2995000000000001</v>
      </c>
      <c r="T185" s="264">
        <f t="shared" si="74"/>
        <v>6.57</v>
      </c>
      <c r="U185" s="264">
        <f t="shared" si="75"/>
        <v>6.7595000000000001</v>
      </c>
      <c r="V185" s="264">
        <f t="shared" si="76"/>
        <v>7.0485000000000007</v>
      </c>
      <c r="W185" s="264">
        <f t="shared" si="77"/>
        <v>7.6204999999999998</v>
      </c>
      <c r="X185" s="264">
        <f t="shared" si="78"/>
        <v>8.2375000000000007</v>
      </c>
      <c r="Y185" s="264">
        <f t="shared" si="79"/>
        <v>8.5890000000000004</v>
      </c>
      <c r="Z185" s="264">
        <f t="shared" si="80"/>
        <v>8.8354999999999997</v>
      </c>
      <c r="AA185" s="264">
        <f t="shared" si="81"/>
        <v>9.2134999999999998</v>
      </c>
      <c r="AB185" s="264">
        <f t="shared" si="82"/>
        <v>9.4670000000000005</v>
      </c>
      <c r="AC185" s="264">
        <f t="shared" si="83"/>
        <v>9.9659999999999993</v>
      </c>
      <c r="AD185" s="264">
        <f t="shared" si="84"/>
        <v>10.8825</v>
      </c>
      <c r="AF185" s="266">
        <v>183</v>
      </c>
      <c r="AG185" s="266">
        <v>0.12559999999999999</v>
      </c>
      <c r="AH185" s="266">
        <v>7.9389000000000003</v>
      </c>
      <c r="AI185" s="266">
        <v>0.10957</v>
      </c>
      <c r="AJ185" s="266">
        <v>5.617</v>
      </c>
      <c r="AK185" s="266">
        <v>6.1269999999999998</v>
      </c>
      <c r="AL185" s="266">
        <v>6.4429999999999996</v>
      </c>
      <c r="AM185" s="266">
        <v>6.6159999999999997</v>
      </c>
      <c r="AN185" s="266">
        <v>6.89</v>
      </c>
      <c r="AO185" s="266">
        <v>7.0810000000000004</v>
      </c>
      <c r="AP185" s="266">
        <v>7.3710000000000004</v>
      </c>
      <c r="AQ185" s="266">
        <v>7.9390000000000001</v>
      </c>
      <c r="AR185" s="266">
        <v>8.5449999999999999</v>
      </c>
      <c r="AS185" s="266">
        <v>8.8870000000000005</v>
      </c>
      <c r="AT185" s="266">
        <v>9.125</v>
      </c>
      <c r="AU185" s="266">
        <v>9.4879999999999995</v>
      </c>
      <c r="AV185" s="266">
        <v>9.73</v>
      </c>
      <c r="AW185" s="266">
        <v>10.202999999999999</v>
      </c>
      <c r="AX185" s="266">
        <v>11.06</v>
      </c>
      <c r="BA185" s="372">
        <v>183</v>
      </c>
      <c r="BB185" s="372">
        <v>-7.5899999999999995E-2</v>
      </c>
      <c r="BC185" s="372">
        <v>7.3015999999999996</v>
      </c>
      <c r="BD185" s="372">
        <v>0.12204</v>
      </c>
      <c r="BE185" s="372">
        <v>5.0339999999999998</v>
      </c>
      <c r="BF185" s="372">
        <v>5.5140000000000002</v>
      </c>
      <c r="BG185" s="372">
        <v>5.8159999999999998</v>
      </c>
      <c r="BH185" s="372">
        <v>5.9829999999999997</v>
      </c>
      <c r="BI185" s="372">
        <v>6.25</v>
      </c>
      <c r="BJ185" s="372">
        <v>6.4379999999999997</v>
      </c>
      <c r="BK185" s="372">
        <v>6.726</v>
      </c>
      <c r="BL185" s="372">
        <v>7.3019999999999996</v>
      </c>
      <c r="BM185" s="372">
        <v>7.93</v>
      </c>
      <c r="BN185" s="372">
        <v>8.2910000000000004</v>
      </c>
      <c r="BO185" s="372">
        <v>8.5459999999999994</v>
      </c>
      <c r="BP185" s="372">
        <v>8.9390000000000001</v>
      </c>
      <c r="BQ185" s="372">
        <v>9.2040000000000006</v>
      </c>
      <c r="BR185" s="372">
        <v>9.7289999999999992</v>
      </c>
      <c r="BS185" s="372">
        <v>10.705</v>
      </c>
    </row>
    <row r="186" spans="1:71" x14ac:dyDescent="0.2">
      <c r="A186" s="265">
        <f t="shared" si="85"/>
        <v>7.633</v>
      </c>
      <c r="B186" s="265">
        <f t="shared" si="86"/>
        <v>7.0605000000000002</v>
      </c>
      <c r="C186" s="265">
        <f t="shared" si="63"/>
        <v>8.2504999999999988</v>
      </c>
      <c r="D186" s="265">
        <f t="shared" si="87"/>
        <v>184</v>
      </c>
      <c r="E186" s="373">
        <f t="shared" si="88"/>
        <v>6.0451745379876796</v>
      </c>
      <c r="F186" s="373">
        <f t="shared" si="89"/>
        <v>0.50376454483230659</v>
      </c>
      <c r="G186" s="373">
        <f t="shared" si="90"/>
        <v>15.04517453798768</v>
      </c>
      <c r="H186" s="374">
        <f t="shared" si="91"/>
        <v>0.82701485512974759</v>
      </c>
      <c r="I186" s="374">
        <f t="shared" si="64"/>
        <v>0.58819113632986875</v>
      </c>
      <c r="J186" s="374">
        <f t="shared" si="65"/>
        <v>0.72713425499372653</v>
      </c>
      <c r="K186" s="265" cm="1">
        <f t="array" ref="K186">$G186^gamma_drug4/($G186^gamma_drug4+(AGE_50_drug4+9)^gamma_drug4)</f>
        <v>1</v>
      </c>
      <c r="L186" s="264">
        <f t="shared" si="66"/>
        <v>184</v>
      </c>
      <c r="M186" s="264">
        <f t="shared" si="67"/>
        <v>2.4099999999999996E-2</v>
      </c>
      <c r="N186" s="264">
        <f t="shared" si="68"/>
        <v>7.6326000000000001</v>
      </c>
      <c r="O186" s="264">
        <f t="shared" si="69"/>
        <v>0.11577999999999999</v>
      </c>
      <c r="P186" s="264">
        <f t="shared" si="70"/>
        <v>5.335</v>
      </c>
      <c r="Q186" s="264">
        <f t="shared" si="71"/>
        <v>5.83</v>
      </c>
      <c r="R186" s="264">
        <f t="shared" si="72"/>
        <v>6.1395</v>
      </c>
      <c r="S186" s="264">
        <f t="shared" si="73"/>
        <v>6.3100000000000005</v>
      </c>
      <c r="T186" s="264">
        <f t="shared" si="74"/>
        <v>6.5815000000000001</v>
      </c>
      <c r="U186" s="264">
        <f t="shared" si="75"/>
        <v>6.7705000000000002</v>
      </c>
      <c r="V186" s="264">
        <f t="shared" si="76"/>
        <v>7.0605000000000002</v>
      </c>
      <c r="W186" s="264">
        <f t="shared" si="77"/>
        <v>7.633</v>
      </c>
      <c r="X186" s="264">
        <f t="shared" si="78"/>
        <v>8.2504999999999988</v>
      </c>
      <c r="Y186" s="264">
        <f t="shared" si="79"/>
        <v>8.6024999999999991</v>
      </c>
      <c r="Z186" s="264">
        <f t="shared" si="80"/>
        <v>8.849499999999999</v>
      </c>
      <c r="AA186" s="264">
        <f t="shared" si="81"/>
        <v>9.2274999999999991</v>
      </c>
      <c r="AB186" s="264">
        <f t="shared" si="82"/>
        <v>9.4819999999999993</v>
      </c>
      <c r="AC186" s="264">
        <f t="shared" si="83"/>
        <v>9.9819999999999993</v>
      </c>
      <c r="AD186" s="264">
        <f t="shared" si="84"/>
        <v>10.9</v>
      </c>
      <c r="AF186" s="266">
        <v>184</v>
      </c>
      <c r="AG186" s="266">
        <v>0.12509999999999999</v>
      </c>
      <c r="AH186" s="266">
        <v>7.9516</v>
      </c>
      <c r="AI186" s="266">
        <v>0.10954</v>
      </c>
      <c r="AJ186" s="266">
        <v>5.6269999999999998</v>
      </c>
      <c r="AK186" s="266">
        <v>6.1369999999999996</v>
      </c>
      <c r="AL186" s="266">
        <v>6.4539999999999997</v>
      </c>
      <c r="AM186" s="266">
        <v>6.6269999999999998</v>
      </c>
      <c r="AN186" s="266">
        <v>6.9020000000000001</v>
      </c>
      <c r="AO186" s="266">
        <v>7.0919999999999996</v>
      </c>
      <c r="AP186" s="266">
        <v>7.383</v>
      </c>
      <c r="AQ186" s="266">
        <v>7.952</v>
      </c>
      <c r="AR186" s="266">
        <v>8.5579999999999998</v>
      </c>
      <c r="AS186" s="266">
        <v>8.9</v>
      </c>
      <c r="AT186" s="266">
        <v>9.1389999999999993</v>
      </c>
      <c r="AU186" s="266">
        <v>9.5020000000000007</v>
      </c>
      <c r="AV186" s="266">
        <v>9.7449999999999992</v>
      </c>
      <c r="AW186" s="266">
        <v>10.218999999999999</v>
      </c>
      <c r="AX186" s="266">
        <v>11.077</v>
      </c>
      <c r="BA186" s="372">
        <v>184</v>
      </c>
      <c r="BB186" s="372">
        <v>-7.6899999999999996E-2</v>
      </c>
      <c r="BC186" s="372">
        <v>7.3136000000000001</v>
      </c>
      <c r="BD186" s="372">
        <v>0.12202</v>
      </c>
      <c r="BE186" s="372">
        <v>5.0430000000000001</v>
      </c>
      <c r="BF186" s="372">
        <v>5.5229999999999997</v>
      </c>
      <c r="BG186" s="372">
        <v>5.8250000000000002</v>
      </c>
      <c r="BH186" s="372">
        <v>5.9930000000000003</v>
      </c>
      <c r="BI186" s="372">
        <v>6.2610000000000001</v>
      </c>
      <c r="BJ186" s="372">
        <v>6.4489999999999998</v>
      </c>
      <c r="BK186" s="372">
        <v>6.7380000000000004</v>
      </c>
      <c r="BL186" s="372">
        <v>7.3140000000000001</v>
      </c>
      <c r="BM186" s="372">
        <v>7.9429999999999996</v>
      </c>
      <c r="BN186" s="372">
        <v>8.3049999999999997</v>
      </c>
      <c r="BO186" s="372">
        <v>8.56</v>
      </c>
      <c r="BP186" s="372">
        <v>8.9529999999999994</v>
      </c>
      <c r="BQ186" s="372">
        <v>9.2189999999999994</v>
      </c>
      <c r="BR186" s="372">
        <v>9.7449999999999992</v>
      </c>
      <c r="BS186" s="372">
        <v>10.723000000000001</v>
      </c>
    </row>
    <row r="187" spans="1:71" x14ac:dyDescent="0.2">
      <c r="A187" s="265">
        <f t="shared" si="85"/>
        <v>7.6449999999999996</v>
      </c>
      <c r="B187" s="265">
        <f t="shared" si="86"/>
        <v>7.0719999999999992</v>
      </c>
      <c r="C187" s="265">
        <f t="shared" si="63"/>
        <v>8.2639999999999993</v>
      </c>
      <c r="D187" s="265">
        <f t="shared" si="87"/>
        <v>185</v>
      </c>
      <c r="E187" s="373">
        <f t="shared" si="88"/>
        <v>6.0780287474332653</v>
      </c>
      <c r="F187" s="373">
        <f t="shared" si="89"/>
        <v>0.50650239561943877</v>
      </c>
      <c r="G187" s="373">
        <f t="shared" si="90"/>
        <v>15.078028747433265</v>
      </c>
      <c r="H187" s="374">
        <f t="shared" si="91"/>
        <v>0.82836811951262013</v>
      </c>
      <c r="I187" s="374">
        <f t="shared" si="64"/>
        <v>0.58978586696765989</v>
      </c>
      <c r="J187" s="374">
        <f t="shared" si="65"/>
        <v>0.72825807499321626</v>
      </c>
      <c r="K187" s="265" cm="1">
        <f t="array" ref="K187">$G187^gamma_drug4/($G187^gamma_drug4+(AGE_50_drug4+9)^gamma_drug4)</f>
        <v>1</v>
      </c>
      <c r="L187" s="264">
        <f t="shared" si="66"/>
        <v>185</v>
      </c>
      <c r="M187" s="264">
        <f t="shared" si="67"/>
        <v>2.3400000000000004E-2</v>
      </c>
      <c r="N187" s="264">
        <f t="shared" si="68"/>
        <v>7.6449499999999997</v>
      </c>
      <c r="O187" s="264">
        <f t="shared" si="69"/>
        <v>0.11576</v>
      </c>
      <c r="P187" s="264">
        <f t="shared" si="70"/>
        <v>5.3439999999999994</v>
      </c>
      <c r="Q187" s="264">
        <f t="shared" si="71"/>
        <v>5.84</v>
      </c>
      <c r="R187" s="264">
        <f t="shared" si="72"/>
        <v>6.1494999999999997</v>
      </c>
      <c r="S187" s="264">
        <f t="shared" si="73"/>
        <v>6.3205</v>
      </c>
      <c r="T187" s="264">
        <f t="shared" si="74"/>
        <v>6.5920000000000005</v>
      </c>
      <c r="U187" s="264">
        <f t="shared" si="75"/>
        <v>6.7814999999999994</v>
      </c>
      <c r="V187" s="264">
        <f t="shared" si="76"/>
        <v>7.0719999999999992</v>
      </c>
      <c r="W187" s="264">
        <f t="shared" si="77"/>
        <v>7.6449999999999996</v>
      </c>
      <c r="X187" s="264">
        <f t="shared" si="78"/>
        <v>8.2639999999999993</v>
      </c>
      <c r="Y187" s="264">
        <f t="shared" si="79"/>
        <v>8.6159999999999997</v>
      </c>
      <c r="Z187" s="264">
        <f t="shared" si="80"/>
        <v>8.8635000000000002</v>
      </c>
      <c r="AA187" s="264">
        <f t="shared" si="81"/>
        <v>9.2424999999999997</v>
      </c>
      <c r="AB187" s="264">
        <f t="shared" si="82"/>
        <v>9.4969999999999999</v>
      </c>
      <c r="AC187" s="264">
        <f t="shared" si="83"/>
        <v>9.9979999999999993</v>
      </c>
      <c r="AD187" s="264">
        <f t="shared" si="84"/>
        <v>10.9175</v>
      </c>
      <c r="AF187" s="266">
        <v>185</v>
      </c>
      <c r="AG187" s="266">
        <v>0.12470000000000001</v>
      </c>
      <c r="AH187" s="266">
        <v>7.9642999999999997</v>
      </c>
      <c r="AI187" s="266">
        <v>0.10951</v>
      </c>
      <c r="AJ187" s="266">
        <v>5.6360000000000001</v>
      </c>
      <c r="AK187" s="266">
        <v>6.1479999999999997</v>
      </c>
      <c r="AL187" s="266">
        <v>6.4640000000000004</v>
      </c>
      <c r="AM187" s="266">
        <v>6.6379999999999999</v>
      </c>
      <c r="AN187" s="266">
        <v>6.9130000000000003</v>
      </c>
      <c r="AO187" s="266">
        <v>7.1040000000000001</v>
      </c>
      <c r="AP187" s="266">
        <v>7.3949999999999996</v>
      </c>
      <c r="AQ187" s="266">
        <v>7.9640000000000004</v>
      </c>
      <c r="AR187" s="266">
        <v>8.5719999999999992</v>
      </c>
      <c r="AS187" s="266">
        <v>8.9139999999999997</v>
      </c>
      <c r="AT187" s="266">
        <v>9.1530000000000005</v>
      </c>
      <c r="AU187" s="266">
        <v>9.5169999999999995</v>
      </c>
      <c r="AV187" s="266">
        <v>9.76</v>
      </c>
      <c r="AW187" s="266">
        <v>10.234999999999999</v>
      </c>
      <c r="AX187" s="266">
        <v>11.093999999999999</v>
      </c>
      <c r="BA187" s="372">
        <v>185</v>
      </c>
      <c r="BB187" s="372">
        <v>-7.7899999999999997E-2</v>
      </c>
      <c r="BC187" s="372">
        <v>7.3255999999999997</v>
      </c>
      <c r="BD187" s="372">
        <v>0.12200999999999999</v>
      </c>
      <c r="BE187" s="372">
        <v>5.0519999999999996</v>
      </c>
      <c r="BF187" s="372">
        <v>5.532</v>
      </c>
      <c r="BG187" s="372">
        <v>5.835</v>
      </c>
      <c r="BH187" s="372">
        <v>6.0030000000000001</v>
      </c>
      <c r="BI187" s="372">
        <v>6.2709999999999999</v>
      </c>
      <c r="BJ187" s="372">
        <v>6.4589999999999996</v>
      </c>
      <c r="BK187" s="372">
        <v>6.7489999999999997</v>
      </c>
      <c r="BL187" s="372">
        <v>7.3259999999999996</v>
      </c>
      <c r="BM187" s="372">
        <v>7.9560000000000004</v>
      </c>
      <c r="BN187" s="372">
        <v>8.3179999999999996</v>
      </c>
      <c r="BO187" s="372">
        <v>8.5739999999999998</v>
      </c>
      <c r="BP187" s="372">
        <v>8.968</v>
      </c>
      <c r="BQ187" s="372">
        <v>9.234</v>
      </c>
      <c r="BR187" s="372">
        <v>9.7609999999999992</v>
      </c>
      <c r="BS187" s="372">
        <v>10.741</v>
      </c>
    </row>
    <row r="188" spans="1:71" x14ac:dyDescent="0.2">
      <c r="A188" s="265">
        <f t="shared" si="85"/>
        <v>7.6575000000000006</v>
      </c>
      <c r="B188" s="265">
        <f t="shared" si="86"/>
        <v>7.0834999999999999</v>
      </c>
      <c r="C188" s="265">
        <f t="shared" si="63"/>
        <v>8.2774999999999999</v>
      </c>
      <c r="D188" s="265">
        <f t="shared" si="87"/>
        <v>186</v>
      </c>
      <c r="E188" s="373">
        <f t="shared" si="88"/>
        <v>6.1108829568788501</v>
      </c>
      <c r="F188" s="373">
        <f t="shared" si="89"/>
        <v>0.50924024640657084</v>
      </c>
      <c r="G188" s="373">
        <f t="shared" si="90"/>
        <v>15.11088295687885</v>
      </c>
      <c r="H188" s="374">
        <f t="shared" si="91"/>
        <v>0.82971005906712392</v>
      </c>
      <c r="I188" s="374">
        <f t="shared" si="64"/>
        <v>0.59137524736758962</v>
      </c>
      <c r="J188" s="374">
        <f t="shared" si="65"/>
        <v>0.72937655248066136</v>
      </c>
      <c r="K188" s="265" cm="1">
        <f t="array" ref="K188">$G188^gamma_drug4/($G188^gamma_drug4+(AGE_50_drug4+9)^gamma_drug4)</f>
        <v>1</v>
      </c>
      <c r="L188" s="264">
        <f t="shared" si="66"/>
        <v>186</v>
      </c>
      <c r="M188" s="264">
        <f t="shared" si="67"/>
        <v>2.2699999999999998E-2</v>
      </c>
      <c r="N188" s="264">
        <f t="shared" si="68"/>
        <v>7.6573000000000002</v>
      </c>
      <c r="O188" s="264">
        <f t="shared" si="69"/>
        <v>0.115745</v>
      </c>
      <c r="P188" s="264">
        <f t="shared" si="70"/>
        <v>5.3535000000000004</v>
      </c>
      <c r="Q188" s="264">
        <f t="shared" si="71"/>
        <v>5.85</v>
      </c>
      <c r="R188" s="264">
        <f t="shared" si="72"/>
        <v>6.16</v>
      </c>
      <c r="S188" s="264">
        <f t="shared" si="73"/>
        <v>6.3309999999999995</v>
      </c>
      <c r="T188" s="264">
        <f t="shared" si="74"/>
        <v>6.6029999999999998</v>
      </c>
      <c r="U188" s="264">
        <f t="shared" si="75"/>
        <v>6.7925000000000004</v>
      </c>
      <c r="V188" s="264">
        <f t="shared" si="76"/>
        <v>7.0834999999999999</v>
      </c>
      <c r="W188" s="264">
        <f t="shared" si="77"/>
        <v>7.6575000000000006</v>
      </c>
      <c r="X188" s="264">
        <f t="shared" si="78"/>
        <v>8.2774999999999999</v>
      </c>
      <c r="Y188" s="264">
        <f t="shared" si="79"/>
        <v>8.6305000000000014</v>
      </c>
      <c r="Z188" s="264">
        <f t="shared" si="80"/>
        <v>8.8780000000000001</v>
      </c>
      <c r="AA188" s="264">
        <f t="shared" si="81"/>
        <v>9.2575000000000003</v>
      </c>
      <c r="AB188" s="264">
        <f t="shared" si="82"/>
        <v>9.5129999999999999</v>
      </c>
      <c r="AC188" s="264">
        <f t="shared" si="83"/>
        <v>10.013500000000001</v>
      </c>
      <c r="AD188" s="264">
        <f t="shared" si="84"/>
        <v>10.935500000000001</v>
      </c>
      <c r="AF188" s="266">
        <v>186</v>
      </c>
      <c r="AG188" s="266">
        <v>0.12429999999999999</v>
      </c>
      <c r="AH188" s="266">
        <v>7.9770000000000003</v>
      </c>
      <c r="AI188" s="266">
        <v>0.10949</v>
      </c>
      <c r="AJ188" s="266">
        <v>5.6459999999999999</v>
      </c>
      <c r="AK188" s="266">
        <v>6.1580000000000004</v>
      </c>
      <c r="AL188" s="266">
        <v>6.4749999999999996</v>
      </c>
      <c r="AM188" s="266">
        <v>6.649</v>
      </c>
      <c r="AN188" s="266">
        <v>6.9240000000000004</v>
      </c>
      <c r="AO188" s="266">
        <v>7.1150000000000002</v>
      </c>
      <c r="AP188" s="266">
        <v>7.407</v>
      </c>
      <c r="AQ188" s="266">
        <v>7.9770000000000003</v>
      </c>
      <c r="AR188" s="266">
        <v>8.5860000000000003</v>
      </c>
      <c r="AS188" s="266">
        <v>8.9290000000000003</v>
      </c>
      <c r="AT188" s="266">
        <v>9.1679999999999993</v>
      </c>
      <c r="AU188" s="266">
        <v>9.532</v>
      </c>
      <c r="AV188" s="266">
        <v>9.7759999999999998</v>
      </c>
      <c r="AW188" s="266">
        <v>10.25</v>
      </c>
      <c r="AX188" s="266">
        <v>11.112</v>
      </c>
      <c r="BA188" s="372">
        <v>186</v>
      </c>
      <c r="BB188" s="372">
        <v>-7.8899999999999998E-2</v>
      </c>
      <c r="BC188" s="372">
        <v>7.3376000000000001</v>
      </c>
      <c r="BD188" s="372">
        <v>0.122</v>
      </c>
      <c r="BE188" s="372">
        <v>5.0609999999999999</v>
      </c>
      <c r="BF188" s="372">
        <v>5.5419999999999998</v>
      </c>
      <c r="BG188" s="372">
        <v>5.8449999999999998</v>
      </c>
      <c r="BH188" s="372">
        <v>6.0129999999999999</v>
      </c>
      <c r="BI188" s="372">
        <v>6.282</v>
      </c>
      <c r="BJ188" s="372">
        <v>6.47</v>
      </c>
      <c r="BK188" s="372">
        <v>6.76</v>
      </c>
      <c r="BL188" s="372">
        <v>7.3380000000000001</v>
      </c>
      <c r="BM188" s="372">
        <v>7.9690000000000003</v>
      </c>
      <c r="BN188" s="372">
        <v>8.3320000000000007</v>
      </c>
      <c r="BO188" s="372">
        <v>8.5879999999999992</v>
      </c>
      <c r="BP188" s="372">
        <v>8.9830000000000005</v>
      </c>
      <c r="BQ188" s="372">
        <v>9.25</v>
      </c>
      <c r="BR188" s="372">
        <v>9.7769999999999992</v>
      </c>
      <c r="BS188" s="372">
        <v>10.759</v>
      </c>
    </row>
    <row r="189" spans="1:71" x14ac:dyDescent="0.2">
      <c r="A189" s="265">
        <f t="shared" si="85"/>
        <v>7.67</v>
      </c>
      <c r="B189" s="265">
        <f t="shared" si="86"/>
        <v>7.0945</v>
      </c>
      <c r="C189" s="265">
        <f t="shared" si="63"/>
        <v>8.2904999999999998</v>
      </c>
      <c r="D189" s="265">
        <f t="shared" si="87"/>
        <v>187</v>
      </c>
      <c r="E189" s="373">
        <f t="shared" si="88"/>
        <v>6.1437371663244349</v>
      </c>
      <c r="F189" s="373">
        <f t="shared" si="89"/>
        <v>0.51197809719370291</v>
      </c>
      <c r="G189" s="373">
        <f t="shared" si="90"/>
        <v>15.143737166324435</v>
      </c>
      <c r="H189" s="374">
        <f t="shared" si="91"/>
        <v>0.83104075910073116</v>
      </c>
      <c r="I189" s="374">
        <f t="shared" si="64"/>
        <v>0.59295927399112225</v>
      </c>
      <c r="J189" s="374">
        <f t="shared" si="65"/>
        <v>0.73048971031033727</v>
      </c>
      <c r="K189" s="265" cm="1">
        <f t="array" ref="K189">$G189^gamma_drug4/($G189^gamma_drug4+(AGE_50_drug4+9)^gamma_drug4)</f>
        <v>1</v>
      </c>
      <c r="L189" s="264">
        <f t="shared" si="66"/>
        <v>187</v>
      </c>
      <c r="M189" s="264">
        <f t="shared" si="67"/>
        <v>2.1999999999999999E-2</v>
      </c>
      <c r="N189" s="264">
        <f t="shared" si="68"/>
        <v>7.6694999999999993</v>
      </c>
      <c r="O189" s="264">
        <f t="shared" si="69"/>
        <v>0.11572</v>
      </c>
      <c r="P189" s="264">
        <f t="shared" si="70"/>
        <v>5.3625000000000007</v>
      </c>
      <c r="Q189" s="264">
        <f t="shared" si="71"/>
        <v>5.8595000000000006</v>
      </c>
      <c r="R189" s="264">
        <f t="shared" si="72"/>
        <v>6.1705000000000005</v>
      </c>
      <c r="S189" s="264">
        <f t="shared" si="73"/>
        <v>6.3409999999999993</v>
      </c>
      <c r="T189" s="264">
        <f t="shared" si="74"/>
        <v>6.6135000000000002</v>
      </c>
      <c r="U189" s="264">
        <f t="shared" si="75"/>
        <v>6.8040000000000003</v>
      </c>
      <c r="V189" s="264">
        <f t="shared" si="76"/>
        <v>7.0945</v>
      </c>
      <c r="W189" s="264">
        <f t="shared" si="77"/>
        <v>7.67</v>
      </c>
      <c r="X189" s="264">
        <f t="shared" si="78"/>
        <v>8.2904999999999998</v>
      </c>
      <c r="Y189" s="264">
        <f t="shared" si="79"/>
        <v>8.6434999999999995</v>
      </c>
      <c r="Z189" s="264">
        <f t="shared" si="80"/>
        <v>8.8919999999999995</v>
      </c>
      <c r="AA189" s="264">
        <f t="shared" si="81"/>
        <v>9.2720000000000002</v>
      </c>
      <c r="AB189" s="264">
        <f t="shared" si="82"/>
        <v>9.5274999999999999</v>
      </c>
      <c r="AC189" s="264">
        <f t="shared" si="83"/>
        <v>10.029499999999999</v>
      </c>
      <c r="AD189" s="264">
        <f t="shared" si="84"/>
        <v>10.952500000000001</v>
      </c>
      <c r="AF189" s="266">
        <v>187</v>
      </c>
      <c r="AG189" s="266">
        <v>0.1239</v>
      </c>
      <c r="AH189" s="266">
        <v>7.9894999999999996</v>
      </c>
      <c r="AI189" s="266">
        <v>0.10946</v>
      </c>
      <c r="AJ189" s="266">
        <v>5.6550000000000002</v>
      </c>
      <c r="AK189" s="266">
        <v>6.1680000000000001</v>
      </c>
      <c r="AL189" s="266">
        <v>6.4859999999999998</v>
      </c>
      <c r="AM189" s="266">
        <v>6.6589999999999998</v>
      </c>
      <c r="AN189" s="266">
        <v>6.9349999999999996</v>
      </c>
      <c r="AO189" s="266">
        <v>7.1269999999999998</v>
      </c>
      <c r="AP189" s="266">
        <v>7.4180000000000001</v>
      </c>
      <c r="AQ189" s="266">
        <v>7.99</v>
      </c>
      <c r="AR189" s="266">
        <v>8.5990000000000002</v>
      </c>
      <c r="AS189" s="266">
        <v>8.9420000000000002</v>
      </c>
      <c r="AT189" s="266">
        <v>9.1820000000000004</v>
      </c>
      <c r="AU189" s="266">
        <v>9.5470000000000006</v>
      </c>
      <c r="AV189" s="266">
        <v>9.7910000000000004</v>
      </c>
      <c r="AW189" s="266">
        <v>10.266</v>
      </c>
      <c r="AX189" s="266">
        <v>11.128</v>
      </c>
      <c r="BA189" s="372">
        <v>187</v>
      </c>
      <c r="BB189" s="372">
        <v>-7.9899999999999999E-2</v>
      </c>
      <c r="BC189" s="372">
        <v>7.3494999999999999</v>
      </c>
      <c r="BD189" s="372">
        <v>0.12198000000000001</v>
      </c>
      <c r="BE189" s="372">
        <v>5.07</v>
      </c>
      <c r="BF189" s="372">
        <v>5.5510000000000002</v>
      </c>
      <c r="BG189" s="372">
        <v>5.8550000000000004</v>
      </c>
      <c r="BH189" s="372">
        <v>6.0229999999999997</v>
      </c>
      <c r="BI189" s="372">
        <v>6.2919999999999998</v>
      </c>
      <c r="BJ189" s="372">
        <v>6.4809999999999999</v>
      </c>
      <c r="BK189" s="372">
        <v>6.7709999999999999</v>
      </c>
      <c r="BL189" s="372">
        <v>7.35</v>
      </c>
      <c r="BM189" s="372">
        <v>7.9820000000000002</v>
      </c>
      <c r="BN189" s="372">
        <v>8.3450000000000006</v>
      </c>
      <c r="BO189" s="372">
        <v>8.6020000000000003</v>
      </c>
      <c r="BP189" s="372">
        <v>8.9969999999999999</v>
      </c>
      <c r="BQ189" s="372">
        <v>9.2639999999999993</v>
      </c>
      <c r="BR189" s="372">
        <v>9.7929999999999993</v>
      </c>
      <c r="BS189" s="372">
        <v>10.776999999999999</v>
      </c>
    </row>
    <row r="190" spans="1:71" x14ac:dyDescent="0.2">
      <c r="A190" s="265">
        <f t="shared" si="85"/>
        <v>7.6814999999999998</v>
      </c>
      <c r="B190" s="265">
        <f t="shared" si="86"/>
        <v>7.1059999999999999</v>
      </c>
      <c r="C190" s="265">
        <f t="shared" si="63"/>
        <v>8.3034999999999997</v>
      </c>
      <c r="D190" s="265">
        <f t="shared" si="87"/>
        <v>188</v>
      </c>
      <c r="E190" s="373">
        <f t="shared" si="88"/>
        <v>6.1765913757700206</v>
      </c>
      <c r="F190" s="373">
        <f t="shared" si="89"/>
        <v>0.51471594798083509</v>
      </c>
      <c r="G190" s="373">
        <f t="shared" si="90"/>
        <v>15.17659137577002</v>
      </c>
      <c r="H190" s="374">
        <f t="shared" si="91"/>
        <v>0.83236030468628386</v>
      </c>
      <c r="I190" s="374">
        <f t="shared" si="64"/>
        <v>0.5945379436603222</v>
      </c>
      <c r="J190" s="374">
        <f t="shared" si="65"/>
        <v>0.7315975713295424</v>
      </c>
      <c r="K190" s="265" cm="1">
        <f t="array" ref="K190">$G190^gamma_drug4/($G190^gamma_drug4+(AGE_50_drug4+9)^gamma_drug4)</f>
        <v>1</v>
      </c>
      <c r="L190" s="264">
        <f t="shared" si="66"/>
        <v>188</v>
      </c>
      <c r="M190" s="264">
        <f t="shared" si="67"/>
        <v>2.1350000000000001E-2</v>
      </c>
      <c r="N190" s="264">
        <f t="shared" si="68"/>
        <v>7.6817500000000001</v>
      </c>
      <c r="O190" s="264">
        <f t="shared" si="69"/>
        <v>0.115705</v>
      </c>
      <c r="P190" s="264">
        <f t="shared" si="70"/>
        <v>5.3715000000000002</v>
      </c>
      <c r="Q190" s="264">
        <f t="shared" si="71"/>
        <v>5.8695000000000004</v>
      </c>
      <c r="R190" s="264">
        <f t="shared" si="72"/>
        <v>6.1805000000000003</v>
      </c>
      <c r="S190" s="264">
        <f t="shared" si="73"/>
        <v>6.3514999999999997</v>
      </c>
      <c r="T190" s="264">
        <f t="shared" si="74"/>
        <v>6.6239999999999997</v>
      </c>
      <c r="U190" s="264">
        <f t="shared" si="75"/>
        <v>6.8144999999999998</v>
      </c>
      <c r="V190" s="264">
        <f t="shared" si="76"/>
        <v>7.1059999999999999</v>
      </c>
      <c r="W190" s="264">
        <f t="shared" si="77"/>
        <v>7.6814999999999998</v>
      </c>
      <c r="X190" s="264">
        <f t="shared" si="78"/>
        <v>8.3034999999999997</v>
      </c>
      <c r="Y190" s="264">
        <f t="shared" si="79"/>
        <v>8.6574999999999989</v>
      </c>
      <c r="Z190" s="264">
        <f t="shared" si="80"/>
        <v>8.9055</v>
      </c>
      <c r="AA190" s="264">
        <f t="shared" si="81"/>
        <v>9.286999999999999</v>
      </c>
      <c r="AB190" s="264">
        <f t="shared" si="82"/>
        <v>9.5425000000000004</v>
      </c>
      <c r="AC190" s="264">
        <f t="shared" si="83"/>
        <v>10.045500000000001</v>
      </c>
      <c r="AD190" s="264">
        <f t="shared" si="84"/>
        <v>10.9695</v>
      </c>
      <c r="AF190" s="266">
        <v>188</v>
      </c>
      <c r="AG190" s="266">
        <v>0.1235</v>
      </c>
      <c r="AH190" s="266">
        <v>8.0021000000000004</v>
      </c>
      <c r="AI190" s="266">
        <v>0.10944</v>
      </c>
      <c r="AJ190" s="266">
        <v>5.665</v>
      </c>
      <c r="AK190" s="266">
        <v>6.1779999999999999</v>
      </c>
      <c r="AL190" s="266">
        <v>6.4960000000000004</v>
      </c>
      <c r="AM190" s="266">
        <v>6.67</v>
      </c>
      <c r="AN190" s="266">
        <v>6.9459999999999997</v>
      </c>
      <c r="AO190" s="266">
        <v>7.1379999999999999</v>
      </c>
      <c r="AP190" s="266">
        <v>7.43</v>
      </c>
      <c r="AQ190" s="266">
        <v>8.0020000000000007</v>
      </c>
      <c r="AR190" s="266">
        <v>8.6120000000000001</v>
      </c>
      <c r="AS190" s="266">
        <v>8.9559999999999995</v>
      </c>
      <c r="AT190" s="266">
        <v>9.1959999999999997</v>
      </c>
      <c r="AU190" s="266">
        <v>9.5619999999999994</v>
      </c>
      <c r="AV190" s="266">
        <v>9.8059999999999992</v>
      </c>
      <c r="AW190" s="266">
        <v>10.282</v>
      </c>
      <c r="AX190" s="266">
        <v>11.145</v>
      </c>
      <c r="BA190" s="372">
        <v>188</v>
      </c>
      <c r="BB190" s="372">
        <v>-8.0799999999999997E-2</v>
      </c>
      <c r="BC190" s="372">
        <v>7.3613999999999997</v>
      </c>
      <c r="BD190" s="372">
        <v>0.12197</v>
      </c>
      <c r="BE190" s="372">
        <v>5.0780000000000003</v>
      </c>
      <c r="BF190" s="372">
        <v>5.5609999999999999</v>
      </c>
      <c r="BG190" s="372">
        <v>5.8650000000000002</v>
      </c>
      <c r="BH190" s="372">
        <v>6.0330000000000004</v>
      </c>
      <c r="BI190" s="372">
        <v>6.3019999999999996</v>
      </c>
      <c r="BJ190" s="372">
        <v>6.4909999999999997</v>
      </c>
      <c r="BK190" s="372">
        <v>6.782</v>
      </c>
      <c r="BL190" s="372">
        <v>7.3609999999999998</v>
      </c>
      <c r="BM190" s="372">
        <v>7.9950000000000001</v>
      </c>
      <c r="BN190" s="372">
        <v>8.359</v>
      </c>
      <c r="BO190" s="372">
        <v>8.6150000000000002</v>
      </c>
      <c r="BP190" s="372">
        <v>9.0120000000000005</v>
      </c>
      <c r="BQ190" s="372">
        <v>9.2789999999999999</v>
      </c>
      <c r="BR190" s="372">
        <v>9.8089999999999993</v>
      </c>
      <c r="BS190" s="372">
        <v>10.794</v>
      </c>
    </row>
    <row r="191" spans="1:71" x14ac:dyDescent="0.2">
      <c r="A191" s="265">
        <f t="shared" si="85"/>
        <v>7.6940000000000008</v>
      </c>
      <c r="B191" s="265">
        <f t="shared" si="86"/>
        <v>7.1174999999999997</v>
      </c>
      <c r="C191" s="265">
        <f t="shared" si="63"/>
        <v>8.3164999999999996</v>
      </c>
      <c r="D191" s="265">
        <f t="shared" si="87"/>
        <v>189</v>
      </c>
      <c r="E191" s="373">
        <f t="shared" si="88"/>
        <v>6.2094455852156054</v>
      </c>
      <c r="F191" s="373">
        <f t="shared" si="89"/>
        <v>0.51745379876796715</v>
      </c>
      <c r="G191" s="373">
        <f t="shared" si="90"/>
        <v>15.209445585215605</v>
      </c>
      <c r="H191" s="374">
        <f t="shared" si="91"/>
        <v>0.83366878064992156</v>
      </c>
      <c r="I191" s="374">
        <f t="shared" si="64"/>
        <v>0.59611125355343975</v>
      </c>
      <c r="J191" s="374">
        <f t="shared" si="65"/>
        <v>0.73270015837658375</v>
      </c>
      <c r="K191" s="265" cm="1">
        <f t="array" ref="K191">$G191^gamma_drug4/($G191^gamma_drug4+(AGE_50_drug4+9)^gamma_drug4)</f>
        <v>1</v>
      </c>
      <c r="L191" s="264">
        <f t="shared" si="66"/>
        <v>189</v>
      </c>
      <c r="M191" s="264">
        <f t="shared" si="67"/>
        <v>2.06E-2</v>
      </c>
      <c r="N191" s="264">
        <f t="shared" si="68"/>
        <v>7.6938499999999994</v>
      </c>
      <c r="O191" s="264">
        <f t="shared" si="69"/>
        <v>0.11569</v>
      </c>
      <c r="P191" s="264">
        <f t="shared" si="70"/>
        <v>5.3804999999999996</v>
      </c>
      <c r="Q191" s="264">
        <f t="shared" si="71"/>
        <v>5.8789999999999996</v>
      </c>
      <c r="R191" s="264">
        <f t="shared" si="72"/>
        <v>6.1905000000000001</v>
      </c>
      <c r="S191" s="264">
        <f t="shared" si="73"/>
        <v>6.3620000000000001</v>
      </c>
      <c r="T191" s="264">
        <f t="shared" si="74"/>
        <v>6.6349999999999998</v>
      </c>
      <c r="U191" s="264">
        <f t="shared" si="75"/>
        <v>6.8260000000000005</v>
      </c>
      <c r="V191" s="264">
        <f t="shared" si="76"/>
        <v>7.1174999999999997</v>
      </c>
      <c r="W191" s="264">
        <f t="shared" si="77"/>
        <v>7.6940000000000008</v>
      </c>
      <c r="X191" s="264">
        <f t="shared" si="78"/>
        <v>8.3164999999999996</v>
      </c>
      <c r="Y191" s="264">
        <f t="shared" si="79"/>
        <v>8.6709999999999994</v>
      </c>
      <c r="Z191" s="264">
        <f t="shared" si="80"/>
        <v>8.9194999999999993</v>
      </c>
      <c r="AA191" s="264">
        <f t="shared" si="81"/>
        <v>9.3010000000000002</v>
      </c>
      <c r="AB191" s="264">
        <f t="shared" si="82"/>
        <v>9.557500000000001</v>
      </c>
      <c r="AC191" s="264">
        <f t="shared" si="83"/>
        <v>10.061</v>
      </c>
      <c r="AD191" s="264">
        <f t="shared" si="84"/>
        <v>10.987</v>
      </c>
      <c r="AF191" s="266">
        <v>189</v>
      </c>
      <c r="AG191" s="266">
        <v>0.123</v>
      </c>
      <c r="AH191" s="266">
        <v>8.0145</v>
      </c>
      <c r="AI191" s="266">
        <v>0.10942</v>
      </c>
      <c r="AJ191" s="266">
        <v>5.6740000000000004</v>
      </c>
      <c r="AK191" s="266">
        <v>6.1879999999999997</v>
      </c>
      <c r="AL191" s="266">
        <v>6.5069999999999997</v>
      </c>
      <c r="AM191" s="266">
        <v>6.681</v>
      </c>
      <c r="AN191" s="266">
        <v>6.9569999999999999</v>
      </c>
      <c r="AO191" s="266">
        <v>7.15</v>
      </c>
      <c r="AP191" s="266">
        <v>7.4420000000000002</v>
      </c>
      <c r="AQ191" s="266">
        <v>8.0150000000000006</v>
      </c>
      <c r="AR191" s="266">
        <v>8.625</v>
      </c>
      <c r="AS191" s="266">
        <v>8.9700000000000006</v>
      </c>
      <c r="AT191" s="266">
        <v>9.2100000000000009</v>
      </c>
      <c r="AU191" s="266">
        <v>9.5760000000000005</v>
      </c>
      <c r="AV191" s="266">
        <v>9.8209999999999997</v>
      </c>
      <c r="AW191" s="266">
        <v>10.297000000000001</v>
      </c>
      <c r="AX191" s="266">
        <v>11.162000000000001</v>
      </c>
      <c r="BA191" s="372">
        <v>189</v>
      </c>
      <c r="BB191" s="372">
        <v>-8.1799999999999998E-2</v>
      </c>
      <c r="BC191" s="372">
        <v>7.3731999999999998</v>
      </c>
      <c r="BD191" s="372">
        <v>0.12196</v>
      </c>
      <c r="BE191" s="372">
        <v>5.0869999999999997</v>
      </c>
      <c r="BF191" s="372">
        <v>5.57</v>
      </c>
      <c r="BG191" s="372">
        <v>5.8739999999999997</v>
      </c>
      <c r="BH191" s="372">
        <v>6.0430000000000001</v>
      </c>
      <c r="BI191" s="372">
        <v>6.3129999999999997</v>
      </c>
      <c r="BJ191" s="372">
        <v>6.5019999999999998</v>
      </c>
      <c r="BK191" s="372">
        <v>6.7930000000000001</v>
      </c>
      <c r="BL191" s="372">
        <v>7.3730000000000002</v>
      </c>
      <c r="BM191" s="372">
        <v>8.0079999999999991</v>
      </c>
      <c r="BN191" s="372">
        <v>8.3719999999999999</v>
      </c>
      <c r="BO191" s="372">
        <v>8.6289999999999996</v>
      </c>
      <c r="BP191" s="372">
        <v>9.0259999999999998</v>
      </c>
      <c r="BQ191" s="372">
        <v>9.2940000000000005</v>
      </c>
      <c r="BR191" s="372">
        <v>9.8249999999999993</v>
      </c>
      <c r="BS191" s="372">
        <v>10.811999999999999</v>
      </c>
    </row>
    <row r="192" spans="1:71" x14ac:dyDescent="0.2">
      <c r="A192" s="265">
        <f t="shared" si="85"/>
        <v>7.7059999999999995</v>
      </c>
      <c r="B192" s="265">
        <f t="shared" si="86"/>
        <v>7.1285000000000007</v>
      </c>
      <c r="C192" s="265">
        <f t="shared" si="63"/>
        <v>8.3294999999999995</v>
      </c>
      <c r="D192" s="265">
        <f t="shared" si="87"/>
        <v>190</v>
      </c>
      <c r="E192" s="373">
        <f t="shared" si="88"/>
        <v>6.2422997946611911</v>
      </c>
      <c r="F192" s="373">
        <f t="shared" si="89"/>
        <v>0.52019164955509922</v>
      </c>
      <c r="G192" s="373">
        <f t="shared" si="90"/>
        <v>15.242299794661191</v>
      </c>
      <c r="H192" s="374">
        <f t="shared" si="91"/>
        <v>0.83496627155942593</v>
      </c>
      <c r="I192" s="374">
        <f t="shared" si="64"/>
        <v>0.59767920120051765</v>
      </c>
      <c r="J192" s="374">
        <f t="shared" si="65"/>
        <v>0.73379749427880547</v>
      </c>
      <c r="K192" s="265" cm="1">
        <f t="array" ref="K192">$G192^gamma_drug4/($G192^gamma_drug4+(AGE_50_drug4+9)^gamma_drug4)</f>
        <v>1</v>
      </c>
      <c r="L192" s="264">
        <f t="shared" si="66"/>
        <v>190</v>
      </c>
      <c r="M192" s="264">
        <f t="shared" si="67"/>
        <v>1.9900000000000001E-2</v>
      </c>
      <c r="N192" s="264">
        <f t="shared" si="68"/>
        <v>7.7058999999999997</v>
      </c>
      <c r="O192" s="264">
        <f t="shared" si="69"/>
        <v>0.115675</v>
      </c>
      <c r="P192" s="264">
        <f t="shared" si="70"/>
        <v>5.3889999999999993</v>
      </c>
      <c r="Q192" s="264">
        <f t="shared" si="71"/>
        <v>5.8885000000000005</v>
      </c>
      <c r="R192" s="264">
        <f t="shared" si="72"/>
        <v>6.2004999999999999</v>
      </c>
      <c r="S192" s="264">
        <f t="shared" si="73"/>
        <v>6.3719999999999999</v>
      </c>
      <c r="T192" s="264">
        <f t="shared" si="74"/>
        <v>6.6455000000000002</v>
      </c>
      <c r="U192" s="264">
        <f t="shared" si="75"/>
        <v>6.8364999999999991</v>
      </c>
      <c r="V192" s="264">
        <f t="shared" si="76"/>
        <v>7.1285000000000007</v>
      </c>
      <c r="W192" s="264">
        <f t="shared" si="77"/>
        <v>7.7059999999999995</v>
      </c>
      <c r="X192" s="264">
        <f t="shared" si="78"/>
        <v>8.3294999999999995</v>
      </c>
      <c r="Y192" s="264">
        <f t="shared" si="79"/>
        <v>8.6844999999999999</v>
      </c>
      <c r="Z192" s="264">
        <f t="shared" si="80"/>
        <v>8.9335000000000004</v>
      </c>
      <c r="AA192" s="264">
        <f t="shared" si="81"/>
        <v>9.3155000000000001</v>
      </c>
      <c r="AB192" s="264">
        <f t="shared" si="82"/>
        <v>9.5724999999999998</v>
      </c>
      <c r="AC192" s="264">
        <f t="shared" si="83"/>
        <v>10.077</v>
      </c>
      <c r="AD192" s="264">
        <f t="shared" si="84"/>
        <v>11.0045</v>
      </c>
      <c r="AF192" s="266">
        <v>190</v>
      </c>
      <c r="AG192" s="266">
        <v>0.1226</v>
      </c>
      <c r="AH192" s="266">
        <v>8.0268999999999995</v>
      </c>
      <c r="AI192" s="266">
        <v>0.1094</v>
      </c>
      <c r="AJ192" s="266">
        <v>5.6829999999999998</v>
      </c>
      <c r="AK192" s="266">
        <v>6.1980000000000004</v>
      </c>
      <c r="AL192" s="266">
        <v>6.5170000000000003</v>
      </c>
      <c r="AM192" s="266">
        <v>6.6909999999999998</v>
      </c>
      <c r="AN192" s="266">
        <v>6.968</v>
      </c>
      <c r="AO192" s="266">
        <v>7.1609999999999996</v>
      </c>
      <c r="AP192" s="266">
        <v>7.4530000000000003</v>
      </c>
      <c r="AQ192" s="266">
        <v>8.0269999999999992</v>
      </c>
      <c r="AR192" s="266">
        <v>8.6389999999999993</v>
      </c>
      <c r="AS192" s="266">
        <v>8.984</v>
      </c>
      <c r="AT192" s="266">
        <v>9.2240000000000002</v>
      </c>
      <c r="AU192" s="266">
        <v>9.5909999999999993</v>
      </c>
      <c r="AV192" s="266">
        <v>9.8360000000000003</v>
      </c>
      <c r="AW192" s="266">
        <v>10.313000000000001</v>
      </c>
      <c r="AX192" s="266">
        <v>11.179</v>
      </c>
      <c r="BA192" s="372">
        <v>190</v>
      </c>
      <c r="BB192" s="372">
        <v>-8.2799999999999999E-2</v>
      </c>
      <c r="BC192" s="372">
        <v>7.3849</v>
      </c>
      <c r="BD192" s="372">
        <v>0.12195</v>
      </c>
      <c r="BE192" s="372">
        <v>5.0949999999999998</v>
      </c>
      <c r="BF192" s="372">
        <v>5.5789999999999997</v>
      </c>
      <c r="BG192" s="372">
        <v>5.8840000000000003</v>
      </c>
      <c r="BH192" s="372">
        <v>6.0529999999999999</v>
      </c>
      <c r="BI192" s="372">
        <v>6.3230000000000004</v>
      </c>
      <c r="BJ192" s="372">
        <v>6.5119999999999996</v>
      </c>
      <c r="BK192" s="372">
        <v>6.8040000000000003</v>
      </c>
      <c r="BL192" s="372">
        <v>7.3849999999999998</v>
      </c>
      <c r="BM192" s="372">
        <v>8.02</v>
      </c>
      <c r="BN192" s="372">
        <v>8.3849999999999998</v>
      </c>
      <c r="BO192" s="372">
        <v>8.6430000000000007</v>
      </c>
      <c r="BP192" s="372">
        <v>9.0399999999999991</v>
      </c>
      <c r="BQ192" s="372">
        <v>9.3089999999999993</v>
      </c>
      <c r="BR192" s="372">
        <v>9.8409999999999993</v>
      </c>
      <c r="BS192" s="372">
        <v>10.83</v>
      </c>
    </row>
    <row r="193" spans="1:71" x14ac:dyDescent="0.2">
      <c r="A193" s="265">
        <f t="shared" si="85"/>
        <v>7.718</v>
      </c>
      <c r="B193" s="265">
        <f t="shared" si="86"/>
        <v>7.1400000000000006</v>
      </c>
      <c r="C193" s="265">
        <f t="shared" si="63"/>
        <v>8.3424999999999994</v>
      </c>
      <c r="D193" s="265">
        <f t="shared" si="87"/>
        <v>191</v>
      </c>
      <c r="E193" s="373">
        <f t="shared" si="88"/>
        <v>6.2751540041067759</v>
      </c>
      <c r="F193" s="373">
        <f t="shared" si="89"/>
        <v>0.5229295003422314</v>
      </c>
      <c r="G193" s="373">
        <f t="shared" si="90"/>
        <v>15.275154004106776</v>
      </c>
      <c r="H193" s="374">
        <f t="shared" si="91"/>
        <v>0.83625286171296742</v>
      </c>
      <c r="I193" s="374">
        <f t="shared" si="64"/>
        <v>0.599241784479005</v>
      </c>
      <c r="J193" s="374">
        <f t="shared" si="65"/>
        <v>0.73488960185065633</v>
      </c>
      <c r="K193" s="265" cm="1">
        <f t="array" ref="K193">$G193^gamma_drug4/($G193^gamma_drug4+(AGE_50_drug4+9)^gamma_drug4)</f>
        <v>1</v>
      </c>
      <c r="L193" s="264">
        <f t="shared" si="66"/>
        <v>191</v>
      </c>
      <c r="M193" s="264">
        <f t="shared" si="67"/>
        <v>1.9250000000000003E-2</v>
      </c>
      <c r="N193" s="264">
        <f t="shared" si="68"/>
        <v>7.7179000000000002</v>
      </c>
      <c r="O193" s="264">
        <f t="shared" si="69"/>
        <v>0.11565500000000001</v>
      </c>
      <c r="P193" s="264">
        <f t="shared" si="70"/>
        <v>5.3985000000000003</v>
      </c>
      <c r="Q193" s="264">
        <f t="shared" si="71"/>
        <v>5.8979999999999997</v>
      </c>
      <c r="R193" s="264">
        <f t="shared" si="72"/>
        <v>6.21</v>
      </c>
      <c r="S193" s="264">
        <f t="shared" si="73"/>
        <v>6.3819999999999997</v>
      </c>
      <c r="T193" s="264">
        <f t="shared" si="74"/>
        <v>6.6560000000000006</v>
      </c>
      <c r="U193" s="264">
        <f t="shared" si="75"/>
        <v>6.8475000000000001</v>
      </c>
      <c r="V193" s="264">
        <f t="shared" si="76"/>
        <v>7.1400000000000006</v>
      </c>
      <c r="W193" s="264">
        <f t="shared" si="77"/>
        <v>7.718</v>
      </c>
      <c r="X193" s="264">
        <f t="shared" si="78"/>
        <v>8.3424999999999994</v>
      </c>
      <c r="Y193" s="264">
        <f t="shared" si="79"/>
        <v>8.6980000000000004</v>
      </c>
      <c r="Z193" s="264">
        <f t="shared" si="80"/>
        <v>8.9474999999999998</v>
      </c>
      <c r="AA193" s="264">
        <f t="shared" si="81"/>
        <v>9.33</v>
      </c>
      <c r="AB193" s="264">
        <f t="shared" si="82"/>
        <v>9.5869999999999997</v>
      </c>
      <c r="AC193" s="264">
        <f t="shared" si="83"/>
        <v>10.091999999999999</v>
      </c>
      <c r="AD193" s="264">
        <f t="shared" si="84"/>
        <v>11.0215</v>
      </c>
      <c r="AF193" s="266">
        <v>191</v>
      </c>
      <c r="AG193" s="266">
        <v>0.1222</v>
      </c>
      <c r="AH193" s="266">
        <v>8.0391999999999992</v>
      </c>
      <c r="AI193" s="266">
        <v>0.10936999999999999</v>
      </c>
      <c r="AJ193" s="266">
        <v>5.6929999999999996</v>
      </c>
      <c r="AK193" s="266">
        <v>6.2080000000000002</v>
      </c>
      <c r="AL193" s="266">
        <v>6.5270000000000001</v>
      </c>
      <c r="AM193" s="266">
        <v>6.702</v>
      </c>
      <c r="AN193" s="266">
        <v>6.9790000000000001</v>
      </c>
      <c r="AO193" s="266">
        <v>7.1719999999999997</v>
      </c>
      <c r="AP193" s="266">
        <v>7.4649999999999999</v>
      </c>
      <c r="AQ193" s="266">
        <v>8.0389999999999997</v>
      </c>
      <c r="AR193" s="266">
        <v>8.6519999999999992</v>
      </c>
      <c r="AS193" s="266">
        <v>8.9969999999999999</v>
      </c>
      <c r="AT193" s="266">
        <v>9.2379999999999995</v>
      </c>
      <c r="AU193" s="266">
        <v>9.6050000000000004</v>
      </c>
      <c r="AV193" s="266">
        <v>9.85</v>
      </c>
      <c r="AW193" s="266">
        <v>10.327999999999999</v>
      </c>
      <c r="AX193" s="266">
        <v>11.196</v>
      </c>
      <c r="BA193" s="372">
        <v>191</v>
      </c>
      <c r="BB193" s="372">
        <v>-8.3699999999999997E-2</v>
      </c>
      <c r="BC193" s="372">
        <v>7.3966000000000003</v>
      </c>
      <c r="BD193" s="372">
        <v>0.12194000000000001</v>
      </c>
      <c r="BE193" s="372">
        <v>5.1040000000000001</v>
      </c>
      <c r="BF193" s="372">
        <v>5.5880000000000001</v>
      </c>
      <c r="BG193" s="372">
        <v>5.8929999999999998</v>
      </c>
      <c r="BH193" s="372">
        <v>6.0620000000000003</v>
      </c>
      <c r="BI193" s="372">
        <v>6.3330000000000002</v>
      </c>
      <c r="BJ193" s="372">
        <v>6.5229999999999997</v>
      </c>
      <c r="BK193" s="372">
        <v>6.8150000000000004</v>
      </c>
      <c r="BL193" s="372">
        <v>7.3970000000000002</v>
      </c>
      <c r="BM193" s="372">
        <v>8.0329999999999995</v>
      </c>
      <c r="BN193" s="372">
        <v>8.3989999999999991</v>
      </c>
      <c r="BO193" s="372">
        <v>8.657</v>
      </c>
      <c r="BP193" s="372">
        <v>9.0549999999999997</v>
      </c>
      <c r="BQ193" s="372">
        <v>9.3239999999999998</v>
      </c>
      <c r="BR193" s="372">
        <v>9.8559999999999999</v>
      </c>
      <c r="BS193" s="372">
        <v>10.847</v>
      </c>
    </row>
    <row r="194" spans="1:71" x14ac:dyDescent="0.2">
      <c r="A194" s="265">
        <f t="shared" si="85"/>
        <v>7.73</v>
      </c>
      <c r="B194" s="265">
        <f t="shared" si="86"/>
        <v>7.1509999999999998</v>
      </c>
      <c r="C194" s="265">
        <f t="shared" ref="C194:C257" si="92">X194</f>
        <v>8.3550000000000004</v>
      </c>
      <c r="D194" s="265">
        <f t="shared" si="87"/>
        <v>192</v>
      </c>
      <c r="E194" s="373">
        <f t="shared" si="88"/>
        <v>6.3080082135523616</v>
      </c>
      <c r="F194" s="373">
        <f t="shared" si="89"/>
        <v>0.52566735112936347</v>
      </c>
      <c r="G194" s="373">
        <f t="shared" si="90"/>
        <v>15.308008213552363</v>
      </c>
      <c r="H194" s="374">
        <f t="shared" si="91"/>
        <v>0.8375286351282476</v>
      </c>
      <c r="I194" s="374">
        <f t="shared" ref="I194:I257" si="93">$G194^gamma_drug2/($G194^gamma_drug2+(AGE_50_drug2+9)^gamma_drug2)</f>
        <v>0.60079900160939381</v>
      </c>
      <c r="J194" s="374">
        <f t="shared" ref="J194:J257" si="94">$G194^gamma_drug3/($G194^gamma_drug3+(AGE_50_drug3+9)^gamma_drug3)</f>
        <v>0.73597650389179781</v>
      </c>
      <c r="K194" s="265" cm="1">
        <f t="array" ref="K194">$G194^gamma_drug4/($G194^gamma_drug4+(AGE_50_drug4+9)^gamma_drug4)</f>
        <v>1</v>
      </c>
      <c r="L194" s="264">
        <f t="shared" ref="L194:L257" si="95">AVERAGE(AF194,BA194)</f>
        <v>192</v>
      </c>
      <c r="M194" s="264">
        <f t="shared" ref="M194:M257" si="96">AVERAGE(AG194,BB194)</f>
        <v>1.8550000000000004E-2</v>
      </c>
      <c r="N194" s="264">
        <f t="shared" ref="N194:N257" si="97">AVERAGE(AH194,BC194)</f>
        <v>7.7298500000000008</v>
      </c>
      <c r="O194" s="264">
        <f t="shared" ref="O194:O257" si="98">AVERAGE(AI194,BD194)</f>
        <v>0.115635</v>
      </c>
      <c r="P194" s="264">
        <f t="shared" ref="P194:P257" si="99">AVERAGE(AJ194,BE194)</f>
        <v>5.4075000000000006</v>
      </c>
      <c r="Q194" s="264">
        <f t="shared" ref="Q194:Q257" si="100">AVERAGE(AK194,BF194)</f>
        <v>5.9075000000000006</v>
      </c>
      <c r="R194" s="264">
        <f t="shared" ref="R194:R257" si="101">AVERAGE(AL194,BG194)</f>
        <v>6.2204999999999995</v>
      </c>
      <c r="S194" s="264">
        <f t="shared" ref="S194:S257" si="102">AVERAGE(AM194,BH194)</f>
        <v>6.3925000000000001</v>
      </c>
      <c r="T194" s="264">
        <f t="shared" ref="T194:T257" si="103">AVERAGE(AN194,BI194)</f>
        <v>6.6665000000000001</v>
      </c>
      <c r="U194" s="264">
        <f t="shared" ref="U194:U257" si="104">AVERAGE(AO194,BJ194)</f>
        <v>6.8580000000000005</v>
      </c>
      <c r="V194" s="264">
        <f t="shared" ref="V194:V257" si="105">AVERAGE(AP194,BK194)</f>
        <v>7.1509999999999998</v>
      </c>
      <c r="W194" s="264">
        <f t="shared" ref="W194:W257" si="106">AVERAGE(AQ194,BL194)</f>
        <v>7.73</v>
      </c>
      <c r="X194" s="264">
        <f t="shared" ref="X194:X257" si="107">AVERAGE(AR194,BM194)</f>
        <v>8.3550000000000004</v>
      </c>
      <c r="Y194" s="264">
        <f t="shared" ref="Y194:Y257" si="108">AVERAGE(AS194,BN194)</f>
        <v>8.7115000000000009</v>
      </c>
      <c r="Z194" s="264">
        <f t="shared" ref="Z194:Z257" si="109">AVERAGE(AT194,BO194)</f>
        <v>8.9610000000000003</v>
      </c>
      <c r="AA194" s="264">
        <f t="shared" ref="AA194:AA257" si="110">AVERAGE(AU194,BP194)</f>
        <v>9.3440000000000012</v>
      </c>
      <c r="AB194" s="264">
        <f t="shared" ref="AB194:AB257" si="111">AVERAGE(AV194,BQ194)</f>
        <v>9.6020000000000003</v>
      </c>
      <c r="AC194" s="264">
        <f t="shared" ref="AC194:AC257" si="112">AVERAGE(AW194,BR194)</f>
        <v>10.108000000000001</v>
      </c>
      <c r="AD194" s="264">
        <f t="shared" ref="AD194:AD257" si="113">AVERAGE(AX194,BS194)</f>
        <v>11.038</v>
      </c>
      <c r="AF194" s="266">
        <v>192</v>
      </c>
      <c r="AG194" s="266">
        <v>0.12180000000000001</v>
      </c>
      <c r="AH194" s="266">
        <v>8.0515000000000008</v>
      </c>
      <c r="AI194" s="266">
        <v>0.10935</v>
      </c>
      <c r="AJ194" s="266">
        <v>5.702</v>
      </c>
      <c r="AK194" s="266">
        <v>6.218</v>
      </c>
      <c r="AL194" s="266">
        <v>6.5380000000000003</v>
      </c>
      <c r="AM194" s="266">
        <v>6.7130000000000001</v>
      </c>
      <c r="AN194" s="266">
        <v>6.99</v>
      </c>
      <c r="AO194" s="266">
        <v>7.1829999999999998</v>
      </c>
      <c r="AP194" s="266">
        <v>7.4770000000000003</v>
      </c>
      <c r="AQ194" s="266">
        <v>8.0519999999999996</v>
      </c>
      <c r="AR194" s="266">
        <v>8.6649999999999991</v>
      </c>
      <c r="AS194" s="266">
        <v>9.0109999999999992</v>
      </c>
      <c r="AT194" s="266">
        <v>9.2520000000000007</v>
      </c>
      <c r="AU194" s="266">
        <v>9.6189999999999998</v>
      </c>
      <c r="AV194" s="266">
        <v>9.8650000000000002</v>
      </c>
      <c r="AW194" s="266">
        <v>10.343999999999999</v>
      </c>
      <c r="AX194" s="266">
        <v>11.212</v>
      </c>
      <c r="BA194" s="372">
        <v>192</v>
      </c>
      <c r="BB194" s="372">
        <v>-8.4699999999999998E-2</v>
      </c>
      <c r="BC194" s="372">
        <v>7.4081999999999999</v>
      </c>
      <c r="BD194" s="372">
        <v>0.12192</v>
      </c>
      <c r="BE194" s="372">
        <v>5.1130000000000004</v>
      </c>
      <c r="BF194" s="372">
        <v>5.5970000000000004</v>
      </c>
      <c r="BG194" s="372">
        <v>5.9029999999999996</v>
      </c>
      <c r="BH194" s="372">
        <v>6.0720000000000001</v>
      </c>
      <c r="BI194" s="372">
        <v>6.343</v>
      </c>
      <c r="BJ194" s="372">
        <v>6.5330000000000004</v>
      </c>
      <c r="BK194" s="372">
        <v>6.8250000000000002</v>
      </c>
      <c r="BL194" s="372">
        <v>7.4080000000000004</v>
      </c>
      <c r="BM194" s="372">
        <v>8.0449999999999999</v>
      </c>
      <c r="BN194" s="372">
        <v>8.4120000000000008</v>
      </c>
      <c r="BO194" s="372">
        <v>8.67</v>
      </c>
      <c r="BP194" s="372">
        <v>9.0690000000000008</v>
      </c>
      <c r="BQ194" s="372">
        <v>9.3390000000000004</v>
      </c>
      <c r="BR194" s="372">
        <v>9.8719999999999999</v>
      </c>
      <c r="BS194" s="372">
        <v>10.864000000000001</v>
      </c>
    </row>
    <row r="195" spans="1:71" x14ac:dyDescent="0.2">
      <c r="A195" s="265">
        <f t="shared" ref="A195:A258" si="114">W195</f>
        <v>7.742</v>
      </c>
      <c r="B195" s="265">
        <f t="shared" ref="B195:B258" si="115">V195</f>
        <v>7.1620000000000008</v>
      </c>
      <c r="C195" s="265">
        <f t="shared" si="92"/>
        <v>8.3680000000000003</v>
      </c>
      <c r="D195" s="265">
        <f t="shared" ref="D195:D258" si="116">L195</f>
        <v>193</v>
      </c>
      <c r="E195" s="373">
        <f t="shared" ref="E195:E258" si="117">D195/(365.25/12)</f>
        <v>6.3408624229979464</v>
      </c>
      <c r="F195" s="373">
        <f t="shared" ref="F195:F258" si="118">D195/365.25</f>
        <v>0.52840520191649554</v>
      </c>
      <c r="G195" s="373">
        <f t="shared" ref="G195:G258" si="119">E195+9</f>
        <v>15.340862422997947</v>
      </c>
      <c r="H195" s="374">
        <f t="shared" ref="H195:H258" si="120">$G195^gamma_drug1/(G195^gamma+(AGE_50_drug1+9)^gamma_drug1)</f>
        <v>0.83879367553203021</v>
      </c>
      <c r="I195" s="374">
        <f t="shared" si="93"/>
        <v>0.60235085115086662</v>
      </c>
      <c r="J195" s="374">
        <f t="shared" si="94"/>
        <v>0.73705822318525138</v>
      </c>
      <c r="K195" s="265" cm="1">
        <f t="array" ref="K195">$G195^gamma_drug4/($G195^gamma_drug4+(AGE_50_drug4+9)^gamma_drug4)</f>
        <v>1</v>
      </c>
      <c r="L195" s="264">
        <f t="shared" si="95"/>
        <v>193</v>
      </c>
      <c r="M195" s="264">
        <f t="shared" si="96"/>
        <v>1.7849999999999998E-2</v>
      </c>
      <c r="N195" s="264">
        <f t="shared" si="97"/>
        <v>7.7417500000000006</v>
      </c>
      <c r="O195" s="264">
        <f t="shared" si="98"/>
        <v>0.11562</v>
      </c>
      <c r="P195" s="264">
        <f t="shared" si="99"/>
        <v>5.4160000000000004</v>
      </c>
      <c r="Q195" s="264">
        <f t="shared" si="100"/>
        <v>5.9175000000000004</v>
      </c>
      <c r="R195" s="264">
        <f t="shared" si="101"/>
        <v>6.2305000000000001</v>
      </c>
      <c r="S195" s="264">
        <f t="shared" si="102"/>
        <v>6.4024999999999999</v>
      </c>
      <c r="T195" s="264">
        <f t="shared" si="103"/>
        <v>6.6769999999999996</v>
      </c>
      <c r="U195" s="264">
        <f t="shared" si="104"/>
        <v>6.8689999999999998</v>
      </c>
      <c r="V195" s="264">
        <f t="shared" si="105"/>
        <v>7.1620000000000008</v>
      </c>
      <c r="W195" s="264">
        <f t="shared" si="106"/>
        <v>7.742</v>
      </c>
      <c r="X195" s="264">
        <f t="shared" si="107"/>
        <v>8.3680000000000003</v>
      </c>
      <c r="Y195" s="264">
        <f t="shared" si="108"/>
        <v>8.724499999999999</v>
      </c>
      <c r="Z195" s="264">
        <f t="shared" si="109"/>
        <v>8.9749999999999996</v>
      </c>
      <c r="AA195" s="264">
        <f t="shared" si="110"/>
        <v>9.3584999999999994</v>
      </c>
      <c r="AB195" s="264">
        <f t="shared" si="111"/>
        <v>9.6165000000000003</v>
      </c>
      <c r="AC195" s="264">
        <f t="shared" si="112"/>
        <v>10.123000000000001</v>
      </c>
      <c r="AD195" s="264">
        <f t="shared" si="113"/>
        <v>11.055499999999999</v>
      </c>
      <c r="AF195" s="266">
        <v>193</v>
      </c>
      <c r="AG195" s="266">
        <v>0.12139999999999999</v>
      </c>
      <c r="AH195" s="266">
        <v>8.0637000000000008</v>
      </c>
      <c r="AI195" s="266">
        <v>0.10933</v>
      </c>
      <c r="AJ195" s="266">
        <v>5.7110000000000003</v>
      </c>
      <c r="AK195" s="266">
        <v>6.2279999999999998</v>
      </c>
      <c r="AL195" s="266">
        <v>6.548</v>
      </c>
      <c r="AM195" s="266">
        <v>6.7229999999999999</v>
      </c>
      <c r="AN195" s="266">
        <v>7.0010000000000003</v>
      </c>
      <c r="AO195" s="266">
        <v>7.194</v>
      </c>
      <c r="AP195" s="266">
        <v>7.4880000000000004</v>
      </c>
      <c r="AQ195" s="266">
        <v>8.0640000000000001</v>
      </c>
      <c r="AR195" s="266">
        <v>8.6780000000000008</v>
      </c>
      <c r="AS195" s="266">
        <v>9.0239999999999991</v>
      </c>
      <c r="AT195" s="266">
        <v>9.266</v>
      </c>
      <c r="AU195" s="266">
        <v>9.6340000000000003</v>
      </c>
      <c r="AV195" s="266">
        <v>9.8800000000000008</v>
      </c>
      <c r="AW195" s="266">
        <v>10.359</v>
      </c>
      <c r="AX195" s="266">
        <v>11.228999999999999</v>
      </c>
      <c r="BA195" s="372">
        <v>193</v>
      </c>
      <c r="BB195" s="372">
        <v>-8.5699999999999998E-2</v>
      </c>
      <c r="BC195" s="372">
        <v>7.4198000000000004</v>
      </c>
      <c r="BD195" s="372">
        <v>0.12191</v>
      </c>
      <c r="BE195" s="372">
        <v>5.1210000000000004</v>
      </c>
      <c r="BF195" s="372">
        <v>5.6070000000000002</v>
      </c>
      <c r="BG195" s="372">
        <v>5.9130000000000003</v>
      </c>
      <c r="BH195" s="372">
        <v>6.0819999999999999</v>
      </c>
      <c r="BI195" s="372">
        <v>6.3529999999999998</v>
      </c>
      <c r="BJ195" s="372">
        <v>6.5439999999999996</v>
      </c>
      <c r="BK195" s="372">
        <v>6.8360000000000003</v>
      </c>
      <c r="BL195" s="372">
        <v>7.42</v>
      </c>
      <c r="BM195" s="372">
        <v>8.0579999999999998</v>
      </c>
      <c r="BN195" s="372">
        <v>8.4250000000000007</v>
      </c>
      <c r="BO195" s="372">
        <v>8.6839999999999993</v>
      </c>
      <c r="BP195" s="372">
        <v>9.0830000000000002</v>
      </c>
      <c r="BQ195" s="372">
        <v>9.3529999999999998</v>
      </c>
      <c r="BR195" s="372">
        <v>9.8870000000000005</v>
      </c>
      <c r="BS195" s="372">
        <v>10.882</v>
      </c>
    </row>
    <row r="196" spans="1:71" x14ac:dyDescent="0.2">
      <c r="A196" s="265">
        <f t="shared" si="114"/>
        <v>7.7535000000000007</v>
      </c>
      <c r="B196" s="265">
        <f t="shared" si="115"/>
        <v>7.173</v>
      </c>
      <c r="C196" s="265">
        <f t="shared" si="92"/>
        <v>8.3810000000000002</v>
      </c>
      <c r="D196" s="265">
        <f t="shared" si="116"/>
        <v>194</v>
      </c>
      <c r="E196" s="373">
        <f t="shared" si="117"/>
        <v>6.3737166324435321</v>
      </c>
      <c r="F196" s="373">
        <f t="shared" si="118"/>
        <v>0.53114305270362761</v>
      </c>
      <c r="G196" s="373">
        <f t="shared" si="119"/>
        <v>15.373716632443532</v>
      </c>
      <c r="H196" s="374">
        <f t="shared" si="120"/>
        <v>0.8400480663500528</v>
      </c>
      <c r="I196" s="374">
        <f t="shared" si="93"/>
        <v>0.6038973319969636</v>
      </c>
      <c r="J196" s="374">
        <f t="shared" si="94"/>
        <v>0.73813478249558462</v>
      </c>
      <c r="K196" s="265" cm="1">
        <f t="array" ref="K196">$G196^gamma_drug4/($G196^gamma_drug4+(AGE_50_drug4+9)^gamma_drug4)</f>
        <v>1</v>
      </c>
      <c r="L196" s="264">
        <f t="shared" si="95"/>
        <v>194</v>
      </c>
      <c r="M196" s="264">
        <f t="shared" si="96"/>
        <v>1.72E-2</v>
      </c>
      <c r="N196" s="264">
        <f t="shared" si="97"/>
        <v>7.7536500000000004</v>
      </c>
      <c r="O196" s="264">
        <f t="shared" si="98"/>
        <v>0.115605</v>
      </c>
      <c r="P196" s="264">
        <f t="shared" si="99"/>
        <v>5.4249999999999998</v>
      </c>
      <c r="Q196" s="264">
        <f t="shared" si="100"/>
        <v>5.9269999999999996</v>
      </c>
      <c r="R196" s="264">
        <f t="shared" si="101"/>
        <v>6.24</v>
      </c>
      <c r="S196" s="264">
        <f t="shared" si="102"/>
        <v>6.4130000000000003</v>
      </c>
      <c r="T196" s="264">
        <f t="shared" si="103"/>
        <v>6.6875</v>
      </c>
      <c r="U196" s="264">
        <f t="shared" si="104"/>
        <v>6.8795000000000002</v>
      </c>
      <c r="V196" s="264">
        <f t="shared" si="105"/>
        <v>7.173</v>
      </c>
      <c r="W196" s="264">
        <f t="shared" si="106"/>
        <v>7.7535000000000007</v>
      </c>
      <c r="X196" s="264">
        <f t="shared" si="107"/>
        <v>8.3810000000000002</v>
      </c>
      <c r="Y196" s="264">
        <f t="shared" si="108"/>
        <v>8.7379999999999995</v>
      </c>
      <c r="Z196" s="264">
        <f t="shared" si="109"/>
        <v>8.9879999999999995</v>
      </c>
      <c r="AA196" s="264">
        <f t="shared" si="110"/>
        <v>9.3724999999999987</v>
      </c>
      <c r="AB196" s="264">
        <f t="shared" si="111"/>
        <v>9.6310000000000002</v>
      </c>
      <c r="AC196" s="264">
        <f t="shared" si="112"/>
        <v>10.138500000000001</v>
      </c>
      <c r="AD196" s="264">
        <f t="shared" si="113"/>
        <v>11.071999999999999</v>
      </c>
      <c r="AF196" s="266">
        <v>194</v>
      </c>
      <c r="AG196" s="266">
        <v>0.121</v>
      </c>
      <c r="AH196" s="266">
        <v>8.0759000000000007</v>
      </c>
      <c r="AI196" s="266">
        <v>0.10931</v>
      </c>
      <c r="AJ196" s="266">
        <v>5.72</v>
      </c>
      <c r="AK196" s="266">
        <v>6.2380000000000004</v>
      </c>
      <c r="AL196" s="266">
        <v>6.5579999999999998</v>
      </c>
      <c r="AM196" s="266">
        <v>6.734</v>
      </c>
      <c r="AN196" s="266">
        <v>7.0119999999999996</v>
      </c>
      <c r="AO196" s="266">
        <v>7.2050000000000001</v>
      </c>
      <c r="AP196" s="266">
        <v>7.4989999999999997</v>
      </c>
      <c r="AQ196" s="266">
        <v>8.0760000000000005</v>
      </c>
      <c r="AR196" s="266">
        <v>8.6910000000000007</v>
      </c>
      <c r="AS196" s="266">
        <v>9.0380000000000003</v>
      </c>
      <c r="AT196" s="266">
        <v>9.2789999999999999</v>
      </c>
      <c r="AU196" s="266">
        <v>9.6479999999999997</v>
      </c>
      <c r="AV196" s="266">
        <v>9.8940000000000001</v>
      </c>
      <c r="AW196" s="266">
        <v>10.374000000000001</v>
      </c>
      <c r="AX196" s="266">
        <v>11.244999999999999</v>
      </c>
      <c r="BA196" s="372">
        <v>194</v>
      </c>
      <c r="BB196" s="372">
        <v>-8.6599999999999996E-2</v>
      </c>
      <c r="BC196" s="372">
        <v>7.4314</v>
      </c>
      <c r="BD196" s="372">
        <v>0.12189999999999999</v>
      </c>
      <c r="BE196" s="372">
        <v>5.13</v>
      </c>
      <c r="BF196" s="372">
        <v>5.6159999999999997</v>
      </c>
      <c r="BG196" s="372">
        <v>5.9219999999999997</v>
      </c>
      <c r="BH196" s="372">
        <v>6.0919999999999996</v>
      </c>
      <c r="BI196" s="372">
        <v>6.3630000000000004</v>
      </c>
      <c r="BJ196" s="372">
        <v>6.5540000000000003</v>
      </c>
      <c r="BK196" s="372">
        <v>6.8470000000000004</v>
      </c>
      <c r="BL196" s="372">
        <v>7.431</v>
      </c>
      <c r="BM196" s="372">
        <v>8.0709999999999997</v>
      </c>
      <c r="BN196" s="372">
        <v>8.4380000000000006</v>
      </c>
      <c r="BO196" s="372">
        <v>8.6969999999999992</v>
      </c>
      <c r="BP196" s="372">
        <v>9.0969999999999995</v>
      </c>
      <c r="BQ196" s="372">
        <v>9.3680000000000003</v>
      </c>
      <c r="BR196" s="372">
        <v>9.9030000000000005</v>
      </c>
      <c r="BS196" s="372">
        <v>10.898999999999999</v>
      </c>
    </row>
    <row r="197" spans="1:71" x14ac:dyDescent="0.2">
      <c r="A197" s="265">
        <f t="shared" si="114"/>
        <v>7.7654999999999994</v>
      </c>
      <c r="B197" s="265">
        <f t="shared" si="115"/>
        <v>7.1840000000000002</v>
      </c>
      <c r="C197" s="265">
        <f t="shared" si="92"/>
        <v>8.3934999999999995</v>
      </c>
      <c r="D197" s="265">
        <f t="shared" si="116"/>
        <v>195</v>
      </c>
      <c r="E197" s="373">
        <f t="shared" si="117"/>
        <v>6.406570841889117</v>
      </c>
      <c r="F197" s="373">
        <f t="shared" si="118"/>
        <v>0.53388090349075978</v>
      </c>
      <c r="G197" s="373">
        <f t="shared" si="119"/>
        <v>15.406570841889117</v>
      </c>
      <c r="H197" s="374">
        <f t="shared" si="120"/>
        <v>0.8412918906973077</v>
      </c>
      <c r="I197" s="374">
        <f t="shared" si="93"/>
        <v>0.6054384433712654</v>
      </c>
      <c r="J197" s="374">
        <f t="shared" si="94"/>
        <v>0.73920620456713537</v>
      </c>
      <c r="K197" s="265" cm="1">
        <f t="array" ref="K197">$G197^gamma_drug4/($G197^gamma_drug4+(AGE_50_drug4+9)^gamma_drug4)</f>
        <v>1</v>
      </c>
      <c r="L197" s="264">
        <f t="shared" si="95"/>
        <v>195</v>
      </c>
      <c r="M197" s="264">
        <f t="shared" si="96"/>
        <v>1.6550000000000002E-2</v>
      </c>
      <c r="N197" s="264">
        <f t="shared" si="97"/>
        <v>7.7653999999999996</v>
      </c>
      <c r="O197" s="264">
        <f t="shared" si="98"/>
        <v>0.11559</v>
      </c>
      <c r="P197" s="264">
        <f t="shared" si="99"/>
        <v>5.4335000000000004</v>
      </c>
      <c r="Q197" s="264">
        <f t="shared" si="100"/>
        <v>5.9359999999999999</v>
      </c>
      <c r="R197" s="264">
        <f t="shared" si="101"/>
        <v>6.25</v>
      </c>
      <c r="S197" s="264">
        <f t="shared" si="102"/>
        <v>6.4224999999999994</v>
      </c>
      <c r="T197" s="264">
        <f t="shared" si="103"/>
        <v>6.6974999999999998</v>
      </c>
      <c r="U197" s="264">
        <f t="shared" si="104"/>
        <v>6.8900000000000006</v>
      </c>
      <c r="V197" s="264">
        <f t="shared" si="105"/>
        <v>7.1840000000000002</v>
      </c>
      <c r="W197" s="264">
        <f t="shared" si="106"/>
        <v>7.7654999999999994</v>
      </c>
      <c r="X197" s="264">
        <f t="shared" si="107"/>
        <v>8.3934999999999995</v>
      </c>
      <c r="Y197" s="264">
        <f t="shared" si="108"/>
        <v>8.7510000000000012</v>
      </c>
      <c r="Z197" s="264">
        <f t="shared" si="109"/>
        <v>9.0019999999999989</v>
      </c>
      <c r="AA197" s="264">
        <f t="shared" si="110"/>
        <v>9.3865000000000016</v>
      </c>
      <c r="AB197" s="264">
        <f t="shared" si="111"/>
        <v>9.6455000000000002</v>
      </c>
      <c r="AC197" s="264">
        <f t="shared" si="112"/>
        <v>10.154</v>
      </c>
      <c r="AD197" s="264">
        <f t="shared" si="113"/>
        <v>11.089500000000001</v>
      </c>
      <c r="AF197" s="266">
        <v>195</v>
      </c>
      <c r="AG197" s="266">
        <v>0.1206</v>
      </c>
      <c r="AH197" s="266">
        <v>8.0878999999999994</v>
      </c>
      <c r="AI197" s="266">
        <v>0.10929</v>
      </c>
      <c r="AJ197" s="266">
        <v>5.7290000000000001</v>
      </c>
      <c r="AK197" s="266">
        <v>6.2469999999999999</v>
      </c>
      <c r="AL197" s="266">
        <v>6.5679999999999996</v>
      </c>
      <c r="AM197" s="266">
        <v>6.7439999999999998</v>
      </c>
      <c r="AN197" s="266">
        <v>7.0220000000000002</v>
      </c>
      <c r="AO197" s="266">
        <v>7.2160000000000002</v>
      </c>
      <c r="AP197" s="266">
        <v>7.5110000000000001</v>
      </c>
      <c r="AQ197" s="266">
        <v>8.0879999999999992</v>
      </c>
      <c r="AR197" s="266">
        <v>8.7040000000000006</v>
      </c>
      <c r="AS197" s="266">
        <v>9.0510000000000002</v>
      </c>
      <c r="AT197" s="266">
        <v>9.2929999999999993</v>
      </c>
      <c r="AU197" s="266">
        <v>9.6620000000000008</v>
      </c>
      <c r="AV197" s="266">
        <v>9.9090000000000007</v>
      </c>
      <c r="AW197" s="266">
        <v>10.39</v>
      </c>
      <c r="AX197" s="266">
        <v>11.262</v>
      </c>
      <c r="BA197" s="372">
        <v>195</v>
      </c>
      <c r="BB197" s="372">
        <v>-8.7499999999999994E-2</v>
      </c>
      <c r="BC197" s="372">
        <v>7.4428999999999998</v>
      </c>
      <c r="BD197" s="372">
        <v>0.12189</v>
      </c>
      <c r="BE197" s="372">
        <v>5.1379999999999999</v>
      </c>
      <c r="BF197" s="372">
        <v>5.625</v>
      </c>
      <c r="BG197" s="372">
        <v>5.9320000000000004</v>
      </c>
      <c r="BH197" s="372">
        <v>6.101</v>
      </c>
      <c r="BI197" s="372">
        <v>6.3730000000000002</v>
      </c>
      <c r="BJ197" s="372">
        <v>6.5640000000000001</v>
      </c>
      <c r="BK197" s="372">
        <v>6.8570000000000002</v>
      </c>
      <c r="BL197" s="372">
        <v>7.4429999999999996</v>
      </c>
      <c r="BM197" s="372">
        <v>8.0830000000000002</v>
      </c>
      <c r="BN197" s="372">
        <v>8.4510000000000005</v>
      </c>
      <c r="BO197" s="372">
        <v>8.7110000000000003</v>
      </c>
      <c r="BP197" s="372">
        <v>9.1110000000000007</v>
      </c>
      <c r="BQ197" s="372">
        <v>9.3819999999999997</v>
      </c>
      <c r="BR197" s="372">
        <v>9.9179999999999993</v>
      </c>
      <c r="BS197" s="372">
        <v>10.917</v>
      </c>
    </row>
    <row r="198" spans="1:71" x14ac:dyDescent="0.2">
      <c r="A198" s="265">
        <f t="shared" si="114"/>
        <v>7.7769999999999992</v>
      </c>
      <c r="B198" s="265">
        <f t="shared" si="115"/>
        <v>7.1950000000000003</v>
      </c>
      <c r="C198" s="265">
        <f t="shared" si="92"/>
        <v>8.4060000000000006</v>
      </c>
      <c r="D198" s="265">
        <f t="shared" si="116"/>
        <v>196</v>
      </c>
      <c r="E198" s="373">
        <f t="shared" si="117"/>
        <v>6.4394250513347027</v>
      </c>
      <c r="F198" s="373">
        <f t="shared" si="118"/>
        <v>0.53661875427789185</v>
      </c>
      <c r="G198" s="373">
        <f t="shared" si="119"/>
        <v>15.439425051334702</v>
      </c>
      <c r="H198" s="374">
        <f t="shared" si="120"/>
        <v>0.84252523136868951</v>
      </c>
      <c r="I198" s="374">
        <f t="shared" si="93"/>
        <v>0.60697418482309629</v>
      </c>
      <c r="J198" s="374">
        <f t="shared" si="94"/>
        <v>0.74027251212227385</v>
      </c>
      <c r="K198" s="265" cm="1">
        <f t="array" ref="K198">$G198^gamma_drug4/($G198^gamma_drug4+(AGE_50_drug4+9)^gamma_drug4)</f>
        <v>1</v>
      </c>
      <c r="L198" s="264">
        <f t="shared" si="95"/>
        <v>196</v>
      </c>
      <c r="M198" s="264">
        <f t="shared" si="96"/>
        <v>1.5800000000000002E-2</v>
      </c>
      <c r="N198" s="264">
        <f t="shared" si="97"/>
        <v>7.7771499999999998</v>
      </c>
      <c r="O198" s="264">
        <f t="shared" si="98"/>
        <v>0.11557500000000001</v>
      </c>
      <c r="P198" s="264">
        <f t="shared" si="99"/>
        <v>5.4420000000000002</v>
      </c>
      <c r="Q198" s="264">
        <f t="shared" si="100"/>
        <v>5.9455</v>
      </c>
      <c r="R198" s="264">
        <f t="shared" si="101"/>
        <v>6.2595000000000001</v>
      </c>
      <c r="S198" s="264">
        <f t="shared" si="102"/>
        <v>6.4324999999999992</v>
      </c>
      <c r="T198" s="264">
        <f t="shared" si="103"/>
        <v>6.7080000000000002</v>
      </c>
      <c r="U198" s="264">
        <f t="shared" si="104"/>
        <v>6.9005000000000001</v>
      </c>
      <c r="V198" s="264">
        <f t="shared" si="105"/>
        <v>7.1950000000000003</v>
      </c>
      <c r="W198" s="264">
        <f t="shared" si="106"/>
        <v>7.7769999999999992</v>
      </c>
      <c r="X198" s="264">
        <f t="shared" si="107"/>
        <v>8.4060000000000006</v>
      </c>
      <c r="Y198" s="264">
        <f t="shared" si="108"/>
        <v>8.7639999999999993</v>
      </c>
      <c r="Z198" s="264">
        <f t="shared" si="109"/>
        <v>9.0154999999999994</v>
      </c>
      <c r="AA198" s="264">
        <f t="shared" si="110"/>
        <v>9.400500000000001</v>
      </c>
      <c r="AB198" s="264">
        <f t="shared" si="111"/>
        <v>9.66</v>
      </c>
      <c r="AC198" s="264">
        <f t="shared" si="112"/>
        <v>10.169499999999999</v>
      </c>
      <c r="AD198" s="264">
        <f t="shared" si="113"/>
        <v>11.106</v>
      </c>
      <c r="AF198" s="266">
        <v>196</v>
      </c>
      <c r="AG198" s="266">
        <v>0.1201</v>
      </c>
      <c r="AH198" s="266">
        <v>8.1</v>
      </c>
      <c r="AI198" s="266">
        <v>0.10927000000000001</v>
      </c>
      <c r="AJ198" s="266">
        <v>5.7380000000000004</v>
      </c>
      <c r="AK198" s="266">
        <v>6.2569999999999997</v>
      </c>
      <c r="AL198" s="266">
        <v>6.5780000000000003</v>
      </c>
      <c r="AM198" s="266">
        <v>6.7539999999999996</v>
      </c>
      <c r="AN198" s="266">
        <v>7.0330000000000004</v>
      </c>
      <c r="AO198" s="266">
        <v>7.2270000000000003</v>
      </c>
      <c r="AP198" s="266">
        <v>7.5220000000000002</v>
      </c>
      <c r="AQ198" s="266">
        <v>8.1</v>
      </c>
      <c r="AR198" s="266">
        <v>8.7170000000000005</v>
      </c>
      <c r="AS198" s="266">
        <v>9.0640000000000001</v>
      </c>
      <c r="AT198" s="266">
        <v>9.3070000000000004</v>
      </c>
      <c r="AU198" s="266">
        <v>9.6760000000000002</v>
      </c>
      <c r="AV198" s="266">
        <v>9.923</v>
      </c>
      <c r="AW198" s="266">
        <v>10.404999999999999</v>
      </c>
      <c r="AX198" s="266">
        <v>11.278</v>
      </c>
      <c r="BA198" s="372">
        <v>196</v>
      </c>
      <c r="BB198" s="372">
        <v>-8.8499999999999995E-2</v>
      </c>
      <c r="BC198" s="372">
        <v>7.4542999999999999</v>
      </c>
      <c r="BD198" s="372">
        <v>0.12188</v>
      </c>
      <c r="BE198" s="372">
        <v>5.1459999999999999</v>
      </c>
      <c r="BF198" s="372">
        <v>5.6340000000000003</v>
      </c>
      <c r="BG198" s="372">
        <v>5.9409999999999998</v>
      </c>
      <c r="BH198" s="372">
        <v>6.1109999999999998</v>
      </c>
      <c r="BI198" s="372">
        <v>6.383</v>
      </c>
      <c r="BJ198" s="372">
        <v>6.5739999999999998</v>
      </c>
      <c r="BK198" s="372">
        <v>6.8680000000000003</v>
      </c>
      <c r="BL198" s="372">
        <v>7.4539999999999997</v>
      </c>
      <c r="BM198" s="372">
        <v>8.0950000000000006</v>
      </c>
      <c r="BN198" s="372">
        <v>8.4640000000000004</v>
      </c>
      <c r="BO198" s="372">
        <v>8.7240000000000002</v>
      </c>
      <c r="BP198" s="372">
        <v>9.125</v>
      </c>
      <c r="BQ198" s="372">
        <v>9.3970000000000002</v>
      </c>
      <c r="BR198" s="372">
        <v>9.9339999999999993</v>
      </c>
      <c r="BS198" s="372">
        <v>10.933999999999999</v>
      </c>
    </row>
    <row r="199" spans="1:71" x14ac:dyDescent="0.2">
      <c r="A199" s="265">
        <f t="shared" si="114"/>
        <v>7.7889999999999997</v>
      </c>
      <c r="B199" s="265">
        <f t="shared" si="115"/>
        <v>7.2059999999999995</v>
      </c>
      <c r="C199" s="265">
        <f t="shared" si="92"/>
        <v>8.4190000000000005</v>
      </c>
      <c r="D199" s="265">
        <f t="shared" si="116"/>
        <v>197</v>
      </c>
      <c r="E199" s="373">
        <f t="shared" si="117"/>
        <v>6.4722792607802875</v>
      </c>
      <c r="F199" s="373">
        <f t="shared" si="118"/>
        <v>0.53935660506502392</v>
      </c>
      <c r="G199" s="373">
        <f t="shared" si="119"/>
        <v>15.472279260780287</v>
      </c>
      <c r="H199" s="374">
        <f t="shared" si="120"/>
        <v>0.84374817082999787</v>
      </c>
      <c r="I199" s="374">
        <f t="shared" si="93"/>
        <v>0.60850455622324462</v>
      </c>
      <c r="J199" s="374">
        <f t="shared" si="94"/>
        <v>0.74133372785970209</v>
      </c>
      <c r="K199" s="265" cm="1">
        <f t="array" ref="K199">$G199^gamma_drug4/($G199^gamma_drug4+(AGE_50_drug4+9)^gamma_drug4)</f>
        <v>1</v>
      </c>
      <c r="L199" s="264">
        <f t="shared" si="95"/>
        <v>197</v>
      </c>
      <c r="M199" s="264">
        <f t="shared" si="96"/>
        <v>1.5150000000000004E-2</v>
      </c>
      <c r="N199" s="264">
        <f t="shared" si="97"/>
        <v>7.7888500000000001</v>
      </c>
      <c r="O199" s="264">
        <f t="shared" si="98"/>
        <v>0.115565</v>
      </c>
      <c r="P199" s="264">
        <f t="shared" si="99"/>
        <v>5.4510000000000005</v>
      </c>
      <c r="Q199" s="264">
        <f t="shared" si="100"/>
        <v>5.9545000000000003</v>
      </c>
      <c r="R199" s="264">
        <f t="shared" si="101"/>
        <v>6.2690000000000001</v>
      </c>
      <c r="S199" s="264">
        <f t="shared" si="102"/>
        <v>6.4420000000000002</v>
      </c>
      <c r="T199" s="264">
        <f t="shared" si="103"/>
        <v>6.7184999999999997</v>
      </c>
      <c r="U199" s="264">
        <f t="shared" si="104"/>
        <v>6.9109999999999996</v>
      </c>
      <c r="V199" s="264">
        <f t="shared" si="105"/>
        <v>7.2059999999999995</v>
      </c>
      <c r="W199" s="264">
        <f t="shared" si="106"/>
        <v>7.7889999999999997</v>
      </c>
      <c r="X199" s="264">
        <f t="shared" si="107"/>
        <v>8.4190000000000005</v>
      </c>
      <c r="Y199" s="264">
        <f t="shared" si="108"/>
        <v>8.7774999999999999</v>
      </c>
      <c r="Z199" s="264">
        <f t="shared" si="109"/>
        <v>9.0285000000000011</v>
      </c>
      <c r="AA199" s="264">
        <f t="shared" si="110"/>
        <v>9.4149999999999991</v>
      </c>
      <c r="AB199" s="264">
        <f t="shared" si="111"/>
        <v>9.6745000000000001</v>
      </c>
      <c r="AC199" s="264">
        <f t="shared" si="112"/>
        <v>10.1845</v>
      </c>
      <c r="AD199" s="264">
        <f t="shared" si="113"/>
        <v>11.1225</v>
      </c>
      <c r="AF199" s="266">
        <v>197</v>
      </c>
      <c r="AG199" s="266">
        <v>0.1197</v>
      </c>
      <c r="AH199" s="266">
        <v>8.1120000000000001</v>
      </c>
      <c r="AI199" s="266">
        <v>0.10925</v>
      </c>
      <c r="AJ199" s="266">
        <v>5.7469999999999999</v>
      </c>
      <c r="AK199" s="266">
        <v>6.2670000000000003</v>
      </c>
      <c r="AL199" s="266">
        <v>6.5880000000000001</v>
      </c>
      <c r="AM199" s="266">
        <v>6.7640000000000002</v>
      </c>
      <c r="AN199" s="266">
        <v>7.0439999999999996</v>
      </c>
      <c r="AO199" s="266">
        <v>7.2380000000000004</v>
      </c>
      <c r="AP199" s="266">
        <v>7.5330000000000004</v>
      </c>
      <c r="AQ199" s="266">
        <v>8.1120000000000001</v>
      </c>
      <c r="AR199" s="266">
        <v>8.73</v>
      </c>
      <c r="AS199" s="266">
        <v>9.0779999999999994</v>
      </c>
      <c r="AT199" s="266">
        <v>9.32</v>
      </c>
      <c r="AU199" s="266">
        <v>9.69</v>
      </c>
      <c r="AV199" s="266">
        <v>9.9380000000000006</v>
      </c>
      <c r="AW199" s="266">
        <v>10.42</v>
      </c>
      <c r="AX199" s="266">
        <v>11.294</v>
      </c>
      <c r="BA199" s="372">
        <v>197</v>
      </c>
      <c r="BB199" s="372">
        <v>-8.9399999999999993E-2</v>
      </c>
      <c r="BC199" s="372">
        <v>7.4657</v>
      </c>
      <c r="BD199" s="372">
        <v>0.12188</v>
      </c>
      <c r="BE199" s="372">
        <v>5.1550000000000002</v>
      </c>
      <c r="BF199" s="372">
        <v>5.6420000000000003</v>
      </c>
      <c r="BG199" s="372">
        <v>5.95</v>
      </c>
      <c r="BH199" s="372">
        <v>6.12</v>
      </c>
      <c r="BI199" s="372">
        <v>6.3929999999999998</v>
      </c>
      <c r="BJ199" s="372">
        <v>6.5839999999999996</v>
      </c>
      <c r="BK199" s="372">
        <v>6.8789999999999996</v>
      </c>
      <c r="BL199" s="372">
        <v>7.4660000000000002</v>
      </c>
      <c r="BM199" s="372">
        <v>8.1080000000000005</v>
      </c>
      <c r="BN199" s="372">
        <v>8.4770000000000003</v>
      </c>
      <c r="BO199" s="372">
        <v>8.7370000000000001</v>
      </c>
      <c r="BP199" s="372">
        <v>9.14</v>
      </c>
      <c r="BQ199" s="372">
        <v>9.4109999999999996</v>
      </c>
      <c r="BR199" s="372">
        <v>9.9489999999999998</v>
      </c>
      <c r="BS199" s="372">
        <v>10.951000000000001</v>
      </c>
    </row>
    <row r="200" spans="1:71" x14ac:dyDescent="0.2">
      <c r="A200" s="265">
        <f t="shared" si="114"/>
        <v>7.8005000000000004</v>
      </c>
      <c r="B200" s="265">
        <f t="shared" si="115"/>
        <v>7.2164999999999999</v>
      </c>
      <c r="C200" s="265">
        <f t="shared" si="92"/>
        <v>8.4310000000000009</v>
      </c>
      <c r="D200" s="265">
        <f t="shared" si="116"/>
        <v>198</v>
      </c>
      <c r="E200" s="373">
        <f t="shared" si="117"/>
        <v>6.5051334702258723</v>
      </c>
      <c r="F200" s="373">
        <f t="shared" si="118"/>
        <v>0.5420944558521561</v>
      </c>
      <c r="G200" s="373">
        <f t="shared" si="119"/>
        <v>15.505133470225871</v>
      </c>
      <c r="H200" s="374">
        <f t="shared" si="120"/>
        <v>0.8449607912092878</v>
      </c>
      <c r="I200" s="374">
        <f t="shared" si="93"/>
        <v>0.61002955775970036</v>
      </c>
      <c r="J200" s="374">
        <f t="shared" si="94"/>
        <v>0.7423898744527897</v>
      </c>
      <c r="K200" s="265" cm="1">
        <f t="array" ref="K200">$G200^gamma_drug4/($G200^gamma_drug4+(AGE_50_drug4+9)^gamma_drug4)</f>
        <v>1</v>
      </c>
      <c r="L200" s="264">
        <f t="shared" si="95"/>
        <v>198</v>
      </c>
      <c r="M200" s="264">
        <f t="shared" si="96"/>
        <v>1.4450000000000005E-2</v>
      </c>
      <c r="N200" s="264">
        <f t="shared" si="97"/>
        <v>7.8004500000000005</v>
      </c>
      <c r="O200" s="264">
        <f t="shared" si="98"/>
        <v>0.115555</v>
      </c>
      <c r="P200" s="264">
        <f t="shared" si="99"/>
        <v>5.4595000000000002</v>
      </c>
      <c r="Q200" s="264">
        <f t="shared" si="100"/>
        <v>5.9634999999999998</v>
      </c>
      <c r="R200" s="264">
        <f t="shared" si="101"/>
        <v>6.2784999999999993</v>
      </c>
      <c r="S200" s="264">
        <f t="shared" si="102"/>
        <v>6.4525000000000006</v>
      </c>
      <c r="T200" s="264">
        <f t="shared" si="103"/>
        <v>6.7285000000000004</v>
      </c>
      <c r="U200" s="264">
        <f t="shared" si="104"/>
        <v>6.9219999999999997</v>
      </c>
      <c r="V200" s="264">
        <f t="shared" si="105"/>
        <v>7.2164999999999999</v>
      </c>
      <c r="W200" s="264">
        <f t="shared" si="106"/>
        <v>7.8005000000000004</v>
      </c>
      <c r="X200" s="264">
        <f t="shared" si="107"/>
        <v>8.4310000000000009</v>
      </c>
      <c r="Y200" s="264">
        <f t="shared" si="108"/>
        <v>8.7904999999999998</v>
      </c>
      <c r="Z200" s="264">
        <f t="shared" si="109"/>
        <v>9.0425000000000004</v>
      </c>
      <c r="AA200" s="264">
        <f t="shared" si="110"/>
        <v>9.4290000000000003</v>
      </c>
      <c r="AB200" s="264">
        <f t="shared" si="111"/>
        <v>9.6890000000000001</v>
      </c>
      <c r="AC200" s="264">
        <f t="shared" si="112"/>
        <v>10.199999999999999</v>
      </c>
      <c r="AD200" s="264">
        <f t="shared" si="113"/>
        <v>11.1395</v>
      </c>
      <c r="AF200" s="266">
        <v>198</v>
      </c>
      <c r="AG200" s="266">
        <v>0.1193</v>
      </c>
      <c r="AH200" s="266">
        <v>8.1239000000000008</v>
      </c>
      <c r="AI200" s="266">
        <v>0.10924</v>
      </c>
      <c r="AJ200" s="266">
        <v>5.7560000000000002</v>
      </c>
      <c r="AK200" s="266">
        <v>6.2759999999999998</v>
      </c>
      <c r="AL200" s="266">
        <v>6.5979999999999999</v>
      </c>
      <c r="AM200" s="266">
        <v>6.7750000000000004</v>
      </c>
      <c r="AN200" s="266">
        <v>7.0540000000000003</v>
      </c>
      <c r="AO200" s="266">
        <v>7.2489999999999997</v>
      </c>
      <c r="AP200" s="266">
        <v>7.5439999999999996</v>
      </c>
      <c r="AQ200" s="266">
        <v>8.1240000000000006</v>
      </c>
      <c r="AR200" s="266">
        <v>8.7420000000000009</v>
      </c>
      <c r="AS200" s="266">
        <v>9.0909999999999993</v>
      </c>
      <c r="AT200" s="266">
        <v>9.3339999999999996</v>
      </c>
      <c r="AU200" s="266">
        <v>9.7050000000000001</v>
      </c>
      <c r="AV200" s="266">
        <v>9.952</v>
      </c>
      <c r="AW200" s="266">
        <v>10.435</v>
      </c>
      <c r="AX200" s="266">
        <v>11.311</v>
      </c>
      <c r="BA200" s="372">
        <v>198</v>
      </c>
      <c r="BB200" s="372">
        <v>-9.0399999999999994E-2</v>
      </c>
      <c r="BC200" s="372">
        <v>7.4770000000000003</v>
      </c>
      <c r="BD200" s="372">
        <v>0.12187000000000001</v>
      </c>
      <c r="BE200" s="372">
        <v>5.1630000000000003</v>
      </c>
      <c r="BF200" s="372">
        <v>5.6509999999999998</v>
      </c>
      <c r="BG200" s="372">
        <v>5.9589999999999996</v>
      </c>
      <c r="BH200" s="372">
        <v>6.13</v>
      </c>
      <c r="BI200" s="372">
        <v>6.4029999999999996</v>
      </c>
      <c r="BJ200" s="372">
        <v>6.5949999999999998</v>
      </c>
      <c r="BK200" s="372">
        <v>6.8890000000000002</v>
      </c>
      <c r="BL200" s="372">
        <v>7.4770000000000003</v>
      </c>
      <c r="BM200" s="372">
        <v>8.1199999999999992</v>
      </c>
      <c r="BN200" s="372">
        <v>8.49</v>
      </c>
      <c r="BO200" s="372">
        <v>8.7509999999999994</v>
      </c>
      <c r="BP200" s="372">
        <v>9.1530000000000005</v>
      </c>
      <c r="BQ200" s="372">
        <v>9.4260000000000002</v>
      </c>
      <c r="BR200" s="372">
        <v>9.9649999999999999</v>
      </c>
      <c r="BS200" s="372">
        <v>10.968</v>
      </c>
    </row>
    <row r="201" spans="1:71" x14ac:dyDescent="0.2">
      <c r="A201" s="265">
        <f t="shared" si="114"/>
        <v>7.8119999999999994</v>
      </c>
      <c r="B201" s="265">
        <f t="shared" si="115"/>
        <v>7.2275</v>
      </c>
      <c r="C201" s="265">
        <f t="shared" si="92"/>
        <v>8.4435000000000002</v>
      </c>
      <c r="D201" s="265">
        <f t="shared" si="116"/>
        <v>199</v>
      </c>
      <c r="E201" s="373">
        <f t="shared" si="117"/>
        <v>6.537987679671458</v>
      </c>
      <c r="F201" s="373">
        <f t="shared" si="118"/>
        <v>0.54483230663928817</v>
      </c>
      <c r="G201" s="373">
        <f t="shared" si="119"/>
        <v>15.537987679671458</v>
      </c>
      <c r="H201" s="374">
        <f t="shared" si="120"/>
        <v>0.84616317428856291</v>
      </c>
      <c r="I201" s="374">
        <f t="shared" si="93"/>
        <v>0.61154918993341867</v>
      </c>
      <c r="J201" s="374">
        <f t="shared" si="94"/>
        <v>0.74344097454794644</v>
      </c>
      <c r="K201" s="265" cm="1">
        <f t="array" ref="K201">$G201^gamma_drug4/($G201^gamma_drug4+(AGE_50_drug4+9)^gamma_drug4)</f>
        <v>1</v>
      </c>
      <c r="L201" s="264">
        <f t="shared" si="95"/>
        <v>199</v>
      </c>
      <c r="M201" s="264">
        <f t="shared" si="96"/>
        <v>1.38E-2</v>
      </c>
      <c r="N201" s="264">
        <f t="shared" si="97"/>
        <v>7.8119999999999994</v>
      </c>
      <c r="O201" s="264">
        <f t="shared" si="98"/>
        <v>0.11554</v>
      </c>
      <c r="P201" s="264">
        <f t="shared" si="99"/>
        <v>5.468</v>
      </c>
      <c r="Q201" s="264">
        <f t="shared" si="100"/>
        <v>5.9729999999999999</v>
      </c>
      <c r="R201" s="264">
        <f t="shared" si="101"/>
        <v>6.2885</v>
      </c>
      <c r="S201" s="264">
        <f t="shared" si="102"/>
        <v>6.4619999999999997</v>
      </c>
      <c r="T201" s="264">
        <f t="shared" si="103"/>
        <v>6.7390000000000008</v>
      </c>
      <c r="U201" s="264">
        <f t="shared" si="104"/>
        <v>6.9320000000000004</v>
      </c>
      <c r="V201" s="264">
        <f t="shared" si="105"/>
        <v>7.2275</v>
      </c>
      <c r="W201" s="264">
        <f t="shared" si="106"/>
        <v>7.8119999999999994</v>
      </c>
      <c r="X201" s="264">
        <f t="shared" si="107"/>
        <v>8.4435000000000002</v>
      </c>
      <c r="Y201" s="264">
        <f t="shared" si="108"/>
        <v>8.8034999999999997</v>
      </c>
      <c r="Z201" s="264">
        <f t="shared" si="109"/>
        <v>9.0554999999999986</v>
      </c>
      <c r="AA201" s="264">
        <f t="shared" si="110"/>
        <v>9.442499999999999</v>
      </c>
      <c r="AB201" s="264">
        <f t="shared" si="111"/>
        <v>9.7029999999999994</v>
      </c>
      <c r="AC201" s="264">
        <f t="shared" si="112"/>
        <v>10.215</v>
      </c>
      <c r="AD201" s="264">
        <f t="shared" si="113"/>
        <v>11.155999999999999</v>
      </c>
      <c r="AF201" s="266">
        <v>199</v>
      </c>
      <c r="AG201" s="266">
        <v>0.11890000000000001</v>
      </c>
      <c r="AH201" s="266">
        <v>8.1356999999999999</v>
      </c>
      <c r="AI201" s="266">
        <v>0.10922</v>
      </c>
      <c r="AJ201" s="266">
        <v>5.7649999999999997</v>
      </c>
      <c r="AK201" s="266">
        <v>6.2859999999999996</v>
      </c>
      <c r="AL201" s="266">
        <v>6.6079999999999997</v>
      </c>
      <c r="AM201" s="266">
        <v>6.7850000000000001</v>
      </c>
      <c r="AN201" s="266">
        <v>7.0650000000000004</v>
      </c>
      <c r="AO201" s="266">
        <v>7.2590000000000003</v>
      </c>
      <c r="AP201" s="266">
        <v>7.5549999999999997</v>
      </c>
      <c r="AQ201" s="266">
        <v>8.1359999999999992</v>
      </c>
      <c r="AR201" s="266">
        <v>8.7550000000000008</v>
      </c>
      <c r="AS201" s="266">
        <v>9.1039999999999992</v>
      </c>
      <c r="AT201" s="266">
        <v>9.3469999999999995</v>
      </c>
      <c r="AU201" s="266">
        <v>9.718</v>
      </c>
      <c r="AV201" s="266">
        <v>9.9659999999999993</v>
      </c>
      <c r="AW201" s="266">
        <v>10.45</v>
      </c>
      <c r="AX201" s="266">
        <v>11.327</v>
      </c>
      <c r="BA201" s="372">
        <v>199</v>
      </c>
      <c r="BB201" s="372">
        <v>-9.1300000000000006E-2</v>
      </c>
      <c r="BC201" s="372">
        <v>7.4882999999999997</v>
      </c>
      <c r="BD201" s="372">
        <v>0.12186</v>
      </c>
      <c r="BE201" s="372">
        <v>5.1710000000000003</v>
      </c>
      <c r="BF201" s="372">
        <v>5.66</v>
      </c>
      <c r="BG201" s="372">
        <v>5.9690000000000003</v>
      </c>
      <c r="BH201" s="372">
        <v>6.1390000000000002</v>
      </c>
      <c r="BI201" s="372">
        <v>6.4130000000000003</v>
      </c>
      <c r="BJ201" s="372">
        <v>6.6050000000000004</v>
      </c>
      <c r="BK201" s="372">
        <v>6.9</v>
      </c>
      <c r="BL201" s="372">
        <v>7.4880000000000004</v>
      </c>
      <c r="BM201" s="372">
        <v>8.1319999999999997</v>
      </c>
      <c r="BN201" s="372">
        <v>8.5030000000000001</v>
      </c>
      <c r="BO201" s="372">
        <v>8.7639999999999993</v>
      </c>
      <c r="BP201" s="372">
        <v>9.1669999999999998</v>
      </c>
      <c r="BQ201" s="372">
        <v>9.44</v>
      </c>
      <c r="BR201" s="372">
        <v>9.98</v>
      </c>
      <c r="BS201" s="372">
        <v>10.984999999999999</v>
      </c>
    </row>
    <row r="202" spans="1:71" x14ac:dyDescent="0.2">
      <c r="A202" s="265">
        <f t="shared" si="114"/>
        <v>7.8239999999999998</v>
      </c>
      <c r="B202" s="265">
        <f t="shared" si="115"/>
        <v>7.2385000000000002</v>
      </c>
      <c r="C202" s="265">
        <f t="shared" si="92"/>
        <v>8.4555000000000007</v>
      </c>
      <c r="D202" s="265">
        <f t="shared" si="116"/>
        <v>200</v>
      </c>
      <c r="E202" s="373">
        <f t="shared" si="117"/>
        <v>6.5708418891170428</v>
      </c>
      <c r="F202" s="373">
        <f t="shared" si="118"/>
        <v>0.54757015742642023</v>
      </c>
      <c r="G202" s="373">
        <f t="shared" si="119"/>
        <v>15.570841889117043</v>
      </c>
      <c r="H202" s="374">
        <f t="shared" si="120"/>
        <v>0.84735540149579969</v>
      </c>
      <c r="I202" s="374">
        <f t="shared" si="93"/>
        <v>0.61306345355409719</v>
      </c>
      <c r="J202" s="374">
        <f t="shared" si="94"/>
        <v>0.74448705076302957</v>
      </c>
      <c r="K202" s="265" cm="1">
        <f t="array" ref="K202">$G202^gamma_drug4/($G202^gamma_drug4+(AGE_50_drug4+9)^gamma_drug4)</f>
        <v>1</v>
      </c>
      <c r="L202" s="264">
        <f t="shared" si="95"/>
        <v>200</v>
      </c>
      <c r="M202" s="264">
        <f t="shared" si="96"/>
        <v>1.3149999999999995E-2</v>
      </c>
      <c r="N202" s="264">
        <f t="shared" si="97"/>
        <v>7.823500000000001</v>
      </c>
      <c r="O202" s="264">
        <f t="shared" si="98"/>
        <v>0.115525</v>
      </c>
      <c r="P202" s="264">
        <f t="shared" si="99"/>
        <v>5.4764999999999997</v>
      </c>
      <c r="Q202" s="264">
        <f t="shared" si="100"/>
        <v>5.9819999999999993</v>
      </c>
      <c r="R202" s="264">
        <f t="shared" si="101"/>
        <v>6.298</v>
      </c>
      <c r="S202" s="264">
        <f t="shared" si="102"/>
        <v>6.4719999999999995</v>
      </c>
      <c r="T202" s="264">
        <f t="shared" si="103"/>
        <v>6.7484999999999999</v>
      </c>
      <c r="U202" s="264">
        <f t="shared" si="104"/>
        <v>6.9424999999999999</v>
      </c>
      <c r="V202" s="264">
        <f t="shared" si="105"/>
        <v>7.2385000000000002</v>
      </c>
      <c r="W202" s="264">
        <f t="shared" si="106"/>
        <v>7.8239999999999998</v>
      </c>
      <c r="X202" s="264">
        <f t="shared" si="107"/>
        <v>8.4555000000000007</v>
      </c>
      <c r="Y202" s="264">
        <f t="shared" si="108"/>
        <v>8.8160000000000007</v>
      </c>
      <c r="Z202" s="264">
        <f t="shared" si="109"/>
        <v>9.0689999999999991</v>
      </c>
      <c r="AA202" s="264">
        <f t="shared" si="110"/>
        <v>9.4564999999999984</v>
      </c>
      <c r="AB202" s="264">
        <f t="shared" si="111"/>
        <v>9.7175000000000011</v>
      </c>
      <c r="AC202" s="264">
        <f t="shared" si="112"/>
        <v>10.23</v>
      </c>
      <c r="AD202" s="264">
        <f t="shared" si="113"/>
        <v>11.172499999999999</v>
      </c>
      <c r="AF202" s="266">
        <v>200</v>
      </c>
      <c r="AG202" s="266">
        <v>0.11849999999999999</v>
      </c>
      <c r="AH202" s="266">
        <v>8.1475000000000009</v>
      </c>
      <c r="AI202" s="266">
        <v>0.10920000000000001</v>
      </c>
      <c r="AJ202" s="266">
        <v>5.774</v>
      </c>
      <c r="AK202" s="266">
        <v>6.2949999999999999</v>
      </c>
      <c r="AL202" s="266">
        <v>6.6180000000000003</v>
      </c>
      <c r="AM202" s="266">
        <v>6.7949999999999999</v>
      </c>
      <c r="AN202" s="266">
        <v>7.0750000000000002</v>
      </c>
      <c r="AO202" s="266">
        <v>7.27</v>
      </c>
      <c r="AP202" s="266">
        <v>7.5670000000000002</v>
      </c>
      <c r="AQ202" s="266">
        <v>8.1479999999999997</v>
      </c>
      <c r="AR202" s="266">
        <v>8.7669999999999995</v>
      </c>
      <c r="AS202" s="266">
        <v>9.1170000000000009</v>
      </c>
      <c r="AT202" s="266">
        <v>9.3610000000000007</v>
      </c>
      <c r="AU202" s="266">
        <v>9.7319999999999993</v>
      </c>
      <c r="AV202" s="266">
        <v>9.9809999999999999</v>
      </c>
      <c r="AW202" s="266">
        <v>10.465</v>
      </c>
      <c r="AX202" s="266">
        <v>11.343</v>
      </c>
      <c r="BA202" s="372">
        <v>200</v>
      </c>
      <c r="BB202" s="372">
        <v>-9.2200000000000004E-2</v>
      </c>
      <c r="BC202" s="372">
        <v>7.4995000000000003</v>
      </c>
      <c r="BD202" s="372">
        <v>0.12185</v>
      </c>
      <c r="BE202" s="372">
        <v>5.1790000000000003</v>
      </c>
      <c r="BF202" s="372">
        <v>5.6689999999999996</v>
      </c>
      <c r="BG202" s="372">
        <v>5.9779999999999998</v>
      </c>
      <c r="BH202" s="372">
        <v>6.149</v>
      </c>
      <c r="BI202" s="372">
        <v>6.4219999999999997</v>
      </c>
      <c r="BJ202" s="372">
        <v>6.6150000000000002</v>
      </c>
      <c r="BK202" s="372">
        <v>6.91</v>
      </c>
      <c r="BL202" s="372">
        <v>7.5</v>
      </c>
      <c r="BM202" s="372">
        <v>8.1440000000000001</v>
      </c>
      <c r="BN202" s="372">
        <v>8.5150000000000006</v>
      </c>
      <c r="BO202" s="372">
        <v>8.7769999999999992</v>
      </c>
      <c r="BP202" s="372">
        <v>9.1809999999999992</v>
      </c>
      <c r="BQ202" s="372">
        <v>9.4540000000000006</v>
      </c>
      <c r="BR202" s="372">
        <v>9.9949999999999992</v>
      </c>
      <c r="BS202" s="372">
        <v>11.002000000000001</v>
      </c>
    </row>
    <row r="203" spans="1:71" x14ac:dyDescent="0.2">
      <c r="A203" s="265">
        <f t="shared" si="114"/>
        <v>7.8350000000000009</v>
      </c>
      <c r="B203" s="265">
        <f t="shared" si="115"/>
        <v>7.2490000000000006</v>
      </c>
      <c r="C203" s="265">
        <f t="shared" si="92"/>
        <v>8.4684999999999988</v>
      </c>
      <c r="D203" s="265">
        <f t="shared" si="116"/>
        <v>201</v>
      </c>
      <c r="E203" s="373">
        <f t="shared" si="117"/>
        <v>6.6036960985626285</v>
      </c>
      <c r="F203" s="373">
        <f t="shared" si="118"/>
        <v>0.55030800821355241</v>
      </c>
      <c r="G203" s="373">
        <f t="shared" si="119"/>
        <v>15.603696098562629</v>
      </c>
      <c r="H203" s="374">
        <f t="shared" si="120"/>
        <v>0.84853755389729901</v>
      </c>
      <c r="I203" s="374">
        <f t="shared" si="93"/>
        <v>0.61457234973597907</v>
      </c>
      <c r="J203" s="374">
        <f t="shared" si="94"/>
        <v>0.7455281256857873</v>
      </c>
      <c r="K203" s="265" cm="1">
        <f t="array" ref="K203">$G203^gamma_drug4/($G203^gamma_drug4+(AGE_50_drug4+9)^gamma_drug4)</f>
        <v>1</v>
      </c>
      <c r="L203" s="264">
        <f t="shared" si="95"/>
        <v>201</v>
      </c>
      <c r="M203" s="264">
        <f t="shared" si="96"/>
        <v>1.2499999999999997E-2</v>
      </c>
      <c r="N203" s="264">
        <f t="shared" si="97"/>
        <v>7.835</v>
      </c>
      <c r="O203" s="264">
        <f t="shared" si="98"/>
        <v>0.11551500000000001</v>
      </c>
      <c r="P203" s="264">
        <f t="shared" si="99"/>
        <v>5.4849999999999994</v>
      </c>
      <c r="Q203" s="264">
        <f t="shared" si="100"/>
        <v>5.9909999999999997</v>
      </c>
      <c r="R203" s="264">
        <f t="shared" si="101"/>
        <v>6.3075000000000001</v>
      </c>
      <c r="S203" s="264">
        <f t="shared" si="102"/>
        <v>6.4815000000000005</v>
      </c>
      <c r="T203" s="264">
        <f t="shared" si="103"/>
        <v>6.7590000000000003</v>
      </c>
      <c r="U203" s="264">
        <f t="shared" si="104"/>
        <v>6.9529999999999994</v>
      </c>
      <c r="V203" s="264">
        <f t="shared" si="105"/>
        <v>7.2490000000000006</v>
      </c>
      <c r="W203" s="264">
        <f t="shared" si="106"/>
        <v>7.8350000000000009</v>
      </c>
      <c r="X203" s="264">
        <f t="shared" si="107"/>
        <v>8.4684999999999988</v>
      </c>
      <c r="Y203" s="264">
        <f t="shared" si="108"/>
        <v>8.8290000000000006</v>
      </c>
      <c r="Z203" s="264">
        <f t="shared" si="109"/>
        <v>9.0820000000000007</v>
      </c>
      <c r="AA203" s="264">
        <f t="shared" si="110"/>
        <v>9.4705000000000013</v>
      </c>
      <c r="AB203" s="264">
        <f t="shared" si="111"/>
        <v>9.7315000000000005</v>
      </c>
      <c r="AC203" s="264">
        <f t="shared" si="112"/>
        <v>10.245000000000001</v>
      </c>
      <c r="AD203" s="264">
        <f t="shared" si="113"/>
        <v>11.189</v>
      </c>
      <c r="AF203" s="266">
        <v>201</v>
      </c>
      <c r="AG203" s="266">
        <v>0.1181</v>
      </c>
      <c r="AH203" s="266">
        <v>8.1593</v>
      </c>
      <c r="AI203" s="266">
        <v>0.10919</v>
      </c>
      <c r="AJ203" s="266">
        <v>5.782</v>
      </c>
      <c r="AK203" s="266">
        <v>6.3040000000000003</v>
      </c>
      <c r="AL203" s="266">
        <v>6.6280000000000001</v>
      </c>
      <c r="AM203" s="266">
        <v>6.8049999999999997</v>
      </c>
      <c r="AN203" s="266">
        <v>7.0860000000000003</v>
      </c>
      <c r="AO203" s="266">
        <v>7.2809999999999997</v>
      </c>
      <c r="AP203" s="266">
        <v>7.5780000000000003</v>
      </c>
      <c r="AQ203" s="266">
        <v>8.1590000000000007</v>
      </c>
      <c r="AR203" s="266">
        <v>8.7799999999999994</v>
      </c>
      <c r="AS203" s="266">
        <v>9.1300000000000008</v>
      </c>
      <c r="AT203" s="266">
        <v>9.3740000000000006</v>
      </c>
      <c r="AU203" s="266">
        <v>9.7460000000000004</v>
      </c>
      <c r="AV203" s="266">
        <v>9.9949999999999992</v>
      </c>
      <c r="AW203" s="266">
        <v>10.48</v>
      </c>
      <c r="AX203" s="266">
        <v>11.359</v>
      </c>
      <c r="BA203" s="372">
        <v>201</v>
      </c>
      <c r="BB203" s="372">
        <v>-9.3100000000000002E-2</v>
      </c>
      <c r="BC203" s="372">
        <v>7.5106999999999999</v>
      </c>
      <c r="BD203" s="372">
        <v>0.12184</v>
      </c>
      <c r="BE203" s="372">
        <v>5.1879999999999997</v>
      </c>
      <c r="BF203" s="372">
        <v>5.6779999999999999</v>
      </c>
      <c r="BG203" s="372">
        <v>5.9870000000000001</v>
      </c>
      <c r="BH203" s="372">
        <v>6.1580000000000004</v>
      </c>
      <c r="BI203" s="372">
        <v>6.4320000000000004</v>
      </c>
      <c r="BJ203" s="372">
        <v>6.625</v>
      </c>
      <c r="BK203" s="372">
        <v>6.92</v>
      </c>
      <c r="BL203" s="372">
        <v>7.5110000000000001</v>
      </c>
      <c r="BM203" s="372">
        <v>8.157</v>
      </c>
      <c r="BN203" s="372">
        <v>8.5280000000000005</v>
      </c>
      <c r="BO203" s="372">
        <v>8.7899999999999991</v>
      </c>
      <c r="BP203" s="372">
        <v>9.1950000000000003</v>
      </c>
      <c r="BQ203" s="372">
        <v>9.468</v>
      </c>
      <c r="BR203" s="372">
        <v>10.01</v>
      </c>
      <c r="BS203" s="372">
        <v>11.019</v>
      </c>
    </row>
    <row r="204" spans="1:71" x14ac:dyDescent="0.2">
      <c r="A204" s="265">
        <f t="shared" si="114"/>
        <v>7.8464999999999998</v>
      </c>
      <c r="B204" s="265">
        <f t="shared" si="115"/>
        <v>7.26</v>
      </c>
      <c r="C204" s="265">
        <f t="shared" si="92"/>
        <v>8.4809999999999999</v>
      </c>
      <c r="D204" s="265">
        <f t="shared" si="116"/>
        <v>202</v>
      </c>
      <c r="E204" s="373">
        <f t="shared" si="117"/>
        <v>6.6365503080082133</v>
      </c>
      <c r="F204" s="373">
        <f t="shared" si="118"/>
        <v>0.55304585900068448</v>
      </c>
      <c r="G204" s="373">
        <f t="shared" si="119"/>
        <v>15.636550308008214</v>
      </c>
      <c r="H204" s="374">
        <f t="shared" si="120"/>
        <v>0.84970971219035574</v>
      </c>
      <c r="I204" s="374">
        <f t="shared" si="93"/>
        <v>0.61607587989367141</v>
      </c>
      <c r="J204" s="374">
        <f t="shared" si="94"/>
        <v>0.74656422187233484</v>
      </c>
      <c r="K204" s="265" cm="1">
        <f t="array" ref="K204">$G204^gamma_drug4/($G204^gamma_drug4+(AGE_50_drug4+9)^gamma_drug4)</f>
        <v>1</v>
      </c>
      <c r="L204" s="264">
        <f t="shared" si="95"/>
        <v>202</v>
      </c>
      <c r="M204" s="264">
        <f t="shared" si="96"/>
        <v>1.1849999999999999E-2</v>
      </c>
      <c r="N204" s="264">
        <f t="shared" si="97"/>
        <v>7.846449999999999</v>
      </c>
      <c r="O204" s="264">
        <f t="shared" si="98"/>
        <v>0.115505</v>
      </c>
      <c r="P204" s="264">
        <f t="shared" si="99"/>
        <v>5.4935</v>
      </c>
      <c r="Q204" s="264">
        <f t="shared" si="100"/>
        <v>6</v>
      </c>
      <c r="R204" s="264">
        <f t="shared" si="101"/>
        <v>6.3170000000000002</v>
      </c>
      <c r="S204" s="264">
        <f t="shared" si="102"/>
        <v>6.4909999999999997</v>
      </c>
      <c r="T204" s="264">
        <f t="shared" si="103"/>
        <v>6.7690000000000001</v>
      </c>
      <c r="U204" s="264">
        <f t="shared" si="104"/>
        <v>6.9630000000000001</v>
      </c>
      <c r="V204" s="264">
        <f t="shared" si="105"/>
        <v>7.26</v>
      </c>
      <c r="W204" s="264">
        <f t="shared" si="106"/>
        <v>7.8464999999999998</v>
      </c>
      <c r="X204" s="264">
        <f t="shared" si="107"/>
        <v>8.4809999999999999</v>
      </c>
      <c r="Y204" s="264">
        <f t="shared" si="108"/>
        <v>8.8420000000000005</v>
      </c>
      <c r="Z204" s="264">
        <f t="shared" si="109"/>
        <v>9.0950000000000006</v>
      </c>
      <c r="AA204" s="264">
        <f t="shared" si="110"/>
        <v>9.4845000000000006</v>
      </c>
      <c r="AB204" s="264">
        <f t="shared" si="111"/>
        <v>9.7460000000000004</v>
      </c>
      <c r="AC204" s="264">
        <f t="shared" si="112"/>
        <v>10.259499999999999</v>
      </c>
      <c r="AD204" s="264">
        <f t="shared" si="113"/>
        <v>11.205500000000001</v>
      </c>
      <c r="AF204" s="266">
        <v>202</v>
      </c>
      <c r="AG204" s="266">
        <v>0.1177</v>
      </c>
      <c r="AH204" s="266">
        <v>8.1709999999999994</v>
      </c>
      <c r="AI204" s="266">
        <v>0.10917</v>
      </c>
      <c r="AJ204" s="266">
        <v>5.7910000000000004</v>
      </c>
      <c r="AK204" s="266">
        <v>6.3140000000000001</v>
      </c>
      <c r="AL204" s="266">
        <v>6.6379999999999999</v>
      </c>
      <c r="AM204" s="266">
        <v>6.8150000000000004</v>
      </c>
      <c r="AN204" s="266">
        <v>7.0960000000000001</v>
      </c>
      <c r="AO204" s="266">
        <v>7.2910000000000004</v>
      </c>
      <c r="AP204" s="266">
        <v>7.5890000000000004</v>
      </c>
      <c r="AQ204" s="266">
        <v>8.1709999999999994</v>
      </c>
      <c r="AR204" s="266">
        <v>8.7929999999999993</v>
      </c>
      <c r="AS204" s="266">
        <v>9.1430000000000007</v>
      </c>
      <c r="AT204" s="266">
        <v>9.3870000000000005</v>
      </c>
      <c r="AU204" s="266">
        <v>9.76</v>
      </c>
      <c r="AV204" s="266">
        <v>10.009</v>
      </c>
      <c r="AW204" s="266">
        <v>10.494</v>
      </c>
      <c r="AX204" s="266">
        <v>11.375</v>
      </c>
      <c r="BA204" s="372">
        <v>202</v>
      </c>
      <c r="BB204" s="372">
        <v>-9.4E-2</v>
      </c>
      <c r="BC204" s="372">
        <v>7.5218999999999996</v>
      </c>
      <c r="BD204" s="372">
        <v>0.12184</v>
      </c>
      <c r="BE204" s="372">
        <v>5.1959999999999997</v>
      </c>
      <c r="BF204" s="372">
        <v>5.6859999999999999</v>
      </c>
      <c r="BG204" s="372">
        <v>5.9960000000000004</v>
      </c>
      <c r="BH204" s="372">
        <v>6.1669999999999998</v>
      </c>
      <c r="BI204" s="372">
        <v>6.4420000000000002</v>
      </c>
      <c r="BJ204" s="372">
        <v>6.6349999999999998</v>
      </c>
      <c r="BK204" s="372">
        <v>6.931</v>
      </c>
      <c r="BL204" s="372">
        <v>7.5220000000000002</v>
      </c>
      <c r="BM204" s="372">
        <v>8.1690000000000005</v>
      </c>
      <c r="BN204" s="372">
        <v>8.5410000000000004</v>
      </c>
      <c r="BO204" s="372">
        <v>8.8030000000000008</v>
      </c>
      <c r="BP204" s="372">
        <v>9.2089999999999996</v>
      </c>
      <c r="BQ204" s="372">
        <v>9.4830000000000005</v>
      </c>
      <c r="BR204" s="372">
        <v>10.025</v>
      </c>
      <c r="BS204" s="372">
        <v>11.036</v>
      </c>
    </row>
    <row r="205" spans="1:71" x14ac:dyDescent="0.2">
      <c r="A205" s="265">
        <f t="shared" si="114"/>
        <v>7.8580000000000005</v>
      </c>
      <c r="B205" s="265">
        <f t="shared" si="115"/>
        <v>7.27</v>
      </c>
      <c r="C205" s="265">
        <f t="shared" si="92"/>
        <v>8.4929999999999986</v>
      </c>
      <c r="D205" s="265">
        <f t="shared" si="116"/>
        <v>203</v>
      </c>
      <c r="E205" s="373">
        <f t="shared" si="117"/>
        <v>6.669404517453799</v>
      </c>
      <c r="F205" s="373">
        <f t="shared" si="118"/>
        <v>0.55578370978781655</v>
      </c>
      <c r="G205" s="373">
        <f t="shared" si="119"/>
        <v>15.669404517453799</v>
      </c>
      <c r="H205" s="374">
        <f t="shared" si="120"/>
        <v>0.85087195669623938</v>
      </c>
      <c r="I205" s="374">
        <f t="shared" si="93"/>
        <v>0.61757404573799457</v>
      </c>
      <c r="J205" s="374">
        <f t="shared" si="94"/>
        <v>0.74759536184566822</v>
      </c>
      <c r="K205" s="265" cm="1">
        <f t="array" ref="K205">$G205^gamma_drug4/($G205^gamma_drug4+(AGE_50_drug4+9)^gamma_drug4)</f>
        <v>1</v>
      </c>
      <c r="L205" s="264">
        <f t="shared" si="95"/>
        <v>203</v>
      </c>
      <c r="M205" s="264">
        <f t="shared" si="96"/>
        <v>1.115E-2</v>
      </c>
      <c r="N205" s="264">
        <f t="shared" si="97"/>
        <v>7.857800000000001</v>
      </c>
      <c r="O205" s="264">
        <f t="shared" si="98"/>
        <v>0.11549</v>
      </c>
      <c r="P205" s="264">
        <f t="shared" si="99"/>
        <v>5.5019999999999998</v>
      </c>
      <c r="Q205" s="264">
        <f t="shared" si="100"/>
        <v>6.0090000000000003</v>
      </c>
      <c r="R205" s="264">
        <f t="shared" si="101"/>
        <v>6.3260000000000005</v>
      </c>
      <c r="S205" s="264">
        <f t="shared" si="102"/>
        <v>6.5009999999999994</v>
      </c>
      <c r="T205" s="264">
        <f t="shared" si="103"/>
        <v>6.7784999999999993</v>
      </c>
      <c r="U205" s="264">
        <f t="shared" si="104"/>
        <v>6.9729999999999999</v>
      </c>
      <c r="V205" s="264">
        <f t="shared" si="105"/>
        <v>7.27</v>
      </c>
      <c r="W205" s="264">
        <f t="shared" si="106"/>
        <v>7.8580000000000005</v>
      </c>
      <c r="X205" s="264">
        <f t="shared" si="107"/>
        <v>8.4929999999999986</v>
      </c>
      <c r="Y205" s="264">
        <f t="shared" si="108"/>
        <v>8.8545000000000016</v>
      </c>
      <c r="Z205" s="264">
        <f t="shared" si="109"/>
        <v>9.1080000000000005</v>
      </c>
      <c r="AA205" s="264">
        <f t="shared" si="110"/>
        <v>9.4979999999999993</v>
      </c>
      <c r="AB205" s="264">
        <f t="shared" si="111"/>
        <v>9.76</v>
      </c>
      <c r="AC205" s="264">
        <f t="shared" si="112"/>
        <v>10.2745</v>
      </c>
      <c r="AD205" s="264">
        <f t="shared" si="113"/>
        <v>11.222000000000001</v>
      </c>
      <c r="AF205" s="266">
        <v>203</v>
      </c>
      <c r="AG205" s="266">
        <v>0.1173</v>
      </c>
      <c r="AH205" s="266">
        <v>8.1826000000000008</v>
      </c>
      <c r="AI205" s="266">
        <v>0.10915</v>
      </c>
      <c r="AJ205" s="266">
        <v>5.8</v>
      </c>
      <c r="AK205" s="266">
        <v>6.3230000000000004</v>
      </c>
      <c r="AL205" s="266">
        <v>6.6470000000000002</v>
      </c>
      <c r="AM205" s="266">
        <v>6.8250000000000002</v>
      </c>
      <c r="AN205" s="266">
        <v>7.1059999999999999</v>
      </c>
      <c r="AO205" s="266">
        <v>7.3019999999999996</v>
      </c>
      <c r="AP205" s="266">
        <v>7.5990000000000002</v>
      </c>
      <c r="AQ205" s="266">
        <v>8.1829999999999998</v>
      </c>
      <c r="AR205" s="266">
        <v>8.8049999999999997</v>
      </c>
      <c r="AS205" s="266">
        <v>9.1560000000000006</v>
      </c>
      <c r="AT205" s="266">
        <v>9.4</v>
      </c>
      <c r="AU205" s="266">
        <v>9.7739999999999991</v>
      </c>
      <c r="AV205" s="266">
        <v>10.023</v>
      </c>
      <c r="AW205" s="266">
        <v>10.509</v>
      </c>
      <c r="AX205" s="266">
        <v>11.391</v>
      </c>
      <c r="BA205" s="372">
        <v>203</v>
      </c>
      <c r="BB205" s="372">
        <v>-9.5000000000000001E-2</v>
      </c>
      <c r="BC205" s="372">
        <v>7.5330000000000004</v>
      </c>
      <c r="BD205" s="372">
        <v>0.12182999999999999</v>
      </c>
      <c r="BE205" s="372">
        <v>5.2039999999999997</v>
      </c>
      <c r="BF205" s="372">
        <v>5.6950000000000003</v>
      </c>
      <c r="BG205" s="372">
        <v>6.0049999999999999</v>
      </c>
      <c r="BH205" s="372">
        <v>6.1769999999999996</v>
      </c>
      <c r="BI205" s="372">
        <v>6.4509999999999996</v>
      </c>
      <c r="BJ205" s="372">
        <v>6.6440000000000001</v>
      </c>
      <c r="BK205" s="372">
        <v>6.9409999999999998</v>
      </c>
      <c r="BL205" s="372">
        <v>7.5330000000000004</v>
      </c>
      <c r="BM205" s="372">
        <v>8.1809999999999992</v>
      </c>
      <c r="BN205" s="372">
        <v>8.5530000000000008</v>
      </c>
      <c r="BO205" s="372">
        <v>8.8160000000000007</v>
      </c>
      <c r="BP205" s="372">
        <v>9.2219999999999995</v>
      </c>
      <c r="BQ205" s="372">
        <v>9.4969999999999999</v>
      </c>
      <c r="BR205" s="372">
        <v>10.039999999999999</v>
      </c>
      <c r="BS205" s="372">
        <v>11.053000000000001</v>
      </c>
    </row>
    <row r="206" spans="1:71" x14ac:dyDescent="0.2">
      <c r="A206" s="265">
        <f t="shared" si="114"/>
        <v>7.8689999999999998</v>
      </c>
      <c r="B206" s="265">
        <f t="shared" si="115"/>
        <v>7.2805</v>
      </c>
      <c r="C206" s="265">
        <f t="shared" si="92"/>
        <v>8.504999999999999</v>
      </c>
      <c r="D206" s="265">
        <f t="shared" si="116"/>
        <v>204</v>
      </c>
      <c r="E206" s="373">
        <f t="shared" si="117"/>
        <v>6.7022587268993838</v>
      </c>
      <c r="F206" s="373">
        <f t="shared" si="118"/>
        <v>0.55852156057494862</v>
      </c>
      <c r="G206" s="373">
        <f t="shared" si="119"/>
        <v>15.702258726899384</v>
      </c>
      <c r="H206" s="374">
        <f t="shared" si="120"/>
        <v>0.85202436735347942</v>
      </c>
      <c r="I206" s="374">
        <f t="shared" si="93"/>
        <v>0.61906684927184596</v>
      </c>
      <c r="J206" s="374">
        <f t="shared" si="94"/>
        <v>0.74862156809420832</v>
      </c>
      <c r="K206" s="265" cm="1">
        <f t="array" ref="K206">$G206^gamma_drug4/($G206^gamma_drug4+(AGE_50_drug4+9)^gamma_drug4)</f>
        <v>1</v>
      </c>
      <c r="L206" s="264">
        <f t="shared" si="95"/>
        <v>204</v>
      </c>
      <c r="M206" s="264">
        <f t="shared" si="96"/>
        <v>1.0500000000000002E-2</v>
      </c>
      <c r="N206" s="264">
        <f t="shared" si="97"/>
        <v>7.8690999999999995</v>
      </c>
      <c r="O206" s="264">
        <f t="shared" si="98"/>
        <v>0.11548</v>
      </c>
      <c r="P206" s="264">
        <f t="shared" si="99"/>
        <v>5.5105000000000004</v>
      </c>
      <c r="Q206" s="264">
        <f t="shared" si="100"/>
        <v>6.0179999999999998</v>
      </c>
      <c r="R206" s="264">
        <f t="shared" si="101"/>
        <v>6.3354999999999997</v>
      </c>
      <c r="S206" s="264">
        <f t="shared" si="102"/>
        <v>6.5105000000000004</v>
      </c>
      <c r="T206" s="264">
        <f t="shared" si="103"/>
        <v>6.7885</v>
      </c>
      <c r="U206" s="264">
        <f t="shared" si="104"/>
        <v>6.9830000000000005</v>
      </c>
      <c r="V206" s="264">
        <f t="shared" si="105"/>
        <v>7.2805</v>
      </c>
      <c r="W206" s="264">
        <f t="shared" si="106"/>
        <v>7.8689999999999998</v>
      </c>
      <c r="X206" s="264">
        <f t="shared" si="107"/>
        <v>8.504999999999999</v>
      </c>
      <c r="Y206" s="264">
        <f t="shared" si="108"/>
        <v>8.8674999999999997</v>
      </c>
      <c r="Z206" s="264">
        <f t="shared" si="109"/>
        <v>9.1215000000000011</v>
      </c>
      <c r="AA206" s="264">
        <f t="shared" si="110"/>
        <v>9.5115000000000016</v>
      </c>
      <c r="AB206" s="264">
        <f t="shared" si="111"/>
        <v>9.7740000000000009</v>
      </c>
      <c r="AC206" s="264">
        <f t="shared" si="112"/>
        <v>10.2895</v>
      </c>
      <c r="AD206" s="264">
        <f t="shared" si="113"/>
        <v>11.238</v>
      </c>
      <c r="AF206" s="266">
        <v>204</v>
      </c>
      <c r="AG206" s="266">
        <v>0.1169</v>
      </c>
      <c r="AH206" s="266">
        <v>8.1942000000000004</v>
      </c>
      <c r="AI206" s="266">
        <v>0.10914</v>
      </c>
      <c r="AJ206" s="266">
        <v>5.8090000000000002</v>
      </c>
      <c r="AK206" s="266">
        <v>6.3319999999999999</v>
      </c>
      <c r="AL206" s="266">
        <v>6.657</v>
      </c>
      <c r="AM206" s="266">
        <v>6.835</v>
      </c>
      <c r="AN206" s="266">
        <v>7.1159999999999997</v>
      </c>
      <c r="AO206" s="266">
        <v>7.3120000000000003</v>
      </c>
      <c r="AP206" s="266">
        <v>7.61</v>
      </c>
      <c r="AQ206" s="266">
        <v>8.1940000000000008</v>
      </c>
      <c r="AR206" s="266">
        <v>8.8170000000000002</v>
      </c>
      <c r="AS206" s="266">
        <v>9.1690000000000005</v>
      </c>
      <c r="AT206" s="266">
        <v>9.4139999999999997</v>
      </c>
      <c r="AU206" s="266">
        <v>9.7870000000000008</v>
      </c>
      <c r="AV206" s="266">
        <v>10.037000000000001</v>
      </c>
      <c r="AW206" s="266">
        <v>10.523999999999999</v>
      </c>
      <c r="AX206" s="266">
        <v>11.407</v>
      </c>
      <c r="BA206" s="372">
        <v>204</v>
      </c>
      <c r="BB206" s="372">
        <v>-9.5899999999999999E-2</v>
      </c>
      <c r="BC206" s="372">
        <v>7.5439999999999996</v>
      </c>
      <c r="BD206" s="372">
        <v>0.12182</v>
      </c>
      <c r="BE206" s="372">
        <v>5.2119999999999997</v>
      </c>
      <c r="BF206" s="372">
        <v>5.7039999999999997</v>
      </c>
      <c r="BG206" s="372">
        <v>6.0140000000000002</v>
      </c>
      <c r="BH206" s="372">
        <v>6.1859999999999999</v>
      </c>
      <c r="BI206" s="372">
        <v>6.4610000000000003</v>
      </c>
      <c r="BJ206" s="372">
        <v>6.6539999999999999</v>
      </c>
      <c r="BK206" s="372">
        <v>6.9509999999999996</v>
      </c>
      <c r="BL206" s="372">
        <v>7.5439999999999996</v>
      </c>
      <c r="BM206" s="372">
        <v>8.1929999999999996</v>
      </c>
      <c r="BN206" s="372">
        <v>8.5660000000000007</v>
      </c>
      <c r="BO206" s="372">
        <v>8.8290000000000006</v>
      </c>
      <c r="BP206" s="372">
        <v>9.2360000000000007</v>
      </c>
      <c r="BQ206" s="372">
        <v>9.5109999999999992</v>
      </c>
      <c r="BR206" s="372">
        <v>10.055</v>
      </c>
      <c r="BS206" s="372">
        <v>11.069000000000001</v>
      </c>
    </row>
    <row r="207" spans="1:71" x14ac:dyDescent="0.2">
      <c r="A207" s="265">
        <f t="shared" si="114"/>
        <v>7.8804999999999996</v>
      </c>
      <c r="B207" s="265">
        <f t="shared" si="115"/>
        <v>7.2910000000000004</v>
      </c>
      <c r="C207" s="265">
        <f t="shared" si="92"/>
        <v>8.5175000000000001</v>
      </c>
      <c r="D207" s="265">
        <f t="shared" si="116"/>
        <v>205</v>
      </c>
      <c r="E207" s="373">
        <f t="shared" si="117"/>
        <v>6.7351129363449695</v>
      </c>
      <c r="F207" s="373">
        <f t="shared" si="118"/>
        <v>0.5612594113620808</v>
      </c>
      <c r="G207" s="373">
        <f t="shared" si="119"/>
        <v>15.735112936344969</v>
      </c>
      <c r="H207" s="374">
        <f t="shared" si="120"/>
        <v>0.85316702371144626</v>
      </c>
      <c r="I207" s="374">
        <f t="shared" si="93"/>
        <v>0.62055429278608987</v>
      </c>
      <c r="J207" s="374">
        <f t="shared" si="94"/>
        <v>0.74964286307037897</v>
      </c>
      <c r="K207" s="265" cm="1">
        <f t="array" ref="K207">$G207^gamma_drug4/($G207^gamma_drug4+(AGE_50_drug4+9)^gamma_drug4)</f>
        <v>1</v>
      </c>
      <c r="L207" s="264">
        <f t="shared" si="95"/>
        <v>205</v>
      </c>
      <c r="M207" s="264">
        <f t="shared" si="96"/>
        <v>9.8500000000000046E-3</v>
      </c>
      <c r="N207" s="264">
        <f t="shared" si="97"/>
        <v>7.8804499999999997</v>
      </c>
      <c r="O207" s="264">
        <f t="shared" si="98"/>
        <v>0.11547499999999999</v>
      </c>
      <c r="P207" s="264">
        <f t="shared" si="99"/>
        <v>5.5184999999999995</v>
      </c>
      <c r="Q207" s="264">
        <f t="shared" si="100"/>
        <v>6.0269999999999992</v>
      </c>
      <c r="R207" s="264">
        <f t="shared" si="101"/>
        <v>6.3449999999999998</v>
      </c>
      <c r="S207" s="264">
        <f t="shared" si="102"/>
        <v>6.5195000000000007</v>
      </c>
      <c r="T207" s="264">
        <f t="shared" si="103"/>
        <v>6.7989999999999995</v>
      </c>
      <c r="U207" s="264">
        <f t="shared" si="104"/>
        <v>6.9935</v>
      </c>
      <c r="V207" s="264">
        <f t="shared" si="105"/>
        <v>7.2910000000000004</v>
      </c>
      <c r="W207" s="264">
        <f t="shared" si="106"/>
        <v>7.8804999999999996</v>
      </c>
      <c r="X207" s="264">
        <f t="shared" si="107"/>
        <v>8.5175000000000001</v>
      </c>
      <c r="Y207" s="264">
        <f t="shared" si="108"/>
        <v>8.879999999999999</v>
      </c>
      <c r="Z207" s="264">
        <f t="shared" si="109"/>
        <v>9.1344999999999992</v>
      </c>
      <c r="AA207" s="264">
        <f t="shared" si="110"/>
        <v>9.5250000000000004</v>
      </c>
      <c r="AB207" s="264">
        <f t="shared" si="111"/>
        <v>9.7880000000000003</v>
      </c>
      <c r="AC207" s="264">
        <f t="shared" si="112"/>
        <v>10.304</v>
      </c>
      <c r="AD207" s="264">
        <f t="shared" si="113"/>
        <v>11.2545</v>
      </c>
      <c r="AF207" s="266">
        <v>205</v>
      </c>
      <c r="AG207" s="266">
        <v>0.11650000000000001</v>
      </c>
      <c r="AH207" s="266">
        <v>8.2058</v>
      </c>
      <c r="AI207" s="266">
        <v>0.10913</v>
      </c>
      <c r="AJ207" s="266">
        <v>5.8170000000000002</v>
      </c>
      <c r="AK207" s="266">
        <v>6.3419999999999996</v>
      </c>
      <c r="AL207" s="266">
        <v>6.6669999999999998</v>
      </c>
      <c r="AM207" s="266">
        <v>6.8440000000000003</v>
      </c>
      <c r="AN207" s="266">
        <v>7.1269999999999998</v>
      </c>
      <c r="AO207" s="266">
        <v>7.3230000000000004</v>
      </c>
      <c r="AP207" s="266">
        <v>7.6210000000000004</v>
      </c>
      <c r="AQ207" s="266">
        <v>8.2059999999999995</v>
      </c>
      <c r="AR207" s="266">
        <v>8.83</v>
      </c>
      <c r="AS207" s="266">
        <v>9.1820000000000004</v>
      </c>
      <c r="AT207" s="266">
        <v>9.4269999999999996</v>
      </c>
      <c r="AU207" s="266">
        <v>9.8010000000000002</v>
      </c>
      <c r="AV207" s="266">
        <v>10.051</v>
      </c>
      <c r="AW207" s="266">
        <v>10.538</v>
      </c>
      <c r="AX207" s="266">
        <v>11.423</v>
      </c>
      <c r="BA207" s="372">
        <v>205</v>
      </c>
      <c r="BB207" s="372">
        <v>-9.6799999999999997E-2</v>
      </c>
      <c r="BC207" s="372">
        <v>7.5551000000000004</v>
      </c>
      <c r="BD207" s="372">
        <v>0.12182</v>
      </c>
      <c r="BE207" s="372">
        <v>5.22</v>
      </c>
      <c r="BF207" s="372">
        <v>5.7119999999999997</v>
      </c>
      <c r="BG207" s="372">
        <v>6.0229999999999997</v>
      </c>
      <c r="BH207" s="372">
        <v>6.1950000000000003</v>
      </c>
      <c r="BI207" s="372">
        <v>6.4710000000000001</v>
      </c>
      <c r="BJ207" s="372">
        <v>6.6639999999999997</v>
      </c>
      <c r="BK207" s="372">
        <v>6.9610000000000003</v>
      </c>
      <c r="BL207" s="372">
        <v>7.5549999999999997</v>
      </c>
      <c r="BM207" s="372">
        <v>8.2050000000000001</v>
      </c>
      <c r="BN207" s="372">
        <v>8.5779999999999994</v>
      </c>
      <c r="BO207" s="372">
        <v>8.8420000000000005</v>
      </c>
      <c r="BP207" s="372">
        <v>9.2490000000000006</v>
      </c>
      <c r="BQ207" s="372">
        <v>9.5250000000000004</v>
      </c>
      <c r="BR207" s="372">
        <v>10.07</v>
      </c>
      <c r="BS207" s="372">
        <v>11.086</v>
      </c>
    </row>
    <row r="208" spans="1:71" x14ac:dyDescent="0.2">
      <c r="A208" s="265">
        <f t="shared" si="114"/>
        <v>7.8915000000000006</v>
      </c>
      <c r="B208" s="265">
        <f t="shared" si="115"/>
        <v>7.3019999999999996</v>
      </c>
      <c r="C208" s="265">
        <f t="shared" si="92"/>
        <v>8.5295000000000005</v>
      </c>
      <c r="D208" s="265">
        <f t="shared" si="116"/>
        <v>206</v>
      </c>
      <c r="E208" s="373">
        <f t="shared" si="117"/>
        <v>6.7679671457905544</v>
      </c>
      <c r="F208" s="373">
        <f t="shared" si="118"/>
        <v>0.56399726214921286</v>
      </c>
      <c r="G208" s="373">
        <f t="shared" si="119"/>
        <v>15.767967145790553</v>
      </c>
      <c r="H208" s="374">
        <f t="shared" si="120"/>
        <v>0.85430000492422453</v>
      </c>
      <c r="I208" s="374">
        <f t="shared" si="93"/>
        <v>0.62203637885546992</v>
      </c>
      <c r="J208" s="374">
        <f t="shared" si="94"/>
        <v>0.75065926918921866</v>
      </c>
      <c r="K208" s="265" cm="1">
        <f t="array" ref="K208">$G208^gamma_drug4/($G208^gamma_drug4+(AGE_50_drug4+9)^gamma_drug4)</f>
        <v>1</v>
      </c>
      <c r="L208" s="264">
        <f t="shared" si="95"/>
        <v>206</v>
      </c>
      <c r="M208" s="264">
        <f t="shared" si="96"/>
        <v>9.1999999999999998E-3</v>
      </c>
      <c r="N208" s="264">
        <f t="shared" si="97"/>
        <v>7.8916500000000003</v>
      </c>
      <c r="O208" s="264">
        <f t="shared" si="98"/>
        <v>0.11546000000000001</v>
      </c>
      <c r="P208" s="264">
        <f t="shared" si="99"/>
        <v>5.5269999999999992</v>
      </c>
      <c r="Q208" s="264">
        <f t="shared" si="100"/>
        <v>6.0359999999999996</v>
      </c>
      <c r="R208" s="264">
        <f t="shared" si="101"/>
        <v>6.3540000000000001</v>
      </c>
      <c r="S208" s="264">
        <f t="shared" si="102"/>
        <v>6.5289999999999999</v>
      </c>
      <c r="T208" s="264">
        <f t="shared" si="103"/>
        <v>6.8085000000000004</v>
      </c>
      <c r="U208" s="264">
        <f t="shared" si="104"/>
        <v>7.0035000000000007</v>
      </c>
      <c r="V208" s="264">
        <f t="shared" si="105"/>
        <v>7.3019999999999996</v>
      </c>
      <c r="W208" s="264">
        <f t="shared" si="106"/>
        <v>7.8915000000000006</v>
      </c>
      <c r="X208" s="264">
        <f t="shared" si="107"/>
        <v>8.5295000000000005</v>
      </c>
      <c r="Y208" s="264">
        <f t="shared" si="108"/>
        <v>8.8925000000000001</v>
      </c>
      <c r="Z208" s="264">
        <f t="shared" si="109"/>
        <v>9.1475000000000009</v>
      </c>
      <c r="AA208" s="264">
        <f t="shared" si="110"/>
        <v>9.5389999999999997</v>
      </c>
      <c r="AB208" s="264">
        <f t="shared" si="111"/>
        <v>9.8019999999999996</v>
      </c>
      <c r="AC208" s="264">
        <f t="shared" si="112"/>
        <v>10.319000000000001</v>
      </c>
      <c r="AD208" s="264">
        <f t="shared" si="113"/>
        <v>11.2705</v>
      </c>
      <c r="AF208" s="266">
        <v>206</v>
      </c>
      <c r="AG208" s="266">
        <v>0.11609999999999999</v>
      </c>
      <c r="AH208" s="266">
        <v>8.2172999999999998</v>
      </c>
      <c r="AI208" s="266">
        <v>0.10911</v>
      </c>
      <c r="AJ208" s="266">
        <v>5.8259999999999996</v>
      </c>
      <c r="AK208" s="266">
        <v>6.351</v>
      </c>
      <c r="AL208" s="266">
        <v>6.6760000000000002</v>
      </c>
      <c r="AM208" s="266">
        <v>6.8540000000000001</v>
      </c>
      <c r="AN208" s="266">
        <v>7.1369999999999996</v>
      </c>
      <c r="AO208" s="266">
        <v>7.3330000000000002</v>
      </c>
      <c r="AP208" s="266">
        <v>7.6319999999999997</v>
      </c>
      <c r="AQ208" s="266">
        <v>8.2170000000000005</v>
      </c>
      <c r="AR208" s="266">
        <v>8.8420000000000005</v>
      </c>
      <c r="AS208" s="266">
        <v>9.1940000000000008</v>
      </c>
      <c r="AT208" s="266">
        <v>9.44</v>
      </c>
      <c r="AU208" s="266">
        <v>9.8149999999999995</v>
      </c>
      <c r="AV208" s="266">
        <v>10.065</v>
      </c>
      <c r="AW208" s="266">
        <v>10.553000000000001</v>
      </c>
      <c r="AX208" s="266">
        <v>11.438000000000001</v>
      </c>
      <c r="BA208" s="372">
        <v>206</v>
      </c>
      <c r="BB208" s="372">
        <v>-9.7699999999999995E-2</v>
      </c>
      <c r="BC208" s="372">
        <v>7.5659999999999998</v>
      </c>
      <c r="BD208" s="372">
        <v>0.12181</v>
      </c>
      <c r="BE208" s="372">
        <v>5.2279999999999998</v>
      </c>
      <c r="BF208" s="372">
        <v>5.7210000000000001</v>
      </c>
      <c r="BG208" s="372">
        <v>6.032</v>
      </c>
      <c r="BH208" s="372">
        <v>6.2039999999999997</v>
      </c>
      <c r="BI208" s="372">
        <v>6.48</v>
      </c>
      <c r="BJ208" s="372">
        <v>6.6740000000000004</v>
      </c>
      <c r="BK208" s="372">
        <v>6.9720000000000004</v>
      </c>
      <c r="BL208" s="372">
        <v>7.5659999999999998</v>
      </c>
      <c r="BM208" s="372">
        <v>8.2170000000000005</v>
      </c>
      <c r="BN208" s="372">
        <v>8.5909999999999993</v>
      </c>
      <c r="BO208" s="372">
        <v>8.8550000000000004</v>
      </c>
      <c r="BP208" s="372">
        <v>9.2629999999999999</v>
      </c>
      <c r="BQ208" s="372">
        <v>9.5389999999999997</v>
      </c>
      <c r="BR208" s="372">
        <v>10.085000000000001</v>
      </c>
      <c r="BS208" s="372">
        <v>11.103</v>
      </c>
    </row>
    <row r="209" spans="1:71" x14ac:dyDescent="0.2">
      <c r="A209" s="265">
        <f t="shared" si="114"/>
        <v>7.9029999999999996</v>
      </c>
      <c r="B209" s="265">
        <f t="shared" si="115"/>
        <v>7.3125</v>
      </c>
      <c r="C209" s="265">
        <f t="shared" si="92"/>
        <v>8.5410000000000004</v>
      </c>
      <c r="D209" s="265">
        <f t="shared" si="116"/>
        <v>207</v>
      </c>
      <c r="E209" s="373">
        <f t="shared" si="117"/>
        <v>6.8008213552361401</v>
      </c>
      <c r="F209" s="373">
        <f t="shared" si="118"/>
        <v>0.56673511293634493</v>
      </c>
      <c r="G209" s="373">
        <f t="shared" si="119"/>
        <v>15.80082135523614</v>
      </c>
      <c r="H209" s="374">
        <f t="shared" si="120"/>
        <v>0.85542338974476706</v>
      </c>
      <c r="I209" s="374">
        <f t="shared" si="93"/>
        <v>0.62351311033454748</v>
      </c>
      <c r="J209" s="374">
        <f t="shared" si="94"/>
        <v>0.75167080882702342</v>
      </c>
      <c r="K209" s="265" cm="1">
        <f t="array" ref="K209">$G209^gamma_drug4/($G209^gamma_drug4+(AGE_50_drug4+9)^gamma_drug4)</f>
        <v>1</v>
      </c>
      <c r="L209" s="264">
        <f t="shared" si="95"/>
        <v>207</v>
      </c>
      <c r="M209" s="264">
        <f t="shared" si="96"/>
        <v>8.550000000000002E-3</v>
      </c>
      <c r="N209" s="264">
        <f t="shared" si="97"/>
        <v>7.9028</v>
      </c>
      <c r="O209" s="264">
        <f t="shared" si="98"/>
        <v>0.115455</v>
      </c>
      <c r="P209" s="264">
        <f t="shared" si="99"/>
        <v>5.5350000000000001</v>
      </c>
      <c r="Q209" s="264">
        <f t="shared" si="100"/>
        <v>6.0445000000000002</v>
      </c>
      <c r="R209" s="264">
        <f t="shared" si="101"/>
        <v>6.3635000000000002</v>
      </c>
      <c r="S209" s="264">
        <f t="shared" si="102"/>
        <v>6.5385</v>
      </c>
      <c r="T209" s="264">
        <f t="shared" si="103"/>
        <v>6.8185000000000002</v>
      </c>
      <c r="U209" s="264">
        <f t="shared" si="104"/>
        <v>7.0129999999999999</v>
      </c>
      <c r="V209" s="264">
        <f t="shared" si="105"/>
        <v>7.3125</v>
      </c>
      <c r="W209" s="264">
        <f t="shared" si="106"/>
        <v>7.9029999999999996</v>
      </c>
      <c r="X209" s="264">
        <f t="shared" si="107"/>
        <v>8.5410000000000004</v>
      </c>
      <c r="Y209" s="264">
        <f t="shared" si="108"/>
        <v>8.9050000000000011</v>
      </c>
      <c r="Z209" s="264">
        <f t="shared" si="109"/>
        <v>9.160499999999999</v>
      </c>
      <c r="AA209" s="264">
        <f t="shared" si="110"/>
        <v>9.5519999999999996</v>
      </c>
      <c r="AB209" s="264">
        <f t="shared" si="111"/>
        <v>9.8160000000000007</v>
      </c>
      <c r="AC209" s="264">
        <f t="shared" si="112"/>
        <v>10.333500000000001</v>
      </c>
      <c r="AD209" s="264">
        <f t="shared" si="113"/>
        <v>11.2865</v>
      </c>
      <c r="AF209" s="266">
        <v>207</v>
      </c>
      <c r="AG209" s="266">
        <v>0.1157</v>
      </c>
      <c r="AH209" s="266">
        <v>8.2286999999999999</v>
      </c>
      <c r="AI209" s="266">
        <v>0.1091</v>
      </c>
      <c r="AJ209" s="266">
        <v>5.8339999999999996</v>
      </c>
      <c r="AK209" s="266">
        <v>6.36</v>
      </c>
      <c r="AL209" s="266">
        <v>6.6859999999999999</v>
      </c>
      <c r="AM209" s="266">
        <v>6.8639999999999999</v>
      </c>
      <c r="AN209" s="266">
        <v>7.1470000000000002</v>
      </c>
      <c r="AO209" s="266">
        <v>7.343</v>
      </c>
      <c r="AP209" s="266">
        <v>7.6429999999999998</v>
      </c>
      <c r="AQ209" s="266">
        <v>8.2289999999999992</v>
      </c>
      <c r="AR209" s="266">
        <v>8.8539999999999992</v>
      </c>
      <c r="AS209" s="266">
        <v>9.2070000000000007</v>
      </c>
      <c r="AT209" s="266">
        <v>9.4529999999999994</v>
      </c>
      <c r="AU209" s="266">
        <v>9.8279999999999994</v>
      </c>
      <c r="AV209" s="266">
        <v>10.079000000000001</v>
      </c>
      <c r="AW209" s="266">
        <v>10.567</v>
      </c>
      <c r="AX209" s="266">
        <v>11.454000000000001</v>
      </c>
      <c r="BA209" s="372">
        <v>207</v>
      </c>
      <c r="BB209" s="372">
        <v>-9.8599999999999993E-2</v>
      </c>
      <c r="BC209" s="372">
        <v>7.5769000000000002</v>
      </c>
      <c r="BD209" s="372">
        <v>0.12181</v>
      </c>
      <c r="BE209" s="372">
        <v>5.2359999999999998</v>
      </c>
      <c r="BF209" s="372">
        <v>5.7290000000000001</v>
      </c>
      <c r="BG209" s="372">
        <v>6.0410000000000004</v>
      </c>
      <c r="BH209" s="372">
        <v>6.2130000000000001</v>
      </c>
      <c r="BI209" s="372">
        <v>6.49</v>
      </c>
      <c r="BJ209" s="372">
        <v>6.6829999999999998</v>
      </c>
      <c r="BK209" s="372">
        <v>6.9820000000000002</v>
      </c>
      <c r="BL209" s="372">
        <v>7.577</v>
      </c>
      <c r="BM209" s="372">
        <v>8.2279999999999998</v>
      </c>
      <c r="BN209" s="372">
        <v>8.6029999999999998</v>
      </c>
      <c r="BO209" s="372">
        <v>8.8680000000000003</v>
      </c>
      <c r="BP209" s="372">
        <v>9.2759999999999998</v>
      </c>
      <c r="BQ209" s="372">
        <v>9.5530000000000008</v>
      </c>
      <c r="BR209" s="372">
        <v>10.1</v>
      </c>
      <c r="BS209" s="372">
        <v>11.119</v>
      </c>
    </row>
    <row r="210" spans="1:71" x14ac:dyDescent="0.2">
      <c r="A210" s="265">
        <f t="shared" si="114"/>
        <v>7.9139999999999997</v>
      </c>
      <c r="B210" s="265">
        <f t="shared" si="115"/>
        <v>7.3224999999999998</v>
      </c>
      <c r="C210" s="265">
        <f t="shared" si="92"/>
        <v>8.5530000000000008</v>
      </c>
      <c r="D210" s="265">
        <f t="shared" si="116"/>
        <v>208</v>
      </c>
      <c r="E210" s="373">
        <f t="shared" si="117"/>
        <v>6.8336755646817249</v>
      </c>
      <c r="F210" s="373">
        <f t="shared" si="118"/>
        <v>0.56947296372347711</v>
      </c>
      <c r="G210" s="373">
        <f t="shared" si="119"/>
        <v>15.833675564681725</v>
      </c>
      <c r="H210" s="374">
        <f t="shared" si="120"/>
        <v>0.85653725651932655</v>
      </c>
      <c r="I210" s="374">
        <f t="shared" si="93"/>
        <v>0.62498449035365788</v>
      </c>
      <c r="J210" s="374">
        <f t="shared" si="94"/>
        <v>0.75267750432002212</v>
      </c>
      <c r="K210" s="265" cm="1">
        <f t="array" ref="K210">$G210^gamma_drug4/($G210^gamma_drug4+(AGE_50_drug4+9)^gamma_drug4)</f>
        <v>1</v>
      </c>
      <c r="L210" s="264">
        <f t="shared" si="95"/>
        <v>208</v>
      </c>
      <c r="M210" s="264">
        <f t="shared" si="96"/>
        <v>7.8999999999999973E-3</v>
      </c>
      <c r="N210" s="264">
        <f t="shared" si="97"/>
        <v>7.9139499999999998</v>
      </c>
      <c r="O210" s="264">
        <f t="shared" si="98"/>
        <v>0.11544</v>
      </c>
      <c r="P210" s="264">
        <f t="shared" si="99"/>
        <v>5.5434999999999999</v>
      </c>
      <c r="Q210" s="264">
        <f t="shared" si="100"/>
        <v>6.0534999999999997</v>
      </c>
      <c r="R210" s="264">
        <f t="shared" si="101"/>
        <v>6.3725000000000005</v>
      </c>
      <c r="S210" s="264">
        <f t="shared" si="102"/>
        <v>6.548</v>
      </c>
      <c r="T210" s="264">
        <f t="shared" si="103"/>
        <v>6.8279999999999994</v>
      </c>
      <c r="U210" s="264">
        <f t="shared" si="104"/>
        <v>7.0235000000000003</v>
      </c>
      <c r="V210" s="264">
        <f t="shared" si="105"/>
        <v>7.3224999999999998</v>
      </c>
      <c r="W210" s="264">
        <f t="shared" si="106"/>
        <v>7.9139999999999997</v>
      </c>
      <c r="X210" s="264">
        <f t="shared" si="107"/>
        <v>8.5530000000000008</v>
      </c>
      <c r="Y210" s="264">
        <f t="shared" si="108"/>
        <v>8.9179999999999993</v>
      </c>
      <c r="Z210" s="264">
        <f t="shared" si="109"/>
        <v>9.1735000000000007</v>
      </c>
      <c r="AA210" s="264">
        <f t="shared" si="110"/>
        <v>9.5655000000000001</v>
      </c>
      <c r="AB210" s="264">
        <f t="shared" si="111"/>
        <v>9.8294999999999995</v>
      </c>
      <c r="AC210" s="264">
        <f t="shared" si="112"/>
        <v>10.348000000000001</v>
      </c>
      <c r="AD210" s="264">
        <f t="shared" si="113"/>
        <v>11.303000000000001</v>
      </c>
      <c r="AF210" s="266">
        <v>208</v>
      </c>
      <c r="AG210" s="266">
        <v>0.1153</v>
      </c>
      <c r="AH210" s="266">
        <v>8.2401</v>
      </c>
      <c r="AI210" s="266">
        <v>0.10908</v>
      </c>
      <c r="AJ210" s="266">
        <v>5.843</v>
      </c>
      <c r="AK210" s="266">
        <v>6.3689999999999998</v>
      </c>
      <c r="AL210" s="266">
        <v>6.6950000000000003</v>
      </c>
      <c r="AM210" s="266">
        <v>6.8739999999999997</v>
      </c>
      <c r="AN210" s="266">
        <v>7.157</v>
      </c>
      <c r="AO210" s="266">
        <v>7.3540000000000001</v>
      </c>
      <c r="AP210" s="266">
        <v>7.6529999999999996</v>
      </c>
      <c r="AQ210" s="266">
        <v>8.24</v>
      </c>
      <c r="AR210" s="266">
        <v>8.8659999999999997</v>
      </c>
      <c r="AS210" s="266">
        <v>9.2200000000000006</v>
      </c>
      <c r="AT210" s="266">
        <v>9.4659999999999993</v>
      </c>
      <c r="AU210" s="266">
        <v>9.8409999999999993</v>
      </c>
      <c r="AV210" s="266">
        <v>10.092000000000001</v>
      </c>
      <c r="AW210" s="266">
        <v>10.582000000000001</v>
      </c>
      <c r="AX210" s="266">
        <v>11.47</v>
      </c>
      <c r="BA210" s="372">
        <v>208</v>
      </c>
      <c r="BB210" s="372">
        <v>-9.9500000000000005E-2</v>
      </c>
      <c r="BC210" s="372">
        <v>7.5877999999999997</v>
      </c>
      <c r="BD210" s="372">
        <v>0.12180000000000001</v>
      </c>
      <c r="BE210" s="372">
        <v>5.2439999999999998</v>
      </c>
      <c r="BF210" s="372">
        <v>5.7380000000000004</v>
      </c>
      <c r="BG210" s="372">
        <v>6.05</v>
      </c>
      <c r="BH210" s="372">
        <v>6.2220000000000004</v>
      </c>
      <c r="BI210" s="372">
        <v>6.4989999999999997</v>
      </c>
      <c r="BJ210" s="372">
        <v>6.6929999999999996</v>
      </c>
      <c r="BK210" s="372">
        <v>6.992</v>
      </c>
      <c r="BL210" s="372">
        <v>7.5880000000000001</v>
      </c>
      <c r="BM210" s="372">
        <v>8.24</v>
      </c>
      <c r="BN210" s="372">
        <v>8.6159999999999997</v>
      </c>
      <c r="BO210" s="372">
        <v>8.8810000000000002</v>
      </c>
      <c r="BP210" s="372">
        <v>9.2899999999999991</v>
      </c>
      <c r="BQ210" s="372">
        <v>9.5670000000000002</v>
      </c>
      <c r="BR210" s="372">
        <v>10.114000000000001</v>
      </c>
      <c r="BS210" s="372">
        <v>11.135999999999999</v>
      </c>
    </row>
    <row r="211" spans="1:71" x14ac:dyDescent="0.2">
      <c r="A211" s="265">
        <f t="shared" si="114"/>
        <v>7.9249999999999998</v>
      </c>
      <c r="B211" s="265">
        <f t="shared" si="115"/>
        <v>7.3330000000000002</v>
      </c>
      <c r="C211" s="265">
        <f t="shared" si="92"/>
        <v>8.5655000000000001</v>
      </c>
      <c r="D211" s="265">
        <f t="shared" si="116"/>
        <v>209</v>
      </c>
      <c r="E211" s="373">
        <f t="shared" si="117"/>
        <v>6.8665297741273097</v>
      </c>
      <c r="F211" s="373">
        <f t="shared" si="118"/>
        <v>0.57221081451060918</v>
      </c>
      <c r="G211" s="373">
        <f t="shared" si="119"/>
        <v>15.86652977412731</v>
      </c>
      <c r="H211" s="374">
        <f t="shared" si="120"/>
        <v>0.8576416831821575</v>
      </c>
      <c r="I211" s="374">
        <f t="shared" si="93"/>
        <v>0.62645052231490161</v>
      </c>
      <c r="J211" s="374">
        <f t="shared" si="94"/>
        <v>0.75367937796308149</v>
      </c>
      <c r="K211" s="265" cm="1">
        <f t="array" ref="K211">$G211^gamma_drug4/($G211^gamma_drug4+(AGE_50_drug4+9)^gamma_drug4)</f>
        <v>1</v>
      </c>
      <c r="L211" s="264">
        <f t="shared" si="95"/>
        <v>209</v>
      </c>
      <c r="M211" s="264">
        <f t="shared" si="96"/>
        <v>7.3000000000000009E-3</v>
      </c>
      <c r="N211" s="264">
        <f t="shared" si="97"/>
        <v>7.9250000000000007</v>
      </c>
      <c r="O211" s="264">
        <f t="shared" si="98"/>
        <v>0.11543500000000001</v>
      </c>
      <c r="P211" s="264">
        <f t="shared" si="99"/>
        <v>5.5510000000000002</v>
      </c>
      <c r="Q211" s="264">
        <f t="shared" si="100"/>
        <v>6.0620000000000003</v>
      </c>
      <c r="R211" s="264">
        <f t="shared" si="101"/>
        <v>6.3819999999999997</v>
      </c>
      <c r="S211" s="264">
        <f t="shared" si="102"/>
        <v>6.5570000000000004</v>
      </c>
      <c r="T211" s="264">
        <f t="shared" si="103"/>
        <v>6.8375000000000004</v>
      </c>
      <c r="U211" s="264">
        <f t="shared" si="104"/>
        <v>7.0335000000000001</v>
      </c>
      <c r="V211" s="264">
        <f t="shared" si="105"/>
        <v>7.3330000000000002</v>
      </c>
      <c r="W211" s="264">
        <f t="shared" si="106"/>
        <v>7.9249999999999998</v>
      </c>
      <c r="X211" s="264">
        <f t="shared" si="107"/>
        <v>8.5655000000000001</v>
      </c>
      <c r="Y211" s="264">
        <f t="shared" si="108"/>
        <v>8.93</v>
      </c>
      <c r="Z211" s="264">
        <f t="shared" si="109"/>
        <v>9.1859999999999999</v>
      </c>
      <c r="AA211" s="264">
        <f t="shared" si="110"/>
        <v>9.5790000000000006</v>
      </c>
      <c r="AB211" s="264">
        <f t="shared" si="111"/>
        <v>9.843</v>
      </c>
      <c r="AC211" s="264">
        <f t="shared" si="112"/>
        <v>10.362500000000001</v>
      </c>
      <c r="AD211" s="264">
        <f t="shared" si="113"/>
        <v>11.3185</v>
      </c>
      <c r="AF211" s="266">
        <v>209</v>
      </c>
      <c r="AG211" s="266">
        <v>0.1149</v>
      </c>
      <c r="AH211" s="266">
        <v>8.2514000000000003</v>
      </c>
      <c r="AI211" s="266">
        <v>0.10907</v>
      </c>
      <c r="AJ211" s="266">
        <v>5.851</v>
      </c>
      <c r="AK211" s="266">
        <v>6.3780000000000001</v>
      </c>
      <c r="AL211" s="266">
        <v>6.7050000000000001</v>
      </c>
      <c r="AM211" s="266">
        <v>6.883</v>
      </c>
      <c r="AN211" s="266">
        <v>7.1669999999999998</v>
      </c>
      <c r="AO211" s="266">
        <v>7.3639999999999999</v>
      </c>
      <c r="AP211" s="266">
        <v>7.6639999999999997</v>
      </c>
      <c r="AQ211" s="266">
        <v>8.2509999999999994</v>
      </c>
      <c r="AR211" s="266">
        <v>8.8789999999999996</v>
      </c>
      <c r="AS211" s="266">
        <v>9.2319999999999993</v>
      </c>
      <c r="AT211" s="266">
        <v>9.4789999999999992</v>
      </c>
      <c r="AU211" s="266">
        <v>9.8550000000000004</v>
      </c>
      <c r="AV211" s="266">
        <v>10.106</v>
      </c>
      <c r="AW211" s="266">
        <v>10.596</v>
      </c>
      <c r="AX211" s="266">
        <v>11.484999999999999</v>
      </c>
      <c r="BA211" s="372">
        <v>209</v>
      </c>
      <c r="BB211" s="372">
        <v>-0.1003</v>
      </c>
      <c r="BC211" s="372">
        <v>7.5986000000000002</v>
      </c>
      <c r="BD211" s="372">
        <v>0.12180000000000001</v>
      </c>
      <c r="BE211" s="372">
        <v>5.2510000000000003</v>
      </c>
      <c r="BF211" s="372">
        <v>5.7460000000000004</v>
      </c>
      <c r="BG211" s="372">
        <v>6.0590000000000002</v>
      </c>
      <c r="BH211" s="372">
        <v>6.2309999999999999</v>
      </c>
      <c r="BI211" s="372">
        <v>6.508</v>
      </c>
      <c r="BJ211" s="372">
        <v>6.7030000000000003</v>
      </c>
      <c r="BK211" s="372">
        <v>7.0019999999999998</v>
      </c>
      <c r="BL211" s="372">
        <v>7.5990000000000002</v>
      </c>
      <c r="BM211" s="372">
        <v>8.2520000000000007</v>
      </c>
      <c r="BN211" s="372">
        <v>8.6280000000000001</v>
      </c>
      <c r="BO211" s="372">
        <v>8.8930000000000007</v>
      </c>
      <c r="BP211" s="372">
        <v>9.3030000000000008</v>
      </c>
      <c r="BQ211" s="372">
        <v>9.58</v>
      </c>
      <c r="BR211" s="372">
        <v>10.129</v>
      </c>
      <c r="BS211" s="372">
        <v>11.151999999999999</v>
      </c>
    </row>
    <row r="212" spans="1:71" x14ac:dyDescent="0.2">
      <c r="A212" s="265">
        <f t="shared" si="114"/>
        <v>7.9359999999999999</v>
      </c>
      <c r="B212" s="265">
        <f t="shared" si="115"/>
        <v>7.343</v>
      </c>
      <c r="C212" s="265">
        <f t="shared" si="92"/>
        <v>8.5775000000000006</v>
      </c>
      <c r="D212" s="265">
        <f t="shared" si="116"/>
        <v>210</v>
      </c>
      <c r="E212" s="373">
        <f t="shared" si="117"/>
        <v>6.8993839835728954</v>
      </c>
      <c r="F212" s="373">
        <f t="shared" si="118"/>
        <v>0.57494866529774125</v>
      </c>
      <c r="G212" s="373">
        <f t="shared" si="119"/>
        <v>15.899383983572896</v>
      </c>
      <c r="H212" s="374">
        <f t="shared" si="120"/>
        <v>0.85873674725047955</v>
      </c>
      <c r="I212" s="374">
        <f t="shared" si="93"/>
        <v>0.62791120988814775</v>
      </c>
      <c r="J212" s="374">
        <f t="shared" si="94"/>
        <v>0.7546764520084438</v>
      </c>
      <c r="K212" s="265" cm="1">
        <f t="array" ref="K212">$G212^gamma_drug4/($G212^gamma_drug4+(AGE_50_drug4+9)^gamma_drug4)</f>
        <v>1</v>
      </c>
      <c r="L212" s="264">
        <f t="shared" si="95"/>
        <v>210</v>
      </c>
      <c r="M212" s="264">
        <f t="shared" si="96"/>
        <v>6.6500000000000031E-3</v>
      </c>
      <c r="N212" s="264">
        <f t="shared" si="97"/>
        <v>7.9360499999999998</v>
      </c>
      <c r="O212" s="264">
        <f t="shared" si="98"/>
        <v>0.115425</v>
      </c>
      <c r="P212" s="264">
        <f t="shared" si="99"/>
        <v>5.5590000000000002</v>
      </c>
      <c r="Q212" s="264">
        <f t="shared" si="100"/>
        <v>6.0709999999999997</v>
      </c>
      <c r="R212" s="264">
        <f t="shared" si="101"/>
        <v>6.3905000000000003</v>
      </c>
      <c r="S212" s="264">
        <f t="shared" si="102"/>
        <v>6.5670000000000002</v>
      </c>
      <c r="T212" s="264">
        <f t="shared" si="103"/>
        <v>6.8475000000000001</v>
      </c>
      <c r="U212" s="264">
        <f t="shared" si="104"/>
        <v>7.0429999999999993</v>
      </c>
      <c r="V212" s="264">
        <f t="shared" si="105"/>
        <v>7.343</v>
      </c>
      <c r="W212" s="264">
        <f t="shared" si="106"/>
        <v>7.9359999999999999</v>
      </c>
      <c r="X212" s="264">
        <f t="shared" si="107"/>
        <v>8.5775000000000006</v>
      </c>
      <c r="Y212" s="264">
        <f t="shared" si="108"/>
        <v>8.942499999999999</v>
      </c>
      <c r="Z212" s="264">
        <f t="shared" si="109"/>
        <v>9.1990000000000016</v>
      </c>
      <c r="AA212" s="264">
        <f t="shared" si="110"/>
        <v>9.5920000000000005</v>
      </c>
      <c r="AB212" s="264">
        <f t="shared" si="111"/>
        <v>9.8569999999999993</v>
      </c>
      <c r="AC212" s="264">
        <f t="shared" si="112"/>
        <v>10.377500000000001</v>
      </c>
      <c r="AD212" s="264">
        <f t="shared" si="113"/>
        <v>11.335000000000001</v>
      </c>
      <c r="AF212" s="266">
        <v>210</v>
      </c>
      <c r="AG212" s="266">
        <v>0.1145</v>
      </c>
      <c r="AH212" s="266">
        <v>8.2627000000000006</v>
      </c>
      <c r="AI212" s="266">
        <v>0.10906</v>
      </c>
      <c r="AJ212" s="266">
        <v>5.859</v>
      </c>
      <c r="AK212" s="266">
        <v>6.3869999999999996</v>
      </c>
      <c r="AL212" s="266">
        <v>6.7140000000000004</v>
      </c>
      <c r="AM212" s="266">
        <v>6.8929999999999998</v>
      </c>
      <c r="AN212" s="266">
        <v>7.1769999999999996</v>
      </c>
      <c r="AO212" s="266">
        <v>7.3739999999999997</v>
      </c>
      <c r="AP212" s="266">
        <v>7.6740000000000004</v>
      </c>
      <c r="AQ212" s="266">
        <v>8.2629999999999999</v>
      </c>
      <c r="AR212" s="266">
        <v>8.891</v>
      </c>
      <c r="AS212" s="266">
        <v>9.2449999999999992</v>
      </c>
      <c r="AT212" s="266">
        <v>9.4920000000000009</v>
      </c>
      <c r="AU212" s="266">
        <v>9.8680000000000003</v>
      </c>
      <c r="AV212" s="266">
        <v>10.119999999999999</v>
      </c>
      <c r="AW212" s="266">
        <v>10.611000000000001</v>
      </c>
      <c r="AX212" s="266">
        <v>11.500999999999999</v>
      </c>
      <c r="BA212" s="372">
        <v>210</v>
      </c>
      <c r="BB212" s="372">
        <v>-0.1012</v>
      </c>
      <c r="BC212" s="372">
        <v>7.6093999999999999</v>
      </c>
      <c r="BD212" s="372">
        <v>0.12179</v>
      </c>
      <c r="BE212" s="372">
        <v>5.2590000000000003</v>
      </c>
      <c r="BF212" s="372">
        <v>5.7549999999999999</v>
      </c>
      <c r="BG212" s="372">
        <v>6.0670000000000002</v>
      </c>
      <c r="BH212" s="372">
        <v>6.2409999999999997</v>
      </c>
      <c r="BI212" s="372">
        <v>6.5179999999999998</v>
      </c>
      <c r="BJ212" s="372">
        <v>6.7119999999999997</v>
      </c>
      <c r="BK212" s="372">
        <v>7.0119999999999996</v>
      </c>
      <c r="BL212" s="372">
        <v>7.609</v>
      </c>
      <c r="BM212" s="372">
        <v>8.2639999999999993</v>
      </c>
      <c r="BN212" s="372">
        <v>8.64</v>
      </c>
      <c r="BO212" s="372">
        <v>8.9060000000000006</v>
      </c>
      <c r="BP212" s="372">
        <v>9.3160000000000007</v>
      </c>
      <c r="BQ212" s="372">
        <v>9.5939999999999994</v>
      </c>
      <c r="BR212" s="372">
        <v>10.144</v>
      </c>
      <c r="BS212" s="372">
        <v>11.169</v>
      </c>
    </row>
    <row r="213" spans="1:71" x14ac:dyDescent="0.2">
      <c r="A213" s="265">
        <f t="shared" si="114"/>
        <v>7.9469999999999992</v>
      </c>
      <c r="B213" s="265">
        <f t="shared" si="115"/>
        <v>7.3535000000000004</v>
      </c>
      <c r="C213" s="265">
        <f t="shared" si="92"/>
        <v>8.5890000000000004</v>
      </c>
      <c r="D213" s="265">
        <f t="shared" si="116"/>
        <v>211</v>
      </c>
      <c r="E213" s="373">
        <f t="shared" si="117"/>
        <v>6.9322381930184802</v>
      </c>
      <c r="F213" s="373">
        <f t="shared" si="118"/>
        <v>0.57768651608487342</v>
      </c>
      <c r="G213" s="373">
        <f t="shared" si="119"/>
        <v>15.932238193018481</v>
      </c>
      <c r="H213" s="374">
        <f t="shared" si="120"/>
        <v>0.85982252581969942</v>
      </c>
      <c r="I213" s="374">
        <f t="shared" si="93"/>
        <v>0.62936655700707356</v>
      </c>
      <c r="J213" s="374">
        <f t="shared" si="94"/>
        <v>0.75566874866449307</v>
      </c>
      <c r="K213" s="265" cm="1">
        <f t="array" ref="K213">$G213^gamma_drug4/($G213^gamma_drug4+(AGE_50_drug4+9)^gamma_drug4)</f>
        <v>1</v>
      </c>
      <c r="L213" s="264">
        <f t="shared" si="95"/>
        <v>211</v>
      </c>
      <c r="M213" s="264">
        <f t="shared" si="96"/>
        <v>6.0499999999999998E-3</v>
      </c>
      <c r="N213" s="264">
        <f t="shared" si="97"/>
        <v>7.9470499999999991</v>
      </c>
      <c r="O213" s="264">
        <f t="shared" si="98"/>
        <v>0.11541999999999999</v>
      </c>
      <c r="P213" s="264">
        <f t="shared" si="99"/>
        <v>5.5675000000000008</v>
      </c>
      <c r="Q213" s="264">
        <f t="shared" si="100"/>
        <v>6.0794999999999995</v>
      </c>
      <c r="R213" s="264">
        <f t="shared" si="101"/>
        <v>6.3994999999999997</v>
      </c>
      <c r="S213" s="264">
        <f t="shared" si="102"/>
        <v>6.5754999999999999</v>
      </c>
      <c r="T213" s="264">
        <f t="shared" si="103"/>
        <v>6.8570000000000002</v>
      </c>
      <c r="U213" s="264">
        <f t="shared" si="104"/>
        <v>7.0530000000000008</v>
      </c>
      <c r="V213" s="264">
        <f t="shared" si="105"/>
        <v>7.3535000000000004</v>
      </c>
      <c r="W213" s="264">
        <f t="shared" si="106"/>
        <v>7.9469999999999992</v>
      </c>
      <c r="X213" s="264">
        <f t="shared" si="107"/>
        <v>8.5890000000000004</v>
      </c>
      <c r="Y213" s="264">
        <f t="shared" si="108"/>
        <v>8.9550000000000001</v>
      </c>
      <c r="Z213" s="264">
        <f t="shared" si="109"/>
        <v>9.2115000000000009</v>
      </c>
      <c r="AA213" s="264">
        <f t="shared" si="110"/>
        <v>9.6059999999999999</v>
      </c>
      <c r="AB213" s="264">
        <f t="shared" si="111"/>
        <v>9.8704999999999998</v>
      </c>
      <c r="AC213" s="264">
        <f t="shared" si="112"/>
        <v>10.391500000000001</v>
      </c>
      <c r="AD213" s="264">
        <f t="shared" si="113"/>
        <v>11.3505</v>
      </c>
      <c r="AF213" s="266">
        <v>211</v>
      </c>
      <c r="AG213" s="266">
        <v>0.1142</v>
      </c>
      <c r="AH213" s="266">
        <v>8.2738999999999994</v>
      </c>
      <c r="AI213" s="266">
        <v>0.10904999999999999</v>
      </c>
      <c r="AJ213" s="266">
        <v>5.8680000000000003</v>
      </c>
      <c r="AK213" s="266">
        <v>6.3959999999999999</v>
      </c>
      <c r="AL213" s="266">
        <v>6.7229999999999999</v>
      </c>
      <c r="AM213" s="266">
        <v>6.9020000000000001</v>
      </c>
      <c r="AN213" s="266">
        <v>7.1870000000000003</v>
      </c>
      <c r="AO213" s="266">
        <v>7.3840000000000003</v>
      </c>
      <c r="AP213" s="266">
        <v>7.6849999999999996</v>
      </c>
      <c r="AQ213" s="266">
        <v>8.2739999999999991</v>
      </c>
      <c r="AR213" s="266">
        <v>8.9030000000000005</v>
      </c>
      <c r="AS213" s="266">
        <v>9.2569999999999997</v>
      </c>
      <c r="AT213" s="266">
        <v>9.5039999999999996</v>
      </c>
      <c r="AU213" s="266">
        <v>9.8819999999999997</v>
      </c>
      <c r="AV213" s="266">
        <v>10.132999999999999</v>
      </c>
      <c r="AW213" s="266">
        <v>10.625</v>
      </c>
      <c r="AX213" s="266">
        <v>11.516</v>
      </c>
      <c r="BA213" s="372">
        <v>211</v>
      </c>
      <c r="BB213" s="372">
        <v>-0.1021</v>
      </c>
      <c r="BC213" s="372">
        <v>7.6201999999999996</v>
      </c>
      <c r="BD213" s="372">
        <v>0.12179</v>
      </c>
      <c r="BE213" s="372">
        <v>5.2670000000000003</v>
      </c>
      <c r="BF213" s="372">
        <v>5.7629999999999999</v>
      </c>
      <c r="BG213" s="372">
        <v>6.0759999999999996</v>
      </c>
      <c r="BH213" s="372">
        <v>6.2489999999999997</v>
      </c>
      <c r="BI213" s="372">
        <v>6.5270000000000001</v>
      </c>
      <c r="BJ213" s="372">
        <v>6.7220000000000004</v>
      </c>
      <c r="BK213" s="372">
        <v>7.0220000000000002</v>
      </c>
      <c r="BL213" s="372">
        <v>7.62</v>
      </c>
      <c r="BM213" s="372">
        <v>8.2750000000000004</v>
      </c>
      <c r="BN213" s="372">
        <v>8.6530000000000005</v>
      </c>
      <c r="BO213" s="372">
        <v>8.9190000000000005</v>
      </c>
      <c r="BP213" s="372">
        <v>9.33</v>
      </c>
      <c r="BQ213" s="372">
        <v>9.6080000000000005</v>
      </c>
      <c r="BR213" s="372">
        <v>10.157999999999999</v>
      </c>
      <c r="BS213" s="372">
        <v>11.185</v>
      </c>
    </row>
    <row r="214" spans="1:71" x14ac:dyDescent="0.2">
      <c r="A214" s="265">
        <f t="shared" si="114"/>
        <v>7.9580000000000002</v>
      </c>
      <c r="B214" s="265">
        <f t="shared" si="115"/>
        <v>7.3635000000000002</v>
      </c>
      <c r="C214" s="265">
        <f t="shared" si="92"/>
        <v>8.6009999999999991</v>
      </c>
      <c r="D214" s="265">
        <f t="shared" si="116"/>
        <v>212</v>
      </c>
      <c r="E214" s="373">
        <f t="shared" si="117"/>
        <v>6.9650924024640659</v>
      </c>
      <c r="F214" s="373">
        <f t="shared" si="118"/>
        <v>0.58042436687200549</v>
      </c>
      <c r="G214" s="373">
        <f t="shared" si="119"/>
        <v>15.965092402464066</v>
      </c>
      <c r="H214" s="374">
        <f t="shared" si="120"/>
        <v>0.86089909555888189</v>
      </c>
      <c r="I214" s="374">
        <f t="shared" si="93"/>
        <v>0.630816567865223</v>
      </c>
      <c r="J214" s="374">
        <f t="shared" si="94"/>
        <v>0.7566562900945526</v>
      </c>
      <c r="K214" s="265" cm="1">
        <f t="array" ref="K214">$G214^gamma_drug4/($G214^gamma_drug4+(AGE_50_drug4+9)^gamma_drug4)</f>
        <v>1</v>
      </c>
      <c r="L214" s="264">
        <f t="shared" si="95"/>
        <v>212</v>
      </c>
      <c r="M214" s="264">
        <f t="shared" si="96"/>
        <v>5.400000000000002E-3</v>
      </c>
      <c r="N214" s="264">
        <f t="shared" si="97"/>
        <v>7.9580000000000002</v>
      </c>
      <c r="O214" s="264">
        <f t="shared" si="98"/>
        <v>0.11541</v>
      </c>
      <c r="P214" s="264">
        <f t="shared" si="99"/>
        <v>5.5754999999999999</v>
      </c>
      <c r="Q214" s="264">
        <f t="shared" si="100"/>
        <v>6.0884999999999998</v>
      </c>
      <c r="R214" s="264">
        <f t="shared" si="101"/>
        <v>6.4089999999999998</v>
      </c>
      <c r="S214" s="264">
        <f t="shared" si="102"/>
        <v>6.585</v>
      </c>
      <c r="T214" s="264">
        <f t="shared" si="103"/>
        <v>6.8665000000000003</v>
      </c>
      <c r="U214" s="264">
        <f t="shared" si="104"/>
        <v>7.0625</v>
      </c>
      <c r="V214" s="264">
        <f t="shared" si="105"/>
        <v>7.3635000000000002</v>
      </c>
      <c r="W214" s="264">
        <f t="shared" si="106"/>
        <v>7.9580000000000002</v>
      </c>
      <c r="X214" s="264">
        <f t="shared" si="107"/>
        <v>8.6009999999999991</v>
      </c>
      <c r="Y214" s="264">
        <f t="shared" si="108"/>
        <v>8.9674999999999994</v>
      </c>
      <c r="Z214" s="264">
        <f t="shared" si="109"/>
        <v>9.2240000000000002</v>
      </c>
      <c r="AA214" s="264">
        <f t="shared" si="110"/>
        <v>9.6189999999999998</v>
      </c>
      <c r="AB214" s="264">
        <f t="shared" si="111"/>
        <v>9.8844999999999992</v>
      </c>
      <c r="AC214" s="264">
        <f t="shared" si="112"/>
        <v>10.405999999999999</v>
      </c>
      <c r="AD214" s="264">
        <f t="shared" si="113"/>
        <v>11.367000000000001</v>
      </c>
      <c r="AF214" s="266">
        <v>212</v>
      </c>
      <c r="AG214" s="266">
        <v>0.1138</v>
      </c>
      <c r="AH214" s="266">
        <v>8.2850999999999999</v>
      </c>
      <c r="AI214" s="266">
        <v>0.10903</v>
      </c>
      <c r="AJ214" s="266">
        <v>5.8760000000000003</v>
      </c>
      <c r="AK214" s="266">
        <v>6.4050000000000002</v>
      </c>
      <c r="AL214" s="266">
        <v>6.7329999999999997</v>
      </c>
      <c r="AM214" s="266">
        <v>6.9119999999999999</v>
      </c>
      <c r="AN214" s="266">
        <v>7.1970000000000001</v>
      </c>
      <c r="AO214" s="266">
        <v>7.3940000000000001</v>
      </c>
      <c r="AP214" s="266">
        <v>7.6950000000000003</v>
      </c>
      <c r="AQ214" s="266">
        <v>8.2850000000000001</v>
      </c>
      <c r="AR214" s="266">
        <v>8.9149999999999991</v>
      </c>
      <c r="AS214" s="266">
        <v>9.27</v>
      </c>
      <c r="AT214" s="266">
        <v>9.5169999999999995</v>
      </c>
      <c r="AU214" s="266">
        <v>9.8949999999999996</v>
      </c>
      <c r="AV214" s="266">
        <v>10.147</v>
      </c>
      <c r="AW214" s="266">
        <v>10.638999999999999</v>
      </c>
      <c r="AX214" s="266">
        <v>11.532</v>
      </c>
      <c r="BA214" s="372">
        <v>212</v>
      </c>
      <c r="BB214" s="372">
        <v>-0.10299999999999999</v>
      </c>
      <c r="BC214" s="372">
        <v>7.6308999999999996</v>
      </c>
      <c r="BD214" s="372">
        <v>0.12179</v>
      </c>
      <c r="BE214" s="372">
        <v>5.2750000000000004</v>
      </c>
      <c r="BF214" s="372">
        <v>5.7720000000000002</v>
      </c>
      <c r="BG214" s="372">
        <v>6.085</v>
      </c>
      <c r="BH214" s="372">
        <v>6.258</v>
      </c>
      <c r="BI214" s="372">
        <v>6.5359999999999996</v>
      </c>
      <c r="BJ214" s="372">
        <v>6.7309999999999999</v>
      </c>
      <c r="BK214" s="372">
        <v>7.032</v>
      </c>
      <c r="BL214" s="372">
        <v>7.6310000000000002</v>
      </c>
      <c r="BM214" s="372">
        <v>8.2870000000000008</v>
      </c>
      <c r="BN214" s="372">
        <v>8.6649999999999991</v>
      </c>
      <c r="BO214" s="372">
        <v>8.9309999999999992</v>
      </c>
      <c r="BP214" s="372">
        <v>9.343</v>
      </c>
      <c r="BQ214" s="372">
        <v>9.6219999999999999</v>
      </c>
      <c r="BR214" s="372">
        <v>10.173</v>
      </c>
      <c r="BS214" s="372">
        <v>11.202</v>
      </c>
    </row>
    <row r="215" spans="1:71" x14ac:dyDescent="0.2">
      <c r="A215" s="265">
        <f t="shared" si="114"/>
        <v>7.9689999999999994</v>
      </c>
      <c r="B215" s="265">
        <f t="shared" si="115"/>
        <v>7.3734999999999999</v>
      </c>
      <c r="C215" s="265">
        <f t="shared" si="92"/>
        <v>8.6129999999999995</v>
      </c>
      <c r="D215" s="265">
        <f t="shared" si="116"/>
        <v>213</v>
      </c>
      <c r="E215" s="373">
        <f t="shared" si="117"/>
        <v>6.9979466119096507</v>
      </c>
      <c r="F215" s="373">
        <f t="shared" si="118"/>
        <v>0.58316221765913756</v>
      </c>
      <c r="G215" s="373">
        <f t="shared" si="119"/>
        <v>15.997946611909651</v>
      </c>
      <c r="H215" s="374">
        <f t="shared" si="120"/>
        <v>0.86196653270646484</v>
      </c>
      <c r="I215" s="374">
        <f t="shared" si="93"/>
        <v>0.63226124691209395</v>
      </c>
      <c r="J215" s="374">
        <f t="shared" si="94"/>
        <v>0.75763909841571064</v>
      </c>
      <c r="K215" s="265" cm="1">
        <f t="array" ref="K215">$G215^gamma_drug4/($G215^gamma_drug4+(AGE_50_drug4+9)^gamma_drug4)</f>
        <v>1</v>
      </c>
      <c r="L215" s="264">
        <f t="shared" si="95"/>
        <v>213</v>
      </c>
      <c r="M215" s="264">
        <f t="shared" si="96"/>
        <v>4.7499999999999973E-3</v>
      </c>
      <c r="N215" s="264">
        <f t="shared" si="97"/>
        <v>7.9689500000000004</v>
      </c>
      <c r="O215" s="264">
        <f t="shared" si="98"/>
        <v>0.1154</v>
      </c>
      <c r="P215" s="264">
        <f t="shared" si="99"/>
        <v>5.5835000000000008</v>
      </c>
      <c r="Q215" s="264">
        <f t="shared" si="100"/>
        <v>6.0969999999999995</v>
      </c>
      <c r="R215" s="264">
        <f t="shared" si="101"/>
        <v>6.4180000000000001</v>
      </c>
      <c r="S215" s="264">
        <f t="shared" si="102"/>
        <v>6.5945</v>
      </c>
      <c r="T215" s="264">
        <f t="shared" si="103"/>
        <v>6.8760000000000003</v>
      </c>
      <c r="U215" s="264">
        <f t="shared" si="104"/>
        <v>7.0724999999999998</v>
      </c>
      <c r="V215" s="264">
        <f t="shared" si="105"/>
        <v>7.3734999999999999</v>
      </c>
      <c r="W215" s="264">
        <f t="shared" si="106"/>
        <v>7.9689999999999994</v>
      </c>
      <c r="X215" s="264">
        <f t="shared" si="107"/>
        <v>8.6129999999999995</v>
      </c>
      <c r="Y215" s="264">
        <f t="shared" si="108"/>
        <v>8.9794999999999998</v>
      </c>
      <c r="Z215" s="264">
        <f t="shared" si="109"/>
        <v>9.2370000000000001</v>
      </c>
      <c r="AA215" s="264">
        <f t="shared" si="110"/>
        <v>9.6319999999999997</v>
      </c>
      <c r="AB215" s="264">
        <f t="shared" si="111"/>
        <v>9.8975000000000009</v>
      </c>
      <c r="AC215" s="264">
        <f t="shared" si="112"/>
        <v>10.420500000000001</v>
      </c>
      <c r="AD215" s="264">
        <f t="shared" si="113"/>
        <v>11.3825</v>
      </c>
      <c r="AF215" s="266">
        <v>213</v>
      </c>
      <c r="AG215" s="266">
        <v>0.1134</v>
      </c>
      <c r="AH215" s="266">
        <v>8.2963000000000005</v>
      </c>
      <c r="AI215" s="266">
        <v>0.10902000000000001</v>
      </c>
      <c r="AJ215" s="266">
        <v>5.8840000000000003</v>
      </c>
      <c r="AK215" s="266">
        <v>6.4139999999999997</v>
      </c>
      <c r="AL215" s="266">
        <v>6.742</v>
      </c>
      <c r="AM215" s="266">
        <v>6.9219999999999997</v>
      </c>
      <c r="AN215" s="266">
        <v>7.2060000000000004</v>
      </c>
      <c r="AO215" s="266">
        <v>7.4039999999999999</v>
      </c>
      <c r="AP215" s="266">
        <v>7.7060000000000004</v>
      </c>
      <c r="AQ215" s="266">
        <v>8.2959999999999994</v>
      </c>
      <c r="AR215" s="266">
        <v>8.9269999999999996</v>
      </c>
      <c r="AS215" s="266">
        <v>9.282</v>
      </c>
      <c r="AT215" s="266">
        <v>9.5299999999999994</v>
      </c>
      <c r="AU215" s="266">
        <v>9.9079999999999995</v>
      </c>
      <c r="AV215" s="266">
        <v>10.16</v>
      </c>
      <c r="AW215" s="266">
        <v>10.653</v>
      </c>
      <c r="AX215" s="266">
        <v>11.547000000000001</v>
      </c>
      <c r="BA215" s="372">
        <v>213</v>
      </c>
      <c r="BB215" s="372">
        <v>-0.10390000000000001</v>
      </c>
      <c r="BC215" s="372">
        <v>7.6416000000000004</v>
      </c>
      <c r="BD215" s="372">
        <v>0.12178</v>
      </c>
      <c r="BE215" s="372">
        <v>5.2830000000000004</v>
      </c>
      <c r="BF215" s="372">
        <v>5.78</v>
      </c>
      <c r="BG215" s="372">
        <v>6.0940000000000003</v>
      </c>
      <c r="BH215" s="372">
        <v>6.2670000000000003</v>
      </c>
      <c r="BI215" s="372">
        <v>6.5460000000000003</v>
      </c>
      <c r="BJ215" s="372">
        <v>6.7409999999999997</v>
      </c>
      <c r="BK215" s="372">
        <v>7.0410000000000004</v>
      </c>
      <c r="BL215" s="372">
        <v>7.6420000000000003</v>
      </c>
      <c r="BM215" s="372">
        <v>8.2989999999999995</v>
      </c>
      <c r="BN215" s="372">
        <v>8.6769999999999996</v>
      </c>
      <c r="BO215" s="372">
        <v>8.9440000000000008</v>
      </c>
      <c r="BP215" s="372">
        <v>9.3559999999999999</v>
      </c>
      <c r="BQ215" s="372">
        <v>9.6349999999999998</v>
      </c>
      <c r="BR215" s="372">
        <v>10.188000000000001</v>
      </c>
      <c r="BS215" s="372">
        <v>11.218</v>
      </c>
    </row>
    <row r="216" spans="1:71" x14ac:dyDescent="0.2">
      <c r="A216" s="265">
        <f t="shared" si="114"/>
        <v>7.9794999999999998</v>
      </c>
      <c r="B216" s="265">
        <f t="shared" si="115"/>
        <v>7.3834999999999997</v>
      </c>
      <c r="C216" s="265">
        <f t="shared" si="92"/>
        <v>8.6245000000000012</v>
      </c>
      <c r="D216" s="265">
        <f t="shared" si="116"/>
        <v>214</v>
      </c>
      <c r="E216" s="373">
        <f t="shared" si="117"/>
        <v>7.0308008213552364</v>
      </c>
      <c r="F216" s="373">
        <f t="shared" si="118"/>
        <v>0.58590006844626963</v>
      </c>
      <c r="G216" s="373">
        <f t="shared" si="119"/>
        <v>16.030800821355236</v>
      </c>
      <c r="H216" s="374">
        <f t="shared" si="120"/>
        <v>0.86302491306621454</v>
      </c>
      <c r="I216" s="374">
        <f t="shared" si="93"/>
        <v>0.63370059884925112</v>
      </c>
      <c r="J216" s="374">
        <f t="shared" si="94"/>
        <v>0.75861719569767572</v>
      </c>
      <c r="K216" s="265" cm="1">
        <f t="array" ref="K216">$G216^gamma_drug4/($G216^gamma_drug4+(AGE_50_drug4+9)^gamma_drug4)</f>
        <v>1</v>
      </c>
      <c r="L216" s="264">
        <f t="shared" si="95"/>
        <v>214</v>
      </c>
      <c r="M216" s="264">
        <f t="shared" si="96"/>
        <v>4.1500000000000009E-3</v>
      </c>
      <c r="N216" s="264">
        <f t="shared" si="97"/>
        <v>7.9797999999999991</v>
      </c>
      <c r="O216" s="264">
        <f t="shared" si="98"/>
        <v>0.115395</v>
      </c>
      <c r="P216" s="264">
        <f t="shared" si="99"/>
        <v>5.5914999999999999</v>
      </c>
      <c r="Q216" s="264">
        <f t="shared" si="100"/>
        <v>6.1055000000000001</v>
      </c>
      <c r="R216" s="264">
        <f t="shared" si="101"/>
        <v>6.4265000000000008</v>
      </c>
      <c r="S216" s="264">
        <f t="shared" si="102"/>
        <v>6.6035000000000004</v>
      </c>
      <c r="T216" s="264">
        <f t="shared" si="103"/>
        <v>6.8855000000000004</v>
      </c>
      <c r="U216" s="264">
        <f t="shared" si="104"/>
        <v>7.0824999999999996</v>
      </c>
      <c r="V216" s="264">
        <f t="shared" si="105"/>
        <v>7.3834999999999997</v>
      </c>
      <c r="W216" s="264">
        <f t="shared" si="106"/>
        <v>7.9794999999999998</v>
      </c>
      <c r="X216" s="264">
        <f t="shared" si="107"/>
        <v>8.6245000000000012</v>
      </c>
      <c r="Y216" s="264">
        <f t="shared" si="108"/>
        <v>8.9915000000000003</v>
      </c>
      <c r="Z216" s="264">
        <f t="shared" si="109"/>
        <v>9.2494999999999994</v>
      </c>
      <c r="AA216" s="264">
        <f t="shared" si="110"/>
        <v>9.6449999999999996</v>
      </c>
      <c r="AB216" s="264">
        <f t="shared" si="111"/>
        <v>9.9115000000000002</v>
      </c>
      <c r="AC216" s="264">
        <f t="shared" si="112"/>
        <v>10.4345</v>
      </c>
      <c r="AD216" s="264">
        <f t="shared" si="113"/>
        <v>11.398</v>
      </c>
      <c r="AF216" s="266">
        <v>214</v>
      </c>
      <c r="AG216" s="266">
        <v>0.113</v>
      </c>
      <c r="AH216" s="266">
        <v>8.3073999999999995</v>
      </c>
      <c r="AI216" s="266">
        <v>0.10901</v>
      </c>
      <c r="AJ216" s="266">
        <v>5.8929999999999998</v>
      </c>
      <c r="AK216" s="266">
        <v>6.423</v>
      </c>
      <c r="AL216" s="266">
        <v>6.7510000000000003</v>
      </c>
      <c r="AM216" s="266">
        <v>6.931</v>
      </c>
      <c r="AN216" s="266">
        <v>7.2160000000000002</v>
      </c>
      <c r="AO216" s="266">
        <v>7.415</v>
      </c>
      <c r="AP216" s="266">
        <v>7.7160000000000002</v>
      </c>
      <c r="AQ216" s="266">
        <v>8.3070000000000004</v>
      </c>
      <c r="AR216" s="266">
        <v>8.9390000000000001</v>
      </c>
      <c r="AS216" s="266">
        <v>9.2940000000000005</v>
      </c>
      <c r="AT216" s="266">
        <v>9.5429999999999993</v>
      </c>
      <c r="AU216" s="266">
        <v>9.9209999999999994</v>
      </c>
      <c r="AV216" s="266">
        <v>10.173999999999999</v>
      </c>
      <c r="AW216" s="266">
        <v>10.667</v>
      </c>
      <c r="AX216" s="266">
        <v>11.561999999999999</v>
      </c>
      <c r="BA216" s="372">
        <v>214</v>
      </c>
      <c r="BB216" s="372">
        <v>-0.1047</v>
      </c>
      <c r="BC216" s="372">
        <v>7.6521999999999997</v>
      </c>
      <c r="BD216" s="372">
        <v>0.12178</v>
      </c>
      <c r="BE216" s="372">
        <v>5.29</v>
      </c>
      <c r="BF216" s="372">
        <v>5.7880000000000003</v>
      </c>
      <c r="BG216" s="372">
        <v>6.1020000000000003</v>
      </c>
      <c r="BH216" s="372">
        <v>6.2759999999999998</v>
      </c>
      <c r="BI216" s="372">
        <v>6.5549999999999997</v>
      </c>
      <c r="BJ216" s="372">
        <v>6.75</v>
      </c>
      <c r="BK216" s="372">
        <v>7.0510000000000002</v>
      </c>
      <c r="BL216" s="372">
        <v>7.6520000000000001</v>
      </c>
      <c r="BM216" s="372">
        <v>8.31</v>
      </c>
      <c r="BN216" s="372">
        <v>8.6890000000000001</v>
      </c>
      <c r="BO216" s="372">
        <v>8.9559999999999995</v>
      </c>
      <c r="BP216" s="372">
        <v>9.3689999999999998</v>
      </c>
      <c r="BQ216" s="372">
        <v>9.6489999999999991</v>
      </c>
      <c r="BR216" s="372">
        <v>10.202</v>
      </c>
      <c r="BS216" s="372">
        <v>11.234</v>
      </c>
    </row>
    <row r="217" spans="1:71" x14ac:dyDescent="0.2">
      <c r="A217" s="265">
        <f t="shared" si="114"/>
        <v>7.9904999999999999</v>
      </c>
      <c r="B217" s="265">
        <f t="shared" si="115"/>
        <v>7.3934999999999995</v>
      </c>
      <c r="C217" s="265">
        <f t="shared" si="92"/>
        <v>8.6359999999999992</v>
      </c>
      <c r="D217" s="265">
        <f t="shared" si="116"/>
        <v>215</v>
      </c>
      <c r="E217" s="373">
        <f t="shared" si="117"/>
        <v>7.0636550308008212</v>
      </c>
      <c r="F217" s="373">
        <f t="shared" si="118"/>
        <v>0.58863791923340181</v>
      </c>
      <c r="G217" s="373">
        <f t="shared" si="119"/>
        <v>16.06365503080082</v>
      </c>
      <c r="H217" s="374">
        <f t="shared" si="120"/>
        <v>0.86407431200340756</v>
      </c>
      <c r="I217" s="374">
        <f t="shared" si="93"/>
        <v>0.63513462862646419</v>
      </c>
      <c r="J217" s="374">
        <f t="shared" si="94"/>
        <v>0.75959060396165878</v>
      </c>
      <c r="K217" s="265" cm="1">
        <f t="array" ref="K217">$G217^gamma_drug4/($G217^gamma_drug4+(AGE_50_drug4+9)^gamma_drug4)</f>
        <v>1</v>
      </c>
      <c r="L217" s="264">
        <f t="shared" si="95"/>
        <v>215</v>
      </c>
      <c r="M217" s="264">
        <f t="shared" si="96"/>
        <v>3.5000000000000031E-3</v>
      </c>
      <c r="N217" s="264">
        <f t="shared" si="97"/>
        <v>7.9906000000000006</v>
      </c>
      <c r="O217" s="264">
        <f t="shared" si="98"/>
        <v>0.11538999999999999</v>
      </c>
      <c r="P217" s="264">
        <f t="shared" si="99"/>
        <v>5.5994999999999999</v>
      </c>
      <c r="Q217" s="264">
        <f t="shared" si="100"/>
        <v>6.1135000000000002</v>
      </c>
      <c r="R217" s="264">
        <f t="shared" si="101"/>
        <v>6.4354999999999993</v>
      </c>
      <c r="S217" s="264">
        <f t="shared" si="102"/>
        <v>6.6125000000000007</v>
      </c>
      <c r="T217" s="264">
        <f t="shared" si="103"/>
        <v>6.8949999999999996</v>
      </c>
      <c r="U217" s="264">
        <f t="shared" si="104"/>
        <v>7.0920000000000005</v>
      </c>
      <c r="V217" s="264">
        <f t="shared" si="105"/>
        <v>7.3934999999999995</v>
      </c>
      <c r="W217" s="264">
        <f t="shared" si="106"/>
        <v>7.9904999999999999</v>
      </c>
      <c r="X217" s="264">
        <f t="shared" si="107"/>
        <v>8.6359999999999992</v>
      </c>
      <c r="Y217" s="264">
        <f t="shared" si="108"/>
        <v>9.0040000000000013</v>
      </c>
      <c r="Z217" s="264">
        <f t="shared" si="109"/>
        <v>9.2620000000000005</v>
      </c>
      <c r="AA217" s="264">
        <f t="shared" si="110"/>
        <v>9.6579999999999995</v>
      </c>
      <c r="AB217" s="264">
        <f t="shared" si="111"/>
        <v>9.9245000000000001</v>
      </c>
      <c r="AC217" s="264">
        <f t="shared" si="112"/>
        <v>10.449</v>
      </c>
      <c r="AD217" s="264">
        <f t="shared" si="113"/>
        <v>11.414</v>
      </c>
      <c r="AF217" s="266">
        <v>215</v>
      </c>
      <c r="AG217" s="266">
        <v>0.11260000000000001</v>
      </c>
      <c r="AH217" s="266">
        <v>8.3184000000000005</v>
      </c>
      <c r="AI217" s="266">
        <v>0.109</v>
      </c>
      <c r="AJ217" s="266">
        <v>5.9009999999999998</v>
      </c>
      <c r="AK217" s="266">
        <v>6.431</v>
      </c>
      <c r="AL217" s="266">
        <v>6.76</v>
      </c>
      <c r="AM217" s="266">
        <v>6.94</v>
      </c>
      <c r="AN217" s="266">
        <v>7.226</v>
      </c>
      <c r="AO217" s="266">
        <v>7.4240000000000004</v>
      </c>
      <c r="AP217" s="266">
        <v>7.726</v>
      </c>
      <c r="AQ217" s="266">
        <v>8.3179999999999996</v>
      </c>
      <c r="AR217" s="266">
        <v>8.9499999999999993</v>
      </c>
      <c r="AS217" s="266">
        <v>9.3070000000000004</v>
      </c>
      <c r="AT217" s="266">
        <v>9.5549999999999997</v>
      </c>
      <c r="AU217" s="266">
        <v>9.9339999999999993</v>
      </c>
      <c r="AV217" s="266">
        <v>10.186999999999999</v>
      </c>
      <c r="AW217" s="266">
        <v>10.680999999999999</v>
      </c>
      <c r="AX217" s="266">
        <v>11.577999999999999</v>
      </c>
      <c r="BA217" s="372">
        <v>215</v>
      </c>
      <c r="BB217" s="372">
        <v>-0.1056</v>
      </c>
      <c r="BC217" s="372">
        <v>7.6627999999999998</v>
      </c>
      <c r="BD217" s="372">
        <v>0.12178</v>
      </c>
      <c r="BE217" s="372">
        <v>5.298</v>
      </c>
      <c r="BF217" s="372">
        <v>5.7960000000000003</v>
      </c>
      <c r="BG217" s="372">
        <v>6.1109999999999998</v>
      </c>
      <c r="BH217" s="372">
        <v>6.2850000000000001</v>
      </c>
      <c r="BI217" s="372">
        <v>6.5640000000000001</v>
      </c>
      <c r="BJ217" s="372">
        <v>6.76</v>
      </c>
      <c r="BK217" s="372">
        <v>7.0609999999999999</v>
      </c>
      <c r="BL217" s="372">
        <v>7.6630000000000003</v>
      </c>
      <c r="BM217" s="372">
        <v>8.3219999999999992</v>
      </c>
      <c r="BN217" s="372">
        <v>8.7010000000000005</v>
      </c>
      <c r="BO217" s="372">
        <v>8.9689999999999994</v>
      </c>
      <c r="BP217" s="372">
        <v>9.3819999999999997</v>
      </c>
      <c r="BQ217" s="372">
        <v>9.6620000000000008</v>
      </c>
      <c r="BR217" s="372">
        <v>10.217000000000001</v>
      </c>
      <c r="BS217" s="372">
        <v>11.25</v>
      </c>
    </row>
    <row r="218" spans="1:71" x14ac:dyDescent="0.2">
      <c r="A218" s="265">
        <f t="shared" si="114"/>
        <v>8.0010000000000012</v>
      </c>
      <c r="B218" s="265">
        <f t="shared" si="115"/>
        <v>7.4039999999999999</v>
      </c>
      <c r="C218" s="265">
        <f t="shared" si="92"/>
        <v>8.6475000000000009</v>
      </c>
      <c r="D218" s="265">
        <f t="shared" si="116"/>
        <v>216</v>
      </c>
      <c r="E218" s="373">
        <f t="shared" si="117"/>
        <v>7.0965092402464069</v>
      </c>
      <c r="F218" s="373">
        <f t="shared" si="118"/>
        <v>0.59137577002053388</v>
      </c>
      <c r="G218" s="373">
        <f t="shared" si="119"/>
        <v>16.096509240246405</v>
      </c>
      <c r="H218" s="374">
        <f t="shared" si="120"/>
        <v>0.86511480444124567</v>
      </c>
      <c r="I218" s="374">
        <f t="shared" si="93"/>
        <v>0.63656334143787607</v>
      </c>
      <c r="J218" s="374">
        <f t="shared" si="94"/>
        <v>0.76055934517928714</v>
      </c>
      <c r="K218" s="265" cm="1">
        <f t="array" ref="K218">$G218^gamma_drug4/($G218^gamma_drug4+(AGE_50_drug4+9)^gamma_drug4)</f>
        <v>1</v>
      </c>
      <c r="L218" s="264">
        <f t="shared" si="95"/>
        <v>216</v>
      </c>
      <c r="M218" s="264">
        <f t="shared" si="96"/>
        <v>2.8499999999999984E-3</v>
      </c>
      <c r="N218" s="264">
        <f t="shared" si="97"/>
        <v>8.0013500000000004</v>
      </c>
      <c r="O218" s="264">
        <f t="shared" si="98"/>
        <v>0.11538000000000001</v>
      </c>
      <c r="P218" s="264">
        <f t="shared" si="99"/>
        <v>5.6074999999999999</v>
      </c>
      <c r="Q218" s="264">
        <f t="shared" si="100"/>
        <v>6.1225000000000005</v>
      </c>
      <c r="R218" s="264">
        <f t="shared" si="101"/>
        <v>6.444</v>
      </c>
      <c r="S218" s="264">
        <f t="shared" si="102"/>
        <v>6.6219999999999999</v>
      </c>
      <c r="T218" s="264">
        <f t="shared" si="103"/>
        <v>6.9045000000000005</v>
      </c>
      <c r="U218" s="264">
        <f t="shared" si="104"/>
        <v>7.1014999999999997</v>
      </c>
      <c r="V218" s="264">
        <f t="shared" si="105"/>
        <v>7.4039999999999999</v>
      </c>
      <c r="W218" s="264">
        <f t="shared" si="106"/>
        <v>8.0010000000000012</v>
      </c>
      <c r="X218" s="264">
        <f t="shared" si="107"/>
        <v>8.6475000000000009</v>
      </c>
      <c r="Y218" s="264">
        <f t="shared" si="108"/>
        <v>9.016</v>
      </c>
      <c r="Z218" s="264">
        <f t="shared" si="109"/>
        <v>9.2744999999999997</v>
      </c>
      <c r="AA218" s="264">
        <f t="shared" si="110"/>
        <v>9.6709999999999994</v>
      </c>
      <c r="AB218" s="264">
        <f t="shared" si="111"/>
        <v>9.9385000000000012</v>
      </c>
      <c r="AC218" s="264">
        <f t="shared" si="112"/>
        <v>10.463000000000001</v>
      </c>
      <c r="AD218" s="264">
        <f t="shared" si="113"/>
        <v>11.429500000000001</v>
      </c>
      <c r="AF218" s="266">
        <v>216</v>
      </c>
      <c r="AG218" s="266">
        <v>0.11219999999999999</v>
      </c>
      <c r="AH218" s="266">
        <v>8.3293999999999997</v>
      </c>
      <c r="AI218" s="266">
        <v>0.10899</v>
      </c>
      <c r="AJ218" s="266">
        <v>5.9089999999999998</v>
      </c>
      <c r="AK218" s="266">
        <v>6.44</v>
      </c>
      <c r="AL218" s="266">
        <v>6.7690000000000001</v>
      </c>
      <c r="AM218" s="266">
        <v>6.95</v>
      </c>
      <c r="AN218" s="266">
        <v>7.2359999999999998</v>
      </c>
      <c r="AO218" s="266">
        <v>7.4340000000000002</v>
      </c>
      <c r="AP218" s="266">
        <v>7.7370000000000001</v>
      </c>
      <c r="AQ218" s="266">
        <v>8.3290000000000006</v>
      </c>
      <c r="AR218" s="266">
        <v>8.9619999999999997</v>
      </c>
      <c r="AS218" s="266">
        <v>9.3190000000000008</v>
      </c>
      <c r="AT218" s="266">
        <v>9.5679999999999996</v>
      </c>
      <c r="AU218" s="266">
        <v>9.9469999999999992</v>
      </c>
      <c r="AV218" s="266">
        <v>10.201000000000001</v>
      </c>
      <c r="AW218" s="266">
        <v>10.695</v>
      </c>
      <c r="AX218" s="266">
        <v>11.593</v>
      </c>
      <c r="BA218" s="372">
        <v>216</v>
      </c>
      <c r="BB218" s="372">
        <v>-0.1065</v>
      </c>
      <c r="BC218" s="372">
        <v>7.6733000000000002</v>
      </c>
      <c r="BD218" s="372">
        <v>0.12177</v>
      </c>
      <c r="BE218" s="372">
        <v>5.306</v>
      </c>
      <c r="BF218" s="372">
        <v>5.8049999999999997</v>
      </c>
      <c r="BG218" s="372">
        <v>6.1189999999999998</v>
      </c>
      <c r="BH218" s="372">
        <v>6.2939999999999996</v>
      </c>
      <c r="BI218" s="372">
        <v>6.5730000000000004</v>
      </c>
      <c r="BJ218" s="372">
        <v>6.7690000000000001</v>
      </c>
      <c r="BK218" s="372">
        <v>7.0709999999999997</v>
      </c>
      <c r="BL218" s="372">
        <v>7.673</v>
      </c>
      <c r="BM218" s="372">
        <v>8.3330000000000002</v>
      </c>
      <c r="BN218" s="372">
        <v>8.7129999999999992</v>
      </c>
      <c r="BO218" s="372">
        <v>8.9809999999999999</v>
      </c>
      <c r="BP218" s="372">
        <v>9.3949999999999996</v>
      </c>
      <c r="BQ218" s="372">
        <v>9.6760000000000002</v>
      </c>
      <c r="BR218" s="372">
        <v>10.231</v>
      </c>
      <c r="BS218" s="372">
        <v>11.266</v>
      </c>
    </row>
    <row r="219" spans="1:71" x14ac:dyDescent="0.2">
      <c r="A219" s="265">
        <f t="shared" si="114"/>
        <v>8.0120000000000005</v>
      </c>
      <c r="B219" s="265">
        <f t="shared" si="115"/>
        <v>7.4135</v>
      </c>
      <c r="C219" s="265">
        <f t="shared" si="92"/>
        <v>8.6595000000000013</v>
      </c>
      <c r="D219" s="265">
        <f t="shared" si="116"/>
        <v>217</v>
      </c>
      <c r="E219" s="373">
        <f t="shared" si="117"/>
        <v>7.1293634496919918</v>
      </c>
      <c r="F219" s="373">
        <f t="shared" si="118"/>
        <v>0.59411362080766594</v>
      </c>
      <c r="G219" s="373">
        <f t="shared" si="119"/>
        <v>16.129363449691994</v>
      </c>
      <c r="H219" s="374">
        <f t="shared" si="120"/>
        <v>0.86614646485748437</v>
      </c>
      <c r="I219" s="374">
        <f t="shared" si="93"/>
        <v>0.63798674271819411</v>
      </c>
      <c r="J219" s="374">
        <f t="shared" si="94"/>
        <v>0.76152344127154059</v>
      </c>
      <c r="K219" s="265" cm="1">
        <f t="array" ref="K219">$G219^gamma_drug4/($G219^gamma_drug4+(AGE_50_drug4+9)^gamma_drug4)</f>
        <v>1</v>
      </c>
      <c r="L219" s="264">
        <f t="shared" si="95"/>
        <v>217</v>
      </c>
      <c r="M219" s="264">
        <f t="shared" si="96"/>
        <v>2.2499999999999951E-3</v>
      </c>
      <c r="N219" s="264">
        <f t="shared" si="97"/>
        <v>8.0121000000000002</v>
      </c>
      <c r="O219" s="264">
        <f t="shared" si="98"/>
        <v>0.11537500000000001</v>
      </c>
      <c r="P219" s="264">
        <f t="shared" si="99"/>
        <v>5.6150000000000002</v>
      </c>
      <c r="Q219" s="264">
        <f t="shared" si="100"/>
        <v>6.1310000000000002</v>
      </c>
      <c r="R219" s="264">
        <f t="shared" si="101"/>
        <v>6.4535</v>
      </c>
      <c r="S219" s="264">
        <f t="shared" si="102"/>
        <v>6.6304999999999996</v>
      </c>
      <c r="T219" s="264">
        <f t="shared" si="103"/>
        <v>6.9135</v>
      </c>
      <c r="U219" s="264">
        <f t="shared" si="104"/>
        <v>7.1109999999999998</v>
      </c>
      <c r="V219" s="264">
        <f t="shared" si="105"/>
        <v>7.4135</v>
      </c>
      <c r="W219" s="264">
        <f t="shared" si="106"/>
        <v>8.0120000000000005</v>
      </c>
      <c r="X219" s="264">
        <f t="shared" si="107"/>
        <v>8.6595000000000013</v>
      </c>
      <c r="Y219" s="264">
        <f t="shared" si="108"/>
        <v>9.0279999999999987</v>
      </c>
      <c r="Z219" s="264">
        <f t="shared" si="109"/>
        <v>9.2865000000000002</v>
      </c>
      <c r="AA219" s="264">
        <f t="shared" si="110"/>
        <v>9.6840000000000011</v>
      </c>
      <c r="AB219" s="264">
        <f t="shared" si="111"/>
        <v>9.9514999999999993</v>
      </c>
      <c r="AC219" s="264">
        <f t="shared" si="112"/>
        <v>10.477</v>
      </c>
      <c r="AD219" s="264">
        <f t="shared" si="113"/>
        <v>11.445</v>
      </c>
      <c r="AF219" s="266">
        <v>217</v>
      </c>
      <c r="AG219" s="266">
        <v>0.1118</v>
      </c>
      <c r="AH219" s="266">
        <v>8.3404000000000007</v>
      </c>
      <c r="AI219" s="266">
        <v>0.10897999999999999</v>
      </c>
      <c r="AJ219" s="266">
        <v>5.9169999999999998</v>
      </c>
      <c r="AK219" s="266">
        <v>6.4489999999999998</v>
      </c>
      <c r="AL219" s="266">
        <v>6.7789999999999999</v>
      </c>
      <c r="AM219" s="266">
        <v>6.9589999999999996</v>
      </c>
      <c r="AN219" s="266">
        <v>7.2450000000000001</v>
      </c>
      <c r="AO219" s="266">
        <v>7.444</v>
      </c>
      <c r="AP219" s="266">
        <v>7.7469999999999999</v>
      </c>
      <c r="AQ219" s="266">
        <v>8.34</v>
      </c>
      <c r="AR219" s="266">
        <v>8.9740000000000002</v>
      </c>
      <c r="AS219" s="266">
        <v>9.3309999999999995</v>
      </c>
      <c r="AT219" s="266">
        <v>9.58</v>
      </c>
      <c r="AU219" s="266">
        <v>9.9600000000000009</v>
      </c>
      <c r="AV219" s="266">
        <v>10.214</v>
      </c>
      <c r="AW219" s="266">
        <v>10.709</v>
      </c>
      <c r="AX219" s="266">
        <v>11.608000000000001</v>
      </c>
      <c r="BA219" s="372">
        <v>217</v>
      </c>
      <c r="BB219" s="372">
        <v>-0.10730000000000001</v>
      </c>
      <c r="BC219" s="372">
        <v>7.6837999999999997</v>
      </c>
      <c r="BD219" s="372">
        <v>0.12177</v>
      </c>
      <c r="BE219" s="372">
        <v>5.3129999999999997</v>
      </c>
      <c r="BF219" s="372">
        <v>5.8129999999999997</v>
      </c>
      <c r="BG219" s="372">
        <v>6.1280000000000001</v>
      </c>
      <c r="BH219" s="372">
        <v>6.3019999999999996</v>
      </c>
      <c r="BI219" s="372">
        <v>6.5819999999999999</v>
      </c>
      <c r="BJ219" s="372">
        <v>6.7779999999999996</v>
      </c>
      <c r="BK219" s="372">
        <v>7.08</v>
      </c>
      <c r="BL219" s="372">
        <v>7.6840000000000002</v>
      </c>
      <c r="BM219" s="372">
        <v>8.3450000000000006</v>
      </c>
      <c r="BN219" s="372">
        <v>8.7249999999999996</v>
      </c>
      <c r="BO219" s="372">
        <v>8.9930000000000003</v>
      </c>
      <c r="BP219" s="372">
        <v>9.4079999999999995</v>
      </c>
      <c r="BQ219" s="372">
        <v>9.6890000000000001</v>
      </c>
      <c r="BR219" s="372">
        <v>10.244999999999999</v>
      </c>
      <c r="BS219" s="372">
        <v>11.282</v>
      </c>
    </row>
    <row r="220" spans="1:71" x14ac:dyDescent="0.2">
      <c r="A220" s="265">
        <f t="shared" si="114"/>
        <v>8.0225000000000009</v>
      </c>
      <c r="B220" s="265">
        <f t="shared" si="115"/>
        <v>7.4234999999999998</v>
      </c>
      <c r="C220" s="265">
        <f t="shared" si="92"/>
        <v>8.6709999999999994</v>
      </c>
      <c r="D220" s="265">
        <f t="shared" si="116"/>
        <v>218</v>
      </c>
      <c r="E220" s="373">
        <f t="shared" si="117"/>
        <v>7.1622176591375766</v>
      </c>
      <c r="F220" s="373">
        <f t="shared" si="118"/>
        <v>0.59685147159479812</v>
      </c>
      <c r="G220" s="373">
        <f t="shared" si="119"/>
        <v>16.162217659137575</v>
      </c>
      <c r="H220" s="374">
        <f t="shared" si="120"/>
        <v>0.86716936728127858</v>
      </c>
      <c r="I220" s="374">
        <f t="shared" si="93"/>
        <v>0.63940483813890947</v>
      </c>
      <c r="J220" s="374">
        <f t="shared" si="94"/>
        <v>0.76248291410771862</v>
      </c>
      <c r="K220" s="265" cm="1">
        <f t="array" ref="K220">$G220^gamma_drug4/($G220^gamma_drug4+(AGE_50_drug4+9)^gamma_drug4)</f>
        <v>1</v>
      </c>
      <c r="L220" s="264">
        <f t="shared" si="95"/>
        <v>218</v>
      </c>
      <c r="M220" s="264">
        <f t="shared" si="96"/>
        <v>1.6499999999999987E-3</v>
      </c>
      <c r="N220" s="264">
        <f t="shared" si="97"/>
        <v>8.0228000000000002</v>
      </c>
      <c r="O220" s="264">
        <f t="shared" si="98"/>
        <v>0.11537</v>
      </c>
      <c r="P220" s="264">
        <f t="shared" si="99"/>
        <v>5.6229999999999993</v>
      </c>
      <c r="Q220" s="264">
        <f t="shared" si="100"/>
        <v>6.1395</v>
      </c>
      <c r="R220" s="264">
        <f t="shared" si="101"/>
        <v>6.4619999999999997</v>
      </c>
      <c r="S220" s="264">
        <f t="shared" si="102"/>
        <v>6.6395</v>
      </c>
      <c r="T220" s="264">
        <f t="shared" si="103"/>
        <v>6.923</v>
      </c>
      <c r="U220" s="264">
        <f t="shared" si="104"/>
        <v>7.1210000000000004</v>
      </c>
      <c r="V220" s="264">
        <f t="shared" si="105"/>
        <v>7.4234999999999998</v>
      </c>
      <c r="W220" s="264">
        <f t="shared" si="106"/>
        <v>8.0225000000000009</v>
      </c>
      <c r="X220" s="264">
        <f t="shared" si="107"/>
        <v>8.6709999999999994</v>
      </c>
      <c r="Y220" s="264">
        <f t="shared" si="108"/>
        <v>9.0399999999999991</v>
      </c>
      <c r="Z220" s="264">
        <f t="shared" si="109"/>
        <v>9.2995000000000001</v>
      </c>
      <c r="AA220" s="264">
        <f t="shared" si="110"/>
        <v>9.6969999999999992</v>
      </c>
      <c r="AB220" s="264">
        <f t="shared" si="111"/>
        <v>9.9649999999999999</v>
      </c>
      <c r="AC220" s="264">
        <f t="shared" si="112"/>
        <v>10.491</v>
      </c>
      <c r="AD220" s="264">
        <f t="shared" si="113"/>
        <v>11.4605</v>
      </c>
      <c r="AF220" s="266">
        <v>218</v>
      </c>
      <c r="AG220" s="266">
        <v>0.1115</v>
      </c>
      <c r="AH220" s="266">
        <v>8.3513000000000002</v>
      </c>
      <c r="AI220" s="266">
        <v>0.10897</v>
      </c>
      <c r="AJ220" s="266">
        <v>5.9249999999999998</v>
      </c>
      <c r="AK220" s="266">
        <v>6.4580000000000002</v>
      </c>
      <c r="AL220" s="266">
        <v>6.7880000000000003</v>
      </c>
      <c r="AM220" s="266">
        <v>6.968</v>
      </c>
      <c r="AN220" s="266">
        <v>7.2549999999999999</v>
      </c>
      <c r="AO220" s="266">
        <v>7.4539999999999997</v>
      </c>
      <c r="AP220" s="266">
        <v>7.7569999999999997</v>
      </c>
      <c r="AQ220" s="266">
        <v>8.3510000000000009</v>
      </c>
      <c r="AR220" s="266">
        <v>8.9860000000000007</v>
      </c>
      <c r="AS220" s="266">
        <v>9.343</v>
      </c>
      <c r="AT220" s="266">
        <v>9.593</v>
      </c>
      <c r="AU220" s="266">
        <v>9.9730000000000008</v>
      </c>
      <c r="AV220" s="266">
        <v>10.227</v>
      </c>
      <c r="AW220" s="266">
        <v>10.723000000000001</v>
      </c>
      <c r="AX220" s="266">
        <v>11.622999999999999</v>
      </c>
      <c r="BA220" s="372">
        <v>218</v>
      </c>
      <c r="BB220" s="372">
        <v>-0.1082</v>
      </c>
      <c r="BC220" s="372">
        <v>7.6943000000000001</v>
      </c>
      <c r="BD220" s="372">
        <v>0.12177</v>
      </c>
      <c r="BE220" s="372">
        <v>5.3209999999999997</v>
      </c>
      <c r="BF220" s="372">
        <v>5.8209999999999997</v>
      </c>
      <c r="BG220" s="372">
        <v>6.1360000000000001</v>
      </c>
      <c r="BH220" s="372">
        <v>6.3109999999999999</v>
      </c>
      <c r="BI220" s="372">
        <v>6.5910000000000002</v>
      </c>
      <c r="BJ220" s="372">
        <v>6.7880000000000003</v>
      </c>
      <c r="BK220" s="372">
        <v>7.09</v>
      </c>
      <c r="BL220" s="372">
        <v>7.694</v>
      </c>
      <c r="BM220" s="372">
        <v>8.3559999999999999</v>
      </c>
      <c r="BN220" s="372">
        <v>8.7370000000000001</v>
      </c>
      <c r="BO220" s="372">
        <v>9.0060000000000002</v>
      </c>
      <c r="BP220" s="372">
        <v>9.4209999999999994</v>
      </c>
      <c r="BQ220" s="372">
        <v>9.7029999999999994</v>
      </c>
      <c r="BR220" s="372">
        <v>10.259</v>
      </c>
      <c r="BS220" s="372">
        <v>11.298</v>
      </c>
    </row>
    <row r="221" spans="1:71" x14ac:dyDescent="0.2">
      <c r="A221" s="265">
        <f t="shared" si="114"/>
        <v>8.0335000000000001</v>
      </c>
      <c r="B221" s="265">
        <f t="shared" si="115"/>
        <v>7.4335000000000004</v>
      </c>
      <c r="C221" s="265">
        <f t="shared" si="92"/>
        <v>8.6820000000000004</v>
      </c>
      <c r="D221" s="265">
        <f t="shared" si="116"/>
        <v>219</v>
      </c>
      <c r="E221" s="373">
        <f t="shared" si="117"/>
        <v>7.1950718685831623</v>
      </c>
      <c r="F221" s="373">
        <f t="shared" si="118"/>
        <v>0.59958932238193019</v>
      </c>
      <c r="G221" s="373">
        <f t="shared" si="119"/>
        <v>16.195071868583163</v>
      </c>
      <c r="H221" s="374">
        <f t="shared" si="120"/>
        <v>0.86818358529023865</v>
      </c>
      <c r="I221" s="374">
        <f t="shared" si="93"/>
        <v>0.64081763360455002</v>
      </c>
      <c r="J221" s="374">
        <f t="shared" si="94"/>
        <v>0.76343778550443453</v>
      </c>
      <c r="K221" s="265" cm="1">
        <f t="array" ref="K221">$G221^gamma_drug4/($G221^gamma_drug4+(AGE_50_drug4+9)^gamma_drug4)</f>
        <v>1</v>
      </c>
      <c r="L221" s="264">
        <f t="shared" si="95"/>
        <v>219</v>
      </c>
      <c r="M221" s="264">
        <f t="shared" si="96"/>
        <v>1.0500000000000023E-3</v>
      </c>
      <c r="N221" s="264">
        <f t="shared" si="97"/>
        <v>8.0334000000000003</v>
      </c>
      <c r="O221" s="264">
        <f t="shared" si="98"/>
        <v>0.115365</v>
      </c>
      <c r="P221" s="264">
        <f t="shared" si="99"/>
        <v>5.6304999999999996</v>
      </c>
      <c r="Q221" s="264">
        <f t="shared" si="100"/>
        <v>6.1475</v>
      </c>
      <c r="R221" s="264">
        <f t="shared" si="101"/>
        <v>6.4710000000000001</v>
      </c>
      <c r="S221" s="264">
        <f t="shared" si="102"/>
        <v>6.6485000000000003</v>
      </c>
      <c r="T221" s="264">
        <f t="shared" si="103"/>
        <v>6.9320000000000004</v>
      </c>
      <c r="U221" s="264">
        <f t="shared" si="104"/>
        <v>7.1304999999999996</v>
      </c>
      <c r="V221" s="264">
        <f t="shared" si="105"/>
        <v>7.4335000000000004</v>
      </c>
      <c r="W221" s="264">
        <f t="shared" si="106"/>
        <v>8.0335000000000001</v>
      </c>
      <c r="X221" s="264">
        <f t="shared" si="107"/>
        <v>8.6820000000000004</v>
      </c>
      <c r="Y221" s="264">
        <f t="shared" si="108"/>
        <v>9.0519999999999996</v>
      </c>
      <c r="Z221" s="264">
        <f t="shared" si="109"/>
        <v>9.3115000000000006</v>
      </c>
      <c r="AA221" s="264">
        <f t="shared" si="110"/>
        <v>9.7100000000000009</v>
      </c>
      <c r="AB221" s="264">
        <f t="shared" si="111"/>
        <v>9.9779999999999998</v>
      </c>
      <c r="AC221" s="264">
        <f t="shared" si="112"/>
        <v>10.5055</v>
      </c>
      <c r="AD221" s="264">
        <f t="shared" si="113"/>
        <v>11.475999999999999</v>
      </c>
      <c r="AF221" s="266">
        <v>219</v>
      </c>
      <c r="AG221" s="266">
        <v>0.1111</v>
      </c>
      <c r="AH221" s="266">
        <v>8.3620999999999999</v>
      </c>
      <c r="AI221" s="266">
        <v>0.10896</v>
      </c>
      <c r="AJ221" s="266">
        <v>5.9329999999999998</v>
      </c>
      <c r="AK221" s="266">
        <v>6.4660000000000002</v>
      </c>
      <c r="AL221" s="266">
        <v>6.7969999999999997</v>
      </c>
      <c r="AM221" s="266">
        <v>6.9770000000000003</v>
      </c>
      <c r="AN221" s="266">
        <v>7.2640000000000002</v>
      </c>
      <c r="AO221" s="266">
        <v>7.4640000000000004</v>
      </c>
      <c r="AP221" s="266">
        <v>7.7670000000000003</v>
      </c>
      <c r="AQ221" s="266">
        <v>8.3620000000000001</v>
      </c>
      <c r="AR221" s="266">
        <v>8.9969999999999999</v>
      </c>
      <c r="AS221" s="266">
        <v>9.3550000000000004</v>
      </c>
      <c r="AT221" s="266">
        <v>9.6050000000000004</v>
      </c>
      <c r="AU221" s="266">
        <v>9.9860000000000007</v>
      </c>
      <c r="AV221" s="266">
        <v>10.24</v>
      </c>
      <c r="AW221" s="266">
        <v>10.737</v>
      </c>
      <c r="AX221" s="266">
        <v>11.638</v>
      </c>
      <c r="BA221" s="372">
        <v>219</v>
      </c>
      <c r="BB221" s="372">
        <v>-0.109</v>
      </c>
      <c r="BC221" s="372">
        <v>7.7046999999999999</v>
      </c>
      <c r="BD221" s="372">
        <v>0.12177</v>
      </c>
      <c r="BE221" s="372">
        <v>5.3280000000000003</v>
      </c>
      <c r="BF221" s="372">
        <v>5.8289999999999997</v>
      </c>
      <c r="BG221" s="372">
        <v>6.1449999999999996</v>
      </c>
      <c r="BH221" s="372">
        <v>6.32</v>
      </c>
      <c r="BI221" s="372">
        <v>6.6</v>
      </c>
      <c r="BJ221" s="372">
        <v>6.7969999999999997</v>
      </c>
      <c r="BK221" s="372">
        <v>7.1</v>
      </c>
      <c r="BL221" s="372">
        <v>7.7050000000000001</v>
      </c>
      <c r="BM221" s="372">
        <v>8.3670000000000009</v>
      </c>
      <c r="BN221" s="372">
        <v>8.7490000000000006</v>
      </c>
      <c r="BO221" s="372">
        <v>9.0180000000000007</v>
      </c>
      <c r="BP221" s="372">
        <v>9.4339999999999993</v>
      </c>
      <c r="BQ221" s="372">
        <v>9.7159999999999993</v>
      </c>
      <c r="BR221" s="372">
        <v>10.273999999999999</v>
      </c>
      <c r="BS221" s="372">
        <v>11.314</v>
      </c>
    </row>
    <row r="222" spans="1:71" x14ac:dyDescent="0.2">
      <c r="A222" s="265">
        <f t="shared" si="114"/>
        <v>8.0440000000000005</v>
      </c>
      <c r="B222" s="265">
        <f t="shared" si="115"/>
        <v>7.4429999999999996</v>
      </c>
      <c r="C222" s="265">
        <f t="shared" si="92"/>
        <v>8.6939999999999991</v>
      </c>
      <c r="D222" s="265">
        <f t="shared" si="116"/>
        <v>220</v>
      </c>
      <c r="E222" s="373">
        <f t="shared" si="117"/>
        <v>7.2279260780287471</v>
      </c>
      <c r="F222" s="373">
        <f t="shared" si="118"/>
        <v>0.60232717316906226</v>
      </c>
      <c r="G222" s="373">
        <f t="shared" si="119"/>
        <v>16.227926078028748</v>
      </c>
      <c r="H222" s="374">
        <f t="shared" si="120"/>
        <v>0.86918919200768496</v>
      </c>
      <c r="I222" s="374">
        <f t="shared" si="93"/>
        <v>0.64222513524895142</v>
      </c>
      <c r="J222" s="374">
        <f t="shared" si="94"/>
        <v>0.76438807722463176</v>
      </c>
      <c r="K222" s="265" cm="1">
        <f t="array" ref="K222">$G222^gamma_drug4/($G222^gamma_drug4+(AGE_50_drug4+9)^gamma_drug4)</f>
        <v>1</v>
      </c>
      <c r="L222" s="264">
        <f t="shared" si="95"/>
        <v>220</v>
      </c>
      <c r="M222" s="264">
        <f t="shared" si="96"/>
        <v>4.0000000000000452E-4</v>
      </c>
      <c r="N222" s="264">
        <f t="shared" si="97"/>
        <v>8.0440000000000005</v>
      </c>
      <c r="O222" s="264">
        <f t="shared" si="98"/>
        <v>0.11536</v>
      </c>
      <c r="P222" s="264">
        <f t="shared" si="99"/>
        <v>5.6385000000000005</v>
      </c>
      <c r="Q222" s="264">
        <f t="shared" si="100"/>
        <v>6.1559999999999997</v>
      </c>
      <c r="R222" s="264">
        <f t="shared" si="101"/>
        <v>6.4789999999999992</v>
      </c>
      <c r="S222" s="264">
        <f t="shared" si="102"/>
        <v>6.6575000000000006</v>
      </c>
      <c r="T222" s="264">
        <f t="shared" si="103"/>
        <v>6.9414999999999996</v>
      </c>
      <c r="U222" s="264">
        <f t="shared" si="104"/>
        <v>7.1400000000000006</v>
      </c>
      <c r="V222" s="264">
        <f t="shared" si="105"/>
        <v>7.4429999999999996</v>
      </c>
      <c r="W222" s="264">
        <f t="shared" si="106"/>
        <v>8.0440000000000005</v>
      </c>
      <c r="X222" s="264">
        <f t="shared" si="107"/>
        <v>8.6939999999999991</v>
      </c>
      <c r="Y222" s="264">
        <f t="shared" si="108"/>
        <v>9.0640000000000001</v>
      </c>
      <c r="Z222" s="264">
        <f t="shared" si="109"/>
        <v>9.3234999999999992</v>
      </c>
      <c r="AA222" s="264">
        <f t="shared" si="110"/>
        <v>9.722999999999999</v>
      </c>
      <c r="AB222" s="264">
        <f t="shared" si="111"/>
        <v>9.9914999999999985</v>
      </c>
      <c r="AC222" s="264">
        <f t="shared" si="112"/>
        <v>10.519500000000001</v>
      </c>
      <c r="AD222" s="264">
        <f t="shared" si="113"/>
        <v>11.4915</v>
      </c>
      <c r="AF222" s="266">
        <v>220</v>
      </c>
      <c r="AG222" s="266">
        <v>0.11070000000000001</v>
      </c>
      <c r="AH222" s="266">
        <v>8.3728999999999996</v>
      </c>
      <c r="AI222" s="266">
        <v>0.10895000000000001</v>
      </c>
      <c r="AJ222" s="266">
        <v>5.9409999999999998</v>
      </c>
      <c r="AK222" s="266">
        <v>6.4749999999999996</v>
      </c>
      <c r="AL222" s="266">
        <v>6.8049999999999997</v>
      </c>
      <c r="AM222" s="266">
        <v>6.9870000000000001</v>
      </c>
      <c r="AN222" s="266">
        <v>7.274</v>
      </c>
      <c r="AO222" s="266">
        <v>7.4740000000000002</v>
      </c>
      <c r="AP222" s="266">
        <v>7.7770000000000001</v>
      </c>
      <c r="AQ222" s="266">
        <v>8.3729999999999993</v>
      </c>
      <c r="AR222" s="266">
        <v>9.0090000000000003</v>
      </c>
      <c r="AS222" s="266">
        <v>9.3670000000000009</v>
      </c>
      <c r="AT222" s="266">
        <v>9.6170000000000009</v>
      </c>
      <c r="AU222" s="266">
        <v>9.9990000000000006</v>
      </c>
      <c r="AV222" s="266">
        <v>10.254</v>
      </c>
      <c r="AW222" s="266">
        <v>10.750999999999999</v>
      </c>
      <c r="AX222" s="266">
        <v>11.653</v>
      </c>
      <c r="BA222" s="372">
        <v>220</v>
      </c>
      <c r="BB222" s="372">
        <v>-0.1099</v>
      </c>
      <c r="BC222" s="372">
        <v>7.7150999999999996</v>
      </c>
      <c r="BD222" s="372">
        <v>0.12177</v>
      </c>
      <c r="BE222" s="372">
        <v>5.3360000000000003</v>
      </c>
      <c r="BF222" s="372">
        <v>5.8369999999999997</v>
      </c>
      <c r="BG222" s="372">
        <v>6.1529999999999996</v>
      </c>
      <c r="BH222" s="372">
        <v>6.3280000000000003</v>
      </c>
      <c r="BI222" s="372">
        <v>6.609</v>
      </c>
      <c r="BJ222" s="372">
        <v>6.806</v>
      </c>
      <c r="BK222" s="372">
        <v>7.109</v>
      </c>
      <c r="BL222" s="372">
        <v>7.7149999999999999</v>
      </c>
      <c r="BM222" s="372">
        <v>8.3789999999999996</v>
      </c>
      <c r="BN222" s="372">
        <v>8.7609999999999992</v>
      </c>
      <c r="BO222" s="372">
        <v>9.0299999999999994</v>
      </c>
      <c r="BP222" s="372">
        <v>9.4469999999999992</v>
      </c>
      <c r="BQ222" s="372">
        <v>9.7289999999999992</v>
      </c>
      <c r="BR222" s="372">
        <v>10.288</v>
      </c>
      <c r="BS222" s="372">
        <v>11.33</v>
      </c>
    </row>
    <row r="223" spans="1:71" x14ac:dyDescent="0.2">
      <c r="A223" s="265">
        <f t="shared" si="114"/>
        <v>8.0545000000000009</v>
      </c>
      <c r="B223" s="265">
        <f t="shared" si="115"/>
        <v>7.4529999999999994</v>
      </c>
      <c r="C223" s="265">
        <f t="shared" si="92"/>
        <v>8.7050000000000001</v>
      </c>
      <c r="D223" s="265">
        <f t="shared" si="116"/>
        <v>221</v>
      </c>
      <c r="E223" s="373">
        <f t="shared" si="117"/>
        <v>7.2607802874743328</v>
      </c>
      <c r="F223" s="373">
        <f t="shared" si="118"/>
        <v>0.60506502395619444</v>
      </c>
      <c r="G223" s="373">
        <f t="shared" si="119"/>
        <v>16.260780287474333</v>
      </c>
      <c r="H223" s="374">
        <f t="shared" si="120"/>
        <v>0.87018626010010436</v>
      </c>
      <c r="I223" s="374">
        <f t="shared" si="93"/>
        <v>0.64362734943156263</v>
      </c>
      <c r="J223" s="374">
        <f t="shared" si="94"/>
        <v>0.76533381097663089</v>
      </c>
      <c r="K223" s="265" cm="1">
        <f t="array" ref="K223">$G223^gamma_drug4/($G223^gamma_drug4+(AGE_50_drug4+9)^gamma_drug4)</f>
        <v>1</v>
      </c>
      <c r="L223" s="264">
        <f t="shared" si="95"/>
        <v>221</v>
      </c>
      <c r="M223" s="264">
        <f t="shared" si="96"/>
        <v>-2.0000000000000573E-4</v>
      </c>
      <c r="N223" s="264">
        <f t="shared" si="97"/>
        <v>8.054549999999999</v>
      </c>
      <c r="O223" s="264">
        <f t="shared" si="98"/>
        <v>0.115355</v>
      </c>
      <c r="P223" s="264">
        <f t="shared" si="99"/>
        <v>5.6459999999999999</v>
      </c>
      <c r="Q223" s="264">
        <f t="shared" si="100"/>
        <v>6.1639999999999997</v>
      </c>
      <c r="R223" s="264">
        <f t="shared" si="101"/>
        <v>6.4879999999999995</v>
      </c>
      <c r="S223" s="264">
        <f t="shared" si="102"/>
        <v>6.6665000000000001</v>
      </c>
      <c r="T223" s="264">
        <f t="shared" si="103"/>
        <v>6.9504999999999999</v>
      </c>
      <c r="U223" s="264">
        <f t="shared" si="104"/>
        <v>7.149</v>
      </c>
      <c r="V223" s="264">
        <f t="shared" si="105"/>
        <v>7.4529999999999994</v>
      </c>
      <c r="W223" s="264">
        <f t="shared" si="106"/>
        <v>8.0545000000000009</v>
      </c>
      <c r="X223" s="264">
        <f t="shared" si="107"/>
        <v>8.7050000000000001</v>
      </c>
      <c r="Y223" s="264">
        <f t="shared" si="108"/>
        <v>9.0754999999999999</v>
      </c>
      <c r="Z223" s="264">
        <f t="shared" si="109"/>
        <v>9.3360000000000003</v>
      </c>
      <c r="AA223" s="264">
        <f t="shared" si="110"/>
        <v>9.7355</v>
      </c>
      <c r="AB223" s="264">
        <f t="shared" si="111"/>
        <v>10.0045</v>
      </c>
      <c r="AC223" s="264">
        <f t="shared" si="112"/>
        <v>10.532999999999999</v>
      </c>
      <c r="AD223" s="264">
        <f t="shared" si="113"/>
        <v>11.507</v>
      </c>
      <c r="AF223" s="266">
        <v>221</v>
      </c>
      <c r="AG223" s="266">
        <v>0.1103</v>
      </c>
      <c r="AH223" s="266">
        <v>8.3836999999999993</v>
      </c>
      <c r="AI223" s="266">
        <v>0.10894</v>
      </c>
      <c r="AJ223" s="266">
        <v>5.9489999999999998</v>
      </c>
      <c r="AK223" s="266">
        <v>6.4829999999999997</v>
      </c>
      <c r="AL223" s="266">
        <v>6.8140000000000001</v>
      </c>
      <c r="AM223" s="266">
        <v>6.9960000000000004</v>
      </c>
      <c r="AN223" s="266">
        <v>7.2830000000000004</v>
      </c>
      <c r="AO223" s="266">
        <v>7.4829999999999997</v>
      </c>
      <c r="AP223" s="266">
        <v>7.7869999999999999</v>
      </c>
      <c r="AQ223" s="266">
        <v>8.3840000000000003</v>
      </c>
      <c r="AR223" s="266">
        <v>9.02</v>
      </c>
      <c r="AS223" s="266">
        <v>9.3789999999999996</v>
      </c>
      <c r="AT223" s="266">
        <v>9.6300000000000008</v>
      </c>
      <c r="AU223" s="266">
        <v>10.010999999999999</v>
      </c>
      <c r="AV223" s="266">
        <v>10.266999999999999</v>
      </c>
      <c r="AW223" s="266">
        <v>10.763999999999999</v>
      </c>
      <c r="AX223" s="266">
        <v>11.667999999999999</v>
      </c>
      <c r="BA223" s="372">
        <v>221</v>
      </c>
      <c r="BB223" s="372">
        <v>-0.11070000000000001</v>
      </c>
      <c r="BC223" s="372">
        <v>7.7253999999999996</v>
      </c>
      <c r="BD223" s="372">
        <v>0.12177</v>
      </c>
      <c r="BE223" s="372">
        <v>5.343</v>
      </c>
      <c r="BF223" s="372">
        <v>5.8449999999999998</v>
      </c>
      <c r="BG223" s="372">
        <v>6.1619999999999999</v>
      </c>
      <c r="BH223" s="372">
        <v>6.3369999999999997</v>
      </c>
      <c r="BI223" s="372">
        <v>6.6180000000000003</v>
      </c>
      <c r="BJ223" s="372">
        <v>6.8150000000000004</v>
      </c>
      <c r="BK223" s="372">
        <v>7.1189999999999998</v>
      </c>
      <c r="BL223" s="372">
        <v>7.7249999999999996</v>
      </c>
      <c r="BM223" s="372">
        <v>8.39</v>
      </c>
      <c r="BN223" s="372">
        <v>8.7720000000000002</v>
      </c>
      <c r="BO223" s="372">
        <v>9.0419999999999998</v>
      </c>
      <c r="BP223" s="372">
        <v>9.4600000000000009</v>
      </c>
      <c r="BQ223" s="372">
        <v>9.7420000000000009</v>
      </c>
      <c r="BR223" s="372">
        <v>10.302</v>
      </c>
      <c r="BS223" s="372">
        <v>11.346</v>
      </c>
    </row>
    <row r="224" spans="1:71" x14ac:dyDescent="0.2">
      <c r="A224" s="265">
        <f t="shared" si="114"/>
        <v>8.0649999999999995</v>
      </c>
      <c r="B224" s="265">
        <f t="shared" si="115"/>
        <v>7.4625000000000004</v>
      </c>
      <c r="C224" s="265">
        <f t="shared" si="92"/>
        <v>8.7164999999999999</v>
      </c>
      <c r="D224" s="265">
        <f t="shared" si="116"/>
        <v>222</v>
      </c>
      <c r="E224" s="373">
        <f t="shared" si="117"/>
        <v>7.2936344969199176</v>
      </c>
      <c r="F224" s="373">
        <f t="shared" si="118"/>
        <v>0.6078028747433265</v>
      </c>
      <c r="G224" s="373">
        <f t="shared" si="119"/>
        <v>16.293634496919918</v>
      </c>
      <c r="H224" s="374">
        <f t="shared" si="120"/>
        <v>0.87117486177479631</v>
      </c>
      <c r="I224" s="374">
        <f t="shared" si="93"/>
        <v>0.64502428273377921</v>
      </c>
      <c r="J224" s="374">
        <f t="shared" si="94"/>
        <v>0.76627500841319862</v>
      </c>
      <c r="K224" s="265" cm="1">
        <f t="array" ref="K224">$G224^gamma_drug4/($G224^gamma_drug4+(AGE_50_drug4+9)^gamma_drug4)</f>
        <v>1</v>
      </c>
      <c r="L224" s="264">
        <f t="shared" si="95"/>
        <v>222</v>
      </c>
      <c r="M224" s="264">
        <f t="shared" si="96"/>
        <v>-8.5000000000000353E-4</v>
      </c>
      <c r="N224" s="264">
        <f t="shared" si="97"/>
        <v>8.0650499999999994</v>
      </c>
      <c r="O224" s="264">
        <f t="shared" si="98"/>
        <v>0.115355</v>
      </c>
      <c r="P224" s="264">
        <f t="shared" si="99"/>
        <v>5.6539999999999999</v>
      </c>
      <c r="Q224" s="264">
        <f t="shared" si="100"/>
        <v>6.1724999999999994</v>
      </c>
      <c r="R224" s="264">
        <f t="shared" si="101"/>
        <v>6.4965000000000002</v>
      </c>
      <c r="S224" s="264">
        <f t="shared" si="102"/>
        <v>6.6754999999999995</v>
      </c>
      <c r="T224" s="264">
        <f t="shared" si="103"/>
        <v>6.96</v>
      </c>
      <c r="U224" s="264">
        <f t="shared" si="104"/>
        <v>7.1590000000000007</v>
      </c>
      <c r="V224" s="264">
        <f t="shared" si="105"/>
        <v>7.4625000000000004</v>
      </c>
      <c r="W224" s="264">
        <f t="shared" si="106"/>
        <v>8.0649999999999995</v>
      </c>
      <c r="X224" s="264">
        <f t="shared" si="107"/>
        <v>8.7164999999999999</v>
      </c>
      <c r="Y224" s="264">
        <f t="shared" si="108"/>
        <v>9.0875000000000004</v>
      </c>
      <c r="Z224" s="264">
        <f t="shared" si="109"/>
        <v>9.3484999999999996</v>
      </c>
      <c r="AA224" s="264">
        <f t="shared" si="110"/>
        <v>9.7484999999999999</v>
      </c>
      <c r="AB224" s="264">
        <f t="shared" si="111"/>
        <v>10.018000000000001</v>
      </c>
      <c r="AC224" s="264">
        <f t="shared" si="112"/>
        <v>10.547000000000001</v>
      </c>
      <c r="AD224" s="264">
        <f t="shared" si="113"/>
        <v>11.522500000000001</v>
      </c>
      <c r="AF224" s="266">
        <v>222</v>
      </c>
      <c r="AG224" s="266">
        <v>0.1099</v>
      </c>
      <c r="AH224" s="266">
        <v>8.3943999999999992</v>
      </c>
      <c r="AI224" s="266">
        <v>0.10894</v>
      </c>
      <c r="AJ224" s="266">
        <v>5.9569999999999999</v>
      </c>
      <c r="AK224" s="266">
        <v>6.492</v>
      </c>
      <c r="AL224" s="266">
        <v>6.8230000000000004</v>
      </c>
      <c r="AM224" s="266">
        <v>7.0049999999999999</v>
      </c>
      <c r="AN224" s="266">
        <v>7.2930000000000001</v>
      </c>
      <c r="AO224" s="266">
        <v>7.4930000000000003</v>
      </c>
      <c r="AP224" s="266">
        <v>7.7969999999999997</v>
      </c>
      <c r="AQ224" s="266">
        <v>8.3940000000000001</v>
      </c>
      <c r="AR224" s="266">
        <v>9.032</v>
      </c>
      <c r="AS224" s="266">
        <v>9.391</v>
      </c>
      <c r="AT224" s="266">
        <v>9.6419999999999995</v>
      </c>
      <c r="AU224" s="266">
        <v>10.023999999999999</v>
      </c>
      <c r="AV224" s="266">
        <v>10.28</v>
      </c>
      <c r="AW224" s="266">
        <v>10.778</v>
      </c>
      <c r="AX224" s="266">
        <v>11.683</v>
      </c>
      <c r="BA224" s="372">
        <v>222</v>
      </c>
      <c r="BB224" s="372">
        <v>-0.1116</v>
      </c>
      <c r="BC224" s="372">
        <v>7.7356999999999996</v>
      </c>
      <c r="BD224" s="372">
        <v>0.12177</v>
      </c>
      <c r="BE224" s="372">
        <v>5.351</v>
      </c>
      <c r="BF224" s="372">
        <v>5.8529999999999998</v>
      </c>
      <c r="BG224" s="372">
        <v>6.17</v>
      </c>
      <c r="BH224" s="372">
        <v>6.3460000000000001</v>
      </c>
      <c r="BI224" s="372">
        <v>6.6269999999999998</v>
      </c>
      <c r="BJ224" s="372">
        <v>6.8250000000000002</v>
      </c>
      <c r="BK224" s="372">
        <v>7.1280000000000001</v>
      </c>
      <c r="BL224" s="372">
        <v>7.7359999999999998</v>
      </c>
      <c r="BM224" s="372">
        <v>8.4009999999999998</v>
      </c>
      <c r="BN224" s="372">
        <v>8.7840000000000007</v>
      </c>
      <c r="BO224" s="372">
        <v>9.0549999999999997</v>
      </c>
      <c r="BP224" s="372">
        <v>9.4730000000000008</v>
      </c>
      <c r="BQ224" s="372">
        <v>9.7560000000000002</v>
      </c>
      <c r="BR224" s="372">
        <v>10.316000000000001</v>
      </c>
      <c r="BS224" s="372">
        <v>11.362</v>
      </c>
    </row>
    <row r="225" spans="1:71" x14ac:dyDescent="0.2">
      <c r="A225" s="265">
        <f t="shared" si="114"/>
        <v>8.0754999999999999</v>
      </c>
      <c r="B225" s="265">
        <f t="shared" si="115"/>
        <v>7.4725000000000001</v>
      </c>
      <c r="C225" s="265">
        <f t="shared" si="92"/>
        <v>8.7274999999999991</v>
      </c>
      <c r="D225" s="265">
        <f t="shared" si="116"/>
        <v>223</v>
      </c>
      <c r="E225" s="373">
        <f t="shared" si="117"/>
        <v>7.3264887063655033</v>
      </c>
      <c r="F225" s="373">
        <f t="shared" si="118"/>
        <v>0.61054072553045857</v>
      </c>
      <c r="G225" s="373">
        <f t="shared" si="119"/>
        <v>16.326488706365502</v>
      </c>
      <c r="H225" s="374">
        <f t="shared" si="120"/>
        <v>0.87215506877770765</v>
      </c>
      <c r="I225" s="374">
        <f t="shared" si="93"/>
        <v>0.64641594195530294</v>
      </c>
      <c r="J225" s="374">
        <f t="shared" si="94"/>
        <v>0.76721169113064358</v>
      </c>
      <c r="K225" s="265" cm="1">
        <f t="array" ref="K225">$G225^gamma_drug4/($G225^gamma_drug4+(AGE_50_drug4+9)^gamma_drug4)</f>
        <v>1</v>
      </c>
      <c r="L225" s="264">
        <f t="shared" si="95"/>
        <v>223</v>
      </c>
      <c r="M225" s="264">
        <f t="shared" si="96"/>
        <v>-1.3999999999999985E-3</v>
      </c>
      <c r="N225" s="264">
        <f t="shared" si="97"/>
        <v>8.0755499999999998</v>
      </c>
      <c r="O225" s="264">
        <f t="shared" si="98"/>
        <v>0.115345</v>
      </c>
      <c r="P225" s="264">
        <f t="shared" si="99"/>
        <v>5.6615000000000002</v>
      </c>
      <c r="Q225" s="264">
        <f t="shared" si="100"/>
        <v>6.1805000000000003</v>
      </c>
      <c r="R225" s="264">
        <f t="shared" si="101"/>
        <v>6.5049999999999999</v>
      </c>
      <c r="S225" s="264">
        <f t="shared" si="102"/>
        <v>6.6840000000000002</v>
      </c>
      <c r="T225" s="264">
        <f t="shared" si="103"/>
        <v>6.9689999999999994</v>
      </c>
      <c r="U225" s="264">
        <f t="shared" si="104"/>
        <v>7.1679999999999993</v>
      </c>
      <c r="V225" s="264">
        <f t="shared" si="105"/>
        <v>7.4725000000000001</v>
      </c>
      <c r="W225" s="264">
        <f t="shared" si="106"/>
        <v>8.0754999999999999</v>
      </c>
      <c r="X225" s="264">
        <f t="shared" si="107"/>
        <v>8.7274999999999991</v>
      </c>
      <c r="Y225" s="264">
        <f t="shared" si="108"/>
        <v>9.099499999999999</v>
      </c>
      <c r="Z225" s="264">
        <f t="shared" si="109"/>
        <v>9.3605</v>
      </c>
      <c r="AA225" s="264">
        <f t="shared" si="110"/>
        <v>9.7609999999999992</v>
      </c>
      <c r="AB225" s="264">
        <f t="shared" si="111"/>
        <v>10.030999999999999</v>
      </c>
      <c r="AC225" s="264">
        <f t="shared" si="112"/>
        <v>10.561</v>
      </c>
      <c r="AD225" s="264">
        <f t="shared" si="113"/>
        <v>11.537500000000001</v>
      </c>
      <c r="AF225" s="266">
        <v>223</v>
      </c>
      <c r="AG225" s="266">
        <v>0.1096</v>
      </c>
      <c r="AH225" s="266">
        <v>8.4050999999999991</v>
      </c>
      <c r="AI225" s="266">
        <v>0.10893</v>
      </c>
      <c r="AJ225" s="266">
        <v>5.9649999999999999</v>
      </c>
      <c r="AK225" s="266">
        <v>6.5</v>
      </c>
      <c r="AL225" s="266">
        <v>6.8319999999999999</v>
      </c>
      <c r="AM225" s="266">
        <v>7.0140000000000002</v>
      </c>
      <c r="AN225" s="266">
        <v>7.3019999999999996</v>
      </c>
      <c r="AO225" s="266">
        <v>7.5019999999999998</v>
      </c>
      <c r="AP225" s="266">
        <v>7.8070000000000004</v>
      </c>
      <c r="AQ225" s="266">
        <v>8.4049999999999994</v>
      </c>
      <c r="AR225" s="266">
        <v>9.0429999999999993</v>
      </c>
      <c r="AS225" s="266">
        <v>9.4030000000000005</v>
      </c>
      <c r="AT225" s="266">
        <v>9.6539999999999999</v>
      </c>
      <c r="AU225" s="266">
        <v>10.037000000000001</v>
      </c>
      <c r="AV225" s="266">
        <v>10.292999999999999</v>
      </c>
      <c r="AW225" s="266">
        <v>10.792</v>
      </c>
      <c r="AX225" s="266">
        <v>11.698</v>
      </c>
      <c r="BA225" s="372">
        <v>223</v>
      </c>
      <c r="BB225" s="372">
        <v>-0.1124</v>
      </c>
      <c r="BC225" s="372">
        <v>7.7460000000000004</v>
      </c>
      <c r="BD225" s="372">
        <v>0.12175999999999999</v>
      </c>
      <c r="BE225" s="372">
        <v>5.3579999999999997</v>
      </c>
      <c r="BF225" s="372">
        <v>5.8609999999999998</v>
      </c>
      <c r="BG225" s="372">
        <v>6.1779999999999999</v>
      </c>
      <c r="BH225" s="372">
        <v>6.3540000000000001</v>
      </c>
      <c r="BI225" s="372">
        <v>6.6360000000000001</v>
      </c>
      <c r="BJ225" s="372">
        <v>6.8339999999999996</v>
      </c>
      <c r="BK225" s="372">
        <v>7.1379999999999999</v>
      </c>
      <c r="BL225" s="372">
        <v>7.7460000000000004</v>
      </c>
      <c r="BM225" s="372">
        <v>8.4120000000000008</v>
      </c>
      <c r="BN225" s="372">
        <v>8.7959999999999994</v>
      </c>
      <c r="BO225" s="372">
        <v>9.0670000000000002</v>
      </c>
      <c r="BP225" s="372">
        <v>9.4849999999999994</v>
      </c>
      <c r="BQ225" s="372">
        <v>9.7690000000000001</v>
      </c>
      <c r="BR225" s="372">
        <v>10.33</v>
      </c>
      <c r="BS225" s="372">
        <v>11.377000000000001</v>
      </c>
    </row>
    <row r="226" spans="1:71" x14ac:dyDescent="0.2">
      <c r="A226" s="265">
        <f t="shared" si="114"/>
        <v>8.0860000000000003</v>
      </c>
      <c r="B226" s="265">
        <f t="shared" si="115"/>
        <v>7.4820000000000002</v>
      </c>
      <c r="C226" s="265">
        <f t="shared" si="92"/>
        <v>8.7390000000000008</v>
      </c>
      <c r="D226" s="265">
        <f t="shared" si="116"/>
        <v>224</v>
      </c>
      <c r="E226" s="373">
        <f t="shared" si="117"/>
        <v>7.3593429158110881</v>
      </c>
      <c r="F226" s="373">
        <f t="shared" si="118"/>
        <v>0.61327857631759064</v>
      </c>
      <c r="G226" s="373">
        <f t="shared" si="119"/>
        <v>16.359342915811087</v>
      </c>
      <c r="H226" s="374">
        <f t="shared" si="120"/>
        <v>0.87312695239144789</v>
      </c>
      <c r="I226" s="374">
        <f t="shared" si="93"/>
        <v>0.64780233411053112</v>
      </c>
      <c r="J226" s="374">
        <f t="shared" si="94"/>
        <v>0.76814388066793682</v>
      </c>
      <c r="K226" s="265" cm="1">
        <f t="array" ref="K226">$G226^gamma_drug4/($G226^gamma_drug4+(AGE_50_drug4+9)^gamma_drug4)</f>
        <v>1</v>
      </c>
      <c r="L226" s="264">
        <f t="shared" si="95"/>
        <v>224</v>
      </c>
      <c r="M226" s="264">
        <f t="shared" si="96"/>
        <v>-1.9999999999999948E-3</v>
      </c>
      <c r="N226" s="264">
        <f t="shared" si="97"/>
        <v>8.0859500000000004</v>
      </c>
      <c r="O226" s="264">
        <f t="shared" si="98"/>
        <v>0.11534</v>
      </c>
      <c r="P226" s="264">
        <f t="shared" si="99"/>
        <v>5.6694999999999993</v>
      </c>
      <c r="Q226" s="264">
        <f t="shared" si="100"/>
        <v>6.1890000000000001</v>
      </c>
      <c r="R226" s="264">
        <f t="shared" si="101"/>
        <v>6.5140000000000002</v>
      </c>
      <c r="S226" s="264">
        <f t="shared" si="102"/>
        <v>6.6929999999999996</v>
      </c>
      <c r="T226" s="264">
        <f t="shared" si="103"/>
        <v>6.9779999999999998</v>
      </c>
      <c r="U226" s="264">
        <f t="shared" si="104"/>
        <v>7.1775000000000002</v>
      </c>
      <c r="V226" s="264">
        <f t="shared" si="105"/>
        <v>7.4820000000000002</v>
      </c>
      <c r="W226" s="264">
        <f t="shared" si="106"/>
        <v>8.0860000000000003</v>
      </c>
      <c r="X226" s="264">
        <f t="shared" si="107"/>
        <v>8.7390000000000008</v>
      </c>
      <c r="Y226" s="264">
        <f t="shared" si="108"/>
        <v>9.1110000000000007</v>
      </c>
      <c r="Z226" s="264">
        <f t="shared" si="109"/>
        <v>9.3725000000000005</v>
      </c>
      <c r="AA226" s="264">
        <f t="shared" si="110"/>
        <v>9.7740000000000009</v>
      </c>
      <c r="AB226" s="264">
        <f t="shared" si="111"/>
        <v>10.044</v>
      </c>
      <c r="AC226" s="264">
        <f t="shared" si="112"/>
        <v>10.5745</v>
      </c>
      <c r="AD226" s="264">
        <f t="shared" si="113"/>
        <v>11.5525</v>
      </c>
      <c r="AF226" s="266">
        <v>224</v>
      </c>
      <c r="AG226" s="266">
        <v>0.10920000000000001</v>
      </c>
      <c r="AH226" s="266">
        <v>8.4156999999999993</v>
      </c>
      <c r="AI226" s="266">
        <v>0.10892</v>
      </c>
      <c r="AJ226" s="266">
        <v>5.9729999999999999</v>
      </c>
      <c r="AK226" s="266">
        <v>6.5090000000000003</v>
      </c>
      <c r="AL226" s="266">
        <v>6.8410000000000002</v>
      </c>
      <c r="AM226" s="266">
        <v>7.0229999999999997</v>
      </c>
      <c r="AN226" s="266">
        <v>7.3109999999999999</v>
      </c>
      <c r="AO226" s="266">
        <v>7.5119999999999996</v>
      </c>
      <c r="AP226" s="266">
        <v>7.8170000000000002</v>
      </c>
      <c r="AQ226" s="266">
        <v>8.4160000000000004</v>
      </c>
      <c r="AR226" s="266">
        <v>9.0549999999999997</v>
      </c>
      <c r="AS226" s="266">
        <v>9.4149999999999991</v>
      </c>
      <c r="AT226" s="266">
        <v>9.6660000000000004</v>
      </c>
      <c r="AU226" s="266">
        <v>10.050000000000001</v>
      </c>
      <c r="AV226" s="266">
        <v>10.305999999999999</v>
      </c>
      <c r="AW226" s="266">
        <v>10.805</v>
      </c>
      <c r="AX226" s="266">
        <v>11.712</v>
      </c>
      <c r="BA226" s="372">
        <v>224</v>
      </c>
      <c r="BB226" s="372">
        <v>-0.1132</v>
      </c>
      <c r="BC226" s="372">
        <v>7.7561999999999998</v>
      </c>
      <c r="BD226" s="372">
        <v>0.12175999999999999</v>
      </c>
      <c r="BE226" s="372">
        <v>5.3659999999999997</v>
      </c>
      <c r="BF226" s="372">
        <v>5.8689999999999998</v>
      </c>
      <c r="BG226" s="372">
        <v>6.1870000000000003</v>
      </c>
      <c r="BH226" s="372">
        <v>6.3630000000000004</v>
      </c>
      <c r="BI226" s="372">
        <v>6.6449999999999996</v>
      </c>
      <c r="BJ226" s="372">
        <v>6.843</v>
      </c>
      <c r="BK226" s="372">
        <v>7.1470000000000002</v>
      </c>
      <c r="BL226" s="372">
        <v>7.7560000000000002</v>
      </c>
      <c r="BM226" s="372">
        <v>8.423</v>
      </c>
      <c r="BN226" s="372">
        <v>8.8070000000000004</v>
      </c>
      <c r="BO226" s="372">
        <v>9.0790000000000006</v>
      </c>
      <c r="BP226" s="372">
        <v>9.4979999999999993</v>
      </c>
      <c r="BQ226" s="372">
        <v>9.782</v>
      </c>
      <c r="BR226" s="372">
        <v>10.343999999999999</v>
      </c>
      <c r="BS226" s="372">
        <v>11.393000000000001</v>
      </c>
    </row>
    <row r="227" spans="1:71" x14ac:dyDescent="0.2">
      <c r="A227" s="265">
        <f t="shared" si="114"/>
        <v>8.0960000000000001</v>
      </c>
      <c r="B227" s="265">
        <f t="shared" si="115"/>
        <v>7.492</v>
      </c>
      <c r="C227" s="265">
        <f t="shared" si="92"/>
        <v>8.75</v>
      </c>
      <c r="D227" s="265">
        <f t="shared" si="116"/>
        <v>225</v>
      </c>
      <c r="E227" s="373">
        <f t="shared" si="117"/>
        <v>7.3921971252566738</v>
      </c>
      <c r="F227" s="373">
        <f t="shared" si="118"/>
        <v>0.61601642710472282</v>
      </c>
      <c r="G227" s="373">
        <f t="shared" si="119"/>
        <v>16.392197125256672</v>
      </c>
      <c r="H227" s="374">
        <f t="shared" si="120"/>
        <v>0.87409058343348134</v>
      </c>
      <c r="I227" s="374">
        <f t="shared" si="93"/>
        <v>0.64918346642497526</v>
      </c>
      <c r="J227" s="374">
        <f t="shared" si="94"/>
        <v>0.76907159850585405</v>
      </c>
      <c r="K227" s="265" cm="1">
        <f t="array" ref="K227">$G227^gamma_drug4/($G227^gamma_drug4+(AGE_50_drug4+9)^gamma_drug4)</f>
        <v>1</v>
      </c>
      <c r="L227" s="264">
        <f t="shared" si="95"/>
        <v>225</v>
      </c>
      <c r="M227" s="264">
        <f t="shared" si="96"/>
        <v>-2.6499999999999996E-3</v>
      </c>
      <c r="N227" s="264">
        <f t="shared" si="97"/>
        <v>8.0963499999999993</v>
      </c>
      <c r="O227" s="264">
        <f t="shared" si="98"/>
        <v>0.11533499999999999</v>
      </c>
      <c r="P227" s="264">
        <f t="shared" si="99"/>
        <v>5.6765000000000008</v>
      </c>
      <c r="Q227" s="264">
        <f t="shared" si="100"/>
        <v>6.1970000000000001</v>
      </c>
      <c r="R227" s="264">
        <f t="shared" si="101"/>
        <v>6.5225</v>
      </c>
      <c r="S227" s="264">
        <f t="shared" si="102"/>
        <v>6.7015000000000002</v>
      </c>
      <c r="T227" s="264">
        <f t="shared" si="103"/>
        <v>6.9870000000000001</v>
      </c>
      <c r="U227" s="264">
        <f t="shared" si="104"/>
        <v>7.1870000000000003</v>
      </c>
      <c r="V227" s="264">
        <f t="shared" si="105"/>
        <v>7.492</v>
      </c>
      <c r="W227" s="264">
        <f t="shared" si="106"/>
        <v>8.0960000000000001</v>
      </c>
      <c r="X227" s="264">
        <f t="shared" si="107"/>
        <v>8.75</v>
      </c>
      <c r="Y227" s="264">
        <f t="shared" si="108"/>
        <v>9.1230000000000011</v>
      </c>
      <c r="Z227" s="264">
        <f t="shared" si="109"/>
        <v>9.3844999999999992</v>
      </c>
      <c r="AA227" s="264">
        <f t="shared" si="110"/>
        <v>9.7865000000000002</v>
      </c>
      <c r="AB227" s="264">
        <f t="shared" si="111"/>
        <v>10.057</v>
      </c>
      <c r="AC227" s="264">
        <f t="shared" si="112"/>
        <v>10.5885</v>
      </c>
      <c r="AD227" s="264">
        <f t="shared" si="113"/>
        <v>11.568000000000001</v>
      </c>
      <c r="AF227" s="266">
        <v>225</v>
      </c>
      <c r="AG227" s="266">
        <v>0.10879999999999999</v>
      </c>
      <c r="AH227" s="266">
        <v>8.4262999999999995</v>
      </c>
      <c r="AI227" s="266">
        <v>0.10891000000000001</v>
      </c>
      <c r="AJ227" s="266">
        <v>5.98</v>
      </c>
      <c r="AK227" s="266">
        <v>6.5170000000000003</v>
      </c>
      <c r="AL227" s="266">
        <v>6.85</v>
      </c>
      <c r="AM227" s="266">
        <v>7.032</v>
      </c>
      <c r="AN227" s="266">
        <v>7.3209999999999997</v>
      </c>
      <c r="AO227" s="266">
        <v>7.5220000000000002</v>
      </c>
      <c r="AP227" s="266">
        <v>7.827</v>
      </c>
      <c r="AQ227" s="266">
        <v>8.4260000000000002</v>
      </c>
      <c r="AR227" s="266">
        <v>9.0660000000000007</v>
      </c>
      <c r="AS227" s="266">
        <v>9.4269999999999996</v>
      </c>
      <c r="AT227" s="266">
        <v>9.6780000000000008</v>
      </c>
      <c r="AU227" s="266">
        <v>10.061999999999999</v>
      </c>
      <c r="AV227" s="266">
        <v>10.319000000000001</v>
      </c>
      <c r="AW227" s="266">
        <v>10.819000000000001</v>
      </c>
      <c r="AX227" s="266">
        <v>11.727</v>
      </c>
      <c r="BA227" s="372">
        <v>225</v>
      </c>
      <c r="BB227" s="372">
        <v>-0.11409999999999999</v>
      </c>
      <c r="BC227" s="372">
        <v>7.7664</v>
      </c>
      <c r="BD227" s="372">
        <v>0.12175999999999999</v>
      </c>
      <c r="BE227" s="372">
        <v>5.3730000000000002</v>
      </c>
      <c r="BF227" s="372">
        <v>5.8769999999999998</v>
      </c>
      <c r="BG227" s="372">
        <v>6.1950000000000003</v>
      </c>
      <c r="BH227" s="372">
        <v>6.3710000000000004</v>
      </c>
      <c r="BI227" s="372">
        <v>6.6529999999999996</v>
      </c>
      <c r="BJ227" s="372">
        <v>6.8520000000000003</v>
      </c>
      <c r="BK227" s="372">
        <v>7.157</v>
      </c>
      <c r="BL227" s="372">
        <v>7.766</v>
      </c>
      <c r="BM227" s="372">
        <v>8.4339999999999993</v>
      </c>
      <c r="BN227" s="372">
        <v>8.8190000000000008</v>
      </c>
      <c r="BO227" s="372">
        <v>9.0909999999999993</v>
      </c>
      <c r="BP227" s="372">
        <v>9.5109999999999992</v>
      </c>
      <c r="BQ227" s="372">
        <v>9.7949999999999999</v>
      </c>
      <c r="BR227" s="372">
        <v>10.358000000000001</v>
      </c>
      <c r="BS227" s="372">
        <v>11.409000000000001</v>
      </c>
    </row>
    <row r="228" spans="1:71" x14ac:dyDescent="0.2">
      <c r="A228" s="265">
        <f t="shared" si="114"/>
        <v>8.1069999999999993</v>
      </c>
      <c r="B228" s="265">
        <f t="shared" si="115"/>
        <v>7.5015000000000001</v>
      </c>
      <c r="C228" s="265">
        <f t="shared" si="92"/>
        <v>8.7614999999999998</v>
      </c>
      <c r="D228" s="265">
        <f t="shared" si="116"/>
        <v>226</v>
      </c>
      <c r="E228" s="373">
        <f t="shared" si="117"/>
        <v>7.4250513347022586</v>
      </c>
      <c r="F228" s="373">
        <f t="shared" si="118"/>
        <v>0.61875427789185489</v>
      </c>
      <c r="G228" s="373">
        <f t="shared" si="119"/>
        <v>16.42505133470226</v>
      </c>
      <c r="H228" s="374">
        <f t="shared" si="120"/>
        <v>0.87504603225449318</v>
      </c>
      <c r="I228" s="374">
        <f t="shared" si="93"/>
        <v>0.6505593463317072</v>
      </c>
      <c r="J228" s="374">
        <f t="shared" si="94"/>
        <v>0.76999486606614542</v>
      </c>
      <c r="K228" s="265" cm="1">
        <f t="array" ref="K228">$G228^gamma_drug4/($G228^gamma_drug4+(AGE_50_drug4+9)^gamma_drug4)</f>
        <v>1</v>
      </c>
      <c r="L228" s="264">
        <f t="shared" si="95"/>
        <v>226</v>
      </c>
      <c r="M228" s="264">
        <f t="shared" si="96"/>
        <v>-3.2500000000000029E-3</v>
      </c>
      <c r="N228" s="264">
        <f t="shared" si="97"/>
        <v>8.1067499999999999</v>
      </c>
      <c r="O228" s="264">
        <f t="shared" si="98"/>
        <v>0.11533499999999999</v>
      </c>
      <c r="P228" s="264">
        <f t="shared" si="99"/>
        <v>5.6840000000000002</v>
      </c>
      <c r="Q228" s="264">
        <f t="shared" si="100"/>
        <v>6.2050000000000001</v>
      </c>
      <c r="R228" s="264">
        <f t="shared" si="101"/>
        <v>6.5305</v>
      </c>
      <c r="S228" s="264">
        <f t="shared" si="102"/>
        <v>6.7104999999999997</v>
      </c>
      <c r="T228" s="264">
        <f t="shared" si="103"/>
        <v>6.9960000000000004</v>
      </c>
      <c r="U228" s="264">
        <f t="shared" si="104"/>
        <v>7.1959999999999997</v>
      </c>
      <c r="V228" s="264">
        <f t="shared" si="105"/>
        <v>7.5015000000000001</v>
      </c>
      <c r="W228" s="264">
        <f t="shared" si="106"/>
        <v>8.1069999999999993</v>
      </c>
      <c r="X228" s="264">
        <f t="shared" si="107"/>
        <v>8.7614999999999998</v>
      </c>
      <c r="Y228" s="264">
        <f t="shared" si="108"/>
        <v>9.1349999999999998</v>
      </c>
      <c r="Z228" s="264">
        <f t="shared" si="109"/>
        <v>9.3964999999999996</v>
      </c>
      <c r="AA228" s="264">
        <f t="shared" si="110"/>
        <v>9.7989999999999995</v>
      </c>
      <c r="AB228" s="264">
        <f t="shared" si="111"/>
        <v>10.07</v>
      </c>
      <c r="AC228" s="264">
        <f t="shared" si="112"/>
        <v>10.602499999999999</v>
      </c>
      <c r="AD228" s="264">
        <f t="shared" si="113"/>
        <v>11.583500000000001</v>
      </c>
      <c r="AF228" s="266">
        <v>226</v>
      </c>
      <c r="AG228" s="266">
        <v>0.1084</v>
      </c>
      <c r="AH228" s="266">
        <v>8.4368999999999996</v>
      </c>
      <c r="AI228" s="266">
        <v>0.10891000000000001</v>
      </c>
      <c r="AJ228" s="266">
        <v>5.9880000000000004</v>
      </c>
      <c r="AK228" s="266">
        <v>6.5250000000000004</v>
      </c>
      <c r="AL228" s="266">
        <v>6.8579999999999997</v>
      </c>
      <c r="AM228" s="266">
        <v>7.0410000000000004</v>
      </c>
      <c r="AN228" s="266">
        <v>7.33</v>
      </c>
      <c r="AO228" s="266">
        <v>7.5309999999999997</v>
      </c>
      <c r="AP228" s="266">
        <v>7.8369999999999997</v>
      </c>
      <c r="AQ228" s="266">
        <v>8.4369999999999994</v>
      </c>
      <c r="AR228" s="266">
        <v>9.077</v>
      </c>
      <c r="AS228" s="266">
        <v>9.4390000000000001</v>
      </c>
      <c r="AT228" s="266">
        <v>9.69</v>
      </c>
      <c r="AU228" s="266">
        <v>10.074999999999999</v>
      </c>
      <c r="AV228" s="266">
        <v>10.332000000000001</v>
      </c>
      <c r="AW228" s="266">
        <v>10.833</v>
      </c>
      <c r="AX228" s="266">
        <v>11.742000000000001</v>
      </c>
      <c r="BA228" s="372">
        <v>226</v>
      </c>
      <c r="BB228" s="372">
        <v>-0.1149</v>
      </c>
      <c r="BC228" s="372">
        <v>7.7766000000000002</v>
      </c>
      <c r="BD228" s="372">
        <v>0.12175999999999999</v>
      </c>
      <c r="BE228" s="372">
        <v>5.38</v>
      </c>
      <c r="BF228" s="372">
        <v>5.8849999999999998</v>
      </c>
      <c r="BG228" s="372">
        <v>6.2030000000000003</v>
      </c>
      <c r="BH228" s="372">
        <v>6.38</v>
      </c>
      <c r="BI228" s="372">
        <v>6.6619999999999999</v>
      </c>
      <c r="BJ228" s="372">
        <v>6.8609999999999998</v>
      </c>
      <c r="BK228" s="372">
        <v>7.1660000000000004</v>
      </c>
      <c r="BL228" s="372">
        <v>7.7770000000000001</v>
      </c>
      <c r="BM228" s="372">
        <v>8.4459999999999997</v>
      </c>
      <c r="BN228" s="372">
        <v>8.8309999999999995</v>
      </c>
      <c r="BO228" s="372">
        <v>9.1029999999999998</v>
      </c>
      <c r="BP228" s="372">
        <v>9.5229999999999997</v>
      </c>
      <c r="BQ228" s="372">
        <v>9.8079999999999998</v>
      </c>
      <c r="BR228" s="372">
        <v>10.372</v>
      </c>
      <c r="BS228" s="372">
        <v>11.425000000000001</v>
      </c>
    </row>
    <row r="229" spans="1:71" x14ac:dyDescent="0.2">
      <c r="A229" s="265">
        <f t="shared" si="114"/>
        <v>8.1169999999999991</v>
      </c>
      <c r="B229" s="265">
        <f t="shared" si="115"/>
        <v>7.5110000000000001</v>
      </c>
      <c r="C229" s="265">
        <f t="shared" si="92"/>
        <v>8.7729999999999997</v>
      </c>
      <c r="D229" s="265">
        <f t="shared" si="116"/>
        <v>227</v>
      </c>
      <c r="E229" s="373">
        <f t="shared" si="117"/>
        <v>7.4579055441478443</v>
      </c>
      <c r="F229" s="373">
        <f t="shared" si="118"/>
        <v>0.62149212867898695</v>
      </c>
      <c r="G229" s="373">
        <f t="shared" si="119"/>
        <v>16.457905544147845</v>
      </c>
      <c r="H229" s="374">
        <f t="shared" si="120"/>
        <v>0.87599336873691924</v>
      </c>
      <c r="I229" s="374">
        <f t="shared" si="93"/>
        <v>0.65192998146783709</v>
      </c>
      <c r="J229" s="374">
        <f t="shared" si="94"/>
        <v>0.77091370471072584</v>
      </c>
      <c r="K229" s="265" cm="1">
        <f t="array" ref="K229">$G229^gamma_drug4/($G229^gamma_drug4+(AGE_50_drug4+9)^gamma_drug4)</f>
        <v>1</v>
      </c>
      <c r="L229" s="264">
        <f t="shared" si="95"/>
        <v>227</v>
      </c>
      <c r="M229" s="264">
        <f t="shared" si="96"/>
        <v>-3.7999999999999978E-3</v>
      </c>
      <c r="N229" s="264">
        <f t="shared" si="97"/>
        <v>8.117049999999999</v>
      </c>
      <c r="O229" s="264">
        <f t="shared" si="98"/>
        <v>0.11533499999999999</v>
      </c>
      <c r="P229" s="264">
        <f t="shared" si="99"/>
        <v>5.6914999999999996</v>
      </c>
      <c r="Q229" s="264">
        <f t="shared" si="100"/>
        <v>6.2134999999999998</v>
      </c>
      <c r="R229" s="264">
        <f t="shared" si="101"/>
        <v>6.5389999999999997</v>
      </c>
      <c r="S229" s="264">
        <f t="shared" si="102"/>
        <v>6.7189999999999994</v>
      </c>
      <c r="T229" s="264">
        <f t="shared" si="103"/>
        <v>7.0050000000000008</v>
      </c>
      <c r="U229" s="264">
        <f t="shared" si="104"/>
        <v>7.2055000000000007</v>
      </c>
      <c r="V229" s="264">
        <f t="shared" si="105"/>
        <v>7.5110000000000001</v>
      </c>
      <c r="W229" s="264">
        <f t="shared" si="106"/>
        <v>8.1169999999999991</v>
      </c>
      <c r="X229" s="264">
        <f t="shared" si="107"/>
        <v>8.7729999999999997</v>
      </c>
      <c r="Y229" s="264">
        <f t="shared" si="108"/>
        <v>9.1460000000000008</v>
      </c>
      <c r="Z229" s="264">
        <f t="shared" si="109"/>
        <v>9.4085000000000001</v>
      </c>
      <c r="AA229" s="264">
        <f t="shared" si="110"/>
        <v>9.8114999999999988</v>
      </c>
      <c r="AB229" s="264">
        <f t="shared" si="111"/>
        <v>10.0825</v>
      </c>
      <c r="AC229" s="264">
        <f t="shared" si="112"/>
        <v>10.616</v>
      </c>
      <c r="AD229" s="264">
        <f t="shared" si="113"/>
        <v>11.5985</v>
      </c>
      <c r="AF229" s="266">
        <v>227</v>
      </c>
      <c r="AG229" s="266">
        <v>0.1081</v>
      </c>
      <c r="AH229" s="266">
        <v>8.4474</v>
      </c>
      <c r="AI229" s="266">
        <v>0.1089</v>
      </c>
      <c r="AJ229" s="266">
        <v>5.9960000000000004</v>
      </c>
      <c r="AK229" s="266">
        <v>6.5339999999999998</v>
      </c>
      <c r="AL229" s="266">
        <v>6.867</v>
      </c>
      <c r="AM229" s="266">
        <v>7.05</v>
      </c>
      <c r="AN229" s="266">
        <v>7.3390000000000004</v>
      </c>
      <c r="AO229" s="266">
        <v>7.5410000000000004</v>
      </c>
      <c r="AP229" s="266">
        <v>7.8470000000000004</v>
      </c>
      <c r="AQ229" s="266">
        <v>8.4469999999999992</v>
      </c>
      <c r="AR229" s="266">
        <v>9.0890000000000004</v>
      </c>
      <c r="AS229" s="266">
        <v>9.4499999999999993</v>
      </c>
      <c r="AT229" s="266">
        <v>9.702</v>
      </c>
      <c r="AU229" s="266">
        <v>10.087</v>
      </c>
      <c r="AV229" s="266">
        <v>10.343999999999999</v>
      </c>
      <c r="AW229" s="266">
        <v>10.846</v>
      </c>
      <c r="AX229" s="266">
        <v>11.757</v>
      </c>
      <c r="BA229" s="372">
        <v>227</v>
      </c>
      <c r="BB229" s="372">
        <v>-0.1157</v>
      </c>
      <c r="BC229" s="372">
        <v>7.7866999999999997</v>
      </c>
      <c r="BD229" s="372">
        <v>0.12177</v>
      </c>
      <c r="BE229" s="372">
        <v>5.3869999999999996</v>
      </c>
      <c r="BF229" s="372">
        <v>5.8929999999999998</v>
      </c>
      <c r="BG229" s="372">
        <v>6.2110000000000003</v>
      </c>
      <c r="BH229" s="372">
        <v>6.3879999999999999</v>
      </c>
      <c r="BI229" s="372">
        <v>6.6710000000000003</v>
      </c>
      <c r="BJ229" s="372">
        <v>6.87</v>
      </c>
      <c r="BK229" s="372">
        <v>7.1749999999999998</v>
      </c>
      <c r="BL229" s="372">
        <v>7.7869999999999999</v>
      </c>
      <c r="BM229" s="372">
        <v>8.4570000000000007</v>
      </c>
      <c r="BN229" s="372">
        <v>8.8420000000000005</v>
      </c>
      <c r="BO229" s="372">
        <v>9.1150000000000002</v>
      </c>
      <c r="BP229" s="372">
        <v>9.5359999999999996</v>
      </c>
      <c r="BQ229" s="372">
        <v>9.8209999999999997</v>
      </c>
      <c r="BR229" s="372">
        <v>10.385999999999999</v>
      </c>
      <c r="BS229" s="372">
        <v>11.44</v>
      </c>
    </row>
    <row r="230" spans="1:71" x14ac:dyDescent="0.2">
      <c r="A230" s="265">
        <f t="shared" si="114"/>
        <v>8.1274999999999995</v>
      </c>
      <c r="B230" s="265">
        <f t="shared" si="115"/>
        <v>7.5209999999999999</v>
      </c>
      <c r="C230" s="265">
        <f t="shared" si="92"/>
        <v>8.7839999999999989</v>
      </c>
      <c r="D230" s="265">
        <f t="shared" si="116"/>
        <v>228</v>
      </c>
      <c r="E230" s="373">
        <f t="shared" si="117"/>
        <v>7.4907597535934292</v>
      </c>
      <c r="F230" s="373">
        <f t="shared" si="118"/>
        <v>0.62422997946611913</v>
      </c>
      <c r="G230" s="373">
        <f t="shared" si="119"/>
        <v>16.49075975359343</v>
      </c>
      <c r="H230" s="374">
        <f t="shared" si="120"/>
        <v>0.87693266229363964</v>
      </c>
      <c r="I230" s="374">
        <f t="shared" si="93"/>
        <v>0.65329537967101614</v>
      </c>
      <c r="J230" s="374">
        <f t="shared" si="94"/>
        <v>0.77182813574088949</v>
      </c>
      <c r="K230" s="265" cm="1">
        <f t="array" ref="K230">$G230^gamma_drug4/($G230^gamma_drug4+(AGE_50_drug4+9)^gamma_drug4)</f>
        <v>1</v>
      </c>
      <c r="L230" s="264">
        <f t="shared" si="95"/>
        <v>228</v>
      </c>
      <c r="M230" s="264">
        <f t="shared" si="96"/>
        <v>-4.4000000000000011E-3</v>
      </c>
      <c r="N230" s="264">
        <f t="shared" si="97"/>
        <v>8.1273</v>
      </c>
      <c r="O230" s="264">
        <f t="shared" si="98"/>
        <v>0.11533</v>
      </c>
      <c r="P230" s="264">
        <f t="shared" si="99"/>
        <v>5.6994999999999996</v>
      </c>
      <c r="Q230" s="264">
        <f t="shared" si="100"/>
        <v>6.2210000000000001</v>
      </c>
      <c r="R230" s="264">
        <f t="shared" si="101"/>
        <v>6.548</v>
      </c>
      <c r="S230" s="264">
        <f t="shared" si="102"/>
        <v>6.7270000000000003</v>
      </c>
      <c r="T230" s="264">
        <f t="shared" si="103"/>
        <v>7.0139999999999993</v>
      </c>
      <c r="U230" s="264">
        <f t="shared" si="104"/>
        <v>7.2144999999999992</v>
      </c>
      <c r="V230" s="264">
        <f t="shared" si="105"/>
        <v>7.5209999999999999</v>
      </c>
      <c r="W230" s="264">
        <f t="shared" si="106"/>
        <v>8.1274999999999995</v>
      </c>
      <c r="X230" s="264">
        <f t="shared" si="107"/>
        <v>8.7839999999999989</v>
      </c>
      <c r="Y230" s="264">
        <f t="shared" si="108"/>
        <v>9.1579999999999995</v>
      </c>
      <c r="Z230" s="264">
        <f t="shared" si="109"/>
        <v>9.4205000000000005</v>
      </c>
      <c r="AA230" s="264">
        <f t="shared" si="110"/>
        <v>9.8239999999999998</v>
      </c>
      <c r="AB230" s="264">
        <f t="shared" si="111"/>
        <v>10.095499999999999</v>
      </c>
      <c r="AC230" s="264">
        <f t="shared" si="112"/>
        <v>10.6295</v>
      </c>
      <c r="AD230" s="264">
        <f t="shared" si="113"/>
        <v>11.6135</v>
      </c>
      <c r="AF230" s="266">
        <v>228</v>
      </c>
      <c r="AG230" s="266">
        <v>0.1077</v>
      </c>
      <c r="AH230" s="266">
        <v>8.4578000000000007</v>
      </c>
      <c r="AI230" s="266">
        <v>0.10889</v>
      </c>
      <c r="AJ230" s="266">
        <v>6.0039999999999996</v>
      </c>
      <c r="AK230" s="266">
        <v>6.5419999999999998</v>
      </c>
      <c r="AL230" s="266">
        <v>6.8760000000000003</v>
      </c>
      <c r="AM230" s="266">
        <v>7.0579999999999998</v>
      </c>
      <c r="AN230" s="266">
        <v>7.3479999999999999</v>
      </c>
      <c r="AO230" s="266">
        <v>7.55</v>
      </c>
      <c r="AP230" s="266">
        <v>7.8570000000000002</v>
      </c>
      <c r="AQ230" s="266">
        <v>8.4580000000000002</v>
      </c>
      <c r="AR230" s="266">
        <v>9.1</v>
      </c>
      <c r="AS230" s="266">
        <v>9.4619999999999997</v>
      </c>
      <c r="AT230" s="266">
        <v>9.7140000000000004</v>
      </c>
      <c r="AU230" s="266">
        <v>10.1</v>
      </c>
      <c r="AV230" s="266">
        <v>10.356999999999999</v>
      </c>
      <c r="AW230" s="266">
        <v>10.859</v>
      </c>
      <c r="AX230" s="266">
        <v>11.771000000000001</v>
      </c>
      <c r="BA230" s="372">
        <v>228</v>
      </c>
      <c r="BB230" s="372">
        <v>-0.11650000000000001</v>
      </c>
      <c r="BC230" s="372">
        <v>7.7968000000000002</v>
      </c>
      <c r="BD230" s="372">
        <v>0.12177</v>
      </c>
      <c r="BE230" s="372">
        <v>5.3949999999999996</v>
      </c>
      <c r="BF230" s="372">
        <v>5.9</v>
      </c>
      <c r="BG230" s="372">
        <v>6.22</v>
      </c>
      <c r="BH230" s="372">
        <v>6.3959999999999999</v>
      </c>
      <c r="BI230" s="372">
        <v>6.68</v>
      </c>
      <c r="BJ230" s="372">
        <v>6.8789999999999996</v>
      </c>
      <c r="BK230" s="372">
        <v>7.1849999999999996</v>
      </c>
      <c r="BL230" s="372">
        <v>7.7969999999999997</v>
      </c>
      <c r="BM230" s="372">
        <v>8.468</v>
      </c>
      <c r="BN230" s="372">
        <v>8.8539999999999992</v>
      </c>
      <c r="BO230" s="372">
        <v>9.1270000000000007</v>
      </c>
      <c r="BP230" s="372">
        <v>9.548</v>
      </c>
      <c r="BQ230" s="372">
        <v>9.8339999999999996</v>
      </c>
      <c r="BR230" s="372">
        <v>10.4</v>
      </c>
      <c r="BS230" s="372">
        <v>11.456</v>
      </c>
    </row>
    <row r="231" spans="1:71" x14ac:dyDescent="0.2">
      <c r="A231" s="265">
        <f t="shared" si="114"/>
        <v>8.1374999999999993</v>
      </c>
      <c r="B231" s="265">
        <f t="shared" si="115"/>
        <v>7.5299999999999994</v>
      </c>
      <c r="C231" s="265">
        <f t="shared" si="92"/>
        <v>8.7944999999999993</v>
      </c>
      <c r="D231" s="265">
        <f t="shared" si="116"/>
        <v>229</v>
      </c>
      <c r="E231" s="373">
        <f t="shared" si="117"/>
        <v>7.523613963039014</v>
      </c>
      <c r="F231" s="373">
        <f t="shared" si="118"/>
        <v>0.6269678302532512</v>
      </c>
      <c r="G231" s="373">
        <f t="shared" si="119"/>
        <v>16.523613963039015</v>
      </c>
      <c r="H231" s="374">
        <f t="shared" si="120"/>
        <v>0.87786398186683112</v>
      </c>
      <c r="I231" s="374">
        <f t="shared" si="93"/>
        <v>0.65465554897597578</v>
      </c>
      <c r="J231" s="374">
        <f t="shared" si="94"/>
        <v>0.77273818039654718</v>
      </c>
      <c r="K231" s="265" cm="1">
        <f t="array" ref="K231">$G231^gamma_drug4/($G231^gamma_drug4+(AGE_50_drug4+9)^gamma_drug4)</f>
        <v>1</v>
      </c>
      <c r="L231" s="264">
        <f t="shared" si="95"/>
        <v>229</v>
      </c>
      <c r="M231" s="264">
        <f t="shared" si="96"/>
        <v>-4.9999999999999975E-3</v>
      </c>
      <c r="N231" s="264">
        <f t="shared" si="97"/>
        <v>8.1375499999999992</v>
      </c>
      <c r="O231" s="264">
        <f t="shared" si="98"/>
        <v>0.11533</v>
      </c>
      <c r="P231" s="264">
        <f t="shared" si="99"/>
        <v>5.7065000000000001</v>
      </c>
      <c r="Q231" s="264">
        <f t="shared" si="100"/>
        <v>6.2290000000000001</v>
      </c>
      <c r="R231" s="264">
        <f t="shared" si="101"/>
        <v>6.556</v>
      </c>
      <c r="S231" s="264">
        <f t="shared" si="102"/>
        <v>6.7360000000000007</v>
      </c>
      <c r="T231" s="264">
        <f t="shared" si="103"/>
        <v>7.0229999999999997</v>
      </c>
      <c r="U231" s="264">
        <f t="shared" si="104"/>
        <v>7.2234999999999996</v>
      </c>
      <c r="V231" s="264">
        <f t="shared" si="105"/>
        <v>7.5299999999999994</v>
      </c>
      <c r="W231" s="264">
        <f t="shared" si="106"/>
        <v>8.1374999999999993</v>
      </c>
      <c r="X231" s="264">
        <f t="shared" si="107"/>
        <v>8.7944999999999993</v>
      </c>
      <c r="Y231" s="264">
        <f t="shared" si="108"/>
        <v>9.1694999999999993</v>
      </c>
      <c r="Z231" s="264">
        <f t="shared" si="109"/>
        <v>9.4320000000000004</v>
      </c>
      <c r="AA231" s="264">
        <f t="shared" si="110"/>
        <v>9.8365000000000009</v>
      </c>
      <c r="AB231" s="264">
        <f t="shared" si="111"/>
        <v>10.108499999999999</v>
      </c>
      <c r="AC231" s="264">
        <f t="shared" si="112"/>
        <v>10.643000000000001</v>
      </c>
      <c r="AD231" s="264">
        <f t="shared" si="113"/>
        <v>11.628499999999999</v>
      </c>
      <c r="AF231" s="266">
        <v>229</v>
      </c>
      <c r="AG231" s="266">
        <v>0.10730000000000001</v>
      </c>
      <c r="AH231" s="266">
        <v>8.4682999999999993</v>
      </c>
      <c r="AI231" s="266">
        <v>0.10889</v>
      </c>
      <c r="AJ231" s="266">
        <v>6.0110000000000001</v>
      </c>
      <c r="AK231" s="266">
        <v>6.55</v>
      </c>
      <c r="AL231" s="266">
        <v>6.8840000000000003</v>
      </c>
      <c r="AM231" s="266">
        <v>7.0670000000000002</v>
      </c>
      <c r="AN231" s="266">
        <v>7.3579999999999997</v>
      </c>
      <c r="AO231" s="266">
        <v>7.5590000000000002</v>
      </c>
      <c r="AP231" s="266">
        <v>7.8659999999999997</v>
      </c>
      <c r="AQ231" s="266">
        <v>8.468</v>
      </c>
      <c r="AR231" s="266">
        <v>9.1110000000000007</v>
      </c>
      <c r="AS231" s="266">
        <v>9.4740000000000002</v>
      </c>
      <c r="AT231" s="266">
        <v>9.7260000000000009</v>
      </c>
      <c r="AU231" s="266">
        <v>10.112</v>
      </c>
      <c r="AV231" s="266">
        <v>10.37</v>
      </c>
      <c r="AW231" s="266">
        <v>10.872999999999999</v>
      </c>
      <c r="AX231" s="266">
        <v>11.786</v>
      </c>
      <c r="BA231" s="372">
        <v>229</v>
      </c>
      <c r="BB231" s="372">
        <v>-0.1173</v>
      </c>
      <c r="BC231" s="372">
        <v>7.8068</v>
      </c>
      <c r="BD231" s="372">
        <v>0.12177</v>
      </c>
      <c r="BE231" s="372">
        <v>5.4020000000000001</v>
      </c>
      <c r="BF231" s="372">
        <v>5.9080000000000004</v>
      </c>
      <c r="BG231" s="372">
        <v>6.2279999999999998</v>
      </c>
      <c r="BH231" s="372">
        <v>6.4050000000000002</v>
      </c>
      <c r="BI231" s="372">
        <v>6.6879999999999997</v>
      </c>
      <c r="BJ231" s="372">
        <v>6.8879999999999999</v>
      </c>
      <c r="BK231" s="372">
        <v>7.194</v>
      </c>
      <c r="BL231" s="372">
        <v>7.8070000000000004</v>
      </c>
      <c r="BM231" s="372">
        <v>8.4779999999999998</v>
      </c>
      <c r="BN231" s="372">
        <v>8.8650000000000002</v>
      </c>
      <c r="BO231" s="372">
        <v>9.1379999999999999</v>
      </c>
      <c r="BP231" s="372">
        <v>9.5609999999999999</v>
      </c>
      <c r="BQ231" s="372">
        <v>9.8469999999999995</v>
      </c>
      <c r="BR231" s="372">
        <v>10.413</v>
      </c>
      <c r="BS231" s="372">
        <v>11.471</v>
      </c>
    </row>
    <row r="232" spans="1:71" x14ac:dyDescent="0.2">
      <c r="A232" s="265">
        <f t="shared" si="114"/>
        <v>8.1479999999999997</v>
      </c>
      <c r="B232" s="265">
        <f t="shared" si="115"/>
        <v>7.5395000000000003</v>
      </c>
      <c r="C232" s="265">
        <f t="shared" si="92"/>
        <v>8.8055000000000003</v>
      </c>
      <c r="D232" s="265">
        <f t="shared" si="116"/>
        <v>230</v>
      </c>
      <c r="E232" s="373">
        <f t="shared" si="117"/>
        <v>7.5564681724845997</v>
      </c>
      <c r="F232" s="373">
        <f t="shared" si="118"/>
        <v>0.62970568104038327</v>
      </c>
      <c r="G232" s="373">
        <f t="shared" si="119"/>
        <v>16.5564681724846</v>
      </c>
      <c r="H232" s="374">
        <f t="shared" si="120"/>
        <v>0.87878739592696986</v>
      </c>
      <c r="I232" s="374">
        <f t="shared" si="93"/>
        <v>0.65601049761108754</v>
      </c>
      <c r="J232" s="374">
        <f t="shared" si="94"/>
        <v>0.77364385985548478</v>
      </c>
      <c r="K232" s="265" cm="1">
        <f t="array" ref="K232">$G232^gamma_drug4/($G232^gamma_drug4+(AGE_50_drug4+9)^gamma_drug4)</f>
        <v>1</v>
      </c>
      <c r="L232" s="264">
        <f t="shared" si="95"/>
        <v>230</v>
      </c>
      <c r="M232" s="264">
        <f t="shared" si="96"/>
        <v>-5.5499999999999994E-3</v>
      </c>
      <c r="N232" s="264">
        <f t="shared" si="97"/>
        <v>8.1478000000000002</v>
      </c>
      <c r="O232" s="264">
        <f t="shared" si="98"/>
        <v>0.11532500000000001</v>
      </c>
      <c r="P232" s="264">
        <f t="shared" si="99"/>
        <v>5.7140000000000004</v>
      </c>
      <c r="Q232" s="264">
        <f t="shared" si="100"/>
        <v>6.2375000000000007</v>
      </c>
      <c r="R232" s="264">
        <f t="shared" si="101"/>
        <v>6.5644999999999998</v>
      </c>
      <c r="S232" s="264">
        <f t="shared" si="102"/>
        <v>6.7445000000000004</v>
      </c>
      <c r="T232" s="264">
        <f t="shared" si="103"/>
        <v>7.032</v>
      </c>
      <c r="U232" s="264">
        <f t="shared" si="104"/>
        <v>7.2324999999999999</v>
      </c>
      <c r="V232" s="264">
        <f t="shared" si="105"/>
        <v>7.5395000000000003</v>
      </c>
      <c r="W232" s="264">
        <f t="shared" si="106"/>
        <v>8.1479999999999997</v>
      </c>
      <c r="X232" s="264">
        <f t="shared" si="107"/>
        <v>8.8055000000000003</v>
      </c>
      <c r="Y232" s="264">
        <f t="shared" si="108"/>
        <v>9.1810000000000009</v>
      </c>
      <c r="Z232" s="264">
        <f t="shared" si="109"/>
        <v>9.4439999999999991</v>
      </c>
      <c r="AA232" s="264">
        <f t="shared" si="110"/>
        <v>9.8485000000000014</v>
      </c>
      <c r="AB232" s="264">
        <f t="shared" si="111"/>
        <v>10.121499999999999</v>
      </c>
      <c r="AC232" s="264">
        <f t="shared" si="112"/>
        <v>10.656499999999999</v>
      </c>
      <c r="AD232" s="264">
        <f t="shared" si="113"/>
        <v>11.6435</v>
      </c>
      <c r="AF232" s="266">
        <v>230</v>
      </c>
      <c r="AG232" s="266">
        <v>0.107</v>
      </c>
      <c r="AH232" s="266">
        <v>8.4786999999999999</v>
      </c>
      <c r="AI232" s="266">
        <v>0.10888</v>
      </c>
      <c r="AJ232" s="266">
        <v>6.0190000000000001</v>
      </c>
      <c r="AK232" s="266">
        <v>6.5590000000000002</v>
      </c>
      <c r="AL232" s="266">
        <v>6.8929999999999998</v>
      </c>
      <c r="AM232" s="266">
        <v>7.0759999999999996</v>
      </c>
      <c r="AN232" s="266">
        <v>7.367</v>
      </c>
      <c r="AO232" s="266">
        <v>7.569</v>
      </c>
      <c r="AP232" s="266">
        <v>7.8760000000000003</v>
      </c>
      <c r="AQ232" s="266">
        <v>8.4789999999999992</v>
      </c>
      <c r="AR232" s="266">
        <v>9.1219999999999999</v>
      </c>
      <c r="AS232" s="266">
        <v>9.4849999999999994</v>
      </c>
      <c r="AT232" s="266">
        <v>9.7379999999999995</v>
      </c>
      <c r="AU232" s="266">
        <v>10.124000000000001</v>
      </c>
      <c r="AV232" s="266">
        <v>10.382999999999999</v>
      </c>
      <c r="AW232" s="266">
        <v>10.885999999999999</v>
      </c>
      <c r="AX232" s="266">
        <v>11.8</v>
      </c>
      <c r="BA232" s="372">
        <v>230</v>
      </c>
      <c r="BB232" s="372">
        <v>-0.1181</v>
      </c>
      <c r="BC232" s="372">
        <v>7.8169000000000004</v>
      </c>
      <c r="BD232" s="372">
        <v>0.12177</v>
      </c>
      <c r="BE232" s="372">
        <v>5.4089999999999998</v>
      </c>
      <c r="BF232" s="372">
        <v>5.9160000000000004</v>
      </c>
      <c r="BG232" s="372">
        <v>6.2359999999999998</v>
      </c>
      <c r="BH232" s="372">
        <v>6.4130000000000003</v>
      </c>
      <c r="BI232" s="372">
        <v>6.6970000000000001</v>
      </c>
      <c r="BJ232" s="372">
        <v>6.8959999999999999</v>
      </c>
      <c r="BK232" s="372">
        <v>7.2030000000000003</v>
      </c>
      <c r="BL232" s="372">
        <v>7.8170000000000002</v>
      </c>
      <c r="BM232" s="372">
        <v>8.4890000000000008</v>
      </c>
      <c r="BN232" s="372">
        <v>8.8770000000000007</v>
      </c>
      <c r="BO232" s="372">
        <v>9.15</v>
      </c>
      <c r="BP232" s="372">
        <v>9.5730000000000004</v>
      </c>
      <c r="BQ232" s="372">
        <v>9.86</v>
      </c>
      <c r="BR232" s="372">
        <v>10.427</v>
      </c>
      <c r="BS232" s="372">
        <v>11.487</v>
      </c>
    </row>
    <row r="233" spans="1:71" x14ac:dyDescent="0.2">
      <c r="A233" s="265">
        <f t="shared" si="114"/>
        <v>8.1580000000000013</v>
      </c>
      <c r="B233" s="265">
        <f t="shared" si="115"/>
        <v>7.5495000000000001</v>
      </c>
      <c r="C233" s="265">
        <f t="shared" si="92"/>
        <v>8.8164999999999996</v>
      </c>
      <c r="D233" s="265">
        <f t="shared" si="116"/>
        <v>231</v>
      </c>
      <c r="E233" s="373">
        <f t="shared" si="117"/>
        <v>7.5893223819301845</v>
      </c>
      <c r="F233" s="373">
        <f t="shared" si="118"/>
        <v>0.63244353182751545</v>
      </c>
      <c r="G233" s="373">
        <f t="shared" si="119"/>
        <v>16.589322381930184</v>
      </c>
      <c r="H233" s="374">
        <f t="shared" si="120"/>
        <v>0.87970297247198348</v>
      </c>
      <c r="I233" s="374">
        <f t="shared" si="93"/>
        <v>0.65736023399495969</v>
      </c>
      <c r="J233" s="374">
        <f t="shared" si="94"/>
        <v>0.77454519523264564</v>
      </c>
      <c r="K233" s="265" cm="1">
        <f t="array" ref="K233">$G233^gamma_drug4/($G233^gamma_drug4+(AGE_50_drug4+9)^gamma_drug4)</f>
        <v>1</v>
      </c>
      <c r="L233" s="264">
        <f t="shared" si="95"/>
        <v>231</v>
      </c>
      <c r="M233" s="264">
        <f t="shared" si="96"/>
        <v>-6.1999999999999972E-3</v>
      </c>
      <c r="N233" s="264">
        <f t="shared" si="97"/>
        <v>8.1579000000000015</v>
      </c>
      <c r="O233" s="264">
        <f t="shared" si="98"/>
        <v>0.11532000000000001</v>
      </c>
      <c r="P233" s="264">
        <f t="shared" si="99"/>
        <v>5.7210000000000001</v>
      </c>
      <c r="Q233" s="264">
        <f t="shared" si="100"/>
        <v>6.2454999999999998</v>
      </c>
      <c r="R233" s="264">
        <f t="shared" si="101"/>
        <v>6.5730000000000004</v>
      </c>
      <c r="S233" s="264">
        <f t="shared" si="102"/>
        <v>6.7530000000000001</v>
      </c>
      <c r="T233" s="264">
        <f t="shared" si="103"/>
        <v>7.0410000000000004</v>
      </c>
      <c r="U233" s="264">
        <f t="shared" si="104"/>
        <v>7.2415000000000003</v>
      </c>
      <c r="V233" s="264">
        <f t="shared" si="105"/>
        <v>7.5495000000000001</v>
      </c>
      <c r="W233" s="264">
        <f t="shared" si="106"/>
        <v>8.1580000000000013</v>
      </c>
      <c r="X233" s="264">
        <f t="shared" si="107"/>
        <v>8.8164999999999996</v>
      </c>
      <c r="Y233" s="264">
        <f t="shared" si="108"/>
        <v>9.192499999999999</v>
      </c>
      <c r="Z233" s="264">
        <f t="shared" si="109"/>
        <v>9.4559999999999995</v>
      </c>
      <c r="AA233" s="264">
        <f t="shared" si="110"/>
        <v>9.8614999999999995</v>
      </c>
      <c r="AB233" s="264">
        <f t="shared" si="111"/>
        <v>10.134</v>
      </c>
      <c r="AC233" s="264">
        <f t="shared" si="112"/>
        <v>10.67</v>
      </c>
      <c r="AD233" s="264">
        <f t="shared" si="113"/>
        <v>11.658000000000001</v>
      </c>
      <c r="AF233" s="266">
        <v>231</v>
      </c>
      <c r="AG233" s="266">
        <v>0.1066</v>
      </c>
      <c r="AH233" s="266">
        <v>8.4890000000000008</v>
      </c>
      <c r="AI233" s="266">
        <v>0.10886999999999999</v>
      </c>
      <c r="AJ233" s="266">
        <v>6.0259999999999998</v>
      </c>
      <c r="AK233" s="266">
        <v>6.5670000000000002</v>
      </c>
      <c r="AL233" s="266">
        <v>6.9020000000000001</v>
      </c>
      <c r="AM233" s="266">
        <v>7.085</v>
      </c>
      <c r="AN233" s="266">
        <v>7.3760000000000003</v>
      </c>
      <c r="AO233" s="266">
        <v>7.5780000000000003</v>
      </c>
      <c r="AP233" s="266">
        <v>7.8860000000000001</v>
      </c>
      <c r="AQ233" s="266">
        <v>8.4890000000000008</v>
      </c>
      <c r="AR233" s="266">
        <v>9.1329999999999991</v>
      </c>
      <c r="AS233" s="266">
        <v>9.4969999999999999</v>
      </c>
      <c r="AT233" s="266">
        <v>9.75</v>
      </c>
      <c r="AU233" s="266">
        <v>10.137</v>
      </c>
      <c r="AV233" s="266">
        <v>10.395</v>
      </c>
      <c r="AW233" s="266">
        <v>10.898999999999999</v>
      </c>
      <c r="AX233" s="266">
        <v>11.814</v>
      </c>
      <c r="BA233" s="372">
        <v>231</v>
      </c>
      <c r="BB233" s="372">
        <v>-0.11899999999999999</v>
      </c>
      <c r="BC233" s="372">
        <v>7.8268000000000004</v>
      </c>
      <c r="BD233" s="372">
        <v>0.12177</v>
      </c>
      <c r="BE233" s="372">
        <v>5.4160000000000004</v>
      </c>
      <c r="BF233" s="372">
        <v>5.9240000000000004</v>
      </c>
      <c r="BG233" s="372">
        <v>6.2439999999999998</v>
      </c>
      <c r="BH233" s="372">
        <v>6.4210000000000003</v>
      </c>
      <c r="BI233" s="372">
        <v>6.7060000000000004</v>
      </c>
      <c r="BJ233" s="372">
        <v>6.9050000000000002</v>
      </c>
      <c r="BK233" s="372">
        <v>7.2130000000000001</v>
      </c>
      <c r="BL233" s="372">
        <v>7.827</v>
      </c>
      <c r="BM233" s="372">
        <v>8.5</v>
      </c>
      <c r="BN233" s="372">
        <v>8.8879999999999999</v>
      </c>
      <c r="BO233" s="372">
        <v>9.1620000000000008</v>
      </c>
      <c r="BP233" s="372">
        <v>9.5860000000000003</v>
      </c>
      <c r="BQ233" s="372">
        <v>9.8729999999999993</v>
      </c>
      <c r="BR233" s="372">
        <v>10.441000000000001</v>
      </c>
      <c r="BS233" s="372">
        <v>11.502000000000001</v>
      </c>
    </row>
    <row r="234" spans="1:71" x14ac:dyDescent="0.2">
      <c r="A234" s="265">
        <f t="shared" si="114"/>
        <v>8.1679999999999993</v>
      </c>
      <c r="B234" s="265">
        <f t="shared" si="115"/>
        <v>7.5585000000000004</v>
      </c>
      <c r="C234" s="265">
        <f t="shared" si="92"/>
        <v>8.8275000000000006</v>
      </c>
      <c r="D234" s="265">
        <f t="shared" si="116"/>
        <v>232</v>
      </c>
      <c r="E234" s="373">
        <f t="shared" si="117"/>
        <v>7.6221765913757702</v>
      </c>
      <c r="F234" s="373">
        <f t="shared" si="118"/>
        <v>0.63518138261464752</v>
      </c>
      <c r="G234" s="373">
        <f t="shared" si="119"/>
        <v>16.622176591375769</v>
      </c>
      <c r="H234" s="374">
        <f t="shared" si="120"/>
        <v>0.88061077902654927</v>
      </c>
      <c r="I234" s="374">
        <f t="shared" si="93"/>
        <v>0.65870476673306078</v>
      </c>
      <c r="J234" s="374">
        <f t="shared" si="94"/>
        <v>0.77544220757943216</v>
      </c>
      <c r="K234" s="265" cm="1">
        <f t="array" ref="K234">$G234^gamma_drug4/($G234^gamma_drug4+(AGE_50_drug4+9)^gamma_drug4)</f>
        <v>1</v>
      </c>
      <c r="L234" s="264">
        <f t="shared" si="95"/>
        <v>232</v>
      </c>
      <c r="M234" s="264">
        <f t="shared" si="96"/>
        <v>-6.8000000000000005E-3</v>
      </c>
      <c r="N234" s="264">
        <f t="shared" si="97"/>
        <v>8.1680500000000009</v>
      </c>
      <c r="O234" s="264">
        <f t="shared" si="98"/>
        <v>0.11532000000000001</v>
      </c>
      <c r="P234" s="264">
        <f t="shared" si="99"/>
        <v>5.7290000000000001</v>
      </c>
      <c r="Q234" s="264">
        <f t="shared" si="100"/>
        <v>6.2530000000000001</v>
      </c>
      <c r="R234" s="264">
        <f t="shared" si="101"/>
        <v>6.5809999999999995</v>
      </c>
      <c r="S234" s="264">
        <f t="shared" si="102"/>
        <v>6.7620000000000005</v>
      </c>
      <c r="T234" s="264">
        <f t="shared" si="103"/>
        <v>7.0495000000000001</v>
      </c>
      <c r="U234" s="264">
        <f t="shared" si="104"/>
        <v>7.2504999999999997</v>
      </c>
      <c r="V234" s="264">
        <f t="shared" si="105"/>
        <v>7.5585000000000004</v>
      </c>
      <c r="W234" s="264">
        <f t="shared" si="106"/>
        <v>8.1679999999999993</v>
      </c>
      <c r="X234" s="264">
        <f t="shared" si="107"/>
        <v>8.8275000000000006</v>
      </c>
      <c r="Y234" s="264">
        <f t="shared" si="108"/>
        <v>9.2040000000000006</v>
      </c>
      <c r="Z234" s="264">
        <f t="shared" si="109"/>
        <v>9.468</v>
      </c>
      <c r="AA234" s="264">
        <f t="shared" si="110"/>
        <v>9.8734999999999999</v>
      </c>
      <c r="AB234" s="264">
        <f t="shared" si="111"/>
        <v>10.1465</v>
      </c>
      <c r="AC234" s="264">
        <f t="shared" si="112"/>
        <v>10.683</v>
      </c>
      <c r="AD234" s="264">
        <f t="shared" si="113"/>
        <v>11.673500000000001</v>
      </c>
      <c r="AF234" s="266">
        <v>232</v>
      </c>
      <c r="AG234" s="266">
        <v>0.1062</v>
      </c>
      <c r="AH234" s="266">
        <v>8.4992999999999999</v>
      </c>
      <c r="AI234" s="266">
        <v>0.10886999999999999</v>
      </c>
      <c r="AJ234" s="266">
        <v>6.0339999999999998</v>
      </c>
      <c r="AK234" s="266">
        <v>6.5750000000000002</v>
      </c>
      <c r="AL234" s="266">
        <v>6.91</v>
      </c>
      <c r="AM234" s="266">
        <v>7.0940000000000003</v>
      </c>
      <c r="AN234" s="266">
        <v>7.3849999999999998</v>
      </c>
      <c r="AO234" s="266">
        <v>7.5869999999999997</v>
      </c>
      <c r="AP234" s="266">
        <v>7.8949999999999996</v>
      </c>
      <c r="AQ234" s="266">
        <v>8.4990000000000006</v>
      </c>
      <c r="AR234" s="266">
        <v>9.1440000000000001</v>
      </c>
      <c r="AS234" s="266">
        <v>9.5079999999999991</v>
      </c>
      <c r="AT234" s="266">
        <v>9.7620000000000005</v>
      </c>
      <c r="AU234" s="266">
        <v>10.148999999999999</v>
      </c>
      <c r="AV234" s="266">
        <v>10.407999999999999</v>
      </c>
      <c r="AW234" s="266">
        <v>10.912000000000001</v>
      </c>
      <c r="AX234" s="266">
        <v>11.829000000000001</v>
      </c>
      <c r="BA234" s="372">
        <v>232</v>
      </c>
      <c r="BB234" s="372">
        <v>-0.1198</v>
      </c>
      <c r="BC234" s="372">
        <v>7.8368000000000002</v>
      </c>
      <c r="BD234" s="372">
        <v>0.12177</v>
      </c>
      <c r="BE234" s="372">
        <v>5.4240000000000004</v>
      </c>
      <c r="BF234" s="372">
        <v>5.931</v>
      </c>
      <c r="BG234" s="372">
        <v>6.2519999999999998</v>
      </c>
      <c r="BH234" s="372">
        <v>6.43</v>
      </c>
      <c r="BI234" s="372">
        <v>6.7140000000000004</v>
      </c>
      <c r="BJ234" s="372">
        <v>6.9139999999999997</v>
      </c>
      <c r="BK234" s="372">
        <v>7.2220000000000004</v>
      </c>
      <c r="BL234" s="372">
        <v>7.8369999999999997</v>
      </c>
      <c r="BM234" s="372">
        <v>8.5109999999999992</v>
      </c>
      <c r="BN234" s="372">
        <v>8.9</v>
      </c>
      <c r="BO234" s="372">
        <v>9.1739999999999995</v>
      </c>
      <c r="BP234" s="372">
        <v>9.5980000000000008</v>
      </c>
      <c r="BQ234" s="372">
        <v>9.8849999999999998</v>
      </c>
      <c r="BR234" s="372">
        <v>10.454000000000001</v>
      </c>
      <c r="BS234" s="372">
        <v>11.518000000000001</v>
      </c>
    </row>
    <row r="235" spans="1:71" x14ac:dyDescent="0.2">
      <c r="A235" s="265">
        <f t="shared" si="114"/>
        <v>8.1784999999999997</v>
      </c>
      <c r="B235" s="265">
        <f t="shared" si="115"/>
        <v>7.5679999999999996</v>
      </c>
      <c r="C235" s="265">
        <f t="shared" si="92"/>
        <v>8.8384999999999998</v>
      </c>
      <c r="D235" s="265">
        <f t="shared" si="116"/>
        <v>233</v>
      </c>
      <c r="E235" s="373">
        <f t="shared" si="117"/>
        <v>7.655030800821355</v>
      </c>
      <c r="F235" s="373">
        <f t="shared" si="118"/>
        <v>0.63791923340177958</v>
      </c>
      <c r="G235" s="373">
        <f t="shared" si="119"/>
        <v>16.655030800821354</v>
      </c>
      <c r="H235" s="374">
        <f t="shared" si="120"/>
        <v>0.88151088264152722</v>
      </c>
      <c r="I235" s="374">
        <f t="shared" si="93"/>
        <v>0.66004410461437257</v>
      </c>
      <c r="J235" s="374">
        <f t="shared" si="94"/>
        <v>0.77633491788302966</v>
      </c>
      <c r="K235" s="265" cm="1">
        <f t="array" ref="K235">$G235^gamma_drug4/($G235^gamma_drug4+(AGE_50_drug4+9)^gamma_drug4)</f>
        <v>1</v>
      </c>
      <c r="L235" s="264">
        <f t="shared" si="95"/>
        <v>233</v>
      </c>
      <c r="M235" s="264">
        <f t="shared" si="96"/>
        <v>-7.3500000000000024E-3</v>
      </c>
      <c r="N235" s="264">
        <f t="shared" si="97"/>
        <v>8.1781500000000005</v>
      </c>
      <c r="O235" s="264">
        <f t="shared" si="98"/>
        <v>0.115315</v>
      </c>
      <c r="P235" s="264">
        <f t="shared" si="99"/>
        <v>5.7364999999999995</v>
      </c>
      <c r="Q235" s="264">
        <f t="shared" si="100"/>
        <v>6.2610000000000001</v>
      </c>
      <c r="R235" s="264">
        <f t="shared" si="101"/>
        <v>6.5894999999999992</v>
      </c>
      <c r="S235" s="264">
        <f t="shared" si="102"/>
        <v>6.77</v>
      </c>
      <c r="T235" s="264">
        <f t="shared" si="103"/>
        <v>7.0585000000000004</v>
      </c>
      <c r="U235" s="264">
        <f t="shared" si="104"/>
        <v>7.26</v>
      </c>
      <c r="V235" s="264">
        <f t="shared" si="105"/>
        <v>7.5679999999999996</v>
      </c>
      <c r="W235" s="264">
        <f t="shared" si="106"/>
        <v>8.1784999999999997</v>
      </c>
      <c r="X235" s="264">
        <f t="shared" si="107"/>
        <v>8.8384999999999998</v>
      </c>
      <c r="Y235" s="264">
        <f t="shared" si="108"/>
        <v>9.2154999999999987</v>
      </c>
      <c r="Z235" s="264">
        <f t="shared" si="109"/>
        <v>9.48</v>
      </c>
      <c r="AA235" s="264">
        <f t="shared" si="110"/>
        <v>9.8855000000000004</v>
      </c>
      <c r="AB235" s="264">
        <f t="shared" si="111"/>
        <v>10.158999999999999</v>
      </c>
      <c r="AC235" s="264">
        <f t="shared" si="112"/>
        <v>10.696999999999999</v>
      </c>
      <c r="AD235" s="264">
        <f t="shared" si="113"/>
        <v>11.687999999999999</v>
      </c>
      <c r="AF235" s="266">
        <v>233</v>
      </c>
      <c r="AG235" s="266">
        <v>0.10589999999999999</v>
      </c>
      <c r="AH235" s="266">
        <v>8.5096000000000007</v>
      </c>
      <c r="AI235" s="266">
        <v>0.10886</v>
      </c>
      <c r="AJ235" s="266">
        <v>6.0419999999999998</v>
      </c>
      <c r="AK235" s="266">
        <v>6.5830000000000002</v>
      </c>
      <c r="AL235" s="266">
        <v>6.9189999999999996</v>
      </c>
      <c r="AM235" s="266">
        <v>7.1020000000000003</v>
      </c>
      <c r="AN235" s="266">
        <v>7.3940000000000001</v>
      </c>
      <c r="AO235" s="266">
        <v>7.5970000000000004</v>
      </c>
      <c r="AP235" s="266">
        <v>7.9050000000000002</v>
      </c>
      <c r="AQ235" s="266">
        <v>8.51</v>
      </c>
      <c r="AR235" s="266">
        <v>9.1549999999999994</v>
      </c>
      <c r="AS235" s="266">
        <v>9.52</v>
      </c>
      <c r="AT235" s="266">
        <v>9.7739999999999991</v>
      </c>
      <c r="AU235" s="266">
        <v>10.161</v>
      </c>
      <c r="AV235" s="266">
        <v>10.42</v>
      </c>
      <c r="AW235" s="266">
        <v>10.926</v>
      </c>
      <c r="AX235" s="266">
        <v>11.843</v>
      </c>
      <c r="BA235" s="372">
        <v>233</v>
      </c>
      <c r="BB235" s="372">
        <v>-0.1206</v>
      </c>
      <c r="BC235" s="372">
        <v>7.8467000000000002</v>
      </c>
      <c r="BD235" s="372">
        <v>0.12177</v>
      </c>
      <c r="BE235" s="372">
        <v>5.431</v>
      </c>
      <c r="BF235" s="372">
        <v>5.9390000000000001</v>
      </c>
      <c r="BG235" s="372">
        <v>6.26</v>
      </c>
      <c r="BH235" s="372">
        <v>6.4379999999999997</v>
      </c>
      <c r="BI235" s="372">
        <v>6.7229999999999999</v>
      </c>
      <c r="BJ235" s="372">
        <v>6.923</v>
      </c>
      <c r="BK235" s="372">
        <v>7.2309999999999999</v>
      </c>
      <c r="BL235" s="372">
        <v>7.8470000000000004</v>
      </c>
      <c r="BM235" s="372">
        <v>8.5220000000000002</v>
      </c>
      <c r="BN235" s="372">
        <v>8.9109999999999996</v>
      </c>
      <c r="BO235" s="372">
        <v>9.1859999999999999</v>
      </c>
      <c r="BP235" s="372">
        <v>9.61</v>
      </c>
      <c r="BQ235" s="372">
        <v>9.8979999999999997</v>
      </c>
      <c r="BR235" s="372">
        <v>10.468</v>
      </c>
      <c r="BS235" s="372">
        <v>11.532999999999999</v>
      </c>
    </row>
    <row r="236" spans="1:71" x14ac:dyDescent="0.2">
      <c r="A236" s="265">
        <f t="shared" si="114"/>
        <v>8.1884999999999994</v>
      </c>
      <c r="B236" s="265">
        <f t="shared" si="115"/>
        <v>7.577</v>
      </c>
      <c r="C236" s="265">
        <f t="shared" si="92"/>
        <v>8.849499999999999</v>
      </c>
      <c r="D236" s="265">
        <f t="shared" si="116"/>
        <v>234</v>
      </c>
      <c r="E236" s="373">
        <f t="shared" si="117"/>
        <v>7.6878850102669407</v>
      </c>
      <c r="F236" s="373">
        <f t="shared" si="118"/>
        <v>0.64065708418891165</v>
      </c>
      <c r="G236" s="373">
        <f t="shared" si="119"/>
        <v>16.687885010266939</v>
      </c>
      <c r="H236" s="374">
        <f t="shared" si="120"/>
        <v>0.88240334989353397</v>
      </c>
      <c r="I236" s="374">
        <f t="shared" si="93"/>
        <v>0.6613782566080737</v>
      </c>
      <c r="J236" s="374">
        <f t="shared" si="94"/>
        <v>0.77722334706575169</v>
      </c>
      <c r="K236" s="265" cm="1">
        <f t="array" ref="K236">$G236^gamma_drug4/($G236^gamma_drug4+(AGE_50_drug4+9)^gamma_drug4)</f>
        <v>1</v>
      </c>
      <c r="L236" s="264">
        <f t="shared" si="95"/>
        <v>234</v>
      </c>
      <c r="M236" s="264">
        <f t="shared" si="96"/>
        <v>-7.9499999999999987E-3</v>
      </c>
      <c r="N236" s="264">
        <f t="shared" si="97"/>
        <v>8.1882000000000001</v>
      </c>
      <c r="O236" s="264">
        <f t="shared" si="98"/>
        <v>0.11532000000000001</v>
      </c>
      <c r="P236" s="264">
        <f t="shared" si="99"/>
        <v>5.7435</v>
      </c>
      <c r="Q236" s="264">
        <f t="shared" si="100"/>
        <v>6.2690000000000001</v>
      </c>
      <c r="R236" s="264">
        <f t="shared" si="101"/>
        <v>6.5975000000000001</v>
      </c>
      <c r="S236" s="264">
        <f t="shared" si="102"/>
        <v>6.7784999999999993</v>
      </c>
      <c r="T236" s="264">
        <f t="shared" si="103"/>
        <v>7.0670000000000002</v>
      </c>
      <c r="U236" s="264">
        <f t="shared" si="104"/>
        <v>7.2690000000000001</v>
      </c>
      <c r="V236" s="264">
        <f t="shared" si="105"/>
        <v>7.577</v>
      </c>
      <c r="W236" s="264">
        <f t="shared" si="106"/>
        <v>8.1884999999999994</v>
      </c>
      <c r="X236" s="264">
        <f t="shared" si="107"/>
        <v>8.849499999999999</v>
      </c>
      <c r="Y236" s="264">
        <f t="shared" si="108"/>
        <v>9.2265000000000015</v>
      </c>
      <c r="Z236" s="264">
        <f t="shared" si="109"/>
        <v>9.4909999999999997</v>
      </c>
      <c r="AA236" s="264">
        <f t="shared" si="110"/>
        <v>9.8979999999999997</v>
      </c>
      <c r="AB236" s="264">
        <f t="shared" si="111"/>
        <v>10.172000000000001</v>
      </c>
      <c r="AC236" s="264">
        <f t="shared" si="112"/>
        <v>10.7105</v>
      </c>
      <c r="AD236" s="264">
        <f t="shared" si="113"/>
        <v>11.702999999999999</v>
      </c>
      <c r="AF236" s="266">
        <v>234</v>
      </c>
      <c r="AG236" s="266">
        <v>0.1055</v>
      </c>
      <c r="AH236" s="266">
        <v>8.5198</v>
      </c>
      <c r="AI236" s="266">
        <v>0.10886</v>
      </c>
      <c r="AJ236" s="266">
        <v>6.0490000000000004</v>
      </c>
      <c r="AK236" s="266">
        <v>6.5910000000000002</v>
      </c>
      <c r="AL236" s="266">
        <v>6.9269999999999996</v>
      </c>
      <c r="AM236" s="266">
        <v>7.1109999999999998</v>
      </c>
      <c r="AN236" s="266">
        <v>7.4029999999999996</v>
      </c>
      <c r="AO236" s="266">
        <v>7.6059999999999999</v>
      </c>
      <c r="AP236" s="266">
        <v>7.9139999999999997</v>
      </c>
      <c r="AQ236" s="266">
        <v>8.52</v>
      </c>
      <c r="AR236" s="266">
        <v>9.1660000000000004</v>
      </c>
      <c r="AS236" s="266">
        <v>9.5310000000000006</v>
      </c>
      <c r="AT236" s="266">
        <v>9.7850000000000001</v>
      </c>
      <c r="AU236" s="266">
        <v>10.173</v>
      </c>
      <c r="AV236" s="266">
        <v>10.433</v>
      </c>
      <c r="AW236" s="266">
        <v>10.939</v>
      </c>
      <c r="AX236" s="266">
        <v>11.858000000000001</v>
      </c>
      <c r="BA236" s="372">
        <v>234</v>
      </c>
      <c r="BB236" s="372">
        <v>-0.12139999999999999</v>
      </c>
      <c r="BC236" s="372">
        <v>7.8566000000000003</v>
      </c>
      <c r="BD236" s="372">
        <v>0.12178</v>
      </c>
      <c r="BE236" s="372">
        <v>5.4379999999999997</v>
      </c>
      <c r="BF236" s="372">
        <v>5.9470000000000001</v>
      </c>
      <c r="BG236" s="372">
        <v>6.2679999999999998</v>
      </c>
      <c r="BH236" s="372">
        <v>6.4459999999999997</v>
      </c>
      <c r="BI236" s="372">
        <v>6.7309999999999999</v>
      </c>
      <c r="BJ236" s="372">
        <v>6.9320000000000004</v>
      </c>
      <c r="BK236" s="372">
        <v>7.24</v>
      </c>
      <c r="BL236" s="372">
        <v>7.8570000000000002</v>
      </c>
      <c r="BM236" s="372">
        <v>8.5329999999999995</v>
      </c>
      <c r="BN236" s="372">
        <v>8.9220000000000006</v>
      </c>
      <c r="BO236" s="372">
        <v>9.1969999999999992</v>
      </c>
      <c r="BP236" s="372">
        <v>9.6229999999999993</v>
      </c>
      <c r="BQ236" s="372">
        <v>9.9109999999999996</v>
      </c>
      <c r="BR236" s="372">
        <v>10.481999999999999</v>
      </c>
      <c r="BS236" s="372">
        <v>11.548</v>
      </c>
    </row>
    <row r="237" spans="1:71" x14ac:dyDescent="0.2">
      <c r="A237" s="265">
        <f t="shared" si="114"/>
        <v>8.1980000000000004</v>
      </c>
      <c r="B237" s="265">
        <f t="shared" si="115"/>
        <v>7.5865</v>
      </c>
      <c r="C237" s="265">
        <f t="shared" si="92"/>
        <v>8.86</v>
      </c>
      <c r="D237" s="265">
        <f t="shared" si="116"/>
        <v>235</v>
      </c>
      <c r="E237" s="373">
        <f t="shared" si="117"/>
        <v>7.7207392197125255</v>
      </c>
      <c r="F237" s="373">
        <f t="shared" si="118"/>
        <v>0.64339493497604383</v>
      </c>
      <c r="G237" s="373">
        <f t="shared" si="119"/>
        <v>16.720739219712527</v>
      </c>
      <c r="H237" s="374">
        <f t="shared" si="120"/>
        <v>0.88328824688464502</v>
      </c>
      <c r="I237" s="374">
        <f t="shared" si="93"/>
        <v>0.66270723186025315</v>
      </c>
      <c r="J237" s="374">
        <f t="shared" si="94"/>
        <v>0.77810751598440542</v>
      </c>
      <c r="K237" s="265" cm="1">
        <f t="array" ref="K237">$G237^gamma_drug4/($G237^gamma_drug4+(AGE_50_drug4+9)^gamma_drug4)</f>
        <v>1</v>
      </c>
      <c r="L237" s="264">
        <f t="shared" si="95"/>
        <v>235</v>
      </c>
      <c r="M237" s="264">
        <f t="shared" si="96"/>
        <v>-8.550000000000002E-3</v>
      </c>
      <c r="N237" s="264">
        <f t="shared" si="97"/>
        <v>8.1981999999999999</v>
      </c>
      <c r="O237" s="264">
        <f t="shared" si="98"/>
        <v>0.115315</v>
      </c>
      <c r="P237" s="264">
        <f t="shared" si="99"/>
        <v>5.7505000000000006</v>
      </c>
      <c r="Q237" s="264">
        <f t="shared" si="100"/>
        <v>6.2765000000000004</v>
      </c>
      <c r="R237" s="264">
        <f t="shared" si="101"/>
        <v>6.6054999999999993</v>
      </c>
      <c r="S237" s="264">
        <f t="shared" si="102"/>
        <v>6.7869999999999999</v>
      </c>
      <c r="T237" s="264">
        <f t="shared" si="103"/>
        <v>7.0760000000000005</v>
      </c>
      <c r="U237" s="264">
        <f t="shared" si="104"/>
        <v>7.2774999999999999</v>
      </c>
      <c r="V237" s="264">
        <f t="shared" si="105"/>
        <v>7.5865</v>
      </c>
      <c r="W237" s="264">
        <f t="shared" si="106"/>
        <v>8.1980000000000004</v>
      </c>
      <c r="X237" s="264">
        <f t="shared" si="107"/>
        <v>8.86</v>
      </c>
      <c r="Y237" s="264">
        <f t="shared" si="108"/>
        <v>9.2375000000000007</v>
      </c>
      <c r="Z237" s="264">
        <f t="shared" si="109"/>
        <v>9.5030000000000001</v>
      </c>
      <c r="AA237" s="264">
        <f t="shared" si="110"/>
        <v>9.910499999999999</v>
      </c>
      <c r="AB237" s="264">
        <f t="shared" si="111"/>
        <v>10.1845</v>
      </c>
      <c r="AC237" s="264">
        <f t="shared" si="112"/>
        <v>10.7235</v>
      </c>
      <c r="AD237" s="264">
        <f t="shared" si="113"/>
        <v>11.718</v>
      </c>
      <c r="AF237" s="266">
        <v>235</v>
      </c>
      <c r="AG237" s="266">
        <v>0.1051</v>
      </c>
      <c r="AH237" s="266">
        <v>8.5299999999999994</v>
      </c>
      <c r="AI237" s="266">
        <v>0.10885</v>
      </c>
      <c r="AJ237" s="266">
        <v>6.056</v>
      </c>
      <c r="AK237" s="266">
        <v>6.5990000000000002</v>
      </c>
      <c r="AL237" s="266">
        <v>6.9349999999999996</v>
      </c>
      <c r="AM237" s="266">
        <v>7.12</v>
      </c>
      <c r="AN237" s="266">
        <v>7.4119999999999999</v>
      </c>
      <c r="AO237" s="266">
        <v>7.6150000000000002</v>
      </c>
      <c r="AP237" s="266">
        <v>7.9240000000000004</v>
      </c>
      <c r="AQ237" s="266">
        <v>8.5299999999999994</v>
      </c>
      <c r="AR237" s="266">
        <v>9.1769999999999996</v>
      </c>
      <c r="AS237" s="266">
        <v>9.5419999999999998</v>
      </c>
      <c r="AT237" s="266">
        <v>9.7970000000000006</v>
      </c>
      <c r="AU237" s="266">
        <v>10.186</v>
      </c>
      <c r="AV237" s="266">
        <v>10.445</v>
      </c>
      <c r="AW237" s="266">
        <v>10.952</v>
      </c>
      <c r="AX237" s="266">
        <v>11.872</v>
      </c>
      <c r="BA237" s="372">
        <v>235</v>
      </c>
      <c r="BB237" s="372">
        <v>-0.1222</v>
      </c>
      <c r="BC237" s="372">
        <v>7.8663999999999996</v>
      </c>
      <c r="BD237" s="372">
        <v>0.12178</v>
      </c>
      <c r="BE237" s="372">
        <v>5.4450000000000003</v>
      </c>
      <c r="BF237" s="372">
        <v>5.9539999999999997</v>
      </c>
      <c r="BG237" s="372">
        <v>6.2759999999999998</v>
      </c>
      <c r="BH237" s="372">
        <v>6.4539999999999997</v>
      </c>
      <c r="BI237" s="372">
        <v>6.74</v>
      </c>
      <c r="BJ237" s="372">
        <v>6.94</v>
      </c>
      <c r="BK237" s="372">
        <v>7.2489999999999997</v>
      </c>
      <c r="BL237" s="372">
        <v>7.8659999999999997</v>
      </c>
      <c r="BM237" s="372">
        <v>8.5429999999999993</v>
      </c>
      <c r="BN237" s="372">
        <v>8.9329999999999998</v>
      </c>
      <c r="BO237" s="372">
        <v>9.2089999999999996</v>
      </c>
      <c r="BP237" s="372">
        <v>9.6349999999999998</v>
      </c>
      <c r="BQ237" s="372">
        <v>9.9239999999999995</v>
      </c>
      <c r="BR237" s="372">
        <v>10.494999999999999</v>
      </c>
      <c r="BS237" s="372">
        <v>11.564</v>
      </c>
    </row>
    <row r="238" spans="1:71" x14ac:dyDescent="0.2">
      <c r="A238" s="265">
        <f t="shared" si="114"/>
        <v>8.2080000000000002</v>
      </c>
      <c r="B238" s="265">
        <f t="shared" si="115"/>
        <v>7.5954999999999995</v>
      </c>
      <c r="C238" s="265">
        <f t="shared" si="92"/>
        <v>8.8710000000000004</v>
      </c>
      <c r="D238" s="265">
        <f t="shared" si="116"/>
        <v>236</v>
      </c>
      <c r="E238" s="373">
        <f t="shared" si="117"/>
        <v>7.7535934291581112</v>
      </c>
      <c r="F238" s="373">
        <f t="shared" si="118"/>
        <v>0.6461327857631759</v>
      </c>
      <c r="G238" s="373">
        <f t="shared" si="119"/>
        <v>16.753593429158112</v>
      </c>
      <c r="H238" s="374">
        <f t="shared" si="120"/>
        <v>0.88416563924222402</v>
      </c>
      <c r="I238" s="374">
        <f t="shared" si="93"/>
        <v>0.66403103969065458</v>
      </c>
      <c r="J238" s="374">
        <f t="shared" si="94"/>
        <v>0.77898744542967546</v>
      </c>
      <c r="K238" s="265" cm="1">
        <f t="array" ref="K238">$G238^gamma_drug4/($G238^gamma_drug4+(AGE_50_drug4+9)^gamma_drug4)</f>
        <v>1</v>
      </c>
      <c r="L238" s="264">
        <f t="shared" si="95"/>
        <v>236</v>
      </c>
      <c r="M238" s="264">
        <f t="shared" si="96"/>
        <v>-9.0499999999999955E-3</v>
      </c>
      <c r="N238" s="264">
        <f t="shared" si="97"/>
        <v>8.2081499999999998</v>
      </c>
      <c r="O238" s="264">
        <f t="shared" si="98"/>
        <v>0.115315</v>
      </c>
      <c r="P238" s="264">
        <f t="shared" si="99"/>
        <v>5.758</v>
      </c>
      <c r="Q238" s="264">
        <f t="shared" si="100"/>
        <v>6.2844999999999995</v>
      </c>
      <c r="R238" s="264">
        <f t="shared" si="101"/>
        <v>6.6139999999999999</v>
      </c>
      <c r="S238" s="264">
        <f t="shared" si="102"/>
        <v>6.7949999999999999</v>
      </c>
      <c r="T238" s="264">
        <f t="shared" si="103"/>
        <v>7.0839999999999996</v>
      </c>
      <c r="U238" s="264">
        <f t="shared" si="104"/>
        <v>7.2865000000000002</v>
      </c>
      <c r="V238" s="264">
        <f t="shared" si="105"/>
        <v>7.5954999999999995</v>
      </c>
      <c r="W238" s="264">
        <f t="shared" si="106"/>
        <v>8.2080000000000002</v>
      </c>
      <c r="X238" s="264">
        <f t="shared" si="107"/>
        <v>8.8710000000000004</v>
      </c>
      <c r="Y238" s="264">
        <f t="shared" si="108"/>
        <v>9.2495000000000012</v>
      </c>
      <c r="Z238" s="264">
        <f t="shared" si="109"/>
        <v>9.5145</v>
      </c>
      <c r="AA238" s="264">
        <f t="shared" si="110"/>
        <v>9.9224999999999994</v>
      </c>
      <c r="AB238" s="264">
        <f t="shared" si="111"/>
        <v>10.196999999999999</v>
      </c>
      <c r="AC238" s="264">
        <f t="shared" si="112"/>
        <v>10.737</v>
      </c>
      <c r="AD238" s="264">
        <f t="shared" si="113"/>
        <v>11.7325</v>
      </c>
      <c r="AF238" s="266">
        <v>236</v>
      </c>
      <c r="AG238" s="266">
        <v>0.1048</v>
      </c>
      <c r="AH238" s="266">
        <v>8.5401000000000007</v>
      </c>
      <c r="AI238" s="266">
        <v>0.10885</v>
      </c>
      <c r="AJ238" s="266">
        <v>6.0640000000000001</v>
      </c>
      <c r="AK238" s="266">
        <v>6.6070000000000002</v>
      </c>
      <c r="AL238" s="266">
        <v>6.944</v>
      </c>
      <c r="AM238" s="266">
        <v>7.1280000000000001</v>
      </c>
      <c r="AN238" s="266">
        <v>7.42</v>
      </c>
      <c r="AO238" s="266">
        <v>7.6239999999999997</v>
      </c>
      <c r="AP238" s="266">
        <v>7.9329999999999998</v>
      </c>
      <c r="AQ238" s="266">
        <v>8.5399999999999991</v>
      </c>
      <c r="AR238" s="266">
        <v>9.1880000000000006</v>
      </c>
      <c r="AS238" s="266">
        <v>9.5540000000000003</v>
      </c>
      <c r="AT238" s="266">
        <v>9.8089999999999993</v>
      </c>
      <c r="AU238" s="266">
        <v>10.198</v>
      </c>
      <c r="AV238" s="266">
        <v>10.458</v>
      </c>
      <c r="AW238" s="266">
        <v>10.965</v>
      </c>
      <c r="AX238" s="266">
        <v>11.885999999999999</v>
      </c>
      <c r="BA238" s="372">
        <v>236</v>
      </c>
      <c r="BB238" s="372">
        <v>-0.1229</v>
      </c>
      <c r="BC238" s="372">
        <v>7.8761999999999999</v>
      </c>
      <c r="BD238" s="372">
        <v>0.12178</v>
      </c>
      <c r="BE238" s="372">
        <v>5.452</v>
      </c>
      <c r="BF238" s="372">
        <v>5.9619999999999997</v>
      </c>
      <c r="BG238" s="372">
        <v>6.2839999999999998</v>
      </c>
      <c r="BH238" s="372">
        <v>6.4619999999999997</v>
      </c>
      <c r="BI238" s="372">
        <v>6.7480000000000002</v>
      </c>
      <c r="BJ238" s="372">
        <v>6.9489999999999998</v>
      </c>
      <c r="BK238" s="372">
        <v>7.258</v>
      </c>
      <c r="BL238" s="372">
        <v>7.8760000000000003</v>
      </c>
      <c r="BM238" s="372">
        <v>8.5540000000000003</v>
      </c>
      <c r="BN238" s="372">
        <v>8.9450000000000003</v>
      </c>
      <c r="BO238" s="372">
        <v>9.2200000000000006</v>
      </c>
      <c r="BP238" s="372">
        <v>9.6470000000000002</v>
      </c>
      <c r="BQ238" s="372">
        <v>9.9359999999999999</v>
      </c>
      <c r="BR238" s="372">
        <v>10.509</v>
      </c>
      <c r="BS238" s="372">
        <v>11.579000000000001</v>
      </c>
    </row>
    <row r="239" spans="1:71" x14ac:dyDescent="0.2">
      <c r="A239" s="265">
        <f t="shared" si="114"/>
        <v>8.218</v>
      </c>
      <c r="B239" s="265">
        <f t="shared" si="115"/>
        <v>7.6050000000000004</v>
      </c>
      <c r="C239" s="265">
        <f t="shared" si="92"/>
        <v>8.8819999999999997</v>
      </c>
      <c r="D239" s="265">
        <f t="shared" si="116"/>
        <v>237</v>
      </c>
      <c r="E239" s="373">
        <f t="shared" si="117"/>
        <v>7.786447638603696</v>
      </c>
      <c r="F239" s="373">
        <f t="shared" si="118"/>
        <v>0.64887063655030797</v>
      </c>
      <c r="G239" s="373">
        <f t="shared" si="119"/>
        <v>16.786447638603697</v>
      </c>
      <c r="H239" s="374">
        <f t="shared" si="120"/>
        <v>0.88503559211887617</v>
      </c>
      <c r="I239" s="374">
        <f t="shared" si="93"/>
        <v>0.6653496895894474</v>
      </c>
      <c r="J239" s="374">
        <f t="shared" si="94"/>
        <v>0.7798631561255297</v>
      </c>
      <c r="K239" s="265" cm="1">
        <f t="array" ref="K239">$G239^gamma_drug4/($G239^gamma_drug4+(AGE_50_drug4+9)^gamma_drug4)</f>
        <v>1</v>
      </c>
      <c r="L239" s="264">
        <f t="shared" si="95"/>
        <v>237</v>
      </c>
      <c r="M239" s="264">
        <f t="shared" si="96"/>
        <v>-9.6499999999999989E-3</v>
      </c>
      <c r="N239" s="264">
        <f t="shared" si="97"/>
        <v>8.2180999999999997</v>
      </c>
      <c r="O239" s="264">
        <f t="shared" si="98"/>
        <v>0.11531</v>
      </c>
      <c r="P239" s="264">
        <f t="shared" si="99"/>
        <v>5.7649999999999997</v>
      </c>
      <c r="Q239" s="264">
        <f t="shared" si="100"/>
        <v>6.2919999999999998</v>
      </c>
      <c r="R239" s="264">
        <f t="shared" si="101"/>
        <v>6.6219999999999999</v>
      </c>
      <c r="S239" s="264">
        <f t="shared" si="102"/>
        <v>6.8034999999999997</v>
      </c>
      <c r="T239" s="264">
        <f t="shared" si="103"/>
        <v>7.093</v>
      </c>
      <c r="U239" s="264">
        <f t="shared" si="104"/>
        <v>7.2955000000000005</v>
      </c>
      <c r="V239" s="264">
        <f t="shared" si="105"/>
        <v>7.6050000000000004</v>
      </c>
      <c r="W239" s="264">
        <f t="shared" si="106"/>
        <v>8.218</v>
      </c>
      <c r="X239" s="264">
        <f t="shared" si="107"/>
        <v>8.8819999999999997</v>
      </c>
      <c r="Y239" s="264">
        <f t="shared" si="108"/>
        <v>9.2605000000000004</v>
      </c>
      <c r="Z239" s="264">
        <f t="shared" si="109"/>
        <v>9.5259999999999998</v>
      </c>
      <c r="AA239" s="264">
        <f t="shared" si="110"/>
        <v>9.9344999999999999</v>
      </c>
      <c r="AB239" s="264">
        <f t="shared" si="111"/>
        <v>10.2095</v>
      </c>
      <c r="AC239" s="264">
        <f t="shared" si="112"/>
        <v>10.75</v>
      </c>
      <c r="AD239" s="264">
        <f t="shared" si="113"/>
        <v>11.747</v>
      </c>
      <c r="AF239" s="266">
        <v>237</v>
      </c>
      <c r="AG239" s="266">
        <v>0.10440000000000001</v>
      </c>
      <c r="AH239" s="266">
        <v>8.5502000000000002</v>
      </c>
      <c r="AI239" s="266">
        <v>0.10884000000000001</v>
      </c>
      <c r="AJ239" s="266">
        <v>6.0709999999999997</v>
      </c>
      <c r="AK239" s="266">
        <v>6.6150000000000002</v>
      </c>
      <c r="AL239" s="266">
        <v>6.952</v>
      </c>
      <c r="AM239" s="266">
        <v>7.1369999999999996</v>
      </c>
      <c r="AN239" s="266">
        <v>7.4290000000000003</v>
      </c>
      <c r="AO239" s="266">
        <v>7.633</v>
      </c>
      <c r="AP239" s="266">
        <v>7.9429999999999996</v>
      </c>
      <c r="AQ239" s="266">
        <v>8.5500000000000007</v>
      </c>
      <c r="AR239" s="266">
        <v>9.1989999999999998</v>
      </c>
      <c r="AS239" s="266">
        <v>9.5649999999999995</v>
      </c>
      <c r="AT239" s="266">
        <v>9.82</v>
      </c>
      <c r="AU239" s="266">
        <v>10.210000000000001</v>
      </c>
      <c r="AV239" s="266">
        <v>10.47</v>
      </c>
      <c r="AW239" s="266">
        <v>10.978</v>
      </c>
      <c r="AX239" s="266">
        <v>11.9</v>
      </c>
      <c r="BA239" s="372">
        <v>237</v>
      </c>
      <c r="BB239" s="372">
        <v>-0.1237</v>
      </c>
      <c r="BC239" s="372">
        <v>7.8860000000000001</v>
      </c>
      <c r="BD239" s="372">
        <v>0.12178</v>
      </c>
      <c r="BE239" s="372">
        <v>5.4589999999999996</v>
      </c>
      <c r="BF239" s="372">
        <v>5.9690000000000003</v>
      </c>
      <c r="BG239" s="372">
        <v>6.2919999999999998</v>
      </c>
      <c r="BH239" s="372">
        <v>6.47</v>
      </c>
      <c r="BI239" s="372">
        <v>6.7569999999999997</v>
      </c>
      <c r="BJ239" s="372">
        <v>6.9580000000000002</v>
      </c>
      <c r="BK239" s="372">
        <v>7.2670000000000003</v>
      </c>
      <c r="BL239" s="372">
        <v>7.8860000000000001</v>
      </c>
      <c r="BM239" s="372">
        <v>8.5649999999999995</v>
      </c>
      <c r="BN239" s="372">
        <v>8.9559999999999995</v>
      </c>
      <c r="BO239" s="372">
        <v>9.2319999999999993</v>
      </c>
      <c r="BP239" s="372">
        <v>9.6590000000000007</v>
      </c>
      <c r="BQ239" s="372">
        <v>9.9489999999999998</v>
      </c>
      <c r="BR239" s="372">
        <v>10.522</v>
      </c>
      <c r="BS239" s="372">
        <v>11.593999999999999</v>
      </c>
    </row>
    <row r="240" spans="1:71" x14ac:dyDescent="0.2">
      <c r="A240" s="265">
        <f t="shared" si="114"/>
        <v>8.2279999999999998</v>
      </c>
      <c r="B240" s="265">
        <f t="shared" si="115"/>
        <v>7.6139999999999999</v>
      </c>
      <c r="C240" s="265">
        <f t="shared" si="92"/>
        <v>8.8925000000000001</v>
      </c>
      <c r="D240" s="265">
        <f t="shared" si="116"/>
        <v>238</v>
      </c>
      <c r="E240" s="373">
        <f t="shared" si="117"/>
        <v>7.8193018480492817</v>
      </c>
      <c r="F240" s="373">
        <f t="shared" si="118"/>
        <v>0.65160848733744015</v>
      </c>
      <c r="G240" s="373">
        <f t="shared" si="119"/>
        <v>16.819301848049282</v>
      </c>
      <c r="H240" s="374">
        <f t="shared" si="120"/>
        <v>0.88589817019252237</v>
      </c>
      <c r="I240" s="374">
        <f t="shared" si="93"/>
        <v>0.66666319121403406</v>
      </c>
      <c r="J240" s="374">
        <f t="shared" si="94"/>
        <v>0.78073466872864428</v>
      </c>
      <c r="K240" s="265" cm="1">
        <f t="array" ref="K240">$G240^gamma_drug4/($G240^gamma_drug4+(AGE_50_drug4+9)^gamma_drug4)</f>
        <v>1</v>
      </c>
      <c r="L240" s="264">
        <f t="shared" si="95"/>
        <v>238</v>
      </c>
      <c r="M240" s="264">
        <f t="shared" si="96"/>
        <v>-1.0250000000000002E-2</v>
      </c>
      <c r="N240" s="264">
        <f t="shared" si="97"/>
        <v>8.2279999999999998</v>
      </c>
      <c r="O240" s="264">
        <f t="shared" si="98"/>
        <v>0.115315</v>
      </c>
      <c r="P240" s="264">
        <f t="shared" si="99"/>
        <v>5.7725</v>
      </c>
      <c r="Q240" s="264">
        <f t="shared" si="100"/>
        <v>6.3000000000000007</v>
      </c>
      <c r="R240" s="264">
        <f t="shared" si="101"/>
        <v>6.6295000000000002</v>
      </c>
      <c r="S240" s="264">
        <f t="shared" si="102"/>
        <v>6.8114999999999997</v>
      </c>
      <c r="T240" s="264">
        <f t="shared" si="103"/>
        <v>7.1014999999999997</v>
      </c>
      <c r="U240" s="264">
        <f t="shared" si="104"/>
        <v>7.3040000000000003</v>
      </c>
      <c r="V240" s="264">
        <f t="shared" si="105"/>
        <v>7.6139999999999999</v>
      </c>
      <c r="W240" s="264">
        <f t="shared" si="106"/>
        <v>8.2279999999999998</v>
      </c>
      <c r="X240" s="264">
        <f t="shared" si="107"/>
        <v>8.8925000000000001</v>
      </c>
      <c r="Y240" s="264">
        <f t="shared" si="108"/>
        <v>9.2714999999999996</v>
      </c>
      <c r="Z240" s="264">
        <f t="shared" si="109"/>
        <v>9.5380000000000003</v>
      </c>
      <c r="AA240" s="264">
        <f t="shared" si="110"/>
        <v>9.9469999999999992</v>
      </c>
      <c r="AB240" s="264">
        <f t="shared" si="111"/>
        <v>10.221499999999999</v>
      </c>
      <c r="AC240" s="264">
        <f t="shared" si="112"/>
        <v>10.763500000000001</v>
      </c>
      <c r="AD240" s="264">
        <f t="shared" si="113"/>
        <v>11.7615</v>
      </c>
      <c r="AF240" s="266">
        <v>238</v>
      </c>
      <c r="AG240" s="266">
        <v>0.104</v>
      </c>
      <c r="AH240" s="266">
        <v>8.5602999999999998</v>
      </c>
      <c r="AI240" s="266">
        <v>0.10884000000000001</v>
      </c>
      <c r="AJ240" s="266">
        <v>6.0789999999999997</v>
      </c>
      <c r="AK240" s="266">
        <v>6.6230000000000002</v>
      </c>
      <c r="AL240" s="266">
        <v>6.96</v>
      </c>
      <c r="AM240" s="266">
        <v>7.1449999999999996</v>
      </c>
      <c r="AN240" s="266">
        <v>7.4379999999999997</v>
      </c>
      <c r="AO240" s="266">
        <v>7.6420000000000003</v>
      </c>
      <c r="AP240" s="266">
        <v>7.952</v>
      </c>
      <c r="AQ240" s="266">
        <v>8.56</v>
      </c>
      <c r="AR240" s="266">
        <v>9.2100000000000009</v>
      </c>
      <c r="AS240" s="266">
        <v>9.5760000000000005</v>
      </c>
      <c r="AT240" s="266">
        <v>9.8320000000000007</v>
      </c>
      <c r="AU240" s="266">
        <v>10.222</v>
      </c>
      <c r="AV240" s="266">
        <v>10.481999999999999</v>
      </c>
      <c r="AW240" s="266">
        <v>10.991</v>
      </c>
      <c r="AX240" s="266">
        <v>11.914</v>
      </c>
      <c r="BA240" s="372">
        <v>238</v>
      </c>
      <c r="BB240" s="372">
        <v>-0.1245</v>
      </c>
      <c r="BC240" s="372">
        <v>7.8956999999999997</v>
      </c>
      <c r="BD240" s="372">
        <v>0.12179</v>
      </c>
      <c r="BE240" s="372">
        <v>5.4660000000000002</v>
      </c>
      <c r="BF240" s="372">
        <v>5.9770000000000003</v>
      </c>
      <c r="BG240" s="372">
        <v>6.2990000000000004</v>
      </c>
      <c r="BH240" s="372">
        <v>6.4779999999999998</v>
      </c>
      <c r="BI240" s="372">
        <v>6.7649999999999997</v>
      </c>
      <c r="BJ240" s="372">
        <v>6.9660000000000002</v>
      </c>
      <c r="BK240" s="372">
        <v>7.2759999999999998</v>
      </c>
      <c r="BL240" s="372">
        <v>7.8959999999999999</v>
      </c>
      <c r="BM240" s="372">
        <v>8.5749999999999993</v>
      </c>
      <c r="BN240" s="372">
        <v>8.9670000000000005</v>
      </c>
      <c r="BO240" s="372">
        <v>9.2439999999999998</v>
      </c>
      <c r="BP240" s="372">
        <v>9.6720000000000006</v>
      </c>
      <c r="BQ240" s="372">
        <v>9.9610000000000003</v>
      </c>
      <c r="BR240" s="372">
        <v>10.536</v>
      </c>
      <c r="BS240" s="372">
        <v>11.609</v>
      </c>
    </row>
    <row r="241" spans="1:71" x14ac:dyDescent="0.2">
      <c r="A241" s="265">
        <f t="shared" si="114"/>
        <v>8.2375000000000007</v>
      </c>
      <c r="B241" s="265">
        <f t="shared" si="115"/>
        <v>7.6234999999999999</v>
      </c>
      <c r="C241" s="265">
        <f t="shared" si="92"/>
        <v>8.9035000000000011</v>
      </c>
      <c r="D241" s="265">
        <f t="shared" si="116"/>
        <v>239</v>
      </c>
      <c r="E241" s="373">
        <f t="shared" si="117"/>
        <v>7.8521560574948666</v>
      </c>
      <c r="F241" s="373">
        <f t="shared" si="118"/>
        <v>0.65434633812457221</v>
      </c>
      <c r="G241" s="373">
        <f t="shared" si="119"/>
        <v>16.852156057494867</v>
      </c>
      <c r="H241" s="374">
        <f t="shared" si="120"/>
        <v>0.88675343766658599</v>
      </c>
      <c r="I241" s="374">
        <f t="shared" si="93"/>
        <v>0.66797155438587963</v>
      </c>
      <c r="J241" s="374">
        <f t="shared" si="94"/>
        <v>0.78160200382784573</v>
      </c>
      <c r="K241" s="265" cm="1">
        <f t="array" ref="K241">$G241^gamma_drug4/($G241^gamma_drug4+(AGE_50_drug4+9)^gamma_drug4)</f>
        <v>1</v>
      </c>
      <c r="L241" s="264">
        <f t="shared" si="95"/>
        <v>239</v>
      </c>
      <c r="M241" s="264">
        <f t="shared" si="96"/>
        <v>-1.0799999999999997E-2</v>
      </c>
      <c r="N241" s="264">
        <f t="shared" si="97"/>
        <v>8.2378999999999998</v>
      </c>
      <c r="O241" s="264">
        <f t="shared" si="98"/>
        <v>0.115315</v>
      </c>
      <c r="P241" s="264">
        <f t="shared" si="99"/>
        <v>5.7795000000000005</v>
      </c>
      <c r="Q241" s="264">
        <f t="shared" si="100"/>
        <v>6.3075000000000001</v>
      </c>
      <c r="R241" s="264">
        <f t="shared" si="101"/>
        <v>6.6379999999999999</v>
      </c>
      <c r="S241" s="264">
        <f t="shared" si="102"/>
        <v>6.82</v>
      </c>
      <c r="T241" s="264">
        <f t="shared" si="103"/>
        <v>7.1099999999999994</v>
      </c>
      <c r="U241" s="264">
        <f t="shared" si="104"/>
        <v>7.3129999999999997</v>
      </c>
      <c r="V241" s="264">
        <f t="shared" si="105"/>
        <v>7.6234999999999999</v>
      </c>
      <c r="W241" s="264">
        <f t="shared" si="106"/>
        <v>8.2375000000000007</v>
      </c>
      <c r="X241" s="264">
        <f t="shared" si="107"/>
        <v>8.9035000000000011</v>
      </c>
      <c r="Y241" s="264">
        <f t="shared" si="108"/>
        <v>9.2829999999999995</v>
      </c>
      <c r="Z241" s="264">
        <f t="shared" si="109"/>
        <v>9.5489999999999995</v>
      </c>
      <c r="AA241" s="264">
        <f t="shared" si="110"/>
        <v>9.9589999999999996</v>
      </c>
      <c r="AB241" s="264">
        <f t="shared" si="111"/>
        <v>10.234500000000001</v>
      </c>
      <c r="AC241" s="264">
        <f t="shared" si="112"/>
        <v>10.776499999999999</v>
      </c>
      <c r="AD241" s="264">
        <f t="shared" si="113"/>
        <v>11.776</v>
      </c>
      <c r="AF241" s="266">
        <v>239</v>
      </c>
      <c r="AG241" s="266">
        <v>0.1037</v>
      </c>
      <c r="AH241" s="266">
        <v>8.5703999999999994</v>
      </c>
      <c r="AI241" s="266">
        <v>0.10884000000000001</v>
      </c>
      <c r="AJ241" s="266">
        <v>6.0860000000000003</v>
      </c>
      <c r="AK241" s="266">
        <v>6.6310000000000002</v>
      </c>
      <c r="AL241" s="266">
        <v>6.9690000000000003</v>
      </c>
      <c r="AM241" s="266">
        <v>7.1539999999999999</v>
      </c>
      <c r="AN241" s="266">
        <v>7.4470000000000001</v>
      </c>
      <c r="AO241" s="266">
        <v>7.6509999999999998</v>
      </c>
      <c r="AP241" s="266">
        <v>7.9619999999999997</v>
      </c>
      <c r="AQ241" s="266">
        <v>8.57</v>
      </c>
      <c r="AR241" s="266">
        <v>9.2210000000000001</v>
      </c>
      <c r="AS241" s="266">
        <v>9.5879999999999992</v>
      </c>
      <c r="AT241" s="266">
        <v>9.843</v>
      </c>
      <c r="AU241" s="266">
        <v>10.234</v>
      </c>
      <c r="AV241" s="266">
        <v>10.494999999999999</v>
      </c>
      <c r="AW241" s="266">
        <v>11.004</v>
      </c>
      <c r="AX241" s="266">
        <v>11.928000000000001</v>
      </c>
      <c r="BA241" s="372">
        <v>239</v>
      </c>
      <c r="BB241" s="372">
        <v>-0.12529999999999999</v>
      </c>
      <c r="BC241" s="372">
        <v>7.9054000000000002</v>
      </c>
      <c r="BD241" s="372">
        <v>0.12179</v>
      </c>
      <c r="BE241" s="372">
        <v>5.4729999999999999</v>
      </c>
      <c r="BF241" s="372">
        <v>5.984</v>
      </c>
      <c r="BG241" s="372">
        <v>6.3070000000000004</v>
      </c>
      <c r="BH241" s="372">
        <v>6.4859999999999998</v>
      </c>
      <c r="BI241" s="372">
        <v>6.7729999999999997</v>
      </c>
      <c r="BJ241" s="372">
        <v>6.9749999999999996</v>
      </c>
      <c r="BK241" s="372">
        <v>7.2850000000000001</v>
      </c>
      <c r="BL241" s="372">
        <v>7.9050000000000002</v>
      </c>
      <c r="BM241" s="372">
        <v>8.5860000000000003</v>
      </c>
      <c r="BN241" s="372">
        <v>8.9779999999999998</v>
      </c>
      <c r="BO241" s="372">
        <v>9.2550000000000008</v>
      </c>
      <c r="BP241" s="372">
        <v>9.6839999999999993</v>
      </c>
      <c r="BQ241" s="372">
        <v>9.9740000000000002</v>
      </c>
      <c r="BR241" s="372">
        <v>10.548999999999999</v>
      </c>
      <c r="BS241" s="372">
        <v>11.624000000000001</v>
      </c>
    </row>
    <row r="242" spans="1:71" x14ac:dyDescent="0.2">
      <c r="A242" s="265">
        <f t="shared" si="114"/>
        <v>8.2475000000000005</v>
      </c>
      <c r="B242" s="265">
        <f t="shared" si="115"/>
        <v>7.6325000000000003</v>
      </c>
      <c r="C242" s="265">
        <f t="shared" si="92"/>
        <v>8.9134999999999991</v>
      </c>
      <c r="D242" s="265">
        <f t="shared" si="116"/>
        <v>240</v>
      </c>
      <c r="E242" s="373">
        <f t="shared" si="117"/>
        <v>7.8850102669404514</v>
      </c>
      <c r="F242" s="373">
        <f t="shared" si="118"/>
        <v>0.65708418891170428</v>
      </c>
      <c r="G242" s="373">
        <f t="shared" si="119"/>
        <v>16.885010266940451</v>
      </c>
      <c r="H242" s="374">
        <f t="shared" si="120"/>
        <v>0.88760145827029446</v>
      </c>
      <c r="I242" s="374">
        <f t="shared" si="93"/>
        <v>0.6692747890873797</v>
      </c>
      <c r="J242" s="374">
        <f t="shared" si="94"/>
        <v>0.78246518194357428</v>
      </c>
      <c r="K242" s="265" cm="1">
        <f t="array" ref="K242">$G242^gamma_drug4/($G242^gamma_drug4+(AGE_50_drug4+9)^gamma_drug4)</f>
        <v>1</v>
      </c>
      <c r="L242" s="264">
        <f t="shared" si="95"/>
        <v>240</v>
      </c>
      <c r="M242" s="264">
        <f t="shared" si="96"/>
        <v>-1.1399999999999993E-2</v>
      </c>
      <c r="N242" s="264">
        <f t="shared" si="97"/>
        <v>8.2477499999999999</v>
      </c>
      <c r="O242" s="264">
        <f t="shared" si="98"/>
        <v>0.11531</v>
      </c>
      <c r="P242" s="264">
        <f t="shared" si="99"/>
        <v>5.7865000000000002</v>
      </c>
      <c r="Q242" s="264">
        <f t="shared" si="100"/>
        <v>6.3155000000000001</v>
      </c>
      <c r="R242" s="264">
        <f t="shared" si="101"/>
        <v>6.6460000000000008</v>
      </c>
      <c r="S242" s="264">
        <f t="shared" si="102"/>
        <v>6.8279999999999994</v>
      </c>
      <c r="T242" s="264">
        <f t="shared" si="103"/>
        <v>7.1189999999999998</v>
      </c>
      <c r="U242" s="264">
        <f t="shared" si="104"/>
        <v>7.3215000000000003</v>
      </c>
      <c r="V242" s="264">
        <f t="shared" si="105"/>
        <v>7.6325000000000003</v>
      </c>
      <c r="W242" s="264">
        <f t="shared" si="106"/>
        <v>8.2475000000000005</v>
      </c>
      <c r="X242" s="264">
        <f t="shared" si="107"/>
        <v>8.9134999999999991</v>
      </c>
      <c r="Y242" s="264">
        <f t="shared" si="108"/>
        <v>9.2940000000000005</v>
      </c>
      <c r="Z242" s="264">
        <f t="shared" si="109"/>
        <v>9.5609999999999999</v>
      </c>
      <c r="AA242" s="264">
        <f t="shared" si="110"/>
        <v>9.9710000000000001</v>
      </c>
      <c r="AB242" s="264">
        <f t="shared" si="111"/>
        <v>10.246500000000001</v>
      </c>
      <c r="AC242" s="264">
        <f t="shared" si="112"/>
        <v>10.7895</v>
      </c>
      <c r="AD242" s="264">
        <f t="shared" si="113"/>
        <v>11.7905</v>
      </c>
      <c r="AF242" s="266">
        <v>240</v>
      </c>
      <c r="AG242" s="266">
        <v>0.1033</v>
      </c>
      <c r="AH242" s="266">
        <v>8.5803999999999991</v>
      </c>
      <c r="AI242" s="266">
        <v>0.10883</v>
      </c>
      <c r="AJ242" s="266">
        <v>6.093</v>
      </c>
      <c r="AK242" s="266">
        <v>6.6390000000000002</v>
      </c>
      <c r="AL242" s="266">
        <v>6.9770000000000003</v>
      </c>
      <c r="AM242" s="266">
        <v>7.1619999999999999</v>
      </c>
      <c r="AN242" s="266">
        <v>7.4560000000000004</v>
      </c>
      <c r="AO242" s="266">
        <v>7.66</v>
      </c>
      <c r="AP242" s="266">
        <v>7.9710000000000001</v>
      </c>
      <c r="AQ242" s="266">
        <v>8.58</v>
      </c>
      <c r="AR242" s="266">
        <v>9.2309999999999999</v>
      </c>
      <c r="AS242" s="266">
        <v>9.5990000000000002</v>
      </c>
      <c r="AT242" s="266">
        <v>9.8550000000000004</v>
      </c>
      <c r="AU242" s="266">
        <v>10.246</v>
      </c>
      <c r="AV242" s="266">
        <v>10.507</v>
      </c>
      <c r="AW242" s="266">
        <v>11.016999999999999</v>
      </c>
      <c r="AX242" s="266">
        <v>11.942</v>
      </c>
      <c r="BA242" s="372">
        <v>240</v>
      </c>
      <c r="BB242" s="372">
        <v>-0.12609999999999999</v>
      </c>
      <c r="BC242" s="372">
        <v>7.9150999999999998</v>
      </c>
      <c r="BD242" s="372">
        <v>0.12179</v>
      </c>
      <c r="BE242" s="372">
        <v>5.48</v>
      </c>
      <c r="BF242" s="372">
        <v>5.992</v>
      </c>
      <c r="BG242" s="372">
        <v>6.3150000000000004</v>
      </c>
      <c r="BH242" s="372">
        <v>6.4939999999999998</v>
      </c>
      <c r="BI242" s="372">
        <v>6.782</v>
      </c>
      <c r="BJ242" s="372">
        <v>6.9829999999999997</v>
      </c>
      <c r="BK242" s="372">
        <v>7.2939999999999996</v>
      </c>
      <c r="BL242" s="372">
        <v>7.915</v>
      </c>
      <c r="BM242" s="372">
        <v>8.5960000000000001</v>
      </c>
      <c r="BN242" s="372">
        <v>8.9890000000000008</v>
      </c>
      <c r="BO242" s="372">
        <v>9.2669999999999995</v>
      </c>
      <c r="BP242" s="372">
        <v>9.6959999999999997</v>
      </c>
      <c r="BQ242" s="372">
        <v>9.9860000000000007</v>
      </c>
      <c r="BR242" s="372">
        <v>10.561999999999999</v>
      </c>
      <c r="BS242" s="372">
        <v>11.638999999999999</v>
      </c>
    </row>
    <row r="243" spans="1:71" x14ac:dyDescent="0.2">
      <c r="A243" s="265">
        <f t="shared" si="114"/>
        <v>8.2575000000000003</v>
      </c>
      <c r="B243" s="265">
        <f t="shared" si="115"/>
        <v>7.6415000000000006</v>
      </c>
      <c r="C243" s="265">
        <f t="shared" si="92"/>
        <v>8.9245000000000001</v>
      </c>
      <c r="D243" s="265">
        <f t="shared" si="116"/>
        <v>241</v>
      </c>
      <c r="E243" s="373">
        <f t="shared" si="117"/>
        <v>7.9178644763860371</v>
      </c>
      <c r="F243" s="373">
        <f t="shared" si="118"/>
        <v>0.65982203969883646</v>
      </c>
      <c r="G243" s="373">
        <f t="shared" si="119"/>
        <v>16.917864476386036</v>
      </c>
      <c r="H243" s="374">
        <f t="shared" si="120"/>
        <v>0.88844229525908669</v>
      </c>
      <c r="I243" s="374">
        <f t="shared" si="93"/>
        <v>0.67057290545875059</v>
      </c>
      <c r="J243" s="374">
        <f t="shared" si="94"/>
        <v>0.78332422352736353</v>
      </c>
      <c r="K243" s="265" cm="1">
        <f t="array" ref="K243">$G243^gamma_drug4/($G243^gamma_drug4+(AGE_50_drug4+9)^gamma_drug4)</f>
        <v>1</v>
      </c>
      <c r="L243" s="264">
        <f t="shared" si="95"/>
        <v>241</v>
      </c>
      <c r="M243" s="264">
        <f t="shared" si="96"/>
        <v>-1.1950000000000009E-2</v>
      </c>
      <c r="N243" s="264">
        <f t="shared" si="97"/>
        <v>8.2575000000000003</v>
      </c>
      <c r="O243" s="264">
        <f t="shared" si="98"/>
        <v>0.115315</v>
      </c>
      <c r="P243" s="264">
        <f t="shared" si="99"/>
        <v>5.7934999999999999</v>
      </c>
      <c r="Q243" s="264">
        <f t="shared" si="100"/>
        <v>6.3230000000000004</v>
      </c>
      <c r="R243" s="264">
        <f t="shared" si="101"/>
        <v>6.6539999999999999</v>
      </c>
      <c r="S243" s="264">
        <f t="shared" si="102"/>
        <v>6.8360000000000003</v>
      </c>
      <c r="T243" s="264">
        <f t="shared" si="103"/>
        <v>7.1270000000000007</v>
      </c>
      <c r="U243" s="264">
        <f t="shared" si="104"/>
        <v>7.3304999999999998</v>
      </c>
      <c r="V243" s="264">
        <f t="shared" si="105"/>
        <v>7.6415000000000006</v>
      </c>
      <c r="W243" s="264">
        <f t="shared" si="106"/>
        <v>8.2575000000000003</v>
      </c>
      <c r="X243" s="264">
        <f t="shared" si="107"/>
        <v>8.9245000000000001</v>
      </c>
      <c r="Y243" s="264">
        <f t="shared" si="108"/>
        <v>9.3049999999999997</v>
      </c>
      <c r="Z243" s="264">
        <f t="shared" si="109"/>
        <v>9.5719999999999992</v>
      </c>
      <c r="AA243" s="264">
        <f t="shared" si="110"/>
        <v>9.9830000000000005</v>
      </c>
      <c r="AB243" s="264">
        <f t="shared" si="111"/>
        <v>10.259</v>
      </c>
      <c r="AC243" s="264">
        <f t="shared" si="112"/>
        <v>10.8025</v>
      </c>
      <c r="AD243" s="264">
        <f t="shared" si="113"/>
        <v>11.805</v>
      </c>
      <c r="AF243" s="266">
        <v>241</v>
      </c>
      <c r="AG243" s="266">
        <v>0.10299999999999999</v>
      </c>
      <c r="AH243" s="266">
        <v>8.5902999999999992</v>
      </c>
      <c r="AI243" s="266">
        <v>0.10883</v>
      </c>
      <c r="AJ243" s="266">
        <v>6.1</v>
      </c>
      <c r="AK243" s="266">
        <v>6.6470000000000002</v>
      </c>
      <c r="AL243" s="266">
        <v>6.9850000000000003</v>
      </c>
      <c r="AM243" s="266">
        <v>7.17</v>
      </c>
      <c r="AN243" s="266">
        <v>7.4640000000000004</v>
      </c>
      <c r="AO243" s="266">
        <v>7.6689999999999996</v>
      </c>
      <c r="AP243" s="266">
        <v>7.98</v>
      </c>
      <c r="AQ243" s="266">
        <v>8.59</v>
      </c>
      <c r="AR243" s="266">
        <v>9.2420000000000009</v>
      </c>
      <c r="AS243" s="266">
        <v>9.61</v>
      </c>
      <c r="AT243" s="266">
        <v>9.8659999999999997</v>
      </c>
      <c r="AU243" s="266">
        <v>10.257999999999999</v>
      </c>
      <c r="AV243" s="266">
        <v>10.519</v>
      </c>
      <c r="AW243" s="266">
        <v>11.029</v>
      </c>
      <c r="AX243" s="266">
        <v>11.956</v>
      </c>
      <c r="BA243" s="372">
        <v>241</v>
      </c>
      <c r="BB243" s="372">
        <v>-0.12690000000000001</v>
      </c>
      <c r="BC243" s="372">
        <v>7.9246999999999996</v>
      </c>
      <c r="BD243" s="372">
        <v>0.12180000000000001</v>
      </c>
      <c r="BE243" s="372">
        <v>5.4870000000000001</v>
      </c>
      <c r="BF243" s="372">
        <v>5.9989999999999997</v>
      </c>
      <c r="BG243" s="372">
        <v>6.3230000000000004</v>
      </c>
      <c r="BH243" s="372">
        <v>6.5019999999999998</v>
      </c>
      <c r="BI243" s="372">
        <v>6.79</v>
      </c>
      <c r="BJ243" s="372">
        <v>6.992</v>
      </c>
      <c r="BK243" s="372">
        <v>7.3029999999999999</v>
      </c>
      <c r="BL243" s="372">
        <v>7.9249999999999998</v>
      </c>
      <c r="BM243" s="372">
        <v>8.6069999999999993</v>
      </c>
      <c r="BN243" s="372">
        <v>9</v>
      </c>
      <c r="BO243" s="372">
        <v>9.2780000000000005</v>
      </c>
      <c r="BP243" s="372">
        <v>9.7080000000000002</v>
      </c>
      <c r="BQ243" s="372">
        <v>9.9990000000000006</v>
      </c>
      <c r="BR243" s="372">
        <v>10.576000000000001</v>
      </c>
      <c r="BS243" s="372">
        <v>11.654</v>
      </c>
    </row>
    <row r="244" spans="1:71" x14ac:dyDescent="0.2">
      <c r="A244" s="265">
        <f t="shared" si="114"/>
        <v>8.2669999999999995</v>
      </c>
      <c r="B244" s="265">
        <f t="shared" si="115"/>
        <v>7.6505000000000001</v>
      </c>
      <c r="C244" s="265">
        <f t="shared" si="92"/>
        <v>8.9350000000000005</v>
      </c>
      <c r="D244" s="265">
        <f t="shared" si="116"/>
        <v>242</v>
      </c>
      <c r="E244" s="373">
        <f t="shared" si="117"/>
        <v>7.9507186858316219</v>
      </c>
      <c r="F244" s="373">
        <f t="shared" si="118"/>
        <v>0.66255989048596853</v>
      </c>
      <c r="G244" s="373">
        <f t="shared" si="119"/>
        <v>16.950718685831621</v>
      </c>
      <c r="H244" s="374">
        <f t="shared" si="120"/>
        <v>0.88927601141512758</v>
      </c>
      <c r="I244" s="374">
        <f t="shared" si="93"/>
        <v>0.67186591379495719</v>
      </c>
      <c r="J244" s="374">
        <f t="shared" si="94"/>
        <v>0.78417914896133978</v>
      </c>
      <c r="K244" s="265" cm="1">
        <f t="array" ref="K244">$G244^gamma_drug4/($G244^gamma_drug4+(AGE_50_drug4+9)^gamma_drug4)</f>
        <v>1</v>
      </c>
      <c r="L244" s="264">
        <f t="shared" si="95"/>
        <v>242</v>
      </c>
      <c r="M244" s="264">
        <f t="shared" si="96"/>
        <v>-1.2499999999999997E-2</v>
      </c>
      <c r="N244" s="264">
        <f t="shared" si="97"/>
        <v>8.2673000000000005</v>
      </c>
      <c r="O244" s="264">
        <f t="shared" si="98"/>
        <v>0.11531</v>
      </c>
      <c r="P244" s="264">
        <f t="shared" si="99"/>
        <v>5.8004999999999995</v>
      </c>
      <c r="Q244" s="264">
        <f t="shared" si="100"/>
        <v>6.3309999999999995</v>
      </c>
      <c r="R244" s="264">
        <f t="shared" si="101"/>
        <v>6.6620000000000008</v>
      </c>
      <c r="S244" s="264">
        <f t="shared" si="102"/>
        <v>6.8445</v>
      </c>
      <c r="T244" s="264">
        <f t="shared" si="103"/>
        <v>7.1355000000000004</v>
      </c>
      <c r="U244" s="264">
        <f t="shared" si="104"/>
        <v>7.3390000000000004</v>
      </c>
      <c r="V244" s="264">
        <f t="shared" si="105"/>
        <v>7.6505000000000001</v>
      </c>
      <c r="W244" s="264">
        <f t="shared" si="106"/>
        <v>8.2669999999999995</v>
      </c>
      <c r="X244" s="264">
        <f t="shared" si="107"/>
        <v>8.9350000000000005</v>
      </c>
      <c r="Y244" s="264">
        <f t="shared" si="108"/>
        <v>9.3159999999999989</v>
      </c>
      <c r="Z244" s="264">
        <f t="shared" si="109"/>
        <v>9.5835000000000008</v>
      </c>
      <c r="AA244" s="264">
        <f t="shared" si="110"/>
        <v>9.9945000000000004</v>
      </c>
      <c r="AB244" s="264">
        <f t="shared" si="111"/>
        <v>10.271000000000001</v>
      </c>
      <c r="AC244" s="264">
        <f t="shared" si="112"/>
        <v>10.8155</v>
      </c>
      <c r="AD244" s="264">
        <f t="shared" si="113"/>
        <v>11.819500000000001</v>
      </c>
      <c r="AF244" s="266">
        <v>242</v>
      </c>
      <c r="AG244" s="266">
        <v>0.1026</v>
      </c>
      <c r="AH244" s="266">
        <v>8.6003000000000007</v>
      </c>
      <c r="AI244" s="266">
        <v>0.10882</v>
      </c>
      <c r="AJ244" s="266">
        <v>6.1079999999999997</v>
      </c>
      <c r="AK244" s="266">
        <v>6.6550000000000002</v>
      </c>
      <c r="AL244" s="266">
        <v>6.9930000000000003</v>
      </c>
      <c r="AM244" s="266">
        <v>7.1790000000000003</v>
      </c>
      <c r="AN244" s="266">
        <v>7.4729999999999999</v>
      </c>
      <c r="AO244" s="266">
        <v>7.6779999999999999</v>
      </c>
      <c r="AP244" s="266">
        <v>7.9889999999999999</v>
      </c>
      <c r="AQ244" s="266">
        <v>8.6</v>
      </c>
      <c r="AR244" s="266">
        <v>9.2530000000000001</v>
      </c>
      <c r="AS244" s="266">
        <v>9.6210000000000004</v>
      </c>
      <c r="AT244" s="266">
        <v>9.8780000000000001</v>
      </c>
      <c r="AU244" s="266">
        <v>10.269</v>
      </c>
      <c r="AV244" s="266">
        <v>10.531000000000001</v>
      </c>
      <c r="AW244" s="266">
        <v>11.042</v>
      </c>
      <c r="AX244" s="266">
        <v>11.97</v>
      </c>
      <c r="BA244" s="372">
        <v>242</v>
      </c>
      <c r="BB244" s="372">
        <v>-0.12759999999999999</v>
      </c>
      <c r="BC244" s="372">
        <v>7.9343000000000004</v>
      </c>
      <c r="BD244" s="372">
        <v>0.12180000000000001</v>
      </c>
      <c r="BE244" s="372">
        <v>5.4930000000000003</v>
      </c>
      <c r="BF244" s="372">
        <v>6.0069999999999997</v>
      </c>
      <c r="BG244" s="372">
        <v>6.3310000000000004</v>
      </c>
      <c r="BH244" s="372">
        <v>6.51</v>
      </c>
      <c r="BI244" s="372">
        <v>6.798</v>
      </c>
      <c r="BJ244" s="372">
        <v>7</v>
      </c>
      <c r="BK244" s="372">
        <v>7.3120000000000003</v>
      </c>
      <c r="BL244" s="372">
        <v>7.9340000000000002</v>
      </c>
      <c r="BM244" s="372">
        <v>8.6170000000000009</v>
      </c>
      <c r="BN244" s="372">
        <v>9.0109999999999992</v>
      </c>
      <c r="BO244" s="372">
        <v>9.2889999999999997</v>
      </c>
      <c r="BP244" s="372">
        <v>9.7200000000000006</v>
      </c>
      <c r="BQ244" s="372">
        <v>10.010999999999999</v>
      </c>
      <c r="BR244" s="372">
        <v>10.589</v>
      </c>
      <c r="BS244" s="372">
        <v>11.669</v>
      </c>
    </row>
    <row r="245" spans="1:71" x14ac:dyDescent="0.2">
      <c r="A245" s="265">
        <f t="shared" si="114"/>
        <v>8.2769999999999992</v>
      </c>
      <c r="B245" s="265">
        <f t="shared" si="115"/>
        <v>7.66</v>
      </c>
      <c r="C245" s="265">
        <f t="shared" si="92"/>
        <v>8.9454999999999991</v>
      </c>
      <c r="D245" s="265">
        <f t="shared" si="116"/>
        <v>243</v>
      </c>
      <c r="E245" s="373">
        <f t="shared" si="117"/>
        <v>7.9835728952772076</v>
      </c>
      <c r="F245" s="373">
        <f t="shared" si="118"/>
        <v>0.6652977412731006</v>
      </c>
      <c r="G245" s="373">
        <f t="shared" si="119"/>
        <v>16.983572895277206</v>
      </c>
      <c r="H245" s="374">
        <f t="shared" si="120"/>
        <v>0.89010266904792257</v>
      </c>
      <c r="I245" s="374">
        <f t="shared" si="93"/>
        <v>0.67315382454266504</v>
      </c>
      <c r="J245" s="374">
        <f t="shared" si="94"/>
        <v>0.78502997855773859</v>
      </c>
      <c r="K245" s="265" cm="1">
        <f t="array" ref="K245">$G245^gamma_drug4/($G245^gamma_drug4+(AGE_50_drug4+9)^gamma_drug4)</f>
        <v>1</v>
      </c>
      <c r="L245" s="264">
        <f t="shared" si="95"/>
        <v>243</v>
      </c>
      <c r="M245" s="264">
        <f t="shared" si="96"/>
        <v>-1.3049999999999992E-2</v>
      </c>
      <c r="N245" s="264">
        <f t="shared" si="97"/>
        <v>8.2770500000000009</v>
      </c>
      <c r="O245" s="264">
        <f t="shared" si="98"/>
        <v>0.11531</v>
      </c>
      <c r="P245" s="264">
        <f t="shared" si="99"/>
        <v>5.8075000000000001</v>
      </c>
      <c r="Q245" s="264">
        <f t="shared" si="100"/>
        <v>6.3380000000000001</v>
      </c>
      <c r="R245" s="264">
        <f t="shared" si="101"/>
        <v>6.6695000000000002</v>
      </c>
      <c r="S245" s="264">
        <f t="shared" si="102"/>
        <v>6.8525</v>
      </c>
      <c r="T245" s="264">
        <f t="shared" si="103"/>
        <v>7.1440000000000001</v>
      </c>
      <c r="U245" s="264">
        <f t="shared" si="104"/>
        <v>7.3480000000000008</v>
      </c>
      <c r="V245" s="264">
        <f t="shared" si="105"/>
        <v>7.66</v>
      </c>
      <c r="W245" s="264">
        <f t="shared" si="106"/>
        <v>8.2769999999999992</v>
      </c>
      <c r="X245" s="264">
        <f t="shared" si="107"/>
        <v>8.9454999999999991</v>
      </c>
      <c r="Y245" s="264">
        <f t="shared" si="108"/>
        <v>9.327</v>
      </c>
      <c r="Z245" s="264">
        <f t="shared" si="109"/>
        <v>9.5949999999999989</v>
      </c>
      <c r="AA245" s="264">
        <f t="shared" si="110"/>
        <v>10.006499999999999</v>
      </c>
      <c r="AB245" s="264">
        <f t="shared" si="111"/>
        <v>10.282999999999999</v>
      </c>
      <c r="AC245" s="264">
        <f t="shared" si="112"/>
        <v>10.8285</v>
      </c>
      <c r="AD245" s="264">
        <f t="shared" si="113"/>
        <v>11.834</v>
      </c>
      <c r="AF245" s="266">
        <v>243</v>
      </c>
      <c r="AG245" s="266">
        <v>0.1023</v>
      </c>
      <c r="AH245" s="266">
        <v>8.6102000000000007</v>
      </c>
      <c r="AI245" s="266">
        <v>0.10882</v>
      </c>
      <c r="AJ245" s="266">
        <v>6.1150000000000002</v>
      </c>
      <c r="AK245" s="266">
        <v>6.6619999999999999</v>
      </c>
      <c r="AL245" s="266">
        <v>7.0010000000000003</v>
      </c>
      <c r="AM245" s="266">
        <v>7.1870000000000003</v>
      </c>
      <c r="AN245" s="266">
        <v>7.4820000000000002</v>
      </c>
      <c r="AO245" s="266">
        <v>7.6870000000000003</v>
      </c>
      <c r="AP245" s="266">
        <v>7.9989999999999997</v>
      </c>
      <c r="AQ245" s="266">
        <v>8.61</v>
      </c>
      <c r="AR245" s="266">
        <v>9.2629999999999999</v>
      </c>
      <c r="AS245" s="266">
        <v>9.6319999999999997</v>
      </c>
      <c r="AT245" s="266">
        <v>9.8889999999999993</v>
      </c>
      <c r="AU245" s="266">
        <v>10.281000000000001</v>
      </c>
      <c r="AV245" s="266">
        <v>10.542999999999999</v>
      </c>
      <c r="AW245" s="266">
        <v>11.055</v>
      </c>
      <c r="AX245" s="266">
        <v>11.984</v>
      </c>
      <c r="BA245" s="372">
        <v>243</v>
      </c>
      <c r="BB245" s="372">
        <v>-0.12839999999999999</v>
      </c>
      <c r="BC245" s="372">
        <v>7.9439000000000002</v>
      </c>
      <c r="BD245" s="372">
        <v>0.12180000000000001</v>
      </c>
      <c r="BE245" s="372">
        <v>5.5</v>
      </c>
      <c r="BF245" s="372">
        <v>6.0140000000000002</v>
      </c>
      <c r="BG245" s="372">
        <v>6.3380000000000001</v>
      </c>
      <c r="BH245" s="372">
        <v>6.5179999999999998</v>
      </c>
      <c r="BI245" s="372">
        <v>6.806</v>
      </c>
      <c r="BJ245" s="372">
        <v>7.0090000000000003</v>
      </c>
      <c r="BK245" s="372">
        <v>7.3209999999999997</v>
      </c>
      <c r="BL245" s="372">
        <v>7.944</v>
      </c>
      <c r="BM245" s="372">
        <v>8.6280000000000001</v>
      </c>
      <c r="BN245" s="372">
        <v>9.0220000000000002</v>
      </c>
      <c r="BO245" s="372">
        <v>9.3010000000000002</v>
      </c>
      <c r="BP245" s="372">
        <v>9.7319999999999993</v>
      </c>
      <c r="BQ245" s="372">
        <v>10.023</v>
      </c>
      <c r="BR245" s="372">
        <v>10.602</v>
      </c>
      <c r="BS245" s="372">
        <v>11.683999999999999</v>
      </c>
    </row>
    <row r="246" spans="1:71" x14ac:dyDescent="0.2">
      <c r="A246" s="265">
        <f t="shared" si="114"/>
        <v>8.2865000000000002</v>
      </c>
      <c r="B246" s="265">
        <f t="shared" si="115"/>
        <v>7.6684999999999999</v>
      </c>
      <c r="C246" s="265">
        <f t="shared" si="92"/>
        <v>8.9559999999999995</v>
      </c>
      <c r="D246" s="265">
        <f t="shared" si="116"/>
        <v>244</v>
      </c>
      <c r="E246" s="373">
        <f t="shared" si="117"/>
        <v>8.0164271047227924</v>
      </c>
      <c r="F246" s="373">
        <f t="shared" si="118"/>
        <v>0.66803559206023266</v>
      </c>
      <c r="G246" s="373">
        <f t="shared" si="119"/>
        <v>17.016427104722794</v>
      </c>
      <c r="H246" s="374">
        <f t="shared" si="120"/>
        <v>0.89092232999502918</v>
      </c>
      <c r="I246" s="374">
        <f t="shared" si="93"/>
        <v>0.67443664829722583</v>
      </c>
      <c r="J246" s="374">
        <f t="shared" si="94"/>
        <v>0.78587673255843826</v>
      </c>
      <c r="K246" s="265" cm="1">
        <f t="array" ref="K246">$G246^gamma_drug4/($G246^gamma_drug4+(AGE_50_drug4+9)^gamma_drug4)</f>
        <v>1</v>
      </c>
      <c r="L246" s="264">
        <f t="shared" si="95"/>
        <v>244</v>
      </c>
      <c r="M246" s="264">
        <f t="shared" si="96"/>
        <v>-1.3650000000000002E-2</v>
      </c>
      <c r="N246" s="264">
        <f t="shared" si="97"/>
        <v>8.2866999999999997</v>
      </c>
      <c r="O246" s="264">
        <f t="shared" si="98"/>
        <v>0.115315</v>
      </c>
      <c r="P246" s="264">
        <f t="shared" si="99"/>
        <v>5.8144999999999998</v>
      </c>
      <c r="Q246" s="264">
        <f t="shared" si="100"/>
        <v>6.3454999999999995</v>
      </c>
      <c r="R246" s="264">
        <f t="shared" si="101"/>
        <v>6.6775000000000002</v>
      </c>
      <c r="S246" s="264">
        <f t="shared" si="102"/>
        <v>6.8605</v>
      </c>
      <c r="T246" s="264">
        <f t="shared" si="103"/>
        <v>7.1520000000000001</v>
      </c>
      <c r="U246" s="264">
        <f t="shared" si="104"/>
        <v>7.3565000000000005</v>
      </c>
      <c r="V246" s="264">
        <f t="shared" si="105"/>
        <v>7.6684999999999999</v>
      </c>
      <c r="W246" s="264">
        <f t="shared" si="106"/>
        <v>8.2865000000000002</v>
      </c>
      <c r="X246" s="264">
        <f t="shared" si="107"/>
        <v>8.9559999999999995</v>
      </c>
      <c r="Y246" s="264">
        <f t="shared" si="108"/>
        <v>9.338000000000001</v>
      </c>
      <c r="Z246" s="264">
        <f t="shared" si="109"/>
        <v>9.6059999999999999</v>
      </c>
      <c r="AA246" s="264">
        <f t="shared" si="110"/>
        <v>10.018000000000001</v>
      </c>
      <c r="AB246" s="264">
        <f t="shared" si="111"/>
        <v>10.295999999999999</v>
      </c>
      <c r="AC246" s="264">
        <f t="shared" si="112"/>
        <v>10.8415</v>
      </c>
      <c r="AD246" s="264">
        <f t="shared" si="113"/>
        <v>11.8485</v>
      </c>
      <c r="AF246" s="266">
        <v>244</v>
      </c>
      <c r="AG246" s="266">
        <v>0.1019</v>
      </c>
      <c r="AH246" s="266">
        <v>8.6199999999999992</v>
      </c>
      <c r="AI246" s="266">
        <v>0.10882</v>
      </c>
      <c r="AJ246" s="266">
        <v>6.1219999999999999</v>
      </c>
      <c r="AK246" s="266">
        <v>6.67</v>
      </c>
      <c r="AL246" s="266">
        <v>7.0090000000000003</v>
      </c>
      <c r="AM246" s="266">
        <v>7.1950000000000003</v>
      </c>
      <c r="AN246" s="266">
        <v>7.49</v>
      </c>
      <c r="AO246" s="266">
        <v>7.6959999999999997</v>
      </c>
      <c r="AP246" s="266">
        <v>8.0079999999999991</v>
      </c>
      <c r="AQ246" s="266">
        <v>8.6199999999999992</v>
      </c>
      <c r="AR246" s="266">
        <v>9.2739999999999991</v>
      </c>
      <c r="AS246" s="266">
        <v>9.6430000000000007</v>
      </c>
      <c r="AT246" s="266">
        <v>9.9</v>
      </c>
      <c r="AU246" s="266">
        <v>10.292999999999999</v>
      </c>
      <c r="AV246" s="266">
        <v>10.555999999999999</v>
      </c>
      <c r="AW246" s="266">
        <v>11.068</v>
      </c>
      <c r="AX246" s="266">
        <v>11.997999999999999</v>
      </c>
      <c r="BA246" s="372">
        <v>244</v>
      </c>
      <c r="BB246" s="372">
        <v>-0.12920000000000001</v>
      </c>
      <c r="BC246" s="372">
        <v>7.9534000000000002</v>
      </c>
      <c r="BD246" s="372">
        <v>0.12181</v>
      </c>
      <c r="BE246" s="372">
        <v>5.5069999999999997</v>
      </c>
      <c r="BF246" s="372">
        <v>6.0209999999999999</v>
      </c>
      <c r="BG246" s="372">
        <v>6.3460000000000001</v>
      </c>
      <c r="BH246" s="372">
        <v>6.5259999999999998</v>
      </c>
      <c r="BI246" s="372">
        <v>6.8140000000000001</v>
      </c>
      <c r="BJ246" s="372">
        <v>7.0170000000000003</v>
      </c>
      <c r="BK246" s="372">
        <v>7.3289999999999997</v>
      </c>
      <c r="BL246" s="372">
        <v>7.9530000000000003</v>
      </c>
      <c r="BM246" s="372">
        <v>8.6379999999999999</v>
      </c>
      <c r="BN246" s="372">
        <v>9.0329999999999995</v>
      </c>
      <c r="BO246" s="372">
        <v>9.3119999999999994</v>
      </c>
      <c r="BP246" s="372">
        <v>9.7430000000000003</v>
      </c>
      <c r="BQ246" s="372">
        <v>10.036</v>
      </c>
      <c r="BR246" s="372">
        <v>10.615</v>
      </c>
      <c r="BS246" s="372">
        <v>11.699</v>
      </c>
    </row>
    <row r="247" spans="1:71" x14ac:dyDescent="0.2">
      <c r="A247" s="265">
        <f t="shared" si="114"/>
        <v>8.2965</v>
      </c>
      <c r="B247" s="265">
        <f t="shared" si="115"/>
        <v>7.6775000000000002</v>
      </c>
      <c r="C247" s="265">
        <f t="shared" si="92"/>
        <v>8.9669999999999987</v>
      </c>
      <c r="D247" s="265">
        <f t="shared" si="116"/>
        <v>245</v>
      </c>
      <c r="E247" s="373">
        <f t="shared" si="117"/>
        <v>8.0492813141683772</v>
      </c>
      <c r="F247" s="373">
        <f t="shared" si="118"/>
        <v>0.67077344284736484</v>
      </c>
      <c r="G247" s="373">
        <f t="shared" si="119"/>
        <v>17.049281314168375</v>
      </c>
      <c r="H247" s="374">
        <f t="shared" si="120"/>
        <v>0.89173505562286459</v>
      </c>
      <c r="I247" s="374">
        <f t="shared" si="93"/>
        <v>0.67571439579969106</v>
      </c>
      <c r="J247" s="374">
        <f t="shared" si="94"/>
        <v>0.78671943113451015</v>
      </c>
      <c r="K247" s="265" cm="1">
        <f t="array" ref="K247">$G247^gamma_drug4/($G247^gamma_drug4+(AGE_50_drug4+9)^gamma_drug4)</f>
        <v>1</v>
      </c>
      <c r="L247" s="264">
        <f t="shared" si="95"/>
        <v>245</v>
      </c>
      <c r="M247" s="264">
        <f t="shared" si="96"/>
        <v>-1.419999999999999E-2</v>
      </c>
      <c r="N247" s="264">
        <f t="shared" si="97"/>
        <v>8.2964000000000002</v>
      </c>
      <c r="O247" s="264">
        <f t="shared" si="98"/>
        <v>0.115315</v>
      </c>
      <c r="P247" s="264">
        <f t="shared" si="99"/>
        <v>5.8215000000000003</v>
      </c>
      <c r="Q247" s="264">
        <f t="shared" si="100"/>
        <v>6.3535000000000004</v>
      </c>
      <c r="R247" s="264">
        <f t="shared" si="101"/>
        <v>6.6859999999999999</v>
      </c>
      <c r="S247" s="264">
        <f t="shared" si="102"/>
        <v>6.8689999999999998</v>
      </c>
      <c r="T247" s="264">
        <f t="shared" si="103"/>
        <v>7.1609999999999996</v>
      </c>
      <c r="U247" s="264">
        <f t="shared" si="104"/>
        <v>7.3650000000000002</v>
      </c>
      <c r="V247" s="264">
        <f t="shared" si="105"/>
        <v>7.6775000000000002</v>
      </c>
      <c r="W247" s="264">
        <f t="shared" si="106"/>
        <v>8.2965</v>
      </c>
      <c r="X247" s="264">
        <f t="shared" si="107"/>
        <v>8.9669999999999987</v>
      </c>
      <c r="Y247" s="264">
        <f t="shared" si="108"/>
        <v>9.3490000000000002</v>
      </c>
      <c r="Z247" s="264">
        <f t="shared" si="109"/>
        <v>9.6174999999999997</v>
      </c>
      <c r="AA247" s="264">
        <f t="shared" si="110"/>
        <v>10.030000000000001</v>
      </c>
      <c r="AB247" s="264">
        <f t="shared" si="111"/>
        <v>10.308</v>
      </c>
      <c r="AC247" s="264">
        <f t="shared" si="112"/>
        <v>10.8545</v>
      </c>
      <c r="AD247" s="264">
        <f t="shared" si="113"/>
        <v>11.862500000000001</v>
      </c>
      <c r="AF247" s="266">
        <v>245</v>
      </c>
      <c r="AG247" s="266">
        <v>0.10150000000000001</v>
      </c>
      <c r="AH247" s="266">
        <v>8.6298999999999992</v>
      </c>
      <c r="AI247" s="266">
        <v>0.10882</v>
      </c>
      <c r="AJ247" s="266">
        <v>6.1289999999999996</v>
      </c>
      <c r="AK247" s="266">
        <v>6.6779999999999999</v>
      </c>
      <c r="AL247" s="266">
        <v>7.0179999999999998</v>
      </c>
      <c r="AM247" s="266">
        <v>7.2039999999999997</v>
      </c>
      <c r="AN247" s="266">
        <v>7.4989999999999997</v>
      </c>
      <c r="AO247" s="266">
        <v>7.7039999999999997</v>
      </c>
      <c r="AP247" s="266">
        <v>8.0169999999999995</v>
      </c>
      <c r="AQ247" s="266">
        <v>8.6300000000000008</v>
      </c>
      <c r="AR247" s="266">
        <v>9.2850000000000001</v>
      </c>
      <c r="AS247" s="266">
        <v>9.6539999999999999</v>
      </c>
      <c r="AT247" s="266">
        <v>9.9120000000000008</v>
      </c>
      <c r="AU247" s="266">
        <v>10.305</v>
      </c>
      <c r="AV247" s="266">
        <v>10.568</v>
      </c>
      <c r="AW247" s="266">
        <v>11.081</v>
      </c>
      <c r="AX247" s="266">
        <v>12.012</v>
      </c>
      <c r="BA247" s="372">
        <v>245</v>
      </c>
      <c r="BB247" s="372">
        <v>-0.12989999999999999</v>
      </c>
      <c r="BC247" s="372">
        <v>7.9629000000000003</v>
      </c>
      <c r="BD247" s="372">
        <v>0.12181</v>
      </c>
      <c r="BE247" s="372">
        <v>5.5140000000000002</v>
      </c>
      <c r="BF247" s="372">
        <v>6.0289999999999999</v>
      </c>
      <c r="BG247" s="372">
        <v>6.3540000000000001</v>
      </c>
      <c r="BH247" s="372">
        <v>6.5339999999999998</v>
      </c>
      <c r="BI247" s="372">
        <v>6.8230000000000004</v>
      </c>
      <c r="BJ247" s="372">
        <v>7.0259999999999998</v>
      </c>
      <c r="BK247" s="372">
        <v>7.3380000000000001</v>
      </c>
      <c r="BL247" s="372">
        <v>7.9630000000000001</v>
      </c>
      <c r="BM247" s="372">
        <v>8.6489999999999991</v>
      </c>
      <c r="BN247" s="372">
        <v>9.0440000000000005</v>
      </c>
      <c r="BO247" s="372">
        <v>9.3230000000000004</v>
      </c>
      <c r="BP247" s="372">
        <v>9.7550000000000008</v>
      </c>
      <c r="BQ247" s="372">
        <v>10.048</v>
      </c>
      <c r="BR247" s="372">
        <v>10.628</v>
      </c>
      <c r="BS247" s="372">
        <v>11.712999999999999</v>
      </c>
    </row>
    <row r="248" spans="1:71" x14ac:dyDescent="0.2">
      <c r="A248" s="265">
        <f t="shared" si="114"/>
        <v>8.3060000000000009</v>
      </c>
      <c r="B248" s="265">
        <f t="shared" si="115"/>
        <v>7.6865000000000006</v>
      </c>
      <c r="C248" s="265">
        <f t="shared" si="92"/>
        <v>8.9770000000000003</v>
      </c>
      <c r="D248" s="265">
        <f t="shared" si="116"/>
        <v>246</v>
      </c>
      <c r="E248" s="373">
        <f t="shared" si="117"/>
        <v>8.0821355236139638</v>
      </c>
      <c r="F248" s="373">
        <f t="shared" si="118"/>
        <v>0.67351129363449691</v>
      </c>
      <c r="G248" s="373">
        <f t="shared" si="119"/>
        <v>17.082135523613964</v>
      </c>
      <c r="H248" s="374">
        <f t="shared" si="120"/>
        <v>0.89254090682760534</v>
      </c>
      <c r="I248" s="374">
        <f t="shared" si="93"/>
        <v>0.67698707793385982</v>
      </c>
      <c r="J248" s="374">
        <f t="shared" si="94"/>
        <v>0.78755809438578883</v>
      </c>
      <c r="K248" s="265" cm="1">
        <f t="array" ref="K248">$G248^gamma_drug4/($G248^gamma_drug4+(AGE_50_drug4+9)^gamma_drug4)</f>
        <v>1</v>
      </c>
      <c r="L248" s="264">
        <f t="shared" si="95"/>
        <v>246</v>
      </c>
      <c r="M248" s="264">
        <f t="shared" si="96"/>
        <v>-1.4750000000000006E-2</v>
      </c>
      <c r="N248" s="264">
        <f t="shared" si="97"/>
        <v>8.306049999999999</v>
      </c>
      <c r="O248" s="264">
        <f t="shared" si="98"/>
        <v>0.115315</v>
      </c>
      <c r="P248" s="264">
        <f t="shared" si="99"/>
        <v>5.8289999999999997</v>
      </c>
      <c r="Q248" s="264">
        <f t="shared" si="100"/>
        <v>6.3605</v>
      </c>
      <c r="R248" s="264">
        <f t="shared" si="101"/>
        <v>6.6935000000000002</v>
      </c>
      <c r="S248" s="264">
        <f t="shared" si="102"/>
        <v>6.8769999999999998</v>
      </c>
      <c r="T248" s="264">
        <f t="shared" si="103"/>
        <v>7.1695000000000002</v>
      </c>
      <c r="U248" s="264">
        <f t="shared" si="104"/>
        <v>7.3734999999999999</v>
      </c>
      <c r="V248" s="264">
        <f t="shared" si="105"/>
        <v>7.6865000000000006</v>
      </c>
      <c r="W248" s="264">
        <f t="shared" si="106"/>
        <v>8.3060000000000009</v>
      </c>
      <c r="X248" s="264">
        <f t="shared" si="107"/>
        <v>8.9770000000000003</v>
      </c>
      <c r="Y248" s="264">
        <f t="shared" si="108"/>
        <v>9.36</v>
      </c>
      <c r="Z248" s="264">
        <f t="shared" si="109"/>
        <v>9.6290000000000013</v>
      </c>
      <c r="AA248" s="264">
        <f t="shared" si="110"/>
        <v>10.041499999999999</v>
      </c>
      <c r="AB248" s="264">
        <f t="shared" si="111"/>
        <v>10.32</v>
      </c>
      <c r="AC248" s="264">
        <f t="shared" si="112"/>
        <v>10.8675</v>
      </c>
      <c r="AD248" s="264">
        <f t="shared" si="113"/>
        <v>11.8765</v>
      </c>
      <c r="AF248" s="266">
        <v>246</v>
      </c>
      <c r="AG248" s="266">
        <v>0.1012</v>
      </c>
      <c r="AH248" s="266">
        <v>8.6396999999999995</v>
      </c>
      <c r="AI248" s="266">
        <v>0.10881</v>
      </c>
      <c r="AJ248" s="266">
        <v>6.1369999999999996</v>
      </c>
      <c r="AK248" s="266">
        <v>6.6849999999999996</v>
      </c>
      <c r="AL248" s="266">
        <v>7.0259999999999998</v>
      </c>
      <c r="AM248" s="266">
        <v>7.2119999999999997</v>
      </c>
      <c r="AN248" s="266">
        <v>7.508</v>
      </c>
      <c r="AO248" s="266">
        <v>7.7130000000000001</v>
      </c>
      <c r="AP248" s="266">
        <v>8.0259999999999998</v>
      </c>
      <c r="AQ248" s="266">
        <v>8.64</v>
      </c>
      <c r="AR248" s="266">
        <v>9.2949999999999999</v>
      </c>
      <c r="AS248" s="266">
        <v>9.6649999999999991</v>
      </c>
      <c r="AT248" s="266">
        <v>9.923</v>
      </c>
      <c r="AU248" s="266">
        <v>10.316000000000001</v>
      </c>
      <c r="AV248" s="266">
        <v>10.58</v>
      </c>
      <c r="AW248" s="266">
        <v>11.093</v>
      </c>
      <c r="AX248" s="266">
        <v>12.025</v>
      </c>
      <c r="BA248" s="372">
        <v>246</v>
      </c>
      <c r="BB248" s="372">
        <v>-0.13070000000000001</v>
      </c>
      <c r="BC248" s="372">
        <v>7.9724000000000004</v>
      </c>
      <c r="BD248" s="372">
        <v>0.12182</v>
      </c>
      <c r="BE248" s="372">
        <v>5.5209999999999999</v>
      </c>
      <c r="BF248" s="372">
        <v>6.0359999999999996</v>
      </c>
      <c r="BG248" s="372">
        <v>6.3609999999999998</v>
      </c>
      <c r="BH248" s="372">
        <v>6.5419999999999998</v>
      </c>
      <c r="BI248" s="372">
        <v>6.8310000000000004</v>
      </c>
      <c r="BJ248" s="372">
        <v>7.0339999999999998</v>
      </c>
      <c r="BK248" s="372">
        <v>7.3470000000000004</v>
      </c>
      <c r="BL248" s="372">
        <v>7.9720000000000004</v>
      </c>
      <c r="BM248" s="372">
        <v>8.6590000000000007</v>
      </c>
      <c r="BN248" s="372">
        <v>9.0549999999999997</v>
      </c>
      <c r="BO248" s="372">
        <v>9.3350000000000009</v>
      </c>
      <c r="BP248" s="372">
        <v>9.7669999999999995</v>
      </c>
      <c r="BQ248" s="372">
        <v>10.06</v>
      </c>
      <c r="BR248" s="372">
        <v>10.641999999999999</v>
      </c>
      <c r="BS248" s="372">
        <v>11.728</v>
      </c>
    </row>
    <row r="249" spans="1:71" x14ac:dyDescent="0.2">
      <c r="A249" s="265">
        <f t="shared" si="114"/>
        <v>8.3155000000000001</v>
      </c>
      <c r="B249" s="265">
        <f t="shared" si="115"/>
        <v>7.6955</v>
      </c>
      <c r="C249" s="265">
        <f t="shared" si="92"/>
        <v>8.9875000000000007</v>
      </c>
      <c r="D249" s="265">
        <f t="shared" si="116"/>
        <v>247</v>
      </c>
      <c r="E249" s="373">
        <f t="shared" si="117"/>
        <v>8.1149897330595486</v>
      </c>
      <c r="F249" s="373">
        <f t="shared" si="118"/>
        <v>0.67624914442162898</v>
      </c>
      <c r="G249" s="373">
        <f t="shared" si="119"/>
        <v>17.114989733059549</v>
      </c>
      <c r="H249" s="374">
        <f t="shared" si="120"/>
        <v>0.89333994403617145</v>
      </c>
      <c r="I249" s="374">
        <f t="shared" si="93"/>
        <v>0.67825470572335045</v>
      </c>
      <c r="J249" s="374">
        <f t="shared" si="94"/>
        <v>0.78839274234045398</v>
      </c>
      <c r="K249" s="265" cm="1">
        <f t="array" ref="K249">$G249^gamma_drug4/($G249^gamma_drug4+(AGE_50_drug4+9)^gamma_drug4)</f>
        <v>1</v>
      </c>
      <c r="L249" s="264">
        <f t="shared" si="95"/>
        <v>247</v>
      </c>
      <c r="M249" s="264">
        <f t="shared" si="96"/>
        <v>-1.5299999999999994E-2</v>
      </c>
      <c r="N249" s="264">
        <f t="shared" si="97"/>
        <v>8.3156499999999998</v>
      </c>
      <c r="O249" s="264">
        <f t="shared" si="98"/>
        <v>0.115315</v>
      </c>
      <c r="P249" s="264">
        <f t="shared" si="99"/>
        <v>5.8360000000000003</v>
      </c>
      <c r="Q249" s="264">
        <f t="shared" si="100"/>
        <v>6.3680000000000003</v>
      </c>
      <c r="R249" s="264">
        <f t="shared" si="101"/>
        <v>6.7014999999999993</v>
      </c>
      <c r="S249" s="264">
        <f t="shared" si="102"/>
        <v>6.8849999999999998</v>
      </c>
      <c r="T249" s="264">
        <f t="shared" si="103"/>
        <v>7.1775000000000002</v>
      </c>
      <c r="U249" s="264">
        <f t="shared" si="104"/>
        <v>7.3819999999999997</v>
      </c>
      <c r="V249" s="264">
        <f t="shared" si="105"/>
        <v>7.6955</v>
      </c>
      <c r="W249" s="264">
        <f t="shared" si="106"/>
        <v>8.3155000000000001</v>
      </c>
      <c r="X249" s="264">
        <f t="shared" si="107"/>
        <v>8.9875000000000007</v>
      </c>
      <c r="Y249" s="264">
        <f t="shared" si="108"/>
        <v>9.3710000000000004</v>
      </c>
      <c r="Z249" s="264">
        <f t="shared" si="109"/>
        <v>9.64</v>
      </c>
      <c r="AA249" s="264">
        <f t="shared" si="110"/>
        <v>10.0535</v>
      </c>
      <c r="AB249" s="264">
        <f t="shared" si="111"/>
        <v>10.3325</v>
      </c>
      <c r="AC249" s="264">
        <f t="shared" si="112"/>
        <v>10.8805</v>
      </c>
      <c r="AD249" s="264">
        <f t="shared" si="113"/>
        <v>11.891</v>
      </c>
      <c r="AF249" s="266">
        <v>247</v>
      </c>
      <c r="AG249" s="266">
        <v>0.1008</v>
      </c>
      <c r="AH249" s="266">
        <v>8.6494</v>
      </c>
      <c r="AI249" s="266">
        <v>0.10881</v>
      </c>
      <c r="AJ249" s="266">
        <v>6.1440000000000001</v>
      </c>
      <c r="AK249" s="266">
        <v>6.6929999999999996</v>
      </c>
      <c r="AL249" s="266">
        <v>7.0339999999999998</v>
      </c>
      <c r="AM249" s="266">
        <v>7.22</v>
      </c>
      <c r="AN249" s="266">
        <v>7.516</v>
      </c>
      <c r="AO249" s="266">
        <v>7.7220000000000004</v>
      </c>
      <c r="AP249" s="266">
        <v>8.0350000000000001</v>
      </c>
      <c r="AQ249" s="266">
        <v>8.6489999999999991</v>
      </c>
      <c r="AR249" s="266">
        <v>9.3059999999999992</v>
      </c>
      <c r="AS249" s="266">
        <v>9.6760000000000002</v>
      </c>
      <c r="AT249" s="266">
        <v>9.9339999999999993</v>
      </c>
      <c r="AU249" s="266">
        <v>10.327999999999999</v>
      </c>
      <c r="AV249" s="266">
        <v>10.592000000000001</v>
      </c>
      <c r="AW249" s="266">
        <v>11.106</v>
      </c>
      <c r="AX249" s="266">
        <v>12.039</v>
      </c>
      <c r="BA249" s="372">
        <v>247</v>
      </c>
      <c r="BB249" s="372">
        <v>-0.13139999999999999</v>
      </c>
      <c r="BC249" s="372">
        <v>7.9819000000000004</v>
      </c>
      <c r="BD249" s="372">
        <v>0.12182</v>
      </c>
      <c r="BE249" s="372">
        <v>5.5279999999999996</v>
      </c>
      <c r="BF249" s="372">
        <v>6.0430000000000001</v>
      </c>
      <c r="BG249" s="372">
        <v>6.3689999999999998</v>
      </c>
      <c r="BH249" s="372">
        <v>6.55</v>
      </c>
      <c r="BI249" s="372">
        <v>6.8390000000000004</v>
      </c>
      <c r="BJ249" s="372">
        <v>7.0419999999999998</v>
      </c>
      <c r="BK249" s="372">
        <v>7.3559999999999999</v>
      </c>
      <c r="BL249" s="372">
        <v>7.9820000000000002</v>
      </c>
      <c r="BM249" s="372">
        <v>8.6690000000000005</v>
      </c>
      <c r="BN249" s="372">
        <v>9.0660000000000007</v>
      </c>
      <c r="BO249" s="372">
        <v>9.3460000000000001</v>
      </c>
      <c r="BP249" s="372">
        <v>9.7789999999999999</v>
      </c>
      <c r="BQ249" s="372">
        <v>10.073</v>
      </c>
      <c r="BR249" s="372">
        <v>10.654999999999999</v>
      </c>
      <c r="BS249" s="372">
        <v>11.743</v>
      </c>
    </row>
    <row r="250" spans="1:71" x14ac:dyDescent="0.2">
      <c r="A250" s="265">
        <f t="shared" si="114"/>
        <v>8.3249999999999993</v>
      </c>
      <c r="B250" s="265">
        <f t="shared" si="115"/>
        <v>7.7040000000000006</v>
      </c>
      <c r="C250" s="265">
        <f t="shared" si="92"/>
        <v>8.9980000000000011</v>
      </c>
      <c r="D250" s="265">
        <f t="shared" si="116"/>
        <v>248</v>
      </c>
      <c r="E250" s="373">
        <f t="shared" si="117"/>
        <v>8.1478439425051334</v>
      </c>
      <c r="F250" s="373">
        <f t="shared" si="118"/>
        <v>0.67898699520876116</v>
      </c>
      <c r="G250" s="373">
        <f t="shared" si="119"/>
        <v>17.147843942505133</v>
      </c>
      <c r="H250" s="374">
        <f t="shared" si="120"/>
        <v>0.89413222720730035</v>
      </c>
      <c r="I250" s="374">
        <f t="shared" si="93"/>
        <v>0.67951729032870745</v>
      </c>
      <c r="J250" s="374">
        <f t="shared" si="94"/>
        <v>0.78922339495463256</v>
      </c>
      <c r="K250" s="265" cm="1">
        <f t="array" ref="K250">$G250^gamma_drug4/($G250^gamma_drug4+(AGE_50_drug4+9)^gamma_drug4)</f>
        <v>1</v>
      </c>
      <c r="L250" s="264">
        <f t="shared" si="95"/>
        <v>248</v>
      </c>
      <c r="M250" s="264">
        <f t="shared" si="96"/>
        <v>-1.5850000000000003E-2</v>
      </c>
      <c r="N250" s="264">
        <f t="shared" si="97"/>
        <v>8.3252500000000005</v>
      </c>
      <c r="O250" s="264">
        <f t="shared" si="98"/>
        <v>0.115315</v>
      </c>
      <c r="P250" s="264">
        <f t="shared" si="99"/>
        <v>5.8424999999999994</v>
      </c>
      <c r="Q250" s="264">
        <f t="shared" si="100"/>
        <v>6.3754999999999997</v>
      </c>
      <c r="R250" s="264">
        <f t="shared" si="101"/>
        <v>6.7095000000000002</v>
      </c>
      <c r="S250" s="264">
        <f t="shared" si="102"/>
        <v>6.8925000000000001</v>
      </c>
      <c r="T250" s="264">
        <f t="shared" si="103"/>
        <v>7.1859999999999999</v>
      </c>
      <c r="U250" s="264">
        <f t="shared" si="104"/>
        <v>7.391</v>
      </c>
      <c r="V250" s="264">
        <f t="shared" si="105"/>
        <v>7.7040000000000006</v>
      </c>
      <c r="W250" s="264">
        <f t="shared" si="106"/>
        <v>8.3249999999999993</v>
      </c>
      <c r="X250" s="264">
        <f t="shared" si="107"/>
        <v>8.9980000000000011</v>
      </c>
      <c r="Y250" s="264">
        <f t="shared" si="108"/>
        <v>9.3814999999999991</v>
      </c>
      <c r="Z250" s="264">
        <f t="shared" si="109"/>
        <v>9.6509999999999998</v>
      </c>
      <c r="AA250" s="264">
        <f t="shared" si="110"/>
        <v>10.0655</v>
      </c>
      <c r="AB250" s="264">
        <f t="shared" si="111"/>
        <v>10.3445</v>
      </c>
      <c r="AC250" s="264">
        <f t="shared" si="112"/>
        <v>10.8925</v>
      </c>
      <c r="AD250" s="264">
        <f t="shared" si="113"/>
        <v>11.9055</v>
      </c>
      <c r="AF250" s="266">
        <v>248</v>
      </c>
      <c r="AG250" s="266">
        <v>0.10050000000000001</v>
      </c>
      <c r="AH250" s="266">
        <v>8.6592000000000002</v>
      </c>
      <c r="AI250" s="266">
        <v>0.10881</v>
      </c>
      <c r="AJ250" s="266">
        <v>6.1509999999999998</v>
      </c>
      <c r="AK250" s="266">
        <v>6.7009999999999996</v>
      </c>
      <c r="AL250" s="266">
        <v>7.0419999999999998</v>
      </c>
      <c r="AM250" s="266">
        <v>7.2279999999999998</v>
      </c>
      <c r="AN250" s="266">
        <v>7.5250000000000004</v>
      </c>
      <c r="AO250" s="266">
        <v>7.7309999999999999</v>
      </c>
      <c r="AP250" s="266">
        <v>8.0440000000000005</v>
      </c>
      <c r="AQ250" s="266">
        <v>8.6590000000000007</v>
      </c>
      <c r="AR250" s="266">
        <v>9.3160000000000007</v>
      </c>
      <c r="AS250" s="266">
        <v>9.6869999999999994</v>
      </c>
      <c r="AT250" s="266">
        <v>9.9450000000000003</v>
      </c>
      <c r="AU250" s="266">
        <v>10.34</v>
      </c>
      <c r="AV250" s="266">
        <v>10.603999999999999</v>
      </c>
      <c r="AW250" s="266">
        <v>11.118</v>
      </c>
      <c r="AX250" s="266">
        <v>12.053000000000001</v>
      </c>
      <c r="BA250" s="372">
        <v>248</v>
      </c>
      <c r="BB250" s="372">
        <v>-0.13220000000000001</v>
      </c>
      <c r="BC250" s="372">
        <v>7.9912999999999998</v>
      </c>
      <c r="BD250" s="372">
        <v>0.12182</v>
      </c>
      <c r="BE250" s="372">
        <v>5.5339999999999998</v>
      </c>
      <c r="BF250" s="372">
        <v>6.05</v>
      </c>
      <c r="BG250" s="372">
        <v>6.3769999999999998</v>
      </c>
      <c r="BH250" s="372">
        <v>6.5570000000000004</v>
      </c>
      <c r="BI250" s="372">
        <v>6.8470000000000004</v>
      </c>
      <c r="BJ250" s="372">
        <v>7.0510000000000002</v>
      </c>
      <c r="BK250" s="372">
        <v>7.3639999999999999</v>
      </c>
      <c r="BL250" s="372">
        <v>7.9909999999999997</v>
      </c>
      <c r="BM250" s="372">
        <v>8.68</v>
      </c>
      <c r="BN250" s="372">
        <v>9.0760000000000005</v>
      </c>
      <c r="BO250" s="372">
        <v>9.3569999999999993</v>
      </c>
      <c r="BP250" s="372">
        <v>9.7910000000000004</v>
      </c>
      <c r="BQ250" s="372">
        <v>10.085000000000001</v>
      </c>
      <c r="BR250" s="372">
        <v>10.667</v>
      </c>
      <c r="BS250" s="372">
        <v>11.757999999999999</v>
      </c>
    </row>
    <row r="251" spans="1:71" x14ac:dyDescent="0.2">
      <c r="A251" s="265">
        <f t="shared" si="114"/>
        <v>8.3350000000000009</v>
      </c>
      <c r="B251" s="265">
        <f t="shared" si="115"/>
        <v>7.713000000000001</v>
      </c>
      <c r="C251" s="265">
        <f t="shared" si="92"/>
        <v>9.0084999999999997</v>
      </c>
      <c r="D251" s="265">
        <f t="shared" si="116"/>
        <v>249</v>
      </c>
      <c r="E251" s="373">
        <f t="shared" si="117"/>
        <v>8.1806981519507183</v>
      </c>
      <c r="F251" s="373">
        <f t="shared" si="118"/>
        <v>0.68172484599589322</v>
      </c>
      <c r="G251" s="373">
        <f t="shared" si="119"/>
        <v>17.180698151950718</v>
      </c>
      <c r="H251" s="374">
        <f t="shared" si="120"/>
        <v>0.89491781583269969</v>
      </c>
      <c r="I251" s="374">
        <f t="shared" si="93"/>
        <v>0.68077484304453673</v>
      </c>
      <c r="J251" s="374">
        <f t="shared" si="94"/>
        <v>0.79005007211201461</v>
      </c>
      <c r="K251" s="265" cm="1">
        <f t="array" ref="K251">$G251^gamma_drug4/($G251^gamma_drug4+(AGE_50_drug4+9)^gamma_drug4)</f>
        <v>1</v>
      </c>
      <c r="L251" s="264">
        <f t="shared" si="95"/>
        <v>249</v>
      </c>
      <c r="M251" s="264">
        <f t="shared" si="96"/>
        <v>-1.6399999999999998E-2</v>
      </c>
      <c r="N251" s="264">
        <f t="shared" si="97"/>
        <v>8.3348000000000013</v>
      </c>
      <c r="O251" s="264">
        <f t="shared" si="98"/>
        <v>0.11532000000000001</v>
      </c>
      <c r="P251" s="264">
        <f t="shared" si="99"/>
        <v>5.8495000000000008</v>
      </c>
      <c r="Q251" s="264">
        <f t="shared" si="100"/>
        <v>6.383</v>
      </c>
      <c r="R251" s="264">
        <f t="shared" si="101"/>
        <v>6.7170000000000005</v>
      </c>
      <c r="S251" s="264">
        <f t="shared" si="102"/>
        <v>6.9009999999999998</v>
      </c>
      <c r="T251" s="264">
        <f t="shared" si="103"/>
        <v>7.1940000000000008</v>
      </c>
      <c r="U251" s="264">
        <f t="shared" si="104"/>
        <v>7.399</v>
      </c>
      <c r="V251" s="264">
        <f t="shared" si="105"/>
        <v>7.713000000000001</v>
      </c>
      <c r="W251" s="264">
        <f t="shared" si="106"/>
        <v>8.3350000000000009</v>
      </c>
      <c r="X251" s="264">
        <f t="shared" si="107"/>
        <v>9.0084999999999997</v>
      </c>
      <c r="Y251" s="264">
        <f t="shared" si="108"/>
        <v>9.3925000000000001</v>
      </c>
      <c r="Z251" s="264">
        <f t="shared" si="109"/>
        <v>9.661999999999999</v>
      </c>
      <c r="AA251" s="264">
        <f t="shared" si="110"/>
        <v>10.077500000000001</v>
      </c>
      <c r="AB251" s="264">
        <f t="shared" si="111"/>
        <v>10.3565</v>
      </c>
      <c r="AC251" s="264">
        <f t="shared" si="112"/>
        <v>10.905999999999999</v>
      </c>
      <c r="AD251" s="264">
        <f t="shared" si="113"/>
        <v>11.919499999999999</v>
      </c>
      <c r="AF251" s="266">
        <v>249</v>
      </c>
      <c r="AG251" s="266">
        <v>0.10009999999999999</v>
      </c>
      <c r="AH251" s="266">
        <v>8.6689000000000007</v>
      </c>
      <c r="AI251" s="266">
        <v>0.10881</v>
      </c>
      <c r="AJ251" s="266">
        <v>6.1580000000000004</v>
      </c>
      <c r="AK251" s="266">
        <v>6.7080000000000002</v>
      </c>
      <c r="AL251" s="266">
        <v>7.05</v>
      </c>
      <c r="AM251" s="266">
        <v>7.2370000000000001</v>
      </c>
      <c r="AN251" s="266">
        <v>7.5330000000000004</v>
      </c>
      <c r="AO251" s="266">
        <v>7.7389999999999999</v>
      </c>
      <c r="AP251" s="266">
        <v>8.0530000000000008</v>
      </c>
      <c r="AQ251" s="266">
        <v>8.6690000000000005</v>
      </c>
      <c r="AR251" s="266">
        <v>9.327</v>
      </c>
      <c r="AS251" s="266">
        <v>9.6980000000000004</v>
      </c>
      <c r="AT251" s="266">
        <v>9.9559999999999995</v>
      </c>
      <c r="AU251" s="266">
        <v>10.352</v>
      </c>
      <c r="AV251" s="266">
        <v>10.616</v>
      </c>
      <c r="AW251" s="266">
        <v>11.131</v>
      </c>
      <c r="AX251" s="266">
        <v>12.067</v>
      </c>
      <c r="BA251" s="372">
        <v>249</v>
      </c>
      <c r="BB251" s="372">
        <v>-0.13289999999999999</v>
      </c>
      <c r="BC251" s="372">
        <v>8.0007000000000001</v>
      </c>
      <c r="BD251" s="372">
        <v>0.12182999999999999</v>
      </c>
      <c r="BE251" s="372">
        <v>5.5410000000000004</v>
      </c>
      <c r="BF251" s="372">
        <v>6.0579999999999998</v>
      </c>
      <c r="BG251" s="372">
        <v>6.3840000000000003</v>
      </c>
      <c r="BH251" s="372">
        <v>6.5650000000000004</v>
      </c>
      <c r="BI251" s="372">
        <v>6.8550000000000004</v>
      </c>
      <c r="BJ251" s="372">
        <v>7.0590000000000002</v>
      </c>
      <c r="BK251" s="372">
        <v>7.3730000000000002</v>
      </c>
      <c r="BL251" s="372">
        <v>8.0009999999999994</v>
      </c>
      <c r="BM251" s="372">
        <v>8.69</v>
      </c>
      <c r="BN251" s="372">
        <v>9.0869999999999997</v>
      </c>
      <c r="BO251" s="372">
        <v>9.3680000000000003</v>
      </c>
      <c r="BP251" s="372">
        <v>9.8030000000000008</v>
      </c>
      <c r="BQ251" s="372">
        <v>10.097</v>
      </c>
      <c r="BR251" s="372">
        <v>10.680999999999999</v>
      </c>
      <c r="BS251" s="372">
        <v>11.772</v>
      </c>
    </row>
    <row r="252" spans="1:71" x14ac:dyDescent="0.2">
      <c r="A252" s="265">
        <f t="shared" si="114"/>
        <v>8.3445</v>
      </c>
      <c r="B252" s="265">
        <f t="shared" si="115"/>
        <v>7.7214999999999998</v>
      </c>
      <c r="C252" s="265">
        <f t="shared" si="92"/>
        <v>9.0184999999999995</v>
      </c>
      <c r="D252" s="265">
        <f t="shared" si="116"/>
        <v>250</v>
      </c>
      <c r="E252" s="373">
        <f t="shared" si="117"/>
        <v>8.2135523613963031</v>
      </c>
      <c r="F252" s="373">
        <f t="shared" si="118"/>
        <v>0.68446269678302529</v>
      </c>
      <c r="G252" s="373">
        <f t="shared" si="119"/>
        <v>17.213552361396303</v>
      </c>
      <c r="H252" s="374">
        <f t="shared" si="120"/>
        <v>0.89569676893827965</v>
      </c>
      <c r="I252" s="374">
        <f t="shared" si="93"/>
        <v>0.6820273752966689</v>
      </c>
      <c r="J252" s="374">
        <f t="shared" si="94"/>
        <v>0.79087279362348595</v>
      </c>
      <c r="K252" s="265" cm="1">
        <f t="array" ref="K252">$G252^gamma_drug4/($G252^gamma_drug4+(AGE_50_drug4+9)^gamma_drug4)</f>
        <v>1</v>
      </c>
      <c r="L252" s="264">
        <f t="shared" si="95"/>
        <v>250</v>
      </c>
      <c r="M252" s="264">
        <f t="shared" si="96"/>
        <v>-1.6950000000000007E-2</v>
      </c>
      <c r="N252" s="264">
        <f t="shared" si="97"/>
        <v>8.3442499999999988</v>
      </c>
      <c r="O252" s="264">
        <f t="shared" si="98"/>
        <v>0.11532000000000001</v>
      </c>
      <c r="P252" s="264">
        <f t="shared" si="99"/>
        <v>5.8565000000000005</v>
      </c>
      <c r="Q252" s="264">
        <f t="shared" si="100"/>
        <v>6.3905000000000003</v>
      </c>
      <c r="R252" s="264">
        <f t="shared" si="101"/>
        <v>6.7245000000000008</v>
      </c>
      <c r="S252" s="264">
        <f t="shared" si="102"/>
        <v>6.9090000000000007</v>
      </c>
      <c r="T252" s="264">
        <f t="shared" si="103"/>
        <v>7.2025000000000006</v>
      </c>
      <c r="U252" s="264">
        <f t="shared" si="104"/>
        <v>7.4075000000000006</v>
      </c>
      <c r="V252" s="264">
        <f t="shared" si="105"/>
        <v>7.7214999999999998</v>
      </c>
      <c r="W252" s="264">
        <f t="shared" si="106"/>
        <v>8.3445</v>
      </c>
      <c r="X252" s="264">
        <f t="shared" si="107"/>
        <v>9.0184999999999995</v>
      </c>
      <c r="Y252" s="264">
        <f t="shared" si="108"/>
        <v>9.4030000000000005</v>
      </c>
      <c r="Z252" s="264">
        <f t="shared" si="109"/>
        <v>9.6735000000000007</v>
      </c>
      <c r="AA252" s="264">
        <f t="shared" si="110"/>
        <v>10.0885</v>
      </c>
      <c r="AB252" s="264">
        <f t="shared" si="111"/>
        <v>10.368</v>
      </c>
      <c r="AC252" s="264">
        <f t="shared" si="112"/>
        <v>10.917999999999999</v>
      </c>
      <c r="AD252" s="264">
        <f t="shared" si="113"/>
        <v>11.9335</v>
      </c>
      <c r="AF252" s="266">
        <v>250</v>
      </c>
      <c r="AG252" s="266">
        <v>9.98E-2</v>
      </c>
      <c r="AH252" s="266">
        <v>8.6784999999999997</v>
      </c>
      <c r="AI252" s="266">
        <v>0.10881</v>
      </c>
      <c r="AJ252" s="266">
        <v>6.165</v>
      </c>
      <c r="AK252" s="266">
        <v>6.7160000000000002</v>
      </c>
      <c r="AL252" s="266">
        <v>7.0570000000000004</v>
      </c>
      <c r="AM252" s="266">
        <v>7.2450000000000001</v>
      </c>
      <c r="AN252" s="266">
        <v>7.5419999999999998</v>
      </c>
      <c r="AO252" s="266">
        <v>7.7480000000000002</v>
      </c>
      <c r="AP252" s="266">
        <v>8.0619999999999994</v>
      </c>
      <c r="AQ252" s="266">
        <v>8.6790000000000003</v>
      </c>
      <c r="AR252" s="266">
        <v>9.3369999999999997</v>
      </c>
      <c r="AS252" s="266">
        <v>9.7080000000000002</v>
      </c>
      <c r="AT252" s="266">
        <v>9.968</v>
      </c>
      <c r="AU252" s="266">
        <v>10.363</v>
      </c>
      <c r="AV252" s="266">
        <v>10.627000000000001</v>
      </c>
      <c r="AW252" s="266">
        <v>11.143000000000001</v>
      </c>
      <c r="AX252" s="266">
        <v>12.08</v>
      </c>
      <c r="BA252" s="372">
        <v>250</v>
      </c>
      <c r="BB252" s="372">
        <v>-0.13370000000000001</v>
      </c>
      <c r="BC252" s="372">
        <v>8.01</v>
      </c>
      <c r="BD252" s="372">
        <v>0.12182999999999999</v>
      </c>
      <c r="BE252" s="372">
        <v>5.548</v>
      </c>
      <c r="BF252" s="372">
        <v>6.0650000000000004</v>
      </c>
      <c r="BG252" s="372">
        <v>6.3920000000000003</v>
      </c>
      <c r="BH252" s="372">
        <v>6.5730000000000004</v>
      </c>
      <c r="BI252" s="372">
        <v>6.8630000000000004</v>
      </c>
      <c r="BJ252" s="372">
        <v>7.0670000000000002</v>
      </c>
      <c r="BK252" s="372">
        <v>7.3810000000000002</v>
      </c>
      <c r="BL252" s="372">
        <v>8.01</v>
      </c>
      <c r="BM252" s="372">
        <v>8.6999999999999993</v>
      </c>
      <c r="BN252" s="372">
        <v>9.0980000000000008</v>
      </c>
      <c r="BO252" s="372">
        <v>9.3789999999999996</v>
      </c>
      <c r="BP252" s="372">
        <v>9.8140000000000001</v>
      </c>
      <c r="BQ252" s="372">
        <v>10.109</v>
      </c>
      <c r="BR252" s="372">
        <v>10.693</v>
      </c>
      <c r="BS252" s="372">
        <v>11.787000000000001</v>
      </c>
    </row>
    <row r="253" spans="1:71" x14ac:dyDescent="0.2">
      <c r="A253" s="265">
        <f t="shared" si="114"/>
        <v>8.3535000000000004</v>
      </c>
      <c r="B253" s="265">
        <f t="shared" si="115"/>
        <v>7.7304999999999993</v>
      </c>
      <c r="C253" s="265">
        <f t="shared" si="92"/>
        <v>9.0285000000000011</v>
      </c>
      <c r="D253" s="265">
        <f t="shared" si="116"/>
        <v>251</v>
      </c>
      <c r="E253" s="373">
        <f t="shared" si="117"/>
        <v>8.2464065708418897</v>
      </c>
      <c r="F253" s="373">
        <f t="shared" si="118"/>
        <v>0.68720054757015747</v>
      </c>
      <c r="G253" s="373">
        <f t="shared" si="119"/>
        <v>17.246406570841891</v>
      </c>
      <c r="H253" s="374">
        <f t="shared" si="120"/>
        <v>0.89646914508546338</v>
      </c>
      <c r="I253" s="374">
        <f t="shared" si="93"/>
        <v>0.68327489863935797</v>
      </c>
      <c r="J253" s="374">
        <f t="shared" si="94"/>
        <v>0.79169157922677602</v>
      </c>
      <c r="K253" s="265" cm="1">
        <f t="array" ref="K253">$G253^gamma_drug4/($G253^gamma_drug4+(AGE_50_drug4+9)^gamma_drug4)</f>
        <v>1</v>
      </c>
      <c r="L253" s="264">
        <f t="shared" si="95"/>
        <v>251</v>
      </c>
      <c r="M253" s="264">
        <f t="shared" si="96"/>
        <v>-1.7499999999999995E-2</v>
      </c>
      <c r="N253" s="264">
        <f t="shared" si="97"/>
        <v>8.3537499999999998</v>
      </c>
      <c r="O253" s="264">
        <f t="shared" si="98"/>
        <v>0.11532000000000001</v>
      </c>
      <c r="P253" s="264">
        <f t="shared" si="99"/>
        <v>5.8629999999999995</v>
      </c>
      <c r="Q253" s="264">
        <f t="shared" si="100"/>
        <v>6.3979999999999997</v>
      </c>
      <c r="R253" s="264">
        <f t="shared" si="101"/>
        <v>6.7324999999999999</v>
      </c>
      <c r="S253" s="264">
        <f t="shared" si="102"/>
        <v>6.9165000000000001</v>
      </c>
      <c r="T253" s="264">
        <f t="shared" si="103"/>
        <v>7.2104999999999997</v>
      </c>
      <c r="U253" s="264">
        <f t="shared" si="104"/>
        <v>7.4160000000000004</v>
      </c>
      <c r="V253" s="264">
        <f t="shared" si="105"/>
        <v>7.7304999999999993</v>
      </c>
      <c r="W253" s="264">
        <f t="shared" si="106"/>
        <v>8.3535000000000004</v>
      </c>
      <c r="X253" s="264">
        <f t="shared" si="107"/>
        <v>9.0285000000000011</v>
      </c>
      <c r="Y253" s="264">
        <f t="shared" si="108"/>
        <v>9.4139999999999997</v>
      </c>
      <c r="Z253" s="264">
        <f t="shared" si="109"/>
        <v>9.6844999999999999</v>
      </c>
      <c r="AA253" s="264">
        <f t="shared" si="110"/>
        <v>10.1005</v>
      </c>
      <c r="AB253" s="264">
        <f t="shared" si="111"/>
        <v>10.379999999999999</v>
      </c>
      <c r="AC253" s="264">
        <f t="shared" si="112"/>
        <v>10.931000000000001</v>
      </c>
      <c r="AD253" s="264">
        <f t="shared" si="113"/>
        <v>11.9475</v>
      </c>
      <c r="AF253" s="266">
        <v>251</v>
      </c>
      <c r="AG253" s="266">
        <v>9.9400000000000002E-2</v>
      </c>
      <c r="AH253" s="266">
        <v>8.6882000000000001</v>
      </c>
      <c r="AI253" s="266">
        <v>0.10879999999999999</v>
      </c>
      <c r="AJ253" s="266">
        <v>6.1719999999999997</v>
      </c>
      <c r="AK253" s="266">
        <v>6.7240000000000002</v>
      </c>
      <c r="AL253" s="266">
        <v>7.0659999999999998</v>
      </c>
      <c r="AM253" s="266">
        <v>7.2530000000000001</v>
      </c>
      <c r="AN253" s="266">
        <v>7.55</v>
      </c>
      <c r="AO253" s="266">
        <v>7.7569999999999997</v>
      </c>
      <c r="AP253" s="266">
        <v>8.0709999999999997</v>
      </c>
      <c r="AQ253" s="266">
        <v>8.6880000000000006</v>
      </c>
      <c r="AR253" s="266">
        <v>9.3469999999999995</v>
      </c>
      <c r="AS253" s="266">
        <v>9.7189999999999994</v>
      </c>
      <c r="AT253" s="266">
        <v>9.9789999999999992</v>
      </c>
      <c r="AU253" s="266">
        <v>10.375</v>
      </c>
      <c r="AV253" s="266">
        <v>10.638999999999999</v>
      </c>
      <c r="AW253" s="266">
        <v>11.156000000000001</v>
      </c>
      <c r="AX253" s="266">
        <v>12.093999999999999</v>
      </c>
      <c r="BA253" s="372">
        <v>251</v>
      </c>
      <c r="BB253" s="372">
        <v>-0.13439999999999999</v>
      </c>
      <c r="BC253" s="372">
        <v>8.0192999999999994</v>
      </c>
      <c r="BD253" s="372">
        <v>0.12184</v>
      </c>
      <c r="BE253" s="372">
        <v>5.5540000000000003</v>
      </c>
      <c r="BF253" s="372">
        <v>6.0720000000000001</v>
      </c>
      <c r="BG253" s="372">
        <v>6.399</v>
      </c>
      <c r="BH253" s="372">
        <v>6.58</v>
      </c>
      <c r="BI253" s="372">
        <v>6.8710000000000004</v>
      </c>
      <c r="BJ253" s="372">
        <v>7.0750000000000002</v>
      </c>
      <c r="BK253" s="372">
        <v>7.39</v>
      </c>
      <c r="BL253" s="372">
        <v>8.0190000000000001</v>
      </c>
      <c r="BM253" s="372">
        <v>8.7100000000000009</v>
      </c>
      <c r="BN253" s="372">
        <v>9.109</v>
      </c>
      <c r="BO253" s="372">
        <v>9.39</v>
      </c>
      <c r="BP253" s="372">
        <v>9.8260000000000005</v>
      </c>
      <c r="BQ253" s="372">
        <v>10.121</v>
      </c>
      <c r="BR253" s="372">
        <v>10.706</v>
      </c>
      <c r="BS253" s="372">
        <v>11.801</v>
      </c>
    </row>
    <row r="254" spans="1:71" x14ac:dyDescent="0.2">
      <c r="A254" s="265">
        <f t="shared" si="114"/>
        <v>8.3635000000000002</v>
      </c>
      <c r="B254" s="265">
        <f t="shared" si="115"/>
        <v>7.7389999999999999</v>
      </c>
      <c r="C254" s="265">
        <f t="shared" si="92"/>
        <v>9.0390000000000015</v>
      </c>
      <c r="D254" s="265">
        <f t="shared" si="116"/>
        <v>252</v>
      </c>
      <c r="E254" s="373">
        <f t="shared" si="117"/>
        <v>8.2792607802874745</v>
      </c>
      <c r="F254" s="373">
        <f t="shared" si="118"/>
        <v>0.68993839835728954</v>
      </c>
      <c r="G254" s="373">
        <f t="shared" si="119"/>
        <v>17.279260780287473</v>
      </c>
      <c r="H254" s="374">
        <f t="shared" si="120"/>
        <v>0.89723500237256781</v>
      </c>
      <c r="I254" s="374">
        <f t="shared" si="93"/>
        <v>0.68451742475250044</v>
      </c>
      <c r="J254" s="374">
        <f t="shared" si="94"/>
        <v>0.79250644858611841</v>
      </c>
      <c r="K254" s="265" cm="1">
        <f t="array" ref="K254">$G254^gamma_drug4/($G254^gamma_drug4+(AGE_50_drug4+9)^gamma_drug4)</f>
        <v>1</v>
      </c>
      <c r="L254" s="264">
        <f t="shared" si="95"/>
        <v>252</v>
      </c>
      <c r="M254" s="264">
        <f t="shared" si="96"/>
        <v>-1.8049999999999997E-2</v>
      </c>
      <c r="N254" s="264">
        <f t="shared" si="97"/>
        <v>8.3632000000000009</v>
      </c>
      <c r="O254" s="264">
        <f t="shared" si="98"/>
        <v>0.115325</v>
      </c>
      <c r="P254" s="264">
        <f t="shared" si="99"/>
        <v>5.87</v>
      </c>
      <c r="Q254" s="264">
        <f t="shared" si="100"/>
        <v>6.4049999999999994</v>
      </c>
      <c r="R254" s="264">
        <f t="shared" si="101"/>
        <v>6.74</v>
      </c>
      <c r="S254" s="264">
        <f t="shared" si="102"/>
        <v>6.9245000000000001</v>
      </c>
      <c r="T254" s="264">
        <f t="shared" si="103"/>
        <v>7.2184999999999997</v>
      </c>
      <c r="U254" s="264">
        <f t="shared" si="104"/>
        <v>7.4245000000000001</v>
      </c>
      <c r="V254" s="264">
        <f t="shared" si="105"/>
        <v>7.7389999999999999</v>
      </c>
      <c r="W254" s="264">
        <f t="shared" si="106"/>
        <v>8.3635000000000002</v>
      </c>
      <c r="X254" s="264">
        <f t="shared" si="107"/>
        <v>9.0390000000000015</v>
      </c>
      <c r="Y254" s="264">
        <f t="shared" si="108"/>
        <v>9.4245000000000001</v>
      </c>
      <c r="Z254" s="264">
        <f t="shared" si="109"/>
        <v>9.6954999999999991</v>
      </c>
      <c r="AA254" s="264">
        <f t="shared" si="110"/>
        <v>10.111499999999999</v>
      </c>
      <c r="AB254" s="264">
        <f t="shared" si="111"/>
        <v>10.391999999999999</v>
      </c>
      <c r="AC254" s="264">
        <f t="shared" si="112"/>
        <v>10.9435</v>
      </c>
      <c r="AD254" s="264">
        <f t="shared" si="113"/>
        <v>11.961500000000001</v>
      </c>
      <c r="AF254" s="266">
        <v>252</v>
      </c>
      <c r="AG254" s="266">
        <v>9.9099999999999994E-2</v>
      </c>
      <c r="AH254" s="266">
        <v>8.6978000000000009</v>
      </c>
      <c r="AI254" s="266">
        <v>0.10879999999999999</v>
      </c>
      <c r="AJ254" s="266">
        <v>6.1790000000000003</v>
      </c>
      <c r="AK254" s="266">
        <v>6.7309999999999999</v>
      </c>
      <c r="AL254" s="266">
        <v>7.0730000000000004</v>
      </c>
      <c r="AM254" s="266">
        <v>7.2610000000000001</v>
      </c>
      <c r="AN254" s="266">
        <v>7.5579999999999998</v>
      </c>
      <c r="AO254" s="266">
        <v>7.7649999999999997</v>
      </c>
      <c r="AP254" s="266">
        <v>8.08</v>
      </c>
      <c r="AQ254" s="266">
        <v>8.6980000000000004</v>
      </c>
      <c r="AR254" s="266">
        <v>9.3580000000000005</v>
      </c>
      <c r="AS254" s="266">
        <v>9.73</v>
      </c>
      <c r="AT254" s="266">
        <v>9.99</v>
      </c>
      <c r="AU254" s="266">
        <v>10.385999999999999</v>
      </c>
      <c r="AV254" s="266">
        <v>10.651</v>
      </c>
      <c r="AW254" s="266">
        <v>11.167999999999999</v>
      </c>
      <c r="AX254" s="266">
        <v>12.106999999999999</v>
      </c>
      <c r="BA254" s="372">
        <v>252</v>
      </c>
      <c r="BB254" s="372">
        <v>-0.13519999999999999</v>
      </c>
      <c r="BC254" s="372">
        <v>8.0286000000000008</v>
      </c>
      <c r="BD254" s="372">
        <v>0.12185</v>
      </c>
      <c r="BE254" s="372">
        <v>5.5609999999999999</v>
      </c>
      <c r="BF254" s="372">
        <v>6.0789999999999997</v>
      </c>
      <c r="BG254" s="372">
        <v>6.407</v>
      </c>
      <c r="BH254" s="372">
        <v>6.5880000000000001</v>
      </c>
      <c r="BI254" s="372">
        <v>6.8789999999999996</v>
      </c>
      <c r="BJ254" s="372">
        <v>7.0839999999999996</v>
      </c>
      <c r="BK254" s="372">
        <v>7.3979999999999997</v>
      </c>
      <c r="BL254" s="372">
        <v>8.0289999999999999</v>
      </c>
      <c r="BM254" s="372">
        <v>8.7200000000000006</v>
      </c>
      <c r="BN254" s="372">
        <v>9.1189999999999998</v>
      </c>
      <c r="BO254" s="372">
        <v>9.4009999999999998</v>
      </c>
      <c r="BP254" s="372">
        <v>9.8369999999999997</v>
      </c>
      <c r="BQ254" s="372">
        <v>10.132999999999999</v>
      </c>
      <c r="BR254" s="372">
        <v>10.718999999999999</v>
      </c>
      <c r="BS254" s="372">
        <v>11.816000000000001</v>
      </c>
    </row>
    <row r="255" spans="1:71" x14ac:dyDescent="0.2">
      <c r="A255" s="265">
        <f t="shared" si="114"/>
        <v>8.3725000000000005</v>
      </c>
      <c r="B255" s="265">
        <f t="shared" si="115"/>
        <v>7.7480000000000002</v>
      </c>
      <c r="C255" s="265">
        <f t="shared" si="92"/>
        <v>9.0489999999999995</v>
      </c>
      <c r="D255" s="265">
        <f t="shared" si="116"/>
        <v>253</v>
      </c>
      <c r="E255" s="373">
        <f t="shared" si="117"/>
        <v>8.3121149897330593</v>
      </c>
      <c r="F255" s="373">
        <f t="shared" si="118"/>
        <v>0.69267624914442161</v>
      </c>
      <c r="G255" s="373">
        <f t="shared" si="119"/>
        <v>17.312114989733061</v>
      </c>
      <c r="H255" s="374">
        <f t="shared" si="120"/>
        <v>0.89799439843625806</v>
      </c>
      <c r="I255" s="374">
        <f t="shared" si="93"/>
        <v>0.68575496543889691</v>
      </c>
      <c r="J255" s="374">
        <f t="shared" si="94"/>
        <v>0.79331742129193183</v>
      </c>
      <c r="K255" s="265" cm="1">
        <f t="array" ref="K255">$G255^gamma_drug4/($G255^gamma_drug4+(AGE_50_drug4+9)^gamma_drug4)</f>
        <v>1</v>
      </c>
      <c r="L255" s="264">
        <f t="shared" si="95"/>
        <v>253</v>
      </c>
      <c r="M255" s="264">
        <f t="shared" si="96"/>
        <v>-1.8599999999999998E-2</v>
      </c>
      <c r="N255" s="264">
        <f t="shared" si="97"/>
        <v>8.3726000000000003</v>
      </c>
      <c r="O255" s="264">
        <f t="shared" si="98"/>
        <v>0.115325</v>
      </c>
      <c r="P255" s="264">
        <f t="shared" si="99"/>
        <v>5.8765000000000001</v>
      </c>
      <c r="Q255" s="264">
        <f t="shared" si="100"/>
        <v>6.4124999999999996</v>
      </c>
      <c r="R255" s="264">
        <f t="shared" si="101"/>
        <v>6.7475000000000005</v>
      </c>
      <c r="S255" s="264">
        <f t="shared" si="102"/>
        <v>6.9325000000000001</v>
      </c>
      <c r="T255" s="264">
        <f t="shared" si="103"/>
        <v>7.2270000000000003</v>
      </c>
      <c r="U255" s="264">
        <f t="shared" si="104"/>
        <v>7.4329999999999998</v>
      </c>
      <c r="V255" s="264">
        <f t="shared" si="105"/>
        <v>7.7480000000000002</v>
      </c>
      <c r="W255" s="264">
        <f t="shared" si="106"/>
        <v>8.3725000000000005</v>
      </c>
      <c r="X255" s="264">
        <f t="shared" si="107"/>
        <v>9.0489999999999995</v>
      </c>
      <c r="Y255" s="264">
        <f t="shared" si="108"/>
        <v>9.4355000000000011</v>
      </c>
      <c r="Z255" s="264">
        <f t="shared" si="109"/>
        <v>9.7065000000000001</v>
      </c>
      <c r="AA255" s="264">
        <f t="shared" si="110"/>
        <v>10.123000000000001</v>
      </c>
      <c r="AB255" s="264">
        <f t="shared" si="111"/>
        <v>10.404</v>
      </c>
      <c r="AC255" s="264">
        <f t="shared" si="112"/>
        <v>10.956</v>
      </c>
      <c r="AD255" s="264">
        <f t="shared" si="113"/>
        <v>11.975999999999999</v>
      </c>
      <c r="AF255" s="266">
        <v>253</v>
      </c>
      <c r="AG255" s="266">
        <v>9.8699999999999996E-2</v>
      </c>
      <c r="AH255" s="266">
        <v>8.7073</v>
      </c>
      <c r="AI255" s="266">
        <v>0.10879999999999999</v>
      </c>
      <c r="AJ255" s="266">
        <v>6.1859999999999999</v>
      </c>
      <c r="AK255" s="266">
        <v>6.7389999999999999</v>
      </c>
      <c r="AL255" s="266">
        <v>7.0810000000000004</v>
      </c>
      <c r="AM255" s="266">
        <v>7.2690000000000001</v>
      </c>
      <c r="AN255" s="266">
        <v>7.5670000000000002</v>
      </c>
      <c r="AO255" s="266">
        <v>7.774</v>
      </c>
      <c r="AP255" s="266">
        <v>8.0890000000000004</v>
      </c>
      <c r="AQ255" s="266">
        <v>8.7070000000000007</v>
      </c>
      <c r="AR255" s="266">
        <v>9.3680000000000003</v>
      </c>
      <c r="AS255" s="266">
        <v>9.7409999999999997</v>
      </c>
      <c r="AT255" s="266">
        <v>10.000999999999999</v>
      </c>
      <c r="AU255" s="266">
        <v>10.397</v>
      </c>
      <c r="AV255" s="266">
        <v>10.663</v>
      </c>
      <c r="AW255" s="266">
        <v>11.18</v>
      </c>
      <c r="AX255" s="266">
        <v>12.121</v>
      </c>
      <c r="BA255" s="372">
        <v>253</v>
      </c>
      <c r="BB255" s="372">
        <v>-0.13589999999999999</v>
      </c>
      <c r="BC255" s="372">
        <v>8.0379000000000005</v>
      </c>
      <c r="BD255" s="372">
        <v>0.12185</v>
      </c>
      <c r="BE255" s="372">
        <v>5.5670000000000002</v>
      </c>
      <c r="BF255" s="372">
        <v>6.0860000000000003</v>
      </c>
      <c r="BG255" s="372">
        <v>6.4139999999999997</v>
      </c>
      <c r="BH255" s="372">
        <v>6.5960000000000001</v>
      </c>
      <c r="BI255" s="372">
        <v>6.8869999999999996</v>
      </c>
      <c r="BJ255" s="372">
        <v>7.0919999999999996</v>
      </c>
      <c r="BK255" s="372">
        <v>7.407</v>
      </c>
      <c r="BL255" s="372">
        <v>8.0380000000000003</v>
      </c>
      <c r="BM255" s="372">
        <v>8.73</v>
      </c>
      <c r="BN255" s="372">
        <v>9.1300000000000008</v>
      </c>
      <c r="BO255" s="372">
        <v>9.4120000000000008</v>
      </c>
      <c r="BP255" s="372">
        <v>9.8490000000000002</v>
      </c>
      <c r="BQ255" s="372">
        <v>10.145</v>
      </c>
      <c r="BR255" s="372">
        <v>10.731999999999999</v>
      </c>
      <c r="BS255" s="372">
        <v>11.831</v>
      </c>
    </row>
    <row r="256" spans="1:71" x14ac:dyDescent="0.2">
      <c r="A256" s="265">
        <f t="shared" si="114"/>
        <v>8.3820000000000014</v>
      </c>
      <c r="B256" s="265">
        <f t="shared" si="115"/>
        <v>7.7570000000000006</v>
      </c>
      <c r="C256" s="265">
        <f t="shared" si="92"/>
        <v>9.0594999999999999</v>
      </c>
      <c r="D256" s="265">
        <f t="shared" si="116"/>
        <v>254</v>
      </c>
      <c r="E256" s="373">
        <f t="shared" si="117"/>
        <v>8.3449691991786441</v>
      </c>
      <c r="F256" s="373">
        <f t="shared" si="118"/>
        <v>0.69541409993155368</v>
      </c>
      <c r="G256" s="373">
        <f t="shared" si="119"/>
        <v>17.344969199178642</v>
      </c>
      <c r="H256" s="374">
        <f t="shared" si="120"/>
        <v>0.89874739045306784</v>
      </c>
      <c r="I256" s="374">
        <f t="shared" si="93"/>
        <v>0.68698753262152967</v>
      </c>
      <c r="J256" s="374">
        <f t="shared" si="94"/>
        <v>0.79412451686050867</v>
      </c>
      <c r="K256" s="265" cm="1">
        <f t="array" ref="K256">$G256^gamma_drug4/($G256^gamma_drug4+(AGE_50_drug4+9)^gamma_drug4)</f>
        <v>1</v>
      </c>
      <c r="L256" s="264">
        <f t="shared" si="95"/>
        <v>254</v>
      </c>
      <c r="M256" s="264">
        <f t="shared" si="96"/>
        <v>-1.9149999999999993E-2</v>
      </c>
      <c r="N256" s="264">
        <f t="shared" si="97"/>
        <v>8.3820000000000014</v>
      </c>
      <c r="O256" s="264">
        <f t="shared" si="98"/>
        <v>0.11532999999999999</v>
      </c>
      <c r="P256" s="264">
        <f t="shared" si="99"/>
        <v>5.8834999999999997</v>
      </c>
      <c r="Q256" s="264">
        <f t="shared" si="100"/>
        <v>6.4195000000000002</v>
      </c>
      <c r="R256" s="264">
        <f t="shared" si="101"/>
        <v>6.7550000000000008</v>
      </c>
      <c r="S256" s="264">
        <f t="shared" si="102"/>
        <v>6.9399999999999995</v>
      </c>
      <c r="T256" s="264">
        <f t="shared" si="103"/>
        <v>7.2349999999999994</v>
      </c>
      <c r="U256" s="264">
        <f t="shared" si="104"/>
        <v>7.4409999999999998</v>
      </c>
      <c r="V256" s="264">
        <f t="shared" si="105"/>
        <v>7.7570000000000006</v>
      </c>
      <c r="W256" s="264">
        <f t="shared" si="106"/>
        <v>8.3820000000000014</v>
      </c>
      <c r="X256" s="264">
        <f t="shared" si="107"/>
        <v>9.0594999999999999</v>
      </c>
      <c r="Y256" s="264">
        <f t="shared" si="108"/>
        <v>9.4454999999999991</v>
      </c>
      <c r="Z256" s="264">
        <f t="shared" si="109"/>
        <v>9.7175000000000011</v>
      </c>
      <c r="AA256" s="264">
        <f t="shared" si="110"/>
        <v>10.135000000000002</v>
      </c>
      <c r="AB256" s="264">
        <f t="shared" si="111"/>
        <v>10.416</v>
      </c>
      <c r="AC256" s="264">
        <f t="shared" si="112"/>
        <v>10.968999999999999</v>
      </c>
      <c r="AD256" s="264">
        <f t="shared" si="113"/>
        <v>11.9895</v>
      </c>
      <c r="AF256" s="266">
        <v>254</v>
      </c>
      <c r="AG256" s="266">
        <v>9.8400000000000001E-2</v>
      </c>
      <c r="AH256" s="266">
        <v>8.7169000000000008</v>
      </c>
      <c r="AI256" s="266">
        <v>0.10879999999999999</v>
      </c>
      <c r="AJ256" s="266">
        <v>6.1929999999999996</v>
      </c>
      <c r="AK256" s="266">
        <v>6.7460000000000004</v>
      </c>
      <c r="AL256" s="266">
        <v>7.0890000000000004</v>
      </c>
      <c r="AM256" s="266">
        <v>7.2770000000000001</v>
      </c>
      <c r="AN256" s="266">
        <v>7.5750000000000002</v>
      </c>
      <c r="AO256" s="266">
        <v>7.782</v>
      </c>
      <c r="AP256" s="266">
        <v>8.0980000000000008</v>
      </c>
      <c r="AQ256" s="266">
        <v>8.7170000000000005</v>
      </c>
      <c r="AR256" s="266">
        <v>9.3780000000000001</v>
      </c>
      <c r="AS256" s="266">
        <v>9.7509999999999994</v>
      </c>
      <c r="AT256" s="266">
        <v>10.012</v>
      </c>
      <c r="AU256" s="266">
        <v>10.409000000000001</v>
      </c>
      <c r="AV256" s="266">
        <v>10.675000000000001</v>
      </c>
      <c r="AW256" s="266">
        <v>11.193</v>
      </c>
      <c r="AX256" s="266">
        <v>12.134</v>
      </c>
      <c r="BA256" s="372">
        <v>254</v>
      </c>
      <c r="BB256" s="372">
        <v>-0.13669999999999999</v>
      </c>
      <c r="BC256" s="372">
        <v>8.0471000000000004</v>
      </c>
      <c r="BD256" s="372">
        <v>0.12186</v>
      </c>
      <c r="BE256" s="372">
        <v>5.5739999999999998</v>
      </c>
      <c r="BF256" s="372">
        <v>6.093</v>
      </c>
      <c r="BG256" s="372">
        <v>6.4210000000000003</v>
      </c>
      <c r="BH256" s="372">
        <v>6.6029999999999998</v>
      </c>
      <c r="BI256" s="372">
        <v>6.8949999999999996</v>
      </c>
      <c r="BJ256" s="372">
        <v>7.1</v>
      </c>
      <c r="BK256" s="372">
        <v>7.4160000000000004</v>
      </c>
      <c r="BL256" s="372">
        <v>8.0470000000000006</v>
      </c>
      <c r="BM256" s="372">
        <v>8.7409999999999997</v>
      </c>
      <c r="BN256" s="372">
        <v>9.14</v>
      </c>
      <c r="BO256" s="372">
        <v>9.423</v>
      </c>
      <c r="BP256" s="372">
        <v>9.8610000000000007</v>
      </c>
      <c r="BQ256" s="372">
        <v>10.157</v>
      </c>
      <c r="BR256" s="372">
        <v>10.744999999999999</v>
      </c>
      <c r="BS256" s="372">
        <v>11.845000000000001</v>
      </c>
    </row>
    <row r="257" spans="1:71" x14ac:dyDescent="0.2">
      <c r="A257" s="265">
        <f t="shared" si="114"/>
        <v>8.391</v>
      </c>
      <c r="B257" s="265">
        <f t="shared" si="115"/>
        <v>7.7654999999999994</v>
      </c>
      <c r="C257" s="265">
        <f t="shared" si="92"/>
        <v>9.0694999999999997</v>
      </c>
      <c r="D257" s="265">
        <f t="shared" si="116"/>
        <v>255</v>
      </c>
      <c r="E257" s="373">
        <f t="shared" si="117"/>
        <v>8.3778234086242307</v>
      </c>
      <c r="F257" s="373">
        <f t="shared" si="118"/>
        <v>0.69815195071868585</v>
      </c>
      <c r="G257" s="373">
        <f t="shared" si="119"/>
        <v>17.377823408624231</v>
      </c>
      <c r="H257" s="374">
        <f t="shared" si="120"/>
        <v>0.89949403514098758</v>
      </c>
      <c r="I257" s="374">
        <f t="shared" si="93"/>
        <v>0.68821513834088321</v>
      </c>
      <c r="J257" s="374">
        <f t="shared" si="94"/>
        <v>0.79492775473372346</v>
      </c>
      <c r="K257" s="265" cm="1">
        <f t="array" ref="K257">$G257^gamma_drug4/($G257^gamma_drug4+(AGE_50_drug4+9)^gamma_drug4)</f>
        <v>1</v>
      </c>
      <c r="L257" s="264">
        <f t="shared" si="95"/>
        <v>255</v>
      </c>
      <c r="M257" s="264">
        <f t="shared" si="96"/>
        <v>-1.9649999999999994E-2</v>
      </c>
      <c r="N257" s="264">
        <f t="shared" si="97"/>
        <v>8.3913499999999992</v>
      </c>
      <c r="O257" s="264">
        <f t="shared" si="98"/>
        <v>0.11532999999999999</v>
      </c>
      <c r="P257" s="264">
        <f t="shared" si="99"/>
        <v>5.8900000000000006</v>
      </c>
      <c r="Q257" s="264">
        <f t="shared" si="100"/>
        <v>6.4264999999999999</v>
      </c>
      <c r="R257" s="264">
        <f t="shared" si="101"/>
        <v>6.7629999999999999</v>
      </c>
      <c r="S257" s="264">
        <f t="shared" si="102"/>
        <v>6.9480000000000004</v>
      </c>
      <c r="T257" s="264">
        <f t="shared" si="103"/>
        <v>7.2430000000000003</v>
      </c>
      <c r="U257" s="264">
        <f t="shared" si="104"/>
        <v>7.4495000000000005</v>
      </c>
      <c r="V257" s="264">
        <f t="shared" si="105"/>
        <v>7.7654999999999994</v>
      </c>
      <c r="W257" s="264">
        <f t="shared" si="106"/>
        <v>8.391</v>
      </c>
      <c r="X257" s="264">
        <f t="shared" si="107"/>
        <v>9.0694999999999997</v>
      </c>
      <c r="Y257" s="264">
        <f t="shared" si="108"/>
        <v>9.4565000000000001</v>
      </c>
      <c r="Z257" s="264">
        <f t="shared" si="109"/>
        <v>9.7285000000000004</v>
      </c>
      <c r="AA257" s="264">
        <f t="shared" si="110"/>
        <v>10.146000000000001</v>
      </c>
      <c r="AB257" s="264">
        <f t="shared" si="111"/>
        <v>10.4275</v>
      </c>
      <c r="AC257" s="264">
        <f t="shared" si="112"/>
        <v>10.9815</v>
      </c>
      <c r="AD257" s="264">
        <f t="shared" si="113"/>
        <v>12.003499999999999</v>
      </c>
      <c r="AF257" s="266">
        <v>255</v>
      </c>
      <c r="AG257" s="266">
        <v>9.8100000000000007E-2</v>
      </c>
      <c r="AH257" s="266">
        <v>8.7263999999999999</v>
      </c>
      <c r="AI257" s="266">
        <v>0.10879999999999999</v>
      </c>
      <c r="AJ257" s="266">
        <v>6.1989999999999998</v>
      </c>
      <c r="AK257" s="266">
        <v>6.7530000000000001</v>
      </c>
      <c r="AL257" s="266">
        <v>7.0970000000000004</v>
      </c>
      <c r="AM257" s="266">
        <v>7.2850000000000001</v>
      </c>
      <c r="AN257" s="266">
        <v>7.5830000000000002</v>
      </c>
      <c r="AO257" s="266">
        <v>7.7910000000000004</v>
      </c>
      <c r="AP257" s="266">
        <v>8.1069999999999993</v>
      </c>
      <c r="AQ257" s="266">
        <v>8.7260000000000009</v>
      </c>
      <c r="AR257" s="266">
        <v>9.3879999999999999</v>
      </c>
      <c r="AS257" s="266">
        <v>9.7620000000000005</v>
      </c>
      <c r="AT257" s="266">
        <v>10.023</v>
      </c>
      <c r="AU257" s="266">
        <v>10.42</v>
      </c>
      <c r="AV257" s="266">
        <v>10.686</v>
      </c>
      <c r="AW257" s="266">
        <v>11.205</v>
      </c>
      <c r="AX257" s="266">
        <v>12.148</v>
      </c>
      <c r="BA257" s="372">
        <v>255</v>
      </c>
      <c r="BB257" s="372">
        <v>-0.13739999999999999</v>
      </c>
      <c r="BC257" s="372">
        <v>8.0563000000000002</v>
      </c>
      <c r="BD257" s="372">
        <v>0.12186</v>
      </c>
      <c r="BE257" s="372">
        <v>5.5810000000000004</v>
      </c>
      <c r="BF257" s="372">
        <v>6.1</v>
      </c>
      <c r="BG257" s="372">
        <v>6.4290000000000003</v>
      </c>
      <c r="BH257" s="372">
        <v>6.6109999999999998</v>
      </c>
      <c r="BI257" s="372">
        <v>6.9029999999999996</v>
      </c>
      <c r="BJ257" s="372">
        <v>7.1079999999999997</v>
      </c>
      <c r="BK257" s="372">
        <v>7.4240000000000004</v>
      </c>
      <c r="BL257" s="372">
        <v>8.0559999999999992</v>
      </c>
      <c r="BM257" s="372">
        <v>8.7509999999999994</v>
      </c>
      <c r="BN257" s="372">
        <v>9.1509999999999998</v>
      </c>
      <c r="BO257" s="372">
        <v>9.4339999999999993</v>
      </c>
      <c r="BP257" s="372">
        <v>9.8719999999999999</v>
      </c>
      <c r="BQ257" s="372">
        <v>10.169</v>
      </c>
      <c r="BR257" s="372">
        <v>10.757999999999999</v>
      </c>
      <c r="BS257" s="372">
        <v>11.859</v>
      </c>
    </row>
    <row r="258" spans="1:71" x14ac:dyDescent="0.2">
      <c r="A258" s="265">
        <f t="shared" si="114"/>
        <v>8.4009999999999998</v>
      </c>
      <c r="B258" s="265">
        <f t="shared" si="115"/>
        <v>7.774</v>
      </c>
      <c r="C258" s="265">
        <f t="shared" ref="C258:C321" si="121">X258</f>
        <v>9.0799999999999983</v>
      </c>
      <c r="D258" s="265">
        <f t="shared" si="116"/>
        <v>256</v>
      </c>
      <c r="E258" s="373">
        <f t="shared" si="117"/>
        <v>8.4106776180698155</v>
      </c>
      <c r="F258" s="373">
        <f t="shared" si="118"/>
        <v>0.70088980150581792</v>
      </c>
      <c r="G258" s="373">
        <f t="shared" si="119"/>
        <v>17.410677618069816</v>
      </c>
      <c r="H258" s="374">
        <f t="shared" si="120"/>
        <v>0.90023438876111095</v>
      </c>
      <c r="I258" s="374">
        <f t="shared" ref="I258:I321" si="122">$G258^gamma_drug2/($G258^gamma_drug2+(AGE_50_drug2+9)^gamma_drug2)</f>
        <v>0.68943779475228129</v>
      </c>
      <c r="J258" s="374">
        <f t="shared" ref="J258:J321" si="123">$G258^gamma_drug3/($G258^gamma_drug3+(AGE_50_drug3+9)^gamma_drug3)</f>
        <v>0.79572715427875162</v>
      </c>
      <c r="K258" s="265" cm="1">
        <f t="array" ref="K258">$G258^gamma_drug4/($G258^gamma_drug4+(AGE_50_drug4+9)^gamma_drug4)</f>
        <v>1</v>
      </c>
      <c r="L258" s="264">
        <f t="shared" ref="L258:L321" si="124">AVERAGE(AF258,BA258)</f>
        <v>256</v>
      </c>
      <c r="M258" s="264">
        <f t="shared" ref="M258:M321" si="125">AVERAGE(AG258,BB258)</f>
        <v>-2.0200000000000003E-2</v>
      </c>
      <c r="N258" s="264">
        <f t="shared" ref="N258:N321" si="126">AVERAGE(AH258,BC258)</f>
        <v>8.4007000000000005</v>
      </c>
      <c r="O258" s="264">
        <f t="shared" ref="O258:O321" si="127">AVERAGE(AI258,BD258)</f>
        <v>0.11533499999999999</v>
      </c>
      <c r="P258" s="264">
        <f t="shared" ref="P258:P321" si="128">AVERAGE(AJ258,BE258)</f>
        <v>5.8964999999999996</v>
      </c>
      <c r="Q258" s="264">
        <f t="shared" ref="Q258:Q321" si="129">AVERAGE(AK258,BF258)</f>
        <v>6.4340000000000002</v>
      </c>
      <c r="R258" s="264">
        <f t="shared" ref="R258:R321" si="130">AVERAGE(AL258,BG258)</f>
        <v>6.7705000000000002</v>
      </c>
      <c r="S258" s="264">
        <f t="shared" ref="S258:S321" si="131">AVERAGE(AM258,BH258)</f>
        <v>6.9555000000000007</v>
      </c>
      <c r="T258" s="264">
        <f t="shared" ref="T258:T321" si="132">AVERAGE(AN258,BI258)</f>
        <v>7.2515000000000001</v>
      </c>
      <c r="U258" s="264">
        <f t="shared" ref="U258:U321" si="133">AVERAGE(AO258,BJ258)</f>
        <v>7.4574999999999996</v>
      </c>
      <c r="V258" s="264">
        <f t="shared" ref="V258:V321" si="134">AVERAGE(AP258,BK258)</f>
        <v>7.774</v>
      </c>
      <c r="W258" s="264">
        <f t="shared" ref="W258:W321" si="135">AVERAGE(AQ258,BL258)</f>
        <v>8.4009999999999998</v>
      </c>
      <c r="X258" s="264">
        <f t="shared" ref="X258:X321" si="136">AVERAGE(AR258,BM258)</f>
        <v>9.0799999999999983</v>
      </c>
      <c r="Y258" s="264">
        <f t="shared" ref="Y258:Y321" si="137">AVERAGE(AS258,BN258)</f>
        <v>9.4675000000000011</v>
      </c>
      <c r="Z258" s="264">
        <f t="shared" ref="Z258:Z321" si="138">AVERAGE(AT258,BO258)</f>
        <v>9.7394999999999996</v>
      </c>
      <c r="AA258" s="264">
        <f t="shared" ref="AA258:AA321" si="139">AVERAGE(AU258,BP258)</f>
        <v>10.158000000000001</v>
      </c>
      <c r="AB258" s="264">
        <f t="shared" ref="AB258:AB321" si="140">AVERAGE(AV258,BQ258)</f>
        <v>10.439499999999999</v>
      </c>
      <c r="AC258" s="264">
        <f t="shared" ref="AC258:AC321" si="141">AVERAGE(AW258,BR258)</f>
        <v>10.993500000000001</v>
      </c>
      <c r="AD258" s="264">
        <f t="shared" ref="AD258:AD321" si="142">AVERAGE(AX258,BS258)</f>
        <v>12.0175</v>
      </c>
      <c r="AF258" s="266">
        <v>256</v>
      </c>
      <c r="AG258" s="266">
        <v>9.7699999999999995E-2</v>
      </c>
      <c r="AH258" s="266">
        <v>8.7359000000000009</v>
      </c>
      <c r="AI258" s="266">
        <v>0.10879999999999999</v>
      </c>
      <c r="AJ258" s="266">
        <v>6.2060000000000004</v>
      </c>
      <c r="AK258" s="266">
        <v>6.7610000000000001</v>
      </c>
      <c r="AL258" s="266">
        <v>7.1050000000000004</v>
      </c>
      <c r="AM258" s="266">
        <v>7.2930000000000001</v>
      </c>
      <c r="AN258" s="266">
        <v>7.5919999999999996</v>
      </c>
      <c r="AO258" s="266">
        <v>7.7990000000000004</v>
      </c>
      <c r="AP258" s="266">
        <v>8.1159999999999997</v>
      </c>
      <c r="AQ258" s="266">
        <v>8.7360000000000007</v>
      </c>
      <c r="AR258" s="266">
        <v>9.3989999999999991</v>
      </c>
      <c r="AS258" s="266">
        <v>9.7729999999999997</v>
      </c>
      <c r="AT258" s="266">
        <v>10.034000000000001</v>
      </c>
      <c r="AU258" s="266">
        <v>10.432</v>
      </c>
      <c r="AV258" s="266">
        <v>10.698</v>
      </c>
      <c r="AW258" s="266">
        <v>11.217000000000001</v>
      </c>
      <c r="AX258" s="266">
        <v>12.161</v>
      </c>
      <c r="BA258" s="372">
        <v>256</v>
      </c>
      <c r="BB258" s="372">
        <v>-0.1381</v>
      </c>
      <c r="BC258" s="372">
        <v>8.0655000000000001</v>
      </c>
      <c r="BD258" s="372">
        <v>0.12187000000000001</v>
      </c>
      <c r="BE258" s="372">
        <v>5.5869999999999997</v>
      </c>
      <c r="BF258" s="372">
        <v>6.1070000000000002</v>
      </c>
      <c r="BG258" s="372">
        <v>6.4359999999999999</v>
      </c>
      <c r="BH258" s="372">
        <v>6.6180000000000003</v>
      </c>
      <c r="BI258" s="372">
        <v>6.9109999999999996</v>
      </c>
      <c r="BJ258" s="372">
        <v>7.1159999999999997</v>
      </c>
      <c r="BK258" s="372">
        <v>7.4320000000000004</v>
      </c>
      <c r="BL258" s="372">
        <v>8.0660000000000007</v>
      </c>
      <c r="BM258" s="372">
        <v>8.7609999999999992</v>
      </c>
      <c r="BN258" s="372">
        <v>9.1620000000000008</v>
      </c>
      <c r="BO258" s="372">
        <v>9.4450000000000003</v>
      </c>
      <c r="BP258" s="372">
        <v>9.8840000000000003</v>
      </c>
      <c r="BQ258" s="372">
        <v>10.180999999999999</v>
      </c>
      <c r="BR258" s="372">
        <v>10.77</v>
      </c>
      <c r="BS258" s="372">
        <v>11.874000000000001</v>
      </c>
    </row>
    <row r="259" spans="1:71" x14ac:dyDescent="0.2">
      <c r="A259" s="265">
        <f t="shared" ref="A259:A322" si="143">W259</f>
        <v>8.41</v>
      </c>
      <c r="B259" s="265">
        <f t="shared" ref="B259:B322" si="144">V259</f>
        <v>7.7825000000000006</v>
      </c>
      <c r="C259" s="265">
        <f t="shared" si="121"/>
        <v>9.09</v>
      </c>
      <c r="D259" s="265">
        <f t="shared" ref="D259:D322" si="145">L259</f>
        <v>257</v>
      </c>
      <c r="E259" s="373">
        <f t="shared" ref="E259:E322" si="146">D259/(365.25/12)</f>
        <v>8.4435318275154003</v>
      </c>
      <c r="F259" s="373">
        <f t="shared" ref="F259:F322" si="147">D259/365.25</f>
        <v>0.70362765229294999</v>
      </c>
      <c r="G259" s="373">
        <f t="shared" ref="G259:G322" si="148">E259+9</f>
        <v>17.4435318275154</v>
      </c>
      <c r="H259" s="374">
        <f t="shared" ref="H259:H322" si="149">$G259^gamma_drug1/(G259^gamma+(AGE_50_drug1+9)^gamma_drug1)</f>
        <v>0.90096850711934728</v>
      </c>
      <c r="I259" s="374">
        <f t="shared" si="122"/>
        <v>0.69065551412326531</v>
      </c>
      <c r="J259" s="374">
        <f t="shared" si="123"/>
        <v>0.79652273478780389</v>
      </c>
      <c r="K259" s="265" cm="1">
        <f t="array" ref="K259">$G259^gamma_drug4/($G259^gamma_drug4+(AGE_50_drug4+9)^gamma_drug4)</f>
        <v>1</v>
      </c>
      <c r="L259" s="264">
        <f t="shared" si="124"/>
        <v>257</v>
      </c>
      <c r="M259" s="264">
        <f t="shared" si="125"/>
        <v>-2.0700000000000003E-2</v>
      </c>
      <c r="N259" s="264">
        <f t="shared" si="126"/>
        <v>8.4099500000000003</v>
      </c>
      <c r="O259" s="264">
        <f t="shared" si="127"/>
        <v>0.11533499999999999</v>
      </c>
      <c r="P259" s="264">
        <f t="shared" si="128"/>
        <v>5.9035000000000002</v>
      </c>
      <c r="Q259" s="264">
        <f t="shared" si="129"/>
        <v>6.4409999999999998</v>
      </c>
      <c r="R259" s="264">
        <f t="shared" si="130"/>
        <v>6.7780000000000005</v>
      </c>
      <c r="S259" s="264">
        <f t="shared" si="131"/>
        <v>6.9634999999999998</v>
      </c>
      <c r="T259" s="264">
        <f t="shared" si="132"/>
        <v>7.2594999999999992</v>
      </c>
      <c r="U259" s="264">
        <f t="shared" si="133"/>
        <v>7.4659999999999993</v>
      </c>
      <c r="V259" s="264">
        <f t="shared" si="134"/>
        <v>7.7825000000000006</v>
      </c>
      <c r="W259" s="264">
        <f t="shared" si="135"/>
        <v>8.41</v>
      </c>
      <c r="X259" s="264">
        <f t="shared" si="136"/>
        <v>9.09</v>
      </c>
      <c r="Y259" s="264">
        <f t="shared" si="137"/>
        <v>9.4774999999999991</v>
      </c>
      <c r="Z259" s="264">
        <f t="shared" si="138"/>
        <v>9.75</v>
      </c>
      <c r="AA259" s="264">
        <f t="shared" si="139"/>
        <v>10.169</v>
      </c>
      <c r="AB259" s="264">
        <f t="shared" si="140"/>
        <v>10.451499999999999</v>
      </c>
      <c r="AC259" s="264">
        <f t="shared" si="141"/>
        <v>11.006499999999999</v>
      </c>
      <c r="AD259" s="264">
        <f t="shared" si="142"/>
        <v>12.031500000000001</v>
      </c>
      <c r="AF259" s="266">
        <v>257</v>
      </c>
      <c r="AG259" s="266">
        <v>9.74E-2</v>
      </c>
      <c r="AH259" s="266">
        <v>8.7453000000000003</v>
      </c>
      <c r="AI259" s="266">
        <v>0.10879999999999999</v>
      </c>
      <c r="AJ259" s="266">
        <v>6.2130000000000001</v>
      </c>
      <c r="AK259" s="266">
        <v>6.7679999999999998</v>
      </c>
      <c r="AL259" s="266">
        <v>7.1120000000000001</v>
      </c>
      <c r="AM259" s="266">
        <v>7.3010000000000002</v>
      </c>
      <c r="AN259" s="266">
        <v>7.6</v>
      </c>
      <c r="AO259" s="266">
        <v>7.8079999999999998</v>
      </c>
      <c r="AP259" s="266">
        <v>8.1240000000000006</v>
      </c>
      <c r="AQ259" s="266">
        <v>8.7449999999999992</v>
      </c>
      <c r="AR259" s="266">
        <v>9.4090000000000007</v>
      </c>
      <c r="AS259" s="266">
        <v>9.7829999999999995</v>
      </c>
      <c r="AT259" s="266">
        <v>10.044</v>
      </c>
      <c r="AU259" s="266">
        <v>10.443</v>
      </c>
      <c r="AV259" s="266">
        <v>10.71</v>
      </c>
      <c r="AW259" s="266">
        <v>11.23</v>
      </c>
      <c r="AX259" s="266">
        <v>12.175000000000001</v>
      </c>
      <c r="BA259" s="372">
        <v>257</v>
      </c>
      <c r="BB259" s="372">
        <v>-0.13880000000000001</v>
      </c>
      <c r="BC259" s="372">
        <v>8.0746000000000002</v>
      </c>
      <c r="BD259" s="372">
        <v>0.12187000000000001</v>
      </c>
      <c r="BE259" s="372">
        <v>5.5940000000000003</v>
      </c>
      <c r="BF259" s="372">
        <v>6.1139999999999999</v>
      </c>
      <c r="BG259" s="372">
        <v>6.444</v>
      </c>
      <c r="BH259" s="372">
        <v>6.6260000000000003</v>
      </c>
      <c r="BI259" s="372">
        <v>6.9189999999999996</v>
      </c>
      <c r="BJ259" s="372">
        <v>7.1239999999999997</v>
      </c>
      <c r="BK259" s="372">
        <v>7.4409999999999998</v>
      </c>
      <c r="BL259" s="372">
        <v>8.0749999999999993</v>
      </c>
      <c r="BM259" s="372">
        <v>8.7710000000000008</v>
      </c>
      <c r="BN259" s="372">
        <v>9.1720000000000006</v>
      </c>
      <c r="BO259" s="372">
        <v>9.4559999999999995</v>
      </c>
      <c r="BP259" s="372">
        <v>9.8949999999999996</v>
      </c>
      <c r="BQ259" s="372">
        <v>10.193</v>
      </c>
      <c r="BR259" s="372">
        <v>10.782999999999999</v>
      </c>
      <c r="BS259" s="372">
        <v>11.888</v>
      </c>
    </row>
    <row r="260" spans="1:71" x14ac:dyDescent="0.2">
      <c r="A260" s="265">
        <f t="shared" si="143"/>
        <v>8.4194999999999993</v>
      </c>
      <c r="B260" s="265">
        <f t="shared" si="144"/>
        <v>7.7909999999999995</v>
      </c>
      <c r="C260" s="265">
        <f t="shared" si="121"/>
        <v>9.099499999999999</v>
      </c>
      <c r="D260" s="265">
        <f t="shared" si="145"/>
        <v>258</v>
      </c>
      <c r="E260" s="373">
        <f t="shared" si="146"/>
        <v>8.4763860369609851</v>
      </c>
      <c r="F260" s="373">
        <f t="shared" si="147"/>
        <v>0.70636550308008217</v>
      </c>
      <c r="G260" s="373">
        <f t="shared" si="148"/>
        <v>17.476386036960985</v>
      </c>
      <c r="H260" s="374">
        <f t="shared" si="149"/>
        <v>0.90169644556818862</v>
      </c>
      <c r="I260" s="374">
        <f t="shared" si="122"/>
        <v>0.69186830883099315</v>
      </c>
      <c r="J260" s="374">
        <f t="shared" si="123"/>
        <v>0.79731451547787435</v>
      </c>
      <c r="K260" s="265" cm="1">
        <f t="array" ref="K260">$G260^gamma_drug4/($G260^gamma_drug4+(AGE_50_drug4+9)^gamma_drug4)</f>
        <v>1</v>
      </c>
      <c r="L260" s="264">
        <f t="shared" si="124"/>
        <v>258</v>
      </c>
      <c r="M260" s="264">
        <f t="shared" si="125"/>
        <v>-2.1299999999999999E-2</v>
      </c>
      <c r="N260" s="264">
        <f t="shared" si="126"/>
        <v>8.4192499999999999</v>
      </c>
      <c r="O260" s="264">
        <f t="shared" si="127"/>
        <v>0.11534</v>
      </c>
      <c r="P260" s="264">
        <f t="shared" si="128"/>
        <v>5.91</v>
      </c>
      <c r="Q260" s="264">
        <f t="shared" si="129"/>
        <v>6.4485000000000001</v>
      </c>
      <c r="R260" s="264">
        <f t="shared" si="130"/>
        <v>6.7854999999999999</v>
      </c>
      <c r="S260" s="264">
        <f t="shared" si="131"/>
        <v>6.9710000000000001</v>
      </c>
      <c r="T260" s="264">
        <f t="shared" si="132"/>
        <v>7.2669999999999995</v>
      </c>
      <c r="U260" s="264">
        <f t="shared" si="133"/>
        <v>7.4740000000000002</v>
      </c>
      <c r="V260" s="264">
        <f t="shared" si="134"/>
        <v>7.7909999999999995</v>
      </c>
      <c r="W260" s="264">
        <f t="shared" si="135"/>
        <v>8.4194999999999993</v>
      </c>
      <c r="X260" s="264">
        <f t="shared" si="136"/>
        <v>9.099499999999999</v>
      </c>
      <c r="Y260" s="264">
        <f t="shared" si="137"/>
        <v>9.4879999999999995</v>
      </c>
      <c r="Z260" s="264">
        <f t="shared" si="138"/>
        <v>9.7609999999999992</v>
      </c>
      <c r="AA260" s="264">
        <f t="shared" si="139"/>
        <v>10.18</v>
      </c>
      <c r="AB260" s="264">
        <f t="shared" si="140"/>
        <v>10.4625</v>
      </c>
      <c r="AC260" s="264">
        <f t="shared" si="141"/>
        <v>11.019</v>
      </c>
      <c r="AD260" s="264">
        <f t="shared" si="142"/>
        <v>12.045500000000001</v>
      </c>
      <c r="AF260" s="266">
        <v>258</v>
      </c>
      <c r="AG260" s="266">
        <v>9.7000000000000003E-2</v>
      </c>
      <c r="AH260" s="266">
        <v>8.7547999999999995</v>
      </c>
      <c r="AI260" s="266">
        <v>0.10879999999999999</v>
      </c>
      <c r="AJ260" s="266">
        <v>6.22</v>
      </c>
      <c r="AK260" s="266">
        <v>6.7759999999999998</v>
      </c>
      <c r="AL260" s="266">
        <v>7.12</v>
      </c>
      <c r="AM260" s="266">
        <v>7.3090000000000002</v>
      </c>
      <c r="AN260" s="266">
        <v>7.6079999999999997</v>
      </c>
      <c r="AO260" s="266">
        <v>7.8159999999999998</v>
      </c>
      <c r="AP260" s="266">
        <v>8.1329999999999991</v>
      </c>
      <c r="AQ260" s="266">
        <v>8.7550000000000008</v>
      </c>
      <c r="AR260" s="266">
        <v>9.4190000000000005</v>
      </c>
      <c r="AS260" s="266">
        <v>9.7940000000000005</v>
      </c>
      <c r="AT260" s="266">
        <v>10.055</v>
      </c>
      <c r="AU260" s="266">
        <v>10.454000000000001</v>
      </c>
      <c r="AV260" s="266">
        <v>10.721</v>
      </c>
      <c r="AW260" s="266">
        <v>11.242000000000001</v>
      </c>
      <c r="AX260" s="266">
        <v>12.188000000000001</v>
      </c>
      <c r="BA260" s="372">
        <v>258</v>
      </c>
      <c r="BB260" s="372">
        <v>-0.1396</v>
      </c>
      <c r="BC260" s="372">
        <v>8.0837000000000003</v>
      </c>
      <c r="BD260" s="372">
        <v>0.12188</v>
      </c>
      <c r="BE260" s="372">
        <v>5.6</v>
      </c>
      <c r="BF260" s="372">
        <v>6.1210000000000004</v>
      </c>
      <c r="BG260" s="372">
        <v>6.4509999999999996</v>
      </c>
      <c r="BH260" s="372">
        <v>6.633</v>
      </c>
      <c r="BI260" s="372">
        <v>6.9260000000000002</v>
      </c>
      <c r="BJ260" s="372">
        <v>7.1319999999999997</v>
      </c>
      <c r="BK260" s="372">
        <v>7.4489999999999998</v>
      </c>
      <c r="BL260" s="372">
        <v>8.0839999999999996</v>
      </c>
      <c r="BM260" s="372">
        <v>8.7799999999999994</v>
      </c>
      <c r="BN260" s="372">
        <v>9.1820000000000004</v>
      </c>
      <c r="BO260" s="372">
        <v>9.4670000000000005</v>
      </c>
      <c r="BP260" s="372">
        <v>9.9060000000000006</v>
      </c>
      <c r="BQ260" s="372">
        <v>10.204000000000001</v>
      </c>
      <c r="BR260" s="372">
        <v>10.795999999999999</v>
      </c>
      <c r="BS260" s="372">
        <v>11.903</v>
      </c>
    </row>
    <row r="261" spans="1:71" x14ac:dyDescent="0.2">
      <c r="A261" s="265">
        <f t="shared" si="143"/>
        <v>8.4284999999999997</v>
      </c>
      <c r="B261" s="265">
        <f t="shared" si="144"/>
        <v>7.8</v>
      </c>
      <c r="C261" s="265">
        <f t="shared" si="121"/>
        <v>9.1095000000000006</v>
      </c>
      <c r="D261" s="265">
        <f t="shared" si="145"/>
        <v>259</v>
      </c>
      <c r="E261" s="373">
        <f t="shared" si="146"/>
        <v>8.5092402464065717</v>
      </c>
      <c r="F261" s="373">
        <f t="shared" si="147"/>
        <v>0.70910335386721424</v>
      </c>
      <c r="G261" s="373">
        <f t="shared" si="148"/>
        <v>17.50924024640657</v>
      </c>
      <c r="H261" s="374">
        <f t="shared" si="149"/>
        <v>0.90241825900853212</v>
      </c>
      <c r="I261" s="374">
        <f t="shared" si="122"/>
        <v>0.69307619135967324</v>
      </c>
      <c r="J261" s="374">
        <f t="shared" si="123"/>
        <v>0.79810251549049882</v>
      </c>
      <c r="K261" s="265" cm="1">
        <f t="array" ref="K261">$G261^gamma_drug4/($G261^gamma_drug4+(AGE_50_drug4+9)^gamma_drug4)</f>
        <v>1</v>
      </c>
      <c r="L261" s="264">
        <f t="shared" si="124"/>
        <v>259</v>
      </c>
      <c r="M261" s="264">
        <f t="shared" si="125"/>
        <v>-2.1800000000000007E-2</v>
      </c>
      <c r="N261" s="264">
        <f t="shared" si="126"/>
        <v>8.4284999999999997</v>
      </c>
      <c r="O261" s="264">
        <f t="shared" si="127"/>
        <v>0.115345</v>
      </c>
      <c r="P261" s="264">
        <f t="shared" si="128"/>
        <v>5.9165000000000001</v>
      </c>
      <c r="Q261" s="264">
        <f t="shared" si="129"/>
        <v>6.4555000000000007</v>
      </c>
      <c r="R261" s="264">
        <f t="shared" si="130"/>
        <v>6.7930000000000001</v>
      </c>
      <c r="S261" s="264">
        <f t="shared" si="131"/>
        <v>6.9790000000000001</v>
      </c>
      <c r="T261" s="264">
        <f t="shared" si="132"/>
        <v>7.2750000000000004</v>
      </c>
      <c r="U261" s="264">
        <f t="shared" si="133"/>
        <v>7.4824999999999999</v>
      </c>
      <c r="V261" s="264">
        <f t="shared" si="134"/>
        <v>7.8</v>
      </c>
      <c r="W261" s="264">
        <f t="shared" si="135"/>
        <v>8.4284999999999997</v>
      </c>
      <c r="X261" s="264">
        <f t="shared" si="136"/>
        <v>9.1095000000000006</v>
      </c>
      <c r="Y261" s="264">
        <f t="shared" si="137"/>
        <v>9.4984999999999999</v>
      </c>
      <c r="Z261" s="264">
        <f t="shared" si="138"/>
        <v>9.7714999999999996</v>
      </c>
      <c r="AA261" s="264">
        <f t="shared" si="139"/>
        <v>10.192</v>
      </c>
      <c r="AB261" s="264">
        <f t="shared" si="140"/>
        <v>10.474499999999999</v>
      </c>
      <c r="AC261" s="264">
        <f t="shared" si="141"/>
        <v>11.030999999999999</v>
      </c>
      <c r="AD261" s="264">
        <f t="shared" si="142"/>
        <v>12.059000000000001</v>
      </c>
      <c r="AF261" s="266">
        <v>259</v>
      </c>
      <c r="AG261" s="266">
        <v>9.6699999999999994E-2</v>
      </c>
      <c r="AH261" s="266">
        <v>8.7642000000000007</v>
      </c>
      <c r="AI261" s="266">
        <v>0.10879999999999999</v>
      </c>
      <c r="AJ261" s="266">
        <v>6.2270000000000003</v>
      </c>
      <c r="AK261" s="266">
        <v>6.7830000000000004</v>
      </c>
      <c r="AL261" s="266">
        <v>7.1280000000000001</v>
      </c>
      <c r="AM261" s="266">
        <v>7.3170000000000002</v>
      </c>
      <c r="AN261" s="266">
        <v>7.6159999999999997</v>
      </c>
      <c r="AO261" s="266">
        <v>7.8250000000000002</v>
      </c>
      <c r="AP261" s="266">
        <v>8.1419999999999995</v>
      </c>
      <c r="AQ261" s="266">
        <v>8.7639999999999993</v>
      </c>
      <c r="AR261" s="266">
        <v>9.4290000000000003</v>
      </c>
      <c r="AS261" s="266">
        <v>9.8040000000000003</v>
      </c>
      <c r="AT261" s="266">
        <v>10.066000000000001</v>
      </c>
      <c r="AU261" s="266">
        <v>10.465999999999999</v>
      </c>
      <c r="AV261" s="266">
        <v>10.733000000000001</v>
      </c>
      <c r="AW261" s="266">
        <v>11.254</v>
      </c>
      <c r="AX261" s="266">
        <v>12.201000000000001</v>
      </c>
      <c r="BA261" s="372">
        <v>259</v>
      </c>
      <c r="BB261" s="372">
        <v>-0.14030000000000001</v>
      </c>
      <c r="BC261" s="372">
        <v>8.0928000000000004</v>
      </c>
      <c r="BD261" s="372">
        <v>0.12189</v>
      </c>
      <c r="BE261" s="372">
        <v>5.6059999999999999</v>
      </c>
      <c r="BF261" s="372">
        <v>6.1280000000000001</v>
      </c>
      <c r="BG261" s="372">
        <v>6.4580000000000002</v>
      </c>
      <c r="BH261" s="372">
        <v>6.641</v>
      </c>
      <c r="BI261" s="372">
        <v>6.9340000000000002</v>
      </c>
      <c r="BJ261" s="372">
        <v>7.14</v>
      </c>
      <c r="BK261" s="372">
        <v>7.4580000000000002</v>
      </c>
      <c r="BL261" s="372">
        <v>8.093</v>
      </c>
      <c r="BM261" s="372">
        <v>8.7899999999999991</v>
      </c>
      <c r="BN261" s="372">
        <v>9.1929999999999996</v>
      </c>
      <c r="BO261" s="372">
        <v>9.4770000000000003</v>
      </c>
      <c r="BP261" s="372">
        <v>9.9179999999999993</v>
      </c>
      <c r="BQ261" s="372">
        <v>10.215999999999999</v>
      </c>
      <c r="BR261" s="372">
        <v>10.808</v>
      </c>
      <c r="BS261" s="372">
        <v>11.917</v>
      </c>
    </row>
    <row r="262" spans="1:71" x14ac:dyDescent="0.2">
      <c r="A262" s="265">
        <f t="shared" si="143"/>
        <v>8.4379999999999988</v>
      </c>
      <c r="B262" s="265">
        <f t="shared" si="144"/>
        <v>7.8085000000000004</v>
      </c>
      <c r="C262" s="265">
        <f t="shared" si="121"/>
        <v>9.1195000000000004</v>
      </c>
      <c r="D262" s="265">
        <f t="shared" si="145"/>
        <v>260</v>
      </c>
      <c r="E262" s="373">
        <f t="shared" si="146"/>
        <v>8.5420944558521565</v>
      </c>
      <c r="F262" s="373">
        <f t="shared" si="147"/>
        <v>0.7118412046543463</v>
      </c>
      <c r="G262" s="373">
        <f t="shared" si="148"/>
        <v>17.542094455852158</v>
      </c>
      <c r="H262" s="374">
        <f t="shared" si="149"/>
        <v>0.90313400189155812</v>
      </c>
      <c r="I262" s="374">
        <f t="shared" si="122"/>
        <v>0.69427917429802344</v>
      </c>
      <c r="J262" s="374">
        <f t="shared" si="123"/>
        <v>0.79888675389153097</v>
      </c>
      <c r="K262" s="265" cm="1">
        <f t="array" ref="K262">$G262^gamma_drug4/($G262^gamma_drug4+(AGE_50_drug4+9)^gamma_drug4)</f>
        <v>1</v>
      </c>
      <c r="L262" s="264">
        <f t="shared" si="124"/>
        <v>260</v>
      </c>
      <c r="M262" s="264">
        <f t="shared" si="125"/>
        <v>-2.2349999999999995E-2</v>
      </c>
      <c r="N262" s="264">
        <f t="shared" si="126"/>
        <v>8.4376999999999995</v>
      </c>
      <c r="O262" s="264">
        <f t="shared" si="127"/>
        <v>0.115345</v>
      </c>
      <c r="P262" s="264">
        <f t="shared" si="128"/>
        <v>5.9235000000000007</v>
      </c>
      <c r="Q262" s="264">
        <f t="shared" si="129"/>
        <v>6.4625000000000004</v>
      </c>
      <c r="R262" s="264">
        <f t="shared" si="130"/>
        <v>6.8</v>
      </c>
      <c r="S262" s="264">
        <f t="shared" si="131"/>
        <v>6.9859999999999998</v>
      </c>
      <c r="T262" s="264">
        <f t="shared" si="132"/>
        <v>7.2829999999999995</v>
      </c>
      <c r="U262" s="264">
        <f t="shared" si="133"/>
        <v>7.4904999999999999</v>
      </c>
      <c r="V262" s="264">
        <f t="shared" si="134"/>
        <v>7.8085000000000004</v>
      </c>
      <c r="W262" s="264">
        <f t="shared" si="135"/>
        <v>8.4379999999999988</v>
      </c>
      <c r="X262" s="264">
        <f t="shared" si="136"/>
        <v>9.1195000000000004</v>
      </c>
      <c r="Y262" s="264">
        <f t="shared" si="137"/>
        <v>9.5090000000000003</v>
      </c>
      <c r="Z262" s="264">
        <f t="shared" si="138"/>
        <v>9.7824999999999989</v>
      </c>
      <c r="AA262" s="264">
        <f t="shared" si="139"/>
        <v>10.202999999999999</v>
      </c>
      <c r="AB262" s="264">
        <f t="shared" si="140"/>
        <v>10.486000000000001</v>
      </c>
      <c r="AC262" s="264">
        <f t="shared" si="141"/>
        <v>11.0435</v>
      </c>
      <c r="AD262" s="264">
        <f t="shared" si="142"/>
        <v>12.073</v>
      </c>
      <c r="AF262" s="266">
        <v>260</v>
      </c>
      <c r="AG262" s="266">
        <v>9.6299999999999997E-2</v>
      </c>
      <c r="AH262" s="266">
        <v>8.7735000000000003</v>
      </c>
      <c r="AI262" s="266">
        <v>0.10879999999999999</v>
      </c>
      <c r="AJ262" s="266">
        <v>6.234</v>
      </c>
      <c r="AK262" s="266">
        <v>6.79</v>
      </c>
      <c r="AL262" s="266">
        <v>7.1349999999999998</v>
      </c>
      <c r="AM262" s="266">
        <v>7.3239999999999998</v>
      </c>
      <c r="AN262" s="266">
        <v>7.6239999999999997</v>
      </c>
      <c r="AO262" s="266">
        <v>7.8330000000000002</v>
      </c>
      <c r="AP262" s="266">
        <v>8.1509999999999998</v>
      </c>
      <c r="AQ262" s="266">
        <v>8.7739999999999991</v>
      </c>
      <c r="AR262" s="266">
        <v>9.4390000000000001</v>
      </c>
      <c r="AS262" s="266">
        <v>9.8149999999999995</v>
      </c>
      <c r="AT262" s="266">
        <v>10.077</v>
      </c>
      <c r="AU262" s="266">
        <v>10.477</v>
      </c>
      <c r="AV262" s="266">
        <v>10.744</v>
      </c>
      <c r="AW262" s="266">
        <v>11.266</v>
      </c>
      <c r="AX262" s="266">
        <v>12.215</v>
      </c>
      <c r="BA262" s="372">
        <v>260</v>
      </c>
      <c r="BB262" s="372">
        <v>-0.14099999999999999</v>
      </c>
      <c r="BC262" s="372">
        <v>8.1019000000000005</v>
      </c>
      <c r="BD262" s="372">
        <v>0.12189</v>
      </c>
      <c r="BE262" s="372">
        <v>5.6130000000000004</v>
      </c>
      <c r="BF262" s="372">
        <v>6.1349999999999998</v>
      </c>
      <c r="BG262" s="372">
        <v>6.4649999999999999</v>
      </c>
      <c r="BH262" s="372">
        <v>6.6479999999999997</v>
      </c>
      <c r="BI262" s="372">
        <v>6.9420000000000002</v>
      </c>
      <c r="BJ262" s="372">
        <v>7.1479999999999997</v>
      </c>
      <c r="BK262" s="372">
        <v>7.4660000000000002</v>
      </c>
      <c r="BL262" s="372">
        <v>8.1020000000000003</v>
      </c>
      <c r="BM262" s="372">
        <v>8.8000000000000007</v>
      </c>
      <c r="BN262" s="372">
        <v>9.2029999999999994</v>
      </c>
      <c r="BO262" s="372">
        <v>9.4879999999999995</v>
      </c>
      <c r="BP262" s="372">
        <v>9.9290000000000003</v>
      </c>
      <c r="BQ262" s="372">
        <v>10.228</v>
      </c>
      <c r="BR262" s="372">
        <v>10.821</v>
      </c>
      <c r="BS262" s="372">
        <v>11.930999999999999</v>
      </c>
    </row>
    <row r="263" spans="1:71" x14ac:dyDescent="0.2">
      <c r="A263" s="265">
        <f t="shared" si="143"/>
        <v>8.4469999999999992</v>
      </c>
      <c r="B263" s="265">
        <f t="shared" si="144"/>
        <v>7.8165000000000004</v>
      </c>
      <c r="C263" s="265">
        <f t="shared" si="121"/>
        <v>9.1295000000000002</v>
      </c>
      <c r="D263" s="265">
        <f t="shared" si="145"/>
        <v>261</v>
      </c>
      <c r="E263" s="373">
        <f t="shared" si="146"/>
        <v>8.5749486652977414</v>
      </c>
      <c r="F263" s="373">
        <f t="shared" si="147"/>
        <v>0.71457905544147848</v>
      </c>
      <c r="G263" s="373">
        <f t="shared" si="148"/>
        <v>17.57494866529774</v>
      </c>
      <c r="H263" s="374">
        <f t="shared" si="149"/>
        <v>0.90384372822065695</v>
      </c>
      <c r="I263" s="374">
        <f t="shared" si="122"/>
        <v>0.69547727033676177</v>
      </c>
      <c r="J263" s="374">
        <f t="shared" si="123"/>
        <v>0.79966724967092617</v>
      </c>
      <c r="K263" s="265" cm="1">
        <f t="array" ref="K263">$G263^gamma_drug4/($G263^gamma_drug4+(AGE_50_drug4+9)^gamma_drug4)</f>
        <v>1</v>
      </c>
      <c r="L263" s="264">
        <f t="shared" si="124"/>
        <v>261</v>
      </c>
      <c r="M263" s="264">
        <f t="shared" si="125"/>
        <v>-2.2849999999999995E-2</v>
      </c>
      <c r="N263" s="264">
        <f t="shared" si="126"/>
        <v>8.4468999999999994</v>
      </c>
      <c r="O263" s="264">
        <f t="shared" si="127"/>
        <v>0.11534999999999999</v>
      </c>
      <c r="P263" s="264">
        <f t="shared" si="128"/>
        <v>5.9295</v>
      </c>
      <c r="Q263" s="264">
        <f t="shared" si="129"/>
        <v>6.4700000000000006</v>
      </c>
      <c r="R263" s="264">
        <f t="shared" si="130"/>
        <v>6.8079999999999998</v>
      </c>
      <c r="S263" s="264">
        <f t="shared" si="131"/>
        <v>6.9939999999999998</v>
      </c>
      <c r="T263" s="264">
        <f t="shared" si="132"/>
        <v>7.2915000000000001</v>
      </c>
      <c r="U263" s="264">
        <f t="shared" si="133"/>
        <v>7.4984999999999999</v>
      </c>
      <c r="V263" s="264">
        <f t="shared" si="134"/>
        <v>7.8165000000000004</v>
      </c>
      <c r="W263" s="264">
        <f t="shared" si="135"/>
        <v>8.4469999999999992</v>
      </c>
      <c r="X263" s="264">
        <f t="shared" si="136"/>
        <v>9.1295000000000002</v>
      </c>
      <c r="Y263" s="264">
        <f t="shared" si="137"/>
        <v>9.5195000000000007</v>
      </c>
      <c r="Z263" s="264">
        <f t="shared" si="138"/>
        <v>9.7934999999999999</v>
      </c>
      <c r="AA263" s="264">
        <f t="shared" si="139"/>
        <v>10.214500000000001</v>
      </c>
      <c r="AB263" s="264">
        <f t="shared" si="140"/>
        <v>10.498000000000001</v>
      </c>
      <c r="AC263" s="264">
        <f t="shared" si="141"/>
        <v>11.056000000000001</v>
      </c>
      <c r="AD263" s="264">
        <f t="shared" si="142"/>
        <v>12.086500000000001</v>
      </c>
      <c r="AF263" s="266">
        <v>261</v>
      </c>
      <c r="AG263" s="266">
        <v>9.6000000000000002E-2</v>
      </c>
      <c r="AH263" s="266">
        <v>8.7828999999999997</v>
      </c>
      <c r="AI263" s="266">
        <v>0.10879999999999999</v>
      </c>
      <c r="AJ263" s="266">
        <v>6.24</v>
      </c>
      <c r="AK263" s="266">
        <v>6.798</v>
      </c>
      <c r="AL263" s="266">
        <v>7.1429999999999998</v>
      </c>
      <c r="AM263" s="266">
        <v>7.3319999999999999</v>
      </c>
      <c r="AN263" s="266">
        <v>7.633</v>
      </c>
      <c r="AO263" s="266">
        <v>7.8410000000000002</v>
      </c>
      <c r="AP263" s="266">
        <v>8.1590000000000007</v>
      </c>
      <c r="AQ263" s="266">
        <v>8.7829999999999995</v>
      </c>
      <c r="AR263" s="266">
        <v>9.4489999999999998</v>
      </c>
      <c r="AS263" s="266">
        <v>9.8249999999999993</v>
      </c>
      <c r="AT263" s="266">
        <v>10.087999999999999</v>
      </c>
      <c r="AU263" s="266">
        <v>10.488</v>
      </c>
      <c r="AV263" s="266">
        <v>10.756</v>
      </c>
      <c r="AW263" s="266">
        <v>11.278</v>
      </c>
      <c r="AX263" s="266">
        <v>12.228</v>
      </c>
      <c r="BA263" s="372">
        <v>261</v>
      </c>
      <c r="BB263" s="372">
        <v>-0.14169999999999999</v>
      </c>
      <c r="BC263" s="372">
        <v>8.1109000000000009</v>
      </c>
      <c r="BD263" s="372">
        <v>0.12189999999999999</v>
      </c>
      <c r="BE263" s="372">
        <v>5.6189999999999998</v>
      </c>
      <c r="BF263" s="372">
        <v>6.1420000000000003</v>
      </c>
      <c r="BG263" s="372">
        <v>6.4729999999999999</v>
      </c>
      <c r="BH263" s="372">
        <v>6.6559999999999997</v>
      </c>
      <c r="BI263" s="372">
        <v>6.95</v>
      </c>
      <c r="BJ263" s="372">
        <v>7.1559999999999997</v>
      </c>
      <c r="BK263" s="372">
        <v>7.4740000000000002</v>
      </c>
      <c r="BL263" s="372">
        <v>8.1110000000000007</v>
      </c>
      <c r="BM263" s="372">
        <v>8.81</v>
      </c>
      <c r="BN263" s="372">
        <v>9.2140000000000004</v>
      </c>
      <c r="BO263" s="372">
        <v>9.4990000000000006</v>
      </c>
      <c r="BP263" s="372">
        <v>9.9410000000000007</v>
      </c>
      <c r="BQ263" s="372">
        <v>10.24</v>
      </c>
      <c r="BR263" s="372">
        <v>10.834</v>
      </c>
      <c r="BS263" s="372">
        <v>11.945</v>
      </c>
    </row>
    <row r="264" spans="1:71" x14ac:dyDescent="0.2">
      <c r="A264" s="265">
        <f t="shared" si="143"/>
        <v>8.4559999999999995</v>
      </c>
      <c r="B264" s="265">
        <f t="shared" si="144"/>
        <v>7.8254999999999999</v>
      </c>
      <c r="C264" s="265">
        <f t="shared" si="121"/>
        <v>9.1395</v>
      </c>
      <c r="D264" s="265">
        <f t="shared" si="145"/>
        <v>262</v>
      </c>
      <c r="E264" s="373">
        <f t="shared" si="146"/>
        <v>8.6078028747433262</v>
      </c>
      <c r="F264" s="373">
        <f t="shared" si="147"/>
        <v>0.71731690622861055</v>
      </c>
      <c r="G264" s="373">
        <f t="shared" si="148"/>
        <v>17.607802874743328</v>
      </c>
      <c r="H264" s="374">
        <f t="shared" si="149"/>
        <v>0.90454749155340519</v>
      </c>
      <c r="I264" s="374">
        <f t="shared" si="122"/>
        <v>0.69667049226612543</v>
      </c>
      <c r="J264" s="374">
        <f t="shared" si="123"/>
        <v>0.80044402174254226</v>
      </c>
      <c r="K264" s="265" cm="1">
        <f t="array" ref="K264">$G264^gamma_drug4/($G264^gamma_drug4+(AGE_50_drug4+9)^gamma_drug4)</f>
        <v>1</v>
      </c>
      <c r="L264" s="264">
        <f t="shared" si="124"/>
        <v>262</v>
      </c>
      <c r="M264" s="264">
        <f t="shared" si="125"/>
        <v>-2.3350000000000003E-2</v>
      </c>
      <c r="N264" s="264">
        <f t="shared" si="126"/>
        <v>8.4560499999999994</v>
      </c>
      <c r="O264" s="264">
        <f t="shared" si="127"/>
        <v>0.11534999999999999</v>
      </c>
      <c r="P264" s="264">
        <f t="shared" si="128"/>
        <v>5.9365000000000006</v>
      </c>
      <c r="Q264" s="264">
        <f t="shared" si="129"/>
        <v>6.4770000000000003</v>
      </c>
      <c r="R264" s="264">
        <f t="shared" si="130"/>
        <v>6.8155000000000001</v>
      </c>
      <c r="S264" s="264">
        <f t="shared" si="131"/>
        <v>7.0015000000000001</v>
      </c>
      <c r="T264" s="264">
        <f t="shared" si="132"/>
        <v>7.2989999999999995</v>
      </c>
      <c r="U264" s="264">
        <f t="shared" si="133"/>
        <v>7.5069999999999997</v>
      </c>
      <c r="V264" s="264">
        <f t="shared" si="134"/>
        <v>7.8254999999999999</v>
      </c>
      <c r="W264" s="264">
        <f t="shared" si="135"/>
        <v>8.4559999999999995</v>
      </c>
      <c r="X264" s="264">
        <f t="shared" si="136"/>
        <v>9.1395</v>
      </c>
      <c r="Y264" s="264">
        <f t="shared" si="137"/>
        <v>9.5300000000000011</v>
      </c>
      <c r="Z264" s="264">
        <f t="shared" si="138"/>
        <v>9.8040000000000003</v>
      </c>
      <c r="AA264" s="264">
        <f t="shared" si="139"/>
        <v>10.2255</v>
      </c>
      <c r="AB264" s="264">
        <f t="shared" si="140"/>
        <v>10.509</v>
      </c>
      <c r="AC264" s="264">
        <f t="shared" si="141"/>
        <v>11.068</v>
      </c>
      <c r="AD264" s="264">
        <f t="shared" si="142"/>
        <v>12.1</v>
      </c>
      <c r="AF264" s="266">
        <v>262</v>
      </c>
      <c r="AG264" s="266">
        <v>9.5699999999999993E-2</v>
      </c>
      <c r="AH264" s="266">
        <v>8.7921999999999993</v>
      </c>
      <c r="AI264" s="266">
        <v>0.10879999999999999</v>
      </c>
      <c r="AJ264" s="266">
        <v>6.2469999999999999</v>
      </c>
      <c r="AK264" s="266">
        <v>6.8049999999999997</v>
      </c>
      <c r="AL264" s="266">
        <v>7.1509999999999998</v>
      </c>
      <c r="AM264" s="266">
        <v>7.34</v>
      </c>
      <c r="AN264" s="266">
        <v>7.641</v>
      </c>
      <c r="AO264" s="266">
        <v>7.85</v>
      </c>
      <c r="AP264" s="266">
        <v>8.1679999999999993</v>
      </c>
      <c r="AQ264" s="266">
        <v>8.7919999999999998</v>
      </c>
      <c r="AR264" s="266">
        <v>9.4589999999999996</v>
      </c>
      <c r="AS264" s="266">
        <v>9.8360000000000003</v>
      </c>
      <c r="AT264" s="266">
        <v>10.098000000000001</v>
      </c>
      <c r="AU264" s="266">
        <v>10.499000000000001</v>
      </c>
      <c r="AV264" s="266">
        <v>10.766999999999999</v>
      </c>
      <c r="AW264" s="266">
        <v>11.29</v>
      </c>
      <c r="AX264" s="266">
        <v>12.241</v>
      </c>
      <c r="BA264" s="372">
        <v>262</v>
      </c>
      <c r="BB264" s="372">
        <v>-0.1424</v>
      </c>
      <c r="BC264" s="372">
        <v>8.1198999999999995</v>
      </c>
      <c r="BD264" s="372">
        <v>0.12189999999999999</v>
      </c>
      <c r="BE264" s="372">
        <v>5.6260000000000003</v>
      </c>
      <c r="BF264" s="372">
        <v>6.149</v>
      </c>
      <c r="BG264" s="372">
        <v>6.48</v>
      </c>
      <c r="BH264" s="372">
        <v>6.6630000000000003</v>
      </c>
      <c r="BI264" s="372">
        <v>6.9569999999999999</v>
      </c>
      <c r="BJ264" s="372">
        <v>7.1639999999999997</v>
      </c>
      <c r="BK264" s="372">
        <v>7.4829999999999997</v>
      </c>
      <c r="BL264" s="372">
        <v>8.1199999999999992</v>
      </c>
      <c r="BM264" s="372">
        <v>8.82</v>
      </c>
      <c r="BN264" s="372">
        <v>9.2240000000000002</v>
      </c>
      <c r="BO264" s="372">
        <v>9.51</v>
      </c>
      <c r="BP264" s="372">
        <v>9.952</v>
      </c>
      <c r="BQ264" s="372">
        <v>10.250999999999999</v>
      </c>
      <c r="BR264" s="372">
        <v>10.846</v>
      </c>
      <c r="BS264" s="372">
        <v>11.959</v>
      </c>
    </row>
    <row r="265" spans="1:71" x14ac:dyDescent="0.2">
      <c r="A265" s="265">
        <f t="shared" si="143"/>
        <v>8.4654999999999987</v>
      </c>
      <c r="B265" s="265">
        <f t="shared" si="144"/>
        <v>7.8339999999999996</v>
      </c>
      <c r="C265" s="265">
        <f t="shared" si="121"/>
        <v>9.1494999999999997</v>
      </c>
      <c r="D265" s="265">
        <f t="shared" si="145"/>
        <v>263</v>
      </c>
      <c r="E265" s="373">
        <f t="shared" si="146"/>
        <v>8.640657084188911</v>
      </c>
      <c r="F265" s="373">
        <f t="shared" si="147"/>
        <v>0.72005475701574262</v>
      </c>
      <c r="G265" s="373">
        <f t="shared" si="148"/>
        <v>17.640657084188909</v>
      </c>
      <c r="H265" s="374">
        <f t="shared" si="149"/>
        <v>0.90524534500359044</v>
      </c>
      <c r="I265" s="374">
        <f t="shared" si="122"/>
        <v>0.69785885297341732</v>
      </c>
      <c r="J265" s="374">
        <f t="shared" si="123"/>
        <v>0.80121708894394783</v>
      </c>
      <c r="K265" s="265" cm="1">
        <f t="array" ref="K265">$G265^gamma_drug4/($G265^gamma_drug4+(AGE_50_drug4+9)^gamma_drug4)</f>
        <v>1</v>
      </c>
      <c r="L265" s="264">
        <f t="shared" si="124"/>
        <v>263</v>
      </c>
      <c r="M265" s="264">
        <f t="shared" si="125"/>
        <v>-2.3900000000000005E-2</v>
      </c>
      <c r="N265" s="264">
        <f t="shared" si="126"/>
        <v>8.4651999999999994</v>
      </c>
      <c r="O265" s="264">
        <f t="shared" si="127"/>
        <v>0.115355</v>
      </c>
      <c r="P265" s="264">
        <f t="shared" si="128"/>
        <v>5.9429999999999996</v>
      </c>
      <c r="Q265" s="264">
        <f t="shared" si="129"/>
        <v>6.484</v>
      </c>
      <c r="R265" s="264">
        <f t="shared" si="130"/>
        <v>6.8224999999999998</v>
      </c>
      <c r="S265" s="264">
        <f t="shared" si="131"/>
        <v>7.0095000000000001</v>
      </c>
      <c r="T265" s="264">
        <f t="shared" si="132"/>
        <v>7.3070000000000004</v>
      </c>
      <c r="U265" s="264">
        <f t="shared" si="133"/>
        <v>7.5149999999999997</v>
      </c>
      <c r="V265" s="264">
        <f t="shared" si="134"/>
        <v>7.8339999999999996</v>
      </c>
      <c r="W265" s="264">
        <f t="shared" si="135"/>
        <v>8.4654999999999987</v>
      </c>
      <c r="X265" s="264">
        <f t="shared" si="136"/>
        <v>9.1494999999999997</v>
      </c>
      <c r="Y265" s="264">
        <f t="shared" si="137"/>
        <v>9.5399999999999991</v>
      </c>
      <c r="Z265" s="264">
        <f t="shared" si="138"/>
        <v>9.8144999999999989</v>
      </c>
      <c r="AA265" s="264">
        <f t="shared" si="139"/>
        <v>10.236499999999999</v>
      </c>
      <c r="AB265" s="264">
        <f t="shared" si="140"/>
        <v>10.521000000000001</v>
      </c>
      <c r="AC265" s="264">
        <f t="shared" si="141"/>
        <v>11.080500000000001</v>
      </c>
      <c r="AD265" s="264">
        <f t="shared" si="142"/>
        <v>12.1135</v>
      </c>
      <c r="AF265" s="266">
        <v>263</v>
      </c>
      <c r="AG265" s="266">
        <v>9.5299999999999996E-2</v>
      </c>
      <c r="AH265" s="266">
        <v>8.8015000000000008</v>
      </c>
      <c r="AI265" s="266">
        <v>0.10879999999999999</v>
      </c>
      <c r="AJ265" s="266">
        <v>6.2539999999999996</v>
      </c>
      <c r="AK265" s="266">
        <v>6.8120000000000003</v>
      </c>
      <c r="AL265" s="266">
        <v>7.1580000000000004</v>
      </c>
      <c r="AM265" s="266">
        <v>7.3479999999999999</v>
      </c>
      <c r="AN265" s="266">
        <v>7.649</v>
      </c>
      <c r="AO265" s="266">
        <v>7.8579999999999997</v>
      </c>
      <c r="AP265" s="266">
        <v>8.1769999999999996</v>
      </c>
      <c r="AQ265" s="266">
        <v>8.8019999999999996</v>
      </c>
      <c r="AR265" s="266">
        <v>9.4689999999999994</v>
      </c>
      <c r="AS265" s="266">
        <v>9.8460000000000001</v>
      </c>
      <c r="AT265" s="266">
        <v>10.109</v>
      </c>
      <c r="AU265" s="266">
        <v>10.51</v>
      </c>
      <c r="AV265" s="266">
        <v>10.779</v>
      </c>
      <c r="AW265" s="266">
        <v>11.303000000000001</v>
      </c>
      <c r="AX265" s="266">
        <v>12.254</v>
      </c>
      <c r="BA265" s="372">
        <v>263</v>
      </c>
      <c r="BB265" s="372">
        <v>-0.1431</v>
      </c>
      <c r="BC265" s="372">
        <v>8.1288999999999998</v>
      </c>
      <c r="BD265" s="372">
        <v>0.12191</v>
      </c>
      <c r="BE265" s="372">
        <v>5.6319999999999997</v>
      </c>
      <c r="BF265" s="372">
        <v>6.1559999999999997</v>
      </c>
      <c r="BG265" s="372">
        <v>6.4870000000000001</v>
      </c>
      <c r="BH265" s="372">
        <v>6.6710000000000003</v>
      </c>
      <c r="BI265" s="372">
        <v>6.9649999999999999</v>
      </c>
      <c r="BJ265" s="372">
        <v>7.1719999999999997</v>
      </c>
      <c r="BK265" s="372">
        <v>7.4909999999999997</v>
      </c>
      <c r="BL265" s="372">
        <v>8.1289999999999996</v>
      </c>
      <c r="BM265" s="372">
        <v>8.83</v>
      </c>
      <c r="BN265" s="372">
        <v>9.234</v>
      </c>
      <c r="BO265" s="372">
        <v>9.52</v>
      </c>
      <c r="BP265" s="372">
        <v>9.9629999999999992</v>
      </c>
      <c r="BQ265" s="372">
        <v>10.263</v>
      </c>
      <c r="BR265" s="372">
        <v>10.858000000000001</v>
      </c>
      <c r="BS265" s="372">
        <v>11.973000000000001</v>
      </c>
    </row>
    <row r="266" spans="1:71" x14ac:dyDescent="0.2">
      <c r="A266" s="265">
        <f t="shared" si="143"/>
        <v>8.474499999999999</v>
      </c>
      <c r="B266" s="265">
        <f t="shared" si="144"/>
        <v>7.8420000000000005</v>
      </c>
      <c r="C266" s="265">
        <f t="shared" si="121"/>
        <v>9.1594999999999995</v>
      </c>
      <c r="D266" s="265">
        <f t="shared" si="145"/>
        <v>264</v>
      </c>
      <c r="E266" s="373">
        <f t="shared" si="146"/>
        <v>8.6735112936344976</v>
      </c>
      <c r="F266" s="373">
        <f t="shared" si="147"/>
        <v>0.7227926078028748</v>
      </c>
      <c r="G266" s="373">
        <f t="shared" si="148"/>
        <v>17.673511293634498</v>
      </c>
      <c r="H266" s="374">
        <f t="shared" si="149"/>
        <v>0.90593734124327774</v>
      </c>
      <c r="I266" s="374">
        <f t="shared" si="122"/>
        <v>0.69904236544058329</v>
      </c>
      <c r="J266" s="374">
        <f t="shared" si="123"/>
        <v>0.80198647003624712</v>
      </c>
      <c r="K266" s="265" cm="1">
        <f t="array" ref="K266">$G266^gamma_drug4/($G266^gamma_drug4+(AGE_50_drug4+9)^gamma_drug4)</f>
        <v>1</v>
      </c>
      <c r="L266" s="264">
        <f t="shared" si="124"/>
        <v>264</v>
      </c>
      <c r="M266" s="264">
        <f t="shared" si="125"/>
        <v>-2.4400000000000005E-2</v>
      </c>
      <c r="N266" s="264">
        <f t="shared" si="126"/>
        <v>8.4742500000000014</v>
      </c>
      <c r="O266" s="264">
        <f t="shared" si="127"/>
        <v>0.11535999999999999</v>
      </c>
      <c r="P266" s="264">
        <f t="shared" si="128"/>
        <v>5.9495000000000005</v>
      </c>
      <c r="Q266" s="264">
        <f t="shared" si="129"/>
        <v>6.4909999999999997</v>
      </c>
      <c r="R266" s="264">
        <f t="shared" si="130"/>
        <v>6.83</v>
      </c>
      <c r="S266" s="264">
        <f t="shared" si="131"/>
        <v>7.0169999999999995</v>
      </c>
      <c r="T266" s="264">
        <f t="shared" si="132"/>
        <v>7.3149999999999995</v>
      </c>
      <c r="U266" s="264">
        <f t="shared" si="133"/>
        <v>7.5229999999999997</v>
      </c>
      <c r="V266" s="264">
        <f t="shared" si="134"/>
        <v>7.8420000000000005</v>
      </c>
      <c r="W266" s="264">
        <f t="shared" si="135"/>
        <v>8.474499999999999</v>
      </c>
      <c r="X266" s="264">
        <f t="shared" si="136"/>
        <v>9.1594999999999995</v>
      </c>
      <c r="Y266" s="264">
        <f t="shared" si="137"/>
        <v>9.5504999999999995</v>
      </c>
      <c r="Z266" s="264">
        <f t="shared" si="138"/>
        <v>9.8254999999999999</v>
      </c>
      <c r="AA266" s="264">
        <f t="shared" si="139"/>
        <v>10.248000000000001</v>
      </c>
      <c r="AB266" s="264">
        <f t="shared" si="140"/>
        <v>10.532499999999999</v>
      </c>
      <c r="AC266" s="264">
        <f t="shared" si="141"/>
        <v>11.092500000000001</v>
      </c>
      <c r="AD266" s="264">
        <f t="shared" si="142"/>
        <v>12.1275</v>
      </c>
      <c r="AF266" s="266">
        <v>264</v>
      </c>
      <c r="AG266" s="266">
        <v>9.5000000000000001E-2</v>
      </c>
      <c r="AH266" s="266">
        <v>8.8107000000000006</v>
      </c>
      <c r="AI266" s="266">
        <v>0.10879999999999999</v>
      </c>
      <c r="AJ266" s="266">
        <v>6.2610000000000001</v>
      </c>
      <c r="AK266" s="266">
        <v>6.819</v>
      </c>
      <c r="AL266" s="266">
        <v>7.1660000000000004</v>
      </c>
      <c r="AM266" s="266">
        <v>7.3559999999999999</v>
      </c>
      <c r="AN266" s="266">
        <v>7.657</v>
      </c>
      <c r="AO266" s="266">
        <v>7.8659999999999997</v>
      </c>
      <c r="AP266" s="266">
        <v>8.1850000000000005</v>
      </c>
      <c r="AQ266" s="266">
        <v>8.8109999999999999</v>
      </c>
      <c r="AR266" s="266">
        <v>9.4789999999999992</v>
      </c>
      <c r="AS266" s="266">
        <v>9.8559999999999999</v>
      </c>
      <c r="AT266" s="266">
        <v>10.119999999999999</v>
      </c>
      <c r="AU266" s="266">
        <v>10.522</v>
      </c>
      <c r="AV266" s="266">
        <v>10.79</v>
      </c>
      <c r="AW266" s="266">
        <v>11.314</v>
      </c>
      <c r="AX266" s="266">
        <v>12.266999999999999</v>
      </c>
      <c r="BA266" s="372">
        <v>264</v>
      </c>
      <c r="BB266" s="372">
        <v>-0.14380000000000001</v>
      </c>
      <c r="BC266" s="372">
        <v>8.1378000000000004</v>
      </c>
      <c r="BD266" s="372">
        <v>0.12192</v>
      </c>
      <c r="BE266" s="372">
        <v>5.6379999999999999</v>
      </c>
      <c r="BF266" s="372">
        <v>6.1630000000000003</v>
      </c>
      <c r="BG266" s="372">
        <v>6.4939999999999998</v>
      </c>
      <c r="BH266" s="372">
        <v>6.6779999999999999</v>
      </c>
      <c r="BI266" s="372">
        <v>6.9729999999999999</v>
      </c>
      <c r="BJ266" s="372">
        <v>7.18</v>
      </c>
      <c r="BK266" s="372">
        <v>7.4989999999999997</v>
      </c>
      <c r="BL266" s="372">
        <v>8.1379999999999999</v>
      </c>
      <c r="BM266" s="372">
        <v>8.84</v>
      </c>
      <c r="BN266" s="372">
        <v>9.2449999999999992</v>
      </c>
      <c r="BO266" s="372">
        <v>9.5310000000000006</v>
      </c>
      <c r="BP266" s="372">
        <v>9.9740000000000002</v>
      </c>
      <c r="BQ266" s="372">
        <v>10.275</v>
      </c>
      <c r="BR266" s="372">
        <v>10.871</v>
      </c>
      <c r="BS266" s="372">
        <v>11.988</v>
      </c>
    </row>
    <row r="267" spans="1:71" x14ac:dyDescent="0.2">
      <c r="A267" s="265">
        <f t="shared" si="143"/>
        <v>8.4834999999999994</v>
      </c>
      <c r="B267" s="265">
        <f t="shared" si="144"/>
        <v>7.8505000000000003</v>
      </c>
      <c r="C267" s="265">
        <f t="shared" si="121"/>
        <v>9.1690000000000005</v>
      </c>
      <c r="D267" s="265">
        <f t="shared" si="145"/>
        <v>265</v>
      </c>
      <c r="E267" s="373">
        <f t="shared" si="146"/>
        <v>8.7063655030800824</v>
      </c>
      <c r="F267" s="373">
        <f t="shared" si="147"/>
        <v>0.72553045859000687</v>
      </c>
      <c r="G267" s="373">
        <f t="shared" si="148"/>
        <v>17.706365503080082</v>
      </c>
      <c r="H267" s="374">
        <f t="shared" si="149"/>
        <v>0.90662353250492045</v>
      </c>
      <c r="I267" s="374">
        <f t="shared" si="122"/>
        <v>0.7002210427418164</v>
      </c>
      <c r="J267" s="374">
        <f t="shared" si="123"/>
        <v>0.80275218370391332</v>
      </c>
      <c r="K267" s="265" cm="1">
        <f t="array" ref="K267">$G267^gamma_drug4/($G267^gamma_drug4+(AGE_50_drug4+9)^gamma_drug4)</f>
        <v>1</v>
      </c>
      <c r="L267" s="264">
        <f t="shared" si="124"/>
        <v>265</v>
      </c>
      <c r="M267" s="264">
        <f t="shared" si="125"/>
        <v>-2.4899999999999992E-2</v>
      </c>
      <c r="N267" s="264">
        <f t="shared" si="126"/>
        <v>8.4833999999999996</v>
      </c>
      <c r="O267" s="264">
        <f t="shared" si="127"/>
        <v>0.11535999999999999</v>
      </c>
      <c r="P267" s="264">
        <f t="shared" si="128"/>
        <v>5.9559999999999995</v>
      </c>
      <c r="Q267" s="264">
        <f t="shared" si="129"/>
        <v>6.4984999999999999</v>
      </c>
      <c r="R267" s="264">
        <f t="shared" si="130"/>
        <v>6.8375000000000004</v>
      </c>
      <c r="S267" s="264">
        <f t="shared" si="131"/>
        <v>7.024</v>
      </c>
      <c r="T267" s="264">
        <f t="shared" si="132"/>
        <v>7.3224999999999998</v>
      </c>
      <c r="U267" s="264">
        <f t="shared" si="133"/>
        <v>7.5314999999999994</v>
      </c>
      <c r="V267" s="264">
        <f t="shared" si="134"/>
        <v>7.8505000000000003</v>
      </c>
      <c r="W267" s="264">
        <f t="shared" si="135"/>
        <v>8.4834999999999994</v>
      </c>
      <c r="X267" s="264">
        <f t="shared" si="136"/>
        <v>9.1690000000000005</v>
      </c>
      <c r="Y267" s="264">
        <f t="shared" si="137"/>
        <v>9.5609999999999999</v>
      </c>
      <c r="Z267" s="264">
        <f t="shared" si="138"/>
        <v>9.8360000000000003</v>
      </c>
      <c r="AA267" s="264">
        <f t="shared" si="139"/>
        <v>10.259</v>
      </c>
      <c r="AB267" s="264">
        <f t="shared" si="140"/>
        <v>10.544</v>
      </c>
      <c r="AC267" s="264">
        <f t="shared" si="141"/>
        <v>11.1045</v>
      </c>
      <c r="AD267" s="264">
        <f t="shared" si="142"/>
        <v>12.140499999999999</v>
      </c>
      <c r="AF267" s="266">
        <v>265</v>
      </c>
      <c r="AG267" s="266">
        <v>9.4700000000000006E-2</v>
      </c>
      <c r="AH267" s="266">
        <v>8.82</v>
      </c>
      <c r="AI267" s="266">
        <v>0.10879999999999999</v>
      </c>
      <c r="AJ267" s="266">
        <v>6.2670000000000003</v>
      </c>
      <c r="AK267" s="266">
        <v>6.827</v>
      </c>
      <c r="AL267" s="266">
        <v>7.173</v>
      </c>
      <c r="AM267" s="266">
        <v>7.3630000000000004</v>
      </c>
      <c r="AN267" s="266">
        <v>7.665</v>
      </c>
      <c r="AO267" s="266">
        <v>7.875</v>
      </c>
      <c r="AP267" s="266">
        <v>8.1940000000000008</v>
      </c>
      <c r="AQ267" s="266">
        <v>8.82</v>
      </c>
      <c r="AR267" s="266">
        <v>9.4890000000000008</v>
      </c>
      <c r="AS267" s="266">
        <v>9.8670000000000009</v>
      </c>
      <c r="AT267" s="266">
        <v>10.130000000000001</v>
      </c>
      <c r="AU267" s="266">
        <v>10.532999999999999</v>
      </c>
      <c r="AV267" s="266">
        <v>10.802</v>
      </c>
      <c r="AW267" s="266">
        <v>11.326000000000001</v>
      </c>
      <c r="AX267" s="266">
        <v>12.28</v>
      </c>
      <c r="BA267" s="372">
        <v>265</v>
      </c>
      <c r="BB267" s="372">
        <v>-0.14449999999999999</v>
      </c>
      <c r="BC267" s="372">
        <v>8.1468000000000007</v>
      </c>
      <c r="BD267" s="372">
        <v>0.12192</v>
      </c>
      <c r="BE267" s="372">
        <v>5.6449999999999996</v>
      </c>
      <c r="BF267" s="372">
        <v>6.17</v>
      </c>
      <c r="BG267" s="372">
        <v>6.5019999999999998</v>
      </c>
      <c r="BH267" s="372">
        <v>6.6849999999999996</v>
      </c>
      <c r="BI267" s="372">
        <v>6.98</v>
      </c>
      <c r="BJ267" s="372">
        <v>7.1879999999999997</v>
      </c>
      <c r="BK267" s="372">
        <v>7.5069999999999997</v>
      </c>
      <c r="BL267" s="372">
        <v>8.1470000000000002</v>
      </c>
      <c r="BM267" s="372">
        <v>8.8490000000000002</v>
      </c>
      <c r="BN267" s="372">
        <v>9.2550000000000008</v>
      </c>
      <c r="BO267" s="372">
        <v>9.5419999999999998</v>
      </c>
      <c r="BP267" s="372">
        <v>9.9849999999999994</v>
      </c>
      <c r="BQ267" s="372">
        <v>10.286</v>
      </c>
      <c r="BR267" s="372">
        <v>10.882999999999999</v>
      </c>
      <c r="BS267" s="372">
        <v>12.000999999999999</v>
      </c>
    </row>
    <row r="268" spans="1:71" x14ac:dyDescent="0.2">
      <c r="A268" s="265">
        <f t="shared" si="143"/>
        <v>8.4924999999999997</v>
      </c>
      <c r="B268" s="265">
        <f t="shared" si="144"/>
        <v>7.8584999999999994</v>
      </c>
      <c r="C268" s="265">
        <f t="shared" si="121"/>
        <v>9.1790000000000003</v>
      </c>
      <c r="D268" s="265">
        <f t="shared" si="145"/>
        <v>266</v>
      </c>
      <c r="E268" s="373">
        <f t="shared" si="146"/>
        <v>8.7392197125256672</v>
      </c>
      <c r="F268" s="373">
        <f t="shared" si="147"/>
        <v>0.72826830937713893</v>
      </c>
      <c r="G268" s="373">
        <f t="shared" si="148"/>
        <v>17.739219712525667</v>
      </c>
      <c r="H268" s="374">
        <f t="shared" si="149"/>
        <v>0.9073039705835132</v>
      </c>
      <c r="I268" s="374">
        <f t="shared" si="122"/>
        <v>0.7013948980411906</v>
      </c>
      <c r="J268" s="374">
        <f t="shared" si="123"/>
        <v>0.80351424855463527</v>
      </c>
      <c r="K268" s="265" cm="1">
        <f t="array" ref="K268">$G268^gamma_drug4/($G268^gamma_drug4+(AGE_50_drug4+9)^gamma_drug4)</f>
        <v>1</v>
      </c>
      <c r="L268" s="264">
        <f t="shared" si="124"/>
        <v>266</v>
      </c>
      <c r="M268" s="264">
        <f t="shared" si="125"/>
        <v>-2.545E-2</v>
      </c>
      <c r="N268" s="264">
        <f t="shared" si="126"/>
        <v>8.4924499999999998</v>
      </c>
      <c r="O268" s="264">
        <f t="shared" si="127"/>
        <v>0.115365</v>
      </c>
      <c r="P268" s="264">
        <f t="shared" si="128"/>
        <v>5.9625000000000004</v>
      </c>
      <c r="Q268" s="264">
        <f t="shared" si="129"/>
        <v>6.5049999999999999</v>
      </c>
      <c r="R268" s="264">
        <f t="shared" si="130"/>
        <v>6.8450000000000006</v>
      </c>
      <c r="S268" s="264">
        <f t="shared" si="131"/>
        <v>7.032</v>
      </c>
      <c r="T268" s="264">
        <f t="shared" si="132"/>
        <v>7.3305000000000007</v>
      </c>
      <c r="U268" s="264">
        <f t="shared" si="133"/>
        <v>7.5395000000000003</v>
      </c>
      <c r="V268" s="264">
        <f t="shared" si="134"/>
        <v>7.8584999999999994</v>
      </c>
      <c r="W268" s="264">
        <f t="shared" si="135"/>
        <v>8.4924999999999997</v>
      </c>
      <c r="X268" s="264">
        <f t="shared" si="136"/>
        <v>9.1790000000000003</v>
      </c>
      <c r="Y268" s="264">
        <f t="shared" si="137"/>
        <v>9.5710000000000015</v>
      </c>
      <c r="Z268" s="264">
        <f t="shared" si="138"/>
        <v>9.8464999999999989</v>
      </c>
      <c r="AA268" s="264">
        <f t="shared" si="139"/>
        <v>10.2705</v>
      </c>
      <c r="AB268" s="264">
        <f t="shared" si="140"/>
        <v>10.5555</v>
      </c>
      <c r="AC268" s="264">
        <f t="shared" si="141"/>
        <v>11.117000000000001</v>
      </c>
      <c r="AD268" s="264">
        <f t="shared" si="142"/>
        <v>12.154499999999999</v>
      </c>
      <c r="AF268" s="266">
        <v>266</v>
      </c>
      <c r="AG268" s="266">
        <v>9.4299999999999995E-2</v>
      </c>
      <c r="AH268" s="266">
        <v>8.8292000000000002</v>
      </c>
      <c r="AI268" s="266">
        <v>0.10879999999999999</v>
      </c>
      <c r="AJ268" s="266">
        <v>6.274</v>
      </c>
      <c r="AK268" s="266">
        <v>6.8339999999999996</v>
      </c>
      <c r="AL268" s="266">
        <v>7.181</v>
      </c>
      <c r="AM268" s="266">
        <v>7.3710000000000004</v>
      </c>
      <c r="AN268" s="266">
        <v>7.673</v>
      </c>
      <c r="AO268" s="266">
        <v>7.883</v>
      </c>
      <c r="AP268" s="266">
        <v>8.202</v>
      </c>
      <c r="AQ268" s="266">
        <v>8.8290000000000006</v>
      </c>
      <c r="AR268" s="266">
        <v>9.4990000000000006</v>
      </c>
      <c r="AS268" s="266">
        <v>9.8770000000000007</v>
      </c>
      <c r="AT268" s="266">
        <v>10.141</v>
      </c>
      <c r="AU268" s="266">
        <v>10.544</v>
      </c>
      <c r="AV268" s="266">
        <v>10.813000000000001</v>
      </c>
      <c r="AW268" s="266">
        <v>11.337999999999999</v>
      </c>
      <c r="AX268" s="266">
        <v>12.292999999999999</v>
      </c>
      <c r="BA268" s="372">
        <v>266</v>
      </c>
      <c r="BB268" s="372">
        <v>-0.1452</v>
      </c>
      <c r="BC268" s="372">
        <v>8.1556999999999995</v>
      </c>
      <c r="BD268" s="372">
        <v>0.12193</v>
      </c>
      <c r="BE268" s="372">
        <v>5.6509999999999998</v>
      </c>
      <c r="BF268" s="372">
        <v>6.1760000000000002</v>
      </c>
      <c r="BG268" s="372">
        <v>6.5090000000000003</v>
      </c>
      <c r="BH268" s="372">
        <v>6.6929999999999996</v>
      </c>
      <c r="BI268" s="372">
        <v>6.9880000000000004</v>
      </c>
      <c r="BJ268" s="372">
        <v>7.1959999999999997</v>
      </c>
      <c r="BK268" s="372">
        <v>7.5149999999999997</v>
      </c>
      <c r="BL268" s="372">
        <v>8.1560000000000006</v>
      </c>
      <c r="BM268" s="372">
        <v>8.859</v>
      </c>
      <c r="BN268" s="372">
        <v>9.2650000000000006</v>
      </c>
      <c r="BO268" s="372">
        <v>9.5519999999999996</v>
      </c>
      <c r="BP268" s="372">
        <v>9.9969999999999999</v>
      </c>
      <c r="BQ268" s="372">
        <v>10.298</v>
      </c>
      <c r="BR268" s="372">
        <v>10.896000000000001</v>
      </c>
      <c r="BS268" s="372">
        <v>12.016</v>
      </c>
    </row>
    <row r="269" spans="1:71" x14ac:dyDescent="0.2">
      <c r="A269" s="265">
        <f t="shared" si="143"/>
        <v>8.5015000000000001</v>
      </c>
      <c r="B269" s="265">
        <f t="shared" si="144"/>
        <v>7.8674999999999997</v>
      </c>
      <c r="C269" s="265">
        <f t="shared" si="121"/>
        <v>9.1890000000000001</v>
      </c>
      <c r="D269" s="265">
        <f t="shared" si="145"/>
        <v>267</v>
      </c>
      <c r="E269" s="373">
        <f t="shared" si="146"/>
        <v>8.772073921971252</v>
      </c>
      <c r="F269" s="373">
        <f t="shared" si="147"/>
        <v>0.731006160164271</v>
      </c>
      <c r="G269" s="373">
        <f t="shared" si="148"/>
        <v>17.772073921971252</v>
      </c>
      <c r="H269" s="374">
        <f t="shared" si="149"/>
        <v>0.90797870683878001</v>
      </c>
      <c r="I269" s="374">
        <f t="shared" si="122"/>
        <v>0.70256394459032112</v>
      </c>
      <c r="J269" s="374">
        <f t="shared" si="123"/>
        <v>0.80427268311917421</v>
      </c>
      <c r="K269" s="265" cm="1">
        <f t="array" ref="K269">$G269^gamma_drug4/($G269^gamma_drug4+(AGE_50_drug4+9)^gamma_drug4)</f>
        <v>1</v>
      </c>
      <c r="L269" s="264">
        <f t="shared" si="124"/>
        <v>267</v>
      </c>
      <c r="M269" s="264">
        <f t="shared" si="125"/>
        <v>-2.5950000000000001E-2</v>
      </c>
      <c r="N269" s="264">
        <f t="shared" si="126"/>
        <v>8.5014500000000002</v>
      </c>
      <c r="O269" s="264">
        <f t="shared" si="127"/>
        <v>0.11537</v>
      </c>
      <c r="P269" s="264">
        <f t="shared" si="128"/>
        <v>5.9689999999999994</v>
      </c>
      <c r="Q269" s="264">
        <f t="shared" si="129"/>
        <v>6.5120000000000005</v>
      </c>
      <c r="R269" s="264">
        <f t="shared" si="130"/>
        <v>6.8520000000000003</v>
      </c>
      <c r="S269" s="264">
        <f t="shared" si="131"/>
        <v>7.0395000000000003</v>
      </c>
      <c r="T269" s="264">
        <f t="shared" si="132"/>
        <v>7.3384999999999998</v>
      </c>
      <c r="U269" s="264">
        <f t="shared" si="133"/>
        <v>7.5470000000000006</v>
      </c>
      <c r="V269" s="264">
        <f t="shared" si="134"/>
        <v>7.8674999999999997</v>
      </c>
      <c r="W269" s="264">
        <f t="shared" si="135"/>
        <v>8.5015000000000001</v>
      </c>
      <c r="X269" s="264">
        <f t="shared" si="136"/>
        <v>9.1890000000000001</v>
      </c>
      <c r="Y269" s="264">
        <f t="shared" si="137"/>
        <v>9.5815000000000001</v>
      </c>
      <c r="Z269" s="264">
        <f t="shared" si="138"/>
        <v>9.8574999999999999</v>
      </c>
      <c r="AA269" s="264">
        <f t="shared" si="139"/>
        <v>10.281499999999999</v>
      </c>
      <c r="AB269" s="264">
        <f t="shared" si="140"/>
        <v>10.5665</v>
      </c>
      <c r="AC269" s="264">
        <f t="shared" si="141"/>
        <v>11.129</v>
      </c>
      <c r="AD269" s="264">
        <f t="shared" si="142"/>
        <v>12.167999999999999</v>
      </c>
      <c r="AF269" s="266">
        <v>267</v>
      </c>
      <c r="AG269" s="266">
        <v>9.4E-2</v>
      </c>
      <c r="AH269" s="266">
        <v>8.8384</v>
      </c>
      <c r="AI269" s="266">
        <v>0.10879999999999999</v>
      </c>
      <c r="AJ269" s="266">
        <v>6.2809999999999997</v>
      </c>
      <c r="AK269" s="266">
        <v>6.8410000000000002</v>
      </c>
      <c r="AL269" s="266">
        <v>7.1879999999999997</v>
      </c>
      <c r="AM269" s="266">
        <v>7.3789999999999996</v>
      </c>
      <c r="AN269" s="266">
        <v>7.681</v>
      </c>
      <c r="AO269" s="266">
        <v>7.891</v>
      </c>
      <c r="AP269" s="266">
        <v>8.2110000000000003</v>
      </c>
      <c r="AQ269" s="266">
        <v>8.8379999999999992</v>
      </c>
      <c r="AR269" s="266">
        <v>9.5090000000000003</v>
      </c>
      <c r="AS269" s="266">
        <v>9.8879999999999999</v>
      </c>
      <c r="AT269" s="266">
        <v>10.151999999999999</v>
      </c>
      <c r="AU269" s="266">
        <v>10.555</v>
      </c>
      <c r="AV269" s="266">
        <v>10.824</v>
      </c>
      <c r="AW269" s="266">
        <v>11.35</v>
      </c>
      <c r="AX269" s="266">
        <v>12.305999999999999</v>
      </c>
      <c r="BA269" s="372">
        <v>267</v>
      </c>
      <c r="BB269" s="372">
        <v>-0.1459</v>
      </c>
      <c r="BC269" s="372">
        <v>8.1645000000000003</v>
      </c>
      <c r="BD269" s="372">
        <v>0.12194000000000001</v>
      </c>
      <c r="BE269" s="372">
        <v>5.657</v>
      </c>
      <c r="BF269" s="372">
        <v>6.1829999999999998</v>
      </c>
      <c r="BG269" s="372">
        <v>6.516</v>
      </c>
      <c r="BH269" s="372">
        <v>6.7</v>
      </c>
      <c r="BI269" s="372">
        <v>6.9960000000000004</v>
      </c>
      <c r="BJ269" s="372">
        <v>7.2030000000000003</v>
      </c>
      <c r="BK269" s="372">
        <v>7.524</v>
      </c>
      <c r="BL269" s="372">
        <v>8.1649999999999991</v>
      </c>
      <c r="BM269" s="372">
        <v>8.8689999999999998</v>
      </c>
      <c r="BN269" s="372">
        <v>9.2750000000000004</v>
      </c>
      <c r="BO269" s="372">
        <v>9.5630000000000006</v>
      </c>
      <c r="BP269" s="372">
        <v>10.007999999999999</v>
      </c>
      <c r="BQ269" s="372">
        <v>10.308999999999999</v>
      </c>
      <c r="BR269" s="372">
        <v>10.907999999999999</v>
      </c>
      <c r="BS269" s="372">
        <v>12.03</v>
      </c>
    </row>
    <row r="270" spans="1:71" x14ac:dyDescent="0.2">
      <c r="A270" s="265">
        <f t="shared" si="143"/>
        <v>8.5105000000000004</v>
      </c>
      <c r="B270" s="265">
        <f t="shared" si="144"/>
        <v>7.8754999999999997</v>
      </c>
      <c r="C270" s="265">
        <f t="shared" si="121"/>
        <v>9.1984999999999992</v>
      </c>
      <c r="D270" s="265">
        <f t="shared" si="145"/>
        <v>268</v>
      </c>
      <c r="E270" s="373">
        <f t="shared" si="146"/>
        <v>8.8049281314168386</v>
      </c>
      <c r="F270" s="373">
        <f t="shared" si="147"/>
        <v>0.73374401095140318</v>
      </c>
      <c r="G270" s="373">
        <f t="shared" si="148"/>
        <v>17.804928131416837</v>
      </c>
      <c r="H270" s="374">
        <f t="shared" si="149"/>
        <v>0.9086477921974021</v>
      </c>
      <c r="I270" s="374">
        <f t="shared" si="122"/>
        <v>0.70372819572605527</v>
      </c>
      <c r="J270" s="374">
        <f t="shared" si="123"/>
        <v>0.80502750585123228</v>
      </c>
      <c r="K270" s="265" cm="1">
        <f t="array" ref="K270">$G270^gamma_drug4/($G270^gamma_drug4+(AGE_50_drug4+9)^gamma_drug4)</f>
        <v>1</v>
      </c>
      <c r="L270" s="264">
        <f t="shared" si="124"/>
        <v>268</v>
      </c>
      <c r="M270" s="264">
        <f t="shared" si="125"/>
        <v>-2.6450000000000001E-2</v>
      </c>
      <c r="N270" s="264">
        <f t="shared" si="126"/>
        <v>8.5104500000000005</v>
      </c>
      <c r="O270" s="264">
        <f t="shared" si="127"/>
        <v>0.11537</v>
      </c>
      <c r="P270" s="264">
        <f t="shared" si="128"/>
        <v>5.9755000000000003</v>
      </c>
      <c r="Q270" s="264">
        <f t="shared" si="129"/>
        <v>6.5190000000000001</v>
      </c>
      <c r="R270" s="264">
        <f t="shared" si="130"/>
        <v>6.8594999999999997</v>
      </c>
      <c r="S270" s="264">
        <f t="shared" si="131"/>
        <v>7.0469999999999997</v>
      </c>
      <c r="T270" s="264">
        <f t="shared" si="132"/>
        <v>7.3460000000000001</v>
      </c>
      <c r="U270" s="264">
        <f t="shared" si="133"/>
        <v>7.5549999999999997</v>
      </c>
      <c r="V270" s="264">
        <f t="shared" si="134"/>
        <v>7.8754999999999997</v>
      </c>
      <c r="W270" s="264">
        <f t="shared" si="135"/>
        <v>8.5105000000000004</v>
      </c>
      <c r="X270" s="264">
        <f t="shared" si="136"/>
        <v>9.1984999999999992</v>
      </c>
      <c r="Y270" s="264">
        <f t="shared" si="137"/>
        <v>9.5914999999999999</v>
      </c>
      <c r="Z270" s="264">
        <f t="shared" si="138"/>
        <v>9.8674999999999997</v>
      </c>
      <c r="AA270" s="264">
        <f t="shared" si="139"/>
        <v>10.2925</v>
      </c>
      <c r="AB270" s="264">
        <f t="shared" si="140"/>
        <v>10.5785</v>
      </c>
      <c r="AC270" s="264">
        <f t="shared" si="141"/>
        <v>11.141</v>
      </c>
      <c r="AD270" s="264">
        <f t="shared" si="142"/>
        <v>12.181000000000001</v>
      </c>
      <c r="AF270" s="266">
        <v>268</v>
      </c>
      <c r="AG270" s="266">
        <v>9.3700000000000006E-2</v>
      </c>
      <c r="AH270" s="266">
        <v>8.8475000000000001</v>
      </c>
      <c r="AI270" s="266">
        <v>0.10879999999999999</v>
      </c>
      <c r="AJ270" s="266">
        <v>6.2869999999999999</v>
      </c>
      <c r="AK270" s="266">
        <v>6.8479999999999999</v>
      </c>
      <c r="AL270" s="266">
        <v>7.1959999999999997</v>
      </c>
      <c r="AM270" s="266">
        <v>7.3869999999999996</v>
      </c>
      <c r="AN270" s="266">
        <v>7.6890000000000001</v>
      </c>
      <c r="AO270" s="266">
        <v>7.899</v>
      </c>
      <c r="AP270" s="266">
        <v>8.2189999999999994</v>
      </c>
      <c r="AQ270" s="266">
        <v>8.8480000000000008</v>
      </c>
      <c r="AR270" s="266">
        <v>9.5190000000000001</v>
      </c>
      <c r="AS270" s="266">
        <v>9.8979999999999997</v>
      </c>
      <c r="AT270" s="266">
        <v>10.162000000000001</v>
      </c>
      <c r="AU270" s="266">
        <v>10.566000000000001</v>
      </c>
      <c r="AV270" s="266">
        <v>10.836</v>
      </c>
      <c r="AW270" s="266">
        <v>11.362</v>
      </c>
      <c r="AX270" s="266">
        <v>12.319000000000001</v>
      </c>
      <c r="BA270" s="372">
        <v>268</v>
      </c>
      <c r="BB270" s="372">
        <v>-0.14660000000000001</v>
      </c>
      <c r="BC270" s="372">
        <v>8.1734000000000009</v>
      </c>
      <c r="BD270" s="372">
        <v>0.12194000000000001</v>
      </c>
      <c r="BE270" s="372">
        <v>5.6639999999999997</v>
      </c>
      <c r="BF270" s="372">
        <v>6.19</v>
      </c>
      <c r="BG270" s="372">
        <v>6.5229999999999997</v>
      </c>
      <c r="BH270" s="372">
        <v>6.7069999999999999</v>
      </c>
      <c r="BI270" s="372">
        <v>7.0030000000000001</v>
      </c>
      <c r="BJ270" s="372">
        <v>7.2110000000000003</v>
      </c>
      <c r="BK270" s="372">
        <v>7.532</v>
      </c>
      <c r="BL270" s="372">
        <v>8.173</v>
      </c>
      <c r="BM270" s="372">
        <v>8.8780000000000001</v>
      </c>
      <c r="BN270" s="372">
        <v>9.2850000000000001</v>
      </c>
      <c r="BO270" s="372">
        <v>9.5730000000000004</v>
      </c>
      <c r="BP270" s="372">
        <v>10.019</v>
      </c>
      <c r="BQ270" s="372">
        <v>10.321</v>
      </c>
      <c r="BR270" s="372">
        <v>10.92</v>
      </c>
      <c r="BS270" s="372">
        <v>12.042999999999999</v>
      </c>
    </row>
    <row r="271" spans="1:71" x14ac:dyDescent="0.2">
      <c r="A271" s="265">
        <f t="shared" si="143"/>
        <v>8.5195000000000007</v>
      </c>
      <c r="B271" s="265">
        <f t="shared" si="144"/>
        <v>7.8840000000000003</v>
      </c>
      <c r="C271" s="265">
        <f t="shared" si="121"/>
        <v>9.2085000000000008</v>
      </c>
      <c r="D271" s="265">
        <f t="shared" si="145"/>
        <v>269</v>
      </c>
      <c r="E271" s="373">
        <f t="shared" si="146"/>
        <v>8.8377823408624234</v>
      </c>
      <c r="F271" s="373">
        <f t="shared" si="147"/>
        <v>0.73648186173853525</v>
      </c>
      <c r="G271" s="373">
        <f t="shared" si="148"/>
        <v>17.837782340862425</v>
      </c>
      <c r="H271" s="374">
        <f t="shared" si="149"/>
        <v>0.90931127715528071</v>
      </c>
      <c r="I271" s="374">
        <f t="shared" si="122"/>
        <v>0.70488766486819043</v>
      </c>
      <c r="J271" s="374">
        <f t="shared" si="123"/>
        <v>0.80577873512733122</v>
      </c>
      <c r="K271" s="265" cm="1">
        <f t="array" ref="K271">$G271^gamma_drug4/($G271^gamma_drug4+(AGE_50_drug4+9)^gamma_drug4)</f>
        <v>1</v>
      </c>
      <c r="L271" s="264">
        <f t="shared" si="124"/>
        <v>269</v>
      </c>
      <c r="M271" s="264">
        <f t="shared" si="125"/>
        <v>-2.6999999999999996E-2</v>
      </c>
      <c r="N271" s="264">
        <f t="shared" si="126"/>
        <v>8.5194499999999991</v>
      </c>
      <c r="O271" s="264">
        <f t="shared" si="127"/>
        <v>0.11537500000000001</v>
      </c>
      <c r="P271" s="264">
        <f t="shared" si="128"/>
        <v>5.9819999999999993</v>
      </c>
      <c r="Q271" s="264">
        <f t="shared" si="129"/>
        <v>6.5259999999999998</v>
      </c>
      <c r="R271" s="264">
        <f t="shared" si="130"/>
        <v>6.8665000000000003</v>
      </c>
      <c r="S271" s="264">
        <f t="shared" si="131"/>
        <v>7.0545</v>
      </c>
      <c r="T271" s="264">
        <f t="shared" si="132"/>
        <v>7.3540000000000001</v>
      </c>
      <c r="U271" s="264">
        <f t="shared" si="133"/>
        <v>7.5635000000000003</v>
      </c>
      <c r="V271" s="264">
        <f t="shared" si="134"/>
        <v>7.8840000000000003</v>
      </c>
      <c r="W271" s="264">
        <f t="shared" si="135"/>
        <v>8.5195000000000007</v>
      </c>
      <c r="X271" s="264">
        <f t="shared" si="136"/>
        <v>9.2085000000000008</v>
      </c>
      <c r="Y271" s="264">
        <f t="shared" si="137"/>
        <v>9.6020000000000003</v>
      </c>
      <c r="Z271" s="264">
        <f t="shared" si="138"/>
        <v>9.8784999999999989</v>
      </c>
      <c r="AA271" s="264">
        <f t="shared" si="139"/>
        <v>10.3035</v>
      </c>
      <c r="AB271" s="264">
        <f t="shared" si="140"/>
        <v>10.589500000000001</v>
      </c>
      <c r="AC271" s="264">
        <f t="shared" si="141"/>
        <v>11.153500000000001</v>
      </c>
      <c r="AD271" s="264">
        <f t="shared" si="142"/>
        <v>12.194500000000001</v>
      </c>
      <c r="AF271" s="266">
        <v>269</v>
      </c>
      <c r="AG271" s="266">
        <v>9.3299999999999994E-2</v>
      </c>
      <c r="AH271" s="266">
        <v>8.8567</v>
      </c>
      <c r="AI271" s="266">
        <v>0.10879999999999999</v>
      </c>
      <c r="AJ271" s="266">
        <v>6.2939999999999996</v>
      </c>
      <c r="AK271" s="266">
        <v>6.8550000000000004</v>
      </c>
      <c r="AL271" s="266">
        <v>7.2030000000000003</v>
      </c>
      <c r="AM271" s="266">
        <v>7.3940000000000001</v>
      </c>
      <c r="AN271" s="266">
        <v>7.6970000000000001</v>
      </c>
      <c r="AO271" s="266">
        <v>7.9080000000000004</v>
      </c>
      <c r="AP271" s="266">
        <v>8.2279999999999998</v>
      </c>
      <c r="AQ271" s="266">
        <v>8.8569999999999993</v>
      </c>
      <c r="AR271" s="266">
        <v>9.5289999999999999</v>
      </c>
      <c r="AS271" s="266">
        <v>9.9079999999999995</v>
      </c>
      <c r="AT271" s="266">
        <v>10.173</v>
      </c>
      <c r="AU271" s="266">
        <v>10.577</v>
      </c>
      <c r="AV271" s="266">
        <v>10.847</v>
      </c>
      <c r="AW271" s="266">
        <v>11.374000000000001</v>
      </c>
      <c r="AX271" s="266">
        <v>12.332000000000001</v>
      </c>
      <c r="BA271" s="372">
        <v>269</v>
      </c>
      <c r="BB271" s="372">
        <v>-0.14729999999999999</v>
      </c>
      <c r="BC271" s="372">
        <v>8.1821999999999999</v>
      </c>
      <c r="BD271" s="372">
        <v>0.12195</v>
      </c>
      <c r="BE271" s="372">
        <v>5.67</v>
      </c>
      <c r="BF271" s="372">
        <v>6.1970000000000001</v>
      </c>
      <c r="BG271" s="372">
        <v>6.53</v>
      </c>
      <c r="BH271" s="372">
        <v>6.7149999999999999</v>
      </c>
      <c r="BI271" s="372">
        <v>7.0110000000000001</v>
      </c>
      <c r="BJ271" s="372">
        <v>7.2190000000000003</v>
      </c>
      <c r="BK271" s="372">
        <v>7.54</v>
      </c>
      <c r="BL271" s="372">
        <v>8.1820000000000004</v>
      </c>
      <c r="BM271" s="372">
        <v>8.8879999999999999</v>
      </c>
      <c r="BN271" s="372">
        <v>9.2959999999999994</v>
      </c>
      <c r="BO271" s="372">
        <v>9.5839999999999996</v>
      </c>
      <c r="BP271" s="372">
        <v>10.029999999999999</v>
      </c>
      <c r="BQ271" s="372">
        <v>10.332000000000001</v>
      </c>
      <c r="BR271" s="372">
        <v>10.933</v>
      </c>
      <c r="BS271" s="372">
        <v>12.057</v>
      </c>
    </row>
    <row r="272" spans="1:71" x14ac:dyDescent="0.2">
      <c r="A272" s="265">
        <f t="shared" si="143"/>
        <v>8.5285000000000011</v>
      </c>
      <c r="B272" s="265">
        <f t="shared" si="144"/>
        <v>7.8920000000000003</v>
      </c>
      <c r="C272" s="265">
        <f t="shared" si="121"/>
        <v>9.2184999999999988</v>
      </c>
      <c r="D272" s="265">
        <f t="shared" si="145"/>
        <v>270</v>
      </c>
      <c r="E272" s="373">
        <f t="shared" si="146"/>
        <v>8.8706365503080082</v>
      </c>
      <c r="F272" s="373">
        <f t="shared" si="147"/>
        <v>0.73921971252566732</v>
      </c>
      <c r="G272" s="373">
        <f t="shared" si="148"/>
        <v>17.870636550308006</v>
      </c>
      <c r="H272" s="374">
        <f t="shared" si="149"/>
        <v>0.90996921177983126</v>
      </c>
      <c r="I272" s="374">
        <f t="shared" si="122"/>
        <v>0.70604236551721722</v>
      </c>
      <c r="J272" s="374">
        <f t="shared" si="123"/>
        <v>0.80652638924670328</v>
      </c>
      <c r="K272" s="265" cm="1">
        <f t="array" ref="K272">$G272^gamma_drug4/($G272^gamma_drug4+(AGE_50_drug4+9)^gamma_drug4)</f>
        <v>1</v>
      </c>
      <c r="L272" s="264">
        <f t="shared" si="124"/>
        <v>270</v>
      </c>
      <c r="M272" s="264">
        <f t="shared" si="125"/>
        <v>-2.7499999999999997E-2</v>
      </c>
      <c r="N272" s="264">
        <f t="shared" si="126"/>
        <v>8.5284000000000013</v>
      </c>
      <c r="O272" s="264">
        <f t="shared" si="127"/>
        <v>0.11538</v>
      </c>
      <c r="P272" s="264">
        <f t="shared" si="128"/>
        <v>5.9879999999999995</v>
      </c>
      <c r="Q272" s="264">
        <f t="shared" si="129"/>
        <v>6.5325000000000006</v>
      </c>
      <c r="R272" s="264">
        <f t="shared" si="130"/>
        <v>6.8740000000000006</v>
      </c>
      <c r="S272" s="264">
        <f t="shared" si="131"/>
        <v>7.0620000000000003</v>
      </c>
      <c r="T272" s="264">
        <f t="shared" si="132"/>
        <v>7.3614999999999995</v>
      </c>
      <c r="U272" s="264">
        <f t="shared" si="133"/>
        <v>7.5715000000000003</v>
      </c>
      <c r="V272" s="264">
        <f t="shared" si="134"/>
        <v>7.8920000000000003</v>
      </c>
      <c r="W272" s="264">
        <f t="shared" si="135"/>
        <v>8.5285000000000011</v>
      </c>
      <c r="X272" s="264">
        <f t="shared" si="136"/>
        <v>9.2184999999999988</v>
      </c>
      <c r="Y272" s="264">
        <f t="shared" si="137"/>
        <v>9.6119999999999983</v>
      </c>
      <c r="Z272" s="264">
        <f t="shared" si="138"/>
        <v>9.8885000000000005</v>
      </c>
      <c r="AA272" s="264">
        <f t="shared" si="139"/>
        <v>10.314499999999999</v>
      </c>
      <c r="AB272" s="264">
        <f t="shared" si="140"/>
        <v>10.600999999999999</v>
      </c>
      <c r="AC272" s="264">
        <f t="shared" si="141"/>
        <v>11.1655</v>
      </c>
      <c r="AD272" s="264">
        <f t="shared" si="142"/>
        <v>12.208</v>
      </c>
      <c r="AF272" s="266">
        <v>270</v>
      </c>
      <c r="AG272" s="266">
        <v>9.2999999999999999E-2</v>
      </c>
      <c r="AH272" s="266">
        <v>8.8658000000000001</v>
      </c>
      <c r="AI272" s="266">
        <v>0.10879999999999999</v>
      </c>
      <c r="AJ272" s="266">
        <v>6.3</v>
      </c>
      <c r="AK272" s="266">
        <v>6.8620000000000001</v>
      </c>
      <c r="AL272" s="266">
        <v>7.2110000000000003</v>
      </c>
      <c r="AM272" s="266">
        <v>7.4020000000000001</v>
      </c>
      <c r="AN272" s="266">
        <v>7.7050000000000001</v>
      </c>
      <c r="AO272" s="266">
        <v>7.9160000000000004</v>
      </c>
      <c r="AP272" s="266">
        <v>8.2360000000000007</v>
      </c>
      <c r="AQ272" s="266">
        <v>8.8659999999999997</v>
      </c>
      <c r="AR272" s="266">
        <v>9.5389999999999997</v>
      </c>
      <c r="AS272" s="266">
        <v>9.9179999999999993</v>
      </c>
      <c r="AT272" s="266">
        <v>10.183</v>
      </c>
      <c r="AU272" s="266">
        <v>10.587999999999999</v>
      </c>
      <c r="AV272" s="266">
        <v>10.858000000000001</v>
      </c>
      <c r="AW272" s="266">
        <v>11.385999999999999</v>
      </c>
      <c r="AX272" s="266">
        <v>12.345000000000001</v>
      </c>
      <c r="BA272" s="372">
        <v>270</v>
      </c>
      <c r="BB272" s="372">
        <v>-0.14799999999999999</v>
      </c>
      <c r="BC272" s="372">
        <v>8.1910000000000007</v>
      </c>
      <c r="BD272" s="372">
        <v>0.12196</v>
      </c>
      <c r="BE272" s="372">
        <v>5.6760000000000002</v>
      </c>
      <c r="BF272" s="372">
        <v>6.2030000000000003</v>
      </c>
      <c r="BG272" s="372">
        <v>6.5369999999999999</v>
      </c>
      <c r="BH272" s="372">
        <v>6.7220000000000004</v>
      </c>
      <c r="BI272" s="372">
        <v>7.0179999999999998</v>
      </c>
      <c r="BJ272" s="372">
        <v>7.2270000000000003</v>
      </c>
      <c r="BK272" s="372">
        <v>7.548</v>
      </c>
      <c r="BL272" s="372">
        <v>8.1910000000000007</v>
      </c>
      <c r="BM272" s="372">
        <v>8.8979999999999997</v>
      </c>
      <c r="BN272" s="372">
        <v>9.3059999999999992</v>
      </c>
      <c r="BO272" s="372">
        <v>9.5939999999999994</v>
      </c>
      <c r="BP272" s="372">
        <v>10.041</v>
      </c>
      <c r="BQ272" s="372">
        <v>10.343999999999999</v>
      </c>
      <c r="BR272" s="372">
        <v>10.945</v>
      </c>
      <c r="BS272" s="372">
        <v>12.071</v>
      </c>
    </row>
    <row r="273" spans="1:71" x14ac:dyDescent="0.2">
      <c r="A273" s="265">
        <f t="shared" si="143"/>
        <v>8.5374999999999996</v>
      </c>
      <c r="B273" s="265">
        <f t="shared" si="144"/>
        <v>7.9004999999999992</v>
      </c>
      <c r="C273" s="265">
        <f t="shared" si="121"/>
        <v>9.2274999999999991</v>
      </c>
      <c r="D273" s="265">
        <f t="shared" si="145"/>
        <v>271</v>
      </c>
      <c r="E273" s="373">
        <f t="shared" si="146"/>
        <v>8.9034907597535931</v>
      </c>
      <c r="F273" s="373">
        <f t="shared" si="147"/>
        <v>0.7419575633127995</v>
      </c>
      <c r="G273" s="373">
        <f t="shared" si="148"/>
        <v>17.903490759753595</v>
      </c>
      <c r="H273" s="374">
        <f t="shared" si="149"/>
        <v>0.91062164571231208</v>
      </c>
      <c r="I273" s="374">
        <f t="shared" si="122"/>
        <v>0.70719231125209558</v>
      </c>
      <c r="J273" s="374">
        <f t="shared" si="123"/>
        <v>0.80727048643119004</v>
      </c>
      <c r="K273" s="265" cm="1">
        <f t="array" ref="K273">$G273^gamma_drug4/($G273^gamma_drug4+(AGE_50_drug4+9)^gamma_drug4)</f>
        <v>1</v>
      </c>
      <c r="L273" s="264">
        <f t="shared" si="124"/>
        <v>271</v>
      </c>
      <c r="M273" s="264">
        <f t="shared" si="125"/>
        <v>-2.7999999999999997E-2</v>
      </c>
      <c r="N273" s="264">
        <f t="shared" si="126"/>
        <v>8.5373000000000001</v>
      </c>
      <c r="O273" s="264">
        <f t="shared" si="127"/>
        <v>0.11538499999999999</v>
      </c>
      <c r="P273" s="264">
        <f t="shared" si="128"/>
        <v>5.9945000000000004</v>
      </c>
      <c r="Q273" s="264">
        <f t="shared" si="129"/>
        <v>6.54</v>
      </c>
      <c r="R273" s="264">
        <f t="shared" si="130"/>
        <v>6.8810000000000002</v>
      </c>
      <c r="S273" s="264">
        <f t="shared" si="131"/>
        <v>7.069</v>
      </c>
      <c r="T273" s="264">
        <f t="shared" si="132"/>
        <v>7.3695000000000004</v>
      </c>
      <c r="U273" s="264">
        <f t="shared" si="133"/>
        <v>7.5795000000000003</v>
      </c>
      <c r="V273" s="264">
        <f t="shared" si="134"/>
        <v>7.9004999999999992</v>
      </c>
      <c r="W273" s="264">
        <f t="shared" si="135"/>
        <v>8.5374999999999996</v>
      </c>
      <c r="X273" s="264">
        <f t="shared" si="136"/>
        <v>9.2274999999999991</v>
      </c>
      <c r="Y273" s="264">
        <f t="shared" si="137"/>
        <v>9.6219999999999999</v>
      </c>
      <c r="Z273" s="264">
        <f t="shared" si="138"/>
        <v>9.8994999999999997</v>
      </c>
      <c r="AA273" s="264">
        <f t="shared" si="139"/>
        <v>10.324999999999999</v>
      </c>
      <c r="AB273" s="264">
        <f t="shared" si="140"/>
        <v>10.612</v>
      </c>
      <c r="AC273" s="264">
        <f t="shared" si="141"/>
        <v>11.1775</v>
      </c>
      <c r="AD273" s="264">
        <f t="shared" si="142"/>
        <v>12.221500000000001</v>
      </c>
      <c r="AF273" s="266">
        <v>271</v>
      </c>
      <c r="AG273" s="266">
        <v>9.2700000000000005E-2</v>
      </c>
      <c r="AH273" s="266">
        <v>8.8748000000000005</v>
      </c>
      <c r="AI273" s="266">
        <v>0.10879999999999999</v>
      </c>
      <c r="AJ273" s="266">
        <v>6.3070000000000004</v>
      </c>
      <c r="AK273" s="266">
        <v>6.87</v>
      </c>
      <c r="AL273" s="266">
        <v>7.218</v>
      </c>
      <c r="AM273" s="266">
        <v>7.4089999999999998</v>
      </c>
      <c r="AN273" s="266">
        <v>7.7130000000000001</v>
      </c>
      <c r="AO273" s="266">
        <v>7.9240000000000004</v>
      </c>
      <c r="AP273" s="266">
        <v>8.2449999999999992</v>
      </c>
      <c r="AQ273" s="266">
        <v>8.875</v>
      </c>
      <c r="AR273" s="266">
        <v>9.548</v>
      </c>
      <c r="AS273" s="266">
        <v>9.9280000000000008</v>
      </c>
      <c r="AT273" s="266">
        <v>10.194000000000001</v>
      </c>
      <c r="AU273" s="266">
        <v>10.598000000000001</v>
      </c>
      <c r="AV273" s="266">
        <v>10.869</v>
      </c>
      <c r="AW273" s="266">
        <v>11.398</v>
      </c>
      <c r="AX273" s="266">
        <v>12.358000000000001</v>
      </c>
      <c r="BA273" s="372">
        <v>271</v>
      </c>
      <c r="BB273" s="372">
        <v>-0.1487</v>
      </c>
      <c r="BC273" s="372">
        <v>8.1997999999999998</v>
      </c>
      <c r="BD273" s="372">
        <v>0.12197</v>
      </c>
      <c r="BE273" s="372">
        <v>5.6820000000000004</v>
      </c>
      <c r="BF273" s="372">
        <v>6.21</v>
      </c>
      <c r="BG273" s="372">
        <v>6.5439999999999996</v>
      </c>
      <c r="BH273" s="372">
        <v>6.7290000000000001</v>
      </c>
      <c r="BI273" s="372">
        <v>7.0259999999999998</v>
      </c>
      <c r="BJ273" s="372">
        <v>7.2350000000000003</v>
      </c>
      <c r="BK273" s="372">
        <v>7.556</v>
      </c>
      <c r="BL273" s="372">
        <v>8.1999999999999993</v>
      </c>
      <c r="BM273" s="372">
        <v>8.907</v>
      </c>
      <c r="BN273" s="372">
        <v>9.3160000000000007</v>
      </c>
      <c r="BO273" s="372">
        <v>9.6050000000000004</v>
      </c>
      <c r="BP273" s="372">
        <v>10.052</v>
      </c>
      <c r="BQ273" s="372">
        <v>10.355</v>
      </c>
      <c r="BR273" s="372">
        <v>10.957000000000001</v>
      </c>
      <c r="BS273" s="372">
        <v>12.085000000000001</v>
      </c>
    </row>
    <row r="274" spans="1:71" x14ac:dyDescent="0.2">
      <c r="A274" s="265">
        <f t="shared" si="143"/>
        <v>8.5465</v>
      </c>
      <c r="B274" s="265">
        <f t="shared" si="144"/>
        <v>7.9085000000000001</v>
      </c>
      <c r="C274" s="265">
        <f t="shared" si="121"/>
        <v>9.2375000000000007</v>
      </c>
      <c r="D274" s="265">
        <f t="shared" si="145"/>
        <v>272</v>
      </c>
      <c r="E274" s="373">
        <f t="shared" si="146"/>
        <v>8.9363449691991779</v>
      </c>
      <c r="F274" s="373">
        <f t="shared" si="147"/>
        <v>0.74469541409993156</v>
      </c>
      <c r="G274" s="373">
        <f t="shared" si="148"/>
        <v>17.936344969199176</v>
      </c>
      <c r="H274" s="374">
        <f t="shared" si="149"/>
        <v>0.91126862817017984</v>
      </c>
      <c r="I274" s="374">
        <f t="shared" si="122"/>
        <v>0.70833751572805403</v>
      </c>
      <c r="J274" s="374">
        <f t="shared" si="123"/>
        <v>0.80801104482515329</v>
      </c>
      <c r="K274" s="265" cm="1">
        <f t="array" ref="K274">$G274^gamma_drug4/($G274^gamma_drug4+(AGE_50_drug4+9)^gamma_drug4)</f>
        <v>1</v>
      </c>
      <c r="L274" s="264">
        <f t="shared" si="124"/>
        <v>272</v>
      </c>
      <c r="M274" s="264">
        <f t="shared" si="125"/>
        <v>-2.8550000000000006E-2</v>
      </c>
      <c r="N274" s="264">
        <f t="shared" si="126"/>
        <v>8.5462000000000007</v>
      </c>
      <c r="O274" s="264">
        <f t="shared" si="127"/>
        <v>0.11538999999999999</v>
      </c>
      <c r="P274" s="264">
        <f t="shared" si="128"/>
        <v>6.0009999999999994</v>
      </c>
      <c r="Q274" s="264">
        <f t="shared" si="129"/>
        <v>6.5465</v>
      </c>
      <c r="R274" s="264">
        <f t="shared" si="130"/>
        <v>6.8885000000000005</v>
      </c>
      <c r="S274" s="264">
        <f t="shared" si="131"/>
        <v>7.0764999999999993</v>
      </c>
      <c r="T274" s="264">
        <f t="shared" si="132"/>
        <v>7.3770000000000007</v>
      </c>
      <c r="U274" s="264">
        <f t="shared" si="133"/>
        <v>7.5869999999999997</v>
      </c>
      <c r="V274" s="264">
        <f t="shared" si="134"/>
        <v>7.9085000000000001</v>
      </c>
      <c r="W274" s="264">
        <f t="shared" si="135"/>
        <v>8.5465</v>
      </c>
      <c r="X274" s="264">
        <f t="shared" si="136"/>
        <v>9.2375000000000007</v>
      </c>
      <c r="Y274" s="264">
        <f t="shared" si="137"/>
        <v>9.6325000000000003</v>
      </c>
      <c r="Z274" s="264">
        <f t="shared" si="138"/>
        <v>9.9095000000000013</v>
      </c>
      <c r="AA274" s="264">
        <f t="shared" si="139"/>
        <v>10.336500000000001</v>
      </c>
      <c r="AB274" s="264">
        <f t="shared" si="140"/>
        <v>10.624000000000001</v>
      </c>
      <c r="AC274" s="264">
        <f t="shared" si="141"/>
        <v>11.189499999999999</v>
      </c>
      <c r="AD274" s="264">
        <f t="shared" si="142"/>
        <v>12.234999999999999</v>
      </c>
      <c r="AF274" s="266">
        <v>272</v>
      </c>
      <c r="AG274" s="266">
        <v>9.2299999999999993E-2</v>
      </c>
      <c r="AH274" s="266">
        <v>8.8839000000000006</v>
      </c>
      <c r="AI274" s="266">
        <v>0.10881</v>
      </c>
      <c r="AJ274" s="266">
        <v>6.3129999999999997</v>
      </c>
      <c r="AK274" s="266">
        <v>6.8760000000000003</v>
      </c>
      <c r="AL274" s="266">
        <v>7.226</v>
      </c>
      <c r="AM274" s="266">
        <v>7.4169999999999998</v>
      </c>
      <c r="AN274" s="266">
        <v>7.7210000000000001</v>
      </c>
      <c r="AO274" s="266">
        <v>7.9320000000000004</v>
      </c>
      <c r="AP274" s="266">
        <v>8.2530000000000001</v>
      </c>
      <c r="AQ274" s="266">
        <v>8.8840000000000003</v>
      </c>
      <c r="AR274" s="266">
        <v>9.5579999999999998</v>
      </c>
      <c r="AS274" s="266">
        <v>9.9390000000000001</v>
      </c>
      <c r="AT274" s="266">
        <v>10.204000000000001</v>
      </c>
      <c r="AU274" s="266">
        <v>10.61</v>
      </c>
      <c r="AV274" s="266">
        <v>10.881</v>
      </c>
      <c r="AW274" s="266">
        <v>11.41</v>
      </c>
      <c r="AX274" s="266">
        <v>12.371</v>
      </c>
      <c r="BA274" s="372">
        <v>272</v>
      </c>
      <c r="BB274" s="372">
        <v>-0.14940000000000001</v>
      </c>
      <c r="BC274" s="372">
        <v>8.2085000000000008</v>
      </c>
      <c r="BD274" s="372">
        <v>0.12197</v>
      </c>
      <c r="BE274" s="372">
        <v>5.6890000000000001</v>
      </c>
      <c r="BF274" s="372">
        <v>6.2169999999999996</v>
      </c>
      <c r="BG274" s="372">
        <v>6.5510000000000002</v>
      </c>
      <c r="BH274" s="372">
        <v>6.7359999999999998</v>
      </c>
      <c r="BI274" s="372">
        <v>7.0330000000000004</v>
      </c>
      <c r="BJ274" s="372">
        <v>7.242</v>
      </c>
      <c r="BK274" s="372">
        <v>7.5640000000000001</v>
      </c>
      <c r="BL274" s="372">
        <v>8.2089999999999996</v>
      </c>
      <c r="BM274" s="372">
        <v>8.9169999999999998</v>
      </c>
      <c r="BN274" s="372">
        <v>9.3260000000000005</v>
      </c>
      <c r="BO274" s="372">
        <v>9.6150000000000002</v>
      </c>
      <c r="BP274" s="372">
        <v>10.063000000000001</v>
      </c>
      <c r="BQ274" s="372">
        <v>10.367000000000001</v>
      </c>
      <c r="BR274" s="372">
        <v>10.968999999999999</v>
      </c>
      <c r="BS274" s="372">
        <v>12.099</v>
      </c>
    </row>
    <row r="275" spans="1:71" x14ac:dyDescent="0.2">
      <c r="A275" s="265">
        <f t="shared" si="143"/>
        <v>8.5549999999999997</v>
      </c>
      <c r="B275" s="265">
        <f t="shared" si="144"/>
        <v>7.9169999999999998</v>
      </c>
      <c r="C275" s="265">
        <f t="shared" si="121"/>
        <v>9.2469999999999999</v>
      </c>
      <c r="D275" s="265">
        <f t="shared" si="145"/>
        <v>273</v>
      </c>
      <c r="E275" s="373">
        <f t="shared" si="146"/>
        <v>8.9691991786447645</v>
      </c>
      <c r="F275" s="373">
        <f t="shared" si="147"/>
        <v>0.74743326488706363</v>
      </c>
      <c r="G275" s="373">
        <f t="shared" si="148"/>
        <v>17.969199178644764</v>
      </c>
      <c r="H275" s="374">
        <f t="shared" si="149"/>
        <v>0.91191020794947675</v>
      </c>
      <c r="I275" s="374">
        <f t="shared" si="122"/>
        <v>0.70947799267441758</v>
      </c>
      <c r="J275" s="374">
        <f t="shared" si="123"/>
        <v>0.80874808249539565</v>
      </c>
      <c r="K275" s="265" cm="1">
        <f t="array" ref="K275">$G275^gamma_drug4/($G275^gamma_drug4+(AGE_50_drug4+9)^gamma_drug4)</f>
        <v>1</v>
      </c>
      <c r="L275" s="264">
        <f t="shared" si="124"/>
        <v>273</v>
      </c>
      <c r="M275" s="264">
        <f t="shared" si="125"/>
        <v>-2.9050000000000006E-2</v>
      </c>
      <c r="N275" s="264">
        <f t="shared" si="126"/>
        <v>8.5550499999999996</v>
      </c>
      <c r="O275" s="264">
        <f t="shared" si="127"/>
        <v>0.115395</v>
      </c>
      <c r="P275" s="264">
        <f t="shared" si="128"/>
        <v>6.0075000000000003</v>
      </c>
      <c r="Q275" s="264">
        <f t="shared" si="129"/>
        <v>6.5540000000000003</v>
      </c>
      <c r="R275" s="264">
        <f t="shared" si="130"/>
        <v>6.8955000000000002</v>
      </c>
      <c r="S275" s="264">
        <f t="shared" si="131"/>
        <v>7.0839999999999996</v>
      </c>
      <c r="T275" s="264">
        <f t="shared" si="132"/>
        <v>7.3845000000000001</v>
      </c>
      <c r="U275" s="264">
        <f t="shared" si="133"/>
        <v>7.5950000000000006</v>
      </c>
      <c r="V275" s="264">
        <f t="shared" si="134"/>
        <v>7.9169999999999998</v>
      </c>
      <c r="W275" s="264">
        <f t="shared" si="135"/>
        <v>8.5549999999999997</v>
      </c>
      <c r="X275" s="264">
        <f t="shared" si="136"/>
        <v>9.2469999999999999</v>
      </c>
      <c r="Y275" s="264">
        <f t="shared" si="137"/>
        <v>9.6425000000000001</v>
      </c>
      <c r="Z275" s="264">
        <f t="shared" si="138"/>
        <v>9.9205000000000005</v>
      </c>
      <c r="AA275" s="264">
        <f t="shared" si="139"/>
        <v>10.347</v>
      </c>
      <c r="AB275" s="264">
        <f t="shared" si="140"/>
        <v>10.635</v>
      </c>
      <c r="AC275" s="264">
        <f t="shared" si="141"/>
        <v>11.201499999999999</v>
      </c>
      <c r="AD275" s="264">
        <f t="shared" si="142"/>
        <v>12.2485</v>
      </c>
      <c r="AF275" s="266">
        <v>273</v>
      </c>
      <c r="AG275" s="266">
        <v>9.1999999999999998E-2</v>
      </c>
      <c r="AH275" s="266">
        <v>8.8928999999999991</v>
      </c>
      <c r="AI275" s="266">
        <v>0.10881</v>
      </c>
      <c r="AJ275" s="266">
        <v>6.32</v>
      </c>
      <c r="AK275" s="266">
        <v>6.8840000000000003</v>
      </c>
      <c r="AL275" s="266">
        <v>7.2329999999999997</v>
      </c>
      <c r="AM275" s="266">
        <v>7.4249999999999998</v>
      </c>
      <c r="AN275" s="266">
        <v>7.7279999999999998</v>
      </c>
      <c r="AO275" s="266">
        <v>7.94</v>
      </c>
      <c r="AP275" s="266">
        <v>8.2620000000000005</v>
      </c>
      <c r="AQ275" s="266">
        <v>8.8930000000000007</v>
      </c>
      <c r="AR275" s="266">
        <v>9.5679999999999996</v>
      </c>
      <c r="AS275" s="266">
        <v>9.9489999999999998</v>
      </c>
      <c r="AT275" s="266">
        <v>10.215</v>
      </c>
      <c r="AU275" s="266">
        <v>10.62</v>
      </c>
      <c r="AV275" s="266">
        <v>10.891999999999999</v>
      </c>
      <c r="AW275" s="266">
        <v>11.420999999999999</v>
      </c>
      <c r="AX275" s="266">
        <v>12.384</v>
      </c>
      <c r="BA275" s="372">
        <v>273</v>
      </c>
      <c r="BB275" s="372">
        <v>-0.15010000000000001</v>
      </c>
      <c r="BC275" s="372">
        <v>8.2172000000000001</v>
      </c>
      <c r="BD275" s="372">
        <v>0.12198000000000001</v>
      </c>
      <c r="BE275" s="372">
        <v>5.6950000000000003</v>
      </c>
      <c r="BF275" s="372">
        <v>6.2240000000000002</v>
      </c>
      <c r="BG275" s="372">
        <v>6.5579999999999998</v>
      </c>
      <c r="BH275" s="372">
        <v>6.7430000000000003</v>
      </c>
      <c r="BI275" s="372">
        <v>7.0410000000000004</v>
      </c>
      <c r="BJ275" s="372">
        <v>7.25</v>
      </c>
      <c r="BK275" s="372">
        <v>7.5720000000000001</v>
      </c>
      <c r="BL275" s="372">
        <v>8.2170000000000005</v>
      </c>
      <c r="BM275" s="372">
        <v>8.9260000000000002</v>
      </c>
      <c r="BN275" s="372">
        <v>9.3360000000000003</v>
      </c>
      <c r="BO275" s="372">
        <v>9.6259999999999994</v>
      </c>
      <c r="BP275" s="372">
        <v>10.074</v>
      </c>
      <c r="BQ275" s="372">
        <v>10.378</v>
      </c>
      <c r="BR275" s="372">
        <v>10.981999999999999</v>
      </c>
      <c r="BS275" s="372">
        <v>12.113</v>
      </c>
    </row>
    <row r="276" spans="1:71" x14ac:dyDescent="0.2">
      <c r="A276" s="265">
        <f t="shared" si="143"/>
        <v>8.5640000000000001</v>
      </c>
      <c r="B276" s="265">
        <f t="shared" si="144"/>
        <v>7.9249999999999998</v>
      </c>
      <c r="C276" s="265">
        <f t="shared" si="121"/>
        <v>9.2564999999999991</v>
      </c>
      <c r="D276" s="265">
        <f t="shared" si="145"/>
        <v>274</v>
      </c>
      <c r="E276" s="373">
        <f t="shared" si="146"/>
        <v>9.0020533880903493</v>
      </c>
      <c r="F276" s="373">
        <f t="shared" si="147"/>
        <v>0.75017111567419581</v>
      </c>
      <c r="G276" s="373">
        <f t="shared" si="148"/>
        <v>18.002053388090349</v>
      </c>
      <c r="H276" s="374">
        <f t="shared" si="149"/>
        <v>0.9125464334272414</v>
      </c>
      <c r="I276" s="374">
        <f t="shared" si="122"/>
        <v>0.71061375589246423</v>
      </c>
      <c r="J276" s="374">
        <f t="shared" si="123"/>
        <v>0.80948161743108993</v>
      </c>
      <c r="K276" s="265" cm="1">
        <f t="array" ref="K276">$G276^gamma_drug4/($G276^gamma_drug4+(AGE_50_drug4+9)^gamma_drug4)</f>
        <v>1</v>
      </c>
      <c r="L276" s="264">
        <f t="shared" si="124"/>
        <v>274</v>
      </c>
      <c r="M276" s="264">
        <f t="shared" si="125"/>
        <v>-2.9499999999999998E-2</v>
      </c>
      <c r="N276" s="264">
        <f t="shared" si="126"/>
        <v>8.5639000000000003</v>
      </c>
      <c r="O276" s="264">
        <f t="shared" si="127"/>
        <v>0.1154</v>
      </c>
      <c r="P276" s="264">
        <f t="shared" si="128"/>
        <v>6.0134999999999996</v>
      </c>
      <c r="Q276" s="264">
        <f t="shared" si="129"/>
        <v>6.5605000000000002</v>
      </c>
      <c r="R276" s="264">
        <f t="shared" si="130"/>
        <v>6.9024999999999999</v>
      </c>
      <c r="S276" s="264">
        <f t="shared" si="131"/>
        <v>7.0910000000000002</v>
      </c>
      <c r="T276" s="264">
        <f t="shared" si="132"/>
        <v>7.3919999999999995</v>
      </c>
      <c r="U276" s="264">
        <f t="shared" si="133"/>
        <v>7.6029999999999998</v>
      </c>
      <c r="V276" s="264">
        <f t="shared" si="134"/>
        <v>7.9249999999999998</v>
      </c>
      <c r="W276" s="264">
        <f t="shared" si="135"/>
        <v>8.5640000000000001</v>
      </c>
      <c r="X276" s="264">
        <f t="shared" si="136"/>
        <v>9.2564999999999991</v>
      </c>
      <c r="Y276" s="264">
        <f t="shared" si="137"/>
        <v>9.6524999999999999</v>
      </c>
      <c r="Z276" s="264">
        <f t="shared" si="138"/>
        <v>9.9304999999999986</v>
      </c>
      <c r="AA276" s="264">
        <f t="shared" si="139"/>
        <v>10.358000000000001</v>
      </c>
      <c r="AB276" s="264">
        <f t="shared" si="140"/>
        <v>10.646000000000001</v>
      </c>
      <c r="AC276" s="264">
        <f t="shared" si="141"/>
        <v>11.2135</v>
      </c>
      <c r="AD276" s="264">
        <f t="shared" si="142"/>
        <v>12.262</v>
      </c>
      <c r="AF276" s="266">
        <v>274</v>
      </c>
      <c r="AG276" s="266">
        <v>9.1700000000000004E-2</v>
      </c>
      <c r="AH276" s="266">
        <v>8.9018999999999995</v>
      </c>
      <c r="AI276" s="266">
        <v>0.10881</v>
      </c>
      <c r="AJ276" s="266">
        <v>6.3259999999999996</v>
      </c>
      <c r="AK276" s="266">
        <v>6.891</v>
      </c>
      <c r="AL276" s="266">
        <v>7.24</v>
      </c>
      <c r="AM276" s="266">
        <v>7.4320000000000004</v>
      </c>
      <c r="AN276" s="266">
        <v>7.7359999999999998</v>
      </c>
      <c r="AO276" s="266">
        <v>7.9480000000000004</v>
      </c>
      <c r="AP276" s="266">
        <v>8.27</v>
      </c>
      <c r="AQ276" s="266">
        <v>8.9019999999999992</v>
      </c>
      <c r="AR276" s="266">
        <v>9.577</v>
      </c>
      <c r="AS276" s="266">
        <v>9.9589999999999996</v>
      </c>
      <c r="AT276" s="266">
        <v>10.225</v>
      </c>
      <c r="AU276" s="266">
        <v>10.631</v>
      </c>
      <c r="AV276" s="266">
        <v>10.903</v>
      </c>
      <c r="AW276" s="266">
        <v>11.433</v>
      </c>
      <c r="AX276" s="266">
        <v>12.397</v>
      </c>
      <c r="BA276" s="372">
        <v>274</v>
      </c>
      <c r="BB276" s="372">
        <v>-0.1507</v>
      </c>
      <c r="BC276" s="372">
        <v>8.2258999999999993</v>
      </c>
      <c r="BD276" s="372">
        <v>0.12199</v>
      </c>
      <c r="BE276" s="372">
        <v>5.7009999999999996</v>
      </c>
      <c r="BF276" s="372">
        <v>6.23</v>
      </c>
      <c r="BG276" s="372">
        <v>6.5650000000000004</v>
      </c>
      <c r="BH276" s="372">
        <v>6.75</v>
      </c>
      <c r="BI276" s="372">
        <v>7.048</v>
      </c>
      <c r="BJ276" s="372">
        <v>7.258</v>
      </c>
      <c r="BK276" s="372">
        <v>7.58</v>
      </c>
      <c r="BL276" s="372">
        <v>8.2260000000000009</v>
      </c>
      <c r="BM276" s="372">
        <v>8.9359999999999999</v>
      </c>
      <c r="BN276" s="372">
        <v>9.3460000000000001</v>
      </c>
      <c r="BO276" s="372">
        <v>9.6359999999999992</v>
      </c>
      <c r="BP276" s="372">
        <v>10.085000000000001</v>
      </c>
      <c r="BQ276" s="372">
        <v>10.388999999999999</v>
      </c>
      <c r="BR276" s="372">
        <v>10.994</v>
      </c>
      <c r="BS276" s="372">
        <v>12.127000000000001</v>
      </c>
    </row>
    <row r="277" spans="1:71" x14ac:dyDescent="0.2">
      <c r="A277" s="265">
        <f t="shared" si="143"/>
        <v>8.5730000000000004</v>
      </c>
      <c r="B277" s="265">
        <f t="shared" si="144"/>
        <v>7.9329999999999998</v>
      </c>
      <c r="C277" s="265">
        <f t="shared" si="121"/>
        <v>9.266</v>
      </c>
      <c r="D277" s="265">
        <f t="shared" si="145"/>
        <v>275</v>
      </c>
      <c r="E277" s="373">
        <f t="shared" si="146"/>
        <v>9.0349075975359341</v>
      </c>
      <c r="F277" s="373">
        <f t="shared" si="147"/>
        <v>0.75290896646132788</v>
      </c>
      <c r="G277" s="373">
        <f t="shared" si="148"/>
        <v>18.034907597535934</v>
      </c>
      <c r="H277" s="374">
        <f t="shared" si="149"/>
        <v>0.91317735256394705</v>
      </c>
      <c r="I277" s="374">
        <f t="shared" si="122"/>
        <v>0.71174481925330646</v>
      </c>
      <c r="J277" s="374">
        <f t="shared" si="123"/>
        <v>0.81021166754371887</v>
      </c>
      <c r="K277" s="265" cm="1">
        <f t="array" ref="K277">$G277^gamma_drug4/($G277^gamma_drug4+(AGE_50_drug4+9)^gamma_drug4)</f>
        <v>1</v>
      </c>
      <c r="L277" s="264">
        <f t="shared" si="124"/>
        <v>275</v>
      </c>
      <c r="M277" s="264">
        <f t="shared" si="125"/>
        <v>-3.005E-2</v>
      </c>
      <c r="N277" s="264">
        <f t="shared" si="126"/>
        <v>8.5727499999999992</v>
      </c>
      <c r="O277" s="264">
        <f t="shared" si="127"/>
        <v>0.1154</v>
      </c>
      <c r="P277" s="264">
        <f t="shared" si="128"/>
        <v>6.02</v>
      </c>
      <c r="Q277" s="264">
        <f t="shared" si="129"/>
        <v>6.5674999999999999</v>
      </c>
      <c r="R277" s="264">
        <f t="shared" si="130"/>
        <v>6.91</v>
      </c>
      <c r="S277" s="264">
        <f t="shared" si="131"/>
        <v>7.0990000000000002</v>
      </c>
      <c r="T277" s="264">
        <f t="shared" si="132"/>
        <v>7.4</v>
      </c>
      <c r="U277" s="264">
        <f t="shared" si="133"/>
        <v>7.6105</v>
      </c>
      <c r="V277" s="264">
        <f t="shared" si="134"/>
        <v>7.9329999999999998</v>
      </c>
      <c r="W277" s="264">
        <f t="shared" si="135"/>
        <v>8.5730000000000004</v>
      </c>
      <c r="X277" s="264">
        <f t="shared" si="136"/>
        <v>9.266</v>
      </c>
      <c r="Y277" s="264">
        <f t="shared" si="137"/>
        <v>9.6624999999999996</v>
      </c>
      <c r="Z277" s="264">
        <f t="shared" si="138"/>
        <v>9.9405000000000001</v>
      </c>
      <c r="AA277" s="264">
        <f t="shared" si="139"/>
        <v>10.369</v>
      </c>
      <c r="AB277" s="264">
        <f t="shared" si="140"/>
        <v>10.657499999999999</v>
      </c>
      <c r="AC277" s="264">
        <f t="shared" si="141"/>
        <v>11.2255</v>
      </c>
      <c r="AD277" s="264">
        <f t="shared" si="142"/>
        <v>12.275</v>
      </c>
      <c r="AF277" s="266">
        <v>275</v>
      </c>
      <c r="AG277" s="266">
        <v>9.1300000000000006E-2</v>
      </c>
      <c r="AH277" s="266">
        <v>8.9108999999999998</v>
      </c>
      <c r="AI277" s="266">
        <v>0.10881</v>
      </c>
      <c r="AJ277" s="266">
        <v>6.3330000000000002</v>
      </c>
      <c r="AK277" s="266">
        <v>6.8979999999999997</v>
      </c>
      <c r="AL277" s="266">
        <v>7.2480000000000002</v>
      </c>
      <c r="AM277" s="266">
        <v>7.44</v>
      </c>
      <c r="AN277" s="266">
        <v>7.7439999999999998</v>
      </c>
      <c r="AO277" s="266">
        <v>7.9560000000000004</v>
      </c>
      <c r="AP277" s="266">
        <v>8.2780000000000005</v>
      </c>
      <c r="AQ277" s="266">
        <v>8.9109999999999996</v>
      </c>
      <c r="AR277" s="266">
        <v>9.5869999999999997</v>
      </c>
      <c r="AS277" s="266">
        <v>9.9689999999999994</v>
      </c>
      <c r="AT277" s="266">
        <v>10.234999999999999</v>
      </c>
      <c r="AU277" s="266">
        <v>10.641999999999999</v>
      </c>
      <c r="AV277" s="266">
        <v>10.914</v>
      </c>
      <c r="AW277" s="266">
        <v>11.445</v>
      </c>
      <c r="AX277" s="266">
        <v>12.41</v>
      </c>
      <c r="BA277" s="372">
        <v>275</v>
      </c>
      <c r="BB277" s="372">
        <v>-0.15140000000000001</v>
      </c>
      <c r="BC277" s="372">
        <v>8.2346000000000004</v>
      </c>
      <c r="BD277" s="372">
        <v>0.12199</v>
      </c>
      <c r="BE277" s="372">
        <v>5.7069999999999999</v>
      </c>
      <c r="BF277" s="372">
        <v>6.2370000000000001</v>
      </c>
      <c r="BG277" s="372">
        <v>6.5720000000000001</v>
      </c>
      <c r="BH277" s="372">
        <v>6.758</v>
      </c>
      <c r="BI277" s="372">
        <v>7.056</v>
      </c>
      <c r="BJ277" s="372">
        <v>7.2649999999999997</v>
      </c>
      <c r="BK277" s="372">
        <v>7.5880000000000001</v>
      </c>
      <c r="BL277" s="372">
        <v>8.2349999999999994</v>
      </c>
      <c r="BM277" s="372">
        <v>8.9450000000000003</v>
      </c>
      <c r="BN277" s="372">
        <v>9.3559999999999999</v>
      </c>
      <c r="BO277" s="372">
        <v>9.6460000000000008</v>
      </c>
      <c r="BP277" s="372">
        <v>10.096</v>
      </c>
      <c r="BQ277" s="372">
        <v>10.401</v>
      </c>
      <c r="BR277" s="372">
        <v>11.006</v>
      </c>
      <c r="BS277" s="372">
        <v>12.14</v>
      </c>
    </row>
    <row r="278" spans="1:71" x14ac:dyDescent="0.2">
      <c r="A278" s="265">
        <f t="shared" si="143"/>
        <v>8.5815000000000001</v>
      </c>
      <c r="B278" s="265">
        <f t="shared" si="144"/>
        <v>7.9415000000000004</v>
      </c>
      <c r="C278" s="265">
        <f t="shared" si="121"/>
        <v>9.2759999999999998</v>
      </c>
      <c r="D278" s="265">
        <f t="shared" si="145"/>
        <v>276</v>
      </c>
      <c r="E278" s="373">
        <f t="shared" si="146"/>
        <v>9.0677618069815189</v>
      </c>
      <c r="F278" s="373">
        <f t="shared" si="147"/>
        <v>0.75564681724845995</v>
      </c>
      <c r="G278" s="373">
        <f t="shared" si="148"/>
        <v>18.067761806981519</v>
      </c>
      <c r="H278" s="374">
        <f t="shared" si="149"/>
        <v>0.91380301290596233</v>
      </c>
      <c r="I278" s="374">
        <f t="shared" si="122"/>
        <v>0.71287119669580079</v>
      </c>
      <c r="J278" s="374">
        <f t="shared" si="123"/>
        <v>0.81093825066702463</v>
      </c>
      <c r="K278" s="265" cm="1">
        <f t="array" ref="K278">$G278^gamma_drug4/($G278^gamma_drug4+(AGE_50_drug4+9)^gamma_drug4)</f>
        <v>1</v>
      </c>
      <c r="L278" s="264">
        <f t="shared" si="124"/>
        <v>276</v>
      </c>
      <c r="M278" s="264">
        <f t="shared" si="125"/>
        <v>-3.0550000000000008E-2</v>
      </c>
      <c r="N278" s="264">
        <f t="shared" si="126"/>
        <v>8.58155</v>
      </c>
      <c r="O278" s="264">
        <f t="shared" si="127"/>
        <v>0.11540500000000001</v>
      </c>
      <c r="P278" s="264">
        <f t="shared" si="128"/>
        <v>6.0259999999999998</v>
      </c>
      <c r="Q278" s="264">
        <f t="shared" si="129"/>
        <v>6.5739999999999998</v>
      </c>
      <c r="R278" s="264">
        <f t="shared" si="130"/>
        <v>6.9169999999999998</v>
      </c>
      <c r="S278" s="264">
        <f t="shared" si="131"/>
        <v>7.1059999999999999</v>
      </c>
      <c r="T278" s="264">
        <f t="shared" si="132"/>
        <v>7.4074999999999998</v>
      </c>
      <c r="U278" s="264">
        <f t="shared" si="133"/>
        <v>7.6185</v>
      </c>
      <c r="V278" s="264">
        <f t="shared" si="134"/>
        <v>7.9415000000000004</v>
      </c>
      <c r="W278" s="264">
        <f t="shared" si="135"/>
        <v>8.5815000000000001</v>
      </c>
      <c r="X278" s="264">
        <f t="shared" si="136"/>
        <v>9.2759999999999998</v>
      </c>
      <c r="Y278" s="264">
        <f t="shared" si="137"/>
        <v>9.6724999999999994</v>
      </c>
      <c r="Z278" s="264">
        <f t="shared" si="138"/>
        <v>9.9510000000000005</v>
      </c>
      <c r="AA278" s="264">
        <f t="shared" si="139"/>
        <v>10.379999999999999</v>
      </c>
      <c r="AB278" s="264">
        <f t="shared" si="140"/>
        <v>10.668500000000002</v>
      </c>
      <c r="AC278" s="264">
        <f t="shared" si="141"/>
        <v>11.237</v>
      </c>
      <c r="AD278" s="264">
        <f t="shared" si="142"/>
        <v>12.288</v>
      </c>
      <c r="AF278" s="266">
        <v>276</v>
      </c>
      <c r="AG278" s="266">
        <v>9.0999999999999998E-2</v>
      </c>
      <c r="AH278" s="266">
        <v>8.9199000000000002</v>
      </c>
      <c r="AI278" s="266">
        <v>0.10881</v>
      </c>
      <c r="AJ278" s="266">
        <v>6.3390000000000004</v>
      </c>
      <c r="AK278" s="266">
        <v>6.9050000000000002</v>
      </c>
      <c r="AL278" s="266">
        <v>7.2549999999999999</v>
      </c>
      <c r="AM278" s="266">
        <v>7.4470000000000001</v>
      </c>
      <c r="AN278" s="266">
        <v>7.7519999999999998</v>
      </c>
      <c r="AO278" s="266">
        <v>7.9640000000000004</v>
      </c>
      <c r="AP278" s="266">
        <v>8.2870000000000008</v>
      </c>
      <c r="AQ278" s="266">
        <v>8.92</v>
      </c>
      <c r="AR278" s="266">
        <v>9.5969999999999995</v>
      </c>
      <c r="AS278" s="266">
        <v>9.9789999999999992</v>
      </c>
      <c r="AT278" s="266">
        <v>10.246</v>
      </c>
      <c r="AU278" s="266">
        <v>10.653</v>
      </c>
      <c r="AV278" s="266">
        <v>10.925000000000001</v>
      </c>
      <c r="AW278" s="266">
        <v>11.456</v>
      </c>
      <c r="AX278" s="266">
        <v>12.422000000000001</v>
      </c>
      <c r="BA278" s="372">
        <v>276</v>
      </c>
      <c r="BB278" s="372">
        <v>-0.15210000000000001</v>
      </c>
      <c r="BC278" s="372">
        <v>8.2431999999999999</v>
      </c>
      <c r="BD278" s="372">
        <v>0.122</v>
      </c>
      <c r="BE278" s="372">
        <v>5.7130000000000001</v>
      </c>
      <c r="BF278" s="372">
        <v>6.2430000000000003</v>
      </c>
      <c r="BG278" s="372">
        <v>6.5789999999999997</v>
      </c>
      <c r="BH278" s="372">
        <v>6.7649999999999997</v>
      </c>
      <c r="BI278" s="372">
        <v>7.0629999999999997</v>
      </c>
      <c r="BJ278" s="372">
        <v>7.2729999999999997</v>
      </c>
      <c r="BK278" s="372">
        <v>7.5960000000000001</v>
      </c>
      <c r="BL278" s="372">
        <v>8.2430000000000003</v>
      </c>
      <c r="BM278" s="372">
        <v>8.9550000000000001</v>
      </c>
      <c r="BN278" s="372">
        <v>9.3659999999999997</v>
      </c>
      <c r="BO278" s="372">
        <v>9.6560000000000006</v>
      </c>
      <c r="BP278" s="372">
        <v>10.106999999999999</v>
      </c>
      <c r="BQ278" s="372">
        <v>10.412000000000001</v>
      </c>
      <c r="BR278" s="372">
        <v>11.018000000000001</v>
      </c>
      <c r="BS278" s="372">
        <v>12.154</v>
      </c>
    </row>
    <row r="279" spans="1:71" x14ac:dyDescent="0.2">
      <c r="A279" s="265">
        <f t="shared" si="143"/>
        <v>8.5905000000000005</v>
      </c>
      <c r="B279" s="265">
        <f t="shared" si="144"/>
        <v>7.9495000000000005</v>
      </c>
      <c r="C279" s="265">
        <f t="shared" si="121"/>
        <v>9.2850000000000001</v>
      </c>
      <c r="D279" s="265">
        <f t="shared" si="145"/>
        <v>277</v>
      </c>
      <c r="E279" s="373">
        <f t="shared" si="146"/>
        <v>9.1006160164271055</v>
      </c>
      <c r="F279" s="373">
        <f t="shared" si="147"/>
        <v>0.75838466803559201</v>
      </c>
      <c r="G279" s="373">
        <f t="shared" si="148"/>
        <v>18.100616016427104</v>
      </c>
      <c r="H279" s="374">
        <f t="shared" si="149"/>
        <v>0.91442346158803567</v>
      </c>
      <c r="I279" s="374">
        <f t="shared" si="122"/>
        <v>0.71399290222448497</v>
      </c>
      <c r="J279" s="374">
        <f t="shared" si="123"/>
        <v>0.81166138455696679</v>
      </c>
      <c r="K279" s="265" cm="1">
        <f t="array" ref="K279">$G279^gamma_drug4/($G279^gamma_drug4+(AGE_50_drug4+9)^gamma_drug4)</f>
        <v>1</v>
      </c>
      <c r="L279" s="264">
        <f t="shared" si="124"/>
        <v>277</v>
      </c>
      <c r="M279" s="264">
        <f t="shared" si="125"/>
        <v>-3.1049999999999994E-2</v>
      </c>
      <c r="N279" s="264">
        <f t="shared" si="126"/>
        <v>8.5903500000000008</v>
      </c>
      <c r="O279" s="264">
        <f t="shared" si="127"/>
        <v>0.11541499999999999</v>
      </c>
      <c r="P279" s="264">
        <f t="shared" si="128"/>
        <v>6.0325000000000006</v>
      </c>
      <c r="Q279" s="264">
        <f t="shared" si="129"/>
        <v>6.5804999999999998</v>
      </c>
      <c r="R279" s="264">
        <f t="shared" si="130"/>
        <v>6.9239999999999995</v>
      </c>
      <c r="S279" s="264">
        <f t="shared" si="131"/>
        <v>7.1135000000000002</v>
      </c>
      <c r="T279" s="264">
        <f t="shared" si="132"/>
        <v>7.415</v>
      </c>
      <c r="U279" s="264">
        <f t="shared" si="133"/>
        <v>7.6260000000000003</v>
      </c>
      <c r="V279" s="264">
        <f t="shared" si="134"/>
        <v>7.9495000000000005</v>
      </c>
      <c r="W279" s="264">
        <f t="shared" si="135"/>
        <v>8.5905000000000005</v>
      </c>
      <c r="X279" s="264">
        <f t="shared" si="136"/>
        <v>9.2850000000000001</v>
      </c>
      <c r="Y279" s="264">
        <f t="shared" si="137"/>
        <v>9.682500000000001</v>
      </c>
      <c r="Z279" s="264">
        <f t="shared" si="138"/>
        <v>9.9615000000000009</v>
      </c>
      <c r="AA279" s="264">
        <f t="shared" si="139"/>
        <v>10.391</v>
      </c>
      <c r="AB279" s="264">
        <f t="shared" si="140"/>
        <v>10.679500000000001</v>
      </c>
      <c r="AC279" s="264">
        <f t="shared" si="141"/>
        <v>11.248999999999999</v>
      </c>
      <c r="AD279" s="264">
        <f t="shared" si="142"/>
        <v>12.301500000000001</v>
      </c>
      <c r="AF279" s="266">
        <v>277</v>
      </c>
      <c r="AG279" s="266">
        <v>9.0700000000000003E-2</v>
      </c>
      <c r="AH279" s="266">
        <v>8.9288000000000007</v>
      </c>
      <c r="AI279" s="266">
        <v>0.10882</v>
      </c>
      <c r="AJ279" s="266">
        <v>6.3460000000000001</v>
      </c>
      <c r="AK279" s="266">
        <v>6.9109999999999996</v>
      </c>
      <c r="AL279" s="266">
        <v>7.2619999999999996</v>
      </c>
      <c r="AM279" s="266">
        <v>7.4550000000000001</v>
      </c>
      <c r="AN279" s="266">
        <v>7.76</v>
      </c>
      <c r="AO279" s="266">
        <v>7.9720000000000004</v>
      </c>
      <c r="AP279" s="266">
        <v>8.2949999999999999</v>
      </c>
      <c r="AQ279" s="266">
        <v>8.9290000000000003</v>
      </c>
      <c r="AR279" s="266">
        <v>9.6059999999999999</v>
      </c>
      <c r="AS279" s="266">
        <v>9.9890000000000008</v>
      </c>
      <c r="AT279" s="266">
        <v>10.256</v>
      </c>
      <c r="AU279" s="266">
        <v>10.664</v>
      </c>
      <c r="AV279" s="266">
        <v>10.936</v>
      </c>
      <c r="AW279" s="266">
        <v>11.468</v>
      </c>
      <c r="AX279" s="266">
        <v>12.435</v>
      </c>
      <c r="BA279" s="372">
        <v>277</v>
      </c>
      <c r="BB279" s="372">
        <v>-0.15279999999999999</v>
      </c>
      <c r="BC279" s="372">
        <v>8.2518999999999991</v>
      </c>
      <c r="BD279" s="372">
        <v>0.12200999999999999</v>
      </c>
      <c r="BE279" s="372">
        <v>5.7190000000000003</v>
      </c>
      <c r="BF279" s="372">
        <v>6.25</v>
      </c>
      <c r="BG279" s="372">
        <v>6.5860000000000003</v>
      </c>
      <c r="BH279" s="372">
        <v>6.7720000000000002</v>
      </c>
      <c r="BI279" s="372">
        <v>7.07</v>
      </c>
      <c r="BJ279" s="372">
        <v>7.28</v>
      </c>
      <c r="BK279" s="372">
        <v>7.6040000000000001</v>
      </c>
      <c r="BL279" s="372">
        <v>8.2520000000000007</v>
      </c>
      <c r="BM279" s="372">
        <v>8.9640000000000004</v>
      </c>
      <c r="BN279" s="372">
        <v>9.3759999999999994</v>
      </c>
      <c r="BO279" s="372">
        <v>9.6669999999999998</v>
      </c>
      <c r="BP279" s="372">
        <v>10.118</v>
      </c>
      <c r="BQ279" s="372">
        <v>10.423</v>
      </c>
      <c r="BR279" s="372">
        <v>11.03</v>
      </c>
      <c r="BS279" s="372">
        <v>12.167999999999999</v>
      </c>
    </row>
    <row r="280" spans="1:71" x14ac:dyDescent="0.2">
      <c r="A280" s="265">
        <f t="shared" si="143"/>
        <v>8.599499999999999</v>
      </c>
      <c r="B280" s="265">
        <f t="shared" si="144"/>
        <v>7.9575000000000005</v>
      </c>
      <c r="C280" s="265">
        <f t="shared" si="121"/>
        <v>9.2949999999999999</v>
      </c>
      <c r="D280" s="265">
        <f t="shared" si="145"/>
        <v>278</v>
      </c>
      <c r="E280" s="373">
        <f t="shared" si="146"/>
        <v>9.1334702258726903</v>
      </c>
      <c r="F280" s="373">
        <f t="shared" si="147"/>
        <v>0.76112251882272419</v>
      </c>
      <c r="G280" s="373">
        <f t="shared" si="148"/>
        <v>18.133470225872692</v>
      </c>
      <c r="H280" s="374">
        <f t="shared" si="149"/>
        <v>0.91503874533579876</v>
      </c>
      <c r="I280" s="374">
        <f t="shared" si="122"/>
        <v>0.71510994990753995</v>
      </c>
      <c r="J280" s="374">
        <f t="shared" si="123"/>
        <v>0.8123810868916892</v>
      </c>
      <c r="K280" s="265" cm="1">
        <f t="array" ref="K280">$G280^gamma_drug4/($G280^gamma_drug4+(AGE_50_drug4+9)^gamma_drug4)</f>
        <v>1</v>
      </c>
      <c r="L280" s="264">
        <f t="shared" si="124"/>
        <v>278</v>
      </c>
      <c r="M280" s="264">
        <f t="shared" si="125"/>
        <v>-3.1500000000000007E-2</v>
      </c>
      <c r="N280" s="264">
        <f t="shared" si="126"/>
        <v>8.5991</v>
      </c>
      <c r="O280" s="264">
        <f t="shared" si="127"/>
        <v>0.11541999999999999</v>
      </c>
      <c r="P280" s="264">
        <f t="shared" si="128"/>
        <v>6.0385</v>
      </c>
      <c r="Q280" s="264">
        <f t="shared" si="129"/>
        <v>6.5875000000000004</v>
      </c>
      <c r="R280" s="264">
        <f t="shared" si="130"/>
        <v>6.9314999999999998</v>
      </c>
      <c r="S280" s="264">
        <f t="shared" si="131"/>
        <v>7.1204999999999998</v>
      </c>
      <c r="T280" s="264">
        <f t="shared" si="132"/>
        <v>7.4225000000000003</v>
      </c>
      <c r="U280" s="264">
        <f t="shared" si="133"/>
        <v>7.6340000000000003</v>
      </c>
      <c r="V280" s="264">
        <f t="shared" si="134"/>
        <v>7.9575000000000005</v>
      </c>
      <c r="W280" s="264">
        <f t="shared" si="135"/>
        <v>8.599499999999999</v>
      </c>
      <c r="X280" s="264">
        <f t="shared" si="136"/>
        <v>9.2949999999999999</v>
      </c>
      <c r="Y280" s="264">
        <f t="shared" si="137"/>
        <v>9.692499999999999</v>
      </c>
      <c r="Z280" s="264">
        <f t="shared" si="138"/>
        <v>9.9714999999999989</v>
      </c>
      <c r="AA280" s="264">
        <f t="shared" si="139"/>
        <v>10.401</v>
      </c>
      <c r="AB280" s="264">
        <f t="shared" si="140"/>
        <v>10.6905</v>
      </c>
      <c r="AC280" s="264">
        <f t="shared" si="141"/>
        <v>11.260999999999999</v>
      </c>
      <c r="AD280" s="264">
        <f t="shared" si="142"/>
        <v>12.314499999999999</v>
      </c>
      <c r="AF280" s="266">
        <v>278</v>
      </c>
      <c r="AG280" s="266">
        <v>9.0399999999999994E-2</v>
      </c>
      <c r="AH280" s="266">
        <v>8.9376999999999995</v>
      </c>
      <c r="AI280" s="266">
        <v>0.10882</v>
      </c>
      <c r="AJ280" s="266">
        <v>6.3520000000000003</v>
      </c>
      <c r="AK280" s="266">
        <v>6.9180000000000001</v>
      </c>
      <c r="AL280" s="266">
        <v>7.27</v>
      </c>
      <c r="AM280" s="266">
        <v>7.4619999999999997</v>
      </c>
      <c r="AN280" s="266">
        <v>7.7670000000000003</v>
      </c>
      <c r="AO280" s="266">
        <v>7.98</v>
      </c>
      <c r="AP280" s="266">
        <v>8.3030000000000008</v>
      </c>
      <c r="AQ280" s="266">
        <v>8.9380000000000006</v>
      </c>
      <c r="AR280" s="266">
        <v>9.6159999999999997</v>
      </c>
      <c r="AS280" s="266">
        <v>9.9990000000000006</v>
      </c>
      <c r="AT280" s="266">
        <v>10.266</v>
      </c>
      <c r="AU280" s="266">
        <v>10.673999999999999</v>
      </c>
      <c r="AV280" s="266">
        <v>10.946999999999999</v>
      </c>
      <c r="AW280" s="266">
        <v>11.48</v>
      </c>
      <c r="AX280" s="266">
        <v>12.448</v>
      </c>
      <c r="BA280" s="372">
        <v>278</v>
      </c>
      <c r="BB280" s="372">
        <v>-0.15340000000000001</v>
      </c>
      <c r="BC280" s="372">
        <v>8.2605000000000004</v>
      </c>
      <c r="BD280" s="372">
        <v>0.12202</v>
      </c>
      <c r="BE280" s="372">
        <v>5.7249999999999996</v>
      </c>
      <c r="BF280" s="372">
        <v>6.2569999999999997</v>
      </c>
      <c r="BG280" s="372">
        <v>6.593</v>
      </c>
      <c r="BH280" s="372">
        <v>6.7789999999999999</v>
      </c>
      <c r="BI280" s="372">
        <v>7.0780000000000003</v>
      </c>
      <c r="BJ280" s="372">
        <v>7.2880000000000003</v>
      </c>
      <c r="BK280" s="372">
        <v>7.6120000000000001</v>
      </c>
      <c r="BL280" s="372">
        <v>8.2609999999999992</v>
      </c>
      <c r="BM280" s="372">
        <v>8.9740000000000002</v>
      </c>
      <c r="BN280" s="372">
        <v>9.3859999999999992</v>
      </c>
      <c r="BO280" s="372">
        <v>9.6769999999999996</v>
      </c>
      <c r="BP280" s="372">
        <v>10.128</v>
      </c>
      <c r="BQ280" s="372">
        <v>10.433999999999999</v>
      </c>
      <c r="BR280" s="372">
        <v>11.042</v>
      </c>
      <c r="BS280" s="372">
        <v>12.180999999999999</v>
      </c>
    </row>
    <row r="281" spans="1:71" x14ac:dyDescent="0.2">
      <c r="A281" s="265">
        <f t="shared" si="143"/>
        <v>8.6080000000000005</v>
      </c>
      <c r="B281" s="265">
        <f t="shared" si="144"/>
        <v>7.9655000000000005</v>
      </c>
      <c r="C281" s="265">
        <f t="shared" si="121"/>
        <v>9.3045000000000009</v>
      </c>
      <c r="D281" s="265">
        <f t="shared" si="145"/>
        <v>279</v>
      </c>
      <c r="E281" s="373">
        <f t="shared" si="146"/>
        <v>9.1663244353182751</v>
      </c>
      <c r="F281" s="373">
        <f t="shared" si="147"/>
        <v>0.76386036960985626</v>
      </c>
      <c r="G281" s="373">
        <f t="shared" si="148"/>
        <v>18.166324435318273</v>
      </c>
      <c r="H281" s="374">
        <f t="shared" si="149"/>
        <v>0.91564891046829067</v>
      </c>
      <c r="I281" s="374">
        <f t="shared" si="122"/>
        <v>0.71622235387477751</v>
      </c>
      <c r="J281" s="374">
        <f t="shared" si="123"/>
        <v>0.81309737527149539</v>
      </c>
      <c r="K281" s="265" cm="1">
        <f t="array" ref="K281">$G281^gamma_drug4/($G281^gamma_drug4+(AGE_50_drug4+9)^gamma_drug4)</f>
        <v>1</v>
      </c>
      <c r="L281" s="264">
        <f t="shared" si="124"/>
        <v>279</v>
      </c>
      <c r="M281" s="264">
        <f t="shared" si="125"/>
        <v>-3.2049999999999995E-2</v>
      </c>
      <c r="N281" s="264">
        <f t="shared" si="126"/>
        <v>8.607800000000001</v>
      </c>
      <c r="O281" s="264">
        <f t="shared" si="127"/>
        <v>0.11541999999999999</v>
      </c>
      <c r="P281" s="264">
        <f t="shared" si="128"/>
        <v>6.0455000000000005</v>
      </c>
      <c r="Q281" s="264">
        <f t="shared" si="129"/>
        <v>6.5939999999999994</v>
      </c>
      <c r="R281" s="264">
        <f t="shared" si="130"/>
        <v>6.9380000000000006</v>
      </c>
      <c r="S281" s="264">
        <f t="shared" si="131"/>
        <v>7.1274999999999995</v>
      </c>
      <c r="T281" s="264">
        <f t="shared" si="132"/>
        <v>7.43</v>
      </c>
      <c r="U281" s="264">
        <f t="shared" si="133"/>
        <v>7.6420000000000003</v>
      </c>
      <c r="V281" s="264">
        <f t="shared" si="134"/>
        <v>7.9655000000000005</v>
      </c>
      <c r="W281" s="264">
        <f t="shared" si="135"/>
        <v>8.6080000000000005</v>
      </c>
      <c r="X281" s="264">
        <f t="shared" si="136"/>
        <v>9.3045000000000009</v>
      </c>
      <c r="Y281" s="264">
        <f t="shared" si="137"/>
        <v>9.702</v>
      </c>
      <c r="Z281" s="264">
        <f t="shared" si="138"/>
        <v>9.9819999999999993</v>
      </c>
      <c r="AA281" s="264">
        <f t="shared" si="139"/>
        <v>10.411999999999999</v>
      </c>
      <c r="AB281" s="264">
        <f t="shared" si="140"/>
        <v>10.701499999999999</v>
      </c>
      <c r="AC281" s="264">
        <f t="shared" si="141"/>
        <v>11.272500000000001</v>
      </c>
      <c r="AD281" s="264">
        <f t="shared" si="142"/>
        <v>12.327500000000001</v>
      </c>
      <c r="AF281" s="266">
        <v>279</v>
      </c>
      <c r="AG281" s="266">
        <v>0.09</v>
      </c>
      <c r="AH281" s="266">
        <v>8.9466000000000001</v>
      </c>
      <c r="AI281" s="266">
        <v>0.10882</v>
      </c>
      <c r="AJ281" s="266">
        <v>6.359</v>
      </c>
      <c r="AK281" s="266">
        <v>6.9249999999999998</v>
      </c>
      <c r="AL281" s="266">
        <v>7.2770000000000001</v>
      </c>
      <c r="AM281" s="266">
        <v>7.4690000000000003</v>
      </c>
      <c r="AN281" s="266">
        <v>7.7750000000000004</v>
      </c>
      <c r="AO281" s="266">
        <v>7.9880000000000004</v>
      </c>
      <c r="AP281" s="266">
        <v>8.3109999999999999</v>
      </c>
      <c r="AQ281" s="266">
        <v>8.9469999999999992</v>
      </c>
      <c r="AR281" s="266">
        <v>9.6259999999999994</v>
      </c>
      <c r="AS281" s="266">
        <v>10.009</v>
      </c>
      <c r="AT281" s="266">
        <v>10.276999999999999</v>
      </c>
      <c r="AU281" s="266">
        <v>10.685</v>
      </c>
      <c r="AV281" s="266">
        <v>10.958</v>
      </c>
      <c r="AW281" s="266">
        <v>11.491</v>
      </c>
      <c r="AX281" s="266">
        <v>12.461</v>
      </c>
      <c r="BA281" s="372">
        <v>279</v>
      </c>
      <c r="BB281" s="372">
        <v>-0.15409999999999999</v>
      </c>
      <c r="BC281" s="372">
        <v>8.2690000000000001</v>
      </c>
      <c r="BD281" s="372">
        <v>0.12202</v>
      </c>
      <c r="BE281" s="372">
        <v>5.7320000000000002</v>
      </c>
      <c r="BF281" s="372">
        <v>6.2629999999999999</v>
      </c>
      <c r="BG281" s="372">
        <v>6.5990000000000002</v>
      </c>
      <c r="BH281" s="372">
        <v>6.7859999999999996</v>
      </c>
      <c r="BI281" s="372">
        <v>7.085</v>
      </c>
      <c r="BJ281" s="372">
        <v>7.2960000000000003</v>
      </c>
      <c r="BK281" s="372">
        <v>7.62</v>
      </c>
      <c r="BL281" s="372">
        <v>8.2690000000000001</v>
      </c>
      <c r="BM281" s="372">
        <v>8.9830000000000005</v>
      </c>
      <c r="BN281" s="372">
        <v>9.3949999999999996</v>
      </c>
      <c r="BO281" s="372">
        <v>9.6869999999999994</v>
      </c>
      <c r="BP281" s="372">
        <v>10.138999999999999</v>
      </c>
      <c r="BQ281" s="372">
        <v>10.445</v>
      </c>
      <c r="BR281" s="372">
        <v>11.054</v>
      </c>
      <c r="BS281" s="372">
        <v>12.194000000000001</v>
      </c>
    </row>
    <row r="282" spans="1:71" x14ac:dyDescent="0.2">
      <c r="A282" s="265">
        <f t="shared" si="143"/>
        <v>8.6170000000000009</v>
      </c>
      <c r="B282" s="265">
        <f t="shared" si="144"/>
        <v>7.9740000000000002</v>
      </c>
      <c r="C282" s="265">
        <f t="shared" si="121"/>
        <v>9.3135000000000012</v>
      </c>
      <c r="D282" s="265">
        <f t="shared" si="145"/>
        <v>280</v>
      </c>
      <c r="E282" s="373">
        <f t="shared" si="146"/>
        <v>9.1991786447638599</v>
      </c>
      <c r="F282" s="373">
        <f t="shared" si="147"/>
        <v>0.76659822039698833</v>
      </c>
      <c r="G282" s="373">
        <f t="shared" si="148"/>
        <v>18.199178644763862</v>
      </c>
      <c r="H282" s="374">
        <f t="shared" si="149"/>
        <v>0.91625400290050119</v>
      </c>
      <c r="I282" s="374">
        <f t="shared" si="122"/>
        <v>0.71733012831565934</v>
      </c>
      <c r="J282" s="374">
        <f t="shared" si="123"/>
        <v>0.81381026721883487</v>
      </c>
      <c r="K282" s="265" cm="1">
        <f t="array" ref="K282">$G282^gamma_drug4/($G282^gamma_drug4+(AGE_50_drug4+9)^gamma_drug4)</f>
        <v>1</v>
      </c>
      <c r="L282" s="264">
        <f t="shared" si="124"/>
        <v>280</v>
      </c>
      <c r="M282" s="264">
        <f t="shared" si="125"/>
        <v>-3.2500000000000001E-2</v>
      </c>
      <c r="N282" s="264">
        <f t="shared" si="126"/>
        <v>8.6165500000000002</v>
      </c>
      <c r="O282" s="264">
        <f t="shared" si="127"/>
        <v>0.115425</v>
      </c>
      <c r="P282" s="264">
        <f t="shared" si="128"/>
        <v>6.0515000000000008</v>
      </c>
      <c r="Q282" s="264">
        <f t="shared" si="129"/>
        <v>6.601</v>
      </c>
      <c r="R282" s="264">
        <f t="shared" si="130"/>
        <v>6.9450000000000003</v>
      </c>
      <c r="S282" s="264">
        <f t="shared" si="131"/>
        <v>7.1349999999999998</v>
      </c>
      <c r="T282" s="264">
        <f t="shared" si="132"/>
        <v>7.4375</v>
      </c>
      <c r="U282" s="264">
        <f t="shared" si="133"/>
        <v>7.6494999999999997</v>
      </c>
      <c r="V282" s="264">
        <f t="shared" si="134"/>
        <v>7.9740000000000002</v>
      </c>
      <c r="W282" s="264">
        <f t="shared" si="135"/>
        <v>8.6170000000000009</v>
      </c>
      <c r="X282" s="264">
        <f t="shared" si="136"/>
        <v>9.3135000000000012</v>
      </c>
      <c r="Y282" s="264">
        <f t="shared" si="137"/>
        <v>9.7119999999999997</v>
      </c>
      <c r="Z282" s="264">
        <f t="shared" si="138"/>
        <v>9.9920000000000009</v>
      </c>
      <c r="AA282" s="264">
        <f t="shared" si="139"/>
        <v>10.423</v>
      </c>
      <c r="AB282" s="264">
        <f t="shared" si="140"/>
        <v>10.713000000000001</v>
      </c>
      <c r="AC282" s="264">
        <f t="shared" si="141"/>
        <v>11.284500000000001</v>
      </c>
      <c r="AD282" s="264">
        <f t="shared" si="142"/>
        <v>12.3405</v>
      </c>
      <c r="AF282" s="266">
        <v>280</v>
      </c>
      <c r="AG282" s="266">
        <v>8.9700000000000002E-2</v>
      </c>
      <c r="AH282" s="266">
        <v>8.9555000000000007</v>
      </c>
      <c r="AI282" s="266">
        <v>0.10882</v>
      </c>
      <c r="AJ282" s="266">
        <v>6.3650000000000002</v>
      </c>
      <c r="AK282" s="266">
        <v>6.9320000000000004</v>
      </c>
      <c r="AL282" s="266">
        <v>7.2839999999999998</v>
      </c>
      <c r="AM282" s="266">
        <v>7.4770000000000003</v>
      </c>
      <c r="AN282" s="266">
        <v>7.7830000000000004</v>
      </c>
      <c r="AO282" s="266">
        <v>7.9960000000000004</v>
      </c>
      <c r="AP282" s="266">
        <v>8.32</v>
      </c>
      <c r="AQ282" s="266">
        <v>8.9559999999999995</v>
      </c>
      <c r="AR282" s="266">
        <v>9.6349999999999998</v>
      </c>
      <c r="AS282" s="266">
        <v>10.019</v>
      </c>
      <c r="AT282" s="266">
        <v>10.287000000000001</v>
      </c>
      <c r="AU282" s="266">
        <v>10.696</v>
      </c>
      <c r="AV282" s="266">
        <v>10.968999999999999</v>
      </c>
      <c r="AW282" s="266">
        <v>11.503</v>
      </c>
      <c r="AX282" s="266">
        <v>12.473000000000001</v>
      </c>
      <c r="BA282" s="372">
        <v>280</v>
      </c>
      <c r="BB282" s="372">
        <v>-0.1547</v>
      </c>
      <c r="BC282" s="372">
        <v>8.2775999999999996</v>
      </c>
      <c r="BD282" s="372">
        <v>0.12203</v>
      </c>
      <c r="BE282" s="372">
        <v>5.7380000000000004</v>
      </c>
      <c r="BF282" s="372">
        <v>6.27</v>
      </c>
      <c r="BG282" s="372">
        <v>6.6059999999999999</v>
      </c>
      <c r="BH282" s="372">
        <v>6.7930000000000001</v>
      </c>
      <c r="BI282" s="372">
        <v>7.0919999999999996</v>
      </c>
      <c r="BJ282" s="372">
        <v>7.3029999999999999</v>
      </c>
      <c r="BK282" s="372">
        <v>7.6280000000000001</v>
      </c>
      <c r="BL282" s="372">
        <v>8.2780000000000005</v>
      </c>
      <c r="BM282" s="372">
        <v>8.9920000000000009</v>
      </c>
      <c r="BN282" s="372">
        <v>9.4049999999999994</v>
      </c>
      <c r="BO282" s="372">
        <v>9.6969999999999992</v>
      </c>
      <c r="BP282" s="372">
        <v>10.15</v>
      </c>
      <c r="BQ282" s="372">
        <v>10.457000000000001</v>
      </c>
      <c r="BR282" s="372">
        <v>11.066000000000001</v>
      </c>
      <c r="BS282" s="372">
        <v>12.208</v>
      </c>
    </row>
    <row r="283" spans="1:71" x14ac:dyDescent="0.2">
      <c r="A283" s="265">
        <f t="shared" si="143"/>
        <v>8.625</v>
      </c>
      <c r="B283" s="265">
        <f t="shared" si="144"/>
        <v>7.9814999999999996</v>
      </c>
      <c r="C283" s="265">
        <f t="shared" si="121"/>
        <v>9.3234999999999992</v>
      </c>
      <c r="D283" s="265">
        <f t="shared" si="145"/>
        <v>281</v>
      </c>
      <c r="E283" s="373">
        <f t="shared" si="146"/>
        <v>9.2320328542094447</v>
      </c>
      <c r="F283" s="373">
        <f t="shared" si="147"/>
        <v>0.76933607118412051</v>
      </c>
      <c r="G283" s="373">
        <f t="shared" si="148"/>
        <v>18.232032854209443</v>
      </c>
      <c r="H283" s="374">
        <f t="shared" si="149"/>
        <v>0.91685406814592818</v>
      </c>
      <c r="I283" s="374">
        <f t="shared" si="122"/>
        <v>0.71843328747733404</v>
      </c>
      <c r="J283" s="374">
        <f t="shared" si="123"/>
        <v>0.81451978017829363</v>
      </c>
      <c r="K283" s="265" cm="1">
        <f t="array" ref="K283">$G283^gamma_drug4/($G283^gamma_drug4+(AGE_50_drug4+9)^gamma_drug4)</f>
        <v>1</v>
      </c>
      <c r="L283" s="264">
        <f t="shared" si="124"/>
        <v>281</v>
      </c>
      <c r="M283" s="264">
        <f t="shared" si="125"/>
        <v>-3.3000000000000008E-2</v>
      </c>
      <c r="N283" s="264">
        <f t="shared" si="126"/>
        <v>8.6251999999999995</v>
      </c>
      <c r="O283" s="264">
        <f t="shared" si="127"/>
        <v>0.11543</v>
      </c>
      <c r="P283" s="264">
        <f t="shared" si="128"/>
        <v>6.0575000000000001</v>
      </c>
      <c r="Q283" s="264">
        <f t="shared" si="129"/>
        <v>6.6074999999999999</v>
      </c>
      <c r="R283" s="264">
        <f t="shared" si="130"/>
        <v>6.952</v>
      </c>
      <c r="S283" s="264">
        <f t="shared" si="131"/>
        <v>7.1419999999999995</v>
      </c>
      <c r="T283" s="264">
        <f t="shared" si="132"/>
        <v>7.4455</v>
      </c>
      <c r="U283" s="264">
        <f t="shared" si="133"/>
        <v>7.6574999999999998</v>
      </c>
      <c r="V283" s="264">
        <f t="shared" si="134"/>
        <v>7.9814999999999996</v>
      </c>
      <c r="W283" s="264">
        <f t="shared" si="135"/>
        <v>8.625</v>
      </c>
      <c r="X283" s="264">
        <f t="shared" si="136"/>
        <v>9.3234999999999992</v>
      </c>
      <c r="Y283" s="264">
        <f t="shared" si="137"/>
        <v>9.7219999999999995</v>
      </c>
      <c r="Z283" s="264">
        <f t="shared" si="138"/>
        <v>10.002500000000001</v>
      </c>
      <c r="AA283" s="264">
        <f t="shared" si="139"/>
        <v>10.433499999999999</v>
      </c>
      <c r="AB283" s="264">
        <f t="shared" si="140"/>
        <v>10.724</v>
      </c>
      <c r="AC283" s="264">
        <f t="shared" si="141"/>
        <v>11.295999999999999</v>
      </c>
      <c r="AD283" s="264">
        <f t="shared" si="142"/>
        <v>12.353999999999999</v>
      </c>
      <c r="AF283" s="266">
        <v>281</v>
      </c>
      <c r="AG283" s="266">
        <v>8.9399999999999993E-2</v>
      </c>
      <c r="AH283" s="266">
        <v>8.9642999999999997</v>
      </c>
      <c r="AI283" s="266">
        <v>0.10882</v>
      </c>
      <c r="AJ283" s="266">
        <v>6.3710000000000004</v>
      </c>
      <c r="AK283" s="266">
        <v>6.9390000000000001</v>
      </c>
      <c r="AL283" s="266">
        <v>7.2910000000000004</v>
      </c>
      <c r="AM283" s="266">
        <v>7.484</v>
      </c>
      <c r="AN283" s="266">
        <v>7.7910000000000004</v>
      </c>
      <c r="AO283" s="266">
        <v>8.0039999999999996</v>
      </c>
      <c r="AP283" s="266">
        <v>8.3279999999999994</v>
      </c>
      <c r="AQ283" s="266">
        <v>8.9640000000000004</v>
      </c>
      <c r="AR283" s="266">
        <v>9.6449999999999996</v>
      </c>
      <c r="AS283" s="266">
        <v>10.029</v>
      </c>
      <c r="AT283" s="266">
        <v>10.297000000000001</v>
      </c>
      <c r="AU283" s="266">
        <v>10.706</v>
      </c>
      <c r="AV283" s="266">
        <v>10.98</v>
      </c>
      <c r="AW283" s="266">
        <v>11.513999999999999</v>
      </c>
      <c r="AX283" s="266">
        <v>12.486000000000001</v>
      </c>
      <c r="BA283" s="372">
        <v>281</v>
      </c>
      <c r="BB283" s="372">
        <v>-0.15540000000000001</v>
      </c>
      <c r="BC283" s="372">
        <v>8.2860999999999994</v>
      </c>
      <c r="BD283" s="372">
        <v>0.12204</v>
      </c>
      <c r="BE283" s="372">
        <v>5.7439999999999998</v>
      </c>
      <c r="BF283" s="372">
        <v>6.2759999999999998</v>
      </c>
      <c r="BG283" s="372">
        <v>6.6130000000000004</v>
      </c>
      <c r="BH283" s="372">
        <v>6.8</v>
      </c>
      <c r="BI283" s="372">
        <v>7.1</v>
      </c>
      <c r="BJ283" s="372">
        <v>7.3109999999999999</v>
      </c>
      <c r="BK283" s="372">
        <v>7.6349999999999998</v>
      </c>
      <c r="BL283" s="372">
        <v>8.2859999999999996</v>
      </c>
      <c r="BM283" s="372">
        <v>9.0020000000000007</v>
      </c>
      <c r="BN283" s="372">
        <v>9.4149999999999991</v>
      </c>
      <c r="BO283" s="372">
        <v>9.7080000000000002</v>
      </c>
      <c r="BP283" s="372">
        <v>10.161</v>
      </c>
      <c r="BQ283" s="372">
        <v>10.468</v>
      </c>
      <c r="BR283" s="372">
        <v>11.077999999999999</v>
      </c>
      <c r="BS283" s="372">
        <v>12.222</v>
      </c>
    </row>
    <row r="284" spans="1:71" x14ac:dyDescent="0.2">
      <c r="A284" s="265">
        <f t="shared" si="143"/>
        <v>8.6340000000000003</v>
      </c>
      <c r="B284" s="265">
        <f t="shared" si="144"/>
        <v>7.9894999999999996</v>
      </c>
      <c r="C284" s="265">
        <f t="shared" si="121"/>
        <v>9.3324999999999996</v>
      </c>
      <c r="D284" s="265">
        <f t="shared" si="145"/>
        <v>282</v>
      </c>
      <c r="E284" s="373">
        <f t="shared" si="146"/>
        <v>9.2648870636550313</v>
      </c>
      <c r="F284" s="373">
        <f t="shared" si="147"/>
        <v>0.77207392197125257</v>
      </c>
      <c r="G284" s="373">
        <f t="shared" si="148"/>
        <v>18.264887063655031</v>
      </c>
      <c r="H284" s="374">
        <f t="shared" si="149"/>
        <v>0.91744915131915428</v>
      </c>
      <c r="I284" s="374">
        <f t="shared" si="122"/>
        <v>0.71953184566270867</v>
      </c>
      <c r="J284" s="374">
        <f t="shared" si="123"/>
        <v>0.81522593151659761</v>
      </c>
      <c r="K284" s="265" cm="1">
        <f t="array" ref="K284">$G284^gamma_drug4/($G284^gamma_drug4+(AGE_50_drug4+9)^gamma_drug4)</f>
        <v>1</v>
      </c>
      <c r="L284" s="264">
        <f t="shared" si="124"/>
        <v>282</v>
      </c>
      <c r="M284" s="264">
        <f t="shared" si="125"/>
        <v>-3.3499999999999995E-2</v>
      </c>
      <c r="N284" s="264">
        <f t="shared" si="126"/>
        <v>8.6338500000000007</v>
      </c>
      <c r="O284" s="264">
        <f t="shared" si="127"/>
        <v>0.11544</v>
      </c>
      <c r="P284" s="264">
        <f t="shared" si="128"/>
        <v>6.0640000000000001</v>
      </c>
      <c r="Q284" s="264">
        <f t="shared" si="129"/>
        <v>6.6144999999999996</v>
      </c>
      <c r="R284" s="264">
        <f t="shared" si="130"/>
        <v>6.9589999999999996</v>
      </c>
      <c r="S284" s="264">
        <f t="shared" si="131"/>
        <v>7.1494999999999997</v>
      </c>
      <c r="T284" s="264">
        <f t="shared" si="132"/>
        <v>7.4525000000000006</v>
      </c>
      <c r="U284" s="264">
        <f t="shared" si="133"/>
        <v>7.6644999999999994</v>
      </c>
      <c r="V284" s="264">
        <f t="shared" si="134"/>
        <v>7.9894999999999996</v>
      </c>
      <c r="W284" s="264">
        <f t="shared" si="135"/>
        <v>8.6340000000000003</v>
      </c>
      <c r="X284" s="264">
        <f t="shared" si="136"/>
        <v>9.3324999999999996</v>
      </c>
      <c r="Y284" s="264">
        <f t="shared" si="137"/>
        <v>9.7319999999999993</v>
      </c>
      <c r="Z284" s="264">
        <f t="shared" si="138"/>
        <v>10.012499999999999</v>
      </c>
      <c r="AA284" s="264">
        <f t="shared" si="139"/>
        <v>10.443999999999999</v>
      </c>
      <c r="AB284" s="264">
        <f t="shared" si="140"/>
        <v>10.734999999999999</v>
      </c>
      <c r="AC284" s="264">
        <f t="shared" si="141"/>
        <v>11.308</v>
      </c>
      <c r="AD284" s="264">
        <f t="shared" si="142"/>
        <v>12.366499999999998</v>
      </c>
      <c r="AF284" s="266">
        <v>282</v>
      </c>
      <c r="AG284" s="266">
        <v>8.9099999999999999E-2</v>
      </c>
      <c r="AH284" s="266">
        <v>8.9731000000000005</v>
      </c>
      <c r="AI284" s="266">
        <v>0.10883</v>
      </c>
      <c r="AJ284" s="266">
        <v>6.3780000000000001</v>
      </c>
      <c r="AK284" s="266">
        <v>6.9459999999999997</v>
      </c>
      <c r="AL284" s="266">
        <v>7.298</v>
      </c>
      <c r="AM284" s="266">
        <v>7.492</v>
      </c>
      <c r="AN284" s="266">
        <v>7.798</v>
      </c>
      <c r="AO284" s="266">
        <v>8.0109999999999992</v>
      </c>
      <c r="AP284" s="266">
        <v>8.3360000000000003</v>
      </c>
      <c r="AQ284" s="266">
        <v>8.9730000000000008</v>
      </c>
      <c r="AR284" s="266">
        <v>9.6539999999999999</v>
      </c>
      <c r="AS284" s="266">
        <v>10.039</v>
      </c>
      <c r="AT284" s="266">
        <v>10.307</v>
      </c>
      <c r="AU284" s="266">
        <v>10.717000000000001</v>
      </c>
      <c r="AV284" s="266">
        <v>10.991</v>
      </c>
      <c r="AW284" s="266">
        <v>11.526</v>
      </c>
      <c r="AX284" s="266">
        <v>12.497999999999999</v>
      </c>
      <c r="BA284" s="372">
        <v>282</v>
      </c>
      <c r="BB284" s="372">
        <v>-0.15609999999999999</v>
      </c>
      <c r="BC284" s="372">
        <v>8.2946000000000009</v>
      </c>
      <c r="BD284" s="372">
        <v>0.12205000000000001</v>
      </c>
      <c r="BE284" s="372">
        <v>5.75</v>
      </c>
      <c r="BF284" s="372">
        <v>6.2830000000000004</v>
      </c>
      <c r="BG284" s="372">
        <v>6.62</v>
      </c>
      <c r="BH284" s="372">
        <v>6.8070000000000004</v>
      </c>
      <c r="BI284" s="372">
        <v>7.1070000000000002</v>
      </c>
      <c r="BJ284" s="372">
        <v>7.3179999999999996</v>
      </c>
      <c r="BK284" s="372">
        <v>7.6429999999999998</v>
      </c>
      <c r="BL284" s="372">
        <v>8.2949999999999999</v>
      </c>
      <c r="BM284" s="372">
        <v>9.0109999999999992</v>
      </c>
      <c r="BN284" s="372">
        <v>9.4250000000000007</v>
      </c>
      <c r="BO284" s="372">
        <v>9.718</v>
      </c>
      <c r="BP284" s="372">
        <v>10.170999999999999</v>
      </c>
      <c r="BQ284" s="372">
        <v>10.478999999999999</v>
      </c>
      <c r="BR284" s="372">
        <v>11.09</v>
      </c>
      <c r="BS284" s="372">
        <v>12.234999999999999</v>
      </c>
    </row>
    <row r="285" spans="1:71" x14ac:dyDescent="0.2">
      <c r="A285" s="265">
        <f t="shared" si="143"/>
        <v>8.6425000000000001</v>
      </c>
      <c r="B285" s="265">
        <f t="shared" si="144"/>
        <v>7.9974999999999996</v>
      </c>
      <c r="C285" s="265">
        <f t="shared" si="121"/>
        <v>9.3419999999999987</v>
      </c>
      <c r="D285" s="265">
        <f t="shared" si="145"/>
        <v>283</v>
      </c>
      <c r="E285" s="373">
        <f t="shared" si="146"/>
        <v>9.2977412731006162</v>
      </c>
      <c r="F285" s="373">
        <f t="shared" si="147"/>
        <v>0.77481177275838464</v>
      </c>
      <c r="G285" s="373">
        <f t="shared" si="148"/>
        <v>18.297741273100616</v>
      </c>
      <c r="H285" s="374">
        <f t="shared" si="149"/>
        <v>0.91803929713843435</v>
      </c>
      <c r="I285" s="374">
        <f t="shared" si="122"/>
        <v>0.72062581722853813</v>
      </c>
      <c r="J285" s="374">
        <f t="shared" si="123"/>
        <v>0.81592873852262038</v>
      </c>
      <c r="K285" s="265" cm="1">
        <f t="array" ref="K285">$G285^gamma_drug4/($G285^gamma_drug4+(AGE_50_drug4+9)^gamma_drug4)</f>
        <v>1</v>
      </c>
      <c r="L285" s="264">
        <f t="shared" si="124"/>
        <v>283</v>
      </c>
      <c r="M285" s="264">
        <f t="shared" si="125"/>
        <v>-3.4000000000000002E-2</v>
      </c>
      <c r="N285" s="264">
        <f t="shared" si="126"/>
        <v>8.6425000000000001</v>
      </c>
      <c r="O285" s="264">
        <f t="shared" si="127"/>
        <v>0.11544499999999999</v>
      </c>
      <c r="P285" s="264">
        <f t="shared" si="128"/>
        <v>6.07</v>
      </c>
      <c r="Q285" s="264">
        <f t="shared" si="129"/>
        <v>6.6210000000000004</v>
      </c>
      <c r="R285" s="264">
        <f t="shared" si="130"/>
        <v>6.9664999999999999</v>
      </c>
      <c r="S285" s="264">
        <f t="shared" si="131"/>
        <v>7.1564999999999994</v>
      </c>
      <c r="T285" s="264">
        <f t="shared" si="132"/>
        <v>7.46</v>
      </c>
      <c r="U285" s="264">
        <f t="shared" si="133"/>
        <v>7.6720000000000006</v>
      </c>
      <c r="V285" s="264">
        <f t="shared" si="134"/>
        <v>7.9974999999999996</v>
      </c>
      <c r="W285" s="264">
        <f t="shared" si="135"/>
        <v>8.6425000000000001</v>
      </c>
      <c r="X285" s="264">
        <f t="shared" si="136"/>
        <v>9.3419999999999987</v>
      </c>
      <c r="Y285" s="264">
        <f t="shared" si="137"/>
        <v>9.7420000000000009</v>
      </c>
      <c r="Z285" s="264">
        <f t="shared" si="138"/>
        <v>10.022500000000001</v>
      </c>
      <c r="AA285" s="264">
        <f t="shared" si="139"/>
        <v>10.455</v>
      </c>
      <c r="AB285" s="264">
        <f t="shared" si="140"/>
        <v>10.746</v>
      </c>
      <c r="AC285" s="264">
        <f t="shared" si="141"/>
        <v>11.319500000000001</v>
      </c>
      <c r="AD285" s="264">
        <f t="shared" si="142"/>
        <v>12.379999999999999</v>
      </c>
      <c r="AF285" s="266">
        <v>283</v>
      </c>
      <c r="AG285" s="266">
        <v>8.8700000000000001E-2</v>
      </c>
      <c r="AH285" s="266">
        <v>8.9818999999999996</v>
      </c>
      <c r="AI285" s="266">
        <v>0.10883</v>
      </c>
      <c r="AJ285" s="266">
        <v>6.3840000000000003</v>
      </c>
      <c r="AK285" s="266">
        <v>6.9530000000000003</v>
      </c>
      <c r="AL285" s="266">
        <v>7.306</v>
      </c>
      <c r="AM285" s="266">
        <v>7.4989999999999997</v>
      </c>
      <c r="AN285" s="266">
        <v>7.806</v>
      </c>
      <c r="AO285" s="266">
        <v>8.0190000000000001</v>
      </c>
      <c r="AP285" s="266">
        <v>8.3439999999999994</v>
      </c>
      <c r="AQ285" s="266">
        <v>8.9819999999999993</v>
      </c>
      <c r="AR285" s="266">
        <v>9.6639999999999997</v>
      </c>
      <c r="AS285" s="266">
        <v>10.048999999999999</v>
      </c>
      <c r="AT285" s="266">
        <v>10.317</v>
      </c>
      <c r="AU285" s="266">
        <v>10.728</v>
      </c>
      <c r="AV285" s="266">
        <v>11.002000000000001</v>
      </c>
      <c r="AW285" s="266">
        <v>11.537000000000001</v>
      </c>
      <c r="AX285" s="266">
        <v>12.510999999999999</v>
      </c>
      <c r="BA285" s="372">
        <v>283</v>
      </c>
      <c r="BB285" s="372">
        <v>-0.15670000000000001</v>
      </c>
      <c r="BC285" s="372">
        <v>8.3031000000000006</v>
      </c>
      <c r="BD285" s="372">
        <v>0.12206</v>
      </c>
      <c r="BE285" s="372">
        <v>5.7560000000000002</v>
      </c>
      <c r="BF285" s="372">
        <v>6.2889999999999997</v>
      </c>
      <c r="BG285" s="372">
        <v>6.6269999999999998</v>
      </c>
      <c r="BH285" s="372">
        <v>6.8140000000000001</v>
      </c>
      <c r="BI285" s="372">
        <v>7.1139999999999999</v>
      </c>
      <c r="BJ285" s="372">
        <v>7.3250000000000002</v>
      </c>
      <c r="BK285" s="372">
        <v>7.6509999999999998</v>
      </c>
      <c r="BL285" s="372">
        <v>8.3030000000000008</v>
      </c>
      <c r="BM285" s="372">
        <v>9.02</v>
      </c>
      <c r="BN285" s="372">
        <v>9.4350000000000005</v>
      </c>
      <c r="BO285" s="372">
        <v>9.7279999999999998</v>
      </c>
      <c r="BP285" s="372">
        <v>10.182</v>
      </c>
      <c r="BQ285" s="372">
        <v>10.49</v>
      </c>
      <c r="BR285" s="372">
        <v>11.102</v>
      </c>
      <c r="BS285" s="372">
        <v>12.249000000000001</v>
      </c>
    </row>
    <row r="286" spans="1:71" x14ac:dyDescent="0.2">
      <c r="A286" s="265">
        <f t="shared" si="143"/>
        <v>8.6514999999999986</v>
      </c>
      <c r="B286" s="265">
        <f t="shared" si="144"/>
        <v>8.0054999999999996</v>
      </c>
      <c r="C286" s="265">
        <f t="shared" si="121"/>
        <v>9.3514999999999997</v>
      </c>
      <c r="D286" s="265">
        <f t="shared" si="145"/>
        <v>284</v>
      </c>
      <c r="E286" s="373">
        <f t="shared" si="146"/>
        <v>9.330595482546201</v>
      </c>
      <c r="F286" s="373">
        <f t="shared" si="147"/>
        <v>0.77754962354551682</v>
      </c>
      <c r="G286" s="373">
        <f t="shared" si="148"/>
        <v>18.330595482546201</v>
      </c>
      <c r="H286" s="374">
        <f t="shared" si="149"/>
        <v>0.91862454992829956</v>
      </c>
      <c r="I286" s="374">
        <f t="shared" si="122"/>
        <v>0.72171521658354565</v>
      </c>
      <c r="J286" s="374">
        <f t="shared" si="123"/>
        <v>0.81662821840740074</v>
      </c>
      <c r="K286" s="265" cm="1">
        <f t="array" ref="K286">$G286^gamma_drug4/($G286^gamma_drug4+(AGE_50_drug4+9)^gamma_drug4)</f>
        <v>1</v>
      </c>
      <c r="L286" s="264">
        <f t="shared" si="124"/>
        <v>284</v>
      </c>
      <c r="M286" s="264">
        <f t="shared" si="125"/>
        <v>-3.4500000000000003E-2</v>
      </c>
      <c r="N286" s="264">
        <f t="shared" si="126"/>
        <v>8.6511500000000012</v>
      </c>
      <c r="O286" s="264">
        <f t="shared" si="127"/>
        <v>0.11544499999999999</v>
      </c>
      <c r="P286" s="264">
        <f t="shared" si="128"/>
        <v>6.0759999999999996</v>
      </c>
      <c r="Q286" s="264">
        <f t="shared" si="129"/>
        <v>6.6280000000000001</v>
      </c>
      <c r="R286" s="264">
        <f t="shared" si="130"/>
        <v>6.9734999999999996</v>
      </c>
      <c r="S286" s="264">
        <f t="shared" si="131"/>
        <v>7.1635</v>
      </c>
      <c r="T286" s="264">
        <f t="shared" si="132"/>
        <v>7.4674999999999994</v>
      </c>
      <c r="U286" s="264">
        <f t="shared" si="133"/>
        <v>7.68</v>
      </c>
      <c r="V286" s="264">
        <f t="shared" si="134"/>
        <v>8.0054999999999996</v>
      </c>
      <c r="W286" s="264">
        <f t="shared" si="135"/>
        <v>8.6514999999999986</v>
      </c>
      <c r="X286" s="264">
        <f t="shared" si="136"/>
        <v>9.3514999999999997</v>
      </c>
      <c r="Y286" s="264">
        <f t="shared" si="137"/>
        <v>9.7519999999999989</v>
      </c>
      <c r="Z286" s="264">
        <f t="shared" si="138"/>
        <v>10.032499999999999</v>
      </c>
      <c r="AA286" s="264">
        <f t="shared" si="139"/>
        <v>10.465499999999999</v>
      </c>
      <c r="AB286" s="264">
        <f t="shared" si="140"/>
        <v>10.757</v>
      </c>
      <c r="AC286" s="264">
        <f t="shared" si="141"/>
        <v>11.331</v>
      </c>
      <c r="AD286" s="264">
        <f t="shared" si="142"/>
        <v>12.3925</v>
      </c>
      <c r="AF286" s="266">
        <v>284</v>
      </c>
      <c r="AG286" s="266">
        <v>8.8400000000000006E-2</v>
      </c>
      <c r="AH286" s="266">
        <v>8.9907000000000004</v>
      </c>
      <c r="AI286" s="266">
        <v>0.10883</v>
      </c>
      <c r="AJ286" s="266">
        <v>6.39</v>
      </c>
      <c r="AK286" s="266">
        <v>6.96</v>
      </c>
      <c r="AL286" s="266">
        <v>7.3129999999999997</v>
      </c>
      <c r="AM286" s="266">
        <v>7.5060000000000002</v>
      </c>
      <c r="AN286" s="266">
        <v>7.8129999999999997</v>
      </c>
      <c r="AO286" s="266">
        <v>8.0269999999999992</v>
      </c>
      <c r="AP286" s="266">
        <v>8.3520000000000003</v>
      </c>
      <c r="AQ286" s="266">
        <v>8.9909999999999997</v>
      </c>
      <c r="AR286" s="266">
        <v>9.673</v>
      </c>
      <c r="AS286" s="266">
        <v>10.058999999999999</v>
      </c>
      <c r="AT286" s="266">
        <v>10.327</v>
      </c>
      <c r="AU286" s="266">
        <v>10.738</v>
      </c>
      <c r="AV286" s="266">
        <v>11.013</v>
      </c>
      <c r="AW286" s="266">
        <v>11.548999999999999</v>
      </c>
      <c r="AX286" s="266">
        <v>12.523</v>
      </c>
      <c r="BA286" s="372">
        <v>284</v>
      </c>
      <c r="BB286" s="372">
        <v>-0.15740000000000001</v>
      </c>
      <c r="BC286" s="372">
        <v>8.3116000000000003</v>
      </c>
      <c r="BD286" s="372">
        <v>0.12206</v>
      </c>
      <c r="BE286" s="372">
        <v>5.7619999999999996</v>
      </c>
      <c r="BF286" s="372">
        <v>6.2960000000000003</v>
      </c>
      <c r="BG286" s="372">
        <v>6.6340000000000003</v>
      </c>
      <c r="BH286" s="372">
        <v>6.8209999999999997</v>
      </c>
      <c r="BI286" s="372">
        <v>7.1219999999999999</v>
      </c>
      <c r="BJ286" s="372">
        <v>7.3330000000000002</v>
      </c>
      <c r="BK286" s="372">
        <v>7.6589999999999998</v>
      </c>
      <c r="BL286" s="372">
        <v>8.3119999999999994</v>
      </c>
      <c r="BM286" s="372">
        <v>9.0299999999999994</v>
      </c>
      <c r="BN286" s="372">
        <v>9.4450000000000003</v>
      </c>
      <c r="BO286" s="372">
        <v>9.7379999999999995</v>
      </c>
      <c r="BP286" s="372">
        <v>10.193</v>
      </c>
      <c r="BQ286" s="372">
        <v>10.500999999999999</v>
      </c>
      <c r="BR286" s="372">
        <v>11.113</v>
      </c>
      <c r="BS286" s="372">
        <v>12.262</v>
      </c>
    </row>
    <row r="287" spans="1:71" x14ac:dyDescent="0.2">
      <c r="A287" s="265">
        <f t="shared" si="143"/>
        <v>8.66</v>
      </c>
      <c r="B287" s="265">
        <f t="shared" si="144"/>
        <v>8.0139999999999993</v>
      </c>
      <c r="C287" s="265">
        <f t="shared" si="121"/>
        <v>9.3610000000000007</v>
      </c>
      <c r="D287" s="265">
        <f t="shared" si="145"/>
        <v>285</v>
      </c>
      <c r="E287" s="373">
        <f t="shared" si="146"/>
        <v>9.3634496919917858</v>
      </c>
      <c r="F287" s="373">
        <f t="shared" si="147"/>
        <v>0.78028747433264889</v>
      </c>
      <c r="G287" s="373">
        <f t="shared" si="148"/>
        <v>18.363449691991786</v>
      </c>
      <c r="H287" s="374">
        <f t="shared" si="149"/>
        <v>0.91920495362217136</v>
      </c>
      <c r="I287" s="374">
        <f t="shared" si="122"/>
        <v>0.72280005818656778</v>
      </c>
      <c r="J287" s="374">
        <f t="shared" si="123"/>
        <v>0.81732438830416787</v>
      </c>
      <c r="K287" s="265" cm="1">
        <f t="array" ref="K287">$G287^gamma_drug4/($G287^gamma_drug4+(AGE_50_drug4+9)^gamma_drug4)</f>
        <v>1</v>
      </c>
      <c r="L287" s="264">
        <f t="shared" si="124"/>
        <v>285</v>
      </c>
      <c r="M287" s="264">
        <f t="shared" si="125"/>
        <v>-3.4950000000000002E-2</v>
      </c>
      <c r="N287" s="264">
        <f t="shared" si="126"/>
        <v>8.6598000000000006</v>
      </c>
      <c r="O287" s="264">
        <f t="shared" si="127"/>
        <v>0.115455</v>
      </c>
      <c r="P287" s="264">
        <f t="shared" si="128"/>
        <v>6.0819999999999999</v>
      </c>
      <c r="Q287" s="264">
        <f t="shared" si="129"/>
        <v>6.6340000000000003</v>
      </c>
      <c r="R287" s="264">
        <f t="shared" si="130"/>
        <v>6.98</v>
      </c>
      <c r="S287" s="264">
        <f t="shared" si="131"/>
        <v>7.1710000000000003</v>
      </c>
      <c r="T287" s="264">
        <f t="shared" si="132"/>
        <v>7.4749999999999996</v>
      </c>
      <c r="U287" s="264">
        <f t="shared" si="133"/>
        <v>7.6875</v>
      </c>
      <c r="V287" s="264">
        <f t="shared" si="134"/>
        <v>8.0139999999999993</v>
      </c>
      <c r="W287" s="264">
        <f t="shared" si="135"/>
        <v>8.66</v>
      </c>
      <c r="X287" s="264">
        <f t="shared" si="136"/>
        <v>9.3610000000000007</v>
      </c>
      <c r="Y287" s="264">
        <f t="shared" si="137"/>
        <v>9.7615000000000016</v>
      </c>
      <c r="Z287" s="264">
        <f t="shared" si="138"/>
        <v>10.042999999999999</v>
      </c>
      <c r="AA287" s="264">
        <f t="shared" si="139"/>
        <v>10.475999999999999</v>
      </c>
      <c r="AB287" s="264">
        <f t="shared" si="140"/>
        <v>10.768000000000001</v>
      </c>
      <c r="AC287" s="264">
        <f t="shared" si="141"/>
        <v>11.342500000000001</v>
      </c>
      <c r="AD287" s="264">
        <f t="shared" si="142"/>
        <v>12.405999999999999</v>
      </c>
      <c r="AF287" s="266">
        <v>285</v>
      </c>
      <c r="AG287" s="266">
        <v>8.8099999999999998E-2</v>
      </c>
      <c r="AH287" s="266">
        <v>8.9994999999999994</v>
      </c>
      <c r="AI287" s="266">
        <v>0.10884000000000001</v>
      </c>
      <c r="AJ287" s="266">
        <v>6.3959999999999999</v>
      </c>
      <c r="AK287" s="266">
        <v>6.9660000000000002</v>
      </c>
      <c r="AL287" s="266">
        <v>7.32</v>
      </c>
      <c r="AM287" s="266">
        <v>7.5140000000000002</v>
      </c>
      <c r="AN287" s="266">
        <v>7.8209999999999997</v>
      </c>
      <c r="AO287" s="266">
        <v>8.0350000000000001</v>
      </c>
      <c r="AP287" s="266">
        <v>8.3610000000000007</v>
      </c>
      <c r="AQ287" s="266">
        <v>9</v>
      </c>
      <c r="AR287" s="266">
        <v>9.6829999999999998</v>
      </c>
      <c r="AS287" s="266">
        <v>10.069000000000001</v>
      </c>
      <c r="AT287" s="266">
        <v>10.337999999999999</v>
      </c>
      <c r="AU287" s="266">
        <v>10.749000000000001</v>
      </c>
      <c r="AV287" s="266">
        <v>11.023999999999999</v>
      </c>
      <c r="AW287" s="266">
        <v>11.56</v>
      </c>
      <c r="AX287" s="266">
        <v>12.536</v>
      </c>
      <c r="BA287" s="372">
        <v>285</v>
      </c>
      <c r="BB287" s="372">
        <v>-0.158</v>
      </c>
      <c r="BC287" s="372">
        <v>8.3201000000000001</v>
      </c>
      <c r="BD287" s="372">
        <v>0.12207</v>
      </c>
      <c r="BE287" s="372">
        <v>5.7679999999999998</v>
      </c>
      <c r="BF287" s="372">
        <v>6.3019999999999996</v>
      </c>
      <c r="BG287" s="372">
        <v>6.64</v>
      </c>
      <c r="BH287" s="372">
        <v>6.8280000000000003</v>
      </c>
      <c r="BI287" s="372">
        <v>7.1289999999999996</v>
      </c>
      <c r="BJ287" s="372">
        <v>7.34</v>
      </c>
      <c r="BK287" s="372">
        <v>7.6669999999999998</v>
      </c>
      <c r="BL287" s="372">
        <v>8.32</v>
      </c>
      <c r="BM287" s="372">
        <v>9.0389999999999997</v>
      </c>
      <c r="BN287" s="372">
        <v>9.4540000000000006</v>
      </c>
      <c r="BO287" s="372">
        <v>9.7479999999999993</v>
      </c>
      <c r="BP287" s="372">
        <v>10.202999999999999</v>
      </c>
      <c r="BQ287" s="372">
        <v>10.512</v>
      </c>
      <c r="BR287" s="372">
        <v>11.125</v>
      </c>
      <c r="BS287" s="372">
        <v>12.276</v>
      </c>
    </row>
    <row r="288" spans="1:71" x14ac:dyDescent="0.2">
      <c r="A288" s="265">
        <f t="shared" si="143"/>
        <v>8.6684999999999999</v>
      </c>
      <c r="B288" s="265">
        <f t="shared" si="144"/>
        <v>8.0214999999999996</v>
      </c>
      <c r="C288" s="265">
        <f t="shared" si="121"/>
        <v>9.370000000000001</v>
      </c>
      <c r="D288" s="265">
        <f t="shared" si="145"/>
        <v>286</v>
      </c>
      <c r="E288" s="373">
        <f t="shared" si="146"/>
        <v>9.3963039014373724</v>
      </c>
      <c r="F288" s="373">
        <f t="shared" si="147"/>
        <v>0.78302532511978096</v>
      </c>
      <c r="G288" s="373">
        <f t="shared" si="148"/>
        <v>18.396303901437371</v>
      </c>
      <c r="H288" s="374">
        <f t="shared" si="149"/>
        <v>0.91978055176498752</v>
      </c>
      <c r="I288" s="374">
        <f t="shared" si="122"/>
        <v>0.72388035654471994</v>
      </c>
      <c r="J288" s="374">
        <f t="shared" si="123"/>
        <v>0.81801726526837315</v>
      </c>
      <c r="K288" s="265" cm="1">
        <f t="array" ref="K288">$G288^gamma_drug4/($G288^gamma_drug4+(AGE_50_drug4+9)^gamma_drug4)</f>
        <v>1</v>
      </c>
      <c r="L288" s="264">
        <f t="shared" si="124"/>
        <v>286</v>
      </c>
      <c r="M288" s="264">
        <f t="shared" si="125"/>
        <v>-3.5450000000000002E-2</v>
      </c>
      <c r="N288" s="264">
        <f t="shared" si="126"/>
        <v>8.6683500000000002</v>
      </c>
      <c r="O288" s="264">
        <f t="shared" si="127"/>
        <v>0.11546000000000001</v>
      </c>
      <c r="P288" s="264">
        <f t="shared" si="128"/>
        <v>6.0884999999999998</v>
      </c>
      <c r="Q288" s="264">
        <f t="shared" si="129"/>
        <v>6.6404999999999994</v>
      </c>
      <c r="R288" s="264">
        <f t="shared" si="130"/>
        <v>6.9870000000000001</v>
      </c>
      <c r="S288" s="264">
        <f t="shared" si="131"/>
        <v>7.1779999999999999</v>
      </c>
      <c r="T288" s="264">
        <f t="shared" si="132"/>
        <v>7.4824999999999999</v>
      </c>
      <c r="U288" s="264">
        <f t="shared" si="133"/>
        <v>7.6954999999999991</v>
      </c>
      <c r="V288" s="264">
        <f t="shared" si="134"/>
        <v>8.0214999999999996</v>
      </c>
      <c r="W288" s="264">
        <f t="shared" si="135"/>
        <v>8.6684999999999999</v>
      </c>
      <c r="X288" s="264">
        <f t="shared" si="136"/>
        <v>9.370000000000001</v>
      </c>
      <c r="Y288" s="264">
        <f t="shared" si="137"/>
        <v>9.7710000000000008</v>
      </c>
      <c r="Z288" s="264">
        <f t="shared" si="138"/>
        <v>10.053000000000001</v>
      </c>
      <c r="AA288" s="264">
        <f t="shared" si="139"/>
        <v>10.486499999999999</v>
      </c>
      <c r="AB288" s="264">
        <f t="shared" si="140"/>
        <v>10.778500000000001</v>
      </c>
      <c r="AC288" s="264">
        <f t="shared" si="141"/>
        <v>11.3545</v>
      </c>
      <c r="AD288" s="264">
        <f t="shared" si="142"/>
        <v>12.419</v>
      </c>
      <c r="AF288" s="266">
        <v>286</v>
      </c>
      <c r="AG288" s="266">
        <v>8.7800000000000003E-2</v>
      </c>
      <c r="AH288" s="266">
        <v>9.0082000000000004</v>
      </c>
      <c r="AI288" s="266">
        <v>0.10884000000000001</v>
      </c>
      <c r="AJ288" s="266">
        <v>6.4029999999999996</v>
      </c>
      <c r="AK288" s="266">
        <v>6.9729999999999999</v>
      </c>
      <c r="AL288" s="266">
        <v>7.327</v>
      </c>
      <c r="AM288" s="266">
        <v>7.5209999999999999</v>
      </c>
      <c r="AN288" s="266">
        <v>7.8289999999999997</v>
      </c>
      <c r="AO288" s="266">
        <v>8.0429999999999993</v>
      </c>
      <c r="AP288" s="266">
        <v>8.3689999999999998</v>
      </c>
      <c r="AQ288" s="266">
        <v>9.0079999999999991</v>
      </c>
      <c r="AR288" s="266">
        <v>9.6920000000000002</v>
      </c>
      <c r="AS288" s="266">
        <v>10.077999999999999</v>
      </c>
      <c r="AT288" s="266">
        <v>10.348000000000001</v>
      </c>
      <c r="AU288" s="266">
        <v>10.759</v>
      </c>
      <c r="AV288" s="266">
        <v>11.034000000000001</v>
      </c>
      <c r="AW288" s="266">
        <v>11.571999999999999</v>
      </c>
      <c r="AX288" s="266">
        <v>12.548999999999999</v>
      </c>
      <c r="BA288" s="372">
        <v>286</v>
      </c>
      <c r="BB288" s="372">
        <v>-0.15870000000000001</v>
      </c>
      <c r="BC288" s="372">
        <v>8.3285</v>
      </c>
      <c r="BD288" s="372">
        <v>0.12207999999999999</v>
      </c>
      <c r="BE288" s="372">
        <v>5.774</v>
      </c>
      <c r="BF288" s="372">
        <v>6.3079999999999998</v>
      </c>
      <c r="BG288" s="372">
        <v>6.6470000000000002</v>
      </c>
      <c r="BH288" s="372">
        <v>6.835</v>
      </c>
      <c r="BI288" s="372">
        <v>7.1360000000000001</v>
      </c>
      <c r="BJ288" s="372">
        <v>7.3479999999999999</v>
      </c>
      <c r="BK288" s="372">
        <v>7.6740000000000004</v>
      </c>
      <c r="BL288" s="372">
        <v>8.3290000000000006</v>
      </c>
      <c r="BM288" s="372">
        <v>9.048</v>
      </c>
      <c r="BN288" s="372">
        <v>9.4640000000000004</v>
      </c>
      <c r="BO288" s="372">
        <v>9.7579999999999991</v>
      </c>
      <c r="BP288" s="372">
        <v>10.214</v>
      </c>
      <c r="BQ288" s="372">
        <v>10.523</v>
      </c>
      <c r="BR288" s="372">
        <v>11.137</v>
      </c>
      <c r="BS288" s="372">
        <v>12.289</v>
      </c>
    </row>
    <row r="289" spans="1:71" x14ac:dyDescent="0.2">
      <c r="A289" s="265">
        <f t="shared" si="143"/>
        <v>8.6769999999999996</v>
      </c>
      <c r="B289" s="265">
        <f t="shared" si="144"/>
        <v>8.0295000000000005</v>
      </c>
      <c r="C289" s="265">
        <f t="shared" si="121"/>
        <v>9.3790000000000013</v>
      </c>
      <c r="D289" s="265">
        <f t="shared" si="145"/>
        <v>287</v>
      </c>
      <c r="E289" s="373">
        <f t="shared" si="146"/>
        <v>9.4291581108829572</v>
      </c>
      <c r="F289" s="373">
        <f t="shared" si="147"/>
        <v>0.78576317590691303</v>
      </c>
      <c r="G289" s="373">
        <f t="shared" si="148"/>
        <v>18.429158110882959</v>
      </c>
      <c r="H289" s="374">
        <f t="shared" si="149"/>
        <v>0.92035138751583767</v>
      </c>
      <c r="I289" s="374">
        <f t="shared" si="122"/>
        <v>0.72495612621159344</v>
      </c>
      <c r="J289" s="374">
        <f t="shared" si="123"/>
        <v>0.81870686627773048</v>
      </c>
      <c r="K289" s="265" cm="1">
        <f t="array" ref="K289">$G289^gamma_drug4/($G289^gamma_drug4+(AGE_50_drug4+9)^gamma_drug4)</f>
        <v>1</v>
      </c>
      <c r="L289" s="264">
        <f t="shared" si="124"/>
        <v>287</v>
      </c>
      <c r="M289" s="264">
        <f t="shared" si="125"/>
        <v>-3.5900000000000001E-2</v>
      </c>
      <c r="N289" s="264">
        <f t="shared" si="126"/>
        <v>8.6768999999999998</v>
      </c>
      <c r="O289" s="264">
        <f t="shared" si="127"/>
        <v>0.11546500000000001</v>
      </c>
      <c r="P289" s="264">
        <f t="shared" si="128"/>
        <v>6.0939999999999994</v>
      </c>
      <c r="Q289" s="264">
        <f t="shared" si="129"/>
        <v>6.6475000000000009</v>
      </c>
      <c r="R289" s="264">
        <f t="shared" si="130"/>
        <v>6.9939999999999998</v>
      </c>
      <c r="S289" s="264">
        <f t="shared" si="131"/>
        <v>7.1849999999999996</v>
      </c>
      <c r="T289" s="264">
        <f t="shared" si="132"/>
        <v>7.4894999999999996</v>
      </c>
      <c r="U289" s="264">
        <f t="shared" si="133"/>
        <v>7.7030000000000003</v>
      </c>
      <c r="V289" s="264">
        <f t="shared" si="134"/>
        <v>8.0295000000000005</v>
      </c>
      <c r="W289" s="264">
        <f t="shared" si="135"/>
        <v>8.6769999999999996</v>
      </c>
      <c r="X289" s="264">
        <f t="shared" si="136"/>
        <v>9.3790000000000013</v>
      </c>
      <c r="Y289" s="264">
        <f t="shared" si="137"/>
        <v>9.7809999999999988</v>
      </c>
      <c r="Z289" s="264">
        <f t="shared" si="138"/>
        <v>10.063000000000001</v>
      </c>
      <c r="AA289" s="264">
        <f t="shared" si="139"/>
        <v>10.497499999999999</v>
      </c>
      <c r="AB289" s="264">
        <f t="shared" si="140"/>
        <v>10.7895</v>
      </c>
      <c r="AC289" s="264">
        <f t="shared" si="141"/>
        <v>11.366</v>
      </c>
      <c r="AD289" s="264">
        <f t="shared" si="142"/>
        <v>12.4315</v>
      </c>
      <c r="AF289" s="266">
        <v>287</v>
      </c>
      <c r="AG289" s="266">
        <v>8.7499999999999994E-2</v>
      </c>
      <c r="AH289" s="266">
        <v>9.0168999999999997</v>
      </c>
      <c r="AI289" s="266">
        <v>0.10884000000000001</v>
      </c>
      <c r="AJ289" s="266">
        <v>6.4089999999999998</v>
      </c>
      <c r="AK289" s="266">
        <v>6.98</v>
      </c>
      <c r="AL289" s="266">
        <v>7.3339999999999996</v>
      </c>
      <c r="AM289" s="266">
        <v>7.5279999999999996</v>
      </c>
      <c r="AN289" s="266">
        <v>7.8360000000000003</v>
      </c>
      <c r="AO289" s="266">
        <v>8.0510000000000002</v>
      </c>
      <c r="AP289" s="266">
        <v>8.3770000000000007</v>
      </c>
      <c r="AQ289" s="266">
        <v>9.0169999999999995</v>
      </c>
      <c r="AR289" s="266">
        <v>9.7010000000000005</v>
      </c>
      <c r="AS289" s="266">
        <v>10.087999999999999</v>
      </c>
      <c r="AT289" s="266">
        <v>10.358000000000001</v>
      </c>
      <c r="AU289" s="266">
        <v>10.77</v>
      </c>
      <c r="AV289" s="266">
        <v>11.045</v>
      </c>
      <c r="AW289" s="266">
        <v>11.583</v>
      </c>
      <c r="AX289" s="266">
        <v>12.561</v>
      </c>
      <c r="BA289" s="372">
        <v>287</v>
      </c>
      <c r="BB289" s="372">
        <v>-0.1593</v>
      </c>
      <c r="BC289" s="372">
        <v>8.3369</v>
      </c>
      <c r="BD289" s="372">
        <v>0.12209</v>
      </c>
      <c r="BE289" s="372">
        <v>5.7789999999999999</v>
      </c>
      <c r="BF289" s="372">
        <v>6.3150000000000004</v>
      </c>
      <c r="BG289" s="372">
        <v>6.6539999999999999</v>
      </c>
      <c r="BH289" s="372">
        <v>6.8419999999999996</v>
      </c>
      <c r="BI289" s="372">
        <v>7.1429999999999998</v>
      </c>
      <c r="BJ289" s="372">
        <v>7.3550000000000004</v>
      </c>
      <c r="BK289" s="372">
        <v>7.6820000000000004</v>
      </c>
      <c r="BL289" s="372">
        <v>8.3369999999999997</v>
      </c>
      <c r="BM289" s="372">
        <v>9.0570000000000004</v>
      </c>
      <c r="BN289" s="372">
        <v>9.4740000000000002</v>
      </c>
      <c r="BO289" s="372">
        <v>9.7680000000000007</v>
      </c>
      <c r="BP289" s="372">
        <v>10.225</v>
      </c>
      <c r="BQ289" s="372">
        <v>10.534000000000001</v>
      </c>
      <c r="BR289" s="372">
        <v>11.148999999999999</v>
      </c>
      <c r="BS289" s="372">
        <v>12.302</v>
      </c>
    </row>
    <row r="290" spans="1:71" x14ac:dyDescent="0.2">
      <c r="A290" s="265">
        <f t="shared" si="143"/>
        <v>8.6855000000000011</v>
      </c>
      <c r="B290" s="265">
        <f t="shared" si="144"/>
        <v>8.0374999999999996</v>
      </c>
      <c r="C290" s="265">
        <f t="shared" si="121"/>
        <v>9.3889999999999993</v>
      </c>
      <c r="D290" s="265">
        <f t="shared" si="145"/>
        <v>288</v>
      </c>
      <c r="E290" s="373">
        <f t="shared" si="146"/>
        <v>9.462012320328542</v>
      </c>
      <c r="F290" s="373">
        <f t="shared" si="147"/>
        <v>0.7885010266940452</v>
      </c>
      <c r="G290" s="373">
        <f t="shared" si="148"/>
        <v>18.46201232032854</v>
      </c>
      <c r="H290" s="374">
        <f t="shared" si="149"/>
        <v>0.92091750365060809</v>
      </c>
      <c r="I290" s="374">
        <f t="shared" si="122"/>
        <v>0.72602738178547277</v>
      </c>
      <c r="J290" s="374">
        <f t="shared" si="123"/>
        <v>0.81939320823226203</v>
      </c>
      <c r="K290" s="265" cm="1">
        <f t="array" ref="K290">$G290^gamma_drug4/($G290^gamma_drug4+(AGE_50_drug4+9)^gamma_drug4)</f>
        <v>1</v>
      </c>
      <c r="L290" s="264">
        <f t="shared" si="124"/>
        <v>288</v>
      </c>
      <c r="M290" s="264">
        <f t="shared" si="125"/>
        <v>-3.6399999999999995E-2</v>
      </c>
      <c r="N290" s="264">
        <f t="shared" si="126"/>
        <v>8.6854499999999994</v>
      </c>
      <c r="O290" s="264">
        <f t="shared" si="127"/>
        <v>0.11546500000000001</v>
      </c>
      <c r="P290" s="264">
        <f t="shared" si="128"/>
        <v>6.1</v>
      </c>
      <c r="Q290" s="264">
        <f t="shared" si="129"/>
        <v>6.6539999999999999</v>
      </c>
      <c r="R290" s="264">
        <f t="shared" si="130"/>
        <v>7.0005000000000006</v>
      </c>
      <c r="S290" s="264">
        <f t="shared" si="131"/>
        <v>7.1924999999999999</v>
      </c>
      <c r="T290" s="264">
        <f t="shared" si="132"/>
        <v>7.4969999999999999</v>
      </c>
      <c r="U290" s="264">
        <f t="shared" si="133"/>
        <v>7.7104999999999997</v>
      </c>
      <c r="V290" s="264">
        <f t="shared" si="134"/>
        <v>8.0374999999999996</v>
      </c>
      <c r="W290" s="264">
        <f t="shared" si="135"/>
        <v>8.6855000000000011</v>
      </c>
      <c r="X290" s="264">
        <f t="shared" si="136"/>
        <v>9.3889999999999993</v>
      </c>
      <c r="Y290" s="264">
        <f t="shared" si="137"/>
        <v>9.7905000000000015</v>
      </c>
      <c r="Z290" s="264">
        <f t="shared" si="138"/>
        <v>10.073</v>
      </c>
      <c r="AA290" s="264">
        <f t="shared" si="139"/>
        <v>10.5075</v>
      </c>
      <c r="AB290" s="264">
        <f t="shared" si="140"/>
        <v>10.8005</v>
      </c>
      <c r="AC290" s="264">
        <f t="shared" si="141"/>
        <v>11.376999999999999</v>
      </c>
      <c r="AD290" s="264">
        <f t="shared" si="142"/>
        <v>12.443999999999999</v>
      </c>
      <c r="AF290" s="266">
        <v>288</v>
      </c>
      <c r="AG290" s="266">
        <v>8.7099999999999997E-2</v>
      </c>
      <c r="AH290" s="266">
        <v>9.0256000000000007</v>
      </c>
      <c r="AI290" s="266">
        <v>0.10884000000000001</v>
      </c>
      <c r="AJ290" s="266">
        <v>6.415</v>
      </c>
      <c r="AK290" s="266">
        <v>6.9870000000000001</v>
      </c>
      <c r="AL290" s="266">
        <v>7.3410000000000002</v>
      </c>
      <c r="AM290" s="266">
        <v>7.5359999999999996</v>
      </c>
      <c r="AN290" s="266">
        <v>7.8440000000000003</v>
      </c>
      <c r="AO290" s="266">
        <v>8.0579999999999998</v>
      </c>
      <c r="AP290" s="266">
        <v>8.3849999999999998</v>
      </c>
      <c r="AQ290" s="266">
        <v>9.0259999999999998</v>
      </c>
      <c r="AR290" s="266">
        <v>9.7110000000000003</v>
      </c>
      <c r="AS290" s="266">
        <v>10.098000000000001</v>
      </c>
      <c r="AT290" s="266">
        <v>10.368</v>
      </c>
      <c r="AU290" s="266">
        <v>10.78</v>
      </c>
      <c r="AV290" s="266">
        <v>11.055999999999999</v>
      </c>
      <c r="AW290" s="266">
        <v>11.593999999999999</v>
      </c>
      <c r="AX290" s="266">
        <v>12.573</v>
      </c>
      <c r="BA290" s="372">
        <v>288</v>
      </c>
      <c r="BB290" s="372">
        <v>-0.15989999999999999</v>
      </c>
      <c r="BC290" s="372">
        <v>8.3452999999999999</v>
      </c>
      <c r="BD290" s="372">
        <v>0.12209</v>
      </c>
      <c r="BE290" s="372">
        <v>5.7850000000000001</v>
      </c>
      <c r="BF290" s="372">
        <v>6.3209999999999997</v>
      </c>
      <c r="BG290" s="372">
        <v>6.66</v>
      </c>
      <c r="BH290" s="372">
        <v>6.8490000000000002</v>
      </c>
      <c r="BI290" s="372">
        <v>7.15</v>
      </c>
      <c r="BJ290" s="372">
        <v>7.3630000000000004</v>
      </c>
      <c r="BK290" s="372">
        <v>7.69</v>
      </c>
      <c r="BL290" s="372">
        <v>8.3450000000000006</v>
      </c>
      <c r="BM290" s="372">
        <v>9.0670000000000002</v>
      </c>
      <c r="BN290" s="372">
        <v>9.4830000000000005</v>
      </c>
      <c r="BO290" s="372">
        <v>9.7780000000000005</v>
      </c>
      <c r="BP290" s="372">
        <v>10.234999999999999</v>
      </c>
      <c r="BQ290" s="372">
        <v>10.545</v>
      </c>
      <c r="BR290" s="372">
        <v>11.16</v>
      </c>
      <c r="BS290" s="372">
        <v>12.315</v>
      </c>
    </row>
    <row r="291" spans="1:71" x14ac:dyDescent="0.2">
      <c r="A291" s="265">
        <f t="shared" si="143"/>
        <v>8.6939999999999991</v>
      </c>
      <c r="B291" s="265">
        <f t="shared" si="144"/>
        <v>8.0449999999999999</v>
      </c>
      <c r="C291" s="265">
        <f t="shared" si="121"/>
        <v>9.3979999999999997</v>
      </c>
      <c r="D291" s="265">
        <f t="shared" si="145"/>
        <v>289</v>
      </c>
      <c r="E291" s="373">
        <f t="shared" si="146"/>
        <v>9.4948665297741268</v>
      </c>
      <c r="F291" s="373">
        <f t="shared" si="147"/>
        <v>0.79123887748117727</v>
      </c>
      <c r="G291" s="373">
        <f t="shared" si="148"/>
        <v>18.494866529774129</v>
      </c>
      <c r="H291" s="374">
        <f t="shared" si="149"/>
        <v>0.92147894256463481</v>
      </c>
      <c r="I291" s="374">
        <f t="shared" si="122"/>
        <v>0.72709413790758071</v>
      </c>
      <c r="J291" s="374">
        <f t="shared" si="123"/>
        <v>0.82007630795435427</v>
      </c>
      <c r="K291" s="265" cm="1">
        <f t="array" ref="K291">$G291^gamma_drug4/($G291^gamma_drug4+(AGE_50_drug4+9)^gamma_drug4)</f>
        <v>1</v>
      </c>
      <c r="L291" s="264">
        <f t="shared" si="124"/>
        <v>289</v>
      </c>
      <c r="M291" s="264">
        <f t="shared" si="125"/>
        <v>-3.6899999999999995E-2</v>
      </c>
      <c r="N291" s="264">
        <f t="shared" si="126"/>
        <v>8.6938999999999993</v>
      </c>
      <c r="O291" s="264">
        <f t="shared" si="127"/>
        <v>0.11547499999999999</v>
      </c>
      <c r="P291" s="264">
        <f t="shared" si="128"/>
        <v>6.1059999999999999</v>
      </c>
      <c r="Q291" s="264">
        <f t="shared" si="129"/>
        <v>6.6605000000000008</v>
      </c>
      <c r="R291" s="264">
        <f t="shared" si="130"/>
        <v>7.0075000000000003</v>
      </c>
      <c r="S291" s="264">
        <f t="shared" si="131"/>
        <v>7.1989999999999998</v>
      </c>
      <c r="T291" s="264">
        <f t="shared" si="132"/>
        <v>7.5039999999999996</v>
      </c>
      <c r="U291" s="264">
        <f t="shared" si="133"/>
        <v>7.718</v>
      </c>
      <c r="V291" s="264">
        <f t="shared" si="134"/>
        <v>8.0449999999999999</v>
      </c>
      <c r="W291" s="264">
        <f t="shared" si="135"/>
        <v>8.6939999999999991</v>
      </c>
      <c r="X291" s="264">
        <f t="shared" si="136"/>
        <v>9.3979999999999997</v>
      </c>
      <c r="Y291" s="264">
        <f t="shared" si="137"/>
        <v>9.8004999999999995</v>
      </c>
      <c r="Z291" s="264">
        <f t="shared" si="138"/>
        <v>10.083</v>
      </c>
      <c r="AA291" s="264">
        <f t="shared" si="139"/>
        <v>10.5185</v>
      </c>
      <c r="AB291" s="264">
        <f t="shared" si="140"/>
        <v>10.811499999999999</v>
      </c>
      <c r="AC291" s="264">
        <f t="shared" si="141"/>
        <v>11.388999999999999</v>
      </c>
      <c r="AD291" s="264">
        <f t="shared" si="142"/>
        <v>12.4575</v>
      </c>
      <c r="AF291" s="266">
        <v>289</v>
      </c>
      <c r="AG291" s="266">
        <v>8.6800000000000002E-2</v>
      </c>
      <c r="AH291" s="266">
        <v>9.0342000000000002</v>
      </c>
      <c r="AI291" s="266">
        <v>0.10885</v>
      </c>
      <c r="AJ291" s="266">
        <v>6.4210000000000003</v>
      </c>
      <c r="AK291" s="266">
        <v>6.9930000000000003</v>
      </c>
      <c r="AL291" s="266">
        <v>7.3479999999999999</v>
      </c>
      <c r="AM291" s="266">
        <v>7.5430000000000001</v>
      </c>
      <c r="AN291" s="266">
        <v>7.851</v>
      </c>
      <c r="AO291" s="266">
        <v>8.0660000000000007</v>
      </c>
      <c r="AP291" s="266">
        <v>8.3930000000000007</v>
      </c>
      <c r="AQ291" s="266">
        <v>9.0340000000000007</v>
      </c>
      <c r="AR291" s="266">
        <v>9.7200000000000006</v>
      </c>
      <c r="AS291" s="266">
        <v>10.108000000000001</v>
      </c>
      <c r="AT291" s="266">
        <v>10.378</v>
      </c>
      <c r="AU291" s="266">
        <v>10.791</v>
      </c>
      <c r="AV291" s="266">
        <v>11.067</v>
      </c>
      <c r="AW291" s="266">
        <v>11.606</v>
      </c>
      <c r="AX291" s="266">
        <v>12.586</v>
      </c>
      <c r="BA291" s="372">
        <v>289</v>
      </c>
      <c r="BB291" s="372">
        <v>-0.16059999999999999</v>
      </c>
      <c r="BC291" s="372">
        <v>8.3536000000000001</v>
      </c>
      <c r="BD291" s="372">
        <v>0.1221</v>
      </c>
      <c r="BE291" s="372">
        <v>5.7910000000000004</v>
      </c>
      <c r="BF291" s="372">
        <v>6.3280000000000003</v>
      </c>
      <c r="BG291" s="372">
        <v>6.6669999999999998</v>
      </c>
      <c r="BH291" s="372">
        <v>6.8550000000000004</v>
      </c>
      <c r="BI291" s="372">
        <v>7.157</v>
      </c>
      <c r="BJ291" s="372">
        <v>7.37</v>
      </c>
      <c r="BK291" s="372">
        <v>7.6970000000000001</v>
      </c>
      <c r="BL291" s="372">
        <v>8.3539999999999992</v>
      </c>
      <c r="BM291" s="372">
        <v>9.0760000000000005</v>
      </c>
      <c r="BN291" s="372">
        <v>9.4930000000000003</v>
      </c>
      <c r="BO291" s="372">
        <v>9.7880000000000003</v>
      </c>
      <c r="BP291" s="372">
        <v>10.246</v>
      </c>
      <c r="BQ291" s="372">
        <v>10.555999999999999</v>
      </c>
      <c r="BR291" s="372">
        <v>11.172000000000001</v>
      </c>
      <c r="BS291" s="372">
        <v>12.329000000000001</v>
      </c>
    </row>
    <row r="292" spans="1:71" x14ac:dyDescent="0.2">
      <c r="A292" s="265">
        <f t="shared" si="143"/>
        <v>8.7025000000000006</v>
      </c>
      <c r="B292" s="265">
        <f t="shared" si="144"/>
        <v>8.0530000000000008</v>
      </c>
      <c r="C292" s="265">
        <f t="shared" si="121"/>
        <v>9.4075000000000006</v>
      </c>
      <c r="D292" s="265">
        <f t="shared" si="145"/>
        <v>290</v>
      </c>
      <c r="E292" s="373">
        <f t="shared" si="146"/>
        <v>9.5277207392197134</v>
      </c>
      <c r="F292" s="373">
        <f t="shared" si="147"/>
        <v>0.79397672826830934</v>
      </c>
      <c r="G292" s="373">
        <f t="shared" si="148"/>
        <v>18.527720739219713</v>
      </c>
      <c r="H292" s="374">
        <f t="shared" si="149"/>
        <v>0.92203574627536222</v>
      </c>
      <c r="I292" s="374">
        <f t="shared" si="122"/>
        <v>0.72815640926034297</v>
      </c>
      <c r="J292" s="374">
        <f t="shared" si="123"/>
        <v>0.82075618218881663</v>
      </c>
      <c r="K292" s="265" cm="1">
        <f t="array" ref="K292">$G292^gamma_drug4/($G292^gamma_drug4+(AGE_50_drug4+9)^gamma_drug4)</f>
        <v>1</v>
      </c>
      <c r="L292" s="264">
        <f t="shared" si="124"/>
        <v>290</v>
      </c>
      <c r="M292" s="264">
        <f t="shared" si="125"/>
        <v>-3.7350000000000008E-2</v>
      </c>
      <c r="N292" s="264">
        <f t="shared" si="126"/>
        <v>8.7024499999999989</v>
      </c>
      <c r="O292" s="264">
        <f t="shared" si="127"/>
        <v>0.11548</v>
      </c>
      <c r="P292" s="264">
        <f t="shared" si="128"/>
        <v>6.1124999999999998</v>
      </c>
      <c r="Q292" s="264">
        <f t="shared" si="129"/>
        <v>6.6669999999999998</v>
      </c>
      <c r="R292" s="264">
        <f t="shared" si="130"/>
        <v>7.0145</v>
      </c>
      <c r="S292" s="264">
        <f t="shared" si="131"/>
        <v>7.2059999999999995</v>
      </c>
      <c r="T292" s="264">
        <f t="shared" si="132"/>
        <v>7.5120000000000005</v>
      </c>
      <c r="U292" s="264">
        <f t="shared" si="133"/>
        <v>7.7255000000000003</v>
      </c>
      <c r="V292" s="264">
        <f t="shared" si="134"/>
        <v>8.0530000000000008</v>
      </c>
      <c r="W292" s="264">
        <f t="shared" si="135"/>
        <v>8.7025000000000006</v>
      </c>
      <c r="X292" s="264">
        <f t="shared" si="136"/>
        <v>9.4075000000000006</v>
      </c>
      <c r="Y292" s="264">
        <f t="shared" si="137"/>
        <v>9.81</v>
      </c>
      <c r="Z292" s="264">
        <f t="shared" si="138"/>
        <v>10.093</v>
      </c>
      <c r="AA292" s="264">
        <f t="shared" si="139"/>
        <v>10.528500000000001</v>
      </c>
      <c r="AB292" s="264">
        <f t="shared" si="140"/>
        <v>10.821999999999999</v>
      </c>
      <c r="AC292" s="264">
        <f t="shared" si="141"/>
        <v>11.400500000000001</v>
      </c>
      <c r="AD292" s="264">
        <f t="shared" si="142"/>
        <v>12.47</v>
      </c>
      <c r="AF292" s="266">
        <v>290</v>
      </c>
      <c r="AG292" s="266">
        <v>8.6499999999999994E-2</v>
      </c>
      <c r="AH292" s="266">
        <v>9.0428999999999995</v>
      </c>
      <c r="AI292" s="266">
        <v>0.10885</v>
      </c>
      <c r="AJ292" s="266">
        <v>6.4279999999999999</v>
      </c>
      <c r="AK292" s="266">
        <v>7</v>
      </c>
      <c r="AL292" s="266">
        <v>7.3550000000000004</v>
      </c>
      <c r="AM292" s="266">
        <v>7.55</v>
      </c>
      <c r="AN292" s="266">
        <v>7.859</v>
      </c>
      <c r="AO292" s="266">
        <v>8.0739999999999998</v>
      </c>
      <c r="AP292" s="266">
        <v>8.4009999999999998</v>
      </c>
      <c r="AQ292" s="266">
        <v>9.0429999999999993</v>
      </c>
      <c r="AR292" s="266">
        <v>9.73</v>
      </c>
      <c r="AS292" s="266">
        <v>10.117000000000001</v>
      </c>
      <c r="AT292" s="266">
        <v>10.388</v>
      </c>
      <c r="AU292" s="266">
        <v>10.801</v>
      </c>
      <c r="AV292" s="266">
        <v>11.077</v>
      </c>
      <c r="AW292" s="266">
        <v>11.617000000000001</v>
      </c>
      <c r="AX292" s="266">
        <v>12.598000000000001</v>
      </c>
      <c r="BA292" s="372">
        <v>290</v>
      </c>
      <c r="BB292" s="372">
        <v>-0.16120000000000001</v>
      </c>
      <c r="BC292" s="372">
        <v>8.3620000000000001</v>
      </c>
      <c r="BD292" s="372">
        <v>0.12211</v>
      </c>
      <c r="BE292" s="372">
        <v>5.7969999999999997</v>
      </c>
      <c r="BF292" s="372">
        <v>6.3339999999999996</v>
      </c>
      <c r="BG292" s="372">
        <v>6.6740000000000004</v>
      </c>
      <c r="BH292" s="372">
        <v>6.8620000000000001</v>
      </c>
      <c r="BI292" s="372">
        <v>7.165</v>
      </c>
      <c r="BJ292" s="372">
        <v>7.3769999999999998</v>
      </c>
      <c r="BK292" s="372">
        <v>7.7050000000000001</v>
      </c>
      <c r="BL292" s="372">
        <v>8.3620000000000001</v>
      </c>
      <c r="BM292" s="372">
        <v>9.0850000000000009</v>
      </c>
      <c r="BN292" s="372">
        <v>9.5030000000000001</v>
      </c>
      <c r="BO292" s="372">
        <v>9.798</v>
      </c>
      <c r="BP292" s="372">
        <v>10.256</v>
      </c>
      <c r="BQ292" s="372">
        <v>10.567</v>
      </c>
      <c r="BR292" s="372">
        <v>11.183999999999999</v>
      </c>
      <c r="BS292" s="372">
        <v>12.342000000000001</v>
      </c>
    </row>
    <row r="293" spans="1:71" x14ac:dyDescent="0.2">
      <c r="A293" s="265">
        <f t="shared" si="143"/>
        <v>8.7109999999999985</v>
      </c>
      <c r="B293" s="265">
        <f t="shared" si="144"/>
        <v>8.0609999999999999</v>
      </c>
      <c r="C293" s="265">
        <f t="shared" si="121"/>
        <v>9.4164999999999992</v>
      </c>
      <c r="D293" s="265">
        <f t="shared" si="145"/>
        <v>291</v>
      </c>
      <c r="E293" s="373">
        <f t="shared" si="146"/>
        <v>9.5605749486652982</v>
      </c>
      <c r="F293" s="373">
        <f t="shared" si="147"/>
        <v>0.79671457905544152</v>
      </c>
      <c r="G293" s="373">
        <f t="shared" si="148"/>
        <v>18.560574948665298</v>
      </c>
      <c r="H293" s="374">
        <f t="shared" si="149"/>
        <v>0.92258795642501001</v>
      </c>
      <c r="I293" s="374">
        <f t="shared" si="122"/>
        <v>0.72921421056568347</v>
      </c>
      <c r="J293" s="374">
        <f t="shared" si="123"/>
        <v>0.82143284760295077</v>
      </c>
      <c r="K293" s="265" cm="1">
        <f t="array" ref="K293">$G293^gamma_drug4/($G293^gamma_drug4+(AGE_50_drug4+9)^gamma_drug4)</f>
        <v>1</v>
      </c>
      <c r="L293" s="264">
        <f t="shared" si="124"/>
        <v>291</v>
      </c>
      <c r="M293" s="264">
        <f t="shared" si="125"/>
        <v>-3.78E-2</v>
      </c>
      <c r="N293" s="264">
        <f t="shared" si="126"/>
        <v>8.7109000000000005</v>
      </c>
      <c r="O293" s="264">
        <f t="shared" si="127"/>
        <v>0.115485</v>
      </c>
      <c r="P293" s="264">
        <f t="shared" si="128"/>
        <v>6.1185</v>
      </c>
      <c r="Q293" s="264">
        <f t="shared" si="129"/>
        <v>6.6734999999999998</v>
      </c>
      <c r="R293" s="264">
        <f t="shared" si="130"/>
        <v>7.0209999999999999</v>
      </c>
      <c r="S293" s="264">
        <f t="shared" si="131"/>
        <v>7.2130000000000001</v>
      </c>
      <c r="T293" s="264">
        <f t="shared" si="132"/>
        <v>7.5190000000000001</v>
      </c>
      <c r="U293" s="264">
        <f t="shared" si="133"/>
        <v>7.7329999999999997</v>
      </c>
      <c r="V293" s="264">
        <f t="shared" si="134"/>
        <v>8.0609999999999999</v>
      </c>
      <c r="W293" s="264">
        <f t="shared" si="135"/>
        <v>8.7109999999999985</v>
      </c>
      <c r="X293" s="264">
        <f t="shared" si="136"/>
        <v>9.4164999999999992</v>
      </c>
      <c r="Y293" s="264">
        <f t="shared" si="137"/>
        <v>9.8195000000000014</v>
      </c>
      <c r="Z293" s="264">
        <f t="shared" si="138"/>
        <v>10.103</v>
      </c>
      <c r="AA293" s="264">
        <f t="shared" si="139"/>
        <v>10.539</v>
      </c>
      <c r="AB293" s="264">
        <f t="shared" si="140"/>
        <v>10.832999999999998</v>
      </c>
      <c r="AC293" s="264">
        <f t="shared" si="141"/>
        <v>11.411999999999999</v>
      </c>
      <c r="AD293" s="264">
        <f t="shared" si="142"/>
        <v>12.4825</v>
      </c>
      <c r="AF293" s="266">
        <v>291</v>
      </c>
      <c r="AG293" s="266">
        <v>8.6199999999999999E-2</v>
      </c>
      <c r="AH293" s="266">
        <v>9.0515000000000008</v>
      </c>
      <c r="AI293" s="266">
        <v>0.10885</v>
      </c>
      <c r="AJ293" s="266">
        <v>6.4340000000000002</v>
      </c>
      <c r="AK293" s="266">
        <v>7.0069999999999997</v>
      </c>
      <c r="AL293" s="266">
        <v>7.3620000000000001</v>
      </c>
      <c r="AM293" s="266">
        <v>7.5570000000000004</v>
      </c>
      <c r="AN293" s="266">
        <v>7.8659999999999997</v>
      </c>
      <c r="AO293" s="266">
        <v>8.0809999999999995</v>
      </c>
      <c r="AP293" s="266">
        <v>8.4090000000000007</v>
      </c>
      <c r="AQ293" s="266">
        <v>9.0519999999999996</v>
      </c>
      <c r="AR293" s="266">
        <v>9.7390000000000008</v>
      </c>
      <c r="AS293" s="266">
        <v>10.127000000000001</v>
      </c>
      <c r="AT293" s="266">
        <v>10.398</v>
      </c>
      <c r="AU293" s="266">
        <v>10.811</v>
      </c>
      <c r="AV293" s="266">
        <v>11.087999999999999</v>
      </c>
      <c r="AW293" s="266">
        <v>11.628</v>
      </c>
      <c r="AX293" s="266">
        <v>12.61</v>
      </c>
      <c r="BA293" s="372">
        <v>291</v>
      </c>
      <c r="BB293" s="372">
        <v>-0.1618</v>
      </c>
      <c r="BC293" s="372">
        <v>8.3703000000000003</v>
      </c>
      <c r="BD293" s="372">
        <v>0.12212000000000001</v>
      </c>
      <c r="BE293" s="372">
        <v>5.8029999999999999</v>
      </c>
      <c r="BF293" s="372">
        <v>6.34</v>
      </c>
      <c r="BG293" s="372">
        <v>6.68</v>
      </c>
      <c r="BH293" s="372">
        <v>6.8689999999999998</v>
      </c>
      <c r="BI293" s="372">
        <v>7.1719999999999997</v>
      </c>
      <c r="BJ293" s="372">
        <v>7.3849999999999998</v>
      </c>
      <c r="BK293" s="372">
        <v>7.7130000000000001</v>
      </c>
      <c r="BL293" s="372">
        <v>8.3699999999999992</v>
      </c>
      <c r="BM293" s="372">
        <v>9.0939999999999994</v>
      </c>
      <c r="BN293" s="372">
        <v>9.5120000000000005</v>
      </c>
      <c r="BO293" s="372">
        <v>9.8079999999999998</v>
      </c>
      <c r="BP293" s="372">
        <v>10.266999999999999</v>
      </c>
      <c r="BQ293" s="372">
        <v>10.577999999999999</v>
      </c>
      <c r="BR293" s="372">
        <v>11.196</v>
      </c>
      <c r="BS293" s="372">
        <v>12.355</v>
      </c>
    </row>
    <row r="294" spans="1:71" x14ac:dyDescent="0.2">
      <c r="A294" s="265">
        <f t="shared" si="143"/>
        <v>8.7195</v>
      </c>
      <c r="B294" s="265">
        <f t="shared" si="144"/>
        <v>8.0685000000000002</v>
      </c>
      <c r="C294" s="265">
        <f t="shared" si="121"/>
        <v>9.4254999999999995</v>
      </c>
      <c r="D294" s="265">
        <f t="shared" si="145"/>
        <v>292</v>
      </c>
      <c r="E294" s="373">
        <f t="shared" si="146"/>
        <v>9.593429158110883</v>
      </c>
      <c r="F294" s="373">
        <f t="shared" si="147"/>
        <v>0.79945242984257359</v>
      </c>
      <c r="G294" s="373">
        <f t="shared" si="148"/>
        <v>18.593429158110883</v>
      </c>
      <c r="H294" s="374">
        <f t="shared" si="149"/>
        <v>0.92313561428324253</v>
      </c>
      <c r="I294" s="374">
        <f t="shared" si="122"/>
        <v>0.73026755658333786</v>
      </c>
      <c r="J294" s="374">
        <f t="shared" si="123"/>
        <v>0.8221063207866236</v>
      </c>
      <c r="K294" s="265" cm="1">
        <f t="array" ref="K294">$G294^gamma_drug4/($G294^gamma_drug4+(AGE_50_drug4+9)^gamma_drug4)</f>
        <v>1</v>
      </c>
      <c r="L294" s="264">
        <f t="shared" si="124"/>
        <v>292</v>
      </c>
      <c r="M294" s="264">
        <f t="shared" si="125"/>
        <v>-3.8300000000000001E-2</v>
      </c>
      <c r="N294" s="264">
        <f t="shared" si="126"/>
        <v>8.7193500000000004</v>
      </c>
      <c r="O294" s="264">
        <f t="shared" si="127"/>
        <v>0.115495</v>
      </c>
      <c r="P294" s="264">
        <f t="shared" si="128"/>
        <v>6.1245000000000003</v>
      </c>
      <c r="Q294" s="264">
        <f t="shared" si="129"/>
        <v>6.6805000000000003</v>
      </c>
      <c r="R294" s="264">
        <f t="shared" si="130"/>
        <v>7.0280000000000005</v>
      </c>
      <c r="S294" s="264">
        <f t="shared" si="131"/>
        <v>7.2200000000000006</v>
      </c>
      <c r="T294" s="264">
        <f t="shared" si="132"/>
        <v>7.5265000000000004</v>
      </c>
      <c r="U294" s="264">
        <f t="shared" si="133"/>
        <v>7.7405000000000008</v>
      </c>
      <c r="V294" s="264">
        <f t="shared" si="134"/>
        <v>8.0685000000000002</v>
      </c>
      <c r="W294" s="264">
        <f t="shared" si="135"/>
        <v>8.7195</v>
      </c>
      <c r="X294" s="264">
        <f t="shared" si="136"/>
        <v>9.4254999999999995</v>
      </c>
      <c r="Y294" s="264">
        <f t="shared" si="137"/>
        <v>9.8294999999999995</v>
      </c>
      <c r="Z294" s="264">
        <f t="shared" si="138"/>
        <v>10.113</v>
      </c>
      <c r="AA294" s="264">
        <f t="shared" si="139"/>
        <v>10.549499999999998</v>
      </c>
      <c r="AB294" s="264">
        <f t="shared" si="140"/>
        <v>10.844000000000001</v>
      </c>
      <c r="AC294" s="264">
        <f t="shared" si="141"/>
        <v>11.423500000000001</v>
      </c>
      <c r="AD294" s="264">
        <f t="shared" si="142"/>
        <v>12.495999999999999</v>
      </c>
      <c r="AF294" s="266">
        <v>292</v>
      </c>
      <c r="AG294" s="266">
        <v>8.5900000000000004E-2</v>
      </c>
      <c r="AH294" s="266">
        <v>9.0601000000000003</v>
      </c>
      <c r="AI294" s="266">
        <v>0.10886</v>
      </c>
      <c r="AJ294" s="266">
        <v>6.44</v>
      </c>
      <c r="AK294" s="266">
        <v>7.0140000000000002</v>
      </c>
      <c r="AL294" s="266">
        <v>7.3689999999999998</v>
      </c>
      <c r="AM294" s="266">
        <v>7.5640000000000001</v>
      </c>
      <c r="AN294" s="266">
        <v>7.8739999999999997</v>
      </c>
      <c r="AO294" s="266">
        <v>8.0890000000000004</v>
      </c>
      <c r="AP294" s="266">
        <v>8.4169999999999998</v>
      </c>
      <c r="AQ294" s="266">
        <v>9.06</v>
      </c>
      <c r="AR294" s="266">
        <v>9.7479999999999993</v>
      </c>
      <c r="AS294" s="266">
        <v>10.137</v>
      </c>
      <c r="AT294" s="266">
        <v>10.407999999999999</v>
      </c>
      <c r="AU294" s="266">
        <v>10.821999999999999</v>
      </c>
      <c r="AV294" s="266">
        <v>11.099</v>
      </c>
      <c r="AW294" s="266">
        <v>11.64</v>
      </c>
      <c r="AX294" s="266">
        <v>12.622999999999999</v>
      </c>
      <c r="BA294" s="372">
        <v>292</v>
      </c>
      <c r="BB294" s="372">
        <v>-0.16250000000000001</v>
      </c>
      <c r="BC294" s="372">
        <v>8.3786000000000005</v>
      </c>
      <c r="BD294" s="372">
        <v>0.12213</v>
      </c>
      <c r="BE294" s="372">
        <v>5.8090000000000002</v>
      </c>
      <c r="BF294" s="372">
        <v>6.3470000000000004</v>
      </c>
      <c r="BG294" s="372">
        <v>6.6870000000000003</v>
      </c>
      <c r="BH294" s="372">
        <v>6.8760000000000003</v>
      </c>
      <c r="BI294" s="372">
        <v>7.1790000000000003</v>
      </c>
      <c r="BJ294" s="372">
        <v>7.3920000000000003</v>
      </c>
      <c r="BK294" s="372">
        <v>7.72</v>
      </c>
      <c r="BL294" s="372">
        <v>8.3789999999999996</v>
      </c>
      <c r="BM294" s="372">
        <v>9.1029999999999998</v>
      </c>
      <c r="BN294" s="372">
        <v>9.5220000000000002</v>
      </c>
      <c r="BO294" s="372">
        <v>9.8179999999999996</v>
      </c>
      <c r="BP294" s="372">
        <v>10.276999999999999</v>
      </c>
      <c r="BQ294" s="372">
        <v>10.589</v>
      </c>
      <c r="BR294" s="372">
        <v>11.207000000000001</v>
      </c>
      <c r="BS294" s="372">
        <v>12.369</v>
      </c>
    </row>
    <row r="295" spans="1:71" x14ac:dyDescent="0.2">
      <c r="A295" s="265">
        <f t="shared" si="143"/>
        <v>8.7280000000000015</v>
      </c>
      <c r="B295" s="265">
        <f t="shared" si="144"/>
        <v>8.0764999999999993</v>
      </c>
      <c r="C295" s="265">
        <f t="shared" si="121"/>
        <v>9.4344999999999999</v>
      </c>
      <c r="D295" s="265">
        <f t="shared" si="145"/>
        <v>293</v>
      </c>
      <c r="E295" s="373">
        <f t="shared" si="146"/>
        <v>9.6262833675564679</v>
      </c>
      <c r="F295" s="373">
        <f t="shared" si="147"/>
        <v>0.80219028062970565</v>
      </c>
      <c r="G295" s="373">
        <f t="shared" si="148"/>
        <v>18.626283367556468</v>
      </c>
      <c r="H295" s="374">
        <f t="shared" si="149"/>
        <v>0.92367876074984456</v>
      </c>
      <c r="I295" s="374">
        <f t="shared" si="122"/>
        <v>0.73131646210919454</v>
      </c>
      <c r="J295" s="374">
        <f t="shared" si="123"/>
        <v>0.82277661825234905</v>
      </c>
      <c r="K295" s="265" cm="1">
        <f t="array" ref="K295">$G295^gamma_drug4/($G295^gamma_drug4+(AGE_50_drug4+9)^gamma_drug4)</f>
        <v>1</v>
      </c>
      <c r="L295" s="264">
        <f t="shared" si="124"/>
        <v>293</v>
      </c>
      <c r="M295" s="264">
        <f t="shared" si="125"/>
        <v>-3.875E-2</v>
      </c>
      <c r="N295" s="264">
        <f t="shared" si="126"/>
        <v>8.7278000000000002</v>
      </c>
      <c r="O295" s="264">
        <f t="shared" si="127"/>
        <v>0.115495</v>
      </c>
      <c r="P295" s="264">
        <f t="shared" si="128"/>
        <v>6.1304999999999996</v>
      </c>
      <c r="Q295" s="264">
        <f t="shared" si="129"/>
        <v>6.6864999999999997</v>
      </c>
      <c r="R295" s="264">
        <f t="shared" si="130"/>
        <v>7.0350000000000001</v>
      </c>
      <c r="S295" s="264">
        <f t="shared" si="131"/>
        <v>7.2270000000000003</v>
      </c>
      <c r="T295" s="264">
        <f t="shared" si="132"/>
        <v>7.5335000000000001</v>
      </c>
      <c r="U295" s="264">
        <f t="shared" si="133"/>
        <v>7.7479999999999993</v>
      </c>
      <c r="V295" s="264">
        <f t="shared" si="134"/>
        <v>8.0764999999999993</v>
      </c>
      <c r="W295" s="264">
        <f t="shared" si="135"/>
        <v>8.7280000000000015</v>
      </c>
      <c r="X295" s="264">
        <f t="shared" si="136"/>
        <v>9.4344999999999999</v>
      </c>
      <c r="Y295" s="264">
        <f t="shared" si="137"/>
        <v>9.8384999999999998</v>
      </c>
      <c r="Z295" s="264">
        <f t="shared" si="138"/>
        <v>10.122999999999999</v>
      </c>
      <c r="AA295" s="264">
        <f t="shared" si="139"/>
        <v>10.5595</v>
      </c>
      <c r="AB295" s="264">
        <f t="shared" si="140"/>
        <v>10.853999999999999</v>
      </c>
      <c r="AC295" s="264">
        <f t="shared" si="141"/>
        <v>11.434999999999999</v>
      </c>
      <c r="AD295" s="264">
        <f t="shared" si="142"/>
        <v>12.507999999999999</v>
      </c>
      <c r="AF295" s="266">
        <v>293</v>
      </c>
      <c r="AG295" s="266">
        <v>8.5599999999999996E-2</v>
      </c>
      <c r="AH295" s="266">
        <v>9.0686999999999998</v>
      </c>
      <c r="AI295" s="266">
        <v>0.10886</v>
      </c>
      <c r="AJ295" s="266">
        <v>6.4459999999999997</v>
      </c>
      <c r="AK295" s="266">
        <v>7.02</v>
      </c>
      <c r="AL295" s="266">
        <v>7.3760000000000003</v>
      </c>
      <c r="AM295" s="266">
        <v>7.5709999999999997</v>
      </c>
      <c r="AN295" s="266">
        <v>7.8810000000000002</v>
      </c>
      <c r="AO295" s="266">
        <v>8.0969999999999995</v>
      </c>
      <c r="AP295" s="266">
        <v>8.4250000000000007</v>
      </c>
      <c r="AQ295" s="266">
        <v>9.0690000000000008</v>
      </c>
      <c r="AR295" s="266">
        <v>9.7569999999999997</v>
      </c>
      <c r="AS295" s="266">
        <v>10.146000000000001</v>
      </c>
      <c r="AT295" s="266">
        <v>10.417999999999999</v>
      </c>
      <c r="AU295" s="266">
        <v>10.832000000000001</v>
      </c>
      <c r="AV295" s="266">
        <v>11.109</v>
      </c>
      <c r="AW295" s="266">
        <v>11.651</v>
      </c>
      <c r="AX295" s="266">
        <v>12.635</v>
      </c>
      <c r="BA295" s="372">
        <v>293</v>
      </c>
      <c r="BB295" s="372">
        <v>-0.16309999999999999</v>
      </c>
      <c r="BC295" s="372">
        <v>8.3869000000000007</v>
      </c>
      <c r="BD295" s="372">
        <v>0.12213</v>
      </c>
      <c r="BE295" s="372">
        <v>5.8150000000000004</v>
      </c>
      <c r="BF295" s="372">
        <v>6.3529999999999998</v>
      </c>
      <c r="BG295" s="372">
        <v>6.694</v>
      </c>
      <c r="BH295" s="372">
        <v>6.883</v>
      </c>
      <c r="BI295" s="372">
        <v>7.1859999999999999</v>
      </c>
      <c r="BJ295" s="372">
        <v>7.399</v>
      </c>
      <c r="BK295" s="372">
        <v>7.7279999999999998</v>
      </c>
      <c r="BL295" s="372">
        <v>8.3870000000000005</v>
      </c>
      <c r="BM295" s="372">
        <v>9.1120000000000001</v>
      </c>
      <c r="BN295" s="372">
        <v>9.5310000000000006</v>
      </c>
      <c r="BO295" s="372">
        <v>9.8279999999999994</v>
      </c>
      <c r="BP295" s="372">
        <v>10.287000000000001</v>
      </c>
      <c r="BQ295" s="372">
        <v>10.599</v>
      </c>
      <c r="BR295" s="372">
        <v>11.218999999999999</v>
      </c>
      <c r="BS295" s="372">
        <v>12.381</v>
      </c>
    </row>
    <row r="296" spans="1:71" x14ac:dyDescent="0.2">
      <c r="A296" s="265">
        <f t="shared" si="143"/>
        <v>8.7360000000000007</v>
      </c>
      <c r="B296" s="265">
        <f t="shared" si="144"/>
        <v>8.0845000000000002</v>
      </c>
      <c r="C296" s="265">
        <f t="shared" si="121"/>
        <v>9.4439999999999991</v>
      </c>
      <c r="D296" s="265">
        <f t="shared" si="145"/>
        <v>294</v>
      </c>
      <c r="E296" s="373">
        <f t="shared" si="146"/>
        <v>9.6591375770020527</v>
      </c>
      <c r="F296" s="373">
        <f t="shared" si="147"/>
        <v>0.80492813141683783</v>
      </c>
      <c r="G296" s="373">
        <f t="shared" si="148"/>
        <v>18.659137577002053</v>
      </c>
      <c r="H296" s="374">
        <f t="shared" si="149"/>
        <v>0.92421743635739972</v>
      </c>
      <c r="I296" s="374">
        <f t="shared" si="122"/>
        <v>0.73236094197365875</v>
      </c>
      <c r="J296" s="374">
        <f t="shared" si="123"/>
        <v>0.82344375643537382</v>
      </c>
      <c r="K296" s="265" cm="1">
        <f t="array" ref="K296">$G296^gamma_drug4/($G296^gamma_drug4+(AGE_50_drug4+9)^gamma_drug4)</f>
        <v>1</v>
      </c>
      <c r="L296" s="264">
        <f t="shared" si="124"/>
        <v>294</v>
      </c>
      <c r="M296" s="264">
        <f t="shared" si="125"/>
        <v>-3.9250000000000007E-2</v>
      </c>
      <c r="N296" s="264">
        <f t="shared" si="126"/>
        <v>8.7362000000000002</v>
      </c>
      <c r="O296" s="264">
        <f t="shared" si="127"/>
        <v>0.115505</v>
      </c>
      <c r="P296" s="264">
        <f t="shared" si="128"/>
        <v>6.1364999999999998</v>
      </c>
      <c r="Q296" s="264">
        <f t="shared" si="129"/>
        <v>6.6929999999999996</v>
      </c>
      <c r="R296" s="264">
        <f t="shared" si="130"/>
        <v>7.0415000000000001</v>
      </c>
      <c r="S296" s="264">
        <f t="shared" si="131"/>
        <v>7.2335000000000003</v>
      </c>
      <c r="T296" s="264">
        <f t="shared" si="132"/>
        <v>7.5410000000000004</v>
      </c>
      <c r="U296" s="264">
        <f t="shared" si="133"/>
        <v>7.7554999999999996</v>
      </c>
      <c r="V296" s="264">
        <f t="shared" si="134"/>
        <v>8.0845000000000002</v>
      </c>
      <c r="W296" s="264">
        <f t="shared" si="135"/>
        <v>8.7360000000000007</v>
      </c>
      <c r="X296" s="264">
        <f t="shared" si="136"/>
        <v>9.4439999999999991</v>
      </c>
      <c r="Y296" s="264">
        <f t="shared" si="137"/>
        <v>9.8485000000000014</v>
      </c>
      <c r="Z296" s="264">
        <f t="shared" si="138"/>
        <v>10.132999999999999</v>
      </c>
      <c r="AA296" s="264">
        <f t="shared" si="139"/>
        <v>10.570499999999999</v>
      </c>
      <c r="AB296" s="264">
        <f t="shared" si="140"/>
        <v>10.864999999999998</v>
      </c>
      <c r="AC296" s="264">
        <f t="shared" si="141"/>
        <v>11.446000000000002</v>
      </c>
      <c r="AD296" s="264">
        <f t="shared" si="142"/>
        <v>12.5215</v>
      </c>
      <c r="AF296" s="266">
        <v>294</v>
      </c>
      <c r="AG296" s="266">
        <v>8.5199999999999998E-2</v>
      </c>
      <c r="AH296" s="266">
        <v>9.0771999999999995</v>
      </c>
      <c r="AI296" s="266">
        <v>0.10886999999999999</v>
      </c>
      <c r="AJ296" s="266">
        <v>6.452</v>
      </c>
      <c r="AK296" s="266">
        <v>7.0270000000000001</v>
      </c>
      <c r="AL296" s="266">
        <v>7.383</v>
      </c>
      <c r="AM296" s="266">
        <v>7.5780000000000003</v>
      </c>
      <c r="AN296" s="266">
        <v>7.8890000000000002</v>
      </c>
      <c r="AO296" s="266">
        <v>8.1039999999999992</v>
      </c>
      <c r="AP296" s="266">
        <v>8.4329999999999998</v>
      </c>
      <c r="AQ296" s="266">
        <v>9.077</v>
      </c>
      <c r="AR296" s="266">
        <v>9.7669999999999995</v>
      </c>
      <c r="AS296" s="266">
        <v>10.156000000000001</v>
      </c>
      <c r="AT296" s="266">
        <v>10.428000000000001</v>
      </c>
      <c r="AU296" s="266">
        <v>10.843</v>
      </c>
      <c r="AV296" s="266">
        <v>11.12</v>
      </c>
      <c r="AW296" s="266">
        <v>11.662000000000001</v>
      </c>
      <c r="AX296" s="266">
        <v>12.648</v>
      </c>
      <c r="BA296" s="372">
        <v>294</v>
      </c>
      <c r="BB296" s="372">
        <v>-0.16370000000000001</v>
      </c>
      <c r="BC296" s="372">
        <v>8.3952000000000009</v>
      </c>
      <c r="BD296" s="372">
        <v>0.12214</v>
      </c>
      <c r="BE296" s="372">
        <v>5.8209999999999997</v>
      </c>
      <c r="BF296" s="372">
        <v>6.359</v>
      </c>
      <c r="BG296" s="372">
        <v>6.7</v>
      </c>
      <c r="BH296" s="372">
        <v>6.8890000000000002</v>
      </c>
      <c r="BI296" s="372">
        <v>7.1929999999999996</v>
      </c>
      <c r="BJ296" s="372">
        <v>7.407</v>
      </c>
      <c r="BK296" s="372">
        <v>7.7359999999999998</v>
      </c>
      <c r="BL296" s="372">
        <v>8.3949999999999996</v>
      </c>
      <c r="BM296" s="372">
        <v>9.1210000000000004</v>
      </c>
      <c r="BN296" s="372">
        <v>9.5410000000000004</v>
      </c>
      <c r="BO296" s="372">
        <v>9.8379999999999992</v>
      </c>
      <c r="BP296" s="372">
        <v>10.298</v>
      </c>
      <c r="BQ296" s="372">
        <v>10.61</v>
      </c>
      <c r="BR296" s="372">
        <v>11.23</v>
      </c>
      <c r="BS296" s="372">
        <v>12.395</v>
      </c>
    </row>
    <row r="297" spans="1:71" x14ac:dyDescent="0.2">
      <c r="A297" s="265">
        <f t="shared" si="143"/>
        <v>8.745000000000001</v>
      </c>
      <c r="B297" s="265">
        <f t="shared" si="144"/>
        <v>8.0920000000000005</v>
      </c>
      <c r="C297" s="265">
        <f t="shared" si="121"/>
        <v>9.4529999999999994</v>
      </c>
      <c r="D297" s="265">
        <f t="shared" si="145"/>
        <v>295</v>
      </c>
      <c r="E297" s="373">
        <f t="shared" si="146"/>
        <v>9.6919917864476393</v>
      </c>
      <c r="F297" s="373">
        <f t="shared" si="147"/>
        <v>0.8076659822039699</v>
      </c>
      <c r="G297" s="373">
        <f t="shared" si="148"/>
        <v>18.691991786447637</v>
      </c>
      <c r="H297" s="374">
        <f t="shared" si="149"/>
        <v>0.92475168127397023</v>
      </c>
      <c r="I297" s="374">
        <f t="shared" si="122"/>
        <v>0.73340101104003663</v>
      </c>
      <c r="J297" s="374">
        <f t="shared" si="123"/>
        <v>0.82410775169377115</v>
      </c>
      <c r="K297" s="265" cm="1">
        <f t="array" ref="K297">$G297^gamma_drug4/($G297^gamma_drug4+(AGE_50_drug4+9)^gamma_drug4)</f>
        <v>1</v>
      </c>
      <c r="L297" s="264">
        <f t="shared" si="124"/>
        <v>295</v>
      </c>
      <c r="M297" s="264">
        <f t="shared" si="125"/>
        <v>-3.9699999999999999E-2</v>
      </c>
      <c r="N297" s="264">
        <f t="shared" si="126"/>
        <v>8.74465</v>
      </c>
      <c r="O297" s="264">
        <f t="shared" si="127"/>
        <v>0.11551</v>
      </c>
      <c r="P297" s="264">
        <f t="shared" si="128"/>
        <v>6.1425000000000001</v>
      </c>
      <c r="Q297" s="264">
        <f t="shared" si="129"/>
        <v>6.6995000000000005</v>
      </c>
      <c r="R297" s="264">
        <f t="shared" si="130"/>
        <v>7.0484999999999998</v>
      </c>
      <c r="S297" s="264">
        <f t="shared" si="131"/>
        <v>7.2409999999999997</v>
      </c>
      <c r="T297" s="264">
        <f t="shared" si="132"/>
        <v>7.548</v>
      </c>
      <c r="U297" s="264">
        <f t="shared" si="133"/>
        <v>7.7629999999999999</v>
      </c>
      <c r="V297" s="264">
        <f t="shared" si="134"/>
        <v>8.0920000000000005</v>
      </c>
      <c r="W297" s="264">
        <f t="shared" si="135"/>
        <v>8.745000000000001</v>
      </c>
      <c r="X297" s="264">
        <f t="shared" si="136"/>
        <v>9.4529999999999994</v>
      </c>
      <c r="Y297" s="264">
        <f t="shared" si="137"/>
        <v>9.8580000000000005</v>
      </c>
      <c r="Z297" s="264">
        <f t="shared" si="138"/>
        <v>10.143000000000001</v>
      </c>
      <c r="AA297" s="264">
        <f t="shared" si="139"/>
        <v>10.580500000000001</v>
      </c>
      <c r="AB297" s="264">
        <f t="shared" si="140"/>
        <v>10.876000000000001</v>
      </c>
      <c r="AC297" s="264">
        <f t="shared" si="141"/>
        <v>11.4575</v>
      </c>
      <c r="AD297" s="264">
        <f t="shared" si="142"/>
        <v>12.533999999999999</v>
      </c>
      <c r="AF297" s="266">
        <v>295</v>
      </c>
      <c r="AG297" s="266">
        <v>8.4900000000000003E-2</v>
      </c>
      <c r="AH297" s="266">
        <v>9.0858000000000008</v>
      </c>
      <c r="AI297" s="266">
        <v>0.10886999999999999</v>
      </c>
      <c r="AJ297" s="266">
        <v>6.4580000000000002</v>
      </c>
      <c r="AK297" s="266">
        <v>7.0330000000000004</v>
      </c>
      <c r="AL297" s="266">
        <v>7.39</v>
      </c>
      <c r="AM297" s="266">
        <v>7.5860000000000003</v>
      </c>
      <c r="AN297" s="266">
        <v>7.8959999999999999</v>
      </c>
      <c r="AO297" s="266">
        <v>8.1120000000000001</v>
      </c>
      <c r="AP297" s="266">
        <v>8.4410000000000007</v>
      </c>
      <c r="AQ297" s="266">
        <v>9.0860000000000003</v>
      </c>
      <c r="AR297" s="266">
        <v>9.7759999999999998</v>
      </c>
      <c r="AS297" s="266">
        <v>10.166</v>
      </c>
      <c r="AT297" s="266">
        <v>10.438000000000001</v>
      </c>
      <c r="AU297" s="266">
        <v>10.853</v>
      </c>
      <c r="AV297" s="266">
        <v>11.131</v>
      </c>
      <c r="AW297" s="266">
        <v>11.673</v>
      </c>
      <c r="AX297" s="266">
        <v>12.66</v>
      </c>
      <c r="BA297" s="372">
        <v>295</v>
      </c>
      <c r="BB297" s="372">
        <v>-0.1643</v>
      </c>
      <c r="BC297" s="372">
        <v>8.4034999999999993</v>
      </c>
      <c r="BD297" s="372">
        <v>0.12214999999999999</v>
      </c>
      <c r="BE297" s="372">
        <v>5.827</v>
      </c>
      <c r="BF297" s="372">
        <v>6.3659999999999997</v>
      </c>
      <c r="BG297" s="372">
        <v>6.7069999999999999</v>
      </c>
      <c r="BH297" s="372">
        <v>6.8959999999999999</v>
      </c>
      <c r="BI297" s="372">
        <v>7.2</v>
      </c>
      <c r="BJ297" s="372">
        <v>7.4139999999999997</v>
      </c>
      <c r="BK297" s="372">
        <v>7.7430000000000003</v>
      </c>
      <c r="BL297" s="372">
        <v>8.4039999999999999</v>
      </c>
      <c r="BM297" s="372">
        <v>9.1300000000000008</v>
      </c>
      <c r="BN297" s="372">
        <v>9.5500000000000007</v>
      </c>
      <c r="BO297" s="372">
        <v>9.8480000000000008</v>
      </c>
      <c r="BP297" s="372">
        <v>10.308</v>
      </c>
      <c r="BQ297" s="372">
        <v>10.621</v>
      </c>
      <c r="BR297" s="372">
        <v>11.242000000000001</v>
      </c>
      <c r="BS297" s="372">
        <v>12.407999999999999</v>
      </c>
    </row>
    <row r="298" spans="1:71" x14ac:dyDescent="0.2">
      <c r="A298" s="265">
        <f t="shared" si="143"/>
        <v>8.7530000000000001</v>
      </c>
      <c r="B298" s="265">
        <f t="shared" si="144"/>
        <v>8.0995000000000008</v>
      </c>
      <c r="C298" s="265">
        <f t="shared" si="121"/>
        <v>9.4619999999999997</v>
      </c>
      <c r="D298" s="265">
        <f t="shared" si="145"/>
        <v>296</v>
      </c>
      <c r="E298" s="373">
        <f t="shared" si="146"/>
        <v>9.7248459958932241</v>
      </c>
      <c r="F298" s="373">
        <f t="shared" si="147"/>
        <v>0.81040383299110197</v>
      </c>
      <c r="G298" s="373">
        <f t="shared" si="148"/>
        <v>18.724845995893226</v>
      </c>
      <c r="H298" s="374">
        <f t="shared" si="149"/>
        <v>0.92528153530578106</v>
      </c>
      <c r="I298" s="374">
        <f t="shared" si="122"/>
        <v>0.73443668420294894</v>
      </c>
      <c r="J298" s="374">
        <f t="shared" si="123"/>
        <v>0.8247686203085397</v>
      </c>
      <c r="K298" s="265" cm="1">
        <f t="array" ref="K298">$G298^gamma_drug4/($G298^gamma_drug4+(AGE_50_drug4+9)^gamma_drug4)</f>
        <v>1</v>
      </c>
      <c r="L298" s="264">
        <f t="shared" si="124"/>
        <v>296</v>
      </c>
      <c r="M298" s="264">
        <f t="shared" si="125"/>
        <v>-4.0200000000000007E-2</v>
      </c>
      <c r="N298" s="264">
        <f t="shared" si="126"/>
        <v>8.7530000000000001</v>
      </c>
      <c r="O298" s="264">
        <f t="shared" si="127"/>
        <v>0.11551500000000001</v>
      </c>
      <c r="P298" s="264">
        <f t="shared" si="128"/>
        <v>6.1485000000000003</v>
      </c>
      <c r="Q298" s="264">
        <f t="shared" si="129"/>
        <v>6.7059999999999995</v>
      </c>
      <c r="R298" s="264">
        <f t="shared" si="130"/>
        <v>7.0549999999999997</v>
      </c>
      <c r="S298" s="264">
        <f t="shared" si="131"/>
        <v>7.2479999999999993</v>
      </c>
      <c r="T298" s="264">
        <f t="shared" si="132"/>
        <v>7.5549999999999997</v>
      </c>
      <c r="U298" s="264">
        <f t="shared" si="133"/>
        <v>7.7705000000000002</v>
      </c>
      <c r="V298" s="264">
        <f t="shared" si="134"/>
        <v>8.0995000000000008</v>
      </c>
      <c r="W298" s="264">
        <f t="shared" si="135"/>
        <v>8.7530000000000001</v>
      </c>
      <c r="X298" s="264">
        <f t="shared" si="136"/>
        <v>9.4619999999999997</v>
      </c>
      <c r="Y298" s="264">
        <f t="shared" si="137"/>
        <v>9.8674999999999997</v>
      </c>
      <c r="Z298" s="264">
        <f t="shared" si="138"/>
        <v>10.1525</v>
      </c>
      <c r="AA298" s="264">
        <f t="shared" si="139"/>
        <v>10.591000000000001</v>
      </c>
      <c r="AB298" s="264">
        <f t="shared" si="140"/>
        <v>10.8865</v>
      </c>
      <c r="AC298" s="264">
        <f t="shared" si="141"/>
        <v>11.468999999999999</v>
      </c>
      <c r="AD298" s="264">
        <f t="shared" si="142"/>
        <v>12.5465</v>
      </c>
      <c r="AF298" s="266">
        <v>296</v>
      </c>
      <c r="AG298" s="266">
        <v>8.4599999999999995E-2</v>
      </c>
      <c r="AH298" s="266">
        <v>9.0943000000000005</v>
      </c>
      <c r="AI298" s="266">
        <v>0.10886999999999999</v>
      </c>
      <c r="AJ298" s="266">
        <v>6.4649999999999999</v>
      </c>
      <c r="AK298" s="266">
        <v>7.04</v>
      </c>
      <c r="AL298" s="266">
        <v>7.3970000000000002</v>
      </c>
      <c r="AM298" s="266">
        <v>7.593</v>
      </c>
      <c r="AN298" s="266">
        <v>7.9029999999999996</v>
      </c>
      <c r="AO298" s="266">
        <v>8.1199999999999992</v>
      </c>
      <c r="AP298" s="266">
        <v>8.4480000000000004</v>
      </c>
      <c r="AQ298" s="266">
        <v>9.0939999999999994</v>
      </c>
      <c r="AR298" s="266">
        <v>9.7850000000000001</v>
      </c>
      <c r="AS298" s="266">
        <v>10.175000000000001</v>
      </c>
      <c r="AT298" s="266">
        <v>10.446999999999999</v>
      </c>
      <c r="AU298" s="266">
        <v>10.863</v>
      </c>
      <c r="AV298" s="266">
        <v>11.141</v>
      </c>
      <c r="AW298" s="266">
        <v>11.683999999999999</v>
      </c>
      <c r="AX298" s="266">
        <v>12.672000000000001</v>
      </c>
      <c r="BA298" s="372">
        <v>296</v>
      </c>
      <c r="BB298" s="372">
        <v>-0.16500000000000001</v>
      </c>
      <c r="BC298" s="372">
        <v>8.4116999999999997</v>
      </c>
      <c r="BD298" s="372">
        <v>0.12216</v>
      </c>
      <c r="BE298" s="372">
        <v>5.8319999999999999</v>
      </c>
      <c r="BF298" s="372">
        <v>6.3719999999999999</v>
      </c>
      <c r="BG298" s="372">
        <v>6.7130000000000001</v>
      </c>
      <c r="BH298" s="372">
        <v>6.9029999999999996</v>
      </c>
      <c r="BI298" s="372">
        <v>7.2069999999999999</v>
      </c>
      <c r="BJ298" s="372">
        <v>7.4210000000000003</v>
      </c>
      <c r="BK298" s="372">
        <v>7.7510000000000003</v>
      </c>
      <c r="BL298" s="372">
        <v>8.4120000000000008</v>
      </c>
      <c r="BM298" s="372">
        <v>9.1389999999999993</v>
      </c>
      <c r="BN298" s="372">
        <v>9.56</v>
      </c>
      <c r="BO298" s="372">
        <v>9.8580000000000005</v>
      </c>
      <c r="BP298" s="372">
        <v>10.319000000000001</v>
      </c>
      <c r="BQ298" s="372">
        <v>10.632</v>
      </c>
      <c r="BR298" s="372">
        <v>11.254</v>
      </c>
      <c r="BS298" s="372">
        <v>12.420999999999999</v>
      </c>
    </row>
    <row r="299" spans="1:71" x14ac:dyDescent="0.2">
      <c r="A299" s="265">
        <f t="shared" si="143"/>
        <v>8.7614999999999998</v>
      </c>
      <c r="B299" s="265">
        <f t="shared" si="144"/>
        <v>8.1069999999999993</v>
      </c>
      <c r="C299" s="265">
        <f t="shared" si="121"/>
        <v>9.4710000000000001</v>
      </c>
      <c r="D299" s="265">
        <f t="shared" si="145"/>
        <v>297</v>
      </c>
      <c r="E299" s="373">
        <f t="shared" si="146"/>
        <v>9.7577002053388089</v>
      </c>
      <c r="F299" s="373">
        <f t="shared" si="147"/>
        <v>0.81314168377823404</v>
      </c>
      <c r="G299" s="373">
        <f t="shared" si="148"/>
        <v>18.757700205338807</v>
      </c>
      <c r="H299" s="374">
        <f t="shared" si="149"/>
        <v>0.92580703789990149</v>
      </c>
      <c r="I299" s="374">
        <f t="shared" si="122"/>
        <v>0.73546797638676187</v>
      </c>
      <c r="J299" s="374">
        <f t="shared" si="123"/>
        <v>0.82542637848370815</v>
      </c>
      <c r="K299" s="265" cm="1">
        <f t="array" ref="K299">$G299^gamma_drug4/($G299^gamma_drug4+(AGE_50_drug4+9)^gamma_drug4)</f>
        <v>1</v>
      </c>
      <c r="L299" s="264">
        <f t="shared" si="124"/>
        <v>297</v>
      </c>
      <c r="M299" s="264">
        <f t="shared" si="125"/>
        <v>-4.0649999999999999E-2</v>
      </c>
      <c r="N299" s="264">
        <f t="shared" si="126"/>
        <v>8.7613500000000002</v>
      </c>
      <c r="O299" s="264">
        <f t="shared" si="127"/>
        <v>0.115525</v>
      </c>
      <c r="P299" s="264">
        <f t="shared" si="128"/>
        <v>6.1545000000000005</v>
      </c>
      <c r="Q299" s="264">
        <f t="shared" si="129"/>
        <v>6.7125000000000004</v>
      </c>
      <c r="R299" s="264">
        <f t="shared" si="130"/>
        <v>7.0619999999999994</v>
      </c>
      <c r="S299" s="264">
        <f t="shared" si="131"/>
        <v>7.2549999999999999</v>
      </c>
      <c r="T299" s="264">
        <f t="shared" si="132"/>
        <v>7.5625</v>
      </c>
      <c r="U299" s="264">
        <f t="shared" si="133"/>
        <v>7.7774999999999999</v>
      </c>
      <c r="V299" s="264">
        <f t="shared" si="134"/>
        <v>8.1069999999999993</v>
      </c>
      <c r="W299" s="264">
        <f t="shared" si="135"/>
        <v>8.7614999999999998</v>
      </c>
      <c r="X299" s="264">
        <f t="shared" si="136"/>
        <v>9.4710000000000001</v>
      </c>
      <c r="Y299" s="264">
        <f t="shared" si="137"/>
        <v>9.8770000000000007</v>
      </c>
      <c r="Z299" s="264">
        <f t="shared" si="138"/>
        <v>10.162000000000001</v>
      </c>
      <c r="AA299" s="264">
        <f t="shared" si="139"/>
        <v>10.601500000000001</v>
      </c>
      <c r="AB299" s="264">
        <f t="shared" si="140"/>
        <v>10.897500000000001</v>
      </c>
      <c r="AC299" s="264">
        <f t="shared" si="141"/>
        <v>11.480499999999999</v>
      </c>
      <c r="AD299" s="264">
        <f t="shared" si="142"/>
        <v>12.558999999999999</v>
      </c>
      <c r="AF299" s="266">
        <v>297</v>
      </c>
      <c r="AG299" s="266">
        <v>8.43E-2</v>
      </c>
      <c r="AH299" s="266">
        <v>9.1028000000000002</v>
      </c>
      <c r="AI299" s="266">
        <v>0.10888</v>
      </c>
      <c r="AJ299" s="266">
        <v>6.4710000000000001</v>
      </c>
      <c r="AK299" s="266">
        <v>7.0469999999999997</v>
      </c>
      <c r="AL299" s="266">
        <v>7.4039999999999999</v>
      </c>
      <c r="AM299" s="266">
        <v>7.6</v>
      </c>
      <c r="AN299" s="266">
        <v>7.9109999999999996</v>
      </c>
      <c r="AO299" s="266">
        <v>8.1270000000000007</v>
      </c>
      <c r="AP299" s="266">
        <v>8.4559999999999995</v>
      </c>
      <c r="AQ299" s="266">
        <v>9.1029999999999998</v>
      </c>
      <c r="AR299" s="266">
        <v>9.7940000000000005</v>
      </c>
      <c r="AS299" s="266">
        <v>10.185</v>
      </c>
      <c r="AT299" s="266">
        <v>10.457000000000001</v>
      </c>
      <c r="AU299" s="266">
        <v>10.874000000000001</v>
      </c>
      <c r="AV299" s="266">
        <v>11.151999999999999</v>
      </c>
      <c r="AW299" s="266">
        <v>11.696</v>
      </c>
      <c r="AX299" s="266">
        <v>12.683999999999999</v>
      </c>
      <c r="BA299" s="372">
        <v>297</v>
      </c>
      <c r="BB299" s="372">
        <v>-0.1656</v>
      </c>
      <c r="BC299" s="372">
        <v>8.4199000000000002</v>
      </c>
      <c r="BD299" s="372">
        <v>0.12217</v>
      </c>
      <c r="BE299" s="372">
        <v>5.8380000000000001</v>
      </c>
      <c r="BF299" s="372">
        <v>6.3780000000000001</v>
      </c>
      <c r="BG299" s="372">
        <v>6.72</v>
      </c>
      <c r="BH299" s="372">
        <v>6.91</v>
      </c>
      <c r="BI299" s="372">
        <v>7.2140000000000004</v>
      </c>
      <c r="BJ299" s="372">
        <v>7.4279999999999999</v>
      </c>
      <c r="BK299" s="372">
        <v>7.758</v>
      </c>
      <c r="BL299" s="372">
        <v>8.42</v>
      </c>
      <c r="BM299" s="372">
        <v>9.1479999999999997</v>
      </c>
      <c r="BN299" s="372">
        <v>9.5690000000000008</v>
      </c>
      <c r="BO299" s="372">
        <v>9.8670000000000009</v>
      </c>
      <c r="BP299" s="372">
        <v>10.329000000000001</v>
      </c>
      <c r="BQ299" s="372">
        <v>10.643000000000001</v>
      </c>
      <c r="BR299" s="372">
        <v>11.265000000000001</v>
      </c>
      <c r="BS299" s="372">
        <v>12.433999999999999</v>
      </c>
    </row>
    <row r="300" spans="1:71" x14ac:dyDescent="0.2">
      <c r="A300" s="265">
        <f t="shared" si="143"/>
        <v>8.7695000000000007</v>
      </c>
      <c r="B300" s="265">
        <f t="shared" si="144"/>
        <v>8.1150000000000002</v>
      </c>
      <c r="C300" s="265">
        <f t="shared" si="121"/>
        <v>9.48</v>
      </c>
      <c r="D300" s="265">
        <f t="shared" si="145"/>
        <v>298</v>
      </c>
      <c r="E300" s="373">
        <f t="shared" si="146"/>
        <v>9.7905544147843937</v>
      </c>
      <c r="F300" s="373">
        <f t="shared" si="147"/>
        <v>0.81587953456536622</v>
      </c>
      <c r="G300" s="373">
        <f t="shared" si="148"/>
        <v>18.790554414784395</v>
      </c>
      <c r="H300" s="374">
        <f t="shared" si="149"/>
        <v>0.92632822814693105</v>
      </c>
      <c r="I300" s="374">
        <f t="shared" si="122"/>
        <v>0.73649490254404404</v>
      </c>
      <c r="J300" s="374">
        <f t="shared" si="123"/>
        <v>0.82608104234644619</v>
      </c>
      <c r="K300" s="265" cm="1">
        <f t="array" ref="K300">$G300^gamma_drug4/($G300^gamma_drug4+(AGE_50_drug4+9)^gamma_drug4)</f>
        <v>1</v>
      </c>
      <c r="L300" s="264">
        <f t="shared" si="124"/>
        <v>298</v>
      </c>
      <c r="M300" s="264">
        <f t="shared" si="125"/>
        <v>-4.1099999999999991E-2</v>
      </c>
      <c r="N300" s="264">
        <f t="shared" si="126"/>
        <v>8.7697000000000003</v>
      </c>
      <c r="O300" s="264">
        <f t="shared" si="127"/>
        <v>0.11552999999999999</v>
      </c>
      <c r="P300" s="264">
        <f t="shared" si="128"/>
        <v>6.1605000000000008</v>
      </c>
      <c r="Q300" s="264">
        <f t="shared" si="129"/>
        <v>6.7185000000000006</v>
      </c>
      <c r="R300" s="264">
        <f t="shared" si="130"/>
        <v>7.069</v>
      </c>
      <c r="S300" s="264">
        <f t="shared" si="131"/>
        <v>7.2614999999999998</v>
      </c>
      <c r="T300" s="264">
        <f t="shared" si="132"/>
        <v>7.5694999999999997</v>
      </c>
      <c r="U300" s="264">
        <f t="shared" si="133"/>
        <v>7.7850000000000001</v>
      </c>
      <c r="V300" s="264">
        <f t="shared" si="134"/>
        <v>8.1150000000000002</v>
      </c>
      <c r="W300" s="264">
        <f t="shared" si="135"/>
        <v>8.7695000000000007</v>
      </c>
      <c r="X300" s="264">
        <f t="shared" si="136"/>
        <v>9.48</v>
      </c>
      <c r="Y300" s="264">
        <f t="shared" si="137"/>
        <v>9.8865000000000016</v>
      </c>
      <c r="Z300" s="264">
        <f t="shared" si="138"/>
        <v>10.172000000000001</v>
      </c>
      <c r="AA300" s="264">
        <f t="shared" si="139"/>
        <v>10.612</v>
      </c>
      <c r="AB300" s="264">
        <f t="shared" si="140"/>
        <v>10.907500000000001</v>
      </c>
      <c r="AC300" s="264">
        <f t="shared" si="141"/>
        <v>11.492000000000001</v>
      </c>
      <c r="AD300" s="264">
        <f t="shared" si="142"/>
        <v>12.5715</v>
      </c>
      <c r="AF300" s="266">
        <v>298</v>
      </c>
      <c r="AG300" s="266">
        <v>8.4000000000000005E-2</v>
      </c>
      <c r="AH300" s="266">
        <v>9.1113</v>
      </c>
      <c r="AI300" s="266">
        <v>0.10888</v>
      </c>
      <c r="AJ300" s="266">
        <v>6.4770000000000003</v>
      </c>
      <c r="AK300" s="266">
        <v>7.0529999999999999</v>
      </c>
      <c r="AL300" s="266">
        <v>7.4109999999999996</v>
      </c>
      <c r="AM300" s="266">
        <v>7.6070000000000002</v>
      </c>
      <c r="AN300" s="266">
        <v>7.9180000000000001</v>
      </c>
      <c r="AO300" s="266">
        <v>8.1349999999999998</v>
      </c>
      <c r="AP300" s="266">
        <v>8.4640000000000004</v>
      </c>
      <c r="AQ300" s="266">
        <v>9.1110000000000007</v>
      </c>
      <c r="AR300" s="266">
        <v>9.8030000000000008</v>
      </c>
      <c r="AS300" s="266">
        <v>10.194000000000001</v>
      </c>
      <c r="AT300" s="266">
        <v>10.467000000000001</v>
      </c>
      <c r="AU300" s="266">
        <v>10.884</v>
      </c>
      <c r="AV300" s="266">
        <v>11.162000000000001</v>
      </c>
      <c r="AW300" s="266">
        <v>11.707000000000001</v>
      </c>
      <c r="AX300" s="266">
        <v>12.696</v>
      </c>
      <c r="BA300" s="372">
        <v>298</v>
      </c>
      <c r="BB300" s="372">
        <v>-0.16619999999999999</v>
      </c>
      <c r="BC300" s="372">
        <v>8.4281000000000006</v>
      </c>
      <c r="BD300" s="372">
        <v>0.12218</v>
      </c>
      <c r="BE300" s="372">
        <v>5.8440000000000003</v>
      </c>
      <c r="BF300" s="372">
        <v>6.3840000000000003</v>
      </c>
      <c r="BG300" s="372">
        <v>6.7270000000000003</v>
      </c>
      <c r="BH300" s="372">
        <v>6.9160000000000004</v>
      </c>
      <c r="BI300" s="372">
        <v>7.2210000000000001</v>
      </c>
      <c r="BJ300" s="372">
        <v>7.4349999999999996</v>
      </c>
      <c r="BK300" s="372">
        <v>7.766</v>
      </c>
      <c r="BL300" s="372">
        <v>8.4280000000000008</v>
      </c>
      <c r="BM300" s="372">
        <v>9.157</v>
      </c>
      <c r="BN300" s="372">
        <v>9.5790000000000006</v>
      </c>
      <c r="BO300" s="372">
        <v>9.8770000000000007</v>
      </c>
      <c r="BP300" s="372">
        <v>10.34</v>
      </c>
      <c r="BQ300" s="372">
        <v>10.653</v>
      </c>
      <c r="BR300" s="372">
        <v>11.276999999999999</v>
      </c>
      <c r="BS300" s="372">
        <v>12.446999999999999</v>
      </c>
    </row>
    <row r="301" spans="1:71" x14ac:dyDescent="0.2">
      <c r="A301" s="265">
        <f t="shared" si="143"/>
        <v>8.7779999999999987</v>
      </c>
      <c r="B301" s="265">
        <f t="shared" si="144"/>
        <v>8.1224999999999987</v>
      </c>
      <c r="C301" s="265">
        <f t="shared" si="121"/>
        <v>9.4894999999999996</v>
      </c>
      <c r="D301" s="265">
        <f t="shared" si="145"/>
        <v>299</v>
      </c>
      <c r="E301" s="373">
        <f t="shared" si="146"/>
        <v>9.8234086242299803</v>
      </c>
      <c r="F301" s="373">
        <f t="shared" si="147"/>
        <v>0.81861738535249828</v>
      </c>
      <c r="G301" s="373">
        <f t="shared" si="148"/>
        <v>18.82340862422998</v>
      </c>
      <c r="H301" s="374">
        <f t="shared" si="149"/>
        <v>0.92684514478368063</v>
      </c>
      <c r="I301" s="374">
        <f t="shared" si="122"/>
        <v>0.73751747765404274</v>
      </c>
      <c r="J301" s="374">
        <f t="shared" si="123"/>
        <v>0.82673262794717961</v>
      </c>
      <c r="K301" s="265" cm="1">
        <f t="array" ref="K301">$G301^gamma_drug4/($G301^gamma_drug4+(AGE_50_drug4+9)^gamma_drug4)</f>
        <v>1</v>
      </c>
      <c r="L301" s="264">
        <f t="shared" si="124"/>
        <v>299</v>
      </c>
      <c r="M301" s="264">
        <f t="shared" si="125"/>
        <v>-4.1550000000000004E-2</v>
      </c>
      <c r="N301" s="264">
        <f t="shared" si="126"/>
        <v>8.7780500000000004</v>
      </c>
      <c r="O301" s="264">
        <f t="shared" si="127"/>
        <v>0.11552999999999999</v>
      </c>
      <c r="P301" s="264">
        <f t="shared" si="128"/>
        <v>6.1664999999999992</v>
      </c>
      <c r="Q301" s="264">
        <f t="shared" si="129"/>
        <v>6.7255000000000003</v>
      </c>
      <c r="R301" s="264">
        <f t="shared" si="130"/>
        <v>7.0754999999999999</v>
      </c>
      <c r="S301" s="264">
        <f t="shared" si="131"/>
        <v>7.2684999999999995</v>
      </c>
      <c r="T301" s="264">
        <f t="shared" si="132"/>
        <v>7.577</v>
      </c>
      <c r="U301" s="264">
        <f t="shared" si="133"/>
        <v>7.7924999999999995</v>
      </c>
      <c r="V301" s="264">
        <f t="shared" si="134"/>
        <v>8.1224999999999987</v>
      </c>
      <c r="W301" s="264">
        <f t="shared" si="135"/>
        <v>8.7779999999999987</v>
      </c>
      <c r="X301" s="264">
        <f t="shared" si="136"/>
        <v>9.4894999999999996</v>
      </c>
      <c r="Y301" s="264">
        <f t="shared" si="137"/>
        <v>9.8960000000000008</v>
      </c>
      <c r="Z301" s="264">
        <f t="shared" si="138"/>
        <v>10.182</v>
      </c>
      <c r="AA301" s="264">
        <f t="shared" si="139"/>
        <v>10.622</v>
      </c>
      <c r="AB301" s="264">
        <f t="shared" si="140"/>
        <v>10.9185</v>
      </c>
      <c r="AC301" s="264">
        <f t="shared" si="141"/>
        <v>11.503</v>
      </c>
      <c r="AD301" s="264">
        <f t="shared" si="142"/>
        <v>12.584</v>
      </c>
      <c r="AF301" s="266">
        <v>299</v>
      </c>
      <c r="AG301" s="266">
        <v>8.3699999999999997E-2</v>
      </c>
      <c r="AH301" s="266">
        <v>9.1197999999999997</v>
      </c>
      <c r="AI301" s="266">
        <v>0.10888</v>
      </c>
      <c r="AJ301" s="266">
        <v>6.4829999999999997</v>
      </c>
      <c r="AK301" s="266">
        <v>7.06</v>
      </c>
      <c r="AL301" s="266">
        <v>7.4180000000000001</v>
      </c>
      <c r="AM301" s="266">
        <v>7.6139999999999999</v>
      </c>
      <c r="AN301" s="266">
        <v>7.9260000000000002</v>
      </c>
      <c r="AO301" s="266">
        <v>8.1419999999999995</v>
      </c>
      <c r="AP301" s="266">
        <v>8.4719999999999995</v>
      </c>
      <c r="AQ301" s="266">
        <v>9.1199999999999992</v>
      </c>
      <c r="AR301" s="266">
        <v>9.8130000000000006</v>
      </c>
      <c r="AS301" s="266">
        <v>10.204000000000001</v>
      </c>
      <c r="AT301" s="266">
        <v>10.477</v>
      </c>
      <c r="AU301" s="266">
        <v>10.894</v>
      </c>
      <c r="AV301" s="266">
        <v>11.173</v>
      </c>
      <c r="AW301" s="266">
        <v>11.718</v>
      </c>
      <c r="AX301" s="266">
        <v>12.708</v>
      </c>
      <c r="BA301" s="372">
        <v>299</v>
      </c>
      <c r="BB301" s="372">
        <v>-0.1668</v>
      </c>
      <c r="BC301" s="372">
        <v>8.4362999999999992</v>
      </c>
      <c r="BD301" s="372">
        <v>0.12218</v>
      </c>
      <c r="BE301" s="372">
        <v>5.85</v>
      </c>
      <c r="BF301" s="372">
        <v>6.391</v>
      </c>
      <c r="BG301" s="372">
        <v>6.7329999999999997</v>
      </c>
      <c r="BH301" s="372">
        <v>6.923</v>
      </c>
      <c r="BI301" s="372">
        <v>7.2279999999999998</v>
      </c>
      <c r="BJ301" s="372">
        <v>7.4429999999999996</v>
      </c>
      <c r="BK301" s="372">
        <v>7.7729999999999997</v>
      </c>
      <c r="BL301" s="372">
        <v>8.4359999999999999</v>
      </c>
      <c r="BM301" s="372">
        <v>9.1660000000000004</v>
      </c>
      <c r="BN301" s="372">
        <v>9.5879999999999992</v>
      </c>
      <c r="BO301" s="372">
        <v>9.8870000000000005</v>
      </c>
      <c r="BP301" s="372">
        <v>10.35</v>
      </c>
      <c r="BQ301" s="372">
        <v>10.664</v>
      </c>
      <c r="BR301" s="372">
        <v>11.288</v>
      </c>
      <c r="BS301" s="372">
        <v>12.46</v>
      </c>
    </row>
    <row r="302" spans="1:71" x14ac:dyDescent="0.2">
      <c r="A302" s="265">
        <f t="shared" si="143"/>
        <v>8.7865000000000002</v>
      </c>
      <c r="B302" s="265">
        <f t="shared" si="144"/>
        <v>8.1304999999999996</v>
      </c>
      <c r="C302" s="265">
        <f t="shared" si="121"/>
        <v>9.4984999999999999</v>
      </c>
      <c r="D302" s="265">
        <f t="shared" si="145"/>
        <v>300</v>
      </c>
      <c r="E302" s="373">
        <f t="shared" si="146"/>
        <v>9.8562628336755651</v>
      </c>
      <c r="F302" s="373">
        <f t="shared" si="147"/>
        <v>0.82135523613963035</v>
      </c>
      <c r="G302" s="373">
        <f t="shared" si="148"/>
        <v>18.856262833675565</v>
      </c>
      <c r="H302" s="374">
        <f t="shared" si="149"/>
        <v>0.92735782619585549</v>
      </c>
      <c r="I302" s="374">
        <f t="shared" si="122"/>
        <v>0.73853571672118978</v>
      </c>
      <c r="J302" s="374">
        <f t="shared" si="123"/>
        <v>0.82738115125971345</v>
      </c>
      <c r="K302" s="265" cm="1">
        <f t="array" ref="K302">$G302^gamma_drug4/($G302^gamma_drug4+(AGE_50_drug4+9)^gamma_drug4)</f>
        <v>1</v>
      </c>
      <c r="L302" s="264">
        <f t="shared" si="124"/>
        <v>300</v>
      </c>
      <c r="M302" s="264">
        <f t="shared" si="125"/>
        <v>-4.1999999999999996E-2</v>
      </c>
      <c r="N302" s="264">
        <f t="shared" si="126"/>
        <v>8.7863499999999988</v>
      </c>
      <c r="O302" s="264">
        <f t="shared" si="127"/>
        <v>0.11554</v>
      </c>
      <c r="P302" s="264">
        <f t="shared" si="128"/>
        <v>6.1720000000000006</v>
      </c>
      <c r="Q302" s="264">
        <f t="shared" si="129"/>
        <v>6.7315000000000005</v>
      </c>
      <c r="R302" s="264">
        <f t="shared" si="130"/>
        <v>7.0824999999999996</v>
      </c>
      <c r="S302" s="264">
        <f t="shared" si="131"/>
        <v>7.2755000000000001</v>
      </c>
      <c r="T302" s="264">
        <f t="shared" si="132"/>
        <v>7.5839999999999996</v>
      </c>
      <c r="U302" s="264">
        <f t="shared" si="133"/>
        <v>7.8000000000000007</v>
      </c>
      <c r="V302" s="264">
        <f t="shared" si="134"/>
        <v>8.1304999999999996</v>
      </c>
      <c r="W302" s="264">
        <f t="shared" si="135"/>
        <v>8.7865000000000002</v>
      </c>
      <c r="X302" s="264">
        <f t="shared" si="136"/>
        <v>9.4984999999999999</v>
      </c>
      <c r="Y302" s="264">
        <f t="shared" si="137"/>
        <v>9.9055</v>
      </c>
      <c r="Z302" s="264">
        <f t="shared" si="138"/>
        <v>10.192</v>
      </c>
      <c r="AA302" s="264">
        <f t="shared" si="139"/>
        <v>10.632</v>
      </c>
      <c r="AB302" s="264">
        <f t="shared" si="140"/>
        <v>10.929</v>
      </c>
      <c r="AC302" s="264">
        <f t="shared" si="141"/>
        <v>11.513999999999999</v>
      </c>
      <c r="AD302" s="264">
        <f t="shared" si="142"/>
        <v>12.597000000000001</v>
      </c>
      <c r="AF302" s="266">
        <v>300</v>
      </c>
      <c r="AG302" s="266">
        <v>8.3400000000000002E-2</v>
      </c>
      <c r="AH302" s="266">
        <v>9.1281999999999996</v>
      </c>
      <c r="AI302" s="266">
        <v>0.10889</v>
      </c>
      <c r="AJ302" s="266">
        <v>6.4889999999999999</v>
      </c>
      <c r="AK302" s="266">
        <v>7.0659999999999998</v>
      </c>
      <c r="AL302" s="266">
        <v>7.4249999999999998</v>
      </c>
      <c r="AM302" s="266">
        <v>7.6210000000000004</v>
      </c>
      <c r="AN302" s="266">
        <v>7.9329999999999998</v>
      </c>
      <c r="AO302" s="266">
        <v>8.15</v>
      </c>
      <c r="AP302" s="266">
        <v>8.48</v>
      </c>
      <c r="AQ302" s="266">
        <v>9.1280000000000001</v>
      </c>
      <c r="AR302" s="266">
        <v>9.8219999999999992</v>
      </c>
      <c r="AS302" s="266">
        <v>10.212999999999999</v>
      </c>
      <c r="AT302" s="266">
        <v>10.487</v>
      </c>
      <c r="AU302" s="266">
        <v>10.904</v>
      </c>
      <c r="AV302" s="266">
        <v>11.183</v>
      </c>
      <c r="AW302" s="266">
        <v>11.728999999999999</v>
      </c>
      <c r="AX302" s="266">
        <v>12.721</v>
      </c>
      <c r="BA302" s="372">
        <v>300</v>
      </c>
      <c r="BB302" s="372">
        <v>-0.16739999999999999</v>
      </c>
      <c r="BC302" s="372">
        <v>8.4444999999999997</v>
      </c>
      <c r="BD302" s="372">
        <v>0.12218999999999999</v>
      </c>
      <c r="BE302" s="372">
        <v>5.8550000000000004</v>
      </c>
      <c r="BF302" s="372">
        <v>6.3970000000000002</v>
      </c>
      <c r="BG302" s="372">
        <v>6.74</v>
      </c>
      <c r="BH302" s="372">
        <v>6.93</v>
      </c>
      <c r="BI302" s="372">
        <v>7.2350000000000003</v>
      </c>
      <c r="BJ302" s="372">
        <v>7.45</v>
      </c>
      <c r="BK302" s="372">
        <v>7.7809999999999997</v>
      </c>
      <c r="BL302" s="372">
        <v>8.4450000000000003</v>
      </c>
      <c r="BM302" s="372">
        <v>9.1750000000000007</v>
      </c>
      <c r="BN302" s="372">
        <v>9.5980000000000008</v>
      </c>
      <c r="BO302" s="372">
        <v>9.8970000000000002</v>
      </c>
      <c r="BP302" s="372">
        <v>10.36</v>
      </c>
      <c r="BQ302" s="372">
        <v>10.675000000000001</v>
      </c>
      <c r="BR302" s="372">
        <v>11.298999999999999</v>
      </c>
      <c r="BS302" s="372">
        <v>12.473000000000001</v>
      </c>
    </row>
    <row r="303" spans="1:71" x14ac:dyDescent="0.2">
      <c r="A303" s="265">
        <f t="shared" si="143"/>
        <v>8.7949999999999999</v>
      </c>
      <c r="B303" s="265">
        <f t="shared" si="144"/>
        <v>8.1379999999999999</v>
      </c>
      <c r="C303" s="265">
        <f t="shared" si="121"/>
        <v>9.5075000000000003</v>
      </c>
      <c r="D303" s="265">
        <f t="shared" si="145"/>
        <v>301</v>
      </c>
      <c r="E303" s="373">
        <f t="shared" si="146"/>
        <v>9.8891170431211499</v>
      </c>
      <c r="F303" s="373">
        <f t="shared" si="147"/>
        <v>0.82409308692676253</v>
      </c>
      <c r="G303" s="373">
        <f t="shared" si="148"/>
        <v>18.88911704312115</v>
      </c>
      <c r="H303" s="374">
        <f t="shared" si="149"/>
        <v>0.92786631042073575</v>
      </c>
      <c r="I303" s="374">
        <f t="shared" si="122"/>
        <v>0.73954963477362079</v>
      </c>
      <c r="J303" s="374">
        <f t="shared" si="123"/>
        <v>0.82802662818135786</v>
      </c>
      <c r="K303" s="265" cm="1">
        <f t="array" ref="K303">$G303^gamma_drug4/($G303^gamma_drug4+(AGE_50_drug4+9)^gamma_drug4)</f>
        <v>1</v>
      </c>
      <c r="L303" s="264">
        <f t="shared" si="124"/>
        <v>301</v>
      </c>
      <c r="M303" s="264">
        <f t="shared" si="125"/>
        <v>-4.2450000000000009E-2</v>
      </c>
      <c r="N303" s="264">
        <f t="shared" si="126"/>
        <v>8.7945999999999991</v>
      </c>
      <c r="O303" s="264">
        <f t="shared" si="127"/>
        <v>0.11554500000000001</v>
      </c>
      <c r="P303" s="264">
        <f t="shared" si="128"/>
        <v>6.1779999999999999</v>
      </c>
      <c r="Q303" s="264">
        <f t="shared" si="129"/>
        <v>6.7379999999999995</v>
      </c>
      <c r="R303" s="264">
        <f t="shared" si="130"/>
        <v>7.0884999999999998</v>
      </c>
      <c r="S303" s="264">
        <f t="shared" si="131"/>
        <v>7.282</v>
      </c>
      <c r="T303" s="264">
        <f t="shared" si="132"/>
        <v>7.5910000000000002</v>
      </c>
      <c r="U303" s="264">
        <f t="shared" si="133"/>
        <v>7.8070000000000004</v>
      </c>
      <c r="V303" s="264">
        <f t="shared" si="134"/>
        <v>8.1379999999999999</v>
      </c>
      <c r="W303" s="264">
        <f t="shared" si="135"/>
        <v>8.7949999999999999</v>
      </c>
      <c r="X303" s="264">
        <f t="shared" si="136"/>
        <v>9.5075000000000003</v>
      </c>
      <c r="Y303" s="264">
        <f t="shared" si="137"/>
        <v>9.9149999999999991</v>
      </c>
      <c r="Z303" s="264">
        <f t="shared" si="138"/>
        <v>10.201000000000001</v>
      </c>
      <c r="AA303" s="264">
        <f t="shared" si="139"/>
        <v>10.641999999999999</v>
      </c>
      <c r="AB303" s="264">
        <f t="shared" si="140"/>
        <v>10.939500000000001</v>
      </c>
      <c r="AC303" s="264">
        <f t="shared" si="141"/>
        <v>11.525500000000001</v>
      </c>
      <c r="AD303" s="264">
        <f t="shared" si="142"/>
        <v>12.609500000000001</v>
      </c>
      <c r="AF303" s="266">
        <v>301</v>
      </c>
      <c r="AG303" s="266">
        <v>8.3099999999999993E-2</v>
      </c>
      <c r="AH303" s="266">
        <v>9.1365999999999996</v>
      </c>
      <c r="AI303" s="266">
        <v>0.10889</v>
      </c>
      <c r="AJ303" s="266">
        <v>6.4950000000000001</v>
      </c>
      <c r="AK303" s="266">
        <v>7.0730000000000004</v>
      </c>
      <c r="AL303" s="266">
        <v>7.431</v>
      </c>
      <c r="AM303" s="266">
        <v>7.6280000000000001</v>
      </c>
      <c r="AN303" s="266">
        <v>7.94</v>
      </c>
      <c r="AO303" s="266">
        <v>8.157</v>
      </c>
      <c r="AP303" s="266">
        <v>8.4879999999999995</v>
      </c>
      <c r="AQ303" s="266">
        <v>9.1370000000000005</v>
      </c>
      <c r="AR303" s="266">
        <v>9.8309999999999995</v>
      </c>
      <c r="AS303" s="266">
        <v>10.223000000000001</v>
      </c>
      <c r="AT303" s="266">
        <v>10.496</v>
      </c>
      <c r="AU303" s="266">
        <v>10.914</v>
      </c>
      <c r="AV303" s="266">
        <v>11.194000000000001</v>
      </c>
      <c r="AW303" s="266">
        <v>11.74</v>
      </c>
      <c r="AX303" s="266">
        <v>12.733000000000001</v>
      </c>
      <c r="BA303" s="372">
        <v>301</v>
      </c>
      <c r="BB303" s="372">
        <v>-0.16800000000000001</v>
      </c>
      <c r="BC303" s="372">
        <v>8.4526000000000003</v>
      </c>
      <c r="BD303" s="372">
        <v>0.1222</v>
      </c>
      <c r="BE303" s="372">
        <v>5.8609999999999998</v>
      </c>
      <c r="BF303" s="372">
        <v>6.4029999999999996</v>
      </c>
      <c r="BG303" s="372">
        <v>6.7460000000000004</v>
      </c>
      <c r="BH303" s="372">
        <v>6.9359999999999999</v>
      </c>
      <c r="BI303" s="372">
        <v>7.242</v>
      </c>
      <c r="BJ303" s="372">
        <v>7.4569999999999999</v>
      </c>
      <c r="BK303" s="372">
        <v>7.7880000000000003</v>
      </c>
      <c r="BL303" s="372">
        <v>8.4529999999999994</v>
      </c>
      <c r="BM303" s="372">
        <v>9.1839999999999993</v>
      </c>
      <c r="BN303" s="372">
        <v>9.6069999999999993</v>
      </c>
      <c r="BO303" s="372">
        <v>9.9060000000000006</v>
      </c>
      <c r="BP303" s="372">
        <v>10.37</v>
      </c>
      <c r="BQ303" s="372">
        <v>10.685</v>
      </c>
      <c r="BR303" s="372">
        <v>11.311</v>
      </c>
      <c r="BS303" s="372">
        <v>12.486000000000001</v>
      </c>
    </row>
    <row r="304" spans="1:71" x14ac:dyDescent="0.2">
      <c r="A304" s="265">
        <f t="shared" si="143"/>
        <v>8.8030000000000008</v>
      </c>
      <c r="B304" s="265">
        <f t="shared" si="144"/>
        <v>8.1455000000000002</v>
      </c>
      <c r="C304" s="265">
        <f t="shared" si="121"/>
        <v>9.5165000000000006</v>
      </c>
      <c r="D304" s="265">
        <f t="shared" si="145"/>
        <v>302</v>
      </c>
      <c r="E304" s="373">
        <f t="shared" si="146"/>
        <v>9.9219712525667347</v>
      </c>
      <c r="F304" s="373">
        <f t="shared" si="147"/>
        <v>0.8268309377138946</v>
      </c>
      <c r="G304" s="373">
        <f t="shared" si="148"/>
        <v>18.921971252566735</v>
      </c>
      <c r="H304" s="374">
        <f t="shared" si="149"/>
        <v>0.92837063514985263</v>
      </c>
      <c r="I304" s="374">
        <f t="shared" si="122"/>
        <v>0.74055924686172026</v>
      </c>
      <c r="J304" s="374">
        <f t="shared" si="123"/>
        <v>0.82866907453306016</v>
      </c>
      <c r="K304" s="265" cm="1">
        <f t="array" ref="K304">$G304^gamma_drug4/($G304^gamma_drug4+(AGE_50_drug4+9)^gamma_drug4)</f>
        <v>1</v>
      </c>
      <c r="L304" s="264">
        <f t="shared" si="124"/>
        <v>302</v>
      </c>
      <c r="M304" s="264">
        <f t="shared" si="125"/>
        <v>-4.2950000000000002E-2</v>
      </c>
      <c r="N304" s="264">
        <f t="shared" si="126"/>
        <v>8.8028499999999994</v>
      </c>
      <c r="O304" s="264">
        <f t="shared" si="127"/>
        <v>0.11555499999999999</v>
      </c>
      <c r="P304" s="264">
        <f t="shared" si="128"/>
        <v>6.1840000000000002</v>
      </c>
      <c r="Q304" s="264">
        <f t="shared" si="129"/>
        <v>6.7439999999999998</v>
      </c>
      <c r="R304" s="264">
        <f t="shared" si="130"/>
        <v>7.0954999999999995</v>
      </c>
      <c r="S304" s="264">
        <f t="shared" si="131"/>
        <v>7.2889999999999997</v>
      </c>
      <c r="T304" s="264">
        <f t="shared" si="132"/>
        <v>7.5979999999999999</v>
      </c>
      <c r="U304" s="264">
        <f t="shared" si="133"/>
        <v>7.8144999999999998</v>
      </c>
      <c r="V304" s="264">
        <f t="shared" si="134"/>
        <v>8.1455000000000002</v>
      </c>
      <c r="W304" s="264">
        <f t="shared" si="135"/>
        <v>8.8030000000000008</v>
      </c>
      <c r="X304" s="264">
        <f t="shared" si="136"/>
        <v>9.5165000000000006</v>
      </c>
      <c r="Y304" s="264">
        <f t="shared" si="137"/>
        <v>9.9239999999999995</v>
      </c>
      <c r="Z304" s="264">
        <f t="shared" si="138"/>
        <v>10.211</v>
      </c>
      <c r="AA304" s="264">
        <f t="shared" si="139"/>
        <v>10.653</v>
      </c>
      <c r="AB304" s="264">
        <f t="shared" si="140"/>
        <v>10.95</v>
      </c>
      <c r="AC304" s="264">
        <f t="shared" si="141"/>
        <v>11.5365</v>
      </c>
      <c r="AD304" s="264">
        <f t="shared" si="142"/>
        <v>12.622</v>
      </c>
      <c r="AF304" s="266">
        <v>302</v>
      </c>
      <c r="AG304" s="266">
        <v>8.2699999999999996E-2</v>
      </c>
      <c r="AH304" s="266">
        <v>9.1449999999999996</v>
      </c>
      <c r="AI304" s="266">
        <v>0.1089</v>
      </c>
      <c r="AJ304" s="266">
        <v>6.5010000000000003</v>
      </c>
      <c r="AK304" s="266">
        <v>7.0789999999999997</v>
      </c>
      <c r="AL304" s="266">
        <v>7.4379999999999997</v>
      </c>
      <c r="AM304" s="266">
        <v>7.6349999999999998</v>
      </c>
      <c r="AN304" s="266">
        <v>7.9470000000000001</v>
      </c>
      <c r="AO304" s="266">
        <v>8.1649999999999991</v>
      </c>
      <c r="AP304" s="266">
        <v>8.4949999999999992</v>
      </c>
      <c r="AQ304" s="266">
        <v>9.1449999999999996</v>
      </c>
      <c r="AR304" s="266">
        <v>9.84</v>
      </c>
      <c r="AS304" s="266">
        <v>10.231999999999999</v>
      </c>
      <c r="AT304" s="266">
        <v>10.506</v>
      </c>
      <c r="AU304" s="266">
        <v>10.925000000000001</v>
      </c>
      <c r="AV304" s="266">
        <v>11.204000000000001</v>
      </c>
      <c r="AW304" s="266">
        <v>11.750999999999999</v>
      </c>
      <c r="AX304" s="266">
        <v>12.744999999999999</v>
      </c>
      <c r="BA304" s="372">
        <v>302</v>
      </c>
      <c r="BB304" s="372">
        <v>-0.1686</v>
      </c>
      <c r="BC304" s="372">
        <v>8.4606999999999992</v>
      </c>
      <c r="BD304" s="372">
        <v>0.12221</v>
      </c>
      <c r="BE304" s="372">
        <v>5.867</v>
      </c>
      <c r="BF304" s="372">
        <v>6.4089999999999998</v>
      </c>
      <c r="BG304" s="372">
        <v>6.7530000000000001</v>
      </c>
      <c r="BH304" s="372">
        <v>6.9429999999999996</v>
      </c>
      <c r="BI304" s="372">
        <v>7.2489999999999997</v>
      </c>
      <c r="BJ304" s="372">
        <v>7.4640000000000004</v>
      </c>
      <c r="BK304" s="372">
        <v>7.7960000000000003</v>
      </c>
      <c r="BL304" s="372">
        <v>8.4610000000000003</v>
      </c>
      <c r="BM304" s="372">
        <v>9.1929999999999996</v>
      </c>
      <c r="BN304" s="372">
        <v>9.6159999999999997</v>
      </c>
      <c r="BO304" s="372">
        <v>9.9160000000000004</v>
      </c>
      <c r="BP304" s="372">
        <v>10.381</v>
      </c>
      <c r="BQ304" s="372">
        <v>10.696</v>
      </c>
      <c r="BR304" s="372">
        <v>11.321999999999999</v>
      </c>
      <c r="BS304" s="372">
        <v>12.499000000000001</v>
      </c>
    </row>
    <row r="305" spans="1:71" x14ac:dyDescent="0.2">
      <c r="A305" s="265">
        <f t="shared" si="143"/>
        <v>8.8109999999999999</v>
      </c>
      <c r="B305" s="265">
        <f t="shared" si="144"/>
        <v>8.1530000000000005</v>
      </c>
      <c r="C305" s="265">
        <f t="shared" si="121"/>
        <v>9.525500000000001</v>
      </c>
      <c r="D305" s="265">
        <f t="shared" si="145"/>
        <v>303</v>
      </c>
      <c r="E305" s="373">
        <f t="shared" si="146"/>
        <v>9.9548254620123195</v>
      </c>
      <c r="F305" s="373">
        <f t="shared" si="147"/>
        <v>0.82956878850102667</v>
      </c>
      <c r="G305" s="373">
        <f t="shared" si="148"/>
        <v>18.95482546201232</v>
      </c>
      <c r="H305" s="374">
        <f t="shared" si="149"/>
        <v>0.92887083773166368</v>
      </c>
      <c r="I305" s="374">
        <f t="shared" si="122"/>
        <v>0.74156456805669313</v>
      </c>
      <c r="J305" s="374">
        <f t="shared" si="123"/>
        <v>0.82930850605954221</v>
      </c>
      <c r="K305" s="265" cm="1">
        <f t="array" ref="K305">$G305^gamma_drug4/($G305^gamma_drug4+(AGE_50_drug4+9)^gamma_drug4)</f>
        <v>1</v>
      </c>
      <c r="L305" s="264">
        <f t="shared" si="124"/>
        <v>303</v>
      </c>
      <c r="M305" s="264">
        <f t="shared" si="125"/>
        <v>-4.3399999999999994E-2</v>
      </c>
      <c r="N305" s="264">
        <f t="shared" si="126"/>
        <v>8.8110999999999997</v>
      </c>
      <c r="O305" s="264">
        <f t="shared" si="127"/>
        <v>0.11556</v>
      </c>
      <c r="P305" s="264">
        <f t="shared" si="128"/>
        <v>6.1894999999999998</v>
      </c>
      <c r="Q305" s="264">
        <f t="shared" si="129"/>
        <v>6.7505000000000006</v>
      </c>
      <c r="R305" s="264">
        <f t="shared" si="130"/>
        <v>7.1020000000000003</v>
      </c>
      <c r="S305" s="264">
        <f t="shared" si="131"/>
        <v>7.2960000000000003</v>
      </c>
      <c r="T305" s="264">
        <f t="shared" si="132"/>
        <v>7.6055000000000001</v>
      </c>
      <c r="U305" s="264">
        <f t="shared" si="133"/>
        <v>7.8215000000000003</v>
      </c>
      <c r="V305" s="264">
        <f t="shared" si="134"/>
        <v>8.1530000000000005</v>
      </c>
      <c r="W305" s="264">
        <f t="shared" si="135"/>
        <v>8.8109999999999999</v>
      </c>
      <c r="X305" s="264">
        <f t="shared" si="136"/>
        <v>9.525500000000001</v>
      </c>
      <c r="Y305" s="264">
        <f t="shared" si="137"/>
        <v>9.9340000000000011</v>
      </c>
      <c r="Z305" s="264">
        <f t="shared" si="138"/>
        <v>10.221</v>
      </c>
      <c r="AA305" s="264">
        <f t="shared" si="139"/>
        <v>10.663</v>
      </c>
      <c r="AB305" s="264">
        <f t="shared" si="140"/>
        <v>10.9605</v>
      </c>
      <c r="AC305" s="264">
        <f t="shared" si="141"/>
        <v>11.548</v>
      </c>
      <c r="AD305" s="264">
        <f t="shared" si="142"/>
        <v>12.634499999999999</v>
      </c>
      <c r="AF305" s="266">
        <v>303</v>
      </c>
      <c r="AG305" s="266">
        <v>8.2400000000000001E-2</v>
      </c>
      <c r="AH305" s="266">
        <v>9.1533999999999995</v>
      </c>
      <c r="AI305" s="266">
        <v>0.1089</v>
      </c>
      <c r="AJ305" s="266">
        <v>6.5069999999999997</v>
      </c>
      <c r="AK305" s="266">
        <v>7.0860000000000003</v>
      </c>
      <c r="AL305" s="266">
        <v>7.4450000000000003</v>
      </c>
      <c r="AM305" s="266">
        <v>7.6420000000000003</v>
      </c>
      <c r="AN305" s="266">
        <v>7.9550000000000001</v>
      </c>
      <c r="AO305" s="266">
        <v>8.1720000000000006</v>
      </c>
      <c r="AP305" s="266">
        <v>8.5030000000000001</v>
      </c>
      <c r="AQ305" s="266">
        <v>9.1530000000000005</v>
      </c>
      <c r="AR305" s="266">
        <v>9.8490000000000002</v>
      </c>
      <c r="AS305" s="266">
        <v>10.242000000000001</v>
      </c>
      <c r="AT305" s="266">
        <v>10.516</v>
      </c>
      <c r="AU305" s="266">
        <v>10.935</v>
      </c>
      <c r="AV305" s="266">
        <v>11.215</v>
      </c>
      <c r="AW305" s="266">
        <v>11.762</v>
      </c>
      <c r="AX305" s="266">
        <v>12.757</v>
      </c>
      <c r="BA305" s="372">
        <v>303</v>
      </c>
      <c r="BB305" s="372">
        <v>-0.16919999999999999</v>
      </c>
      <c r="BC305" s="372">
        <v>8.4687999999999999</v>
      </c>
      <c r="BD305" s="372">
        <v>0.12222</v>
      </c>
      <c r="BE305" s="372">
        <v>5.8719999999999999</v>
      </c>
      <c r="BF305" s="372">
        <v>6.415</v>
      </c>
      <c r="BG305" s="372">
        <v>6.7590000000000003</v>
      </c>
      <c r="BH305" s="372">
        <v>6.95</v>
      </c>
      <c r="BI305" s="372">
        <v>7.2560000000000002</v>
      </c>
      <c r="BJ305" s="372">
        <v>7.4710000000000001</v>
      </c>
      <c r="BK305" s="372">
        <v>7.8029999999999999</v>
      </c>
      <c r="BL305" s="372">
        <v>8.4689999999999994</v>
      </c>
      <c r="BM305" s="372">
        <v>9.202</v>
      </c>
      <c r="BN305" s="372">
        <v>9.6259999999999994</v>
      </c>
      <c r="BO305" s="372">
        <v>9.9260000000000002</v>
      </c>
      <c r="BP305" s="372">
        <v>10.391</v>
      </c>
      <c r="BQ305" s="372">
        <v>10.706</v>
      </c>
      <c r="BR305" s="372">
        <v>11.334</v>
      </c>
      <c r="BS305" s="372">
        <v>12.512</v>
      </c>
    </row>
    <row r="306" spans="1:71" x14ac:dyDescent="0.2">
      <c r="A306" s="265">
        <f t="shared" si="143"/>
        <v>8.8195000000000014</v>
      </c>
      <c r="B306" s="265">
        <f t="shared" si="144"/>
        <v>8.1609999999999996</v>
      </c>
      <c r="C306" s="265">
        <f t="shared" si="121"/>
        <v>9.5345000000000013</v>
      </c>
      <c r="D306" s="265">
        <f t="shared" si="145"/>
        <v>304</v>
      </c>
      <c r="E306" s="373">
        <f t="shared" si="146"/>
        <v>9.9876796714579061</v>
      </c>
      <c r="F306" s="373">
        <f t="shared" si="147"/>
        <v>0.83230663928815884</v>
      </c>
      <c r="G306" s="373">
        <f t="shared" si="148"/>
        <v>18.987679671457904</v>
      </c>
      <c r="H306" s="374">
        <f t="shared" si="149"/>
        <v>0.92936695517422341</v>
      </c>
      <c r="I306" s="374">
        <f t="shared" si="122"/>
        <v>0.7425656134491484</v>
      </c>
      <c r="J306" s="374">
        <f t="shared" si="123"/>
        <v>0.82994493842944228</v>
      </c>
      <c r="K306" s="265" cm="1">
        <f t="array" ref="K306">$G306^gamma_drug4/($G306^gamma_drug4+(AGE_50_drug4+9)^gamma_drug4)</f>
        <v>1</v>
      </c>
      <c r="L306" s="264">
        <f t="shared" si="124"/>
        <v>304</v>
      </c>
      <c r="M306" s="264">
        <f t="shared" si="125"/>
        <v>-4.385E-2</v>
      </c>
      <c r="N306" s="264">
        <f t="shared" si="126"/>
        <v>8.81935</v>
      </c>
      <c r="O306" s="264">
        <f t="shared" si="127"/>
        <v>0.11556</v>
      </c>
      <c r="P306" s="264">
        <f t="shared" si="128"/>
        <v>6.1955</v>
      </c>
      <c r="Q306" s="264">
        <f t="shared" si="129"/>
        <v>6.7569999999999997</v>
      </c>
      <c r="R306" s="264">
        <f t="shared" si="130"/>
        <v>7.109</v>
      </c>
      <c r="S306" s="264">
        <f t="shared" si="131"/>
        <v>7.3025000000000002</v>
      </c>
      <c r="T306" s="264">
        <f t="shared" si="132"/>
        <v>7.6124999999999998</v>
      </c>
      <c r="U306" s="264">
        <f t="shared" si="133"/>
        <v>7.8289999999999997</v>
      </c>
      <c r="V306" s="264">
        <f t="shared" si="134"/>
        <v>8.1609999999999996</v>
      </c>
      <c r="W306" s="264">
        <f t="shared" si="135"/>
        <v>8.8195000000000014</v>
      </c>
      <c r="X306" s="264">
        <f t="shared" si="136"/>
        <v>9.5345000000000013</v>
      </c>
      <c r="Y306" s="264">
        <f t="shared" si="137"/>
        <v>9.9429999999999996</v>
      </c>
      <c r="Z306" s="264">
        <f t="shared" si="138"/>
        <v>10.230499999999999</v>
      </c>
      <c r="AA306" s="264">
        <f t="shared" si="139"/>
        <v>10.673</v>
      </c>
      <c r="AB306" s="264">
        <f t="shared" si="140"/>
        <v>10.971</v>
      </c>
      <c r="AC306" s="264">
        <f t="shared" si="141"/>
        <v>11.559000000000001</v>
      </c>
      <c r="AD306" s="264">
        <f t="shared" si="142"/>
        <v>12.647</v>
      </c>
      <c r="AF306" s="266">
        <v>304</v>
      </c>
      <c r="AG306" s="266">
        <v>8.2100000000000006E-2</v>
      </c>
      <c r="AH306" s="266">
        <v>9.1617999999999995</v>
      </c>
      <c r="AI306" s="266">
        <v>0.1089</v>
      </c>
      <c r="AJ306" s="266">
        <v>6.5129999999999999</v>
      </c>
      <c r="AK306" s="266">
        <v>7.0919999999999996</v>
      </c>
      <c r="AL306" s="266">
        <v>7.452</v>
      </c>
      <c r="AM306" s="266">
        <v>7.649</v>
      </c>
      <c r="AN306" s="266">
        <v>7.9619999999999997</v>
      </c>
      <c r="AO306" s="266">
        <v>8.18</v>
      </c>
      <c r="AP306" s="266">
        <v>8.5109999999999992</v>
      </c>
      <c r="AQ306" s="266">
        <v>9.1620000000000008</v>
      </c>
      <c r="AR306" s="266">
        <v>9.8580000000000005</v>
      </c>
      <c r="AS306" s="266">
        <v>10.250999999999999</v>
      </c>
      <c r="AT306" s="266">
        <v>10.526</v>
      </c>
      <c r="AU306" s="266">
        <v>10.945</v>
      </c>
      <c r="AV306" s="266">
        <v>11.225</v>
      </c>
      <c r="AW306" s="266">
        <v>11.773</v>
      </c>
      <c r="AX306" s="266">
        <v>12.769</v>
      </c>
      <c r="BA306" s="372">
        <v>304</v>
      </c>
      <c r="BB306" s="372">
        <v>-0.16980000000000001</v>
      </c>
      <c r="BC306" s="372">
        <v>8.4769000000000005</v>
      </c>
      <c r="BD306" s="372">
        <v>0.12222</v>
      </c>
      <c r="BE306" s="372">
        <v>5.8780000000000001</v>
      </c>
      <c r="BF306" s="372">
        <v>6.4219999999999997</v>
      </c>
      <c r="BG306" s="372">
        <v>6.766</v>
      </c>
      <c r="BH306" s="372">
        <v>6.9560000000000004</v>
      </c>
      <c r="BI306" s="372">
        <v>7.2629999999999999</v>
      </c>
      <c r="BJ306" s="372">
        <v>7.4779999999999998</v>
      </c>
      <c r="BK306" s="372">
        <v>7.8109999999999999</v>
      </c>
      <c r="BL306" s="372">
        <v>8.4770000000000003</v>
      </c>
      <c r="BM306" s="372">
        <v>9.2110000000000003</v>
      </c>
      <c r="BN306" s="372">
        <v>9.6349999999999998</v>
      </c>
      <c r="BO306" s="372">
        <v>9.9350000000000005</v>
      </c>
      <c r="BP306" s="372">
        <v>10.401</v>
      </c>
      <c r="BQ306" s="372">
        <v>10.717000000000001</v>
      </c>
      <c r="BR306" s="372">
        <v>11.345000000000001</v>
      </c>
      <c r="BS306" s="372">
        <v>12.525</v>
      </c>
    </row>
    <row r="307" spans="1:71" x14ac:dyDescent="0.2">
      <c r="A307" s="265">
        <f t="shared" si="143"/>
        <v>8.8275000000000006</v>
      </c>
      <c r="B307" s="265">
        <f t="shared" si="144"/>
        <v>8.1684999999999999</v>
      </c>
      <c r="C307" s="265">
        <f t="shared" si="121"/>
        <v>9.5435000000000016</v>
      </c>
      <c r="D307" s="265">
        <f t="shared" si="145"/>
        <v>305</v>
      </c>
      <c r="E307" s="373">
        <f t="shared" si="146"/>
        <v>10.020533880903491</v>
      </c>
      <c r="F307" s="373">
        <f t="shared" si="147"/>
        <v>0.83504449007529091</v>
      </c>
      <c r="G307" s="373">
        <f t="shared" si="148"/>
        <v>19.020533880903493</v>
      </c>
      <c r="H307" s="374">
        <f t="shared" si="149"/>
        <v>0.92985902414784938</v>
      </c>
      <c r="I307" s="374">
        <f t="shared" si="122"/>
        <v>0.74356239814771319</v>
      </c>
      <c r="J307" s="374">
        <f t="shared" si="123"/>
        <v>0.83057838723546207</v>
      </c>
      <c r="K307" s="265" cm="1">
        <f t="array" ref="K307">$G307^gamma_drug4/($G307^gamma_drug4+(AGE_50_drug4+9)^gamma_drug4)</f>
        <v>1</v>
      </c>
      <c r="L307" s="264">
        <f t="shared" si="124"/>
        <v>305</v>
      </c>
      <c r="M307" s="264">
        <f t="shared" si="125"/>
        <v>-4.4299999999999999E-2</v>
      </c>
      <c r="N307" s="264">
        <f t="shared" si="126"/>
        <v>8.8275499999999987</v>
      </c>
      <c r="O307" s="264">
        <f t="shared" si="127"/>
        <v>0.11557000000000001</v>
      </c>
      <c r="P307" s="264">
        <f t="shared" si="128"/>
        <v>6.2015000000000002</v>
      </c>
      <c r="Q307" s="264">
        <f t="shared" si="129"/>
        <v>6.7635000000000005</v>
      </c>
      <c r="R307" s="264">
        <f t="shared" si="130"/>
        <v>7.1154999999999999</v>
      </c>
      <c r="S307" s="264">
        <f t="shared" si="131"/>
        <v>7.3094999999999999</v>
      </c>
      <c r="T307" s="264">
        <f t="shared" si="132"/>
        <v>7.6195000000000004</v>
      </c>
      <c r="U307" s="264">
        <f t="shared" si="133"/>
        <v>7.8360000000000003</v>
      </c>
      <c r="V307" s="264">
        <f t="shared" si="134"/>
        <v>8.1684999999999999</v>
      </c>
      <c r="W307" s="264">
        <f t="shared" si="135"/>
        <v>8.8275000000000006</v>
      </c>
      <c r="X307" s="264">
        <f t="shared" si="136"/>
        <v>9.5435000000000016</v>
      </c>
      <c r="Y307" s="264">
        <f t="shared" si="137"/>
        <v>9.9525000000000006</v>
      </c>
      <c r="Z307" s="264">
        <f t="shared" si="138"/>
        <v>10.24</v>
      </c>
      <c r="AA307" s="264">
        <f t="shared" si="139"/>
        <v>10.683</v>
      </c>
      <c r="AB307" s="264">
        <f t="shared" si="140"/>
        <v>10.981999999999999</v>
      </c>
      <c r="AC307" s="264">
        <f t="shared" si="141"/>
        <v>11.57</v>
      </c>
      <c r="AD307" s="264">
        <f t="shared" si="142"/>
        <v>12.659000000000001</v>
      </c>
      <c r="AF307" s="266">
        <v>305</v>
      </c>
      <c r="AG307" s="266">
        <v>8.1799999999999998E-2</v>
      </c>
      <c r="AH307" s="266">
        <v>9.1700999999999997</v>
      </c>
      <c r="AI307" s="266">
        <v>0.10891000000000001</v>
      </c>
      <c r="AJ307" s="266">
        <v>6.5190000000000001</v>
      </c>
      <c r="AK307" s="266">
        <v>7.0990000000000002</v>
      </c>
      <c r="AL307" s="266">
        <v>7.4589999999999996</v>
      </c>
      <c r="AM307" s="266">
        <v>7.6559999999999997</v>
      </c>
      <c r="AN307" s="266">
        <v>7.9690000000000003</v>
      </c>
      <c r="AO307" s="266">
        <v>8.1869999999999994</v>
      </c>
      <c r="AP307" s="266">
        <v>8.5190000000000001</v>
      </c>
      <c r="AQ307" s="266">
        <v>9.17</v>
      </c>
      <c r="AR307" s="266">
        <v>9.8670000000000009</v>
      </c>
      <c r="AS307" s="266">
        <v>10.260999999999999</v>
      </c>
      <c r="AT307" s="266">
        <v>10.535</v>
      </c>
      <c r="AU307" s="266">
        <v>10.955</v>
      </c>
      <c r="AV307" s="266">
        <v>11.236000000000001</v>
      </c>
      <c r="AW307" s="266">
        <v>11.784000000000001</v>
      </c>
      <c r="AX307" s="266">
        <v>12.781000000000001</v>
      </c>
      <c r="BA307" s="372">
        <v>305</v>
      </c>
      <c r="BB307" s="372">
        <v>-0.1704</v>
      </c>
      <c r="BC307" s="372">
        <v>8.4849999999999994</v>
      </c>
      <c r="BD307" s="372">
        <v>0.12223000000000001</v>
      </c>
      <c r="BE307" s="372">
        <v>5.8840000000000003</v>
      </c>
      <c r="BF307" s="372">
        <v>6.4279999999999999</v>
      </c>
      <c r="BG307" s="372">
        <v>6.7720000000000002</v>
      </c>
      <c r="BH307" s="372">
        <v>6.9630000000000001</v>
      </c>
      <c r="BI307" s="372">
        <v>7.27</v>
      </c>
      <c r="BJ307" s="372">
        <v>7.4850000000000003</v>
      </c>
      <c r="BK307" s="372">
        <v>7.8179999999999996</v>
      </c>
      <c r="BL307" s="372">
        <v>8.4849999999999994</v>
      </c>
      <c r="BM307" s="372">
        <v>9.2200000000000006</v>
      </c>
      <c r="BN307" s="372">
        <v>9.6440000000000001</v>
      </c>
      <c r="BO307" s="372">
        <v>9.9450000000000003</v>
      </c>
      <c r="BP307" s="372">
        <v>10.411</v>
      </c>
      <c r="BQ307" s="372">
        <v>10.728</v>
      </c>
      <c r="BR307" s="372">
        <v>11.356</v>
      </c>
      <c r="BS307" s="372">
        <v>12.537000000000001</v>
      </c>
    </row>
    <row r="308" spans="1:71" x14ac:dyDescent="0.2">
      <c r="A308" s="265">
        <f t="shared" si="143"/>
        <v>8.8360000000000003</v>
      </c>
      <c r="B308" s="265">
        <f t="shared" si="144"/>
        <v>8.1760000000000002</v>
      </c>
      <c r="C308" s="265">
        <f t="shared" si="121"/>
        <v>9.5519999999999996</v>
      </c>
      <c r="D308" s="265">
        <f t="shared" si="145"/>
        <v>306</v>
      </c>
      <c r="E308" s="373">
        <f t="shared" si="146"/>
        <v>10.053388090349076</v>
      </c>
      <c r="F308" s="373">
        <f t="shared" si="147"/>
        <v>0.83778234086242298</v>
      </c>
      <c r="G308" s="373">
        <f t="shared" si="148"/>
        <v>19.053388090349074</v>
      </c>
      <c r="H308" s="374">
        <f t="shared" si="149"/>
        <v>0.93034708098778274</v>
      </c>
      <c r="I308" s="374">
        <f t="shared" si="122"/>
        <v>0.74455493727766264</v>
      </c>
      <c r="J308" s="374">
        <f t="shared" si="123"/>
        <v>0.83120886799451721</v>
      </c>
      <c r="K308" s="265" cm="1">
        <f t="array" ref="K308">$G308^gamma_drug4/($G308^gamma_drug4+(AGE_50_drug4+9)^gamma_drug4)</f>
        <v>1</v>
      </c>
      <c r="L308" s="264">
        <f t="shared" si="124"/>
        <v>306</v>
      </c>
      <c r="M308" s="264">
        <f t="shared" si="125"/>
        <v>-4.4750000000000005E-2</v>
      </c>
      <c r="N308" s="264">
        <f t="shared" si="126"/>
        <v>8.835799999999999</v>
      </c>
      <c r="O308" s="264">
        <f t="shared" si="127"/>
        <v>0.11557500000000001</v>
      </c>
      <c r="P308" s="264">
        <f t="shared" si="128"/>
        <v>6.2074999999999996</v>
      </c>
      <c r="Q308" s="264">
        <f t="shared" si="129"/>
        <v>6.7695000000000007</v>
      </c>
      <c r="R308" s="264">
        <f t="shared" si="130"/>
        <v>7.1219999999999999</v>
      </c>
      <c r="S308" s="264">
        <f t="shared" si="131"/>
        <v>7.3164999999999996</v>
      </c>
      <c r="T308" s="264">
        <f t="shared" si="132"/>
        <v>7.6265000000000001</v>
      </c>
      <c r="U308" s="264">
        <f t="shared" si="133"/>
        <v>7.8440000000000003</v>
      </c>
      <c r="V308" s="264">
        <f t="shared" si="134"/>
        <v>8.1760000000000002</v>
      </c>
      <c r="W308" s="264">
        <f t="shared" si="135"/>
        <v>8.8360000000000003</v>
      </c>
      <c r="X308" s="264">
        <f t="shared" si="136"/>
        <v>9.5519999999999996</v>
      </c>
      <c r="Y308" s="264">
        <f t="shared" si="137"/>
        <v>9.9619999999999997</v>
      </c>
      <c r="Z308" s="264">
        <f t="shared" si="138"/>
        <v>10.25</v>
      </c>
      <c r="AA308" s="264">
        <f t="shared" si="139"/>
        <v>10.693</v>
      </c>
      <c r="AB308" s="264">
        <f t="shared" si="140"/>
        <v>10.992000000000001</v>
      </c>
      <c r="AC308" s="264">
        <f t="shared" si="141"/>
        <v>11.5815</v>
      </c>
      <c r="AD308" s="264">
        <f t="shared" si="142"/>
        <v>12.6715</v>
      </c>
      <c r="AF308" s="266">
        <v>306</v>
      </c>
      <c r="AG308" s="266">
        <v>8.1500000000000003E-2</v>
      </c>
      <c r="AH308" s="266">
        <v>9.1784999999999997</v>
      </c>
      <c r="AI308" s="266">
        <v>0.10891000000000001</v>
      </c>
      <c r="AJ308" s="266">
        <v>6.5250000000000004</v>
      </c>
      <c r="AK308" s="266">
        <v>7.1050000000000004</v>
      </c>
      <c r="AL308" s="266">
        <v>7.4660000000000002</v>
      </c>
      <c r="AM308" s="266">
        <v>7.6630000000000003</v>
      </c>
      <c r="AN308" s="266">
        <v>7.976</v>
      </c>
      <c r="AO308" s="266">
        <v>8.1950000000000003</v>
      </c>
      <c r="AP308" s="266">
        <v>8.5269999999999992</v>
      </c>
      <c r="AQ308" s="266">
        <v>9.1790000000000003</v>
      </c>
      <c r="AR308" s="266">
        <v>9.8759999999999994</v>
      </c>
      <c r="AS308" s="266">
        <v>10.27</v>
      </c>
      <c r="AT308" s="266">
        <v>10.545</v>
      </c>
      <c r="AU308" s="266">
        <v>10.965</v>
      </c>
      <c r="AV308" s="266">
        <v>11.246</v>
      </c>
      <c r="AW308" s="266">
        <v>11.795</v>
      </c>
      <c r="AX308" s="266">
        <v>12.792999999999999</v>
      </c>
      <c r="BA308" s="372">
        <v>306</v>
      </c>
      <c r="BB308" s="372">
        <v>-0.17100000000000001</v>
      </c>
      <c r="BC308" s="372">
        <v>8.4931000000000001</v>
      </c>
      <c r="BD308" s="372">
        <v>0.12224</v>
      </c>
      <c r="BE308" s="372">
        <v>5.89</v>
      </c>
      <c r="BF308" s="372">
        <v>6.4340000000000002</v>
      </c>
      <c r="BG308" s="372">
        <v>6.7779999999999996</v>
      </c>
      <c r="BH308" s="372">
        <v>6.97</v>
      </c>
      <c r="BI308" s="372">
        <v>7.2770000000000001</v>
      </c>
      <c r="BJ308" s="372">
        <v>7.4930000000000003</v>
      </c>
      <c r="BK308" s="372">
        <v>7.8250000000000002</v>
      </c>
      <c r="BL308" s="372">
        <v>8.4930000000000003</v>
      </c>
      <c r="BM308" s="372">
        <v>9.2279999999999998</v>
      </c>
      <c r="BN308" s="372">
        <v>9.6539999999999999</v>
      </c>
      <c r="BO308" s="372">
        <v>9.9550000000000001</v>
      </c>
      <c r="BP308" s="372">
        <v>10.420999999999999</v>
      </c>
      <c r="BQ308" s="372">
        <v>10.738</v>
      </c>
      <c r="BR308" s="372">
        <v>11.368</v>
      </c>
      <c r="BS308" s="372">
        <v>12.55</v>
      </c>
    </row>
    <row r="309" spans="1:71" x14ac:dyDescent="0.2">
      <c r="A309" s="265">
        <f t="shared" si="143"/>
        <v>8.8439999999999994</v>
      </c>
      <c r="B309" s="265">
        <f t="shared" si="144"/>
        <v>8.1835000000000004</v>
      </c>
      <c r="C309" s="265">
        <f t="shared" si="121"/>
        <v>9.5609999999999999</v>
      </c>
      <c r="D309" s="265">
        <f t="shared" si="145"/>
        <v>307</v>
      </c>
      <c r="E309" s="373">
        <f t="shared" si="146"/>
        <v>10.086242299794661</v>
      </c>
      <c r="F309" s="373">
        <f t="shared" si="147"/>
        <v>0.84052019164955505</v>
      </c>
      <c r="G309" s="373">
        <f t="shared" si="148"/>
        <v>19.086242299794662</v>
      </c>
      <c r="H309" s="374">
        <f t="shared" si="149"/>
        <v>0.93083116169684532</v>
      </c>
      <c r="I309" s="374">
        <f t="shared" si="122"/>
        <v>0.745543245979573</v>
      </c>
      <c r="J309" s="374">
        <f t="shared" si="123"/>
        <v>0.83183639614789529</v>
      </c>
      <c r="K309" s="265" cm="1">
        <f t="array" ref="K309">$G309^gamma_drug4/($G309^gamma_drug4+(AGE_50_drug4+9)^gamma_drug4)</f>
        <v>1</v>
      </c>
      <c r="L309" s="264">
        <f t="shared" si="124"/>
        <v>307</v>
      </c>
      <c r="M309" s="264">
        <f t="shared" si="125"/>
        <v>-4.5200000000000004E-2</v>
      </c>
      <c r="N309" s="264">
        <f t="shared" si="126"/>
        <v>8.8439499999999995</v>
      </c>
      <c r="O309" s="264">
        <f t="shared" si="127"/>
        <v>0.11558499999999999</v>
      </c>
      <c r="P309" s="264">
        <f t="shared" si="128"/>
        <v>6.2129999999999992</v>
      </c>
      <c r="Q309" s="264">
        <f t="shared" si="129"/>
        <v>6.7759999999999998</v>
      </c>
      <c r="R309" s="264">
        <f t="shared" si="130"/>
        <v>7.1285000000000007</v>
      </c>
      <c r="S309" s="264">
        <f t="shared" si="131"/>
        <v>7.3230000000000004</v>
      </c>
      <c r="T309" s="264">
        <f t="shared" si="132"/>
        <v>7.6334999999999997</v>
      </c>
      <c r="U309" s="264">
        <f t="shared" si="133"/>
        <v>7.851</v>
      </c>
      <c r="V309" s="264">
        <f t="shared" si="134"/>
        <v>8.1835000000000004</v>
      </c>
      <c r="W309" s="264">
        <f t="shared" si="135"/>
        <v>8.8439999999999994</v>
      </c>
      <c r="X309" s="264">
        <f t="shared" si="136"/>
        <v>9.5609999999999999</v>
      </c>
      <c r="Y309" s="264">
        <f t="shared" si="137"/>
        <v>9.9710000000000001</v>
      </c>
      <c r="Z309" s="264">
        <f t="shared" si="138"/>
        <v>10.259499999999999</v>
      </c>
      <c r="AA309" s="264">
        <f t="shared" si="139"/>
        <v>10.7035</v>
      </c>
      <c r="AB309" s="264">
        <f t="shared" si="140"/>
        <v>11.002500000000001</v>
      </c>
      <c r="AC309" s="264">
        <f t="shared" si="141"/>
        <v>11.592499999999999</v>
      </c>
      <c r="AD309" s="264">
        <f t="shared" si="142"/>
        <v>12.684000000000001</v>
      </c>
      <c r="AF309" s="266">
        <v>307</v>
      </c>
      <c r="AG309" s="266">
        <v>8.1199999999999994E-2</v>
      </c>
      <c r="AH309" s="266">
        <v>9.1867999999999999</v>
      </c>
      <c r="AI309" s="266">
        <v>0.10892</v>
      </c>
      <c r="AJ309" s="266">
        <v>6.5309999999999997</v>
      </c>
      <c r="AK309" s="266">
        <v>7.1120000000000001</v>
      </c>
      <c r="AL309" s="266">
        <v>7.4720000000000004</v>
      </c>
      <c r="AM309" s="266">
        <v>7.67</v>
      </c>
      <c r="AN309" s="266">
        <v>7.984</v>
      </c>
      <c r="AO309" s="266">
        <v>8.202</v>
      </c>
      <c r="AP309" s="266">
        <v>8.5340000000000007</v>
      </c>
      <c r="AQ309" s="266">
        <v>9.1869999999999994</v>
      </c>
      <c r="AR309" s="266">
        <v>9.8849999999999998</v>
      </c>
      <c r="AS309" s="266">
        <v>10.279</v>
      </c>
      <c r="AT309" s="266">
        <v>10.555</v>
      </c>
      <c r="AU309" s="266">
        <v>10.975</v>
      </c>
      <c r="AV309" s="266">
        <v>11.256</v>
      </c>
      <c r="AW309" s="266">
        <v>11.805999999999999</v>
      </c>
      <c r="AX309" s="266">
        <v>12.805</v>
      </c>
      <c r="BA309" s="372">
        <v>307</v>
      </c>
      <c r="BB309" s="372">
        <v>-0.1716</v>
      </c>
      <c r="BC309" s="372">
        <v>8.5010999999999992</v>
      </c>
      <c r="BD309" s="372">
        <v>0.12225</v>
      </c>
      <c r="BE309" s="372">
        <v>5.8949999999999996</v>
      </c>
      <c r="BF309" s="372">
        <v>6.44</v>
      </c>
      <c r="BG309" s="372">
        <v>6.7850000000000001</v>
      </c>
      <c r="BH309" s="372">
        <v>6.976</v>
      </c>
      <c r="BI309" s="372">
        <v>7.2830000000000004</v>
      </c>
      <c r="BJ309" s="372">
        <v>7.5</v>
      </c>
      <c r="BK309" s="372">
        <v>7.8330000000000002</v>
      </c>
      <c r="BL309" s="372">
        <v>8.5009999999999994</v>
      </c>
      <c r="BM309" s="372">
        <v>9.2370000000000001</v>
      </c>
      <c r="BN309" s="372">
        <v>9.6630000000000003</v>
      </c>
      <c r="BO309" s="372">
        <v>9.9640000000000004</v>
      </c>
      <c r="BP309" s="372">
        <v>10.432</v>
      </c>
      <c r="BQ309" s="372">
        <v>10.749000000000001</v>
      </c>
      <c r="BR309" s="372">
        <v>11.379</v>
      </c>
      <c r="BS309" s="372">
        <v>12.563000000000001</v>
      </c>
    </row>
    <row r="310" spans="1:71" x14ac:dyDescent="0.2">
      <c r="A310" s="265">
        <f t="shared" si="143"/>
        <v>8.8520000000000003</v>
      </c>
      <c r="B310" s="265">
        <f t="shared" si="144"/>
        <v>8.1909999999999989</v>
      </c>
      <c r="C310" s="265">
        <f t="shared" si="121"/>
        <v>9.57</v>
      </c>
      <c r="D310" s="265">
        <f t="shared" si="145"/>
        <v>308</v>
      </c>
      <c r="E310" s="373">
        <f t="shared" si="146"/>
        <v>10.119096509240247</v>
      </c>
      <c r="F310" s="373">
        <f t="shared" si="147"/>
        <v>0.84325804243668723</v>
      </c>
      <c r="G310" s="373">
        <f t="shared" si="148"/>
        <v>19.119096509240247</v>
      </c>
      <c r="H310" s="374">
        <f t="shared" si="149"/>
        <v>0.9313113019480882</v>
      </c>
      <c r="I310" s="374">
        <f t="shared" si="122"/>
        <v>0.74652733940799421</v>
      </c>
      <c r="J310" s="374">
        <f t="shared" si="123"/>
        <v>0.83246098706141403</v>
      </c>
      <c r="K310" s="265" cm="1">
        <f t="array" ref="K310">$G310^gamma_drug4/($G310^gamma_drug4+(AGE_50_drug4+9)^gamma_drug4)</f>
        <v>1</v>
      </c>
      <c r="L310" s="264">
        <f t="shared" si="124"/>
        <v>308</v>
      </c>
      <c r="M310" s="264">
        <f t="shared" si="125"/>
        <v>-4.5649999999999996E-2</v>
      </c>
      <c r="N310" s="264">
        <f t="shared" si="126"/>
        <v>8.85215</v>
      </c>
      <c r="O310" s="264">
        <f t="shared" si="127"/>
        <v>0.11559</v>
      </c>
      <c r="P310" s="264">
        <f t="shared" si="128"/>
        <v>6.2189999999999994</v>
      </c>
      <c r="Q310" s="264">
        <f t="shared" si="129"/>
        <v>6.782</v>
      </c>
      <c r="R310" s="264">
        <f t="shared" si="130"/>
        <v>7.1349999999999998</v>
      </c>
      <c r="S310" s="264">
        <f t="shared" si="131"/>
        <v>7.33</v>
      </c>
      <c r="T310" s="264">
        <f t="shared" si="132"/>
        <v>7.6404999999999994</v>
      </c>
      <c r="U310" s="264">
        <f t="shared" si="133"/>
        <v>7.8579999999999997</v>
      </c>
      <c r="V310" s="264">
        <f t="shared" si="134"/>
        <v>8.1909999999999989</v>
      </c>
      <c r="W310" s="264">
        <f t="shared" si="135"/>
        <v>8.8520000000000003</v>
      </c>
      <c r="X310" s="264">
        <f t="shared" si="136"/>
        <v>9.57</v>
      </c>
      <c r="Y310" s="264">
        <f t="shared" si="137"/>
        <v>9.9804999999999993</v>
      </c>
      <c r="Z310" s="264">
        <f t="shared" si="138"/>
        <v>10.269</v>
      </c>
      <c r="AA310" s="264">
        <f t="shared" si="139"/>
        <v>10.7135</v>
      </c>
      <c r="AB310" s="264">
        <f t="shared" si="140"/>
        <v>11.013</v>
      </c>
      <c r="AC310" s="264">
        <f t="shared" si="141"/>
        <v>11.603000000000002</v>
      </c>
      <c r="AD310" s="264">
        <f t="shared" si="142"/>
        <v>12.6965</v>
      </c>
      <c r="AF310" s="266">
        <v>308</v>
      </c>
      <c r="AG310" s="266">
        <v>8.09E-2</v>
      </c>
      <c r="AH310" s="266">
        <v>9.1951000000000001</v>
      </c>
      <c r="AI310" s="266">
        <v>0.10892</v>
      </c>
      <c r="AJ310" s="266">
        <v>6.5369999999999999</v>
      </c>
      <c r="AK310" s="266">
        <v>7.1180000000000003</v>
      </c>
      <c r="AL310" s="266">
        <v>7.4790000000000001</v>
      </c>
      <c r="AM310" s="266">
        <v>7.6769999999999996</v>
      </c>
      <c r="AN310" s="266">
        <v>7.9909999999999997</v>
      </c>
      <c r="AO310" s="266">
        <v>8.2089999999999996</v>
      </c>
      <c r="AP310" s="266">
        <v>8.5419999999999998</v>
      </c>
      <c r="AQ310" s="266">
        <v>9.1950000000000003</v>
      </c>
      <c r="AR310" s="266">
        <v>9.8940000000000001</v>
      </c>
      <c r="AS310" s="266">
        <v>10.289</v>
      </c>
      <c r="AT310" s="266">
        <v>10.564</v>
      </c>
      <c r="AU310" s="266">
        <v>10.984999999999999</v>
      </c>
      <c r="AV310" s="266">
        <v>11.266999999999999</v>
      </c>
      <c r="AW310" s="266">
        <v>11.816000000000001</v>
      </c>
      <c r="AX310" s="266">
        <v>12.817</v>
      </c>
      <c r="BA310" s="372">
        <v>308</v>
      </c>
      <c r="BB310" s="372">
        <v>-0.17219999999999999</v>
      </c>
      <c r="BC310" s="372">
        <v>8.5091999999999999</v>
      </c>
      <c r="BD310" s="372">
        <v>0.12225999999999999</v>
      </c>
      <c r="BE310" s="372">
        <v>5.9009999999999998</v>
      </c>
      <c r="BF310" s="372">
        <v>6.4459999999999997</v>
      </c>
      <c r="BG310" s="372">
        <v>6.7910000000000004</v>
      </c>
      <c r="BH310" s="372">
        <v>6.9829999999999997</v>
      </c>
      <c r="BI310" s="372">
        <v>7.29</v>
      </c>
      <c r="BJ310" s="372">
        <v>7.5069999999999997</v>
      </c>
      <c r="BK310" s="372">
        <v>7.84</v>
      </c>
      <c r="BL310" s="372">
        <v>8.5090000000000003</v>
      </c>
      <c r="BM310" s="372">
        <v>9.2460000000000004</v>
      </c>
      <c r="BN310" s="372">
        <v>9.6720000000000006</v>
      </c>
      <c r="BO310" s="372">
        <v>9.9740000000000002</v>
      </c>
      <c r="BP310" s="372">
        <v>10.442</v>
      </c>
      <c r="BQ310" s="372">
        <v>10.759</v>
      </c>
      <c r="BR310" s="372">
        <v>11.39</v>
      </c>
      <c r="BS310" s="372">
        <v>12.576000000000001</v>
      </c>
    </row>
    <row r="311" spans="1:71" x14ac:dyDescent="0.2">
      <c r="A311" s="265">
        <f t="shared" si="143"/>
        <v>8.86</v>
      </c>
      <c r="B311" s="265">
        <f t="shared" si="144"/>
        <v>8.1989999999999998</v>
      </c>
      <c r="C311" s="265">
        <f t="shared" si="121"/>
        <v>9.5790000000000006</v>
      </c>
      <c r="D311" s="265">
        <f t="shared" si="145"/>
        <v>309</v>
      </c>
      <c r="E311" s="373">
        <f t="shared" si="146"/>
        <v>10.151950718685832</v>
      </c>
      <c r="F311" s="373">
        <f t="shared" si="147"/>
        <v>0.8459958932238193</v>
      </c>
      <c r="G311" s="373">
        <f t="shared" si="148"/>
        <v>19.151950718685832</v>
      </c>
      <c r="H311" s="374">
        <f t="shared" si="149"/>
        <v>0.93178753708743567</v>
      </c>
      <c r="I311" s="374">
        <f t="shared" si="122"/>
        <v>0.74750723273014563</v>
      </c>
      <c r="J311" s="374">
        <f t="shared" si="123"/>
        <v>0.83308265602558729</v>
      </c>
      <c r="K311" s="265" cm="1">
        <f t="array" ref="K311">$G311^gamma_drug4/($G311^gamma_drug4+(AGE_50_drug4+9)^gamma_drug4)</f>
        <v>1</v>
      </c>
      <c r="L311" s="264">
        <f t="shared" si="124"/>
        <v>309</v>
      </c>
      <c r="M311" s="264">
        <f t="shared" si="125"/>
        <v>-4.6100000000000002E-2</v>
      </c>
      <c r="N311" s="264">
        <f t="shared" si="126"/>
        <v>8.8603000000000005</v>
      </c>
      <c r="O311" s="264">
        <f t="shared" si="127"/>
        <v>0.11560000000000001</v>
      </c>
      <c r="P311" s="264">
        <f t="shared" si="128"/>
        <v>6.2244999999999999</v>
      </c>
      <c r="Q311" s="264">
        <f t="shared" si="129"/>
        <v>6.7885</v>
      </c>
      <c r="R311" s="264">
        <f t="shared" si="130"/>
        <v>7.1419999999999995</v>
      </c>
      <c r="S311" s="264">
        <f t="shared" si="131"/>
        <v>7.3365</v>
      </c>
      <c r="T311" s="264">
        <f t="shared" si="132"/>
        <v>7.6475</v>
      </c>
      <c r="U311" s="264">
        <f t="shared" si="133"/>
        <v>7.8655000000000008</v>
      </c>
      <c r="V311" s="264">
        <f t="shared" si="134"/>
        <v>8.1989999999999998</v>
      </c>
      <c r="W311" s="264">
        <f t="shared" si="135"/>
        <v>8.86</v>
      </c>
      <c r="X311" s="264">
        <f t="shared" si="136"/>
        <v>9.5790000000000006</v>
      </c>
      <c r="Y311" s="264">
        <f t="shared" si="137"/>
        <v>9.99</v>
      </c>
      <c r="Z311" s="264">
        <f t="shared" si="138"/>
        <v>10.279</v>
      </c>
      <c r="AA311" s="264">
        <f t="shared" si="139"/>
        <v>10.7235</v>
      </c>
      <c r="AB311" s="264">
        <f t="shared" si="140"/>
        <v>11.023499999999999</v>
      </c>
      <c r="AC311" s="264">
        <f t="shared" si="141"/>
        <v>11.614999999999998</v>
      </c>
      <c r="AD311" s="264">
        <f t="shared" si="142"/>
        <v>12.709</v>
      </c>
      <c r="AF311" s="266">
        <v>309</v>
      </c>
      <c r="AG311" s="266">
        <v>8.0600000000000005E-2</v>
      </c>
      <c r="AH311" s="266">
        <v>9.2034000000000002</v>
      </c>
      <c r="AI311" s="266">
        <v>0.10893</v>
      </c>
      <c r="AJ311" s="266">
        <v>6.5419999999999998</v>
      </c>
      <c r="AK311" s="266">
        <v>7.125</v>
      </c>
      <c r="AL311" s="266">
        <v>7.4859999999999998</v>
      </c>
      <c r="AM311" s="266">
        <v>7.6840000000000002</v>
      </c>
      <c r="AN311" s="266">
        <v>7.9980000000000002</v>
      </c>
      <c r="AO311" s="266">
        <v>8.2170000000000005</v>
      </c>
      <c r="AP311" s="266">
        <v>8.5500000000000007</v>
      </c>
      <c r="AQ311" s="266">
        <v>9.2029999999999994</v>
      </c>
      <c r="AR311" s="266">
        <v>9.9030000000000005</v>
      </c>
      <c r="AS311" s="266">
        <v>10.298</v>
      </c>
      <c r="AT311" s="266">
        <v>10.574</v>
      </c>
      <c r="AU311" s="266">
        <v>10.994999999999999</v>
      </c>
      <c r="AV311" s="266">
        <v>11.276999999999999</v>
      </c>
      <c r="AW311" s="266">
        <v>11.827999999999999</v>
      </c>
      <c r="AX311" s="266">
        <v>12.829000000000001</v>
      </c>
      <c r="BA311" s="372">
        <v>309</v>
      </c>
      <c r="BB311" s="372">
        <v>-0.17280000000000001</v>
      </c>
      <c r="BC311" s="372">
        <v>8.5172000000000008</v>
      </c>
      <c r="BD311" s="372">
        <v>0.12227</v>
      </c>
      <c r="BE311" s="372">
        <v>5.907</v>
      </c>
      <c r="BF311" s="372">
        <v>6.452</v>
      </c>
      <c r="BG311" s="372">
        <v>6.798</v>
      </c>
      <c r="BH311" s="372">
        <v>6.9889999999999999</v>
      </c>
      <c r="BI311" s="372">
        <v>7.2969999999999997</v>
      </c>
      <c r="BJ311" s="372">
        <v>7.5140000000000002</v>
      </c>
      <c r="BK311" s="372">
        <v>7.8479999999999999</v>
      </c>
      <c r="BL311" s="372">
        <v>8.5169999999999995</v>
      </c>
      <c r="BM311" s="372">
        <v>9.2550000000000008</v>
      </c>
      <c r="BN311" s="372">
        <v>9.6820000000000004</v>
      </c>
      <c r="BO311" s="372">
        <v>9.984</v>
      </c>
      <c r="BP311" s="372">
        <v>10.452</v>
      </c>
      <c r="BQ311" s="372">
        <v>10.77</v>
      </c>
      <c r="BR311" s="372">
        <v>11.401999999999999</v>
      </c>
      <c r="BS311" s="372">
        <v>12.589</v>
      </c>
    </row>
    <row r="312" spans="1:71" x14ac:dyDescent="0.2">
      <c r="A312" s="265">
        <f t="shared" si="143"/>
        <v>8.8685000000000009</v>
      </c>
      <c r="B312" s="265">
        <f t="shared" si="144"/>
        <v>8.2059999999999995</v>
      </c>
      <c r="C312" s="265">
        <f t="shared" si="121"/>
        <v>9.588000000000001</v>
      </c>
      <c r="D312" s="265">
        <f t="shared" si="145"/>
        <v>310</v>
      </c>
      <c r="E312" s="373">
        <f t="shared" si="146"/>
        <v>10.184804928131417</v>
      </c>
      <c r="F312" s="373">
        <f t="shared" si="147"/>
        <v>0.84873374401095136</v>
      </c>
      <c r="G312" s="373">
        <f t="shared" si="148"/>
        <v>19.184804928131417</v>
      </c>
      <c r="H312" s="374">
        <f t="shared" si="149"/>
        <v>0.93225990213632171</v>
      </c>
      <c r="I312" s="374">
        <f t="shared" si="122"/>
        <v>0.74848294112463021</v>
      </c>
      <c r="J312" s="374">
        <f t="shared" si="123"/>
        <v>0.83370141825579447</v>
      </c>
      <c r="K312" s="265" cm="1">
        <f t="array" ref="K312">$G312^gamma_drug4/($G312^gamma_drug4+(AGE_50_drug4+9)^gamma_drug4)</f>
        <v>1</v>
      </c>
      <c r="L312" s="264">
        <f t="shared" si="124"/>
        <v>310</v>
      </c>
      <c r="M312" s="264">
        <f t="shared" si="125"/>
        <v>-4.6550000000000001E-2</v>
      </c>
      <c r="N312" s="264">
        <f t="shared" si="126"/>
        <v>8.8684499999999993</v>
      </c>
      <c r="O312" s="264">
        <f t="shared" si="127"/>
        <v>0.11560000000000001</v>
      </c>
      <c r="P312" s="264">
        <f t="shared" si="128"/>
        <v>6.23</v>
      </c>
      <c r="Q312" s="264">
        <f t="shared" si="129"/>
        <v>6.7945000000000002</v>
      </c>
      <c r="R312" s="264">
        <f t="shared" si="130"/>
        <v>7.1479999999999997</v>
      </c>
      <c r="S312" s="264">
        <f t="shared" si="131"/>
        <v>7.3435000000000006</v>
      </c>
      <c r="T312" s="264">
        <f t="shared" si="132"/>
        <v>7.6545000000000005</v>
      </c>
      <c r="U312" s="264">
        <f t="shared" si="133"/>
        <v>7.8725000000000005</v>
      </c>
      <c r="V312" s="264">
        <f t="shared" si="134"/>
        <v>8.2059999999999995</v>
      </c>
      <c r="W312" s="264">
        <f t="shared" si="135"/>
        <v>8.8685000000000009</v>
      </c>
      <c r="X312" s="264">
        <f t="shared" si="136"/>
        <v>9.588000000000001</v>
      </c>
      <c r="Y312" s="264">
        <f t="shared" si="137"/>
        <v>9.9990000000000006</v>
      </c>
      <c r="Z312" s="264">
        <f t="shared" si="138"/>
        <v>10.288499999999999</v>
      </c>
      <c r="AA312" s="264">
        <f t="shared" si="139"/>
        <v>10.733499999999999</v>
      </c>
      <c r="AB312" s="264">
        <f t="shared" si="140"/>
        <v>11.0335</v>
      </c>
      <c r="AC312" s="264">
        <f t="shared" si="141"/>
        <v>11.625499999999999</v>
      </c>
      <c r="AD312" s="264">
        <f t="shared" si="142"/>
        <v>12.721</v>
      </c>
      <c r="AF312" s="266">
        <v>310</v>
      </c>
      <c r="AG312" s="266">
        <v>8.0299999999999996E-2</v>
      </c>
      <c r="AH312" s="266">
        <v>9.2117000000000004</v>
      </c>
      <c r="AI312" s="266">
        <v>0.10893</v>
      </c>
      <c r="AJ312" s="266">
        <v>6.548</v>
      </c>
      <c r="AK312" s="266">
        <v>7.1310000000000002</v>
      </c>
      <c r="AL312" s="266">
        <v>7.492</v>
      </c>
      <c r="AM312" s="266">
        <v>7.6909999999999998</v>
      </c>
      <c r="AN312" s="266">
        <v>8.0050000000000008</v>
      </c>
      <c r="AO312" s="266">
        <v>8.2240000000000002</v>
      </c>
      <c r="AP312" s="266">
        <v>8.5570000000000004</v>
      </c>
      <c r="AQ312" s="266">
        <v>9.2119999999999997</v>
      </c>
      <c r="AR312" s="266">
        <v>9.9120000000000008</v>
      </c>
      <c r="AS312" s="266">
        <v>10.307</v>
      </c>
      <c r="AT312" s="266">
        <v>10.584</v>
      </c>
      <c r="AU312" s="266">
        <v>11.005000000000001</v>
      </c>
      <c r="AV312" s="266">
        <v>11.287000000000001</v>
      </c>
      <c r="AW312" s="266">
        <v>11.837999999999999</v>
      </c>
      <c r="AX312" s="266">
        <v>12.840999999999999</v>
      </c>
      <c r="BA312" s="372">
        <v>310</v>
      </c>
      <c r="BB312" s="372">
        <v>-0.1734</v>
      </c>
      <c r="BC312" s="372">
        <v>8.5251999999999999</v>
      </c>
      <c r="BD312" s="372">
        <v>0.12227</v>
      </c>
      <c r="BE312" s="372">
        <v>5.9119999999999999</v>
      </c>
      <c r="BF312" s="372">
        <v>6.4580000000000002</v>
      </c>
      <c r="BG312" s="372">
        <v>6.8040000000000003</v>
      </c>
      <c r="BH312" s="372">
        <v>6.9960000000000004</v>
      </c>
      <c r="BI312" s="372">
        <v>7.3040000000000003</v>
      </c>
      <c r="BJ312" s="372">
        <v>7.5209999999999999</v>
      </c>
      <c r="BK312" s="372">
        <v>7.8550000000000004</v>
      </c>
      <c r="BL312" s="372">
        <v>8.5250000000000004</v>
      </c>
      <c r="BM312" s="372">
        <v>9.2639999999999993</v>
      </c>
      <c r="BN312" s="372">
        <v>9.6910000000000007</v>
      </c>
      <c r="BO312" s="372">
        <v>9.9930000000000003</v>
      </c>
      <c r="BP312" s="372">
        <v>10.462</v>
      </c>
      <c r="BQ312" s="372">
        <v>10.78</v>
      </c>
      <c r="BR312" s="372">
        <v>11.413</v>
      </c>
      <c r="BS312" s="372">
        <v>12.601000000000001</v>
      </c>
    </row>
    <row r="313" spans="1:71" x14ac:dyDescent="0.2">
      <c r="A313" s="265">
        <f t="shared" si="143"/>
        <v>8.8765000000000001</v>
      </c>
      <c r="B313" s="265">
        <f t="shared" si="144"/>
        <v>8.2134999999999998</v>
      </c>
      <c r="C313" s="265">
        <f t="shared" si="121"/>
        <v>9.5964999999999989</v>
      </c>
      <c r="D313" s="265">
        <f t="shared" si="145"/>
        <v>311</v>
      </c>
      <c r="E313" s="373">
        <f t="shared" si="146"/>
        <v>10.217659137577002</v>
      </c>
      <c r="F313" s="373">
        <f t="shared" si="147"/>
        <v>0.85147159479808354</v>
      </c>
      <c r="G313" s="373">
        <f t="shared" si="148"/>
        <v>19.217659137577002</v>
      </c>
      <c r="H313" s="374">
        <f t="shared" si="149"/>
        <v>0.93272843179431808</v>
      </c>
      <c r="I313" s="374">
        <f t="shared" si="122"/>
        <v>0.74945447978016733</v>
      </c>
      <c r="J313" s="374">
        <f t="shared" si="123"/>
        <v>0.83431728889245238</v>
      </c>
      <c r="K313" s="265" cm="1">
        <f t="array" ref="K313">$G313^gamma_drug4/($G313^gamma_drug4+(AGE_50_drug4+9)^gamma_drug4)</f>
        <v>1</v>
      </c>
      <c r="L313" s="264">
        <f t="shared" si="124"/>
        <v>311</v>
      </c>
      <c r="M313" s="264">
        <f t="shared" si="125"/>
        <v>-4.6999999999999993E-2</v>
      </c>
      <c r="N313" s="264">
        <f t="shared" si="126"/>
        <v>8.8765500000000017</v>
      </c>
      <c r="O313" s="264">
        <f t="shared" si="127"/>
        <v>0.11560999999999999</v>
      </c>
      <c r="P313" s="264">
        <f t="shared" si="128"/>
        <v>6.2360000000000007</v>
      </c>
      <c r="Q313" s="264">
        <f t="shared" si="129"/>
        <v>6.8004999999999995</v>
      </c>
      <c r="R313" s="264">
        <f t="shared" si="130"/>
        <v>7.1544999999999996</v>
      </c>
      <c r="S313" s="264">
        <f t="shared" si="131"/>
        <v>7.35</v>
      </c>
      <c r="T313" s="264">
        <f t="shared" si="132"/>
        <v>7.6615000000000002</v>
      </c>
      <c r="U313" s="264">
        <f t="shared" si="133"/>
        <v>7.8795000000000002</v>
      </c>
      <c r="V313" s="264">
        <f t="shared" si="134"/>
        <v>8.2134999999999998</v>
      </c>
      <c r="W313" s="264">
        <f t="shared" si="135"/>
        <v>8.8765000000000001</v>
      </c>
      <c r="X313" s="264">
        <f t="shared" si="136"/>
        <v>9.5964999999999989</v>
      </c>
      <c r="Y313" s="264">
        <f t="shared" si="137"/>
        <v>10.0085</v>
      </c>
      <c r="Z313" s="264">
        <f t="shared" si="138"/>
        <v>10.298</v>
      </c>
      <c r="AA313" s="264">
        <f t="shared" si="139"/>
        <v>10.743500000000001</v>
      </c>
      <c r="AB313" s="264">
        <f t="shared" si="140"/>
        <v>11.044499999999999</v>
      </c>
      <c r="AC313" s="264">
        <f t="shared" si="141"/>
        <v>11.6365</v>
      </c>
      <c r="AD313" s="264">
        <f t="shared" si="142"/>
        <v>12.733499999999999</v>
      </c>
      <c r="AF313" s="266">
        <v>311</v>
      </c>
      <c r="AG313" s="266">
        <v>0.08</v>
      </c>
      <c r="AH313" s="266">
        <v>9.2199000000000009</v>
      </c>
      <c r="AI313" s="266">
        <v>0.10894</v>
      </c>
      <c r="AJ313" s="266">
        <v>6.5540000000000003</v>
      </c>
      <c r="AK313" s="266">
        <v>7.1369999999999996</v>
      </c>
      <c r="AL313" s="266">
        <v>7.4989999999999997</v>
      </c>
      <c r="AM313" s="266">
        <v>7.6970000000000001</v>
      </c>
      <c r="AN313" s="266">
        <v>8.0120000000000005</v>
      </c>
      <c r="AO313" s="266">
        <v>8.2309999999999999</v>
      </c>
      <c r="AP313" s="266">
        <v>8.5649999999999995</v>
      </c>
      <c r="AQ313" s="266">
        <v>9.2200000000000006</v>
      </c>
      <c r="AR313" s="266">
        <v>9.9209999999999994</v>
      </c>
      <c r="AS313" s="266">
        <v>10.317</v>
      </c>
      <c r="AT313" s="266">
        <v>10.593</v>
      </c>
      <c r="AU313" s="266">
        <v>11.015000000000001</v>
      </c>
      <c r="AV313" s="266">
        <v>11.298</v>
      </c>
      <c r="AW313" s="266">
        <v>11.849</v>
      </c>
      <c r="AX313" s="266">
        <v>12.853</v>
      </c>
      <c r="BA313" s="372">
        <v>311</v>
      </c>
      <c r="BB313" s="372">
        <v>-0.17399999999999999</v>
      </c>
      <c r="BC313" s="372">
        <v>8.5332000000000008</v>
      </c>
      <c r="BD313" s="372">
        <v>0.12228</v>
      </c>
      <c r="BE313" s="372">
        <v>5.9180000000000001</v>
      </c>
      <c r="BF313" s="372">
        <v>6.4640000000000004</v>
      </c>
      <c r="BG313" s="372">
        <v>6.81</v>
      </c>
      <c r="BH313" s="372">
        <v>7.0030000000000001</v>
      </c>
      <c r="BI313" s="372">
        <v>7.3109999999999999</v>
      </c>
      <c r="BJ313" s="372">
        <v>7.5279999999999996</v>
      </c>
      <c r="BK313" s="372">
        <v>7.8620000000000001</v>
      </c>
      <c r="BL313" s="372">
        <v>8.5329999999999995</v>
      </c>
      <c r="BM313" s="372">
        <v>9.2720000000000002</v>
      </c>
      <c r="BN313" s="372">
        <v>9.6999999999999993</v>
      </c>
      <c r="BO313" s="372">
        <v>10.003</v>
      </c>
      <c r="BP313" s="372">
        <v>10.472</v>
      </c>
      <c r="BQ313" s="372">
        <v>10.791</v>
      </c>
      <c r="BR313" s="372">
        <v>11.423999999999999</v>
      </c>
      <c r="BS313" s="372">
        <v>12.614000000000001</v>
      </c>
    </row>
    <row r="314" spans="1:71" x14ac:dyDescent="0.2">
      <c r="A314" s="265">
        <f t="shared" si="143"/>
        <v>8.8844999999999992</v>
      </c>
      <c r="B314" s="265">
        <f t="shared" si="144"/>
        <v>8.2210000000000001</v>
      </c>
      <c r="C314" s="265">
        <f t="shared" si="121"/>
        <v>9.6054999999999993</v>
      </c>
      <c r="D314" s="265">
        <f t="shared" si="145"/>
        <v>312</v>
      </c>
      <c r="E314" s="373">
        <f t="shared" si="146"/>
        <v>10.250513347022586</v>
      </c>
      <c r="F314" s="373">
        <f t="shared" si="147"/>
        <v>0.85420944558521561</v>
      </c>
      <c r="G314" s="373">
        <f t="shared" si="148"/>
        <v>19.250513347022586</v>
      </c>
      <c r="H314" s="374">
        <f t="shared" si="149"/>
        <v>0.93319316044175604</v>
      </c>
      <c r="I314" s="374">
        <f t="shared" si="122"/>
        <v>0.75042186389435039</v>
      </c>
      <c r="J314" s="374">
        <f t="shared" si="123"/>
        <v>0.8349302830011931</v>
      </c>
      <c r="K314" s="265" cm="1">
        <f t="array" ref="K314">$G314^gamma_drug4/($G314^gamma_drug4+(AGE_50_drug4+9)^gamma_drug4)</f>
        <v>1</v>
      </c>
      <c r="L314" s="264">
        <f t="shared" si="124"/>
        <v>312</v>
      </c>
      <c r="M314" s="264">
        <f t="shared" si="125"/>
        <v>-4.7399999999999998E-2</v>
      </c>
      <c r="N314" s="264">
        <f t="shared" si="126"/>
        <v>8.8846500000000006</v>
      </c>
      <c r="O314" s="264">
        <f t="shared" si="127"/>
        <v>0.115615</v>
      </c>
      <c r="P314" s="264">
        <f t="shared" si="128"/>
        <v>6.2415000000000003</v>
      </c>
      <c r="Q314" s="264">
        <f t="shared" si="129"/>
        <v>6.8070000000000004</v>
      </c>
      <c r="R314" s="264">
        <f t="shared" si="130"/>
        <v>7.1615000000000002</v>
      </c>
      <c r="S314" s="264">
        <f t="shared" si="131"/>
        <v>7.3565000000000005</v>
      </c>
      <c r="T314" s="264">
        <f t="shared" si="132"/>
        <v>7.6684999999999999</v>
      </c>
      <c r="U314" s="264">
        <f t="shared" si="133"/>
        <v>7.8870000000000005</v>
      </c>
      <c r="V314" s="264">
        <f t="shared" si="134"/>
        <v>8.2210000000000001</v>
      </c>
      <c r="W314" s="264">
        <f t="shared" si="135"/>
        <v>8.8844999999999992</v>
      </c>
      <c r="X314" s="264">
        <f t="shared" si="136"/>
        <v>9.6054999999999993</v>
      </c>
      <c r="Y314" s="264">
        <f t="shared" si="137"/>
        <v>10.0175</v>
      </c>
      <c r="Z314" s="264">
        <f t="shared" si="138"/>
        <v>10.307500000000001</v>
      </c>
      <c r="AA314" s="264">
        <f t="shared" si="139"/>
        <v>10.753499999999999</v>
      </c>
      <c r="AB314" s="264">
        <f t="shared" si="140"/>
        <v>11.054500000000001</v>
      </c>
      <c r="AC314" s="264">
        <f t="shared" si="141"/>
        <v>11.647500000000001</v>
      </c>
      <c r="AD314" s="264">
        <f t="shared" si="142"/>
        <v>12.746</v>
      </c>
      <c r="AF314" s="266">
        <v>312</v>
      </c>
      <c r="AG314" s="266">
        <v>7.9699999999999993E-2</v>
      </c>
      <c r="AH314" s="266">
        <v>9.2281999999999993</v>
      </c>
      <c r="AI314" s="266">
        <v>0.10894</v>
      </c>
      <c r="AJ314" s="266">
        <v>6.56</v>
      </c>
      <c r="AK314" s="266">
        <v>7.1440000000000001</v>
      </c>
      <c r="AL314" s="266">
        <v>7.5060000000000002</v>
      </c>
      <c r="AM314" s="266">
        <v>7.7039999999999997</v>
      </c>
      <c r="AN314" s="266">
        <v>8.0190000000000001</v>
      </c>
      <c r="AO314" s="266">
        <v>8.2390000000000008</v>
      </c>
      <c r="AP314" s="266">
        <v>8.5730000000000004</v>
      </c>
      <c r="AQ314" s="266">
        <v>9.2279999999999998</v>
      </c>
      <c r="AR314" s="266">
        <v>9.93</v>
      </c>
      <c r="AS314" s="266">
        <v>10.326000000000001</v>
      </c>
      <c r="AT314" s="266">
        <v>10.603</v>
      </c>
      <c r="AU314" s="266">
        <v>11.025</v>
      </c>
      <c r="AV314" s="266">
        <v>11.308</v>
      </c>
      <c r="AW314" s="266">
        <v>11.86</v>
      </c>
      <c r="AX314" s="266">
        <v>12.865</v>
      </c>
      <c r="BA314" s="372">
        <v>312</v>
      </c>
      <c r="BB314" s="372">
        <v>-0.17449999999999999</v>
      </c>
      <c r="BC314" s="372">
        <v>8.5411000000000001</v>
      </c>
      <c r="BD314" s="372">
        <v>0.12229</v>
      </c>
      <c r="BE314" s="372">
        <v>5.923</v>
      </c>
      <c r="BF314" s="372">
        <v>6.47</v>
      </c>
      <c r="BG314" s="372">
        <v>6.8170000000000002</v>
      </c>
      <c r="BH314" s="372">
        <v>7.0090000000000003</v>
      </c>
      <c r="BI314" s="372">
        <v>7.3179999999999996</v>
      </c>
      <c r="BJ314" s="372">
        <v>7.5350000000000001</v>
      </c>
      <c r="BK314" s="372">
        <v>7.8689999999999998</v>
      </c>
      <c r="BL314" s="372">
        <v>8.5410000000000004</v>
      </c>
      <c r="BM314" s="372">
        <v>9.2810000000000006</v>
      </c>
      <c r="BN314" s="372">
        <v>9.7089999999999996</v>
      </c>
      <c r="BO314" s="372">
        <v>10.012</v>
      </c>
      <c r="BP314" s="372">
        <v>10.481999999999999</v>
      </c>
      <c r="BQ314" s="372">
        <v>10.801</v>
      </c>
      <c r="BR314" s="372">
        <v>11.435</v>
      </c>
      <c r="BS314" s="372">
        <v>12.627000000000001</v>
      </c>
    </row>
    <row r="315" spans="1:71" x14ac:dyDescent="0.2">
      <c r="A315" s="265">
        <f t="shared" si="143"/>
        <v>8.8925000000000001</v>
      </c>
      <c r="B315" s="265">
        <f t="shared" si="144"/>
        <v>8.2285000000000004</v>
      </c>
      <c r="C315" s="265">
        <f t="shared" si="121"/>
        <v>9.6144999999999996</v>
      </c>
      <c r="D315" s="265">
        <f t="shared" si="145"/>
        <v>313</v>
      </c>
      <c r="E315" s="373">
        <f t="shared" si="146"/>
        <v>10.283367556468173</v>
      </c>
      <c r="F315" s="373">
        <f t="shared" si="147"/>
        <v>0.85694729637234768</v>
      </c>
      <c r="G315" s="373">
        <f t="shared" si="148"/>
        <v>19.283367556468171</v>
      </c>
      <c r="H315" s="374">
        <f t="shared" si="149"/>
        <v>0.93365412214233878</v>
      </c>
      <c r="I315" s="374">
        <f t="shared" si="122"/>
        <v>0.7513851086724207</v>
      </c>
      <c r="J315" s="374">
        <f t="shared" si="123"/>
        <v>0.83554041557304515</v>
      </c>
      <c r="K315" s="265" cm="1">
        <f t="array" ref="K315">$G315^gamma_drug4/($G315^gamma_drug4+(AGE_50_drug4+9)^gamma_drug4)</f>
        <v>1</v>
      </c>
      <c r="L315" s="264">
        <f t="shared" si="124"/>
        <v>313</v>
      </c>
      <c r="M315" s="264">
        <f t="shared" si="125"/>
        <v>-4.7850000000000004E-2</v>
      </c>
      <c r="N315" s="264">
        <f t="shared" si="126"/>
        <v>8.8927499999999995</v>
      </c>
      <c r="O315" s="264">
        <f t="shared" si="127"/>
        <v>0.11562</v>
      </c>
      <c r="P315" s="264">
        <f t="shared" si="128"/>
        <v>6.2475000000000005</v>
      </c>
      <c r="Q315" s="264">
        <f t="shared" si="129"/>
        <v>6.8130000000000006</v>
      </c>
      <c r="R315" s="264">
        <f t="shared" si="130"/>
        <v>7.1680000000000001</v>
      </c>
      <c r="S315" s="264">
        <f t="shared" si="131"/>
        <v>7.3635000000000002</v>
      </c>
      <c r="T315" s="264">
        <f t="shared" si="132"/>
        <v>7.6754999999999995</v>
      </c>
      <c r="U315" s="264">
        <f t="shared" si="133"/>
        <v>7.8940000000000001</v>
      </c>
      <c r="V315" s="264">
        <f t="shared" si="134"/>
        <v>8.2285000000000004</v>
      </c>
      <c r="W315" s="264">
        <f t="shared" si="135"/>
        <v>8.8925000000000001</v>
      </c>
      <c r="X315" s="264">
        <f t="shared" si="136"/>
        <v>9.6144999999999996</v>
      </c>
      <c r="Y315" s="264">
        <f t="shared" si="137"/>
        <v>10.0265</v>
      </c>
      <c r="Z315" s="264">
        <f t="shared" si="138"/>
        <v>10.317</v>
      </c>
      <c r="AA315" s="264">
        <f t="shared" si="139"/>
        <v>10.763500000000001</v>
      </c>
      <c r="AB315" s="264">
        <f t="shared" si="140"/>
        <v>11.064499999999999</v>
      </c>
      <c r="AC315" s="264">
        <f t="shared" si="141"/>
        <v>11.6585</v>
      </c>
      <c r="AD315" s="264">
        <f t="shared" si="142"/>
        <v>12.757999999999999</v>
      </c>
      <c r="AF315" s="266">
        <v>313</v>
      </c>
      <c r="AG315" s="266">
        <v>7.9399999999999998E-2</v>
      </c>
      <c r="AH315" s="266">
        <v>9.2363999999999997</v>
      </c>
      <c r="AI315" s="266">
        <v>0.10894</v>
      </c>
      <c r="AJ315" s="266">
        <v>6.5659999999999998</v>
      </c>
      <c r="AK315" s="266">
        <v>7.15</v>
      </c>
      <c r="AL315" s="266">
        <v>7.5129999999999999</v>
      </c>
      <c r="AM315" s="266">
        <v>7.7110000000000003</v>
      </c>
      <c r="AN315" s="266">
        <v>8.0269999999999992</v>
      </c>
      <c r="AO315" s="266">
        <v>8.2460000000000004</v>
      </c>
      <c r="AP315" s="266">
        <v>8.58</v>
      </c>
      <c r="AQ315" s="266">
        <v>9.2360000000000007</v>
      </c>
      <c r="AR315" s="266">
        <v>9.9390000000000001</v>
      </c>
      <c r="AS315" s="266">
        <v>10.335000000000001</v>
      </c>
      <c r="AT315" s="266">
        <v>10.612</v>
      </c>
      <c r="AU315" s="266">
        <v>11.035</v>
      </c>
      <c r="AV315" s="266">
        <v>11.318</v>
      </c>
      <c r="AW315" s="266">
        <v>11.871</v>
      </c>
      <c r="AX315" s="266">
        <v>12.875999999999999</v>
      </c>
      <c r="BA315" s="372">
        <v>313</v>
      </c>
      <c r="BB315" s="372">
        <v>-0.17510000000000001</v>
      </c>
      <c r="BC315" s="372">
        <v>8.5490999999999993</v>
      </c>
      <c r="BD315" s="372">
        <v>0.12230000000000001</v>
      </c>
      <c r="BE315" s="372">
        <v>5.9290000000000003</v>
      </c>
      <c r="BF315" s="372">
        <v>6.476</v>
      </c>
      <c r="BG315" s="372">
        <v>6.8230000000000004</v>
      </c>
      <c r="BH315" s="372">
        <v>7.016</v>
      </c>
      <c r="BI315" s="372">
        <v>7.3239999999999998</v>
      </c>
      <c r="BJ315" s="372">
        <v>7.5419999999999998</v>
      </c>
      <c r="BK315" s="372">
        <v>7.8769999999999998</v>
      </c>
      <c r="BL315" s="372">
        <v>8.5489999999999995</v>
      </c>
      <c r="BM315" s="372">
        <v>9.2899999999999991</v>
      </c>
      <c r="BN315" s="372">
        <v>9.718</v>
      </c>
      <c r="BO315" s="372">
        <v>10.022</v>
      </c>
      <c r="BP315" s="372">
        <v>10.492000000000001</v>
      </c>
      <c r="BQ315" s="372">
        <v>10.811</v>
      </c>
      <c r="BR315" s="372">
        <v>11.446</v>
      </c>
      <c r="BS315" s="372">
        <v>12.64</v>
      </c>
    </row>
    <row r="316" spans="1:71" x14ac:dyDescent="0.2">
      <c r="A316" s="265">
        <f t="shared" si="143"/>
        <v>8.9009999999999998</v>
      </c>
      <c r="B316" s="265">
        <f t="shared" si="144"/>
        <v>8.2360000000000007</v>
      </c>
      <c r="C316" s="265">
        <f t="shared" si="121"/>
        <v>9.6224999999999987</v>
      </c>
      <c r="D316" s="265">
        <f t="shared" si="145"/>
        <v>314</v>
      </c>
      <c r="E316" s="373">
        <f t="shared" si="146"/>
        <v>10.316221765913758</v>
      </c>
      <c r="F316" s="373">
        <f t="shared" si="147"/>
        <v>0.85968514715947986</v>
      </c>
      <c r="G316" s="373">
        <f t="shared" si="148"/>
        <v>19.31622176591376</v>
      </c>
      <c r="H316" s="374">
        <f t="shared" si="149"/>
        <v>0.93411135064574491</v>
      </c>
      <c r="I316" s="374">
        <f t="shared" si="122"/>
        <v>0.75234422932606104</v>
      </c>
      <c r="J316" s="374">
        <f t="shared" si="123"/>
        <v>0.83614770152461737</v>
      </c>
      <c r="K316" s="265" cm="1">
        <f t="array" ref="K316">$G316^gamma_drug4/($G316^gamma_drug4+(AGE_50_drug4+9)^gamma_drug4)</f>
        <v>1</v>
      </c>
      <c r="L316" s="264">
        <f t="shared" si="124"/>
        <v>314</v>
      </c>
      <c r="M316" s="264">
        <f t="shared" si="125"/>
        <v>-4.8299999999999996E-2</v>
      </c>
      <c r="N316" s="264">
        <f t="shared" si="126"/>
        <v>8.9008000000000003</v>
      </c>
      <c r="O316" s="264">
        <f t="shared" si="127"/>
        <v>0.11563000000000001</v>
      </c>
      <c r="P316" s="264">
        <f t="shared" si="128"/>
        <v>6.2534999999999998</v>
      </c>
      <c r="Q316" s="264">
        <f t="shared" si="129"/>
        <v>6.819</v>
      </c>
      <c r="R316" s="264">
        <f t="shared" si="130"/>
        <v>7.1739999999999995</v>
      </c>
      <c r="S316" s="264">
        <f t="shared" si="131"/>
        <v>7.37</v>
      </c>
      <c r="T316" s="264">
        <f t="shared" si="132"/>
        <v>7.682500000000001</v>
      </c>
      <c r="U316" s="264">
        <f t="shared" si="133"/>
        <v>7.9009999999999998</v>
      </c>
      <c r="V316" s="264">
        <f t="shared" si="134"/>
        <v>8.2360000000000007</v>
      </c>
      <c r="W316" s="264">
        <f t="shared" si="135"/>
        <v>8.9009999999999998</v>
      </c>
      <c r="X316" s="264">
        <f t="shared" si="136"/>
        <v>9.6224999999999987</v>
      </c>
      <c r="Y316" s="264">
        <f t="shared" si="137"/>
        <v>10.036000000000001</v>
      </c>
      <c r="Z316" s="264">
        <f t="shared" si="138"/>
        <v>10.326499999999999</v>
      </c>
      <c r="AA316" s="264">
        <f t="shared" si="139"/>
        <v>10.7735</v>
      </c>
      <c r="AB316" s="264">
        <f t="shared" si="140"/>
        <v>11.074999999999999</v>
      </c>
      <c r="AC316" s="264">
        <f t="shared" si="141"/>
        <v>11.669499999999999</v>
      </c>
      <c r="AD316" s="264">
        <f t="shared" si="142"/>
        <v>12.77</v>
      </c>
      <c r="AF316" s="266">
        <v>314</v>
      </c>
      <c r="AG316" s="266">
        <v>7.9100000000000004E-2</v>
      </c>
      <c r="AH316" s="266">
        <v>9.2446000000000002</v>
      </c>
      <c r="AI316" s="266">
        <v>0.10895000000000001</v>
      </c>
      <c r="AJ316" s="266">
        <v>6.5720000000000001</v>
      </c>
      <c r="AK316" s="266">
        <v>7.1559999999999997</v>
      </c>
      <c r="AL316" s="266">
        <v>7.5190000000000001</v>
      </c>
      <c r="AM316" s="266">
        <v>7.718</v>
      </c>
      <c r="AN316" s="266">
        <v>8.0340000000000007</v>
      </c>
      <c r="AO316" s="266">
        <v>8.2530000000000001</v>
      </c>
      <c r="AP316" s="266">
        <v>8.5879999999999992</v>
      </c>
      <c r="AQ316" s="266">
        <v>9.2449999999999992</v>
      </c>
      <c r="AR316" s="266">
        <v>9.9469999999999992</v>
      </c>
      <c r="AS316" s="266">
        <v>10.345000000000001</v>
      </c>
      <c r="AT316" s="266">
        <v>10.622</v>
      </c>
      <c r="AU316" s="266">
        <v>11.045</v>
      </c>
      <c r="AV316" s="266">
        <v>11.327999999999999</v>
      </c>
      <c r="AW316" s="266">
        <v>11.882</v>
      </c>
      <c r="AX316" s="266">
        <v>12.888</v>
      </c>
      <c r="BA316" s="372">
        <v>314</v>
      </c>
      <c r="BB316" s="372">
        <v>-0.1757</v>
      </c>
      <c r="BC316" s="372">
        <v>8.5570000000000004</v>
      </c>
      <c r="BD316" s="372">
        <v>0.12231</v>
      </c>
      <c r="BE316" s="372">
        <v>5.9349999999999996</v>
      </c>
      <c r="BF316" s="372">
        <v>6.4820000000000002</v>
      </c>
      <c r="BG316" s="372">
        <v>6.8289999999999997</v>
      </c>
      <c r="BH316" s="372">
        <v>7.0220000000000002</v>
      </c>
      <c r="BI316" s="372">
        <v>7.3310000000000004</v>
      </c>
      <c r="BJ316" s="372">
        <v>7.5490000000000004</v>
      </c>
      <c r="BK316" s="372">
        <v>7.8840000000000003</v>
      </c>
      <c r="BL316" s="372">
        <v>8.5570000000000004</v>
      </c>
      <c r="BM316" s="372">
        <v>9.298</v>
      </c>
      <c r="BN316" s="372">
        <v>9.7270000000000003</v>
      </c>
      <c r="BO316" s="372">
        <v>10.031000000000001</v>
      </c>
      <c r="BP316" s="372">
        <v>10.502000000000001</v>
      </c>
      <c r="BQ316" s="372">
        <v>10.821999999999999</v>
      </c>
      <c r="BR316" s="372">
        <v>11.457000000000001</v>
      </c>
      <c r="BS316" s="372">
        <v>12.651999999999999</v>
      </c>
    </row>
    <row r="317" spans="1:71" x14ac:dyDescent="0.2">
      <c r="A317" s="265">
        <f t="shared" si="143"/>
        <v>8.9089999999999989</v>
      </c>
      <c r="B317" s="265">
        <f t="shared" si="144"/>
        <v>8.2430000000000003</v>
      </c>
      <c r="C317" s="265">
        <f t="shared" si="121"/>
        <v>9.6314999999999991</v>
      </c>
      <c r="D317" s="265">
        <f t="shared" si="145"/>
        <v>315</v>
      </c>
      <c r="E317" s="373">
        <f t="shared" si="146"/>
        <v>10.349075975359343</v>
      </c>
      <c r="F317" s="373">
        <f t="shared" si="147"/>
        <v>0.86242299794661192</v>
      </c>
      <c r="G317" s="373">
        <f t="shared" si="148"/>
        <v>19.349075975359341</v>
      </c>
      <c r="H317" s="374">
        <f t="shared" si="149"/>
        <v>0.93456487939022337</v>
      </c>
      <c r="I317" s="374">
        <f t="shared" si="122"/>
        <v>0.75329924107221014</v>
      </c>
      <c r="J317" s="374">
        <f t="shared" si="123"/>
        <v>0.83675215569828776</v>
      </c>
      <c r="K317" s="265" cm="1">
        <f t="array" ref="K317">$G317^gamma_drug4/($G317^gamma_drug4+(AGE_50_drug4+9)^gamma_drug4)</f>
        <v>1</v>
      </c>
      <c r="L317" s="264">
        <f t="shared" si="124"/>
        <v>315</v>
      </c>
      <c r="M317" s="264">
        <f t="shared" si="125"/>
        <v>-4.8750000000000009E-2</v>
      </c>
      <c r="N317" s="264">
        <f t="shared" si="126"/>
        <v>8.9088999999999992</v>
      </c>
      <c r="O317" s="264">
        <f t="shared" si="127"/>
        <v>0.11563000000000001</v>
      </c>
      <c r="P317" s="264">
        <f t="shared" si="128"/>
        <v>6.2590000000000003</v>
      </c>
      <c r="Q317" s="264">
        <f t="shared" si="129"/>
        <v>6.8260000000000005</v>
      </c>
      <c r="R317" s="264">
        <f t="shared" si="130"/>
        <v>7.181</v>
      </c>
      <c r="S317" s="264">
        <f t="shared" si="131"/>
        <v>7.3769999999999998</v>
      </c>
      <c r="T317" s="264">
        <f t="shared" si="132"/>
        <v>7.6895000000000007</v>
      </c>
      <c r="U317" s="264">
        <f t="shared" si="133"/>
        <v>7.9085000000000001</v>
      </c>
      <c r="V317" s="264">
        <f t="shared" si="134"/>
        <v>8.2430000000000003</v>
      </c>
      <c r="W317" s="264">
        <f t="shared" si="135"/>
        <v>8.9089999999999989</v>
      </c>
      <c r="X317" s="264">
        <f t="shared" si="136"/>
        <v>9.6314999999999991</v>
      </c>
      <c r="Y317" s="264">
        <f t="shared" si="137"/>
        <v>10.045500000000001</v>
      </c>
      <c r="Z317" s="264">
        <f t="shared" si="138"/>
        <v>10.336</v>
      </c>
      <c r="AA317" s="264">
        <f t="shared" si="139"/>
        <v>10.7835</v>
      </c>
      <c r="AB317" s="264">
        <f t="shared" si="140"/>
        <v>11.085000000000001</v>
      </c>
      <c r="AC317" s="264">
        <f t="shared" si="141"/>
        <v>11.680499999999999</v>
      </c>
      <c r="AD317" s="264">
        <f t="shared" si="142"/>
        <v>12.782499999999999</v>
      </c>
      <c r="AF317" s="266">
        <v>315</v>
      </c>
      <c r="AG317" s="266">
        <v>7.8799999999999995E-2</v>
      </c>
      <c r="AH317" s="266">
        <v>9.2528000000000006</v>
      </c>
      <c r="AI317" s="266">
        <v>0.10895000000000001</v>
      </c>
      <c r="AJ317" s="266">
        <v>6.5780000000000003</v>
      </c>
      <c r="AK317" s="266">
        <v>7.1630000000000003</v>
      </c>
      <c r="AL317" s="266">
        <v>7.5259999999999998</v>
      </c>
      <c r="AM317" s="266">
        <v>7.7249999999999996</v>
      </c>
      <c r="AN317" s="266">
        <v>8.0410000000000004</v>
      </c>
      <c r="AO317" s="266">
        <v>8.2609999999999992</v>
      </c>
      <c r="AP317" s="266">
        <v>8.5950000000000006</v>
      </c>
      <c r="AQ317" s="266">
        <v>9.2530000000000001</v>
      </c>
      <c r="AR317" s="266">
        <v>9.9559999999999995</v>
      </c>
      <c r="AS317" s="266">
        <v>10.353999999999999</v>
      </c>
      <c r="AT317" s="266">
        <v>10.631</v>
      </c>
      <c r="AU317" s="266">
        <v>11.055</v>
      </c>
      <c r="AV317" s="266">
        <v>11.337999999999999</v>
      </c>
      <c r="AW317" s="266">
        <v>11.891999999999999</v>
      </c>
      <c r="AX317" s="266">
        <v>12.9</v>
      </c>
      <c r="BA317" s="372">
        <v>315</v>
      </c>
      <c r="BB317" s="372">
        <v>-0.17630000000000001</v>
      </c>
      <c r="BC317" s="372">
        <v>8.5649999999999995</v>
      </c>
      <c r="BD317" s="372">
        <v>0.12231</v>
      </c>
      <c r="BE317" s="372">
        <v>5.94</v>
      </c>
      <c r="BF317" s="372">
        <v>6.4889999999999999</v>
      </c>
      <c r="BG317" s="372">
        <v>6.8360000000000003</v>
      </c>
      <c r="BH317" s="372">
        <v>7.0289999999999999</v>
      </c>
      <c r="BI317" s="372">
        <v>7.3380000000000001</v>
      </c>
      <c r="BJ317" s="372">
        <v>7.556</v>
      </c>
      <c r="BK317" s="372">
        <v>7.891</v>
      </c>
      <c r="BL317" s="372">
        <v>8.5649999999999995</v>
      </c>
      <c r="BM317" s="372">
        <v>9.3070000000000004</v>
      </c>
      <c r="BN317" s="372">
        <v>9.7370000000000001</v>
      </c>
      <c r="BO317" s="372">
        <v>10.041</v>
      </c>
      <c r="BP317" s="372">
        <v>10.512</v>
      </c>
      <c r="BQ317" s="372">
        <v>10.832000000000001</v>
      </c>
      <c r="BR317" s="372">
        <v>11.468999999999999</v>
      </c>
      <c r="BS317" s="372">
        <v>12.664999999999999</v>
      </c>
    </row>
    <row r="318" spans="1:71" x14ac:dyDescent="0.2">
      <c r="A318" s="265">
        <f t="shared" si="143"/>
        <v>8.9169999999999998</v>
      </c>
      <c r="B318" s="265">
        <f t="shared" si="144"/>
        <v>8.2509999999999994</v>
      </c>
      <c r="C318" s="265">
        <f t="shared" si="121"/>
        <v>9.6404999999999994</v>
      </c>
      <c r="D318" s="265">
        <f t="shared" si="145"/>
        <v>316</v>
      </c>
      <c r="E318" s="373">
        <f t="shared" si="146"/>
        <v>10.381930184804927</v>
      </c>
      <c r="F318" s="373">
        <f t="shared" si="147"/>
        <v>0.86516084873374399</v>
      </c>
      <c r="G318" s="373">
        <f t="shared" si="148"/>
        <v>19.381930184804929</v>
      </c>
      <c r="H318" s="374">
        <f t="shared" si="149"/>
        <v>0.93501474150517905</v>
      </c>
      <c r="I318" s="374">
        <f t="shared" si="122"/>
        <v>0.75425015913189575</v>
      </c>
      <c r="J318" s="374">
        <f t="shared" si="123"/>
        <v>0.83735379286239586</v>
      </c>
      <c r="K318" s="265" cm="1">
        <f t="array" ref="K318">$G318^gamma_drug4/($G318^gamma_drug4+(AGE_50_drug4+9)^gamma_drug4)</f>
        <v>1</v>
      </c>
      <c r="L318" s="264">
        <f t="shared" si="124"/>
        <v>316</v>
      </c>
      <c r="M318" s="264">
        <f t="shared" si="125"/>
        <v>-4.9150000000000006E-2</v>
      </c>
      <c r="N318" s="264">
        <f t="shared" si="126"/>
        <v>8.9169499999999999</v>
      </c>
      <c r="O318" s="264">
        <f t="shared" si="127"/>
        <v>0.11563999999999999</v>
      </c>
      <c r="P318" s="264">
        <f t="shared" si="128"/>
        <v>6.2649999999999997</v>
      </c>
      <c r="Q318" s="264">
        <f t="shared" si="129"/>
        <v>6.8319999999999999</v>
      </c>
      <c r="R318" s="264">
        <f t="shared" si="130"/>
        <v>7.1869999999999994</v>
      </c>
      <c r="S318" s="264">
        <f t="shared" si="131"/>
        <v>7.3834999999999997</v>
      </c>
      <c r="T318" s="264">
        <f t="shared" si="132"/>
        <v>7.6965000000000003</v>
      </c>
      <c r="U318" s="264">
        <f t="shared" si="133"/>
        <v>7.9154999999999998</v>
      </c>
      <c r="V318" s="264">
        <f t="shared" si="134"/>
        <v>8.2509999999999994</v>
      </c>
      <c r="W318" s="264">
        <f t="shared" si="135"/>
        <v>8.9169999999999998</v>
      </c>
      <c r="X318" s="264">
        <f t="shared" si="136"/>
        <v>9.6404999999999994</v>
      </c>
      <c r="Y318" s="264">
        <f t="shared" si="137"/>
        <v>10.054500000000001</v>
      </c>
      <c r="Z318" s="264">
        <f t="shared" si="138"/>
        <v>10.345500000000001</v>
      </c>
      <c r="AA318" s="264">
        <f t="shared" si="139"/>
        <v>10.7935</v>
      </c>
      <c r="AB318" s="264">
        <f t="shared" si="140"/>
        <v>11.096</v>
      </c>
      <c r="AC318" s="264">
        <f t="shared" si="141"/>
        <v>11.691500000000001</v>
      </c>
      <c r="AD318" s="264">
        <f t="shared" si="142"/>
        <v>12.794499999999999</v>
      </c>
      <c r="AF318" s="266">
        <v>316</v>
      </c>
      <c r="AG318" s="266">
        <v>7.85E-2</v>
      </c>
      <c r="AH318" s="266">
        <v>9.2609999999999992</v>
      </c>
      <c r="AI318" s="266">
        <v>0.10896</v>
      </c>
      <c r="AJ318" s="266">
        <v>6.5839999999999996</v>
      </c>
      <c r="AK318" s="266">
        <v>7.1689999999999996</v>
      </c>
      <c r="AL318" s="266">
        <v>7.532</v>
      </c>
      <c r="AM318" s="266">
        <v>7.7320000000000002</v>
      </c>
      <c r="AN318" s="266">
        <v>8.048</v>
      </c>
      <c r="AO318" s="266">
        <v>8.2680000000000007</v>
      </c>
      <c r="AP318" s="266">
        <v>8.6029999999999998</v>
      </c>
      <c r="AQ318" s="266">
        <v>9.2609999999999992</v>
      </c>
      <c r="AR318" s="266">
        <v>9.9649999999999999</v>
      </c>
      <c r="AS318" s="266">
        <v>10.363</v>
      </c>
      <c r="AT318" s="266">
        <v>10.641</v>
      </c>
      <c r="AU318" s="266">
        <v>11.065</v>
      </c>
      <c r="AV318" s="266">
        <v>11.349</v>
      </c>
      <c r="AW318" s="266">
        <v>11.903</v>
      </c>
      <c r="AX318" s="266">
        <v>12.912000000000001</v>
      </c>
      <c r="BA318" s="372">
        <v>316</v>
      </c>
      <c r="BB318" s="372">
        <v>-0.17680000000000001</v>
      </c>
      <c r="BC318" s="372">
        <v>8.5729000000000006</v>
      </c>
      <c r="BD318" s="372">
        <v>0.12232</v>
      </c>
      <c r="BE318" s="372">
        <v>5.9459999999999997</v>
      </c>
      <c r="BF318" s="372">
        <v>6.4950000000000001</v>
      </c>
      <c r="BG318" s="372">
        <v>6.8419999999999996</v>
      </c>
      <c r="BH318" s="372">
        <v>7.0350000000000001</v>
      </c>
      <c r="BI318" s="372">
        <v>7.3449999999999998</v>
      </c>
      <c r="BJ318" s="372">
        <v>7.5629999999999997</v>
      </c>
      <c r="BK318" s="372">
        <v>7.899</v>
      </c>
      <c r="BL318" s="372">
        <v>8.5730000000000004</v>
      </c>
      <c r="BM318" s="372">
        <v>9.3160000000000007</v>
      </c>
      <c r="BN318" s="372">
        <v>9.7460000000000004</v>
      </c>
      <c r="BO318" s="372">
        <v>10.050000000000001</v>
      </c>
      <c r="BP318" s="372">
        <v>10.522</v>
      </c>
      <c r="BQ318" s="372">
        <v>10.843</v>
      </c>
      <c r="BR318" s="372">
        <v>11.48</v>
      </c>
      <c r="BS318" s="372">
        <v>12.677</v>
      </c>
    </row>
    <row r="319" spans="1:71" x14ac:dyDescent="0.2">
      <c r="A319" s="265">
        <f t="shared" si="143"/>
        <v>8.9250000000000007</v>
      </c>
      <c r="B319" s="265">
        <f t="shared" si="144"/>
        <v>8.2579999999999991</v>
      </c>
      <c r="C319" s="265">
        <f t="shared" si="121"/>
        <v>9.6494999999999997</v>
      </c>
      <c r="D319" s="265">
        <f t="shared" si="145"/>
        <v>317</v>
      </c>
      <c r="E319" s="373">
        <f t="shared" si="146"/>
        <v>10.414784394250514</v>
      </c>
      <c r="F319" s="373">
        <f t="shared" si="147"/>
        <v>0.86789869952087606</v>
      </c>
      <c r="G319" s="373">
        <f t="shared" si="148"/>
        <v>19.414784394250514</v>
      </c>
      <c r="H319" s="374">
        <f t="shared" si="149"/>
        <v>0.93546096981374749</v>
      </c>
      <c r="I319" s="374">
        <f t="shared" si="122"/>
        <v>0.75519699872908741</v>
      </c>
      <c r="J319" s="374">
        <f t="shared" si="123"/>
        <v>0.83795262771143753</v>
      </c>
      <c r="K319" s="265" cm="1">
        <f t="array" ref="K319">$G319^gamma_drug4/($G319^gamma_drug4+(AGE_50_drug4+9)^gamma_drug4)</f>
        <v>1</v>
      </c>
      <c r="L319" s="264">
        <f t="shared" si="124"/>
        <v>317</v>
      </c>
      <c r="M319" s="264">
        <f t="shared" si="125"/>
        <v>-4.9599999999999998E-2</v>
      </c>
      <c r="N319" s="264">
        <f t="shared" si="126"/>
        <v>8.9249499999999991</v>
      </c>
      <c r="O319" s="264">
        <f t="shared" si="127"/>
        <v>0.115645</v>
      </c>
      <c r="P319" s="264">
        <f t="shared" si="128"/>
        <v>6.27</v>
      </c>
      <c r="Q319" s="264">
        <f t="shared" si="129"/>
        <v>6.8380000000000001</v>
      </c>
      <c r="R319" s="264">
        <f t="shared" si="130"/>
        <v>7.1935000000000002</v>
      </c>
      <c r="S319" s="264">
        <f t="shared" si="131"/>
        <v>7.3895</v>
      </c>
      <c r="T319" s="264">
        <f t="shared" si="132"/>
        <v>7.7029999999999994</v>
      </c>
      <c r="U319" s="264">
        <f t="shared" si="133"/>
        <v>7.9225000000000003</v>
      </c>
      <c r="V319" s="264">
        <f t="shared" si="134"/>
        <v>8.2579999999999991</v>
      </c>
      <c r="W319" s="264">
        <f t="shared" si="135"/>
        <v>8.9250000000000007</v>
      </c>
      <c r="X319" s="264">
        <f t="shared" si="136"/>
        <v>9.6494999999999997</v>
      </c>
      <c r="Y319" s="264">
        <f t="shared" si="137"/>
        <v>10.063500000000001</v>
      </c>
      <c r="Z319" s="264">
        <f t="shared" si="138"/>
        <v>10.355</v>
      </c>
      <c r="AA319" s="264">
        <f t="shared" si="139"/>
        <v>10.8035</v>
      </c>
      <c r="AB319" s="264">
        <f t="shared" si="140"/>
        <v>11.106</v>
      </c>
      <c r="AC319" s="264">
        <f t="shared" si="141"/>
        <v>11.702500000000001</v>
      </c>
      <c r="AD319" s="264">
        <f t="shared" si="142"/>
        <v>12.8065</v>
      </c>
      <c r="AF319" s="266">
        <v>317</v>
      </c>
      <c r="AG319" s="266">
        <v>7.8200000000000006E-2</v>
      </c>
      <c r="AH319" s="266">
        <v>9.2690999999999999</v>
      </c>
      <c r="AI319" s="266">
        <v>0.10896</v>
      </c>
      <c r="AJ319" s="266">
        <v>6.5890000000000004</v>
      </c>
      <c r="AK319" s="266">
        <v>7.1749999999999998</v>
      </c>
      <c r="AL319" s="266">
        <v>7.5389999999999997</v>
      </c>
      <c r="AM319" s="266">
        <v>7.7380000000000004</v>
      </c>
      <c r="AN319" s="266">
        <v>8.0549999999999997</v>
      </c>
      <c r="AO319" s="266">
        <v>8.2750000000000004</v>
      </c>
      <c r="AP319" s="266">
        <v>8.61</v>
      </c>
      <c r="AQ319" s="266">
        <v>9.2690000000000001</v>
      </c>
      <c r="AR319" s="266">
        <v>9.9740000000000002</v>
      </c>
      <c r="AS319" s="266">
        <v>10.372</v>
      </c>
      <c r="AT319" s="266">
        <v>10.65</v>
      </c>
      <c r="AU319" s="266">
        <v>11.074999999999999</v>
      </c>
      <c r="AV319" s="266">
        <v>11.359</v>
      </c>
      <c r="AW319" s="266">
        <v>11.914</v>
      </c>
      <c r="AX319" s="266">
        <v>12.923</v>
      </c>
      <c r="BA319" s="372">
        <v>317</v>
      </c>
      <c r="BB319" s="372">
        <v>-0.1774</v>
      </c>
      <c r="BC319" s="372">
        <v>8.5808</v>
      </c>
      <c r="BD319" s="372">
        <v>0.12232999999999999</v>
      </c>
      <c r="BE319" s="372">
        <v>5.9509999999999996</v>
      </c>
      <c r="BF319" s="372">
        <v>6.5010000000000003</v>
      </c>
      <c r="BG319" s="372">
        <v>6.8479999999999999</v>
      </c>
      <c r="BH319" s="372">
        <v>7.0410000000000004</v>
      </c>
      <c r="BI319" s="372">
        <v>7.351</v>
      </c>
      <c r="BJ319" s="372">
        <v>7.57</v>
      </c>
      <c r="BK319" s="372">
        <v>7.9059999999999997</v>
      </c>
      <c r="BL319" s="372">
        <v>8.5809999999999995</v>
      </c>
      <c r="BM319" s="372">
        <v>9.3249999999999993</v>
      </c>
      <c r="BN319" s="372">
        <v>9.7550000000000008</v>
      </c>
      <c r="BO319" s="372">
        <v>10.06</v>
      </c>
      <c r="BP319" s="372">
        <v>10.532</v>
      </c>
      <c r="BQ319" s="372">
        <v>10.853</v>
      </c>
      <c r="BR319" s="372">
        <v>11.491</v>
      </c>
      <c r="BS319" s="372">
        <v>12.69</v>
      </c>
    </row>
    <row r="320" spans="1:71" x14ac:dyDescent="0.2">
      <c r="A320" s="265">
        <f t="shared" si="143"/>
        <v>8.9329999999999998</v>
      </c>
      <c r="B320" s="265">
        <f t="shared" si="144"/>
        <v>8.2654999999999994</v>
      </c>
      <c r="C320" s="265">
        <f t="shared" si="121"/>
        <v>9.6580000000000013</v>
      </c>
      <c r="D320" s="265">
        <f t="shared" si="145"/>
        <v>318</v>
      </c>
      <c r="E320" s="373">
        <f t="shared" si="146"/>
        <v>10.447638603696099</v>
      </c>
      <c r="F320" s="373">
        <f t="shared" si="147"/>
        <v>0.87063655030800824</v>
      </c>
      <c r="G320" s="373">
        <f t="shared" si="148"/>
        <v>19.447638603696099</v>
      </c>
      <c r="H320" s="374">
        <f t="shared" si="149"/>
        <v>0.93590359683536062</v>
      </c>
      <c r="I320" s="374">
        <f t="shared" si="122"/>
        <v>0.7561397750895662</v>
      </c>
      <c r="J320" s="374">
        <f t="shared" si="123"/>
        <v>0.83854867486626428</v>
      </c>
      <c r="K320" s="265" cm="1">
        <f t="array" ref="K320">$G320^gamma_drug4/($G320^gamma_drug4+(AGE_50_drug4+9)^gamma_drug4)</f>
        <v>1</v>
      </c>
      <c r="L320" s="264">
        <f t="shared" si="124"/>
        <v>318</v>
      </c>
      <c r="M320" s="264">
        <f t="shared" si="125"/>
        <v>-5.0049999999999997E-2</v>
      </c>
      <c r="N320" s="264">
        <f t="shared" si="126"/>
        <v>8.9329999999999998</v>
      </c>
      <c r="O320" s="264">
        <f t="shared" si="127"/>
        <v>0.11565500000000001</v>
      </c>
      <c r="P320" s="264">
        <f t="shared" si="128"/>
        <v>6.2759999999999998</v>
      </c>
      <c r="Q320" s="264">
        <f t="shared" si="129"/>
        <v>6.8445</v>
      </c>
      <c r="R320" s="264">
        <f t="shared" si="130"/>
        <v>7.2004999999999999</v>
      </c>
      <c r="S320" s="264">
        <f t="shared" si="131"/>
        <v>7.3964999999999996</v>
      </c>
      <c r="T320" s="264">
        <f t="shared" si="132"/>
        <v>7.7099999999999991</v>
      </c>
      <c r="U320" s="264">
        <f t="shared" si="133"/>
        <v>7.9295</v>
      </c>
      <c r="V320" s="264">
        <f t="shared" si="134"/>
        <v>8.2654999999999994</v>
      </c>
      <c r="W320" s="264">
        <f t="shared" si="135"/>
        <v>8.9329999999999998</v>
      </c>
      <c r="X320" s="264">
        <f t="shared" si="136"/>
        <v>9.6580000000000013</v>
      </c>
      <c r="Y320" s="264">
        <f t="shared" si="137"/>
        <v>10.0725</v>
      </c>
      <c r="Z320" s="264">
        <f t="shared" si="138"/>
        <v>10.3645</v>
      </c>
      <c r="AA320" s="264">
        <f t="shared" si="139"/>
        <v>10.813500000000001</v>
      </c>
      <c r="AB320" s="264">
        <f t="shared" si="140"/>
        <v>11.116</v>
      </c>
      <c r="AC320" s="264">
        <f t="shared" si="141"/>
        <v>11.7135</v>
      </c>
      <c r="AD320" s="264">
        <f t="shared" si="142"/>
        <v>12.818999999999999</v>
      </c>
      <c r="AF320" s="266">
        <v>318</v>
      </c>
      <c r="AG320" s="266">
        <v>7.7899999999999997E-2</v>
      </c>
      <c r="AH320" s="266">
        <v>9.2773000000000003</v>
      </c>
      <c r="AI320" s="266">
        <v>0.10897</v>
      </c>
      <c r="AJ320" s="266">
        <v>6.5949999999999998</v>
      </c>
      <c r="AK320" s="266">
        <v>7.1820000000000004</v>
      </c>
      <c r="AL320" s="266">
        <v>7.5460000000000003</v>
      </c>
      <c r="AM320" s="266">
        <v>7.7450000000000001</v>
      </c>
      <c r="AN320" s="266">
        <v>8.0619999999999994</v>
      </c>
      <c r="AO320" s="266">
        <v>8.282</v>
      </c>
      <c r="AP320" s="266">
        <v>8.6180000000000003</v>
      </c>
      <c r="AQ320" s="266">
        <v>9.2769999999999992</v>
      </c>
      <c r="AR320" s="266">
        <v>9.9830000000000005</v>
      </c>
      <c r="AS320" s="266">
        <v>10.381</v>
      </c>
      <c r="AT320" s="266">
        <v>10.66</v>
      </c>
      <c r="AU320" s="266">
        <v>11.085000000000001</v>
      </c>
      <c r="AV320" s="266">
        <v>11.369</v>
      </c>
      <c r="AW320" s="266">
        <v>11.925000000000001</v>
      </c>
      <c r="AX320" s="266">
        <v>12.935</v>
      </c>
      <c r="BA320" s="372">
        <v>318</v>
      </c>
      <c r="BB320" s="372">
        <v>-0.17799999999999999</v>
      </c>
      <c r="BC320" s="372">
        <v>8.5886999999999993</v>
      </c>
      <c r="BD320" s="372">
        <v>0.12234</v>
      </c>
      <c r="BE320" s="372">
        <v>5.9569999999999999</v>
      </c>
      <c r="BF320" s="372">
        <v>6.5069999999999997</v>
      </c>
      <c r="BG320" s="372">
        <v>6.8550000000000004</v>
      </c>
      <c r="BH320" s="372">
        <v>7.048</v>
      </c>
      <c r="BI320" s="372">
        <v>7.3579999999999997</v>
      </c>
      <c r="BJ320" s="372">
        <v>7.577</v>
      </c>
      <c r="BK320" s="372">
        <v>7.9130000000000003</v>
      </c>
      <c r="BL320" s="372">
        <v>8.5890000000000004</v>
      </c>
      <c r="BM320" s="372">
        <v>9.3330000000000002</v>
      </c>
      <c r="BN320" s="372">
        <v>9.7639999999999993</v>
      </c>
      <c r="BO320" s="372">
        <v>10.069000000000001</v>
      </c>
      <c r="BP320" s="372">
        <v>10.542</v>
      </c>
      <c r="BQ320" s="372">
        <v>10.863</v>
      </c>
      <c r="BR320" s="372">
        <v>11.502000000000001</v>
      </c>
      <c r="BS320" s="372">
        <v>12.702999999999999</v>
      </c>
    </row>
    <row r="321" spans="1:71" x14ac:dyDescent="0.2">
      <c r="A321" s="265">
        <f t="shared" si="143"/>
        <v>8.9409999999999989</v>
      </c>
      <c r="B321" s="265">
        <f t="shared" si="144"/>
        <v>8.2729999999999997</v>
      </c>
      <c r="C321" s="265">
        <f t="shared" si="121"/>
        <v>9.6664999999999992</v>
      </c>
      <c r="D321" s="265">
        <f t="shared" si="145"/>
        <v>319</v>
      </c>
      <c r="E321" s="373">
        <f t="shared" si="146"/>
        <v>10.480492813141684</v>
      </c>
      <c r="F321" s="373">
        <f t="shared" si="147"/>
        <v>0.87337440109514031</v>
      </c>
      <c r="G321" s="373">
        <f t="shared" si="148"/>
        <v>19.480492813141684</v>
      </c>
      <c r="H321" s="374">
        <f t="shared" si="149"/>
        <v>0.9363426547883007</v>
      </c>
      <c r="I321" s="374">
        <f t="shared" si="122"/>
        <v>0.75707850343981598</v>
      </c>
      <c r="J321" s="374">
        <f t="shared" si="123"/>
        <v>0.83914194887428484</v>
      </c>
      <c r="K321" s="265" cm="1">
        <f t="array" ref="K321">$G321^gamma_drug4/($G321^gamma_drug4+(AGE_50_drug4+9)^gamma_drug4)</f>
        <v>1</v>
      </c>
      <c r="L321" s="264">
        <f t="shared" si="124"/>
        <v>319</v>
      </c>
      <c r="M321" s="264">
        <f t="shared" si="125"/>
        <v>-5.0449999999999995E-2</v>
      </c>
      <c r="N321" s="264">
        <f t="shared" si="126"/>
        <v>8.9409500000000008</v>
      </c>
      <c r="O321" s="264">
        <f t="shared" si="127"/>
        <v>0.11566</v>
      </c>
      <c r="P321" s="264">
        <f t="shared" si="128"/>
        <v>6.2814999999999994</v>
      </c>
      <c r="Q321" s="264">
        <f t="shared" si="129"/>
        <v>6.85</v>
      </c>
      <c r="R321" s="264">
        <f t="shared" si="130"/>
        <v>7.2065000000000001</v>
      </c>
      <c r="S321" s="264">
        <f t="shared" si="131"/>
        <v>7.4030000000000005</v>
      </c>
      <c r="T321" s="264">
        <f t="shared" si="132"/>
        <v>7.7170000000000005</v>
      </c>
      <c r="U321" s="264">
        <f t="shared" si="133"/>
        <v>7.9364999999999997</v>
      </c>
      <c r="V321" s="264">
        <f t="shared" si="134"/>
        <v>8.2729999999999997</v>
      </c>
      <c r="W321" s="264">
        <f t="shared" si="135"/>
        <v>8.9409999999999989</v>
      </c>
      <c r="X321" s="264">
        <f t="shared" si="136"/>
        <v>9.6664999999999992</v>
      </c>
      <c r="Y321" s="264">
        <f t="shared" si="137"/>
        <v>10.0815</v>
      </c>
      <c r="Z321" s="264">
        <f t="shared" si="138"/>
        <v>10.3735</v>
      </c>
      <c r="AA321" s="264">
        <f t="shared" si="139"/>
        <v>10.823</v>
      </c>
      <c r="AB321" s="264">
        <f t="shared" si="140"/>
        <v>11.1265</v>
      </c>
      <c r="AC321" s="264">
        <f t="shared" si="141"/>
        <v>11.724</v>
      </c>
      <c r="AD321" s="264">
        <f t="shared" si="142"/>
        <v>12.831</v>
      </c>
      <c r="AF321" s="266">
        <v>319</v>
      </c>
      <c r="AG321" s="266">
        <v>7.7600000000000002E-2</v>
      </c>
      <c r="AH321" s="266">
        <v>9.2853999999999992</v>
      </c>
      <c r="AI321" s="266">
        <v>0.10897</v>
      </c>
      <c r="AJ321" s="266">
        <v>6.601</v>
      </c>
      <c r="AK321" s="266">
        <v>7.1879999999999997</v>
      </c>
      <c r="AL321" s="266">
        <v>7.5519999999999996</v>
      </c>
      <c r="AM321" s="266">
        <v>7.7519999999999998</v>
      </c>
      <c r="AN321" s="266">
        <v>8.0690000000000008</v>
      </c>
      <c r="AO321" s="266">
        <v>8.2899999999999991</v>
      </c>
      <c r="AP321" s="266">
        <v>8.6259999999999994</v>
      </c>
      <c r="AQ321" s="266">
        <v>9.2850000000000001</v>
      </c>
      <c r="AR321" s="266">
        <v>9.9909999999999997</v>
      </c>
      <c r="AS321" s="266">
        <v>10.39</v>
      </c>
      <c r="AT321" s="266">
        <v>10.669</v>
      </c>
      <c r="AU321" s="266">
        <v>11.093999999999999</v>
      </c>
      <c r="AV321" s="266">
        <v>11.379</v>
      </c>
      <c r="AW321" s="266">
        <v>11.935</v>
      </c>
      <c r="AX321" s="266">
        <v>12.946999999999999</v>
      </c>
      <c r="BA321" s="372">
        <v>319</v>
      </c>
      <c r="BB321" s="372">
        <v>-0.17849999999999999</v>
      </c>
      <c r="BC321" s="372">
        <v>8.5965000000000007</v>
      </c>
      <c r="BD321" s="372">
        <v>0.12235</v>
      </c>
      <c r="BE321" s="372">
        <v>5.9619999999999997</v>
      </c>
      <c r="BF321" s="372">
        <v>6.5119999999999996</v>
      </c>
      <c r="BG321" s="372">
        <v>6.8609999999999998</v>
      </c>
      <c r="BH321" s="372">
        <v>7.0540000000000003</v>
      </c>
      <c r="BI321" s="372">
        <v>7.3650000000000002</v>
      </c>
      <c r="BJ321" s="372">
        <v>7.5830000000000002</v>
      </c>
      <c r="BK321" s="372">
        <v>7.92</v>
      </c>
      <c r="BL321" s="372">
        <v>8.5969999999999995</v>
      </c>
      <c r="BM321" s="372">
        <v>9.3420000000000005</v>
      </c>
      <c r="BN321" s="372">
        <v>9.7729999999999997</v>
      </c>
      <c r="BO321" s="372">
        <v>10.077999999999999</v>
      </c>
      <c r="BP321" s="372">
        <v>10.552</v>
      </c>
      <c r="BQ321" s="372">
        <v>10.874000000000001</v>
      </c>
      <c r="BR321" s="372">
        <v>11.513</v>
      </c>
      <c r="BS321" s="372">
        <v>12.715</v>
      </c>
    </row>
    <row r="322" spans="1:71" x14ac:dyDescent="0.2">
      <c r="A322" s="265">
        <f t="shared" si="143"/>
        <v>8.9489999999999998</v>
      </c>
      <c r="B322" s="265">
        <f t="shared" si="144"/>
        <v>8.2805</v>
      </c>
      <c r="C322" s="265">
        <f t="shared" ref="C322:C385" si="150">X322</f>
        <v>9.6750000000000007</v>
      </c>
      <c r="D322" s="265">
        <f t="shared" si="145"/>
        <v>320</v>
      </c>
      <c r="E322" s="373">
        <f t="shared" si="146"/>
        <v>10.513347022587268</v>
      </c>
      <c r="F322" s="373">
        <f t="shared" si="147"/>
        <v>0.87611225188227237</v>
      </c>
      <c r="G322" s="373">
        <f t="shared" si="148"/>
        <v>19.513347022587268</v>
      </c>
      <c r="H322" s="374">
        <f t="shared" si="149"/>
        <v>0.93677817559224374</v>
      </c>
      <c r="I322" s="374">
        <f t="shared" ref="I322:I385" si="151">$G322^gamma_drug2/($G322^gamma_drug2+(AGE_50_drug2+9)^gamma_drug2)</f>
        <v>0.75801319900593045</v>
      </c>
      <c r="J322" s="374">
        <f t="shared" ref="J322:J385" si="152">$G322^gamma_drug3/($G322^gamma_drug3+(AGE_50_drug3+9)^gamma_drug3)</f>
        <v>0.83973246420967074</v>
      </c>
      <c r="K322" s="265" cm="1">
        <f t="array" ref="K322">$G322^gamma_drug4/($G322^gamma_drug4+(AGE_50_drug4+9)^gamma_drug4)</f>
        <v>1</v>
      </c>
      <c r="L322" s="264">
        <f t="shared" ref="L322:L385" si="153">AVERAGE(AF322,BA322)</f>
        <v>320</v>
      </c>
      <c r="M322" s="264">
        <f t="shared" ref="M322:M385" si="154">AVERAGE(AG322,BB322)</f>
        <v>-5.0900000000000008E-2</v>
      </c>
      <c r="N322" s="264">
        <f t="shared" ref="N322:N385" si="155">AVERAGE(AH322,BC322)</f>
        <v>8.94895</v>
      </c>
      <c r="O322" s="264">
        <f t="shared" ref="O322:O385" si="156">AVERAGE(AI322,BD322)</f>
        <v>0.11566499999999999</v>
      </c>
      <c r="P322" s="264">
        <f t="shared" ref="P322:P385" si="157">AVERAGE(AJ322,BE322)</f>
        <v>6.2874999999999996</v>
      </c>
      <c r="Q322" s="264">
        <f t="shared" ref="Q322:Q385" si="158">AVERAGE(AK322,BF322)</f>
        <v>6.8565000000000005</v>
      </c>
      <c r="R322" s="264">
        <f t="shared" ref="R322:R385" si="159">AVERAGE(AL322,BG322)</f>
        <v>7.2130000000000001</v>
      </c>
      <c r="S322" s="264">
        <f t="shared" ref="S322:S385" si="160">AVERAGE(AM322,BH322)</f>
        <v>7.41</v>
      </c>
      <c r="T322" s="264">
        <f t="shared" ref="T322:T385" si="161">AVERAGE(AN322,BI322)</f>
        <v>7.7240000000000002</v>
      </c>
      <c r="U322" s="264">
        <f t="shared" ref="U322:U385" si="162">AVERAGE(AO322,BJ322)</f>
        <v>7.9435000000000002</v>
      </c>
      <c r="V322" s="264">
        <f t="shared" ref="V322:V385" si="163">AVERAGE(AP322,BK322)</f>
        <v>8.2805</v>
      </c>
      <c r="W322" s="264">
        <f t="shared" ref="W322:W385" si="164">AVERAGE(AQ322,BL322)</f>
        <v>8.9489999999999998</v>
      </c>
      <c r="X322" s="264">
        <f t="shared" ref="X322:X385" si="165">AVERAGE(AR322,BM322)</f>
        <v>9.6750000000000007</v>
      </c>
      <c r="Y322" s="264">
        <f t="shared" ref="Y322:Y385" si="166">AVERAGE(AS322,BN322)</f>
        <v>10.091000000000001</v>
      </c>
      <c r="Z322" s="264">
        <f t="shared" ref="Z322:Z385" si="167">AVERAGE(AT322,BO322)</f>
        <v>10.382999999999999</v>
      </c>
      <c r="AA322" s="264">
        <f t="shared" ref="AA322:AA385" si="168">AVERAGE(AU322,BP322)</f>
        <v>10.832999999999998</v>
      </c>
      <c r="AB322" s="264">
        <f t="shared" ref="AB322:AB385" si="169">AVERAGE(AV322,BQ322)</f>
        <v>11.1365</v>
      </c>
      <c r="AC322" s="264">
        <f t="shared" ref="AC322:AC385" si="170">AVERAGE(AW322,BR322)</f>
        <v>11.734999999999999</v>
      </c>
      <c r="AD322" s="264">
        <f t="shared" ref="AD322:AD385" si="171">AVERAGE(AX322,BS322)</f>
        <v>12.843499999999999</v>
      </c>
      <c r="AF322" s="266">
        <v>320</v>
      </c>
      <c r="AG322" s="266">
        <v>7.7299999999999994E-2</v>
      </c>
      <c r="AH322" s="266">
        <v>9.2934999999999999</v>
      </c>
      <c r="AI322" s="266">
        <v>0.10897999999999999</v>
      </c>
      <c r="AJ322" s="266">
        <v>6.6070000000000002</v>
      </c>
      <c r="AK322" s="266">
        <v>7.194</v>
      </c>
      <c r="AL322" s="266">
        <v>7.5590000000000002</v>
      </c>
      <c r="AM322" s="266">
        <v>7.7590000000000003</v>
      </c>
      <c r="AN322" s="266">
        <v>8.0760000000000005</v>
      </c>
      <c r="AO322" s="266">
        <v>8.2970000000000006</v>
      </c>
      <c r="AP322" s="266">
        <v>8.6329999999999991</v>
      </c>
      <c r="AQ322" s="266">
        <v>9.2940000000000005</v>
      </c>
      <c r="AR322" s="266">
        <v>10</v>
      </c>
      <c r="AS322" s="266">
        <v>10.4</v>
      </c>
      <c r="AT322" s="266">
        <v>10.678000000000001</v>
      </c>
      <c r="AU322" s="266">
        <v>11.103999999999999</v>
      </c>
      <c r="AV322" s="266">
        <v>11.388999999999999</v>
      </c>
      <c r="AW322" s="266">
        <v>11.946</v>
      </c>
      <c r="AX322" s="266">
        <v>12.959</v>
      </c>
      <c r="BA322" s="372">
        <v>320</v>
      </c>
      <c r="BB322" s="372">
        <v>-0.17910000000000001</v>
      </c>
      <c r="BC322" s="372">
        <v>8.6044</v>
      </c>
      <c r="BD322" s="372">
        <v>0.12235</v>
      </c>
      <c r="BE322" s="372">
        <v>5.968</v>
      </c>
      <c r="BF322" s="372">
        <v>6.5190000000000001</v>
      </c>
      <c r="BG322" s="372">
        <v>6.867</v>
      </c>
      <c r="BH322" s="372">
        <v>7.0609999999999999</v>
      </c>
      <c r="BI322" s="372">
        <v>7.3719999999999999</v>
      </c>
      <c r="BJ322" s="372">
        <v>7.59</v>
      </c>
      <c r="BK322" s="372">
        <v>7.9279999999999999</v>
      </c>
      <c r="BL322" s="372">
        <v>8.6039999999999992</v>
      </c>
      <c r="BM322" s="372">
        <v>9.35</v>
      </c>
      <c r="BN322" s="372">
        <v>9.782</v>
      </c>
      <c r="BO322" s="372">
        <v>10.087999999999999</v>
      </c>
      <c r="BP322" s="372">
        <v>10.561999999999999</v>
      </c>
      <c r="BQ322" s="372">
        <v>10.884</v>
      </c>
      <c r="BR322" s="372">
        <v>11.523999999999999</v>
      </c>
      <c r="BS322" s="372">
        <v>12.728</v>
      </c>
    </row>
    <row r="323" spans="1:71" x14ac:dyDescent="0.2">
      <c r="A323" s="265">
        <f t="shared" ref="A323:A386" si="172">W323</f>
        <v>8.9570000000000007</v>
      </c>
      <c r="B323" s="265">
        <f t="shared" ref="B323:B386" si="173">V323</f>
        <v>8.2880000000000003</v>
      </c>
      <c r="C323" s="265">
        <f t="shared" si="150"/>
        <v>9.6840000000000011</v>
      </c>
      <c r="D323" s="265">
        <f t="shared" ref="D323:D386" si="174">L323</f>
        <v>321</v>
      </c>
      <c r="E323" s="373">
        <f t="shared" ref="E323:E386" si="175">D323/(365.25/12)</f>
        <v>10.546201232032855</v>
      </c>
      <c r="F323" s="373">
        <f t="shared" ref="F323:F386" si="176">D323/365.25</f>
        <v>0.87885010266940455</v>
      </c>
      <c r="G323" s="373">
        <f t="shared" ref="G323:G386" si="177">E323+9</f>
        <v>19.546201232032857</v>
      </c>
      <c r="H323" s="374">
        <f t="shared" ref="H323:H386" si="178">$G323^gamma_drug1/(G323^gamma+(AGE_50_drug1+9)^gamma_drug1)</f>
        <v>0.93721019087079294</v>
      </c>
      <c r="I323" s="374">
        <f t="shared" si="151"/>
        <v>0.75894387701253974</v>
      </c>
      <c r="J323" s="374">
        <f t="shared" si="152"/>
        <v>0.84032023527356448</v>
      </c>
      <c r="K323" s="265" cm="1">
        <f t="array" ref="K323">$G323^gamma_drug4/($G323^gamma_drug4+(AGE_50_drug4+9)^gamma_drug4)</f>
        <v>1</v>
      </c>
      <c r="L323" s="264">
        <f t="shared" si="153"/>
        <v>321</v>
      </c>
      <c r="M323" s="264">
        <f t="shared" si="154"/>
        <v>-5.135E-2</v>
      </c>
      <c r="N323" s="264">
        <f t="shared" si="155"/>
        <v>8.956900000000001</v>
      </c>
      <c r="O323" s="264">
        <f t="shared" si="156"/>
        <v>0.11567</v>
      </c>
      <c r="P323" s="264">
        <f t="shared" si="157"/>
        <v>6.2934999999999999</v>
      </c>
      <c r="Q323" s="264">
        <f t="shared" si="158"/>
        <v>6.8629999999999995</v>
      </c>
      <c r="R323" s="264">
        <f t="shared" si="159"/>
        <v>7.2195</v>
      </c>
      <c r="S323" s="264">
        <f t="shared" si="160"/>
        <v>7.4160000000000004</v>
      </c>
      <c r="T323" s="264">
        <f t="shared" si="161"/>
        <v>7.7305000000000001</v>
      </c>
      <c r="U323" s="264">
        <f t="shared" si="162"/>
        <v>7.9504999999999999</v>
      </c>
      <c r="V323" s="264">
        <f t="shared" si="163"/>
        <v>8.2880000000000003</v>
      </c>
      <c r="W323" s="264">
        <f t="shared" si="164"/>
        <v>8.9570000000000007</v>
      </c>
      <c r="X323" s="264">
        <f t="shared" si="165"/>
        <v>9.6840000000000011</v>
      </c>
      <c r="Y323" s="264">
        <f t="shared" si="166"/>
        <v>10.100000000000001</v>
      </c>
      <c r="Z323" s="264">
        <f t="shared" si="167"/>
        <v>10.3925</v>
      </c>
      <c r="AA323" s="264">
        <f t="shared" si="168"/>
        <v>10.843</v>
      </c>
      <c r="AB323" s="264">
        <f t="shared" si="169"/>
        <v>11.1465</v>
      </c>
      <c r="AC323" s="264">
        <f t="shared" si="170"/>
        <v>11.7455</v>
      </c>
      <c r="AD323" s="264">
        <f t="shared" si="171"/>
        <v>12.855</v>
      </c>
      <c r="AF323" s="266">
        <v>321</v>
      </c>
      <c r="AG323" s="266">
        <v>7.6999999999999999E-2</v>
      </c>
      <c r="AH323" s="266">
        <v>9.3016000000000005</v>
      </c>
      <c r="AI323" s="266">
        <v>0.10897999999999999</v>
      </c>
      <c r="AJ323" s="266">
        <v>6.6130000000000004</v>
      </c>
      <c r="AK323" s="266">
        <v>7.2009999999999996</v>
      </c>
      <c r="AL323" s="266">
        <v>7.5650000000000004</v>
      </c>
      <c r="AM323" s="266">
        <v>7.7649999999999997</v>
      </c>
      <c r="AN323" s="266">
        <v>8.0830000000000002</v>
      </c>
      <c r="AO323" s="266">
        <v>8.3040000000000003</v>
      </c>
      <c r="AP323" s="266">
        <v>8.641</v>
      </c>
      <c r="AQ323" s="266">
        <v>9.3019999999999996</v>
      </c>
      <c r="AR323" s="266">
        <v>10.009</v>
      </c>
      <c r="AS323" s="266">
        <v>10.409000000000001</v>
      </c>
      <c r="AT323" s="266">
        <v>10.688000000000001</v>
      </c>
      <c r="AU323" s="266">
        <v>11.114000000000001</v>
      </c>
      <c r="AV323" s="266">
        <v>11.398999999999999</v>
      </c>
      <c r="AW323" s="266">
        <v>11.956</v>
      </c>
      <c r="AX323" s="266">
        <v>12.97</v>
      </c>
      <c r="BA323" s="372">
        <v>321</v>
      </c>
      <c r="BB323" s="372">
        <v>-0.1797</v>
      </c>
      <c r="BC323" s="372">
        <v>8.6121999999999996</v>
      </c>
      <c r="BD323" s="372">
        <v>0.12236</v>
      </c>
      <c r="BE323" s="372">
        <v>5.9740000000000002</v>
      </c>
      <c r="BF323" s="372">
        <v>6.5250000000000004</v>
      </c>
      <c r="BG323" s="372">
        <v>6.8739999999999997</v>
      </c>
      <c r="BH323" s="372">
        <v>7.0670000000000002</v>
      </c>
      <c r="BI323" s="372">
        <v>7.3780000000000001</v>
      </c>
      <c r="BJ323" s="372">
        <v>7.5970000000000004</v>
      </c>
      <c r="BK323" s="372">
        <v>7.9349999999999996</v>
      </c>
      <c r="BL323" s="372">
        <v>8.6120000000000001</v>
      </c>
      <c r="BM323" s="372">
        <v>9.359</v>
      </c>
      <c r="BN323" s="372">
        <v>9.7910000000000004</v>
      </c>
      <c r="BO323" s="372">
        <v>10.097</v>
      </c>
      <c r="BP323" s="372">
        <v>10.571999999999999</v>
      </c>
      <c r="BQ323" s="372">
        <v>10.894</v>
      </c>
      <c r="BR323" s="372">
        <v>11.535</v>
      </c>
      <c r="BS323" s="372">
        <v>12.74</v>
      </c>
    </row>
    <row r="324" spans="1:71" x14ac:dyDescent="0.2">
      <c r="A324" s="265">
        <f t="shared" si="172"/>
        <v>8.9649999999999999</v>
      </c>
      <c r="B324" s="265">
        <f t="shared" si="173"/>
        <v>8.2949999999999999</v>
      </c>
      <c r="C324" s="265">
        <f t="shared" si="150"/>
        <v>9.6930000000000014</v>
      </c>
      <c r="D324" s="265">
        <f t="shared" si="174"/>
        <v>322</v>
      </c>
      <c r="E324" s="373">
        <f t="shared" si="175"/>
        <v>10.57905544147844</v>
      </c>
      <c r="F324" s="373">
        <f t="shared" si="176"/>
        <v>0.88158795345653662</v>
      </c>
      <c r="G324" s="373">
        <f t="shared" si="177"/>
        <v>19.579055441478438</v>
      </c>
      <c r="H324" s="374">
        <f t="shared" si="178"/>
        <v>0.93763873195399838</v>
      </c>
      <c r="I324" s="374">
        <f t="shared" si="151"/>
        <v>0.75987055268175652</v>
      </c>
      <c r="J324" s="374">
        <f t="shared" si="152"/>
        <v>0.84090527639429113</v>
      </c>
      <c r="K324" s="265" cm="1">
        <f t="array" ref="K324">$G324^gamma_drug4/($G324^gamma_drug4+(AGE_50_drug4+9)^gamma_drug4)</f>
        <v>1</v>
      </c>
      <c r="L324" s="264">
        <f t="shared" si="153"/>
        <v>322</v>
      </c>
      <c r="M324" s="264">
        <f t="shared" si="154"/>
        <v>-5.1749999999999997E-2</v>
      </c>
      <c r="N324" s="264">
        <f t="shared" si="155"/>
        <v>8.9649000000000001</v>
      </c>
      <c r="O324" s="264">
        <f t="shared" si="156"/>
        <v>0.11568000000000001</v>
      </c>
      <c r="P324" s="264">
        <f t="shared" si="157"/>
        <v>6.2985000000000007</v>
      </c>
      <c r="Q324" s="264">
        <f t="shared" si="158"/>
        <v>6.8685</v>
      </c>
      <c r="R324" s="264">
        <f t="shared" si="159"/>
        <v>7.226</v>
      </c>
      <c r="S324" s="264">
        <f t="shared" si="160"/>
        <v>7.423</v>
      </c>
      <c r="T324" s="264">
        <f t="shared" si="161"/>
        <v>7.7374999999999998</v>
      </c>
      <c r="U324" s="264">
        <f t="shared" si="162"/>
        <v>7.9574999999999996</v>
      </c>
      <c r="V324" s="264">
        <f t="shared" si="163"/>
        <v>8.2949999999999999</v>
      </c>
      <c r="W324" s="264">
        <f t="shared" si="164"/>
        <v>8.9649999999999999</v>
      </c>
      <c r="X324" s="264">
        <f t="shared" si="165"/>
        <v>9.6930000000000014</v>
      </c>
      <c r="Y324" s="264">
        <f t="shared" si="166"/>
        <v>10.109</v>
      </c>
      <c r="Z324" s="264">
        <f t="shared" si="167"/>
        <v>10.401499999999999</v>
      </c>
      <c r="AA324" s="264">
        <f t="shared" si="168"/>
        <v>10.853000000000002</v>
      </c>
      <c r="AB324" s="264">
        <f t="shared" si="169"/>
        <v>11.157</v>
      </c>
      <c r="AC324" s="264">
        <f t="shared" si="170"/>
        <v>11.756499999999999</v>
      </c>
      <c r="AD324" s="264">
        <f t="shared" si="171"/>
        <v>12.8675</v>
      </c>
      <c r="AF324" s="266">
        <v>322</v>
      </c>
      <c r="AG324" s="266">
        <v>7.6700000000000004E-2</v>
      </c>
      <c r="AH324" s="266">
        <v>9.3096999999999994</v>
      </c>
      <c r="AI324" s="266">
        <v>0.10899</v>
      </c>
      <c r="AJ324" s="266">
        <v>6.6180000000000003</v>
      </c>
      <c r="AK324" s="266">
        <v>7.2069999999999999</v>
      </c>
      <c r="AL324" s="266">
        <v>7.5720000000000001</v>
      </c>
      <c r="AM324" s="266">
        <v>7.7720000000000002</v>
      </c>
      <c r="AN324" s="266">
        <v>8.09</v>
      </c>
      <c r="AO324" s="266">
        <v>8.3109999999999999</v>
      </c>
      <c r="AP324" s="266">
        <v>8.6479999999999997</v>
      </c>
      <c r="AQ324" s="266">
        <v>9.31</v>
      </c>
      <c r="AR324" s="266">
        <v>10.018000000000001</v>
      </c>
      <c r="AS324" s="266">
        <v>10.417999999999999</v>
      </c>
      <c r="AT324" s="266">
        <v>10.696999999999999</v>
      </c>
      <c r="AU324" s="266">
        <v>11.124000000000001</v>
      </c>
      <c r="AV324" s="266">
        <v>11.41</v>
      </c>
      <c r="AW324" s="266">
        <v>11.967000000000001</v>
      </c>
      <c r="AX324" s="266">
        <v>12.981999999999999</v>
      </c>
      <c r="BA324" s="372">
        <v>322</v>
      </c>
      <c r="BB324" s="372">
        <v>-0.1802</v>
      </c>
      <c r="BC324" s="372">
        <v>8.6201000000000008</v>
      </c>
      <c r="BD324" s="372">
        <v>0.12237000000000001</v>
      </c>
      <c r="BE324" s="372">
        <v>5.9790000000000001</v>
      </c>
      <c r="BF324" s="372">
        <v>6.53</v>
      </c>
      <c r="BG324" s="372">
        <v>6.88</v>
      </c>
      <c r="BH324" s="372">
        <v>7.0739999999999998</v>
      </c>
      <c r="BI324" s="372">
        <v>7.3849999999999998</v>
      </c>
      <c r="BJ324" s="372">
        <v>7.6040000000000001</v>
      </c>
      <c r="BK324" s="372">
        <v>7.9420000000000002</v>
      </c>
      <c r="BL324" s="372">
        <v>8.6199999999999992</v>
      </c>
      <c r="BM324" s="372">
        <v>9.3680000000000003</v>
      </c>
      <c r="BN324" s="372">
        <v>9.8000000000000007</v>
      </c>
      <c r="BO324" s="372">
        <v>10.106</v>
      </c>
      <c r="BP324" s="372">
        <v>10.582000000000001</v>
      </c>
      <c r="BQ324" s="372">
        <v>10.904</v>
      </c>
      <c r="BR324" s="372">
        <v>11.545999999999999</v>
      </c>
      <c r="BS324" s="372">
        <v>12.753</v>
      </c>
    </row>
    <row r="325" spans="1:71" x14ac:dyDescent="0.2">
      <c r="A325" s="265">
        <f t="shared" si="172"/>
        <v>8.972999999999999</v>
      </c>
      <c r="B325" s="265">
        <f t="shared" si="173"/>
        <v>8.3025000000000002</v>
      </c>
      <c r="C325" s="265">
        <f t="shared" si="150"/>
        <v>9.7014999999999993</v>
      </c>
      <c r="D325" s="265">
        <f t="shared" si="174"/>
        <v>323</v>
      </c>
      <c r="E325" s="373">
        <f t="shared" si="175"/>
        <v>10.611909650924025</v>
      </c>
      <c r="F325" s="373">
        <f t="shared" si="176"/>
        <v>0.88432580424366869</v>
      </c>
      <c r="G325" s="373">
        <f t="shared" si="177"/>
        <v>19.611909650924026</v>
      </c>
      <c r="H325" s="374">
        <f t="shared" si="178"/>
        <v>0.93806382988086734</v>
      </c>
      <c r="I325" s="374">
        <f t="shared" si="151"/>
        <v>0.76079324123213588</v>
      </c>
      <c r="J325" s="374">
        <f t="shared" si="152"/>
        <v>0.84148760182757287</v>
      </c>
      <c r="K325" s="265" cm="1">
        <f t="array" ref="K325">$G325^gamma_drug4/($G325^gamma_drug4+(AGE_50_drug4+9)^gamma_drug4)</f>
        <v>1</v>
      </c>
      <c r="L325" s="264">
        <f t="shared" si="153"/>
        <v>323</v>
      </c>
      <c r="M325" s="264">
        <f t="shared" si="154"/>
        <v>-5.2199999999999996E-2</v>
      </c>
      <c r="N325" s="264">
        <f t="shared" si="155"/>
        <v>8.9728500000000011</v>
      </c>
      <c r="O325" s="264">
        <f t="shared" si="156"/>
        <v>0.11568500000000001</v>
      </c>
      <c r="P325" s="264">
        <f t="shared" si="157"/>
        <v>6.3045</v>
      </c>
      <c r="Q325" s="264">
        <f t="shared" si="158"/>
        <v>6.8744999999999994</v>
      </c>
      <c r="R325" s="264">
        <f t="shared" si="159"/>
        <v>7.2324999999999999</v>
      </c>
      <c r="S325" s="264">
        <f t="shared" si="160"/>
        <v>7.4295</v>
      </c>
      <c r="T325" s="264">
        <f t="shared" si="161"/>
        <v>7.7445000000000004</v>
      </c>
      <c r="U325" s="264">
        <f t="shared" si="162"/>
        <v>7.9644999999999992</v>
      </c>
      <c r="V325" s="264">
        <f t="shared" si="163"/>
        <v>8.3025000000000002</v>
      </c>
      <c r="W325" s="264">
        <f t="shared" si="164"/>
        <v>8.972999999999999</v>
      </c>
      <c r="X325" s="264">
        <f t="shared" si="165"/>
        <v>9.7014999999999993</v>
      </c>
      <c r="Y325" s="264">
        <f t="shared" si="166"/>
        <v>10.117999999999999</v>
      </c>
      <c r="Z325" s="264">
        <f t="shared" si="167"/>
        <v>10.4115</v>
      </c>
      <c r="AA325" s="264">
        <f t="shared" si="168"/>
        <v>10.863</v>
      </c>
      <c r="AB325" s="264">
        <f t="shared" si="169"/>
        <v>11.1675</v>
      </c>
      <c r="AC325" s="264">
        <f t="shared" si="170"/>
        <v>11.7675</v>
      </c>
      <c r="AD325" s="264">
        <f t="shared" si="171"/>
        <v>12.8795</v>
      </c>
      <c r="AF325" s="266">
        <v>323</v>
      </c>
      <c r="AG325" s="266">
        <v>7.6399999999999996E-2</v>
      </c>
      <c r="AH325" s="266">
        <v>9.3178000000000001</v>
      </c>
      <c r="AI325" s="266">
        <v>0.10899</v>
      </c>
      <c r="AJ325" s="266">
        <v>6.6239999999999997</v>
      </c>
      <c r="AK325" s="266">
        <v>7.2130000000000001</v>
      </c>
      <c r="AL325" s="266">
        <v>7.5789999999999997</v>
      </c>
      <c r="AM325" s="266">
        <v>7.7789999999999999</v>
      </c>
      <c r="AN325" s="266">
        <v>8.0969999999999995</v>
      </c>
      <c r="AO325" s="266">
        <v>8.3179999999999996</v>
      </c>
      <c r="AP325" s="266">
        <v>8.6560000000000006</v>
      </c>
      <c r="AQ325" s="266">
        <v>9.3179999999999996</v>
      </c>
      <c r="AR325" s="266">
        <v>10.026999999999999</v>
      </c>
      <c r="AS325" s="266">
        <v>10.427</v>
      </c>
      <c r="AT325" s="266">
        <v>10.707000000000001</v>
      </c>
      <c r="AU325" s="266">
        <v>11.134</v>
      </c>
      <c r="AV325" s="266">
        <v>11.42</v>
      </c>
      <c r="AW325" s="266">
        <v>11.978</v>
      </c>
      <c r="AX325" s="266">
        <v>12.994</v>
      </c>
      <c r="BA325" s="372">
        <v>323</v>
      </c>
      <c r="BB325" s="372">
        <v>-0.18079999999999999</v>
      </c>
      <c r="BC325" s="372">
        <v>8.6279000000000003</v>
      </c>
      <c r="BD325" s="372">
        <v>0.12238</v>
      </c>
      <c r="BE325" s="372">
        <v>5.9850000000000003</v>
      </c>
      <c r="BF325" s="372">
        <v>6.5359999999999996</v>
      </c>
      <c r="BG325" s="372">
        <v>6.8860000000000001</v>
      </c>
      <c r="BH325" s="372">
        <v>7.08</v>
      </c>
      <c r="BI325" s="372">
        <v>7.3920000000000003</v>
      </c>
      <c r="BJ325" s="372">
        <v>7.6109999999999998</v>
      </c>
      <c r="BK325" s="372">
        <v>7.9489999999999998</v>
      </c>
      <c r="BL325" s="372">
        <v>8.6280000000000001</v>
      </c>
      <c r="BM325" s="372">
        <v>9.3759999999999994</v>
      </c>
      <c r="BN325" s="372">
        <v>9.8089999999999993</v>
      </c>
      <c r="BO325" s="372">
        <v>10.116</v>
      </c>
      <c r="BP325" s="372">
        <v>10.592000000000001</v>
      </c>
      <c r="BQ325" s="372">
        <v>10.914999999999999</v>
      </c>
      <c r="BR325" s="372">
        <v>11.557</v>
      </c>
      <c r="BS325" s="372">
        <v>12.765000000000001</v>
      </c>
    </row>
    <row r="326" spans="1:71" x14ac:dyDescent="0.2">
      <c r="A326" s="265">
        <f t="shared" si="172"/>
        <v>8.9809999999999999</v>
      </c>
      <c r="B326" s="265">
        <f t="shared" si="173"/>
        <v>8.3094999999999999</v>
      </c>
      <c r="C326" s="265">
        <f t="shared" si="150"/>
        <v>9.7100000000000009</v>
      </c>
      <c r="D326" s="265">
        <f t="shared" si="174"/>
        <v>324</v>
      </c>
      <c r="E326" s="373">
        <f t="shared" si="175"/>
        <v>10.64476386036961</v>
      </c>
      <c r="F326" s="373">
        <f t="shared" si="176"/>
        <v>0.88706365503080087</v>
      </c>
      <c r="G326" s="373">
        <f t="shared" si="177"/>
        <v>19.644763860369608</v>
      </c>
      <c r="H326" s="374">
        <f t="shared" si="178"/>
        <v>0.93848551540186043</v>
      </c>
      <c r="I326" s="374">
        <f t="shared" si="151"/>
        <v>0.76171195787765789</v>
      </c>
      <c r="J326" s="374">
        <f t="shared" si="152"/>
        <v>0.84206722575674453</v>
      </c>
      <c r="K326" s="265" cm="1">
        <f t="array" ref="K326">$G326^gamma_drug4/($G326^gamma_drug4+(AGE_50_drug4+9)^gamma_drug4)</f>
        <v>1</v>
      </c>
      <c r="L326" s="264">
        <f t="shared" si="153"/>
        <v>324</v>
      </c>
      <c r="M326" s="264">
        <f t="shared" si="154"/>
        <v>-5.2599999999999994E-2</v>
      </c>
      <c r="N326" s="264">
        <f t="shared" si="155"/>
        <v>8.9807500000000005</v>
      </c>
      <c r="O326" s="264">
        <f t="shared" si="156"/>
        <v>0.11569499999999999</v>
      </c>
      <c r="P326" s="264">
        <f t="shared" si="157"/>
        <v>6.3100000000000005</v>
      </c>
      <c r="Q326" s="264">
        <f t="shared" si="158"/>
        <v>6.8804999999999996</v>
      </c>
      <c r="R326" s="264">
        <f t="shared" si="159"/>
        <v>7.2385000000000002</v>
      </c>
      <c r="S326" s="264">
        <f t="shared" si="160"/>
        <v>7.4355000000000002</v>
      </c>
      <c r="T326" s="264">
        <f t="shared" si="161"/>
        <v>7.7509999999999994</v>
      </c>
      <c r="U326" s="264">
        <f t="shared" si="162"/>
        <v>7.9720000000000004</v>
      </c>
      <c r="V326" s="264">
        <f t="shared" si="163"/>
        <v>8.3094999999999999</v>
      </c>
      <c r="W326" s="264">
        <f t="shared" si="164"/>
        <v>8.9809999999999999</v>
      </c>
      <c r="X326" s="264">
        <f t="shared" si="165"/>
        <v>9.7100000000000009</v>
      </c>
      <c r="Y326" s="264">
        <f t="shared" si="166"/>
        <v>10.126999999999999</v>
      </c>
      <c r="Z326" s="264">
        <f t="shared" si="167"/>
        <v>10.420500000000001</v>
      </c>
      <c r="AA326" s="264">
        <f t="shared" si="168"/>
        <v>10.8725</v>
      </c>
      <c r="AB326" s="264">
        <f t="shared" si="169"/>
        <v>11.1775</v>
      </c>
      <c r="AC326" s="264">
        <f t="shared" si="170"/>
        <v>11.777999999999999</v>
      </c>
      <c r="AD326" s="264">
        <f t="shared" si="171"/>
        <v>12.891999999999999</v>
      </c>
      <c r="AF326" s="266">
        <v>324</v>
      </c>
      <c r="AG326" s="266">
        <v>7.6100000000000001E-2</v>
      </c>
      <c r="AH326" s="266">
        <v>9.3257999999999992</v>
      </c>
      <c r="AI326" s="266">
        <v>0.109</v>
      </c>
      <c r="AJ326" s="266">
        <v>6.63</v>
      </c>
      <c r="AK326" s="266">
        <v>7.2190000000000003</v>
      </c>
      <c r="AL326" s="266">
        <v>7.585</v>
      </c>
      <c r="AM326" s="266">
        <v>7.7850000000000001</v>
      </c>
      <c r="AN326" s="266">
        <v>8.1039999999999992</v>
      </c>
      <c r="AO326" s="266">
        <v>8.3260000000000005</v>
      </c>
      <c r="AP326" s="266">
        <v>8.6630000000000003</v>
      </c>
      <c r="AQ326" s="266">
        <v>9.3260000000000005</v>
      </c>
      <c r="AR326" s="266">
        <v>10.035</v>
      </c>
      <c r="AS326" s="266">
        <v>10.436</v>
      </c>
      <c r="AT326" s="266">
        <v>10.715999999999999</v>
      </c>
      <c r="AU326" s="266">
        <v>11.144</v>
      </c>
      <c r="AV326" s="266">
        <v>11.43</v>
      </c>
      <c r="AW326" s="266">
        <v>11.988</v>
      </c>
      <c r="AX326" s="266">
        <v>13.006</v>
      </c>
      <c r="BA326" s="372">
        <v>324</v>
      </c>
      <c r="BB326" s="372">
        <v>-0.18129999999999999</v>
      </c>
      <c r="BC326" s="372">
        <v>8.6356999999999999</v>
      </c>
      <c r="BD326" s="372">
        <v>0.12239</v>
      </c>
      <c r="BE326" s="372">
        <v>5.99</v>
      </c>
      <c r="BF326" s="372">
        <v>6.5419999999999998</v>
      </c>
      <c r="BG326" s="372">
        <v>6.8920000000000003</v>
      </c>
      <c r="BH326" s="372">
        <v>7.0860000000000003</v>
      </c>
      <c r="BI326" s="372">
        <v>7.3979999999999997</v>
      </c>
      <c r="BJ326" s="372">
        <v>7.6180000000000003</v>
      </c>
      <c r="BK326" s="372">
        <v>7.9560000000000004</v>
      </c>
      <c r="BL326" s="372">
        <v>8.6359999999999992</v>
      </c>
      <c r="BM326" s="372">
        <v>9.3849999999999998</v>
      </c>
      <c r="BN326" s="372">
        <v>9.8179999999999996</v>
      </c>
      <c r="BO326" s="372">
        <v>10.125</v>
      </c>
      <c r="BP326" s="372">
        <v>10.601000000000001</v>
      </c>
      <c r="BQ326" s="372">
        <v>10.925000000000001</v>
      </c>
      <c r="BR326" s="372">
        <v>11.568</v>
      </c>
      <c r="BS326" s="372">
        <v>12.778</v>
      </c>
    </row>
    <row r="327" spans="1:71" x14ac:dyDescent="0.2">
      <c r="A327" s="265">
        <f t="shared" si="172"/>
        <v>8.9890000000000008</v>
      </c>
      <c r="B327" s="265">
        <f t="shared" si="173"/>
        <v>8.3170000000000002</v>
      </c>
      <c r="C327" s="265">
        <f t="shared" si="150"/>
        <v>9.7185000000000006</v>
      </c>
      <c r="D327" s="265">
        <f t="shared" si="174"/>
        <v>325</v>
      </c>
      <c r="E327" s="373">
        <f t="shared" si="175"/>
        <v>10.677618069815194</v>
      </c>
      <c r="F327" s="373">
        <f t="shared" si="176"/>
        <v>0.88980150581793294</v>
      </c>
      <c r="G327" s="373">
        <f t="shared" si="177"/>
        <v>19.677618069815196</v>
      </c>
      <c r="H327" s="374">
        <f t="shared" si="178"/>
        <v>0.93890381898137687</v>
      </c>
      <c r="I327" s="374">
        <f t="shared" si="151"/>
        <v>0.76262671782672409</v>
      </c>
      <c r="J327" s="374">
        <f t="shared" si="152"/>
        <v>0.84264416229297567</v>
      </c>
      <c r="K327" s="265" cm="1">
        <f t="array" ref="K327">$G327^gamma_drug4/($G327^gamma_drug4+(AGE_50_drug4+9)^gamma_drug4)</f>
        <v>1</v>
      </c>
      <c r="L327" s="264">
        <f t="shared" si="153"/>
        <v>325</v>
      </c>
      <c r="M327" s="264">
        <f t="shared" si="154"/>
        <v>-5.305E-2</v>
      </c>
      <c r="N327" s="264">
        <f t="shared" si="155"/>
        <v>8.9886999999999997</v>
      </c>
      <c r="O327" s="264">
        <f t="shared" si="156"/>
        <v>0.1157</v>
      </c>
      <c r="P327" s="264">
        <f t="shared" si="157"/>
        <v>6.3155000000000001</v>
      </c>
      <c r="Q327" s="264">
        <f t="shared" si="158"/>
        <v>6.8864999999999998</v>
      </c>
      <c r="R327" s="264">
        <f t="shared" si="159"/>
        <v>7.2450000000000001</v>
      </c>
      <c r="S327" s="264">
        <f t="shared" si="160"/>
        <v>7.4424999999999999</v>
      </c>
      <c r="T327" s="264">
        <f t="shared" si="161"/>
        <v>7.7580000000000009</v>
      </c>
      <c r="U327" s="264">
        <f t="shared" si="162"/>
        <v>7.9790000000000001</v>
      </c>
      <c r="V327" s="264">
        <f t="shared" si="163"/>
        <v>8.3170000000000002</v>
      </c>
      <c r="W327" s="264">
        <f t="shared" si="164"/>
        <v>8.9890000000000008</v>
      </c>
      <c r="X327" s="264">
        <f t="shared" si="165"/>
        <v>9.7185000000000006</v>
      </c>
      <c r="Y327" s="264">
        <f t="shared" si="166"/>
        <v>10.135999999999999</v>
      </c>
      <c r="Z327" s="264">
        <f t="shared" si="167"/>
        <v>10.429500000000001</v>
      </c>
      <c r="AA327" s="264">
        <f t="shared" si="168"/>
        <v>10.882000000000001</v>
      </c>
      <c r="AB327" s="264">
        <f t="shared" si="169"/>
        <v>11.1875</v>
      </c>
      <c r="AC327" s="264">
        <f t="shared" si="170"/>
        <v>11.789000000000001</v>
      </c>
      <c r="AD327" s="264">
        <f t="shared" si="171"/>
        <v>12.903499999999999</v>
      </c>
      <c r="AF327" s="266">
        <v>325</v>
      </c>
      <c r="AG327" s="266">
        <v>7.5800000000000006E-2</v>
      </c>
      <c r="AH327" s="266">
        <v>9.3338999999999999</v>
      </c>
      <c r="AI327" s="266">
        <v>0.10901</v>
      </c>
      <c r="AJ327" s="266">
        <v>6.6349999999999998</v>
      </c>
      <c r="AK327" s="266">
        <v>7.2249999999999996</v>
      </c>
      <c r="AL327" s="266">
        <v>7.5910000000000002</v>
      </c>
      <c r="AM327" s="266">
        <v>7.7919999999999998</v>
      </c>
      <c r="AN327" s="266">
        <v>8.1110000000000007</v>
      </c>
      <c r="AO327" s="266">
        <v>8.3330000000000002</v>
      </c>
      <c r="AP327" s="266">
        <v>8.67</v>
      </c>
      <c r="AQ327" s="266">
        <v>9.3339999999999996</v>
      </c>
      <c r="AR327" s="266">
        <v>10.044</v>
      </c>
      <c r="AS327" s="266">
        <v>10.445</v>
      </c>
      <c r="AT327" s="266">
        <v>10.725</v>
      </c>
      <c r="AU327" s="266">
        <v>11.153</v>
      </c>
      <c r="AV327" s="266">
        <v>11.44</v>
      </c>
      <c r="AW327" s="266">
        <v>11.999000000000001</v>
      </c>
      <c r="AX327" s="266">
        <v>13.016999999999999</v>
      </c>
      <c r="BA327" s="372">
        <v>325</v>
      </c>
      <c r="BB327" s="372">
        <v>-0.18190000000000001</v>
      </c>
      <c r="BC327" s="372">
        <v>8.6434999999999995</v>
      </c>
      <c r="BD327" s="372">
        <v>0.12239</v>
      </c>
      <c r="BE327" s="372">
        <v>5.9960000000000004</v>
      </c>
      <c r="BF327" s="372">
        <v>6.548</v>
      </c>
      <c r="BG327" s="372">
        <v>6.899</v>
      </c>
      <c r="BH327" s="372">
        <v>7.093</v>
      </c>
      <c r="BI327" s="372">
        <v>7.4050000000000002</v>
      </c>
      <c r="BJ327" s="372">
        <v>7.625</v>
      </c>
      <c r="BK327" s="372">
        <v>7.9640000000000004</v>
      </c>
      <c r="BL327" s="372">
        <v>8.6440000000000001</v>
      </c>
      <c r="BM327" s="372">
        <v>9.3930000000000007</v>
      </c>
      <c r="BN327" s="372">
        <v>9.827</v>
      </c>
      <c r="BO327" s="372">
        <v>10.134</v>
      </c>
      <c r="BP327" s="372">
        <v>10.611000000000001</v>
      </c>
      <c r="BQ327" s="372">
        <v>10.935</v>
      </c>
      <c r="BR327" s="372">
        <v>11.579000000000001</v>
      </c>
      <c r="BS327" s="372">
        <v>12.79</v>
      </c>
    </row>
    <row r="328" spans="1:71" x14ac:dyDescent="0.2">
      <c r="A328" s="265">
        <f t="shared" si="172"/>
        <v>8.9965000000000011</v>
      </c>
      <c r="B328" s="265">
        <f t="shared" si="173"/>
        <v>8.3245000000000005</v>
      </c>
      <c r="C328" s="265">
        <f t="shared" si="150"/>
        <v>9.7274999999999991</v>
      </c>
      <c r="D328" s="265">
        <f t="shared" si="174"/>
        <v>326</v>
      </c>
      <c r="E328" s="373">
        <f t="shared" si="175"/>
        <v>10.710472279260781</v>
      </c>
      <c r="F328" s="373">
        <f t="shared" si="176"/>
        <v>0.892539356605065</v>
      </c>
      <c r="G328" s="373">
        <f t="shared" si="177"/>
        <v>19.710472279260781</v>
      </c>
      <c r="H328" s="374">
        <f t="shared" si="178"/>
        <v>0.93931877080022652</v>
      </c>
      <c r="I328" s="374">
        <f t="shared" si="151"/>
        <v>0.76353753628117227</v>
      </c>
      <c r="J328" s="374">
        <f t="shared" si="152"/>
        <v>0.84321842547549097</v>
      </c>
      <c r="K328" s="265" cm="1">
        <f t="array" ref="K328">$G328^gamma_drug4/($G328^gamma_drug4+(AGE_50_drug4+9)^gamma_drug4)</f>
        <v>1</v>
      </c>
      <c r="L328" s="264">
        <f t="shared" si="153"/>
        <v>326</v>
      </c>
      <c r="M328" s="264">
        <f t="shared" si="154"/>
        <v>-5.3450000000000004E-2</v>
      </c>
      <c r="N328" s="264">
        <f t="shared" si="155"/>
        <v>8.9965499999999992</v>
      </c>
      <c r="O328" s="264">
        <f t="shared" si="156"/>
        <v>0.115705</v>
      </c>
      <c r="P328" s="264">
        <f t="shared" si="157"/>
        <v>6.3209999999999997</v>
      </c>
      <c r="Q328" s="264">
        <f t="shared" si="158"/>
        <v>6.8930000000000007</v>
      </c>
      <c r="R328" s="264">
        <f t="shared" si="159"/>
        <v>7.2515000000000001</v>
      </c>
      <c r="S328" s="264">
        <f t="shared" si="160"/>
        <v>7.4489999999999998</v>
      </c>
      <c r="T328" s="264">
        <f t="shared" si="161"/>
        <v>7.7650000000000006</v>
      </c>
      <c r="U328" s="264">
        <f t="shared" si="162"/>
        <v>7.9855</v>
      </c>
      <c r="V328" s="264">
        <f t="shared" si="163"/>
        <v>8.3245000000000005</v>
      </c>
      <c r="W328" s="264">
        <f t="shared" si="164"/>
        <v>8.9965000000000011</v>
      </c>
      <c r="X328" s="264">
        <f t="shared" si="165"/>
        <v>9.7274999999999991</v>
      </c>
      <c r="Y328" s="264">
        <f t="shared" si="166"/>
        <v>10.145</v>
      </c>
      <c r="Z328" s="264">
        <f t="shared" si="167"/>
        <v>10.439499999999999</v>
      </c>
      <c r="AA328" s="264">
        <f t="shared" si="168"/>
        <v>10.891999999999999</v>
      </c>
      <c r="AB328" s="264">
        <f t="shared" si="169"/>
        <v>11.1975</v>
      </c>
      <c r="AC328" s="264">
        <f t="shared" si="170"/>
        <v>11.8</v>
      </c>
      <c r="AD328" s="264">
        <f t="shared" si="171"/>
        <v>12.9155</v>
      </c>
      <c r="AF328" s="266">
        <v>326</v>
      </c>
      <c r="AG328" s="266">
        <v>7.5499999999999998E-2</v>
      </c>
      <c r="AH328" s="266">
        <v>9.3419000000000008</v>
      </c>
      <c r="AI328" s="266">
        <v>0.10901</v>
      </c>
      <c r="AJ328" s="266">
        <v>6.641</v>
      </c>
      <c r="AK328" s="266">
        <v>7.2320000000000002</v>
      </c>
      <c r="AL328" s="266">
        <v>7.5979999999999999</v>
      </c>
      <c r="AM328" s="266">
        <v>7.7990000000000004</v>
      </c>
      <c r="AN328" s="266">
        <v>8.1180000000000003</v>
      </c>
      <c r="AO328" s="266">
        <v>8.34</v>
      </c>
      <c r="AP328" s="266">
        <v>8.6780000000000008</v>
      </c>
      <c r="AQ328" s="266">
        <v>9.3420000000000005</v>
      </c>
      <c r="AR328" s="266">
        <v>10.053000000000001</v>
      </c>
      <c r="AS328" s="266">
        <v>10.454000000000001</v>
      </c>
      <c r="AT328" s="266">
        <v>10.734999999999999</v>
      </c>
      <c r="AU328" s="266">
        <v>11.163</v>
      </c>
      <c r="AV328" s="266">
        <v>11.45</v>
      </c>
      <c r="AW328" s="266">
        <v>12.01</v>
      </c>
      <c r="AX328" s="266">
        <v>13.029</v>
      </c>
      <c r="BA328" s="372">
        <v>326</v>
      </c>
      <c r="BB328" s="372">
        <v>-0.18240000000000001</v>
      </c>
      <c r="BC328" s="372">
        <v>8.6511999999999993</v>
      </c>
      <c r="BD328" s="372">
        <v>0.12239999999999999</v>
      </c>
      <c r="BE328" s="372">
        <v>6.0010000000000003</v>
      </c>
      <c r="BF328" s="372">
        <v>6.5540000000000003</v>
      </c>
      <c r="BG328" s="372">
        <v>6.9050000000000002</v>
      </c>
      <c r="BH328" s="372">
        <v>7.0990000000000002</v>
      </c>
      <c r="BI328" s="372">
        <v>7.4119999999999999</v>
      </c>
      <c r="BJ328" s="372">
        <v>7.6310000000000002</v>
      </c>
      <c r="BK328" s="372">
        <v>7.9710000000000001</v>
      </c>
      <c r="BL328" s="372">
        <v>8.6509999999999998</v>
      </c>
      <c r="BM328" s="372">
        <v>9.4019999999999992</v>
      </c>
      <c r="BN328" s="372">
        <v>9.8360000000000003</v>
      </c>
      <c r="BO328" s="372">
        <v>10.144</v>
      </c>
      <c r="BP328" s="372">
        <v>10.621</v>
      </c>
      <c r="BQ328" s="372">
        <v>10.945</v>
      </c>
      <c r="BR328" s="372">
        <v>11.59</v>
      </c>
      <c r="BS328" s="372">
        <v>12.802</v>
      </c>
    </row>
    <row r="329" spans="1:71" x14ac:dyDescent="0.2">
      <c r="A329" s="265">
        <f t="shared" si="172"/>
        <v>9.0045000000000002</v>
      </c>
      <c r="B329" s="265">
        <f t="shared" si="173"/>
        <v>8.3315000000000001</v>
      </c>
      <c r="C329" s="265">
        <f t="shared" si="150"/>
        <v>9.7355</v>
      </c>
      <c r="D329" s="265">
        <f t="shared" si="174"/>
        <v>327</v>
      </c>
      <c r="E329" s="373">
        <f t="shared" si="175"/>
        <v>10.743326488706366</v>
      </c>
      <c r="F329" s="373">
        <f t="shared" si="176"/>
        <v>0.89527720739219707</v>
      </c>
      <c r="G329" s="373">
        <f t="shared" si="177"/>
        <v>19.743326488706366</v>
      </c>
      <c r="H329" s="374">
        <f t="shared" si="178"/>
        <v>0.93973040075808956</v>
      </c>
      <c r="I329" s="374">
        <f t="shared" si="151"/>
        <v>0.7644444284353098</v>
      </c>
      <c r="J329" s="374">
        <f t="shared" si="152"/>
        <v>0.84379002927179614</v>
      </c>
      <c r="K329" s="265" cm="1">
        <f t="array" ref="K329">$G329^gamma_drug4/($G329^gamma_drug4+(AGE_50_drug4+9)^gamma_drug4)</f>
        <v>1</v>
      </c>
      <c r="L329" s="264">
        <f t="shared" si="153"/>
        <v>327</v>
      </c>
      <c r="M329" s="264">
        <f t="shared" si="154"/>
        <v>-5.3899999999999997E-2</v>
      </c>
      <c r="N329" s="264">
        <f t="shared" si="155"/>
        <v>9.0044500000000003</v>
      </c>
      <c r="O329" s="264">
        <f t="shared" si="156"/>
        <v>0.11571500000000001</v>
      </c>
      <c r="P329" s="264">
        <f t="shared" si="157"/>
        <v>6.327</v>
      </c>
      <c r="Q329" s="264">
        <f t="shared" si="158"/>
        <v>6.899</v>
      </c>
      <c r="R329" s="264">
        <f t="shared" si="159"/>
        <v>7.2575000000000003</v>
      </c>
      <c r="S329" s="264">
        <f t="shared" si="160"/>
        <v>7.4554999999999998</v>
      </c>
      <c r="T329" s="264">
        <f t="shared" si="161"/>
        <v>7.7714999999999996</v>
      </c>
      <c r="U329" s="264">
        <f t="shared" si="162"/>
        <v>7.9924999999999997</v>
      </c>
      <c r="V329" s="264">
        <f t="shared" si="163"/>
        <v>8.3315000000000001</v>
      </c>
      <c r="W329" s="264">
        <f t="shared" si="164"/>
        <v>9.0045000000000002</v>
      </c>
      <c r="X329" s="264">
        <f t="shared" si="165"/>
        <v>9.7355</v>
      </c>
      <c r="Y329" s="264">
        <f t="shared" si="166"/>
        <v>10.154</v>
      </c>
      <c r="Z329" s="264">
        <f t="shared" si="167"/>
        <v>10.448499999999999</v>
      </c>
      <c r="AA329" s="264">
        <f t="shared" si="168"/>
        <v>10.902000000000001</v>
      </c>
      <c r="AB329" s="264">
        <f t="shared" si="169"/>
        <v>11.2075</v>
      </c>
      <c r="AC329" s="264">
        <f t="shared" si="170"/>
        <v>11.810500000000001</v>
      </c>
      <c r="AD329" s="264">
        <f t="shared" si="171"/>
        <v>12.928000000000001</v>
      </c>
      <c r="AF329" s="266">
        <v>327</v>
      </c>
      <c r="AG329" s="266">
        <v>7.5200000000000003E-2</v>
      </c>
      <c r="AH329" s="266">
        <v>9.3498999999999999</v>
      </c>
      <c r="AI329" s="266">
        <v>0.10902000000000001</v>
      </c>
      <c r="AJ329" s="266">
        <v>6.6470000000000002</v>
      </c>
      <c r="AK329" s="266">
        <v>7.2380000000000004</v>
      </c>
      <c r="AL329" s="266">
        <v>7.6040000000000001</v>
      </c>
      <c r="AM329" s="266">
        <v>7.8049999999999997</v>
      </c>
      <c r="AN329" s="266">
        <v>8.125</v>
      </c>
      <c r="AO329" s="266">
        <v>8.3469999999999995</v>
      </c>
      <c r="AP329" s="266">
        <v>8.6850000000000005</v>
      </c>
      <c r="AQ329" s="266">
        <v>9.35</v>
      </c>
      <c r="AR329" s="266">
        <v>10.061</v>
      </c>
      <c r="AS329" s="266">
        <v>10.462999999999999</v>
      </c>
      <c r="AT329" s="266">
        <v>10.744</v>
      </c>
      <c r="AU329" s="266">
        <v>11.173</v>
      </c>
      <c r="AV329" s="266">
        <v>11.46</v>
      </c>
      <c r="AW329" s="266">
        <v>12.02</v>
      </c>
      <c r="AX329" s="266">
        <v>13.041</v>
      </c>
      <c r="BA329" s="372">
        <v>327</v>
      </c>
      <c r="BB329" s="372">
        <v>-0.183</v>
      </c>
      <c r="BC329" s="372">
        <v>8.6590000000000007</v>
      </c>
      <c r="BD329" s="372">
        <v>0.12241</v>
      </c>
      <c r="BE329" s="372">
        <v>6.0069999999999997</v>
      </c>
      <c r="BF329" s="372">
        <v>6.56</v>
      </c>
      <c r="BG329" s="372">
        <v>6.9109999999999996</v>
      </c>
      <c r="BH329" s="372">
        <v>7.1059999999999999</v>
      </c>
      <c r="BI329" s="372">
        <v>7.4180000000000001</v>
      </c>
      <c r="BJ329" s="372">
        <v>7.6379999999999999</v>
      </c>
      <c r="BK329" s="372">
        <v>7.9779999999999998</v>
      </c>
      <c r="BL329" s="372">
        <v>8.6590000000000007</v>
      </c>
      <c r="BM329" s="372">
        <v>9.41</v>
      </c>
      <c r="BN329" s="372">
        <v>9.8450000000000006</v>
      </c>
      <c r="BO329" s="372">
        <v>10.153</v>
      </c>
      <c r="BP329" s="372">
        <v>10.631</v>
      </c>
      <c r="BQ329" s="372">
        <v>10.955</v>
      </c>
      <c r="BR329" s="372">
        <v>11.601000000000001</v>
      </c>
      <c r="BS329" s="372">
        <v>12.815</v>
      </c>
    </row>
    <row r="330" spans="1:71" x14ac:dyDescent="0.2">
      <c r="A330" s="265">
        <f t="shared" si="172"/>
        <v>9.0124999999999993</v>
      </c>
      <c r="B330" s="265">
        <f t="shared" si="173"/>
        <v>8.3390000000000004</v>
      </c>
      <c r="C330" s="265">
        <f t="shared" si="150"/>
        <v>9.7445000000000004</v>
      </c>
      <c r="D330" s="265">
        <f t="shared" si="174"/>
        <v>328</v>
      </c>
      <c r="E330" s="373">
        <f t="shared" si="175"/>
        <v>10.776180698151951</v>
      </c>
      <c r="F330" s="373">
        <f t="shared" si="176"/>
        <v>0.89801505817932925</v>
      </c>
      <c r="G330" s="373">
        <f t="shared" si="177"/>
        <v>19.776180698151951</v>
      </c>
      <c r="H330" s="374">
        <f t="shared" si="178"/>
        <v>0.94013873847596319</v>
      </c>
      <c r="I330" s="374">
        <f t="shared" si="151"/>
        <v>0.76534740947496116</v>
      </c>
      <c r="J330" s="374">
        <f t="shared" si="152"/>
        <v>0.84435898757790573</v>
      </c>
      <c r="K330" s="265" cm="1">
        <f t="array" ref="K330">$G330^gamma_drug4/($G330^gamma_drug4+(AGE_50_drug4+9)^gamma_drug4)</f>
        <v>1</v>
      </c>
      <c r="L330" s="264">
        <f t="shared" si="153"/>
        <v>328</v>
      </c>
      <c r="M330" s="264">
        <f t="shared" si="154"/>
        <v>-5.4300000000000001E-2</v>
      </c>
      <c r="N330" s="264">
        <f t="shared" si="155"/>
        <v>9.0122999999999998</v>
      </c>
      <c r="O330" s="264">
        <f t="shared" si="156"/>
        <v>0.11572</v>
      </c>
      <c r="P330" s="264">
        <f t="shared" si="157"/>
        <v>6.3324999999999996</v>
      </c>
      <c r="Q330" s="264">
        <f t="shared" si="158"/>
        <v>6.9049999999999994</v>
      </c>
      <c r="R330" s="264">
        <f t="shared" si="159"/>
        <v>7.2639999999999993</v>
      </c>
      <c r="S330" s="264">
        <f t="shared" si="160"/>
        <v>7.4619999999999997</v>
      </c>
      <c r="T330" s="264">
        <f t="shared" si="161"/>
        <v>7.7784999999999993</v>
      </c>
      <c r="U330" s="264">
        <f t="shared" si="162"/>
        <v>7.9994999999999994</v>
      </c>
      <c r="V330" s="264">
        <f t="shared" si="163"/>
        <v>8.3390000000000004</v>
      </c>
      <c r="W330" s="264">
        <f t="shared" si="164"/>
        <v>9.0124999999999993</v>
      </c>
      <c r="X330" s="264">
        <f t="shared" si="165"/>
        <v>9.7445000000000004</v>
      </c>
      <c r="Y330" s="264">
        <f t="shared" si="166"/>
        <v>10.163</v>
      </c>
      <c r="Z330" s="264">
        <f t="shared" si="167"/>
        <v>10.4575</v>
      </c>
      <c r="AA330" s="264">
        <f t="shared" si="168"/>
        <v>10.911000000000001</v>
      </c>
      <c r="AB330" s="264">
        <f t="shared" si="169"/>
        <v>11.217500000000001</v>
      </c>
      <c r="AC330" s="264">
        <f t="shared" si="170"/>
        <v>11.821000000000002</v>
      </c>
      <c r="AD330" s="264">
        <f t="shared" si="171"/>
        <v>12.939499999999999</v>
      </c>
      <c r="AF330" s="266">
        <v>328</v>
      </c>
      <c r="AG330" s="266">
        <v>7.4899999999999994E-2</v>
      </c>
      <c r="AH330" s="266">
        <v>9.3579000000000008</v>
      </c>
      <c r="AI330" s="266">
        <v>0.10902000000000001</v>
      </c>
      <c r="AJ330" s="266">
        <v>6.6529999999999996</v>
      </c>
      <c r="AK330" s="266">
        <v>7.2439999999999998</v>
      </c>
      <c r="AL330" s="266">
        <v>7.6109999999999998</v>
      </c>
      <c r="AM330" s="266">
        <v>7.8120000000000003</v>
      </c>
      <c r="AN330" s="266">
        <v>8.1319999999999997</v>
      </c>
      <c r="AO330" s="266">
        <v>8.3539999999999992</v>
      </c>
      <c r="AP330" s="266">
        <v>8.6929999999999996</v>
      </c>
      <c r="AQ330" s="266">
        <v>9.3580000000000005</v>
      </c>
      <c r="AR330" s="266">
        <v>10.07</v>
      </c>
      <c r="AS330" s="266">
        <v>10.472</v>
      </c>
      <c r="AT330" s="266">
        <v>10.753</v>
      </c>
      <c r="AU330" s="266">
        <v>11.182</v>
      </c>
      <c r="AV330" s="266">
        <v>11.47</v>
      </c>
      <c r="AW330" s="266">
        <v>12.031000000000001</v>
      </c>
      <c r="AX330" s="266">
        <v>13.052</v>
      </c>
      <c r="BA330" s="372">
        <v>328</v>
      </c>
      <c r="BB330" s="372">
        <v>-0.1835</v>
      </c>
      <c r="BC330" s="372">
        <v>8.6667000000000005</v>
      </c>
      <c r="BD330" s="372">
        <v>0.12242</v>
      </c>
      <c r="BE330" s="372">
        <v>6.0119999999999996</v>
      </c>
      <c r="BF330" s="372">
        <v>6.5659999999999998</v>
      </c>
      <c r="BG330" s="372">
        <v>6.9169999999999998</v>
      </c>
      <c r="BH330" s="372">
        <v>7.1120000000000001</v>
      </c>
      <c r="BI330" s="372">
        <v>7.4249999999999998</v>
      </c>
      <c r="BJ330" s="372">
        <v>7.6449999999999996</v>
      </c>
      <c r="BK330" s="372">
        <v>7.9850000000000003</v>
      </c>
      <c r="BL330" s="372">
        <v>8.6669999999999998</v>
      </c>
      <c r="BM330" s="372">
        <v>9.4190000000000005</v>
      </c>
      <c r="BN330" s="372">
        <v>9.8539999999999992</v>
      </c>
      <c r="BO330" s="372">
        <v>10.162000000000001</v>
      </c>
      <c r="BP330" s="372">
        <v>10.64</v>
      </c>
      <c r="BQ330" s="372">
        <v>10.965</v>
      </c>
      <c r="BR330" s="372">
        <v>11.611000000000001</v>
      </c>
      <c r="BS330" s="372">
        <v>12.827</v>
      </c>
    </row>
    <row r="331" spans="1:71" x14ac:dyDescent="0.2">
      <c r="A331" s="265">
        <f t="shared" si="172"/>
        <v>9.0205000000000002</v>
      </c>
      <c r="B331" s="265">
        <f t="shared" si="173"/>
        <v>8.3460000000000001</v>
      </c>
      <c r="C331" s="265">
        <f t="shared" si="150"/>
        <v>9.7530000000000001</v>
      </c>
      <c r="D331" s="265">
        <f t="shared" si="174"/>
        <v>329</v>
      </c>
      <c r="E331" s="373">
        <f t="shared" si="175"/>
        <v>10.809034907597535</v>
      </c>
      <c r="F331" s="373">
        <f t="shared" si="176"/>
        <v>0.90075290896646132</v>
      </c>
      <c r="G331" s="373">
        <f t="shared" si="177"/>
        <v>19.809034907597535</v>
      </c>
      <c r="H331" s="374">
        <f t="shared" si="178"/>
        <v>0.9405438132985946</v>
      </c>
      <c r="I331" s="374">
        <f t="shared" si="151"/>
        <v>0.76624649457653493</v>
      </c>
      <c r="J331" s="374">
        <f t="shared" si="152"/>
        <v>0.84492531421857253</v>
      </c>
      <c r="K331" s="265" cm="1">
        <f t="array" ref="K331">$G331^gamma_drug4/($G331^gamma_drug4+(AGE_50_drug4+9)^gamma_drug4)</f>
        <v>1</v>
      </c>
      <c r="L331" s="264">
        <f t="shared" si="153"/>
        <v>329</v>
      </c>
      <c r="M331" s="264">
        <f t="shared" si="154"/>
        <v>-5.4750000000000007E-2</v>
      </c>
      <c r="N331" s="264">
        <f t="shared" si="155"/>
        <v>9.0201999999999991</v>
      </c>
      <c r="O331" s="264">
        <f t="shared" si="156"/>
        <v>0.11573</v>
      </c>
      <c r="P331" s="264">
        <f t="shared" si="157"/>
        <v>6.3375000000000004</v>
      </c>
      <c r="Q331" s="264">
        <f t="shared" si="158"/>
        <v>6.9109999999999996</v>
      </c>
      <c r="R331" s="264">
        <f t="shared" si="159"/>
        <v>7.27</v>
      </c>
      <c r="S331" s="264">
        <f t="shared" si="160"/>
        <v>7.4685000000000006</v>
      </c>
      <c r="T331" s="264">
        <f t="shared" si="161"/>
        <v>7.7850000000000001</v>
      </c>
      <c r="U331" s="264">
        <f t="shared" si="162"/>
        <v>8.0065000000000008</v>
      </c>
      <c r="V331" s="264">
        <f t="shared" si="163"/>
        <v>8.3460000000000001</v>
      </c>
      <c r="W331" s="264">
        <f t="shared" si="164"/>
        <v>9.0205000000000002</v>
      </c>
      <c r="X331" s="264">
        <f t="shared" si="165"/>
        <v>9.7530000000000001</v>
      </c>
      <c r="Y331" s="264">
        <f t="shared" si="166"/>
        <v>10.172000000000001</v>
      </c>
      <c r="Z331" s="264">
        <f t="shared" si="167"/>
        <v>10.467500000000001</v>
      </c>
      <c r="AA331" s="264">
        <f t="shared" si="168"/>
        <v>10.920999999999999</v>
      </c>
      <c r="AB331" s="264">
        <f t="shared" si="169"/>
        <v>11.228000000000002</v>
      </c>
      <c r="AC331" s="264">
        <f t="shared" si="170"/>
        <v>11.8315</v>
      </c>
      <c r="AD331" s="264">
        <f t="shared" si="171"/>
        <v>12.952</v>
      </c>
      <c r="AF331" s="266">
        <v>329</v>
      </c>
      <c r="AG331" s="266">
        <v>7.46E-2</v>
      </c>
      <c r="AH331" s="266">
        <v>9.3658999999999999</v>
      </c>
      <c r="AI331" s="266">
        <v>0.10903</v>
      </c>
      <c r="AJ331" s="266">
        <v>6.6580000000000004</v>
      </c>
      <c r="AK331" s="266">
        <v>7.25</v>
      </c>
      <c r="AL331" s="266">
        <v>7.617</v>
      </c>
      <c r="AM331" s="266">
        <v>7.819</v>
      </c>
      <c r="AN331" s="266">
        <v>8.1389999999999993</v>
      </c>
      <c r="AO331" s="266">
        <v>8.3610000000000007</v>
      </c>
      <c r="AP331" s="266">
        <v>8.6999999999999993</v>
      </c>
      <c r="AQ331" s="266">
        <v>9.3659999999999997</v>
      </c>
      <c r="AR331" s="266">
        <v>10.079000000000001</v>
      </c>
      <c r="AS331" s="266">
        <v>10.481</v>
      </c>
      <c r="AT331" s="266">
        <v>10.763</v>
      </c>
      <c r="AU331" s="266">
        <v>11.192</v>
      </c>
      <c r="AV331" s="266">
        <v>11.48</v>
      </c>
      <c r="AW331" s="266">
        <v>12.041</v>
      </c>
      <c r="AX331" s="266">
        <v>13.064</v>
      </c>
      <c r="BA331" s="372">
        <v>329</v>
      </c>
      <c r="BB331" s="372">
        <v>-0.18410000000000001</v>
      </c>
      <c r="BC331" s="372">
        <v>8.6745000000000001</v>
      </c>
      <c r="BD331" s="372">
        <v>0.12243</v>
      </c>
      <c r="BE331" s="372">
        <v>6.0170000000000003</v>
      </c>
      <c r="BF331" s="372">
        <v>6.5720000000000001</v>
      </c>
      <c r="BG331" s="372">
        <v>6.923</v>
      </c>
      <c r="BH331" s="372">
        <v>7.1180000000000003</v>
      </c>
      <c r="BI331" s="372">
        <v>7.431</v>
      </c>
      <c r="BJ331" s="372">
        <v>7.6520000000000001</v>
      </c>
      <c r="BK331" s="372">
        <v>7.992</v>
      </c>
      <c r="BL331" s="372">
        <v>8.6750000000000007</v>
      </c>
      <c r="BM331" s="372">
        <v>9.4269999999999996</v>
      </c>
      <c r="BN331" s="372">
        <v>9.8629999999999995</v>
      </c>
      <c r="BO331" s="372">
        <v>10.172000000000001</v>
      </c>
      <c r="BP331" s="372">
        <v>10.65</v>
      </c>
      <c r="BQ331" s="372">
        <v>10.976000000000001</v>
      </c>
      <c r="BR331" s="372">
        <v>11.622</v>
      </c>
      <c r="BS331" s="372">
        <v>12.84</v>
      </c>
    </row>
    <row r="332" spans="1:71" x14ac:dyDescent="0.2">
      <c r="A332" s="265">
        <f t="shared" si="172"/>
        <v>9.0280000000000005</v>
      </c>
      <c r="B332" s="265">
        <f t="shared" si="173"/>
        <v>8.3535000000000004</v>
      </c>
      <c r="C332" s="265">
        <f t="shared" si="150"/>
        <v>9.7614999999999998</v>
      </c>
      <c r="D332" s="265">
        <f t="shared" si="174"/>
        <v>330</v>
      </c>
      <c r="E332" s="373">
        <f t="shared" si="175"/>
        <v>10.841889117043122</v>
      </c>
      <c r="F332" s="373">
        <f t="shared" si="176"/>
        <v>0.90349075975359339</v>
      </c>
      <c r="G332" s="373">
        <f t="shared" si="177"/>
        <v>19.841889117043124</v>
      </c>
      <c r="H332" s="374">
        <f t="shared" si="178"/>
        <v>0.94094565429690114</v>
      </c>
      <c r="I332" s="374">
        <f t="shared" si="151"/>
        <v>0.76714169890610662</v>
      </c>
      <c r="J332" s="374">
        <f t="shared" si="152"/>
        <v>0.8454890229475196</v>
      </c>
      <c r="K332" s="265" cm="1">
        <f t="array" ref="K332">$G332^gamma_drug4/($G332^gamma_drug4+(AGE_50_drug4+9)^gamma_drug4)</f>
        <v>1</v>
      </c>
      <c r="L332" s="264">
        <f t="shared" si="153"/>
        <v>330</v>
      </c>
      <c r="M332" s="264">
        <f t="shared" si="154"/>
        <v>-5.5099999999999996E-2</v>
      </c>
      <c r="N332" s="264">
        <f t="shared" si="155"/>
        <v>9.0280500000000004</v>
      </c>
      <c r="O332" s="264">
        <f t="shared" si="156"/>
        <v>0.11573</v>
      </c>
      <c r="P332" s="264">
        <f t="shared" si="157"/>
        <v>6.3434999999999997</v>
      </c>
      <c r="Q332" s="264">
        <f t="shared" si="158"/>
        <v>6.9169999999999998</v>
      </c>
      <c r="R332" s="264">
        <f t="shared" si="159"/>
        <v>7.2765000000000004</v>
      </c>
      <c r="S332" s="264">
        <f t="shared" si="160"/>
        <v>7.4749999999999996</v>
      </c>
      <c r="T332" s="264">
        <f t="shared" si="161"/>
        <v>7.7919999999999998</v>
      </c>
      <c r="U332" s="264">
        <f t="shared" si="162"/>
        <v>8.0135000000000005</v>
      </c>
      <c r="V332" s="264">
        <f t="shared" si="163"/>
        <v>8.3535000000000004</v>
      </c>
      <c r="W332" s="264">
        <f t="shared" si="164"/>
        <v>9.0280000000000005</v>
      </c>
      <c r="X332" s="264">
        <f t="shared" si="165"/>
        <v>9.7614999999999998</v>
      </c>
      <c r="Y332" s="264">
        <f t="shared" si="166"/>
        <v>10.181000000000001</v>
      </c>
      <c r="Z332" s="264">
        <f t="shared" si="167"/>
        <v>10.4765</v>
      </c>
      <c r="AA332" s="264">
        <f t="shared" si="168"/>
        <v>10.931000000000001</v>
      </c>
      <c r="AB332" s="264">
        <f t="shared" si="169"/>
        <v>11.238</v>
      </c>
      <c r="AC332" s="264">
        <f t="shared" si="170"/>
        <v>11.842499999999999</v>
      </c>
      <c r="AD332" s="264">
        <f t="shared" si="171"/>
        <v>12.9635</v>
      </c>
      <c r="AF332" s="266">
        <v>330</v>
      </c>
      <c r="AG332" s="266">
        <v>7.4399999999999994E-2</v>
      </c>
      <c r="AH332" s="266">
        <v>9.3739000000000008</v>
      </c>
      <c r="AI332" s="266">
        <v>0.10903</v>
      </c>
      <c r="AJ332" s="266">
        <v>6.6639999999999997</v>
      </c>
      <c r="AK332" s="266">
        <v>7.2560000000000002</v>
      </c>
      <c r="AL332" s="266">
        <v>7.6239999999999997</v>
      </c>
      <c r="AM332" s="266">
        <v>7.8250000000000002</v>
      </c>
      <c r="AN332" s="266">
        <v>8.1460000000000008</v>
      </c>
      <c r="AO332" s="266">
        <v>8.3680000000000003</v>
      </c>
      <c r="AP332" s="266">
        <v>8.7080000000000002</v>
      </c>
      <c r="AQ332" s="266">
        <v>9.3740000000000006</v>
      </c>
      <c r="AR332" s="266">
        <v>10.087</v>
      </c>
      <c r="AS332" s="266">
        <v>10.49</v>
      </c>
      <c r="AT332" s="266">
        <v>10.772</v>
      </c>
      <c r="AU332" s="266">
        <v>11.202</v>
      </c>
      <c r="AV332" s="266">
        <v>11.49</v>
      </c>
      <c r="AW332" s="266">
        <v>12.052</v>
      </c>
      <c r="AX332" s="266">
        <v>13.074999999999999</v>
      </c>
      <c r="BA332" s="372">
        <v>330</v>
      </c>
      <c r="BB332" s="372">
        <v>-0.18459999999999999</v>
      </c>
      <c r="BC332" s="372">
        <v>8.6821999999999999</v>
      </c>
      <c r="BD332" s="372">
        <v>0.12243</v>
      </c>
      <c r="BE332" s="372">
        <v>6.0229999999999997</v>
      </c>
      <c r="BF332" s="372">
        <v>6.5780000000000003</v>
      </c>
      <c r="BG332" s="372">
        <v>6.9290000000000003</v>
      </c>
      <c r="BH332" s="372">
        <v>7.125</v>
      </c>
      <c r="BI332" s="372">
        <v>7.4379999999999997</v>
      </c>
      <c r="BJ332" s="372">
        <v>7.6589999999999998</v>
      </c>
      <c r="BK332" s="372">
        <v>7.9989999999999997</v>
      </c>
      <c r="BL332" s="372">
        <v>8.6820000000000004</v>
      </c>
      <c r="BM332" s="372">
        <v>9.4359999999999999</v>
      </c>
      <c r="BN332" s="372">
        <v>9.8719999999999999</v>
      </c>
      <c r="BO332" s="372">
        <v>10.180999999999999</v>
      </c>
      <c r="BP332" s="372">
        <v>10.66</v>
      </c>
      <c r="BQ332" s="372">
        <v>10.986000000000001</v>
      </c>
      <c r="BR332" s="372">
        <v>11.632999999999999</v>
      </c>
      <c r="BS332" s="372">
        <v>12.852</v>
      </c>
    </row>
    <row r="333" spans="1:71" x14ac:dyDescent="0.2">
      <c r="A333" s="265">
        <f t="shared" si="172"/>
        <v>9.0359999999999996</v>
      </c>
      <c r="B333" s="265">
        <f t="shared" si="173"/>
        <v>8.3605</v>
      </c>
      <c r="C333" s="265">
        <f t="shared" si="150"/>
        <v>9.77</v>
      </c>
      <c r="D333" s="265">
        <f t="shared" si="174"/>
        <v>331</v>
      </c>
      <c r="E333" s="373">
        <f t="shared" si="175"/>
        <v>10.874743326488707</v>
      </c>
      <c r="F333" s="373">
        <f t="shared" si="176"/>
        <v>0.90622861054072557</v>
      </c>
      <c r="G333" s="373">
        <f t="shared" si="177"/>
        <v>19.874743326488705</v>
      </c>
      <c r="H333" s="374">
        <f t="shared" si="178"/>
        <v>0.94134429027037647</v>
      </c>
      <c r="I333" s="374">
        <f t="shared" si="151"/>
        <v>0.76803303761851471</v>
      </c>
      <c r="J333" s="374">
        <f t="shared" si="152"/>
        <v>0.84605012744767516</v>
      </c>
      <c r="K333" s="265" cm="1">
        <f t="array" ref="K333">$G333^gamma_drug4/($G333^gamma_drug4+(AGE_50_drug4+9)^gamma_drug4)</f>
        <v>1</v>
      </c>
      <c r="L333" s="264">
        <f t="shared" si="153"/>
        <v>331</v>
      </c>
      <c r="M333" s="264">
        <f t="shared" si="154"/>
        <v>-5.5499999999999994E-2</v>
      </c>
      <c r="N333" s="264">
        <f t="shared" si="155"/>
        <v>9.0358999999999998</v>
      </c>
      <c r="O333" s="264">
        <f t="shared" si="156"/>
        <v>0.11574</v>
      </c>
      <c r="P333" s="264">
        <f t="shared" si="157"/>
        <v>6.3490000000000002</v>
      </c>
      <c r="Q333" s="264">
        <f t="shared" si="158"/>
        <v>6.923</v>
      </c>
      <c r="R333" s="264">
        <f t="shared" si="159"/>
        <v>7.2824999999999998</v>
      </c>
      <c r="S333" s="264">
        <f t="shared" si="160"/>
        <v>7.4815000000000005</v>
      </c>
      <c r="T333" s="264">
        <f t="shared" si="161"/>
        <v>7.7984999999999998</v>
      </c>
      <c r="U333" s="264">
        <f t="shared" si="162"/>
        <v>8.02</v>
      </c>
      <c r="V333" s="264">
        <f t="shared" si="163"/>
        <v>8.3605</v>
      </c>
      <c r="W333" s="264">
        <f t="shared" si="164"/>
        <v>9.0359999999999996</v>
      </c>
      <c r="X333" s="264">
        <f t="shared" si="165"/>
        <v>9.77</v>
      </c>
      <c r="Y333" s="264">
        <f t="shared" si="166"/>
        <v>10.190000000000001</v>
      </c>
      <c r="Z333" s="264">
        <f t="shared" si="167"/>
        <v>10.4855</v>
      </c>
      <c r="AA333" s="264">
        <f t="shared" si="168"/>
        <v>10.940999999999999</v>
      </c>
      <c r="AB333" s="264">
        <f t="shared" si="169"/>
        <v>11.248000000000001</v>
      </c>
      <c r="AC333" s="264">
        <f t="shared" si="170"/>
        <v>11.853</v>
      </c>
      <c r="AD333" s="264">
        <f t="shared" si="171"/>
        <v>12.9755</v>
      </c>
      <c r="AF333" s="266">
        <v>331</v>
      </c>
      <c r="AG333" s="266">
        <v>7.4099999999999999E-2</v>
      </c>
      <c r="AH333" s="266">
        <v>9.3818999999999999</v>
      </c>
      <c r="AI333" s="266">
        <v>0.10904</v>
      </c>
      <c r="AJ333" s="266">
        <v>6.67</v>
      </c>
      <c r="AK333" s="266">
        <v>7.2619999999999996</v>
      </c>
      <c r="AL333" s="266">
        <v>7.63</v>
      </c>
      <c r="AM333" s="266">
        <v>7.8319999999999999</v>
      </c>
      <c r="AN333" s="266">
        <v>8.1519999999999992</v>
      </c>
      <c r="AO333" s="266">
        <v>8.375</v>
      </c>
      <c r="AP333" s="266">
        <v>8.7149999999999999</v>
      </c>
      <c r="AQ333" s="266">
        <v>9.3819999999999997</v>
      </c>
      <c r="AR333" s="266">
        <v>10.096</v>
      </c>
      <c r="AS333" s="266">
        <v>10.499000000000001</v>
      </c>
      <c r="AT333" s="266">
        <v>10.781000000000001</v>
      </c>
      <c r="AU333" s="266">
        <v>11.212</v>
      </c>
      <c r="AV333" s="266">
        <v>11.5</v>
      </c>
      <c r="AW333" s="266">
        <v>12.061999999999999</v>
      </c>
      <c r="AX333" s="266">
        <v>13.087</v>
      </c>
      <c r="BA333" s="372">
        <v>331</v>
      </c>
      <c r="BB333" s="372">
        <v>-0.18509999999999999</v>
      </c>
      <c r="BC333" s="372">
        <v>8.6898999999999997</v>
      </c>
      <c r="BD333" s="372">
        <v>0.12243999999999999</v>
      </c>
      <c r="BE333" s="372">
        <v>6.0279999999999996</v>
      </c>
      <c r="BF333" s="372">
        <v>6.5839999999999996</v>
      </c>
      <c r="BG333" s="372">
        <v>6.9349999999999996</v>
      </c>
      <c r="BH333" s="372">
        <v>7.1310000000000002</v>
      </c>
      <c r="BI333" s="372">
        <v>7.4450000000000003</v>
      </c>
      <c r="BJ333" s="372">
        <v>7.665</v>
      </c>
      <c r="BK333" s="372">
        <v>8.0060000000000002</v>
      </c>
      <c r="BL333" s="372">
        <v>8.69</v>
      </c>
      <c r="BM333" s="372">
        <v>9.4440000000000008</v>
      </c>
      <c r="BN333" s="372">
        <v>9.8810000000000002</v>
      </c>
      <c r="BO333" s="372">
        <v>10.19</v>
      </c>
      <c r="BP333" s="372">
        <v>10.67</v>
      </c>
      <c r="BQ333" s="372">
        <v>10.996</v>
      </c>
      <c r="BR333" s="372">
        <v>11.644</v>
      </c>
      <c r="BS333" s="372">
        <v>12.864000000000001</v>
      </c>
    </row>
    <row r="334" spans="1:71" x14ac:dyDescent="0.2">
      <c r="A334" s="265">
        <f t="shared" si="172"/>
        <v>9.0440000000000005</v>
      </c>
      <c r="B334" s="265">
        <f t="shared" si="173"/>
        <v>8.3674999999999997</v>
      </c>
      <c r="C334" s="265">
        <f t="shared" si="150"/>
        <v>9.7779999999999987</v>
      </c>
      <c r="D334" s="265">
        <f t="shared" si="174"/>
        <v>332</v>
      </c>
      <c r="E334" s="373">
        <f t="shared" si="175"/>
        <v>10.907597535934292</v>
      </c>
      <c r="F334" s="373">
        <f t="shared" si="176"/>
        <v>0.90896646132785763</v>
      </c>
      <c r="G334" s="373">
        <f t="shared" si="177"/>
        <v>19.907597535934293</v>
      </c>
      <c r="H334" s="374">
        <f t="shared" si="178"/>
        <v>0.94173974974948349</v>
      </c>
      <c r="I334" s="374">
        <f t="shared" si="151"/>
        <v>0.76892052585647919</v>
      </c>
      <c r="J334" s="374">
        <f t="shared" si="152"/>
        <v>0.84660864133140901</v>
      </c>
      <c r="K334" s="265" cm="1">
        <f t="array" ref="K334">$G334^gamma_drug4/($G334^gamma_drug4+(AGE_50_drug4+9)^gamma_drug4)</f>
        <v>1</v>
      </c>
      <c r="L334" s="264">
        <f t="shared" si="153"/>
        <v>332</v>
      </c>
      <c r="M334" s="264">
        <f t="shared" si="154"/>
        <v>-5.595E-2</v>
      </c>
      <c r="N334" s="264">
        <f t="shared" si="155"/>
        <v>9.0436999999999994</v>
      </c>
      <c r="O334" s="264">
        <f t="shared" si="156"/>
        <v>0.115745</v>
      </c>
      <c r="P334" s="264">
        <f t="shared" si="157"/>
        <v>6.3544999999999998</v>
      </c>
      <c r="Q334" s="264">
        <f t="shared" si="158"/>
        <v>6.9290000000000003</v>
      </c>
      <c r="R334" s="264">
        <f t="shared" si="159"/>
        <v>7.2895000000000003</v>
      </c>
      <c r="S334" s="264">
        <f t="shared" si="160"/>
        <v>7.4879999999999995</v>
      </c>
      <c r="T334" s="264">
        <f t="shared" si="161"/>
        <v>7.8049999999999997</v>
      </c>
      <c r="U334" s="264">
        <f t="shared" si="162"/>
        <v>8.0269999999999992</v>
      </c>
      <c r="V334" s="264">
        <f t="shared" si="163"/>
        <v>8.3674999999999997</v>
      </c>
      <c r="W334" s="264">
        <f t="shared" si="164"/>
        <v>9.0440000000000005</v>
      </c>
      <c r="X334" s="264">
        <f t="shared" si="165"/>
        <v>9.7779999999999987</v>
      </c>
      <c r="Y334" s="264">
        <f t="shared" si="166"/>
        <v>10.199</v>
      </c>
      <c r="Z334" s="264">
        <f t="shared" si="167"/>
        <v>10.494499999999999</v>
      </c>
      <c r="AA334" s="264">
        <f t="shared" si="168"/>
        <v>10.95</v>
      </c>
      <c r="AB334" s="264">
        <f t="shared" si="169"/>
        <v>11.2575</v>
      </c>
      <c r="AC334" s="264">
        <f t="shared" si="170"/>
        <v>11.864000000000001</v>
      </c>
      <c r="AD334" s="264">
        <f t="shared" si="171"/>
        <v>12.987</v>
      </c>
      <c r="AF334" s="266">
        <v>332</v>
      </c>
      <c r="AG334" s="266">
        <v>7.3800000000000004E-2</v>
      </c>
      <c r="AH334" s="266">
        <v>9.3897999999999993</v>
      </c>
      <c r="AI334" s="266">
        <v>0.10904</v>
      </c>
      <c r="AJ334" s="266">
        <v>6.6749999999999998</v>
      </c>
      <c r="AK334" s="266">
        <v>7.2690000000000001</v>
      </c>
      <c r="AL334" s="266">
        <v>7.6369999999999996</v>
      </c>
      <c r="AM334" s="266">
        <v>7.8390000000000004</v>
      </c>
      <c r="AN334" s="266">
        <v>8.1590000000000007</v>
      </c>
      <c r="AO334" s="266">
        <v>8.3819999999999997</v>
      </c>
      <c r="AP334" s="266">
        <v>8.7219999999999995</v>
      </c>
      <c r="AQ334" s="266">
        <v>9.39</v>
      </c>
      <c r="AR334" s="266">
        <v>10.103999999999999</v>
      </c>
      <c r="AS334" s="266">
        <v>10.507999999999999</v>
      </c>
      <c r="AT334" s="266">
        <v>10.79</v>
      </c>
      <c r="AU334" s="266">
        <v>11.221</v>
      </c>
      <c r="AV334" s="266">
        <v>11.509</v>
      </c>
      <c r="AW334" s="266">
        <v>12.073</v>
      </c>
      <c r="AX334" s="266">
        <v>13.098000000000001</v>
      </c>
      <c r="BA334" s="372">
        <v>332</v>
      </c>
      <c r="BB334" s="372">
        <v>-0.1857</v>
      </c>
      <c r="BC334" s="372">
        <v>8.6975999999999996</v>
      </c>
      <c r="BD334" s="372">
        <v>0.12245</v>
      </c>
      <c r="BE334" s="372">
        <v>6.0339999999999998</v>
      </c>
      <c r="BF334" s="372">
        <v>6.5890000000000004</v>
      </c>
      <c r="BG334" s="372">
        <v>6.9420000000000002</v>
      </c>
      <c r="BH334" s="372">
        <v>7.1369999999999996</v>
      </c>
      <c r="BI334" s="372">
        <v>7.4509999999999996</v>
      </c>
      <c r="BJ334" s="372">
        <v>7.6719999999999997</v>
      </c>
      <c r="BK334" s="372">
        <v>8.0129999999999999</v>
      </c>
      <c r="BL334" s="372">
        <v>8.6980000000000004</v>
      </c>
      <c r="BM334" s="372">
        <v>9.452</v>
      </c>
      <c r="BN334" s="372">
        <v>9.89</v>
      </c>
      <c r="BO334" s="372">
        <v>10.199</v>
      </c>
      <c r="BP334" s="372">
        <v>10.679</v>
      </c>
      <c r="BQ334" s="372">
        <v>11.006</v>
      </c>
      <c r="BR334" s="372">
        <v>11.654999999999999</v>
      </c>
      <c r="BS334" s="372">
        <v>12.875999999999999</v>
      </c>
    </row>
    <row r="335" spans="1:71" x14ac:dyDescent="0.2">
      <c r="A335" s="265">
        <f t="shared" si="172"/>
        <v>9.0515000000000008</v>
      </c>
      <c r="B335" s="265">
        <f t="shared" si="173"/>
        <v>8.375</v>
      </c>
      <c r="C335" s="265">
        <f t="shared" si="150"/>
        <v>9.786999999999999</v>
      </c>
      <c r="D335" s="265">
        <f t="shared" si="174"/>
        <v>333</v>
      </c>
      <c r="E335" s="373">
        <f t="shared" si="175"/>
        <v>10.940451745379876</v>
      </c>
      <c r="F335" s="373">
        <f t="shared" si="176"/>
        <v>0.9117043121149897</v>
      </c>
      <c r="G335" s="373">
        <f t="shared" si="177"/>
        <v>19.940451745379875</v>
      </c>
      <c r="H335" s="374">
        <f t="shared" si="178"/>
        <v>0.94213206099803293</v>
      </c>
      <c r="I335" s="374">
        <f t="shared" si="151"/>
        <v>0.76980417874973017</v>
      </c>
      <c r="J335" s="374">
        <f t="shared" si="152"/>
        <v>0.84716457814077106</v>
      </c>
      <c r="K335" s="265" cm="1">
        <f t="array" ref="K335">$G335^gamma_drug4/($G335^gamma_drug4+(AGE_50_drug4+9)^gamma_drug4)</f>
        <v>1</v>
      </c>
      <c r="L335" s="264">
        <f t="shared" si="153"/>
        <v>333</v>
      </c>
      <c r="M335" s="264">
        <f t="shared" si="154"/>
        <v>-5.6350000000000004E-2</v>
      </c>
      <c r="N335" s="264">
        <f t="shared" si="155"/>
        <v>9.0515499999999989</v>
      </c>
      <c r="O335" s="264">
        <f t="shared" si="156"/>
        <v>0.115755</v>
      </c>
      <c r="P335" s="264">
        <f t="shared" si="157"/>
        <v>6.3599999999999994</v>
      </c>
      <c r="Q335" s="264">
        <f t="shared" si="158"/>
        <v>6.9350000000000005</v>
      </c>
      <c r="R335" s="264">
        <f t="shared" si="159"/>
        <v>7.2955000000000005</v>
      </c>
      <c r="S335" s="264">
        <f t="shared" si="160"/>
        <v>7.4939999999999998</v>
      </c>
      <c r="T335" s="264">
        <f t="shared" si="161"/>
        <v>7.8120000000000003</v>
      </c>
      <c r="U335" s="264">
        <f t="shared" si="162"/>
        <v>8.0339999999999989</v>
      </c>
      <c r="V335" s="264">
        <f t="shared" si="163"/>
        <v>8.375</v>
      </c>
      <c r="W335" s="264">
        <f t="shared" si="164"/>
        <v>9.0515000000000008</v>
      </c>
      <c r="X335" s="264">
        <f t="shared" si="165"/>
        <v>9.786999999999999</v>
      </c>
      <c r="Y335" s="264">
        <f t="shared" si="166"/>
        <v>10.2075</v>
      </c>
      <c r="Z335" s="264">
        <f t="shared" si="167"/>
        <v>10.504000000000001</v>
      </c>
      <c r="AA335" s="264">
        <f t="shared" si="168"/>
        <v>10.96</v>
      </c>
      <c r="AB335" s="264">
        <f t="shared" si="169"/>
        <v>11.268000000000001</v>
      </c>
      <c r="AC335" s="264">
        <f t="shared" si="170"/>
        <v>11.874500000000001</v>
      </c>
      <c r="AD335" s="264">
        <f t="shared" si="171"/>
        <v>12.999499999999999</v>
      </c>
      <c r="AF335" s="266">
        <v>333</v>
      </c>
      <c r="AG335" s="266">
        <v>7.3499999999999996E-2</v>
      </c>
      <c r="AH335" s="266">
        <v>9.3978000000000002</v>
      </c>
      <c r="AI335" s="266">
        <v>0.10904999999999999</v>
      </c>
      <c r="AJ335" s="266">
        <v>6.681</v>
      </c>
      <c r="AK335" s="266">
        <v>7.2750000000000004</v>
      </c>
      <c r="AL335" s="266">
        <v>7.6429999999999998</v>
      </c>
      <c r="AM335" s="266">
        <v>7.8449999999999998</v>
      </c>
      <c r="AN335" s="266">
        <v>8.1660000000000004</v>
      </c>
      <c r="AO335" s="266">
        <v>8.3889999999999993</v>
      </c>
      <c r="AP335" s="266">
        <v>8.73</v>
      </c>
      <c r="AQ335" s="266">
        <v>9.3979999999999997</v>
      </c>
      <c r="AR335" s="266">
        <v>10.113</v>
      </c>
      <c r="AS335" s="266">
        <v>10.516999999999999</v>
      </c>
      <c r="AT335" s="266">
        <v>10.8</v>
      </c>
      <c r="AU335" s="266">
        <v>11.231</v>
      </c>
      <c r="AV335" s="266">
        <v>11.52</v>
      </c>
      <c r="AW335" s="266">
        <v>12.083</v>
      </c>
      <c r="AX335" s="266">
        <v>13.11</v>
      </c>
      <c r="BA335" s="372">
        <v>333</v>
      </c>
      <c r="BB335" s="372">
        <v>-0.1862</v>
      </c>
      <c r="BC335" s="372">
        <v>8.7052999999999994</v>
      </c>
      <c r="BD335" s="372">
        <v>0.12246</v>
      </c>
      <c r="BE335" s="372">
        <v>6.0389999999999997</v>
      </c>
      <c r="BF335" s="372">
        <v>6.5949999999999998</v>
      </c>
      <c r="BG335" s="372">
        <v>6.9480000000000004</v>
      </c>
      <c r="BH335" s="372">
        <v>7.1429999999999998</v>
      </c>
      <c r="BI335" s="372">
        <v>7.4580000000000002</v>
      </c>
      <c r="BJ335" s="372">
        <v>7.6790000000000003</v>
      </c>
      <c r="BK335" s="372">
        <v>8.02</v>
      </c>
      <c r="BL335" s="372">
        <v>8.7050000000000001</v>
      </c>
      <c r="BM335" s="372">
        <v>9.4610000000000003</v>
      </c>
      <c r="BN335" s="372">
        <v>9.8979999999999997</v>
      </c>
      <c r="BO335" s="372">
        <v>10.208</v>
      </c>
      <c r="BP335" s="372">
        <v>10.689</v>
      </c>
      <c r="BQ335" s="372">
        <v>11.016</v>
      </c>
      <c r="BR335" s="372">
        <v>11.666</v>
      </c>
      <c r="BS335" s="372">
        <v>12.888999999999999</v>
      </c>
    </row>
    <row r="336" spans="1:71" x14ac:dyDescent="0.2">
      <c r="A336" s="265">
        <f t="shared" si="172"/>
        <v>9.0594999999999999</v>
      </c>
      <c r="B336" s="265">
        <f t="shared" si="173"/>
        <v>8.3819999999999997</v>
      </c>
      <c r="C336" s="265">
        <f t="shared" si="150"/>
        <v>9.7955000000000005</v>
      </c>
      <c r="D336" s="265">
        <f t="shared" si="174"/>
        <v>334</v>
      </c>
      <c r="E336" s="373">
        <f t="shared" si="175"/>
        <v>10.973305954825461</v>
      </c>
      <c r="F336" s="373">
        <f t="shared" si="176"/>
        <v>0.91444216290212188</v>
      </c>
      <c r="G336" s="373">
        <f t="shared" si="177"/>
        <v>19.973305954825463</v>
      </c>
      <c r="H336" s="374">
        <f t="shared" si="178"/>
        <v>0.94252125201554804</v>
      </c>
      <c r="I336" s="374">
        <f t="shared" si="151"/>
        <v>0.77068401141415499</v>
      </c>
      <c r="J336" s="374">
        <f t="shared" si="152"/>
        <v>0.84771795134773276</v>
      </c>
      <c r="K336" s="265" cm="1">
        <f t="array" ref="K336">$G336^gamma_drug4/($G336^gamma_drug4+(AGE_50_drug4+9)^gamma_drug4)</f>
        <v>1</v>
      </c>
      <c r="L336" s="264">
        <f t="shared" si="153"/>
        <v>334</v>
      </c>
      <c r="M336" s="264">
        <f t="shared" si="154"/>
        <v>-5.6750000000000002E-2</v>
      </c>
      <c r="N336" s="264">
        <f t="shared" si="155"/>
        <v>9.0593499999999985</v>
      </c>
      <c r="O336" s="264">
        <f t="shared" si="156"/>
        <v>0.115755</v>
      </c>
      <c r="P336" s="264">
        <f t="shared" si="157"/>
        <v>6.3659999999999997</v>
      </c>
      <c r="Q336" s="264">
        <f t="shared" si="158"/>
        <v>6.9409999999999998</v>
      </c>
      <c r="R336" s="264">
        <f t="shared" si="159"/>
        <v>7.3019999999999996</v>
      </c>
      <c r="S336" s="264">
        <f t="shared" si="160"/>
        <v>7.5010000000000003</v>
      </c>
      <c r="T336" s="264">
        <f t="shared" si="161"/>
        <v>7.8185000000000002</v>
      </c>
      <c r="U336" s="264">
        <f t="shared" si="162"/>
        <v>8.0414999999999992</v>
      </c>
      <c r="V336" s="264">
        <f t="shared" si="163"/>
        <v>8.3819999999999997</v>
      </c>
      <c r="W336" s="264">
        <f t="shared" si="164"/>
        <v>9.0594999999999999</v>
      </c>
      <c r="X336" s="264">
        <f t="shared" si="165"/>
        <v>9.7955000000000005</v>
      </c>
      <c r="Y336" s="264">
        <f t="shared" si="166"/>
        <v>10.2165</v>
      </c>
      <c r="Z336" s="264">
        <f t="shared" si="167"/>
        <v>10.513</v>
      </c>
      <c r="AA336" s="264">
        <f t="shared" si="168"/>
        <v>10.9695</v>
      </c>
      <c r="AB336" s="264">
        <f t="shared" si="169"/>
        <v>11.2775</v>
      </c>
      <c r="AC336" s="264">
        <f t="shared" si="170"/>
        <v>11.885</v>
      </c>
      <c r="AD336" s="264">
        <f t="shared" si="171"/>
        <v>13.010999999999999</v>
      </c>
      <c r="AF336" s="266">
        <v>334</v>
      </c>
      <c r="AG336" s="266">
        <v>7.3200000000000001E-2</v>
      </c>
      <c r="AH336" s="266">
        <v>9.4056999999999995</v>
      </c>
      <c r="AI336" s="266">
        <v>0.10904999999999999</v>
      </c>
      <c r="AJ336" s="266">
        <v>6.6870000000000003</v>
      </c>
      <c r="AK336" s="266">
        <v>7.2809999999999997</v>
      </c>
      <c r="AL336" s="266">
        <v>7.65</v>
      </c>
      <c r="AM336" s="266">
        <v>7.8520000000000003</v>
      </c>
      <c r="AN336" s="266">
        <v>8.173</v>
      </c>
      <c r="AO336" s="266">
        <v>8.3970000000000002</v>
      </c>
      <c r="AP336" s="266">
        <v>8.7370000000000001</v>
      </c>
      <c r="AQ336" s="266">
        <v>9.4060000000000006</v>
      </c>
      <c r="AR336" s="266">
        <v>10.122</v>
      </c>
      <c r="AS336" s="266">
        <v>10.526</v>
      </c>
      <c r="AT336" s="266">
        <v>10.808999999999999</v>
      </c>
      <c r="AU336" s="266">
        <v>11.24</v>
      </c>
      <c r="AV336" s="266">
        <v>11.529</v>
      </c>
      <c r="AW336" s="266">
        <v>12.093999999999999</v>
      </c>
      <c r="AX336" s="266">
        <v>13.121</v>
      </c>
      <c r="BA336" s="372">
        <v>334</v>
      </c>
      <c r="BB336" s="372">
        <v>-0.1867</v>
      </c>
      <c r="BC336" s="372">
        <v>8.7129999999999992</v>
      </c>
      <c r="BD336" s="372">
        <v>0.12246</v>
      </c>
      <c r="BE336" s="372">
        <v>6.0449999999999999</v>
      </c>
      <c r="BF336" s="372">
        <v>6.601</v>
      </c>
      <c r="BG336" s="372">
        <v>6.9539999999999997</v>
      </c>
      <c r="BH336" s="372">
        <v>7.15</v>
      </c>
      <c r="BI336" s="372">
        <v>7.4640000000000004</v>
      </c>
      <c r="BJ336" s="372">
        <v>7.6859999999999999</v>
      </c>
      <c r="BK336" s="372">
        <v>8.0269999999999992</v>
      </c>
      <c r="BL336" s="372">
        <v>8.7129999999999992</v>
      </c>
      <c r="BM336" s="372">
        <v>9.4689999999999994</v>
      </c>
      <c r="BN336" s="372">
        <v>9.907</v>
      </c>
      <c r="BO336" s="372">
        <v>10.217000000000001</v>
      </c>
      <c r="BP336" s="372">
        <v>10.699</v>
      </c>
      <c r="BQ336" s="372">
        <v>11.026</v>
      </c>
      <c r="BR336" s="372">
        <v>11.676</v>
      </c>
      <c r="BS336" s="372">
        <v>12.901</v>
      </c>
    </row>
    <row r="337" spans="1:71" x14ac:dyDescent="0.2">
      <c r="A337" s="265">
        <f t="shared" si="172"/>
        <v>9.067499999999999</v>
      </c>
      <c r="B337" s="265">
        <f t="shared" si="173"/>
        <v>8.3889999999999993</v>
      </c>
      <c r="C337" s="265">
        <f t="shared" si="150"/>
        <v>9.8040000000000003</v>
      </c>
      <c r="D337" s="265">
        <f t="shared" si="174"/>
        <v>335</v>
      </c>
      <c r="E337" s="373">
        <f t="shared" si="175"/>
        <v>11.006160164271048</v>
      </c>
      <c r="F337" s="373">
        <f t="shared" si="176"/>
        <v>0.91718001368925395</v>
      </c>
      <c r="G337" s="373">
        <f t="shared" si="177"/>
        <v>20.006160164271048</v>
      </c>
      <c r="H337" s="374">
        <f t="shared" si="178"/>
        <v>0.94290735053961461</v>
      </c>
      <c r="I337" s="374">
        <f t="shared" si="151"/>
        <v>0.7715600389509617</v>
      </c>
      <c r="J337" s="374">
        <f t="shared" si="152"/>
        <v>0.84826877435442871</v>
      </c>
      <c r="K337" s="265" cm="1">
        <f t="array" ref="K337">$G337^gamma_drug4/($G337^gamma_drug4+(AGE_50_drug4+9)^gamma_drug4)</f>
        <v>1</v>
      </c>
      <c r="L337" s="264">
        <f t="shared" si="153"/>
        <v>335</v>
      </c>
      <c r="M337" s="264">
        <f t="shared" si="154"/>
        <v>-5.7199999999999994E-2</v>
      </c>
      <c r="N337" s="264">
        <f t="shared" si="155"/>
        <v>9.0671500000000016</v>
      </c>
      <c r="O337" s="264">
        <f t="shared" si="156"/>
        <v>0.11576500000000001</v>
      </c>
      <c r="P337" s="264">
        <f t="shared" si="157"/>
        <v>6.3710000000000004</v>
      </c>
      <c r="Q337" s="264">
        <f t="shared" si="158"/>
        <v>6.9470000000000001</v>
      </c>
      <c r="R337" s="264">
        <f t="shared" si="159"/>
        <v>7.3079999999999998</v>
      </c>
      <c r="S337" s="264">
        <f t="shared" si="160"/>
        <v>7.5069999999999997</v>
      </c>
      <c r="T337" s="264">
        <f t="shared" si="161"/>
        <v>7.8254999999999999</v>
      </c>
      <c r="U337" s="264">
        <f t="shared" si="162"/>
        <v>8.0485000000000007</v>
      </c>
      <c r="V337" s="264">
        <f t="shared" si="163"/>
        <v>8.3889999999999993</v>
      </c>
      <c r="W337" s="264">
        <f t="shared" si="164"/>
        <v>9.067499999999999</v>
      </c>
      <c r="X337" s="264">
        <f t="shared" si="165"/>
        <v>9.8040000000000003</v>
      </c>
      <c r="Y337" s="264">
        <f t="shared" si="166"/>
        <v>10.2255</v>
      </c>
      <c r="Z337" s="264">
        <f t="shared" si="167"/>
        <v>10.522500000000001</v>
      </c>
      <c r="AA337" s="264">
        <f t="shared" si="168"/>
        <v>10.9795</v>
      </c>
      <c r="AB337" s="264">
        <f t="shared" si="169"/>
        <v>11.2875</v>
      </c>
      <c r="AC337" s="264">
        <f t="shared" si="170"/>
        <v>11.895499999999998</v>
      </c>
      <c r="AD337" s="264">
        <f t="shared" si="171"/>
        <v>13.023</v>
      </c>
      <c r="AF337" s="266">
        <v>335</v>
      </c>
      <c r="AG337" s="266">
        <v>7.2900000000000006E-2</v>
      </c>
      <c r="AH337" s="266">
        <v>9.4136000000000006</v>
      </c>
      <c r="AI337" s="266">
        <v>0.10906</v>
      </c>
      <c r="AJ337" s="266">
        <v>6.6920000000000002</v>
      </c>
      <c r="AK337" s="266">
        <v>7.2869999999999999</v>
      </c>
      <c r="AL337" s="266">
        <v>7.6559999999999997</v>
      </c>
      <c r="AM337" s="266">
        <v>7.8579999999999997</v>
      </c>
      <c r="AN337" s="266">
        <v>8.18</v>
      </c>
      <c r="AO337" s="266">
        <v>8.4039999999999999</v>
      </c>
      <c r="AP337" s="266">
        <v>8.7439999999999998</v>
      </c>
      <c r="AQ337" s="266">
        <v>9.4139999999999997</v>
      </c>
      <c r="AR337" s="266">
        <v>10.130000000000001</v>
      </c>
      <c r="AS337" s="266">
        <v>10.535</v>
      </c>
      <c r="AT337" s="266">
        <v>10.818</v>
      </c>
      <c r="AU337" s="266">
        <v>11.25</v>
      </c>
      <c r="AV337" s="266">
        <v>11.539</v>
      </c>
      <c r="AW337" s="266">
        <v>12.103999999999999</v>
      </c>
      <c r="AX337" s="266">
        <v>13.132999999999999</v>
      </c>
      <c r="BA337" s="372">
        <v>335</v>
      </c>
      <c r="BB337" s="372">
        <v>-0.18729999999999999</v>
      </c>
      <c r="BC337" s="372">
        <v>8.7207000000000008</v>
      </c>
      <c r="BD337" s="372">
        <v>0.12247</v>
      </c>
      <c r="BE337" s="372">
        <v>6.05</v>
      </c>
      <c r="BF337" s="372">
        <v>6.6070000000000002</v>
      </c>
      <c r="BG337" s="372">
        <v>6.96</v>
      </c>
      <c r="BH337" s="372">
        <v>7.1559999999999997</v>
      </c>
      <c r="BI337" s="372">
        <v>7.4710000000000001</v>
      </c>
      <c r="BJ337" s="372">
        <v>7.6929999999999996</v>
      </c>
      <c r="BK337" s="372">
        <v>8.0340000000000007</v>
      </c>
      <c r="BL337" s="372">
        <v>8.7210000000000001</v>
      </c>
      <c r="BM337" s="372">
        <v>9.4779999999999998</v>
      </c>
      <c r="BN337" s="372">
        <v>9.9160000000000004</v>
      </c>
      <c r="BO337" s="372">
        <v>10.227</v>
      </c>
      <c r="BP337" s="372">
        <v>10.709</v>
      </c>
      <c r="BQ337" s="372">
        <v>11.036</v>
      </c>
      <c r="BR337" s="372">
        <v>11.686999999999999</v>
      </c>
      <c r="BS337" s="372">
        <v>12.913</v>
      </c>
    </row>
    <row r="338" spans="1:71" x14ac:dyDescent="0.2">
      <c r="A338" s="265">
        <f t="shared" si="172"/>
        <v>9.0749999999999993</v>
      </c>
      <c r="B338" s="265">
        <f t="shared" si="173"/>
        <v>8.3964999999999996</v>
      </c>
      <c r="C338" s="265">
        <f t="shared" si="150"/>
        <v>9.8125</v>
      </c>
      <c r="D338" s="265">
        <f t="shared" si="174"/>
        <v>336</v>
      </c>
      <c r="E338" s="373">
        <f t="shared" si="175"/>
        <v>11.039014373716633</v>
      </c>
      <c r="F338" s="373">
        <f t="shared" si="176"/>
        <v>0.91991786447638602</v>
      </c>
      <c r="G338" s="373">
        <f t="shared" si="177"/>
        <v>20.039014373716633</v>
      </c>
      <c r="H338" s="374">
        <f t="shared" si="178"/>
        <v>0.94329038404821763</v>
      </c>
      <c r="I338" s="374">
        <f t="shared" si="151"/>
        <v>0.77243227644585488</v>
      </c>
      <c r="J338" s="374">
        <f t="shared" si="152"/>
        <v>0.84881706049340178</v>
      </c>
      <c r="K338" s="265" cm="1">
        <f t="array" ref="K338">$G338^gamma_drug4/($G338^gamma_drug4+(AGE_50_drug4+9)^gamma_drug4)</f>
        <v>1</v>
      </c>
      <c r="L338" s="264">
        <f t="shared" si="153"/>
        <v>336</v>
      </c>
      <c r="M338" s="264">
        <f t="shared" si="154"/>
        <v>-5.7599999999999998E-2</v>
      </c>
      <c r="N338" s="264">
        <f t="shared" si="155"/>
        <v>9.0748999999999995</v>
      </c>
      <c r="O338" s="264">
        <f t="shared" si="156"/>
        <v>0.115775</v>
      </c>
      <c r="P338" s="264">
        <f t="shared" si="157"/>
        <v>6.3765000000000001</v>
      </c>
      <c r="Q338" s="264">
        <f t="shared" si="158"/>
        <v>6.9530000000000003</v>
      </c>
      <c r="R338" s="264">
        <f t="shared" si="159"/>
        <v>7.3140000000000001</v>
      </c>
      <c r="S338" s="264">
        <f t="shared" si="160"/>
        <v>7.5135000000000005</v>
      </c>
      <c r="T338" s="264">
        <f t="shared" si="161"/>
        <v>7.8319999999999999</v>
      </c>
      <c r="U338" s="264">
        <f t="shared" si="162"/>
        <v>8.0549999999999997</v>
      </c>
      <c r="V338" s="264">
        <f t="shared" si="163"/>
        <v>8.3964999999999996</v>
      </c>
      <c r="W338" s="264">
        <f t="shared" si="164"/>
        <v>9.0749999999999993</v>
      </c>
      <c r="X338" s="264">
        <f t="shared" si="165"/>
        <v>9.8125</v>
      </c>
      <c r="Y338" s="264">
        <f t="shared" si="166"/>
        <v>10.234500000000001</v>
      </c>
      <c r="Z338" s="264">
        <f t="shared" si="167"/>
        <v>10.531500000000001</v>
      </c>
      <c r="AA338" s="264">
        <f t="shared" si="168"/>
        <v>10.989000000000001</v>
      </c>
      <c r="AB338" s="264">
        <f t="shared" si="169"/>
        <v>11.297499999999999</v>
      </c>
      <c r="AC338" s="264">
        <f t="shared" si="170"/>
        <v>11.906500000000001</v>
      </c>
      <c r="AD338" s="264">
        <f t="shared" si="171"/>
        <v>13.034500000000001</v>
      </c>
      <c r="AF338" s="266">
        <v>336</v>
      </c>
      <c r="AG338" s="266">
        <v>7.2599999999999998E-2</v>
      </c>
      <c r="AH338" s="266">
        <v>9.4215</v>
      </c>
      <c r="AI338" s="266">
        <v>0.10907</v>
      </c>
      <c r="AJ338" s="266">
        <v>6.6980000000000004</v>
      </c>
      <c r="AK338" s="266">
        <v>7.2930000000000001</v>
      </c>
      <c r="AL338" s="266">
        <v>7.6619999999999999</v>
      </c>
      <c r="AM338" s="266">
        <v>7.8650000000000002</v>
      </c>
      <c r="AN338" s="266">
        <v>8.1869999999999994</v>
      </c>
      <c r="AO338" s="266">
        <v>8.4109999999999996</v>
      </c>
      <c r="AP338" s="266">
        <v>8.7520000000000007</v>
      </c>
      <c r="AQ338" s="266">
        <v>9.4220000000000006</v>
      </c>
      <c r="AR338" s="266">
        <v>10.138999999999999</v>
      </c>
      <c r="AS338" s="266">
        <v>10.544</v>
      </c>
      <c r="AT338" s="266">
        <v>10.827</v>
      </c>
      <c r="AU338" s="266">
        <v>11.26</v>
      </c>
      <c r="AV338" s="266">
        <v>11.548999999999999</v>
      </c>
      <c r="AW338" s="266">
        <v>12.115</v>
      </c>
      <c r="AX338" s="266">
        <v>13.144</v>
      </c>
      <c r="BA338" s="372">
        <v>336</v>
      </c>
      <c r="BB338" s="372">
        <v>-0.18779999999999999</v>
      </c>
      <c r="BC338" s="372">
        <v>8.7283000000000008</v>
      </c>
      <c r="BD338" s="372">
        <v>0.12248000000000001</v>
      </c>
      <c r="BE338" s="372">
        <v>6.0549999999999997</v>
      </c>
      <c r="BF338" s="372">
        <v>6.6130000000000004</v>
      </c>
      <c r="BG338" s="372">
        <v>6.9660000000000002</v>
      </c>
      <c r="BH338" s="372">
        <v>7.1619999999999999</v>
      </c>
      <c r="BI338" s="372">
        <v>7.4770000000000003</v>
      </c>
      <c r="BJ338" s="372">
        <v>7.6989999999999998</v>
      </c>
      <c r="BK338" s="372">
        <v>8.0410000000000004</v>
      </c>
      <c r="BL338" s="372">
        <v>8.7279999999999998</v>
      </c>
      <c r="BM338" s="372">
        <v>9.4860000000000007</v>
      </c>
      <c r="BN338" s="372">
        <v>9.9250000000000007</v>
      </c>
      <c r="BO338" s="372">
        <v>10.236000000000001</v>
      </c>
      <c r="BP338" s="372">
        <v>10.718</v>
      </c>
      <c r="BQ338" s="372">
        <v>11.045999999999999</v>
      </c>
      <c r="BR338" s="372">
        <v>11.698</v>
      </c>
      <c r="BS338" s="372">
        <v>12.925000000000001</v>
      </c>
    </row>
    <row r="339" spans="1:71" x14ac:dyDescent="0.2">
      <c r="A339" s="265">
        <f t="shared" si="172"/>
        <v>9.0824999999999996</v>
      </c>
      <c r="B339" s="265">
        <f t="shared" si="173"/>
        <v>8.4035000000000011</v>
      </c>
      <c r="C339" s="265">
        <f t="shared" si="150"/>
        <v>9.8209999999999997</v>
      </c>
      <c r="D339" s="265">
        <f t="shared" si="174"/>
        <v>337</v>
      </c>
      <c r="E339" s="373">
        <f t="shared" si="175"/>
        <v>11.071868583162217</v>
      </c>
      <c r="F339" s="373">
        <f t="shared" si="176"/>
        <v>0.92265571526351808</v>
      </c>
      <c r="G339" s="373">
        <f t="shared" si="177"/>
        <v>20.071868583162217</v>
      </c>
      <c r="H339" s="374">
        <f t="shared" si="178"/>
        <v>0.94367037976206281</v>
      </c>
      <c r="I339" s="374">
        <f t="shared" si="151"/>
        <v>0.77330073896823104</v>
      </c>
      <c r="J339" s="374">
        <f t="shared" si="152"/>
        <v>0.84936282302785016</v>
      </c>
      <c r="K339" s="265" cm="1">
        <f t="array" ref="K339">$G339^gamma_drug4/($G339^gamma_drug4+(AGE_50_drug4+9)^gamma_drug4)</f>
        <v>1</v>
      </c>
      <c r="L339" s="264">
        <f t="shared" si="153"/>
        <v>337</v>
      </c>
      <c r="M339" s="264">
        <f t="shared" si="154"/>
        <v>-5.7999999999999996E-2</v>
      </c>
      <c r="N339" s="264">
        <f t="shared" si="155"/>
        <v>9.0826999999999991</v>
      </c>
      <c r="O339" s="264">
        <f t="shared" si="156"/>
        <v>0.11577999999999999</v>
      </c>
      <c r="P339" s="264">
        <f t="shared" si="157"/>
        <v>6.3819999999999997</v>
      </c>
      <c r="Q339" s="264">
        <f t="shared" si="158"/>
        <v>6.9589999999999996</v>
      </c>
      <c r="R339" s="264">
        <f t="shared" si="159"/>
        <v>7.3205</v>
      </c>
      <c r="S339" s="264">
        <f t="shared" si="160"/>
        <v>7.5205000000000002</v>
      </c>
      <c r="T339" s="264">
        <f t="shared" si="161"/>
        <v>7.8390000000000004</v>
      </c>
      <c r="U339" s="264">
        <f t="shared" si="162"/>
        <v>8.0619999999999994</v>
      </c>
      <c r="V339" s="264">
        <f t="shared" si="163"/>
        <v>8.4035000000000011</v>
      </c>
      <c r="W339" s="264">
        <f t="shared" si="164"/>
        <v>9.0824999999999996</v>
      </c>
      <c r="X339" s="264">
        <f t="shared" si="165"/>
        <v>9.8209999999999997</v>
      </c>
      <c r="Y339" s="264">
        <f t="shared" si="166"/>
        <v>10.243500000000001</v>
      </c>
      <c r="Z339" s="264">
        <f t="shared" si="167"/>
        <v>10.5405</v>
      </c>
      <c r="AA339" s="264">
        <f t="shared" si="168"/>
        <v>10.9985</v>
      </c>
      <c r="AB339" s="264">
        <f t="shared" si="169"/>
        <v>11.307499999999999</v>
      </c>
      <c r="AC339" s="264">
        <f t="shared" si="170"/>
        <v>11.917</v>
      </c>
      <c r="AD339" s="264">
        <f t="shared" si="171"/>
        <v>13.047000000000001</v>
      </c>
      <c r="AF339" s="266">
        <v>337</v>
      </c>
      <c r="AG339" s="266">
        <v>7.2300000000000003E-2</v>
      </c>
      <c r="AH339" s="266">
        <v>9.4293999999999993</v>
      </c>
      <c r="AI339" s="266">
        <v>0.10907</v>
      </c>
      <c r="AJ339" s="266">
        <v>6.7030000000000003</v>
      </c>
      <c r="AK339" s="266">
        <v>7.2990000000000004</v>
      </c>
      <c r="AL339" s="266">
        <v>7.6689999999999996</v>
      </c>
      <c r="AM339" s="266">
        <v>7.8719999999999999</v>
      </c>
      <c r="AN339" s="266">
        <v>8.1940000000000008</v>
      </c>
      <c r="AO339" s="266">
        <v>8.4179999999999993</v>
      </c>
      <c r="AP339" s="266">
        <v>8.7590000000000003</v>
      </c>
      <c r="AQ339" s="266">
        <v>9.4290000000000003</v>
      </c>
      <c r="AR339" s="266">
        <v>10.147</v>
      </c>
      <c r="AS339" s="266">
        <v>10.553000000000001</v>
      </c>
      <c r="AT339" s="266">
        <v>10.836</v>
      </c>
      <c r="AU339" s="266">
        <v>11.269</v>
      </c>
      <c r="AV339" s="266">
        <v>11.558999999999999</v>
      </c>
      <c r="AW339" s="266">
        <v>12.125</v>
      </c>
      <c r="AX339" s="266">
        <v>13.156000000000001</v>
      </c>
      <c r="BA339" s="372">
        <v>337</v>
      </c>
      <c r="BB339" s="372">
        <v>-0.1883</v>
      </c>
      <c r="BC339" s="372">
        <v>8.7360000000000007</v>
      </c>
      <c r="BD339" s="372">
        <v>0.12249</v>
      </c>
      <c r="BE339" s="372">
        <v>6.0609999999999999</v>
      </c>
      <c r="BF339" s="372">
        <v>6.6189999999999998</v>
      </c>
      <c r="BG339" s="372">
        <v>6.9720000000000004</v>
      </c>
      <c r="BH339" s="372">
        <v>7.1689999999999996</v>
      </c>
      <c r="BI339" s="372">
        <v>7.484</v>
      </c>
      <c r="BJ339" s="372">
        <v>7.7060000000000004</v>
      </c>
      <c r="BK339" s="372">
        <v>8.048</v>
      </c>
      <c r="BL339" s="372">
        <v>8.7360000000000007</v>
      </c>
      <c r="BM339" s="372">
        <v>9.4949999999999992</v>
      </c>
      <c r="BN339" s="372">
        <v>9.9339999999999993</v>
      </c>
      <c r="BO339" s="372">
        <v>10.244999999999999</v>
      </c>
      <c r="BP339" s="372">
        <v>10.728</v>
      </c>
      <c r="BQ339" s="372">
        <v>11.055999999999999</v>
      </c>
      <c r="BR339" s="372">
        <v>11.709</v>
      </c>
      <c r="BS339" s="372">
        <v>12.938000000000001</v>
      </c>
    </row>
    <row r="340" spans="1:71" x14ac:dyDescent="0.2">
      <c r="A340" s="265">
        <f t="shared" si="172"/>
        <v>9.0904999999999987</v>
      </c>
      <c r="B340" s="265">
        <f t="shared" si="173"/>
        <v>8.410499999999999</v>
      </c>
      <c r="C340" s="265">
        <f t="shared" si="150"/>
        <v>9.8294999999999995</v>
      </c>
      <c r="D340" s="265">
        <f t="shared" si="174"/>
        <v>338</v>
      </c>
      <c r="E340" s="373">
        <f t="shared" si="175"/>
        <v>11.104722792607802</v>
      </c>
      <c r="F340" s="373">
        <f t="shared" si="176"/>
        <v>0.92539356605065026</v>
      </c>
      <c r="G340" s="373">
        <f t="shared" si="177"/>
        <v>20.104722792607802</v>
      </c>
      <c r="H340" s="374">
        <f t="shared" si="178"/>
        <v>0.94404736464688288</v>
      </c>
      <c r="I340" s="374">
        <f t="shared" si="151"/>
        <v>0.77416544157038525</v>
      </c>
      <c r="J340" s="374">
        <f t="shared" si="152"/>
        <v>0.84990607515187411</v>
      </c>
      <c r="K340" s="265" cm="1">
        <f t="array" ref="K340">$G340^gamma_drug4/($G340^gamma_drug4+(AGE_50_drug4+9)^gamma_drug4)</f>
        <v>1</v>
      </c>
      <c r="L340" s="264">
        <f t="shared" si="153"/>
        <v>338</v>
      </c>
      <c r="M340" s="264">
        <f t="shared" si="154"/>
        <v>-5.8450000000000009E-2</v>
      </c>
      <c r="N340" s="264">
        <f t="shared" si="155"/>
        <v>9.0904500000000006</v>
      </c>
      <c r="O340" s="264">
        <f t="shared" si="156"/>
        <v>0.115785</v>
      </c>
      <c r="P340" s="264">
        <f t="shared" si="157"/>
        <v>6.3874999999999993</v>
      </c>
      <c r="Q340" s="264">
        <f t="shared" si="158"/>
        <v>6.9644999999999992</v>
      </c>
      <c r="R340" s="264">
        <f t="shared" si="159"/>
        <v>7.3264999999999993</v>
      </c>
      <c r="S340" s="264">
        <f t="shared" si="160"/>
        <v>7.5265000000000004</v>
      </c>
      <c r="T340" s="264">
        <f t="shared" si="161"/>
        <v>7.8449999999999998</v>
      </c>
      <c r="U340" s="264">
        <f t="shared" si="162"/>
        <v>8.0690000000000008</v>
      </c>
      <c r="V340" s="264">
        <f t="shared" si="163"/>
        <v>8.410499999999999</v>
      </c>
      <c r="W340" s="264">
        <f t="shared" si="164"/>
        <v>9.0904999999999987</v>
      </c>
      <c r="X340" s="264">
        <f t="shared" si="165"/>
        <v>9.8294999999999995</v>
      </c>
      <c r="Y340" s="264">
        <f t="shared" si="166"/>
        <v>10.2525</v>
      </c>
      <c r="Z340" s="264">
        <f t="shared" si="167"/>
        <v>10.55</v>
      </c>
      <c r="AA340" s="264">
        <f t="shared" si="168"/>
        <v>11.007999999999999</v>
      </c>
      <c r="AB340" s="264">
        <f t="shared" si="169"/>
        <v>11.317500000000001</v>
      </c>
      <c r="AC340" s="264">
        <f t="shared" si="170"/>
        <v>11.927499999999998</v>
      </c>
      <c r="AD340" s="264">
        <f t="shared" si="171"/>
        <v>13.058499999999999</v>
      </c>
      <c r="AF340" s="266">
        <v>338</v>
      </c>
      <c r="AG340" s="266">
        <v>7.1999999999999995E-2</v>
      </c>
      <c r="AH340" s="266">
        <v>9.4373000000000005</v>
      </c>
      <c r="AI340" s="266">
        <v>0.10908</v>
      </c>
      <c r="AJ340" s="266">
        <v>6.7089999999999996</v>
      </c>
      <c r="AK340" s="266">
        <v>7.3049999999999997</v>
      </c>
      <c r="AL340" s="266">
        <v>7.6749999999999998</v>
      </c>
      <c r="AM340" s="266">
        <v>7.8780000000000001</v>
      </c>
      <c r="AN340" s="266">
        <v>8.1999999999999993</v>
      </c>
      <c r="AO340" s="266">
        <v>8.4250000000000007</v>
      </c>
      <c r="AP340" s="266">
        <v>8.766</v>
      </c>
      <c r="AQ340" s="266">
        <v>9.4369999999999994</v>
      </c>
      <c r="AR340" s="266">
        <v>10.156000000000001</v>
      </c>
      <c r="AS340" s="266">
        <v>10.561999999999999</v>
      </c>
      <c r="AT340" s="266">
        <v>10.846</v>
      </c>
      <c r="AU340" s="266">
        <v>11.279</v>
      </c>
      <c r="AV340" s="266">
        <v>11.569000000000001</v>
      </c>
      <c r="AW340" s="266">
        <v>12.135999999999999</v>
      </c>
      <c r="AX340" s="266">
        <v>13.167</v>
      </c>
      <c r="BA340" s="372">
        <v>338</v>
      </c>
      <c r="BB340" s="372">
        <v>-0.18890000000000001</v>
      </c>
      <c r="BC340" s="372">
        <v>8.7436000000000007</v>
      </c>
      <c r="BD340" s="372">
        <v>0.12249</v>
      </c>
      <c r="BE340" s="372">
        <v>6.0659999999999998</v>
      </c>
      <c r="BF340" s="372">
        <v>6.6239999999999997</v>
      </c>
      <c r="BG340" s="372">
        <v>6.9779999999999998</v>
      </c>
      <c r="BH340" s="372">
        <v>7.1749999999999998</v>
      </c>
      <c r="BI340" s="372">
        <v>7.49</v>
      </c>
      <c r="BJ340" s="372">
        <v>7.7130000000000001</v>
      </c>
      <c r="BK340" s="372">
        <v>8.0549999999999997</v>
      </c>
      <c r="BL340" s="372">
        <v>8.7439999999999998</v>
      </c>
      <c r="BM340" s="372">
        <v>9.5030000000000001</v>
      </c>
      <c r="BN340" s="372">
        <v>9.9429999999999996</v>
      </c>
      <c r="BO340" s="372">
        <v>10.254</v>
      </c>
      <c r="BP340" s="372">
        <v>10.737</v>
      </c>
      <c r="BQ340" s="372">
        <v>11.066000000000001</v>
      </c>
      <c r="BR340" s="372">
        <v>11.718999999999999</v>
      </c>
      <c r="BS340" s="372">
        <v>12.95</v>
      </c>
    </row>
    <row r="341" spans="1:71" x14ac:dyDescent="0.2">
      <c r="A341" s="265">
        <f t="shared" si="172"/>
        <v>9.097999999999999</v>
      </c>
      <c r="B341" s="265">
        <f t="shared" si="173"/>
        <v>8.4179999999999993</v>
      </c>
      <c r="C341" s="265">
        <f t="shared" si="150"/>
        <v>9.8374999999999986</v>
      </c>
      <c r="D341" s="265">
        <f t="shared" si="174"/>
        <v>339</v>
      </c>
      <c r="E341" s="373">
        <f t="shared" si="175"/>
        <v>11.137577002053389</v>
      </c>
      <c r="F341" s="373">
        <f t="shared" si="176"/>
        <v>0.92813141683778233</v>
      </c>
      <c r="G341" s="373">
        <f t="shared" si="177"/>
        <v>20.137577002053391</v>
      </c>
      <c r="H341" s="374">
        <f t="shared" si="178"/>
        <v>0.94442136541573096</v>
      </c>
      <c r="I341" s="374">
        <f t="shared" si="151"/>
        <v>0.77502639928673533</v>
      </c>
      <c r="J341" s="374">
        <f t="shared" si="152"/>
        <v>0.85044682999072674</v>
      </c>
      <c r="K341" s="265" cm="1">
        <f t="array" ref="K341">$G341^gamma_drug4/($G341^gamma_drug4+(AGE_50_drug4+9)^gamma_drug4)</f>
        <v>1</v>
      </c>
      <c r="L341" s="264">
        <f t="shared" si="153"/>
        <v>339</v>
      </c>
      <c r="M341" s="264">
        <f t="shared" si="154"/>
        <v>-5.8800000000000005E-2</v>
      </c>
      <c r="N341" s="264">
        <f t="shared" si="155"/>
        <v>9.0982000000000003</v>
      </c>
      <c r="O341" s="264">
        <f t="shared" si="156"/>
        <v>0.11579</v>
      </c>
      <c r="P341" s="264">
        <f t="shared" si="157"/>
        <v>6.3929999999999998</v>
      </c>
      <c r="Q341" s="264">
        <f t="shared" si="158"/>
        <v>6.9704999999999995</v>
      </c>
      <c r="R341" s="264">
        <f t="shared" si="159"/>
        <v>7.3330000000000002</v>
      </c>
      <c r="S341" s="264">
        <f t="shared" si="160"/>
        <v>7.5329999999999995</v>
      </c>
      <c r="T341" s="264">
        <f t="shared" si="161"/>
        <v>7.8520000000000003</v>
      </c>
      <c r="U341" s="264">
        <f t="shared" si="162"/>
        <v>8.0754999999999999</v>
      </c>
      <c r="V341" s="264">
        <f t="shared" si="163"/>
        <v>8.4179999999999993</v>
      </c>
      <c r="W341" s="264">
        <f t="shared" si="164"/>
        <v>9.097999999999999</v>
      </c>
      <c r="X341" s="264">
        <f t="shared" si="165"/>
        <v>9.8374999999999986</v>
      </c>
      <c r="Y341" s="264">
        <f t="shared" si="166"/>
        <v>10.260999999999999</v>
      </c>
      <c r="Z341" s="264">
        <f t="shared" si="167"/>
        <v>10.559000000000001</v>
      </c>
      <c r="AA341" s="264">
        <f t="shared" si="168"/>
        <v>11.0175</v>
      </c>
      <c r="AB341" s="264">
        <f t="shared" si="169"/>
        <v>11.327500000000001</v>
      </c>
      <c r="AC341" s="264">
        <f t="shared" si="170"/>
        <v>11.938000000000001</v>
      </c>
      <c r="AD341" s="264">
        <f t="shared" si="171"/>
        <v>13.07</v>
      </c>
      <c r="AF341" s="266">
        <v>339</v>
      </c>
      <c r="AG341" s="266">
        <v>7.1800000000000003E-2</v>
      </c>
      <c r="AH341" s="266">
        <v>9.4451999999999998</v>
      </c>
      <c r="AI341" s="266">
        <v>0.10908</v>
      </c>
      <c r="AJ341" s="266">
        <v>6.7149999999999999</v>
      </c>
      <c r="AK341" s="266">
        <v>7.3109999999999999</v>
      </c>
      <c r="AL341" s="266">
        <v>7.6820000000000004</v>
      </c>
      <c r="AM341" s="266">
        <v>7.8849999999999998</v>
      </c>
      <c r="AN341" s="266">
        <v>8.2070000000000007</v>
      </c>
      <c r="AO341" s="266">
        <v>8.4320000000000004</v>
      </c>
      <c r="AP341" s="266">
        <v>8.7739999999999991</v>
      </c>
      <c r="AQ341" s="266">
        <v>9.4450000000000003</v>
      </c>
      <c r="AR341" s="266">
        <v>10.164</v>
      </c>
      <c r="AS341" s="266">
        <v>10.571</v>
      </c>
      <c r="AT341" s="266">
        <v>10.855</v>
      </c>
      <c r="AU341" s="266">
        <v>11.288</v>
      </c>
      <c r="AV341" s="266">
        <v>11.579000000000001</v>
      </c>
      <c r="AW341" s="266">
        <v>12.146000000000001</v>
      </c>
      <c r="AX341" s="266">
        <v>13.178000000000001</v>
      </c>
      <c r="BA341" s="372">
        <v>339</v>
      </c>
      <c r="BB341" s="372">
        <v>-0.18940000000000001</v>
      </c>
      <c r="BC341" s="372">
        <v>8.7512000000000008</v>
      </c>
      <c r="BD341" s="372">
        <v>0.1225</v>
      </c>
      <c r="BE341" s="372">
        <v>6.0709999999999997</v>
      </c>
      <c r="BF341" s="372">
        <v>6.63</v>
      </c>
      <c r="BG341" s="372">
        <v>6.984</v>
      </c>
      <c r="BH341" s="372">
        <v>7.181</v>
      </c>
      <c r="BI341" s="372">
        <v>7.4969999999999999</v>
      </c>
      <c r="BJ341" s="372">
        <v>7.7190000000000003</v>
      </c>
      <c r="BK341" s="372">
        <v>8.0619999999999994</v>
      </c>
      <c r="BL341" s="372">
        <v>8.7509999999999994</v>
      </c>
      <c r="BM341" s="372">
        <v>9.5109999999999992</v>
      </c>
      <c r="BN341" s="372">
        <v>9.9510000000000005</v>
      </c>
      <c r="BO341" s="372">
        <v>10.263</v>
      </c>
      <c r="BP341" s="372">
        <v>10.747</v>
      </c>
      <c r="BQ341" s="372">
        <v>11.076000000000001</v>
      </c>
      <c r="BR341" s="372">
        <v>11.73</v>
      </c>
      <c r="BS341" s="372">
        <v>12.962</v>
      </c>
    </row>
    <row r="342" spans="1:71" x14ac:dyDescent="0.2">
      <c r="A342" s="265">
        <f t="shared" si="172"/>
        <v>9.1059999999999999</v>
      </c>
      <c r="B342" s="265">
        <f t="shared" si="173"/>
        <v>8.4250000000000007</v>
      </c>
      <c r="C342" s="265">
        <f t="shared" si="150"/>
        <v>9.8464999999999989</v>
      </c>
      <c r="D342" s="265">
        <f t="shared" si="174"/>
        <v>340</v>
      </c>
      <c r="E342" s="373">
        <f t="shared" si="175"/>
        <v>11.170431211498974</v>
      </c>
      <c r="F342" s="373">
        <f t="shared" si="176"/>
        <v>0.9308692676249144</v>
      </c>
      <c r="G342" s="373">
        <f t="shared" si="177"/>
        <v>20.170431211498972</v>
      </c>
      <c r="H342" s="374">
        <f t="shared" si="178"/>
        <v>0.94479240853125701</v>
      </c>
      <c r="I342" s="374">
        <f t="shared" si="151"/>
        <v>0.77588362713305825</v>
      </c>
      <c r="J342" s="374">
        <f t="shared" si="152"/>
        <v>0.8509851006010648</v>
      </c>
      <c r="K342" s="265" cm="1">
        <f t="array" ref="K342">$G342^gamma_drug4/($G342^gamma_drug4+(AGE_50_drug4+9)^gamma_drug4)</f>
        <v>1</v>
      </c>
      <c r="L342" s="264">
        <f t="shared" si="153"/>
        <v>340</v>
      </c>
      <c r="M342" s="264">
        <f t="shared" si="154"/>
        <v>-5.920000000000001E-2</v>
      </c>
      <c r="N342" s="264">
        <f t="shared" si="155"/>
        <v>9.1059000000000001</v>
      </c>
      <c r="O342" s="264">
        <f t="shared" si="156"/>
        <v>0.1158</v>
      </c>
      <c r="P342" s="264">
        <f t="shared" si="157"/>
        <v>6.3985000000000003</v>
      </c>
      <c r="Q342" s="264">
        <f t="shared" si="158"/>
        <v>6.9764999999999997</v>
      </c>
      <c r="R342" s="264">
        <f t="shared" si="159"/>
        <v>7.3390000000000004</v>
      </c>
      <c r="S342" s="264">
        <f t="shared" si="160"/>
        <v>7.5389999999999997</v>
      </c>
      <c r="T342" s="264">
        <f t="shared" si="161"/>
        <v>7.8585000000000003</v>
      </c>
      <c r="U342" s="264">
        <f t="shared" si="162"/>
        <v>8.0824999999999996</v>
      </c>
      <c r="V342" s="264">
        <f t="shared" si="163"/>
        <v>8.4250000000000007</v>
      </c>
      <c r="W342" s="264">
        <f t="shared" si="164"/>
        <v>9.1059999999999999</v>
      </c>
      <c r="X342" s="264">
        <f t="shared" si="165"/>
        <v>9.8464999999999989</v>
      </c>
      <c r="Y342" s="264">
        <f t="shared" si="166"/>
        <v>10.27</v>
      </c>
      <c r="Z342" s="264">
        <f t="shared" si="167"/>
        <v>10.568000000000001</v>
      </c>
      <c r="AA342" s="264">
        <f t="shared" si="168"/>
        <v>11.0275</v>
      </c>
      <c r="AB342" s="264">
        <f t="shared" si="169"/>
        <v>11.3375</v>
      </c>
      <c r="AC342" s="264">
        <f t="shared" si="170"/>
        <v>11.948499999999999</v>
      </c>
      <c r="AD342" s="264">
        <f t="shared" si="171"/>
        <v>13.082000000000001</v>
      </c>
      <c r="AF342" s="266">
        <v>340</v>
      </c>
      <c r="AG342" s="266">
        <v>7.1499999999999994E-2</v>
      </c>
      <c r="AH342" s="266">
        <v>9.4529999999999994</v>
      </c>
      <c r="AI342" s="266">
        <v>0.10909000000000001</v>
      </c>
      <c r="AJ342" s="266">
        <v>6.72</v>
      </c>
      <c r="AK342" s="266">
        <v>7.3170000000000002</v>
      </c>
      <c r="AL342" s="266">
        <v>7.6879999999999997</v>
      </c>
      <c r="AM342" s="266">
        <v>7.891</v>
      </c>
      <c r="AN342" s="266">
        <v>8.2140000000000004</v>
      </c>
      <c r="AO342" s="266">
        <v>8.4390000000000001</v>
      </c>
      <c r="AP342" s="266">
        <v>8.7810000000000006</v>
      </c>
      <c r="AQ342" s="266">
        <v>9.4529999999999994</v>
      </c>
      <c r="AR342" s="266">
        <v>10.173</v>
      </c>
      <c r="AS342" s="266">
        <v>10.58</v>
      </c>
      <c r="AT342" s="266">
        <v>10.864000000000001</v>
      </c>
      <c r="AU342" s="266">
        <v>11.298</v>
      </c>
      <c r="AV342" s="266">
        <v>11.589</v>
      </c>
      <c r="AW342" s="266">
        <v>12.156000000000001</v>
      </c>
      <c r="AX342" s="266">
        <v>13.19</v>
      </c>
      <c r="BA342" s="372">
        <v>340</v>
      </c>
      <c r="BB342" s="372">
        <v>-0.18990000000000001</v>
      </c>
      <c r="BC342" s="372">
        <v>8.7588000000000008</v>
      </c>
      <c r="BD342" s="372">
        <v>0.12250999999999999</v>
      </c>
      <c r="BE342" s="372">
        <v>6.077</v>
      </c>
      <c r="BF342" s="372">
        <v>6.6360000000000001</v>
      </c>
      <c r="BG342" s="372">
        <v>6.99</v>
      </c>
      <c r="BH342" s="372">
        <v>7.1870000000000003</v>
      </c>
      <c r="BI342" s="372">
        <v>7.5030000000000001</v>
      </c>
      <c r="BJ342" s="372">
        <v>7.726</v>
      </c>
      <c r="BK342" s="372">
        <v>8.0690000000000008</v>
      </c>
      <c r="BL342" s="372">
        <v>8.7590000000000003</v>
      </c>
      <c r="BM342" s="372">
        <v>9.52</v>
      </c>
      <c r="BN342" s="372">
        <v>9.9600000000000009</v>
      </c>
      <c r="BO342" s="372">
        <v>10.272</v>
      </c>
      <c r="BP342" s="372">
        <v>10.757</v>
      </c>
      <c r="BQ342" s="372">
        <v>11.086</v>
      </c>
      <c r="BR342" s="372">
        <v>11.741</v>
      </c>
      <c r="BS342" s="372">
        <v>12.974</v>
      </c>
    </row>
    <row r="343" spans="1:71" x14ac:dyDescent="0.2">
      <c r="A343" s="265">
        <f t="shared" si="172"/>
        <v>9.1135000000000002</v>
      </c>
      <c r="B343" s="265">
        <f t="shared" si="173"/>
        <v>8.4320000000000004</v>
      </c>
      <c r="C343" s="265">
        <f t="shared" si="150"/>
        <v>9.8544999999999998</v>
      </c>
      <c r="D343" s="265">
        <f t="shared" si="174"/>
        <v>341</v>
      </c>
      <c r="E343" s="373">
        <f t="shared" si="175"/>
        <v>11.203285420944558</v>
      </c>
      <c r="F343" s="373">
        <f t="shared" si="176"/>
        <v>0.93360711841204658</v>
      </c>
      <c r="G343" s="373">
        <f t="shared" si="177"/>
        <v>20.20328542094456</v>
      </c>
      <c r="H343" s="374">
        <f t="shared" si="178"/>
        <v>0.94516052020797103</v>
      </c>
      <c r="I343" s="374">
        <f t="shared" si="151"/>
        <v>0.77673714010574435</v>
      </c>
      <c r="J343" s="374">
        <f t="shared" si="152"/>
        <v>0.85152089997120251</v>
      </c>
      <c r="K343" s="265" cm="1">
        <f t="array" ref="K343">$G343^gamma_drug4/($G343^gamma_drug4+(AGE_50_drug4+9)^gamma_drug4)</f>
        <v>1</v>
      </c>
      <c r="L343" s="264">
        <f t="shared" si="153"/>
        <v>341</v>
      </c>
      <c r="M343" s="264">
        <f t="shared" si="154"/>
        <v>-5.9600000000000007E-2</v>
      </c>
      <c r="N343" s="264">
        <f t="shared" si="155"/>
        <v>9.1136499999999998</v>
      </c>
      <c r="O343" s="264">
        <f t="shared" si="156"/>
        <v>0.11581</v>
      </c>
      <c r="P343" s="264">
        <f t="shared" si="157"/>
        <v>6.4039999999999999</v>
      </c>
      <c r="Q343" s="264">
        <f t="shared" si="158"/>
        <v>6.9824999999999999</v>
      </c>
      <c r="R343" s="264">
        <f t="shared" si="159"/>
        <v>7.3450000000000006</v>
      </c>
      <c r="S343" s="264">
        <f t="shared" si="160"/>
        <v>7.5454999999999997</v>
      </c>
      <c r="T343" s="264">
        <f t="shared" si="161"/>
        <v>7.8654999999999999</v>
      </c>
      <c r="U343" s="264">
        <f t="shared" si="162"/>
        <v>8.0894999999999992</v>
      </c>
      <c r="V343" s="264">
        <f t="shared" si="163"/>
        <v>8.4320000000000004</v>
      </c>
      <c r="W343" s="264">
        <f t="shared" si="164"/>
        <v>9.1135000000000002</v>
      </c>
      <c r="X343" s="264">
        <f t="shared" si="165"/>
        <v>9.8544999999999998</v>
      </c>
      <c r="Y343" s="264">
        <f t="shared" si="166"/>
        <v>10.279</v>
      </c>
      <c r="Z343" s="264">
        <f t="shared" si="167"/>
        <v>10.577</v>
      </c>
      <c r="AA343" s="264">
        <f t="shared" si="168"/>
        <v>11.036999999999999</v>
      </c>
      <c r="AB343" s="264">
        <f t="shared" si="169"/>
        <v>11.3475</v>
      </c>
      <c r="AC343" s="264">
        <f t="shared" si="170"/>
        <v>11.959</v>
      </c>
      <c r="AD343" s="264">
        <f t="shared" si="171"/>
        <v>13.093500000000001</v>
      </c>
      <c r="AF343" s="266">
        <v>341</v>
      </c>
      <c r="AG343" s="266">
        <v>7.1199999999999999E-2</v>
      </c>
      <c r="AH343" s="266">
        <v>9.4609000000000005</v>
      </c>
      <c r="AI343" s="266">
        <v>0.1091</v>
      </c>
      <c r="AJ343" s="266">
        <v>6.726</v>
      </c>
      <c r="AK343" s="266">
        <v>7.3230000000000004</v>
      </c>
      <c r="AL343" s="266">
        <v>7.694</v>
      </c>
      <c r="AM343" s="266">
        <v>7.8979999999999997</v>
      </c>
      <c r="AN343" s="266">
        <v>8.2210000000000001</v>
      </c>
      <c r="AO343" s="266">
        <v>8.4459999999999997</v>
      </c>
      <c r="AP343" s="266">
        <v>8.7880000000000003</v>
      </c>
      <c r="AQ343" s="266">
        <v>9.4610000000000003</v>
      </c>
      <c r="AR343" s="266">
        <v>10.180999999999999</v>
      </c>
      <c r="AS343" s="266">
        <v>10.589</v>
      </c>
      <c r="AT343" s="266">
        <v>10.872999999999999</v>
      </c>
      <c r="AU343" s="266">
        <v>11.308</v>
      </c>
      <c r="AV343" s="266">
        <v>11.599</v>
      </c>
      <c r="AW343" s="266">
        <v>12.167</v>
      </c>
      <c r="AX343" s="266">
        <v>13.201000000000001</v>
      </c>
      <c r="BA343" s="372">
        <v>341</v>
      </c>
      <c r="BB343" s="372">
        <v>-0.19040000000000001</v>
      </c>
      <c r="BC343" s="372">
        <v>8.7664000000000009</v>
      </c>
      <c r="BD343" s="372">
        <v>0.12252</v>
      </c>
      <c r="BE343" s="372">
        <v>6.0819999999999999</v>
      </c>
      <c r="BF343" s="372">
        <v>6.6420000000000003</v>
      </c>
      <c r="BG343" s="372">
        <v>6.9960000000000004</v>
      </c>
      <c r="BH343" s="372">
        <v>7.1929999999999996</v>
      </c>
      <c r="BI343" s="372">
        <v>7.51</v>
      </c>
      <c r="BJ343" s="372">
        <v>7.7329999999999997</v>
      </c>
      <c r="BK343" s="372">
        <v>8.0760000000000005</v>
      </c>
      <c r="BL343" s="372">
        <v>8.766</v>
      </c>
      <c r="BM343" s="372">
        <v>9.5280000000000005</v>
      </c>
      <c r="BN343" s="372">
        <v>9.9689999999999994</v>
      </c>
      <c r="BO343" s="372">
        <v>10.281000000000001</v>
      </c>
      <c r="BP343" s="372">
        <v>10.766</v>
      </c>
      <c r="BQ343" s="372">
        <v>11.096</v>
      </c>
      <c r="BR343" s="372">
        <v>11.750999999999999</v>
      </c>
      <c r="BS343" s="372">
        <v>12.986000000000001</v>
      </c>
    </row>
    <row r="344" spans="1:71" x14ac:dyDescent="0.2">
      <c r="A344" s="265">
        <f t="shared" si="172"/>
        <v>9.1214999999999993</v>
      </c>
      <c r="B344" s="265">
        <f t="shared" si="173"/>
        <v>8.4390000000000001</v>
      </c>
      <c r="C344" s="265">
        <f t="shared" si="150"/>
        <v>9.8629999999999995</v>
      </c>
      <c r="D344" s="265">
        <f t="shared" si="174"/>
        <v>342</v>
      </c>
      <c r="E344" s="373">
        <f t="shared" si="175"/>
        <v>11.236139630390143</v>
      </c>
      <c r="F344" s="373">
        <f t="shared" si="176"/>
        <v>0.93634496919917864</v>
      </c>
      <c r="G344" s="373">
        <f t="shared" si="177"/>
        <v>20.236139630390142</v>
      </c>
      <c r="H344" s="374">
        <f t="shared" si="178"/>
        <v>0.94552572641449018</v>
      </c>
      <c r="I344" s="374">
        <f t="shared" si="151"/>
        <v>0.77758695318106219</v>
      </c>
      <c r="J344" s="374">
        <f t="shared" si="152"/>
        <v>0.85205424102136462</v>
      </c>
      <c r="K344" s="265" cm="1">
        <f t="array" ref="K344">$G344^gamma_drug4/($G344^gamma_drug4+(AGE_50_drug4+9)^gamma_drug4)</f>
        <v>1</v>
      </c>
      <c r="L344" s="264">
        <f t="shared" si="153"/>
        <v>342</v>
      </c>
      <c r="M344" s="264">
        <f t="shared" si="154"/>
        <v>-5.9999999999999991E-2</v>
      </c>
      <c r="N344" s="264">
        <f t="shared" si="155"/>
        <v>9.1213499999999996</v>
      </c>
      <c r="O344" s="264">
        <f t="shared" si="156"/>
        <v>0.11581</v>
      </c>
      <c r="P344" s="264">
        <f t="shared" si="157"/>
        <v>6.4089999999999998</v>
      </c>
      <c r="Q344" s="264">
        <f t="shared" si="158"/>
        <v>6.9885000000000002</v>
      </c>
      <c r="R344" s="264">
        <f t="shared" si="159"/>
        <v>7.3520000000000003</v>
      </c>
      <c r="S344" s="264">
        <f t="shared" si="160"/>
        <v>7.5519999999999996</v>
      </c>
      <c r="T344" s="264">
        <f t="shared" si="161"/>
        <v>7.8715000000000002</v>
      </c>
      <c r="U344" s="264">
        <f t="shared" si="162"/>
        <v>8.0954999999999995</v>
      </c>
      <c r="V344" s="264">
        <f t="shared" si="163"/>
        <v>8.4390000000000001</v>
      </c>
      <c r="W344" s="264">
        <f t="shared" si="164"/>
        <v>9.1214999999999993</v>
      </c>
      <c r="X344" s="264">
        <f t="shared" si="165"/>
        <v>9.8629999999999995</v>
      </c>
      <c r="Y344" s="264">
        <f t="shared" si="166"/>
        <v>10.2875</v>
      </c>
      <c r="Z344" s="264">
        <f t="shared" si="167"/>
        <v>10.585999999999999</v>
      </c>
      <c r="AA344" s="264">
        <f t="shared" si="168"/>
        <v>11.0465</v>
      </c>
      <c r="AB344" s="264">
        <f t="shared" si="169"/>
        <v>11.356999999999999</v>
      </c>
      <c r="AC344" s="264">
        <f t="shared" si="170"/>
        <v>11.9695</v>
      </c>
      <c r="AD344" s="264">
        <f t="shared" si="171"/>
        <v>13.105499999999999</v>
      </c>
      <c r="AF344" s="266">
        <v>342</v>
      </c>
      <c r="AG344" s="266">
        <v>7.0900000000000005E-2</v>
      </c>
      <c r="AH344" s="266">
        <v>9.4687000000000001</v>
      </c>
      <c r="AI344" s="266">
        <v>0.1091</v>
      </c>
      <c r="AJ344" s="266">
        <v>6.7309999999999999</v>
      </c>
      <c r="AK344" s="266">
        <v>7.3289999999999997</v>
      </c>
      <c r="AL344" s="266">
        <v>7.7009999999999996</v>
      </c>
      <c r="AM344" s="266">
        <v>7.9039999999999999</v>
      </c>
      <c r="AN344" s="266">
        <v>8.2270000000000003</v>
      </c>
      <c r="AO344" s="266">
        <v>8.452</v>
      </c>
      <c r="AP344" s="266">
        <v>8.7949999999999999</v>
      </c>
      <c r="AQ344" s="266">
        <v>9.4689999999999994</v>
      </c>
      <c r="AR344" s="266">
        <v>10.19</v>
      </c>
      <c r="AS344" s="266">
        <v>10.597</v>
      </c>
      <c r="AT344" s="266">
        <v>10.882</v>
      </c>
      <c r="AU344" s="266">
        <v>11.317</v>
      </c>
      <c r="AV344" s="266">
        <v>11.608000000000001</v>
      </c>
      <c r="AW344" s="266">
        <v>12.177</v>
      </c>
      <c r="AX344" s="266">
        <v>13.212999999999999</v>
      </c>
      <c r="BA344" s="372">
        <v>342</v>
      </c>
      <c r="BB344" s="372">
        <v>-0.19089999999999999</v>
      </c>
      <c r="BC344" s="372">
        <v>8.7739999999999991</v>
      </c>
      <c r="BD344" s="372">
        <v>0.12252</v>
      </c>
      <c r="BE344" s="372">
        <v>6.0869999999999997</v>
      </c>
      <c r="BF344" s="372">
        <v>6.6479999999999997</v>
      </c>
      <c r="BG344" s="372">
        <v>7.0030000000000001</v>
      </c>
      <c r="BH344" s="372">
        <v>7.2</v>
      </c>
      <c r="BI344" s="372">
        <v>7.516</v>
      </c>
      <c r="BJ344" s="372">
        <v>7.7389999999999999</v>
      </c>
      <c r="BK344" s="372">
        <v>8.0830000000000002</v>
      </c>
      <c r="BL344" s="372">
        <v>8.7739999999999991</v>
      </c>
      <c r="BM344" s="372">
        <v>9.5359999999999996</v>
      </c>
      <c r="BN344" s="372">
        <v>9.9779999999999998</v>
      </c>
      <c r="BO344" s="372">
        <v>10.29</v>
      </c>
      <c r="BP344" s="372">
        <v>10.776</v>
      </c>
      <c r="BQ344" s="372">
        <v>11.106</v>
      </c>
      <c r="BR344" s="372">
        <v>11.762</v>
      </c>
      <c r="BS344" s="372">
        <v>12.997999999999999</v>
      </c>
    </row>
    <row r="345" spans="1:71" x14ac:dyDescent="0.2">
      <c r="A345" s="265">
        <f t="shared" si="172"/>
        <v>9.1295000000000002</v>
      </c>
      <c r="B345" s="265">
        <f t="shared" si="173"/>
        <v>8.4459999999999997</v>
      </c>
      <c r="C345" s="265">
        <f t="shared" si="150"/>
        <v>9.8710000000000004</v>
      </c>
      <c r="D345" s="265">
        <f t="shared" si="174"/>
        <v>343</v>
      </c>
      <c r="E345" s="373">
        <f t="shared" si="175"/>
        <v>11.268993839835728</v>
      </c>
      <c r="F345" s="373">
        <f t="shared" si="176"/>
        <v>0.93908281998631071</v>
      </c>
      <c r="G345" s="373">
        <f t="shared" si="177"/>
        <v>20.26899383983573</v>
      </c>
      <c r="H345" s="374">
        <f t="shared" si="178"/>
        <v>0.94588805287577182</v>
      </c>
      <c r="I345" s="374">
        <f t="shared" si="151"/>
        <v>0.77843308131444222</v>
      </c>
      <c r="J345" s="374">
        <f t="shared" si="152"/>
        <v>0.85258513660394408</v>
      </c>
      <c r="K345" s="265" cm="1">
        <f t="array" ref="K345">$G345^gamma_drug4/($G345^gamma_drug4+(AGE_50_drug4+9)^gamma_drug4)</f>
        <v>1</v>
      </c>
      <c r="L345" s="264">
        <f t="shared" si="153"/>
        <v>343</v>
      </c>
      <c r="M345" s="264">
        <f t="shared" si="154"/>
        <v>-6.0399999999999995E-2</v>
      </c>
      <c r="N345" s="264">
        <f t="shared" si="155"/>
        <v>9.1290499999999994</v>
      </c>
      <c r="O345" s="264">
        <f t="shared" si="156"/>
        <v>0.11582000000000001</v>
      </c>
      <c r="P345" s="264">
        <f t="shared" si="157"/>
        <v>6.415</v>
      </c>
      <c r="Q345" s="264">
        <f t="shared" si="158"/>
        <v>6.9939999999999998</v>
      </c>
      <c r="R345" s="264">
        <f t="shared" si="159"/>
        <v>7.3580000000000005</v>
      </c>
      <c r="S345" s="264">
        <f t="shared" si="160"/>
        <v>7.5585000000000004</v>
      </c>
      <c r="T345" s="264">
        <f t="shared" si="161"/>
        <v>7.8784999999999998</v>
      </c>
      <c r="U345" s="264">
        <f t="shared" si="162"/>
        <v>8.1024999999999991</v>
      </c>
      <c r="V345" s="264">
        <f t="shared" si="163"/>
        <v>8.4459999999999997</v>
      </c>
      <c r="W345" s="264">
        <f t="shared" si="164"/>
        <v>9.1295000000000002</v>
      </c>
      <c r="X345" s="264">
        <f t="shared" si="165"/>
        <v>9.8710000000000004</v>
      </c>
      <c r="Y345" s="264">
        <f t="shared" si="166"/>
        <v>10.295999999999999</v>
      </c>
      <c r="Z345" s="264">
        <f t="shared" si="167"/>
        <v>10.594999999999999</v>
      </c>
      <c r="AA345" s="264">
        <f t="shared" si="168"/>
        <v>11.056000000000001</v>
      </c>
      <c r="AB345" s="264">
        <f t="shared" si="169"/>
        <v>11.367000000000001</v>
      </c>
      <c r="AC345" s="264">
        <f t="shared" si="170"/>
        <v>11.98</v>
      </c>
      <c r="AD345" s="264">
        <f t="shared" si="171"/>
        <v>13.117000000000001</v>
      </c>
      <c r="AF345" s="266">
        <v>343</v>
      </c>
      <c r="AG345" s="266">
        <v>7.0599999999999996E-2</v>
      </c>
      <c r="AH345" s="266">
        <v>9.4764999999999997</v>
      </c>
      <c r="AI345" s="266">
        <v>0.10911</v>
      </c>
      <c r="AJ345" s="266">
        <v>6.7370000000000001</v>
      </c>
      <c r="AK345" s="266">
        <v>7.335</v>
      </c>
      <c r="AL345" s="266">
        <v>7.7069999999999999</v>
      </c>
      <c r="AM345" s="266">
        <v>7.9109999999999996</v>
      </c>
      <c r="AN345" s="266">
        <v>8.234</v>
      </c>
      <c r="AO345" s="266">
        <v>8.4589999999999996</v>
      </c>
      <c r="AP345" s="266">
        <v>8.8019999999999996</v>
      </c>
      <c r="AQ345" s="266">
        <v>9.4770000000000003</v>
      </c>
      <c r="AR345" s="266">
        <v>10.198</v>
      </c>
      <c r="AS345" s="266">
        <v>10.606</v>
      </c>
      <c r="AT345" s="266">
        <v>10.891</v>
      </c>
      <c r="AU345" s="266">
        <v>11.327</v>
      </c>
      <c r="AV345" s="266">
        <v>11.618</v>
      </c>
      <c r="AW345" s="266">
        <v>12.186999999999999</v>
      </c>
      <c r="AX345" s="266">
        <v>13.224</v>
      </c>
      <c r="BA345" s="372">
        <v>343</v>
      </c>
      <c r="BB345" s="372">
        <v>-0.19139999999999999</v>
      </c>
      <c r="BC345" s="372">
        <v>8.7815999999999992</v>
      </c>
      <c r="BD345" s="372">
        <v>0.12253</v>
      </c>
      <c r="BE345" s="372">
        <v>6.093</v>
      </c>
      <c r="BF345" s="372">
        <v>6.6529999999999996</v>
      </c>
      <c r="BG345" s="372">
        <v>7.0090000000000003</v>
      </c>
      <c r="BH345" s="372">
        <v>7.2060000000000004</v>
      </c>
      <c r="BI345" s="372">
        <v>7.5229999999999997</v>
      </c>
      <c r="BJ345" s="372">
        <v>7.7460000000000004</v>
      </c>
      <c r="BK345" s="372">
        <v>8.09</v>
      </c>
      <c r="BL345" s="372">
        <v>8.782</v>
      </c>
      <c r="BM345" s="372">
        <v>9.5440000000000005</v>
      </c>
      <c r="BN345" s="372">
        <v>9.9860000000000007</v>
      </c>
      <c r="BO345" s="372">
        <v>10.298999999999999</v>
      </c>
      <c r="BP345" s="372">
        <v>10.785</v>
      </c>
      <c r="BQ345" s="372">
        <v>11.116</v>
      </c>
      <c r="BR345" s="372">
        <v>11.773</v>
      </c>
      <c r="BS345" s="372">
        <v>13.01</v>
      </c>
    </row>
    <row r="346" spans="1:71" x14ac:dyDescent="0.2">
      <c r="A346" s="265">
        <f t="shared" si="172"/>
        <v>9.1364999999999998</v>
      </c>
      <c r="B346" s="265">
        <f t="shared" si="173"/>
        <v>8.4535</v>
      </c>
      <c r="C346" s="265">
        <f t="shared" si="150"/>
        <v>9.8800000000000008</v>
      </c>
      <c r="D346" s="265">
        <f t="shared" si="174"/>
        <v>344</v>
      </c>
      <c r="E346" s="373">
        <f t="shared" si="175"/>
        <v>11.301848049281315</v>
      </c>
      <c r="F346" s="373">
        <f t="shared" si="176"/>
        <v>0.94182067077344289</v>
      </c>
      <c r="G346" s="373">
        <f t="shared" si="177"/>
        <v>20.301848049281315</v>
      </c>
      <c r="H346" s="374">
        <f t="shared" si="178"/>
        <v>0.94624752507533016</v>
      </c>
      <c r="I346" s="374">
        <f t="shared" si="151"/>
        <v>0.77927553943976879</v>
      </c>
      <c r="J346" s="374">
        <f t="shared" si="152"/>
        <v>0.8531135995037572</v>
      </c>
      <c r="K346" s="265" cm="1">
        <f t="array" ref="K346">$G346^gamma_drug4/($G346^gamma_drug4+(AGE_50_drug4+9)^gamma_drug4)</f>
        <v>1</v>
      </c>
      <c r="L346" s="264">
        <f t="shared" si="153"/>
        <v>344</v>
      </c>
      <c r="M346" s="264">
        <f t="shared" si="154"/>
        <v>-6.0850000000000001E-2</v>
      </c>
      <c r="N346" s="264">
        <f t="shared" si="155"/>
        <v>9.1368000000000009</v>
      </c>
      <c r="O346" s="264">
        <f t="shared" si="156"/>
        <v>0.115825</v>
      </c>
      <c r="P346" s="264">
        <f t="shared" si="157"/>
        <v>6.42</v>
      </c>
      <c r="Q346" s="264">
        <f t="shared" si="158"/>
        <v>7</v>
      </c>
      <c r="R346" s="264">
        <f t="shared" si="159"/>
        <v>7.3639999999999999</v>
      </c>
      <c r="S346" s="264">
        <f t="shared" si="160"/>
        <v>7.5644999999999998</v>
      </c>
      <c r="T346" s="264">
        <f t="shared" si="161"/>
        <v>7.8849999999999998</v>
      </c>
      <c r="U346" s="264">
        <f t="shared" si="162"/>
        <v>8.1095000000000006</v>
      </c>
      <c r="V346" s="264">
        <f t="shared" si="163"/>
        <v>8.4535</v>
      </c>
      <c r="W346" s="264">
        <f t="shared" si="164"/>
        <v>9.1364999999999998</v>
      </c>
      <c r="X346" s="264">
        <f t="shared" si="165"/>
        <v>9.8800000000000008</v>
      </c>
      <c r="Y346" s="264">
        <f t="shared" si="166"/>
        <v>10.305</v>
      </c>
      <c r="Z346" s="264">
        <f t="shared" si="167"/>
        <v>10.6045</v>
      </c>
      <c r="AA346" s="264">
        <f t="shared" si="168"/>
        <v>11.0655</v>
      </c>
      <c r="AB346" s="264">
        <f t="shared" si="169"/>
        <v>11.376999999999999</v>
      </c>
      <c r="AC346" s="264">
        <f t="shared" si="170"/>
        <v>11.990500000000001</v>
      </c>
      <c r="AD346" s="264">
        <f t="shared" si="171"/>
        <v>13.128499999999999</v>
      </c>
      <c r="AF346" s="266">
        <v>344</v>
      </c>
      <c r="AG346" s="266">
        <v>7.0300000000000001E-2</v>
      </c>
      <c r="AH346" s="266">
        <v>9.4844000000000008</v>
      </c>
      <c r="AI346" s="266">
        <v>0.10911</v>
      </c>
      <c r="AJ346" s="266">
        <v>6.742</v>
      </c>
      <c r="AK346" s="266">
        <v>7.3410000000000002</v>
      </c>
      <c r="AL346" s="266">
        <v>7.7130000000000001</v>
      </c>
      <c r="AM346" s="266">
        <v>7.9169999999999998</v>
      </c>
      <c r="AN346" s="266">
        <v>8.2409999999999997</v>
      </c>
      <c r="AO346" s="266">
        <v>8.4659999999999993</v>
      </c>
      <c r="AP346" s="266">
        <v>8.81</v>
      </c>
      <c r="AQ346" s="266">
        <v>9.484</v>
      </c>
      <c r="AR346" s="266">
        <v>10.207000000000001</v>
      </c>
      <c r="AS346" s="266">
        <v>10.615</v>
      </c>
      <c r="AT346" s="266">
        <v>10.9</v>
      </c>
      <c r="AU346" s="266">
        <v>11.336</v>
      </c>
      <c r="AV346" s="266">
        <v>11.628</v>
      </c>
      <c r="AW346" s="266">
        <v>12.198</v>
      </c>
      <c r="AX346" s="266">
        <v>13.234999999999999</v>
      </c>
      <c r="BA346" s="372">
        <v>344</v>
      </c>
      <c r="BB346" s="372">
        <v>-0.192</v>
      </c>
      <c r="BC346" s="372">
        <v>8.7891999999999992</v>
      </c>
      <c r="BD346" s="372">
        <v>0.12254</v>
      </c>
      <c r="BE346" s="372">
        <v>6.0979999999999999</v>
      </c>
      <c r="BF346" s="372">
        <v>6.6589999999999998</v>
      </c>
      <c r="BG346" s="372">
        <v>7.0149999999999997</v>
      </c>
      <c r="BH346" s="372">
        <v>7.2119999999999997</v>
      </c>
      <c r="BI346" s="372">
        <v>7.5289999999999999</v>
      </c>
      <c r="BJ346" s="372">
        <v>7.7530000000000001</v>
      </c>
      <c r="BK346" s="372">
        <v>8.0969999999999995</v>
      </c>
      <c r="BL346" s="372">
        <v>8.7889999999999997</v>
      </c>
      <c r="BM346" s="372">
        <v>9.5530000000000008</v>
      </c>
      <c r="BN346" s="372">
        <v>9.9949999999999992</v>
      </c>
      <c r="BO346" s="372">
        <v>10.308999999999999</v>
      </c>
      <c r="BP346" s="372">
        <v>10.795</v>
      </c>
      <c r="BQ346" s="372">
        <v>11.125999999999999</v>
      </c>
      <c r="BR346" s="372">
        <v>11.782999999999999</v>
      </c>
      <c r="BS346" s="372">
        <v>13.022</v>
      </c>
    </row>
    <row r="347" spans="1:71" x14ac:dyDescent="0.2">
      <c r="A347" s="265">
        <f t="shared" si="172"/>
        <v>9.1445000000000007</v>
      </c>
      <c r="B347" s="265">
        <f t="shared" si="173"/>
        <v>8.4604999999999997</v>
      </c>
      <c r="C347" s="265">
        <f t="shared" si="150"/>
        <v>9.8879999999999999</v>
      </c>
      <c r="D347" s="265">
        <f t="shared" si="174"/>
        <v>345</v>
      </c>
      <c r="E347" s="373">
        <f t="shared" si="175"/>
        <v>11.3347022587269</v>
      </c>
      <c r="F347" s="373">
        <f t="shared" si="176"/>
        <v>0.94455852156057496</v>
      </c>
      <c r="G347" s="373">
        <f t="shared" si="177"/>
        <v>20.3347022587269</v>
      </c>
      <c r="H347" s="374">
        <f t="shared" si="178"/>
        <v>0.94660416825743843</v>
      </c>
      <c r="I347" s="374">
        <f t="shared" si="151"/>
        <v>0.78011434246869049</v>
      </c>
      <c r="J347" s="374">
        <f t="shared" si="152"/>
        <v>0.8536396424383037</v>
      </c>
      <c r="K347" s="265" cm="1">
        <f t="array" ref="K347">$G347^gamma_drug4/($G347^gamma_drug4+(AGE_50_drug4+9)^gamma_drug4)</f>
        <v>1</v>
      </c>
      <c r="L347" s="264">
        <f t="shared" si="153"/>
        <v>345</v>
      </c>
      <c r="M347" s="264">
        <f t="shared" si="154"/>
        <v>-6.1200000000000004E-2</v>
      </c>
      <c r="N347" s="264">
        <f t="shared" si="155"/>
        <v>9.1445000000000007</v>
      </c>
      <c r="O347" s="264">
        <f t="shared" si="156"/>
        <v>0.11582999999999999</v>
      </c>
      <c r="P347" s="264">
        <f t="shared" si="157"/>
        <v>6.4260000000000002</v>
      </c>
      <c r="Q347" s="264">
        <f t="shared" si="158"/>
        <v>7.0060000000000002</v>
      </c>
      <c r="R347" s="264">
        <f t="shared" si="159"/>
        <v>7.37</v>
      </c>
      <c r="S347" s="264">
        <f t="shared" si="160"/>
        <v>7.5709999999999997</v>
      </c>
      <c r="T347" s="264">
        <f t="shared" si="161"/>
        <v>7.8919999999999995</v>
      </c>
      <c r="U347" s="264">
        <f t="shared" si="162"/>
        <v>8.1159999999999997</v>
      </c>
      <c r="V347" s="264">
        <f t="shared" si="163"/>
        <v>8.4604999999999997</v>
      </c>
      <c r="W347" s="264">
        <f t="shared" si="164"/>
        <v>9.1445000000000007</v>
      </c>
      <c r="X347" s="264">
        <f t="shared" si="165"/>
        <v>9.8879999999999999</v>
      </c>
      <c r="Y347" s="264">
        <f t="shared" si="166"/>
        <v>10.314</v>
      </c>
      <c r="Z347" s="264">
        <f t="shared" si="167"/>
        <v>10.6135</v>
      </c>
      <c r="AA347" s="264">
        <f t="shared" si="168"/>
        <v>11.0755</v>
      </c>
      <c r="AB347" s="264">
        <f t="shared" si="169"/>
        <v>11.3865</v>
      </c>
      <c r="AC347" s="264">
        <f t="shared" si="170"/>
        <v>12.001000000000001</v>
      </c>
      <c r="AD347" s="264">
        <f t="shared" si="171"/>
        <v>13.140499999999999</v>
      </c>
      <c r="AF347" s="266">
        <v>345</v>
      </c>
      <c r="AG347" s="266">
        <v>7.0099999999999996E-2</v>
      </c>
      <c r="AH347" s="266">
        <v>9.4922000000000004</v>
      </c>
      <c r="AI347" s="266">
        <v>0.10911999999999999</v>
      </c>
      <c r="AJ347" s="266">
        <v>6.7480000000000002</v>
      </c>
      <c r="AK347" s="266">
        <v>7.3470000000000004</v>
      </c>
      <c r="AL347" s="266">
        <v>7.7190000000000003</v>
      </c>
      <c r="AM347" s="266">
        <v>7.9240000000000004</v>
      </c>
      <c r="AN347" s="266">
        <v>8.2479999999999993</v>
      </c>
      <c r="AO347" s="266">
        <v>8.4730000000000008</v>
      </c>
      <c r="AP347" s="266">
        <v>8.8170000000000002</v>
      </c>
      <c r="AQ347" s="266">
        <v>9.4920000000000009</v>
      </c>
      <c r="AR347" s="266">
        <v>10.215</v>
      </c>
      <c r="AS347" s="266">
        <v>10.624000000000001</v>
      </c>
      <c r="AT347" s="266">
        <v>10.909000000000001</v>
      </c>
      <c r="AU347" s="266">
        <v>11.346</v>
      </c>
      <c r="AV347" s="266">
        <v>11.638</v>
      </c>
      <c r="AW347" s="266">
        <v>12.208</v>
      </c>
      <c r="AX347" s="266">
        <v>13.247</v>
      </c>
      <c r="BA347" s="372">
        <v>345</v>
      </c>
      <c r="BB347" s="372">
        <v>-0.1925</v>
      </c>
      <c r="BC347" s="372">
        <v>8.7967999999999993</v>
      </c>
      <c r="BD347" s="372">
        <v>0.12254</v>
      </c>
      <c r="BE347" s="372">
        <v>6.1040000000000001</v>
      </c>
      <c r="BF347" s="372">
        <v>6.665</v>
      </c>
      <c r="BG347" s="372">
        <v>7.0209999999999999</v>
      </c>
      <c r="BH347" s="372">
        <v>7.218</v>
      </c>
      <c r="BI347" s="372">
        <v>7.5359999999999996</v>
      </c>
      <c r="BJ347" s="372">
        <v>7.7590000000000003</v>
      </c>
      <c r="BK347" s="372">
        <v>8.1039999999999992</v>
      </c>
      <c r="BL347" s="372">
        <v>8.7970000000000006</v>
      </c>
      <c r="BM347" s="372">
        <v>9.5609999999999999</v>
      </c>
      <c r="BN347" s="372">
        <v>10.004</v>
      </c>
      <c r="BO347" s="372">
        <v>10.318</v>
      </c>
      <c r="BP347" s="372">
        <v>10.805</v>
      </c>
      <c r="BQ347" s="372">
        <v>11.135</v>
      </c>
      <c r="BR347" s="372">
        <v>11.794</v>
      </c>
      <c r="BS347" s="372">
        <v>13.034000000000001</v>
      </c>
    </row>
    <row r="348" spans="1:71" x14ac:dyDescent="0.2">
      <c r="A348" s="265">
        <f t="shared" si="172"/>
        <v>9.152000000000001</v>
      </c>
      <c r="B348" s="265">
        <f t="shared" si="173"/>
        <v>8.4675000000000011</v>
      </c>
      <c r="C348" s="265">
        <f t="shared" si="150"/>
        <v>9.8964999999999996</v>
      </c>
      <c r="D348" s="265">
        <f t="shared" si="174"/>
        <v>346</v>
      </c>
      <c r="E348" s="373">
        <f t="shared" si="175"/>
        <v>11.367556468172484</v>
      </c>
      <c r="F348" s="373">
        <f t="shared" si="176"/>
        <v>0.94729637234770703</v>
      </c>
      <c r="G348" s="373">
        <f t="shared" si="177"/>
        <v>20.367556468172484</v>
      </c>
      <c r="H348" s="374">
        <f t="shared" si="178"/>
        <v>0.94695800742931624</v>
      </c>
      <c r="I348" s="374">
        <f t="shared" si="151"/>
        <v>0.78094950528994433</v>
      </c>
      <c r="J348" s="374">
        <f t="shared" si="152"/>
        <v>0.85416327805802628</v>
      </c>
      <c r="K348" s="265" cm="1">
        <f t="array" ref="K348">$G348^gamma_drug4/($G348^gamma_drug4+(AGE_50_drug4+9)^gamma_drug4)</f>
        <v>1</v>
      </c>
      <c r="L348" s="264">
        <f t="shared" si="153"/>
        <v>346</v>
      </c>
      <c r="M348" s="264">
        <f t="shared" si="154"/>
        <v>-6.1600000000000002E-2</v>
      </c>
      <c r="N348" s="264">
        <f t="shared" si="155"/>
        <v>9.1521000000000008</v>
      </c>
      <c r="O348" s="264">
        <f t="shared" si="156"/>
        <v>0.11584</v>
      </c>
      <c r="P348" s="264">
        <f t="shared" si="157"/>
        <v>6.431</v>
      </c>
      <c r="Q348" s="264">
        <f t="shared" si="158"/>
        <v>7.0120000000000005</v>
      </c>
      <c r="R348" s="264">
        <f t="shared" si="159"/>
        <v>7.3765000000000001</v>
      </c>
      <c r="S348" s="264">
        <f t="shared" si="160"/>
        <v>7.5774999999999997</v>
      </c>
      <c r="T348" s="264">
        <f t="shared" si="161"/>
        <v>7.8979999999999997</v>
      </c>
      <c r="U348" s="264">
        <f t="shared" si="162"/>
        <v>8.1230000000000011</v>
      </c>
      <c r="V348" s="264">
        <f t="shared" si="163"/>
        <v>8.4675000000000011</v>
      </c>
      <c r="W348" s="264">
        <f t="shared" si="164"/>
        <v>9.152000000000001</v>
      </c>
      <c r="X348" s="264">
        <f t="shared" si="165"/>
        <v>9.8964999999999996</v>
      </c>
      <c r="Y348" s="264">
        <f t="shared" si="166"/>
        <v>10.323</v>
      </c>
      <c r="Z348" s="264">
        <f t="shared" si="167"/>
        <v>10.623000000000001</v>
      </c>
      <c r="AA348" s="264">
        <f t="shared" si="168"/>
        <v>11.0845</v>
      </c>
      <c r="AB348" s="264">
        <f t="shared" si="169"/>
        <v>11.396000000000001</v>
      </c>
      <c r="AC348" s="264">
        <f t="shared" si="170"/>
        <v>12.010999999999999</v>
      </c>
      <c r="AD348" s="264">
        <f t="shared" si="171"/>
        <v>13.151999999999999</v>
      </c>
      <c r="AF348" s="266">
        <v>346</v>
      </c>
      <c r="AG348" s="266">
        <v>6.9800000000000001E-2</v>
      </c>
      <c r="AH348" s="266">
        <v>9.4999000000000002</v>
      </c>
      <c r="AI348" s="266">
        <v>0.10913</v>
      </c>
      <c r="AJ348" s="266">
        <v>6.7530000000000001</v>
      </c>
      <c r="AK348" s="266">
        <v>7.3529999999999998</v>
      </c>
      <c r="AL348" s="266">
        <v>7.726</v>
      </c>
      <c r="AM348" s="266">
        <v>7.93</v>
      </c>
      <c r="AN348" s="266">
        <v>8.2539999999999996</v>
      </c>
      <c r="AO348" s="266">
        <v>8.48</v>
      </c>
      <c r="AP348" s="266">
        <v>8.8239999999999998</v>
      </c>
      <c r="AQ348" s="266">
        <v>9.5</v>
      </c>
      <c r="AR348" s="266">
        <v>10.224</v>
      </c>
      <c r="AS348" s="266">
        <v>10.632999999999999</v>
      </c>
      <c r="AT348" s="266">
        <v>10.919</v>
      </c>
      <c r="AU348" s="266">
        <v>11.355</v>
      </c>
      <c r="AV348" s="266">
        <v>11.647</v>
      </c>
      <c r="AW348" s="266">
        <v>12.218</v>
      </c>
      <c r="AX348" s="266">
        <v>13.257999999999999</v>
      </c>
      <c r="BA348" s="372">
        <v>346</v>
      </c>
      <c r="BB348" s="372">
        <v>-0.193</v>
      </c>
      <c r="BC348" s="372">
        <v>8.8042999999999996</v>
      </c>
      <c r="BD348" s="372">
        <v>0.12255000000000001</v>
      </c>
      <c r="BE348" s="372">
        <v>6.109</v>
      </c>
      <c r="BF348" s="372">
        <v>6.6710000000000003</v>
      </c>
      <c r="BG348" s="372">
        <v>7.0270000000000001</v>
      </c>
      <c r="BH348" s="372">
        <v>7.2249999999999996</v>
      </c>
      <c r="BI348" s="372">
        <v>7.5419999999999998</v>
      </c>
      <c r="BJ348" s="372">
        <v>7.766</v>
      </c>
      <c r="BK348" s="372">
        <v>8.1110000000000007</v>
      </c>
      <c r="BL348" s="372">
        <v>8.8040000000000003</v>
      </c>
      <c r="BM348" s="372">
        <v>9.5690000000000008</v>
      </c>
      <c r="BN348" s="372">
        <v>10.013</v>
      </c>
      <c r="BO348" s="372">
        <v>10.327</v>
      </c>
      <c r="BP348" s="372">
        <v>10.814</v>
      </c>
      <c r="BQ348" s="372">
        <v>11.145</v>
      </c>
      <c r="BR348" s="372">
        <v>11.804</v>
      </c>
      <c r="BS348" s="372">
        <v>13.045999999999999</v>
      </c>
    </row>
    <row r="349" spans="1:71" x14ac:dyDescent="0.2">
      <c r="A349" s="265">
        <f t="shared" si="172"/>
        <v>9.16</v>
      </c>
      <c r="B349" s="265">
        <f t="shared" si="173"/>
        <v>8.474499999999999</v>
      </c>
      <c r="C349" s="265">
        <f t="shared" si="150"/>
        <v>9.9049999999999994</v>
      </c>
      <c r="D349" s="265">
        <f t="shared" si="174"/>
        <v>347</v>
      </c>
      <c r="E349" s="373">
        <f t="shared" si="175"/>
        <v>11.400410677618069</v>
      </c>
      <c r="F349" s="373">
        <f t="shared" si="176"/>
        <v>0.95003422313483921</v>
      </c>
      <c r="G349" s="373">
        <f t="shared" si="177"/>
        <v>20.400410677618069</v>
      </c>
      <c r="H349" s="374">
        <f t="shared" si="178"/>
        <v>0.94730906736330056</v>
      </c>
      <c r="I349" s="374">
        <f t="shared" si="151"/>
        <v>0.78178104276868798</v>
      </c>
      <c r="J349" s="374">
        <f t="shared" si="152"/>
        <v>0.8546845189465706</v>
      </c>
      <c r="K349" s="265" cm="1">
        <f t="array" ref="K349">$G349^gamma_drug4/($G349^gamma_drug4+(AGE_50_drug4+9)^gamma_drug4)</f>
        <v>1</v>
      </c>
      <c r="L349" s="264">
        <f t="shared" si="153"/>
        <v>347</v>
      </c>
      <c r="M349" s="264">
        <f t="shared" si="154"/>
        <v>-6.2E-2</v>
      </c>
      <c r="N349" s="264">
        <f t="shared" si="155"/>
        <v>9.1598000000000006</v>
      </c>
      <c r="O349" s="264">
        <f t="shared" si="156"/>
        <v>0.115845</v>
      </c>
      <c r="P349" s="264">
        <f t="shared" si="157"/>
        <v>6.4365000000000006</v>
      </c>
      <c r="Q349" s="264">
        <f t="shared" si="158"/>
        <v>7.0175000000000001</v>
      </c>
      <c r="R349" s="264">
        <f t="shared" si="159"/>
        <v>7.3825000000000003</v>
      </c>
      <c r="S349" s="264">
        <f t="shared" si="160"/>
        <v>7.5834999999999999</v>
      </c>
      <c r="T349" s="264">
        <f t="shared" si="161"/>
        <v>7.9049999999999994</v>
      </c>
      <c r="U349" s="264">
        <f t="shared" si="162"/>
        <v>8.129999999999999</v>
      </c>
      <c r="V349" s="264">
        <f t="shared" si="163"/>
        <v>8.474499999999999</v>
      </c>
      <c r="W349" s="264">
        <f t="shared" si="164"/>
        <v>9.16</v>
      </c>
      <c r="X349" s="264">
        <f t="shared" si="165"/>
        <v>9.9049999999999994</v>
      </c>
      <c r="Y349" s="264">
        <f t="shared" si="166"/>
        <v>10.3315</v>
      </c>
      <c r="Z349" s="264">
        <f t="shared" si="167"/>
        <v>10.631499999999999</v>
      </c>
      <c r="AA349" s="264">
        <f t="shared" si="168"/>
        <v>11.094000000000001</v>
      </c>
      <c r="AB349" s="264">
        <f t="shared" si="169"/>
        <v>11.405999999999999</v>
      </c>
      <c r="AC349" s="264">
        <f t="shared" si="170"/>
        <v>12.0215</v>
      </c>
      <c r="AD349" s="264">
        <f t="shared" si="171"/>
        <v>13.163499999999999</v>
      </c>
      <c r="AF349" s="266">
        <v>347</v>
      </c>
      <c r="AG349" s="266">
        <v>6.9500000000000006E-2</v>
      </c>
      <c r="AH349" s="266">
        <v>9.5076999999999998</v>
      </c>
      <c r="AI349" s="266">
        <v>0.10913</v>
      </c>
      <c r="AJ349" s="266">
        <v>6.7590000000000003</v>
      </c>
      <c r="AK349" s="266">
        <v>7.359</v>
      </c>
      <c r="AL349" s="266">
        <v>7.7320000000000002</v>
      </c>
      <c r="AM349" s="266">
        <v>7.9359999999999999</v>
      </c>
      <c r="AN349" s="266">
        <v>8.2609999999999992</v>
      </c>
      <c r="AO349" s="266">
        <v>8.4870000000000001</v>
      </c>
      <c r="AP349" s="266">
        <v>8.8309999999999995</v>
      </c>
      <c r="AQ349" s="266">
        <v>9.5079999999999991</v>
      </c>
      <c r="AR349" s="266">
        <v>10.231999999999999</v>
      </c>
      <c r="AS349" s="266">
        <v>10.641999999999999</v>
      </c>
      <c r="AT349" s="266">
        <v>10.927</v>
      </c>
      <c r="AU349" s="266">
        <v>11.364000000000001</v>
      </c>
      <c r="AV349" s="266">
        <v>11.657</v>
      </c>
      <c r="AW349" s="266">
        <v>12.228</v>
      </c>
      <c r="AX349" s="266">
        <v>13.269</v>
      </c>
      <c r="BA349" s="372">
        <v>347</v>
      </c>
      <c r="BB349" s="372">
        <v>-0.19350000000000001</v>
      </c>
      <c r="BC349" s="372">
        <v>8.8118999999999996</v>
      </c>
      <c r="BD349" s="372">
        <v>0.12256</v>
      </c>
      <c r="BE349" s="372">
        <v>6.1139999999999999</v>
      </c>
      <c r="BF349" s="372">
        <v>6.6760000000000002</v>
      </c>
      <c r="BG349" s="372">
        <v>7.0330000000000004</v>
      </c>
      <c r="BH349" s="372">
        <v>7.2309999999999999</v>
      </c>
      <c r="BI349" s="372">
        <v>7.5490000000000004</v>
      </c>
      <c r="BJ349" s="372">
        <v>7.7729999999999997</v>
      </c>
      <c r="BK349" s="372">
        <v>8.1180000000000003</v>
      </c>
      <c r="BL349" s="372">
        <v>8.8119999999999994</v>
      </c>
      <c r="BM349" s="372">
        <v>9.5779999999999994</v>
      </c>
      <c r="BN349" s="372">
        <v>10.021000000000001</v>
      </c>
      <c r="BO349" s="372">
        <v>10.336</v>
      </c>
      <c r="BP349" s="372">
        <v>10.824</v>
      </c>
      <c r="BQ349" s="372">
        <v>11.154999999999999</v>
      </c>
      <c r="BR349" s="372">
        <v>11.815</v>
      </c>
      <c r="BS349" s="372">
        <v>13.058</v>
      </c>
    </row>
    <row r="350" spans="1:71" x14ac:dyDescent="0.2">
      <c r="A350" s="265">
        <f t="shared" si="172"/>
        <v>9.1675000000000004</v>
      </c>
      <c r="B350" s="265">
        <f t="shared" si="173"/>
        <v>8.4819999999999993</v>
      </c>
      <c r="C350" s="265">
        <f t="shared" si="150"/>
        <v>9.9130000000000003</v>
      </c>
      <c r="D350" s="265">
        <f t="shared" si="174"/>
        <v>348</v>
      </c>
      <c r="E350" s="373">
        <f t="shared" si="175"/>
        <v>11.433264887063656</v>
      </c>
      <c r="F350" s="373">
        <f t="shared" si="176"/>
        <v>0.95277207392197127</v>
      </c>
      <c r="G350" s="373">
        <f t="shared" si="177"/>
        <v>20.433264887063658</v>
      </c>
      <c r="H350" s="374">
        <f t="shared" si="178"/>
        <v>0.9476573725990014</v>
      </c>
      <c r="I350" s="374">
        <f t="shared" si="151"/>
        <v>0.78260896974585337</v>
      </c>
      <c r="J350" s="374">
        <f t="shared" si="152"/>
        <v>0.85520337762104859</v>
      </c>
      <c r="K350" s="265" cm="1">
        <f t="array" ref="K350">$G350^gamma_drug4/($G350^gamma_drug4+(AGE_50_drug4+9)^gamma_drug4)</f>
        <v>1</v>
      </c>
      <c r="L350" s="264">
        <f t="shared" si="153"/>
        <v>348</v>
      </c>
      <c r="M350" s="264">
        <f t="shared" si="154"/>
        <v>-6.2400000000000004E-2</v>
      </c>
      <c r="N350" s="264">
        <f t="shared" si="155"/>
        <v>9.1674499999999988</v>
      </c>
      <c r="O350" s="264">
        <f t="shared" si="156"/>
        <v>0.11585000000000001</v>
      </c>
      <c r="P350" s="264">
        <f t="shared" si="157"/>
        <v>6.4420000000000002</v>
      </c>
      <c r="Q350" s="264">
        <f t="shared" si="158"/>
        <v>7.0235000000000003</v>
      </c>
      <c r="R350" s="264">
        <f t="shared" si="159"/>
        <v>7.3885000000000005</v>
      </c>
      <c r="S350" s="264">
        <f t="shared" si="160"/>
        <v>7.59</v>
      </c>
      <c r="T350" s="264">
        <f t="shared" si="161"/>
        <v>7.9115000000000002</v>
      </c>
      <c r="U350" s="264">
        <f t="shared" si="162"/>
        <v>8.1364999999999998</v>
      </c>
      <c r="V350" s="264">
        <f t="shared" si="163"/>
        <v>8.4819999999999993</v>
      </c>
      <c r="W350" s="264">
        <f t="shared" si="164"/>
        <v>9.1675000000000004</v>
      </c>
      <c r="X350" s="264">
        <f t="shared" si="165"/>
        <v>9.9130000000000003</v>
      </c>
      <c r="Y350" s="264">
        <f t="shared" si="166"/>
        <v>10.34</v>
      </c>
      <c r="Z350" s="264">
        <f t="shared" si="167"/>
        <v>10.641</v>
      </c>
      <c r="AA350" s="264">
        <f t="shared" si="168"/>
        <v>11.1035</v>
      </c>
      <c r="AB350" s="264">
        <f t="shared" si="169"/>
        <v>11.416</v>
      </c>
      <c r="AC350" s="264">
        <f t="shared" si="170"/>
        <v>12.032500000000001</v>
      </c>
      <c r="AD350" s="264">
        <f t="shared" si="171"/>
        <v>13.1755</v>
      </c>
      <c r="AF350" s="266">
        <v>348</v>
      </c>
      <c r="AG350" s="266">
        <v>6.9199999999999998E-2</v>
      </c>
      <c r="AH350" s="266">
        <v>9.5154999999999994</v>
      </c>
      <c r="AI350" s="266">
        <v>0.10914</v>
      </c>
      <c r="AJ350" s="266">
        <v>6.7640000000000002</v>
      </c>
      <c r="AK350" s="266">
        <v>7.3650000000000002</v>
      </c>
      <c r="AL350" s="266">
        <v>7.7380000000000004</v>
      </c>
      <c r="AM350" s="266">
        <v>7.9429999999999996</v>
      </c>
      <c r="AN350" s="266">
        <v>8.2680000000000007</v>
      </c>
      <c r="AO350" s="266">
        <v>8.4939999999999998</v>
      </c>
      <c r="AP350" s="266">
        <v>8.8390000000000004</v>
      </c>
      <c r="AQ350" s="266">
        <v>9.516</v>
      </c>
      <c r="AR350" s="266">
        <v>10.24</v>
      </c>
      <c r="AS350" s="266">
        <v>10.65</v>
      </c>
      <c r="AT350" s="266">
        <v>10.936999999999999</v>
      </c>
      <c r="AU350" s="266">
        <v>11.374000000000001</v>
      </c>
      <c r="AV350" s="266">
        <v>11.667</v>
      </c>
      <c r="AW350" s="266">
        <v>12.239000000000001</v>
      </c>
      <c r="AX350" s="266">
        <v>13.281000000000001</v>
      </c>
      <c r="BA350" s="372">
        <v>348</v>
      </c>
      <c r="BB350" s="372">
        <v>-0.19400000000000001</v>
      </c>
      <c r="BC350" s="372">
        <v>8.8193999999999999</v>
      </c>
      <c r="BD350" s="372">
        <v>0.12256</v>
      </c>
      <c r="BE350" s="372">
        <v>6.12</v>
      </c>
      <c r="BF350" s="372">
        <v>6.6820000000000004</v>
      </c>
      <c r="BG350" s="372">
        <v>7.0389999999999997</v>
      </c>
      <c r="BH350" s="372">
        <v>7.2370000000000001</v>
      </c>
      <c r="BI350" s="372">
        <v>7.5549999999999997</v>
      </c>
      <c r="BJ350" s="372">
        <v>7.7789999999999999</v>
      </c>
      <c r="BK350" s="372">
        <v>8.125</v>
      </c>
      <c r="BL350" s="372">
        <v>8.8190000000000008</v>
      </c>
      <c r="BM350" s="372">
        <v>9.5860000000000003</v>
      </c>
      <c r="BN350" s="372">
        <v>10.029999999999999</v>
      </c>
      <c r="BO350" s="372">
        <v>10.345000000000001</v>
      </c>
      <c r="BP350" s="372">
        <v>10.833</v>
      </c>
      <c r="BQ350" s="372">
        <v>11.164999999999999</v>
      </c>
      <c r="BR350" s="372">
        <v>11.826000000000001</v>
      </c>
      <c r="BS350" s="372">
        <v>13.07</v>
      </c>
    </row>
    <row r="351" spans="1:71" x14ac:dyDescent="0.2">
      <c r="A351" s="265">
        <f t="shared" si="172"/>
        <v>9.1750000000000007</v>
      </c>
      <c r="B351" s="265">
        <f t="shared" si="173"/>
        <v>8.4890000000000008</v>
      </c>
      <c r="C351" s="265">
        <f t="shared" si="150"/>
        <v>9.9215</v>
      </c>
      <c r="D351" s="265">
        <f t="shared" si="174"/>
        <v>349</v>
      </c>
      <c r="E351" s="373">
        <f t="shared" si="175"/>
        <v>11.466119096509241</v>
      </c>
      <c r="F351" s="373">
        <f t="shared" si="176"/>
        <v>0.95550992470910334</v>
      </c>
      <c r="G351" s="373">
        <f t="shared" si="177"/>
        <v>20.466119096509239</v>
      </c>
      <c r="H351" s="374">
        <f t="shared" si="178"/>
        <v>0.94800294744544367</v>
      </c>
      <c r="I351" s="374">
        <f t="shared" si="151"/>
        <v>0.78343330103750608</v>
      </c>
      <c r="J351" s="374">
        <f t="shared" si="152"/>
        <v>0.85571986653230114</v>
      </c>
      <c r="K351" s="265" cm="1">
        <f t="array" ref="K351">$G351^gamma_drug4/($G351^gamma_drug4+(AGE_50_drug4+9)^gamma_drug4)</f>
        <v>1</v>
      </c>
      <c r="L351" s="264">
        <f t="shared" si="153"/>
        <v>349</v>
      </c>
      <c r="M351" s="264">
        <f t="shared" si="154"/>
        <v>-6.2799999999999995E-2</v>
      </c>
      <c r="N351" s="264">
        <f t="shared" si="155"/>
        <v>9.1750499999999988</v>
      </c>
      <c r="O351" s="264">
        <f t="shared" si="156"/>
        <v>0.11585999999999999</v>
      </c>
      <c r="P351" s="264">
        <f t="shared" si="157"/>
        <v>6.4474999999999998</v>
      </c>
      <c r="Q351" s="264">
        <f t="shared" si="158"/>
        <v>7.0295000000000005</v>
      </c>
      <c r="R351" s="264">
        <f t="shared" si="159"/>
        <v>7.3944999999999999</v>
      </c>
      <c r="S351" s="264">
        <f t="shared" si="160"/>
        <v>7.5960000000000001</v>
      </c>
      <c r="T351" s="264">
        <f t="shared" si="161"/>
        <v>7.9179999999999993</v>
      </c>
      <c r="U351" s="264">
        <f t="shared" si="162"/>
        <v>8.1434999999999995</v>
      </c>
      <c r="V351" s="264">
        <f t="shared" si="163"/>
        <v>8.4890000000000008</v>
      </c>
      <c r="W351" s="264">
        <f t="shared" si="164"/>
        <v>9.1750000000000007</v>
      </c>
      <c r="X351" s="264">
        <f t="shared" si="165"/>
        <v>9.9215</v>
      </c>
      <c r="Y351" s="264">
        <f t="shared" si="166"/>
        <v>10.349</v>
      </c>
      <c r="Z351" s="264">
        <f t="shared" si="167"/>
        <v>10.649999999999999</v>
      </c>
      <c r="AA351" s="264">
        <f t="shared" si="168"/>
        <v>11.113</v>
      </c>
      <c r="AB351" s="264">
        <f t="shared" si="169"/>
        <v>11.426</v>
      </c>
      <c r="AC351" s="264">
        <f t="shared" si="170"/>
        <v>12.0425</v>
      </c>
      <c r="AD351" s="264">
        <f t="shared" si="171"/>
        <v>13.187000000000001</v>
      </c>
      <c r="AF351" s="266">
        <v>349</v>
      </c>
      <c r="AG351" s="266">
        <v>6.8900000000000003E-2</v>
      </c>
      <c r="AH351" s="266">
        <v>9.5231999999999992</v>
      </c>
      <c r="AI351" s="266">
        <v>0.10915</v>
      </c>
      <c r="AJ351" s="266">
        <v>6.77</v>
      </c>
      <c r="AK351" s="266">
        <v>7.3710000000000004</v>
      </c>
      <c r="AL351" s="266">
        <v>7.7439999999999998</v>
      </c>
      <c r="AM351" s="266">
        <v>7.9489999999999998</v>
      </c>
      <c r="AN351" s="266">
        <v>8.2739999999999991</v>
      </c>
      <c r="AO351" s="266">
        <v>8.5009999999999994</v>
      </c>
      <c r="AP351" s="266">
        <v>8.8460000000000001</v>
      </c>
      <c r="AQ351" s="266">
        <v>9.5229999999999997</v>
      </c>
      <c r="AR351" s="266">
        <v>10.249000000000001</v>
      </c>
      <c r="AS351" s="266">
        <v>10.659000000000001</v>
      </c>
      <c r="AT351" s="266">
        <v>10.946</v>
      </c>
      <c r="AU351" s="266">
        <v>11.384</v>
      </c>
      <c r="AV351" s="266">
        <v>11.677</v>
      </c>
      <c r="AW351" s="266">
        <v>12.249000000000001</v>
      </c>
      <c r="AX351" s="266">
        <v>13.292</v>
      </c>
      <c r="BA351" s="372">
        <v>349</v>
      </c>
      <c r="BB351" s="372">
        <v>-0.19450000000000001</v>
      </c>
      <c r="BC351" s="372">
        <v>8.8269000000000002</v>
      </c>
      <c r="BD351" s="372">
        <v>0.12257</v>
      </c>
      <c r="BE351" s="372">
        <v>6.125</v>
      </c>
      <c r="BF351" s="372">
        <v>6.6879999999999997</v>
      </c>
      <c r="BG351" s="372">
        <v>7.0449999999999999</v>
      </c>
      <c r="BH351" s="372">
        <v>7.2430000000000003</v>
      </c>
      <c r="BI351" s="372">
        <v>7.5620000000000003</v>
      </c>
      <c r="BJ351" s="372">
        <v>7.7859999999999996</v>
      </c>
      <c r="BK351" s="372">
        <v>8.1319999999999997</v>
      </c>
      <c r="BL351" s="372">
        <v>8.827</v>
      </c>
      <c r="BM351" s="372">
        <v>9.5939999999999994</v>
      </c>
      <c r="BN351" s="372">
        <v>10.039</v>
      </c>
      <c r="BO351" s="372">
        <v>10.353999999999999</v>
      </c>
      <c r="BP351" s="372">
        <v>10.842000000000001</v>
      </c>
      <c r="BQ351" s="372">
        <v>11.175000000000001</v>
      </c>
      <c r="BR351" s="372">
        <v>11.836</v>
      </c>
      <c r="BS351" s="372">
        <v>13.082000000000001</v>
      </c>
    </row>
    <row r="352" spans="1:71" x14ac:dyDescent="0.2">
      <c r="A352" s="265">
        <f t="shared" si="172"/>
        <v>9.182500000000001</v>
      </c>
      <c r="B352" s="265">
        <f t="shared" si="173"/>
        <v>8.4959999999999987</v>
      </c>
      <c r="C352" s="265">
        <f t="shared" si="150"/>
        <v>9.9295000000000009</v>
      </c>
      <c r="D352" s="265">
        <f t="shared" si="174"/>
        <v>350</v>
      </c>
      <c r="E352" s="373">
        <f t="shared" si="175"/>
        <v>11.498973305954825</v>
      </c>
      <c r="F352" s="373">
        <f t="shared" si="176"/>
        <v>0.95824777549623541</v>
      </c>
      <c r="G352" s="373">
        <f t="shared" si="177"/>
        <v>20.498973305954827</v>
      </c>
      <c r="H352" s="374">
        <f t="shared" si="178"/>
        <v>0.94834581598319134</v>
      </c>
      <c r="I352" s="374">
        <f t="shared" si="151"/>
        <v>0.78425405143422411</v>
      </c>
      <c r="J352" s="374">
        <f t="shared" si="152"/>
        <v>0.85623399806516176</v>
      </c>
      <c r="K352" s="265" cm="1">
        <f t="array" ref="K352">$G352^gamma_drug4/($G352^gamma_drug4+(AGE_50_drug4+9)^gamma_drug4)</f>
        <v>1</v>
      </c>
      <c r="L352" s="264">
        <f t="shared" si="153"/>
        <v>350</v>
      </c>
      <c r="M352" s="264">
        <f t="shared" si="154"/>
        <v>-6.3200000000000006E-2</v>
      </c>
      <c r="N352" s="264">
        <f t="shared" si="155"/>
        <v>9.1827000000000005</v>
      </c>
      <c r="O352" s="264">
        <f t="shared" si="156"/>
        <v>0.115865</v>
      </c>
      <c r="P352" s="264">
        <f t="shared" si="157"/>
        <v>6.4525000000000006</v>
      </c>
      <c r="Q352" s="264">
        <f t="shared" si="158"/>
        <v>7.0350000000000001</v>
      </c>
      <c r="R352" s="264">
        <f t="shared" si="159"/>
        <v>7.4009999999999998</v>
      </c>
      <c r="S352" s="264">
        <f t="shared" si="160"/>
        <v>7.6025</v>
      </c>
      <c r="T352" s="264">
        <f t="shared" si="161"/>
        <v>7.9245000000000001</v>
      </c>
      <c r="U352" s="264">
        <f t="shared" si="162"/>
        <v>8.1499999999999986</v>
      </c>
      <c r="V352" s="264">
        <f t="shared" si="163"/>
        <v>8.4959999999999987</v>
      </c>
      <c r="W352" s="264">
        <f t="shared" si="164"/>
        <v>9.182500000000001</v>
      </c>
      <c r="X352" s="264">
        <f t="shared" si="165"/>
        <v>9.9295000000000009</v>
      </c>
      <c r="Y352" s="264">
        <f t="shared" si="166"/>
        <v>10.3575</v>
      </c>
      <c r="Z352" s="264">
        <f t="shared" si="167"/>
        <v>10.658999999999999</v>
      </c>
      <c r="AA352" s="264">
        <f t="shared" si="168"/>
        <v>11.1225</v>
      </c>
      <c r="AB352" s="264">
        <f t="shared" si="169"/>
        <v>11.435500000000001</v>
      </c>
      <c r="AC352" s="264">
        <f t="shared" si="170"/>
        <v>12.053000000000001</v>
      </c>
      <c r="AD352" s="264">
        <f t="shared" si="171"/>
        <v>13.198499999999999</v>
      </c>
      <c r="AF352" s="266">
        <v>350</v>
      </c>
      <c r="AG352" s="266">
        <v>6.8599999999999994E-2</v>
      </c>
      <c r="AH352" s="266">
        <v>9.5310000000000006</v>
      </c>
      <c r="AI352" s="266">
        <v>0.10915</v>
      </c>
      <c r="AJ352" s="266">
        <v>6.7750000000000004</v>
      </c>
      <c r="AK352" s="266">
        <v>7.3769999999999998</v>
      </c>
      <c r="AL352" s="266">
        <v>7.7510000000000003</v>
      </c>
      <c r="AM352" s="266">
        <v>7.9560000000000004</v>
      </c>
      <c r="AN352" s="266">
        <v>8.2810000000000006</v>
      </c>
      <c r="AO352" s="266">
        <v>8.5079999999999991</v>
      </c>
      <c r="AP352" s="266">
        <v>8.8529999999999998</v>
      </c>
      <c r="AQ352" s="266">
        <v>9.5310000000000006</v>
      </c>
      <c r="AR352" s="266">
        <v>10.257</v>
      </c>
      <c r="AS352" s="266">
        <v>10.667999999999999</v>
      </c>
      <c r="AT352" s="266">
        <v>10.955</v>
      </c>
      <c r="AU352" s="266">
        <v>11.393000000000001</v>
      </c>
      <c r="AV352" s="266">
        <v>11.686</v>
      </c>
      <c r="AW352" s="266">
        <v>12.259</v>
      </c>
      <c r="AX352" s="266">
        <v>13.303000000000001</v>
      </c>
      <c r="BA352" s="372">
        <v>350</v>
      </c>
      <c r="BB352" s="372">
        <v>-0.19500000000000001</v>
      </c>
      <c r="BC352" s="372">
        <v>8.8344000000000005</v>
      </c>
      <c r="BD352" s="372">
        <v>0.12257999999999999</v>
      </c>
      <c r="BE352" s="372">
        <v>6.13</v>
      </c>
      <c r="BF352" s="372">
        <v>6.6929999999999996</v>
      </c>
      <c r="BG352" s="372">
        <v>7.0510000000000002</v>
      </c>
      <c r="BH352" s="372">
        <v>7.2489999999999997</v>
      </c>
      <c r="BI352" s="372">
        <v>7.5679999999999996</v>
      </c>
      <c r="BJ352" s="372">
        <v>7.7919999999999998</v>
      </c>
      <c r="BK352" s="372">
        <v>8.1389999999999993</v>
      </c>
      <c r="BL352" s="372">
        <v>8.8339999999999996</v>
      </c>
      <c r="BM352" s="372">
        <v>9.6020000000000003</v>
      </c>
      <c r="BN352" s="372">
        <v>10.047000000000001</v>
      </c>
      <c r="BO352" s="372">
        <v>10.363</v>
      </c>
      <c r="BP352" s="372">
        <v>10.852</v>
      </c>
      <c r="BQ352" s="372">
        <v>11.185</v>
      </c>
      <c r="BR352" s="372">
        <v>11.847</v>
      </c>
      <c r="BS352" s="372">
        <v>13.093999999999999</v>
      </c>
    </row>
    <row r="353" spans="1:71" x14ac:dyDescent="0.2">
      <c r="A353" s="265">
        <f t="shared" si="172"/>
        <v>9.1905000000000001</v>
      </c>
      <c r="B353" s="265">
        <f t="shared" si="173"/>
        <v>8.5030000000000001</v>
      </c>
      <c r="C353" s="265">
        <f t="shared" si="150"/>
        <v>9.9385000000000012</v>
      </c>
      <c r="D353" s="265">
        <f t="shared" si="174"/>
        <v>351</v>
      </c>
      <c r="E353" s="373">
        <f t="shared" si="175"/>
        <v>11.53182751540041</v>
      </c>
      <c r="F353" s="373">
        <f t="shared" si="176"/>
        <v>0.96098562628336759</v>
      </c>
      <c r="G353" s="373">
        <f t="shared" si="177"/>
        <v>20.531827515400408</v>
      </c>
      <c r="H353" s="374">
        <f t="shared" si="178"/>
        <v>0.94868600206645681</v>
      </c>
      <c r="I353" s="374">
        <f t="shared" si="151"/>
        <v>0.78507123570048243</v>
      </c>
      <c r="J353" s="374">
        <f t="shared" si="152"/>
        <v>0.85674578453872252</v>
      </c>
      <c r="K353" s="265" cm="1">
        <f t="array" ref="K353">$G353^gamma_drug4/($G353^gamma_drug4+(AGE_50_drug4+9)^gamma_drug4)</f>
        <v>1</v>
      </c>
      <c r="L353" s="264">
        <f t="shared" si="153"/>
        <v>351</v>
      </c>
      <c r="M353" s="264">
        <f t="shared" si="154"/>
        <v>-6.3549999999999995E-2</v>
      </c>
      <c r="N353" s="264">
        <f t="shared" si="155"/>
        <v>9.1903500000000005</v>
      </c>
      <c r="O353" s="264">
        <f t="shared" si="156"/>
        <v>0.11587500000000001</v>
      </c>
      <c r="P353" s="264">
        <f t="shared" si="157"/>
        <v>6.4580000000000002</v>
      </c>
      <c r="Q353" s="264">
        <f t="shared" si="158"/>
        <v>7.0410000000000004</v>
      </c>
      <c r="R353" s="264">
        <f t="shared" si="159"/>
        <v>7.407</v>
      </c>
      <c r="S353" s="264">
        <f t="shared" si="160"/>
        <v>7.6084999999999994</v>
      </c>
      <c r="T353" s="264">
        <f t="shared" si="161"/>
        <v>7.931</v>
      </c>
      <c r="U353" s="264">
        <f t="shared" si="162"/>
        <v>8.157</v>
      </c>
      <c r="V353" s="264">
        <f t="shared" si="163"/>
        <v>8.5030000000000001</v>
      </c>
      <c r="W353" s="264">
        <f t="shared" si="164"/>
        <v>9.1905000000000001</v>
      </c>
      <c r="X353" s="264">
        <f t="shared" si="165"/>
        <v>9.9385000000000012</v>
      </c>
      <c r="Y353" s="264">
        <f t="shared" si="166"/>
        <v>10.366499999999998</v>
      </c>
      <c r="Z353" s="264">
        <f t="shared" si="167"/>
        <v>10.667999999999999</v>
      </c>
      <c r="AA353" s="264">
        <f t="shared" si="168"/>
        <v>11.132</v>
      </c>
      <c r="AB353" s="264">
        <f t="shared" si="169"/>
        <v>11.445499999999999</v>
      </c>
      <c r="AC353" s="264">
        <f t="shared" si="170"/>
        <v>12.063499999999999</v>
      </c>
      <c r="AD353" s="264">
        <f t="shared" si="171"/>
        <v>13.2105</v>
      </c>
      <c r="AF353" s="266">
        <v>351</v>
      </c>
      <c r="AG353" s="266">
        <v>6.8400000000000002E-2</v>
      </c>
      <c r="AH353" s="266">
        <v>9.5387000000000004</v>
      </c>
      <c r="AI353" s="266">
        <v>0.10915999999999999</v>
      </c>
      <c r="AJ353" s="266">
        <v>6.7809999999999997</v>
      </c>
      <c r="AK353" s="266">
        <v>7.383</v>
      </c>
      <c r="AL353" s="266">
        <v>7.7569999999999997</v>
      </c>
      <c r="AM353" s="266">
        <v>7.9619999999999997</v>
      </c>
      <c r="AN353" s="266">
        <v>8.2880000000000003</v>
      </c>
      <c r="AO353" s="266">
        <v>8.5150000000000006</v>
      </c>
      <c r="AP353" s="266">
        <v>8.86</v>
      </c>
      <c r="AQ353" s="266">
        <v>9.5389999999999997</v>
      </c>
      <c r="AR353" s="266">
        <v>10.266</v>
      </c>
      <c r="AS353" s="266">
        <v>10.677</v>
      </c>
      <c r="AT353" s="266">
        <v>10.964</v>
      </c>
      <c r="AU353" s="266">
        <v>11.401999999999999</v>
      </c>
      <c r="AV353" s="266">
        <v>11.696</v>
      </c>
      <c r="AW353" s="266">
        <v>12.27</v>
      </c>
      <c r="AX353" s="266">
        <v>13.315</v>
      </c>
      <c r="BA353" s="372">
        <v>351</v>
      </c>
      <c r="BB353" s="372">
        <v>-0.19550000000000001</v>
      </c>
      <c r="BC353" s="372">
        <v>8.8420000000000005</v>
      </c>
      <c r="BD353" s="372">
        <v>0.12259</v>
      </c>
      <c r="BE353" s="372">
        <v>6.1349999999999998</v>
      </c>
      <c r="BF353" s="372">
        <v>6.6989999999999998</v>
      </c>
      <c r="BG353" s="372">
        <v>7.0570000000000004</v>
      </c>
      <c r="BH353" s="372">
        <v>7.2549999999999999</v>
      </c>
      <c r="BI353" s="372">
        <v>7.5739999999999998</v>
      </c>
      <c r="BJ353" s="372">
        <v>7.7990000000000004</v>
      </c>
      <c r="BK353" s="372">
        <v>8.1460000000000008</v>
      </c>
      <c r="BL353" s="372">
        <v>8.8420000000000005</v>
      </c>
      <c r="BM353" s="372">
        <v>9.6110000000000007</v>
      </c>
      <c r="BN353" s="372">
        <v>10.055999999999999</v>
      </c>
      <c r="BO353" s="372">
        <v>10.372</v>
      </c>
      <c r="BP353" s="372">
        <v>10.862</v>
      </c>
      <c r="BQ353" s="372">
        <v>11.195</v>
      </c>
      <c r="BR353" s="372">
        <v>11.856999999999999</v>
      </c>
      <c r="BS353" s="372">
        <v>13.106</v>
      </c>
    </row>
    <row r="354" spans="1:71" x14ac:dyDescent="0.2">
      <c r="A354" s="265">
        <f t="shared" si="172"/>
        <v>9.1980000000000004</v>
      </c>
      <c r="B354" s="265">
        <f t="shared" si="173"/>
        <v>8.5100000000000016</v>
      </c>
      <c r="C354" s="265">
        <f t="shared" si="150"/>
        <v>9.9465000000000003</v>
      </c>
      <c r="D354" s="265">
        <f t="shared" si="174"/>
        <v>352</v>
      </c>
      <c r="E354" s="373">
        <f t="shared" si="175"/>
        <v>11.564681724845997</v>
      </c>
      <c r="F354" s="373">
        <f t="shared" si="176"/>
        <v>0.96372347707049966</v>
      </c>
      <c r="G354" s="373">
        <f t="shared" si="177"/>
        <v>20.564681724845997</v>
      </c>
      <c r="H354" s="374">
        <f t="shared" si="178"/>
        <v>0.94902352932519651</v>
      </c>
      <c r="I354" s="374">
        <f t="shared" si="151"/>
        <v>0.78588486857405881</v>
      </c>
      <c r="J354" s="374">
        <f t="shared" si="152"/>
        <v>0.85725523820660066</v>
      </c>
      <c r="K354" s="265" cm="1">
        <f t="array" ref="K354">$G354^gamma_drug4/($G354^gamma_drug4+(AGE_50_drug4+9)^gamma_drug4)</f>
        <v>1</v>
      </c>
      <c r="L354" s="264">
        <f t="shared" si="153"/>
        <v>352</v>
      </c>
      <c r="M354" s="264">
        <f t="shared" si="154"/>
        <v>-6.3950000000000007E-2</v>
      </c>
      <c r="N354" s="264">
        <f t="shared" si="155"/>
        <v>9.1979500000000005</v>
      </c>
      <c r="O354" s="264">
        <f t="shared" si="156"/>
        <v>0.11587500000000001</v>
      </c>
      <c r="P354" s="264">
        <f t="shared" si="157"/>
        <v>6.4634999999999998</v>
      </c>
      <c r="Q354" s="264">
        <f t="shared" si="158"/>
        <v>7.0470000000000006</v>
      </c>
      <c r="R354" s="264">
        <f t="shared" si="159"/>
        <v>7.4130000000000003</v>
      </c>
      <c r="S354" s="264">
        <f t="shared" si="160"/>
        <v>7.6154999999999999</v>
      </c>
      <c r="T354" s="264">
        <f t="shared" si="161"/>
        <v>7.9380000000000006</v>
      </c>
      <c r="U354" s="264">
        <f t="shared" si="162"/>
        <v>8.1635000000000009</v>
      </c>
      <c r="V354" s="264">
        <f t="shared" si="163"/>
        <v>8.5100000000000016</v>
      </c>
      <c r="W354" s="264">
        <f t="shared" si="164"/>
        <v>9.1980000000000004</v>
      </c>
      <c r="X354" s="264">
        <f t="shared" si="165"/>
        <v>9.9465000000000003</v>
      </c>
      <c r="Y354" s="264">
        <f t="shared" si="166"/>
        <v>10.375</v>
      </c>
      <c r="Z354" s="264">
        <f t="shared" si="167"/>
        <v>10.677</v>
      </c>
      <c r="AA354" s="264">
        <f t="shared" si="168"/>
        <v>11.141500000000001</v>
      </c>
      <c r="AB354" s="264">
        <f t="shared" si="169"/>
        <v>11.454499999999999</v>
      </c>
      <c r="AC354" s="264">
        <f t="shared" si="170"/>
        <v>12.074</v>
      </c>
      <c r="AD354" s="264">
        <f t="shared" si="171"/>
        <v>13.221499999999999</v>
      </c>
      <c r="AF354" s="266">
        <v>352</v>
      </c>
      <c r="AG354" s="266">
        <v>6.8099999999999994E-2</v>
      </c>
      <c r="AH354" s="266">
        <v>9.5464000000000002</v>
      </c>
      <c r="AI354" s="266">
        <v>0.10915999999999999</v>
      </c>
      <c r="AJ354" s="266">
        <v>6.7859999999999996</v>
      </c>
      <c r="AK354" s="266">
        <v>7.3890000000000002</v>
      </c>
      <c r="AL354" s="266">
        <v>7.7629999999999999</v>
      </c>
      <c r="AM354" s="266">
        <v>7.9690000000000003</v>
      </c>
      <c r="AN354" s="266">
        <v>8.2949999999999999</v>
      </c>
      <c r="AO354" s="266">
        <v>8.5210000000000008</v>
      </c>
      <c r="AP354" s="266">
        <v>8.8670000000000009</v>
      </c>
      <c r="AQ354" s="266">
        <v>9.5459999999999994</v>
      </c>
      <c r="AR354" s="266">
        <v>10.273999999999999</v>
      </c>
      <c r="AS354" s="266">
        <v>10.685</v>
      </c>
      <c r="AT354" s="266">
        <v>10.973000000000001</v>
      </c>
      <c r="AU354" s="266">
        <v>11.412000000000001</v>
      </c>
      <c r="AV354" s="266">
        <v>11.705</v>
      </c>
      <c r="AW354" s="266">
        <v>12.28</v>
      </c>
      <c r="AX354" s="266">
        <v>13.324999999999999</v>
      </c>
      <c r="BA354" s="372">
        <v>352</v>
      </c>
      <c r="BB354" s="372">
        <v>-0.19600000000000001</v>
      </c>
      <c r="BC354" s="372">
        <v>8.8495000000000008</v>
      </c>
      <c r="BD354" s="372">
        <v>0.12259</v>
      </c>
      <c r="BE354" s="372">
        <v>6.141</v>
      </c>
      <c r="BF354" s="372">
        <v>6.7050000000000001</v>
      </c>
      <c r="BG354" s="372">
        <v>7.0629999999999997</v>
      </c>
      <c r="BH354" s="372">
        <v>7.2619999999999996</v>
      </c>
      <c r="BI354" s="372">
        <v>7.5810000000000004</v>
      </c>
      <c r="BJ354" s="372">
        <v>7.806</v>
      </c>
      <c r="BK354" s="372">
        <v>8.1530000000000005</v>
      </c>
      <c r="BL354" s="372">
        <v>8.85</v>
      </c>
      <c r="BM354" s="372">
        <v>9.6189999999999998</v>
      </c>
      <c r="BN354" s="372">
        <v>10.065</v>
      </c>
      <c r="BO354" s="372">
        <v>10.381</v>
      </c>
      <c r="BP354" s="372">
        <v>10.871</v>
      </c>
      <c r="BQ354" s="372">
        <v>11.204000000000001</v>
      </c>
      <c r="BR354" s="372">
        <v>11.868</v>
      </c>
      <c r="BS354" s="372">
        <v>13.118</v>
      </c>
    </row>
    <row r="355" spans="1:71" x14ac:dyDescent="0.2">
      <c r="A355" s="265">
        <f t="shared" si="172"/>
        <v>9.2055000000000007</v>
      </c>
      <c r="B355" s="265">
        <f t="shared" si="173"/>
        <v>8.5165000000000006</v>
      </c>
      <c r="C355" s="265">
        <f t="shared" si="150"/>
        <v>9.9544999999999995</v>
      </c>
      <c r="D355" s="265">
        <f t="shared" si="174"/>
        <v>353</v>
      </c>
      <c r="E355" s="373">
        <f t="shared" si="175"/>
        <v>11.597535934291582</v>
      </c>
      <c r="F355" s="373">
        <f t="shared" si="176"/>
        <v>0.96646132785763172</v>
      </c>
      <c r="G355" s="373">
        <f t="shared" si="177"/>
        <v>20.597535934291582</v>
      </c>
      <c r="H355" s="374">
        <f t="shared" si="178"/>
        <v>0.94935842116718794</v>
      </c>
      <c r="I355" s="374">
        <f t="shared" si="151"/>
        <v>0.78669496476544354</v>
      </c>
      <c r="J355" s="374">
        <f t="shared" si="152"/>
        <v>0.85776237125720334</v>
      </c>
      <c r="K355" s="265" cm="1">
        <f t="array" ref="K355">$G355^gamma_drug4/($G355^gamma_drug4+(AGE_50_drug4+9)^gamma_drug4)</f>
        <v>1</v>
      </c>
      <c r="L355" s="264">
        <f t="shared" si="153"/>
        <v>353</v>
      </c>
      <c r="M355" s="264">
        <f t="shared" si="154"/>
        <v>-6.4350000000000004E-2</v>
      </c>
      <c r="N355" s="264">
        <f t="shared" si="155"/>
        <v>9.2055499999999988</v>
      </c>
      <c r="O355" s="264">
        <f t="shared" si="156"/>
        <v>0.115885</v>
      </c>
      <c r="P355" s="264">
        <f t="shared" si="157"/>
        <v>6.4689999999999994</v>
      </c>
      <c r="Q355" s="264">
        <f t="shared" si="158"/>
        <v>7.0529999999999999</v>
      </c>
      <c r="R355" s="264">
        <f t="shared" si="159"/>
        <v>7.4194999999999993</v>
      </c>
      <c r="S355" s="264">
        <f t="shared" si="160"/>
        <v>7.6214999999999993</v>
      </c>
      <c r="T355" s="264">
        <f t="shared" si="161"/>
        <v>7.944</v>
      </c>
      <c r="U355" s="264">
        <f t="shared" si="162"/>
        <v>8.17</v>
      </c>
      <c r="V355" s="264">
        <f t="shared" si="163"/>
        <v>8.5165000000000006</v>
      </c>
      <c r="W355" s="264">
        <f t="shared" si="164"/>
        <v>9.2055000000000007</v>
      </c>
      <c r="X355" s="264">
        <f t="shared" si="165"/>
        <v>9.9544999999999995</v>
      </c>
      <c r="Y355" s="264">
        <f t="shared" si="166"/>
        <v>10.383500000000002</v>
      </c>
      <c r="Z355" s="264">
        <f t="shared" si="167"/>
        <v>10.685499999999999</v>
      </c>
      <c r="AA355" s="264">
        <f t="shared" si="168"/>
        <v>11.150500000000001</v>
      </c>
      <c r="AB355" s="264">
        <f t="shared" si="169"/>
        <v>11.464500000000001</v>
      </c>
      <c r="AC355" s="264">
        <f t="shared" si="170"/>
        <v>12.084</v>
      </c>
      <c r="AD355" s="264">
        <f t="shared" si="171"/>
        <v>13.233499999999999</v>
      </c>
      <c r="AF355" s="266">
        <v>353</v>
      </c>
      <c r="AG355" s="266">
        <v>6.7799999999999999E-2</v>
      </c>
      <c r="AH355" s="266">
        <v>9.5541999999999998</v>
      </c>
      <c r="AI355" s="266">
        <v>0.10917</v>
      </c>
      <c r="AJ355" s="266">
        <v>6.7919999999999998</v>
      </c>
      <c r="AK355" s="266">
        <v>7.3949999999999996</v>
      </c>
      <c r="AL355" s="266">
        <v>7.77</v>
      </c>
      <c r="AM355" s="266">
        <v>7.9749999999999996</v>
      </c>
      <c r="AN355" s="266">
        <v>8.3010000000000002</v>
      </c>
      <c r="AO355" s="266">
        <v>8.5280000000000005</v>
      </c>
      <c r="AP355" s="266">
        <v>8.8740000000000006</v>
      </c>
      <c r="AQ355" s="266">
        <v>9.5540000000000003</v>
      </c>
      <c r="AR355" s="266">
        <v>10.282</v>
      </c>
      <c r="AS355" s="266">
        <v>10.694000000000001</v>
      </c>
      <c r="AT355" s="266">
        <v>10.981999999999999</v>
      </c>
      <c r="AU355" s="266">
        <v>11.420999999999999</v>
      </c>
      <c r="AV355" s="266">
        <v>11.715</v>
      </c>
      <c r="AW355" s="266">
        <v>12.29</v>
      </c>
      <c r="AX355" s="266">
        <v>13.337</v>
      </c>
      <c r="BA355" s="372">
        <v>353</v>
      </c>
      <c r="BB355" s="372">
        <v>-0.19650000000000001</v>
      </c>
      <c r="BC355" s="372">
        <v>8.8568999999999996</v>
      </c>
      <c r="BD355" s="372">
        <v>0.1226</v>
      </c>
      <c r="BE355" s="372">
        <v>6.1459999999999999</v>
      </c>
      <c r="BF355" s="372">
        <v>6.7110000000000003</v>
      </c>
      <c r="BG355" s="372">
        <v>7.069</v>
      </c>
      <c r="BH355" s="372">
        <v>7.2679999999999998</v>
      </c>
      <c r="BI355" s="372">
        <v>7.5869999999999997</v>
      </c>
      <c r="BJ355" s="372">
        <v>7.8120000000000003</v>
      </c>
      <c r="BK355" s="372">
        <v>8.1590000000000007</v>
      </c>
      <c r="BL355" s="372">
        <v>8.8569999999999993</v>
      </c>
      <c r="BM355" s="372">
        <v>9.6270000000000007</v>
      </c>
      <c r="BN355" s="372">
        <v>10.073</v>
      </c>
      <c r="BO355" s="372">
        <v>10.388999999999999</v>
      </c>
      <c r="BP355" s="372">
        <v>10.88</v>
      </c>
      <c r="BQ355" s="372">
        <v>11.214</v>
      </c>
      <c r="BR355" s="372">
        <v>11.878</v>
      </c>
      <c r="BS355" s="372">
        <v>13.13</v>
      </c>
    </row>
    <row r="356" spans="1:71" x14ac:dyDescent="0.2">
      <c r="A356" s="265">
        <f t="shared" si="172"/>
        <v>9.213000000000001</v>
      </c>
      <c r="B356" s="265">
        <f t="shared" si="173"/>
        <v>8.5235000000000003</v>
      </c>
      <c r="C356" s="265">
        <f t="shared" si="150"/>
        <v>9.963000000000001</v>
      </c>
      <c r="D356" s="265">
        <f t="shared" si="174"/>
        <v>354</v>
      </c>
      <c r="E356" s="373">
        <f t="shared" si="175"/>
        <v>11.630390143737166</v>
      </c>
      <c r="F356" s="373">
        <f t="shared" si="176"/>
        <v>0.9691991786447639</v>
      </c>
      <c r="G356" s="373">
        <f t="shared" si="177"/>
        <v>20.630390143737166</v>
      </c>
      <c r="H356" s="374">
        <f t="shared" si="178"/>
        <v>0.94969070078009377</v>
      </c>
      <c r="I356" s="374">
        <f t="shared" si="151"/>
        <v>0.78750153895726838</v>
      </c>
      <c r="J356" s="374">
        <f t="shared" si="152"/>
        <v>0.85826719581399824</v>
      </c>
      <c r="K356" s="265" cm="1">
        <f t="array" ref="K356">$G356^gamma_drug4/($G356^gamma_drug4+(AGE_50_drug4+9)^gamma_drug4)</f>
        <v>1</v>
      </c>
      <c r="L356" s="264">
        <f t="shared" si="153"/>
        <v>354</v>
      </c>
      <c r="M356" s="264">
        <f t="shared" si="154"/>
        <v>-6.4750000000000002E-2</v>
      </c>
      <c r="N356" s="264">
        <f t="shared" si="155"/>
        <v>9.2131499999999988</v>
      </c>
      <c r="O356" s="264">
        <f t="shared" si="156"/>
        <v>0.115895</v>
      </c>
      <c r="P356" s="264">
        <f t="shared" si="157"/>
        <v>6.4740000000000002</v>
      </c>
      <c r="Q356" s="264">
        <f t="shared" si="158"/>
        <v>7.0585000000000004</v>
      </c>
      <c r="R356" s="264">
        <f t="shared" si="159"/>
        <v>7.4254999999999995</v>
      </c>
      <c r="S356" s="264">
        <f t="shared" si="160"/>
        <v>7.6274999999999995</v>
      </c>
      <c r="T356" s="264">
        <f t="shared" si="161"/>
        <v>7.9510000000000005</v>
      </c>
      <c r="U356" s="264">
        <f t="shared" si="162"/>
        <v>8.1769999999999996</v>
      </c>
      <c r="V356" s="264">
        <f t="shared" si="163"/>
        <v>8.5235000000000003</v>
      </c>
      <c r="W356" s="264">
        <f t="shared" si="164"/>
        <v>9.213000000000001</v>
      </c>
      <c r="X356" s="264">
        <f t="shared" si="165"/>
        <v>9.963000000000001</v>
      </c>
      <c r="Y356" s="264">
        <f t="shared" si="166"/>
        <v>10.3925</v>
      </c>
      <c r="Z356" s="264">
        <f t="shared" si="167"/>
        <v>10.6945</v>
      </c>
      <c r="AA356" s="264">
        <f t="shared" si="168"/>
        <v>11.160499999999999</v>
      </c>
      <c r="AB356" s="264">
        <f t="shared" si="169"/>
        <v>11.474499999999999</v>
      </c>
      <c r="AC356" s="264">
        <f t="shared" si="170"/>
        <v>12.0945</v>
      </c>
      <c r="AD356" s="264">
        <f t="shared" si="171"/>
        <v>13.245000000000001</v>
      </c>
      <c r="AF356" s="266">
        <v>354</v>
      </c>
      <c r="AG356" s="266">
        <v>6.7500000000000004E-2</v>
      </c>
      <c r="AH356" s="266">
        <v>9.5618999999999996</v>
      </c>
      <c r="AI356" s="266">
        <v>0.10918</v>
      </c>
      <c r="AJ356" s="266">
        <v>6.7969999999999997</v>
      </c>
      <c r="AK356" s="266">
        <v>7.4009999999999998</v>
      </c>
      <c r="AL356" s="266">
        <v>7.7759999999999998</v>
      </c>
      <c r="AM356" s="266">
        <v>7.9809999999999999</v>
      </c>
      <c r="AN356" s="266">
        <v>8.3079999999999998</v>
      </c>
      <c r="AO356" s="266">
        <v>8.5350000000000001</v>
      </c>
      <c r="AP356" s="266">
        <v>8.8810000000000002</v>
      </c>
      <c r="AQ356" s="266">
        <v>9.5619999999999994</v>
      </c>
      <c r="AR356" s="266">
        <v>10.291</v>
      </c>
      <c r="AS356" s="266">
        <v>10.702999999999999</v>
      </c>
      <c r="AT356" s="266">
        <v>10.991</v>
      </c>
      <c r="AU356" s="266">
        <v>11.430999999999999</v>
      </c>
      <c r="AV356" s="266">
        <v>11.725</v>
      </c>
      <c r="AW356" s="266">
        <v>12.3</v>
      </c>
      <c r="AX356" s="266">
        <v>13.348000000000001</v>
      </c>
      <c r="BA356" s="372">
        <v>354</v>
      </c>
      <c r="BB356" s="372">
        <v>-0.19700000000000001</v>
      </c>
      <c r="BC356" s="372">
        <v>8.8643999999999998</v>
      </c>
      <c r="BD356" s="372">
        <v>0.12261</v>
      </c>
      <c r="BE356" s="372">
        <v>6.1509999999999998</v>
      </c>
      <c r="BF356" s="372">
        <v>6.7160000000000002</v>
      </c>
      <c r="BG356" s="372">
        <v>7.0750000000000002</v>
      </c>
      <c r="BH356" s="372">
        <v>7.274</v>
      </c>
      <c r="BI356" s="372">
        <v>7.5940000000000003</v>
      </c>
      <c r="BJ356" s="372">
        <v>7.819</v>
      </c>
      <c r="BK356" s="372">
        <v>8.1660000000000004</v>
      </c>
      <c r="BL356" s="372">
        <v>8.8640000000000008</v>
      </c>
      <c r="BM356" s="372">
        <v>9.6349999999999998</v>
      </c>
      <c r="BN356" s="372">
        <v>10.082000000000001</v>
      </c>
      <c r="BO356" s="372">
        <v>10.398</v>
      </c>
      <c r="BP356" s="372">
        <v>10.89</v>
      </c>
      <c r="BQ356" s="372">
        <v>11.224</v>
      </c>
      <c r="BR356" s="372">
        <v>11.888999999999999</v>
      </c>
      <c r="BS356" s="372">
        <v>13.141999999999999</v>
      </c>
    </row>
    <row r="357" spans="1:71" x14ac:dyDescent="0.2">
      <c r="A357" s="265">
        <f t="shared" si="172"/>
        <v>9.2210000000000001</v>
      </c>
      <c r="B357" s="265">
        <f t="shared" si="173"/>
        <v>8.5309999999999988</v>
      </c>
      <c r="C357" s="265">
        <f t="shared" si="150"/>
        <v>9.9710000000000001</v>
      </c>
      <c r="D357" s="265">
        <f t="shared" si="174"/>
        <v>355</v>
      </c>
      <c r="E357" s="373">
        <f t="shared" si="175"/>
        <v>11.663244353182751</v>
      </c>
      <c r="F357" s="373">
        <f t="shared" si="176"/>
        <v>0.97193702943189597</v>
      </c>
      <c r="G357" s="373">
        <f t="shared" si="177"/>
        <v>20.663244353182751</v>
      </c>
      <c r="H357" s="374">
        <f t="shared" si="178"/>
        <v>0.95002039113350878</v>
      </c>
      <c r="I357" s="374">
        <f t="shared" si="151"/>
        <v>0.78830460580374295</v>
      </c>
      <c r="J357" s="374">
        <f t="shared" si="152"/>
        <v>0.85876972393577988</v>
      </c>
      <c r="K357" s="265" cm="1">
        <f t="array" ref="K357">$G357^gamma_drug4/($G357^gamma_drug4+(AGE_50_drug4+9)^gamma_drug4)</f>
        <v>1</v>
      </c>
      <c r="L357" s="264">
        <f t="shared" si="153"/>
        <v>355</v>
      </c>
      <c r="M357" s="264">
        <f t="shared" si="154"/>
        <v>-6.5099999999999991E-2</v>
      </c>
      <c r="N357" s="264">
        <f t="shared" si="155"/>
        <v>9.2207499999999989</v>
      </c>
      <c r="O357" s="264">
        <f t="shared" si="156"/>
        <v>0.115895</v>
      </c>
      <c r="P357" s="264">
        <f t="shared" si="157"/>
        <v>6.4794999999999998</v>
      </c>
      <c r="Q357" s="264">
        <f t="shared" si="158"/>
        <v>7.0645000000000007</v>
      </c>
      <c r="R357" s="264">
        <f t="shared" si="159"/>
        <v>7.4314999999999998</v>
      </c>
      <c r="S357" s="264">
        <f t="shared" si="160"/>
        <v>7.6340000000000003</v>
      </c>
      <c r="T357" s="264">
        <f t="shared" si="161"/>
        <v>7.9574999999999996</v>
      </c>
      <c r="U357" s="264">
        <f t="shared" si="162"/>
        <v>8.1835000000000004</v>
      </c>
      <c r="V357" s="264">
        <f t="shared" si="163"/>
        <v>8.5309999999999988</v>
      </c>
      <c r="W357" s="264">
        <f t="shared" si="164"/>
        <v>9.2210000000000001</v>
      </c>
      <c r="X357" s="264">
        <f t="shared" si="165"/>
        <v>9.9710000000000001</v>
      </c>
      <c r="Y357" s="264">
        <f t="shared" si="166"/>
        <v>10.401</v>
      </c>
      <c r="Z357" s="264">
        <f t="shared" si="167"/>
        <v>10.7035</v>
      </c>
      <c r="AA357" s="264">
        <f t="shared" si="168"/>
        <v>11.169499999999999</v>
      </c>
      <c r="AB357" s="264">
        <f t="shared" si="169"/>
        <v>11.484</v>
      </c>
      <c r="AC357" s="264">
        <f t="shared" si="170"/>
        <v>12.1045</v>
      </c>
      <c r="AD357" s="264">
        <f t="shared" si="171"/>
        <v>13.256499999999999</v>
      </c>
      <c r="AF357" s="266">
        <v>355</v>
      </c>
      <c r="AG357" s="266">
        <v>6.7199999999999996E-2</v>
      </c>
      <c r="AH357" s="266">
        <v>9.5695999999999994</v>
      </c>
      <c r="AI357" s="266">
        <v>0.10918</v>
      </c>
      <c r="AJ357" s="266">
        <v>6.8029999999999999</v>
      </c>
      <c r="AK357" s="266">
        <v>7.407</v>
      </c>
      <c r="AL357" s="266">
        <v>7.782</v>
      </c>
      <c r="AM357" s="266">
        <v>7.9880000000000004</v>
      </c>
      <c r="AN357" s="266">
        <v>8.3149999999999995</v>
      </c>
      <c r="AO357" s="266">
        <v>8.5419999999999998</v>
      </c>
      <c r="AP357" s="266">
        <v>8.8889999999999993</v>
      </c>
      <c r="AQ357" s="266">
        <v>9.57</v>
      </c>
      <c r="AR357" s="266">
        <v>10.298999999999999</v>
      </c>
      <c r="AS357" s="266">
        <v>10.712</v>
      </c>
      <c r="AT357" s="266">
        <v>11</v>
      </c>
      <c r="AU357" s="266">
        <v>11.44</v>
      </c>
      <c r="AV357" s="266">
        <v>11.734</v>
      </c>
      <c r="AW357" s="266">
        <v>12.31</v>
      </c>
      <c r="AX357" s="266">
        <v>13.359</v>
      </c>
      <c r="BA357" s="372">
        <v>355</v>
      </c>
      <c r="BB357" s="372">
        <v>-0.19739999999999999</v>
      </c>
      <c r="BC357" s="372">
        <v>8.8719000000000001</v>
      </c>
      <c r="BD357" s="372">
        <v>0.12261</v>
      </c>
      <c r="BE357" s="372">
        <v>6.1559999999999997</v>
      </c>
      <c r="BF357" s="372">
        <v>6.7220000000000004</v>
      </c>
      <c r="BG357" s="372">
        <v>7.0810000000000004</v>
      </c>
      <c r="BH357" s="372">
        <v>7.28</v>
      </c>
      <c r="BI357" s="372">
        <v>7.6</v>
      </c>
      <c r="BJ357" s="372">
        <v>7.8250000000000002</v>
      </c>
      <c r="BK357" s="372">
        <v>8.173</v>
      </c>
      <c r="BL357" s="372">
        <v>8.8719999999999999</v>
      </c>
      <c r="BM357" s="372">
        <v>9.6430000000000007</v>
      </c>
      <c r="BN357" s="372">
        <v>10.09</v>
      </c>
      <c r="BO357" s="372">
        <v>10.407</v>
      </c>
      <c r="BP357" s="372">
        <v>10.898999999999999</v>
      </c>
      <c r="BQ357" s="372">
        <v>11.234</v>
      </c>
      <c r="BR357" s="372">
        <v>11.898999999999999</v>
      </c>
      <c r="BS357" s="372">
        <v>13.154</v>
      </c>
    </row>
    <row r="358" spans="1:71" x14ac:dyDescent="0.2">
      <c r="A358" s="265">
        <f t="shared" si="172"/>
        <v>9.2279999999999998</v>
      </c>
      <c r="B358" s="265">
        <f t="shared" si="173"/>
        <v>8.5380000000000003</v>
      </c>
      <c r="C358" s="265">
        <f t="shared" si="150"/>
        <v>9.9794999999999998</v>
      </c>
      <c r="D358" s="265">
        <f t="shared" si="174"/>
        <v>356</v>
      </c>
      <c r="E358" s="373">
        <f t="shared" si="175"/>
        <v>11.696098562628336</v>
      </c>
      <c r="F358" s="373">
        <f t="shared" si="176"/>
        <v>0.97467488021902804</v>
      </c>
      <c r="G358" s="373">
        <f t="shared" si="177"/>
        <v>20.696098562628336</v>
      </c>
      <c r="H358" s="374">
        <f t="shared" si="178"/>
        <v>0.95034751498099235</v>
      </c>
      <c r="I358" s="374">
        <f t="shared" si="151"/>
        <v>0.78910417993010651</v>
      </c>
      <c r="J358" s="374">
        <f t="shared" si="152"/>
        <v>0.85926996761694041</v>
      </c>
      <c r="K358" s="265" cm="1">
        <f t="array" ref="K358">$G358^gamma_drug4/($G358^gamma_drug4+(AGE_50_drug4+9)^gamma_drug4)</f>
        <v>1</v>
      </c>
      <c r="L358" s="264">
        <f t="shared" si="153"/>
        <v>356</v>
      </c>
      <c r="M358" s="264">
        <f t="shared" si="154"/>
        <v>-6.5449999999999994E-2</v>
      </c>
      <c r="N358" s="264">
        <f t="shared" si="155"/>
        <v>9.2283000000000008</v>
      </c>
      <c r="O358" s="264">
        <f t="shared" si="156"/>
        <v>0.11590500000000001</v>
      </c>
      <c r="P358" s="264">
        <f t="shared" si="157"/>
        <v>6.4849999999999994</v>
      </c>
      <c r="Q358" s="264">
        <f t="shared" si="158"/>
        <v>7.0705</v>
      </c>
      <c r="R358" s="264">
        <f t="shared" si="159"/>
        <v>7.4375</v>
      </c>
      <c r="S358" s="264">
        <f t="shared" si="160"/>
        <v>7.64</v>
      </c>
      <c r="T358" s="264">
        <f t="shared" si="161"/>
        <v>7.9634999999999998</v>
      </c>
      <c r="U358" s="264">
        <f t="shared" si="162"/>
        <v>8.1905000000000001</v>
      </c>
      <c r="V358" s="264">
        <f t="shared" si="163"/>
        <v>8.5380000000000003</v>
      </c>
      <c r="W358" s="264">
        <f t="shared" si="164"/>
        <v>9.2279999999999998</v>
      </c>
      <c r="X358" s="264">
        <f t="shared" si="165"/>
        <v>9.9794999999999998</v>
      </c>
      <c r="Y358" s="264">
        <f t="shared" si="166"/>
        <v>10.409500000000001</v>
      </c>
      <c r="Z358" s="264">
        <f t="shared" si="167"/>
        <v>10.712</v>
      </c>
      <c r="AA358" s="264">
        <f t="shared" si="168"/>
        <v>11.179</v>
      </c>
      <c r="AB358" s="264">
        <f t="shared" si="169"/>
        <v>11.493500000000001</v>
      </c>
      <c r="AC358" s="264">
        <f t="shared" si="170"/>
        <v>12.115</v>
      </c>
      <c r="AD358" s="264">
        <f t="shared" si="171"/>
        <v>13.268000000000001</v>
      </c>
      <c r="AF358" s="266">
        <v>356</v>
      </c>
      <c r="AG358" s="266">
        <v>6.7000000000000004E-2</v>
      </c>
      <c r="AH358" s="266">
        <v>9.5771999999999995</v>
      </c>
      <c r="AI358" s="266">
        <v>0.10919</v>
      </c>
      <c r="AJ358" s="266">
        <v>6.8079999999999998</v>
      </c>
      <c r="AK358" s="266">
        <v>7.4130000000000003</v>
      </c>
      <c r="AL358" s="266">
        <v>7.7880000000000003</v>
      </c>
      <c r="AM358" s="266">
        <v>7.9939999999999998</v>
      </c>
      <c r="AN358" s="266">
        <v>8.3209999999999997</v>
      </c>
      <c r="AO358" s="266">
        <v>8.5489999999999995</v>
      </c>
      <c r="AP358" s="266">
        <v>8.8960000000000008</v>
      </c>
      <c r="AQ358" s="266">
        <v>9.577</v>
      </c>
      <c r="AR358" s="266">
        <v>10.307</v>
      </c>
      <c r="AS358" s="266">
        <v>10.72</v>
      </c>
      <c r="AT358" s="266">
        <v>11.007999999999999</v>
      </c>
      <c r="AU358" s="266">
        <v>11.449</v>
      </c>
      <c r="AV358" s="266">
        <v>11.744</v>
      </c>
      <c r="AW358" s="266">
        <v>12.32</v>
      </c>
      <c r="AX358" s="266">
        <v>13.37</v>
      </c>
      <c r="BA358" s="372">
        <v>356</v>
      </c>
      <c r="BB358" s="372">
        <v>-0.19789999999999999</v>
      </c>
      <c r="BC358" s="372">
        <v>8.8794000000000004</v>
      </c>
      <c r="BD358" s="372">
        <v>0.12262000000000001</v>
      </c>
      <c r="BE358" s="372">
        <v>6.1619999999999999</v>
      </c>
      <c r="BF358" s="372">
        <v>6.7279999999999998</v>
      </c>
      <c r="BG358" s="372">
        <v>7.0869999999999997</v>
      </c>
      <c r="BH358" s="372">
        <v>7.2859999999999996</v>
      </c>
      <c r="BI358" s="372">
        <v>7.6059999999999999</v>
      </c>
      <c r="BJ358" s="372">
        <v>7.8319999999999999</v>
      </c>
      <c r="BK358" s="372">
        <v>8.18</v>
      </c>
      <c r="BL358" s="372">
        <v>8.8789999999999996</v>
      </c>
      <c r="BM358" s="372">
        <v>9.6519999999999992</v>
      </c>
      <c r="BN358" s="372">
        <v>10.099</v>
      </c>
      <c r="BO358" s="372">
        <v>10.416</v>
      </c>
      <c r="BP358" s="372">
        <v>10.909000000000001</v>
      </c>
      <c r="BQ358" s="372">
        <v>11.243</v>
      </c>
      <c r="BR358" s="372">
        <v>11.91</v>
      </c>
      <c r="BS358" s="372">
        <v>13.166</v>
      </c>
    </row>
    <row r="359" spans="1:71" x14ac:dyDescent="0.2">
      <c r="A359" s="265">
        <f t="shared" si="172"/>
        <v>9.2360000000000007</v>
      </c>
      <c r="B359" s="265">
        <f t="shared" si="173"/>
        <v>8.5449999999999999</v>
      </c>
      <c r="C359" s="265">
        <f t="shared" si="150"/>
        <v>9.9879999999999995</v>
      </c>
      <c r="D359" s="265">
        <f t="shared" si="174"/>
        <v>357</v>
      </c>
      <c r="E359" s="373">
        <f t="shared" si="175"/>
        <v>11.728952772073923</v>
      </c>
      <c r="F359" s="373">
        <f t="shared" si="176"/>
        <v>0.97741273100616022</v>
      </c>
      <c r="G359" s="373">
        <f t="shared" si="177"/>
        <v>20.728952772073924</v>
      </c>
      <c r="H359" s="374">
        <f t="shared" si="178"/>
        <v>0.95067209486208393</v>
      </c>
      <c r="I359" s="374">
        <f t="shared" si="151"/>
        <v>0.78990027593208989</v>
      </c>
      <c r="J359" s="374">
        <f t="shared" si="152"/>
        <v>0.85976793878773894</v>
      </c>
      <c r="K359" s="265" cm="1">
        <f t="array" ref="K359">$G359^gamma_drug4/($G359^gamma_drug4+(AGE_50_drug4+9)^gamma_drug4)</f>
        <v>1</v>
      </c>
      <c r="L359" s="264">
        <f t="shared" si="153"/>
        <v>357</v>
      </c>
      <c r="M359" s="264">
        <f t="shared" si="154"/>
        <v>-6.5849999999999992E-2</v>
      </c>
      <c r="N359" s="264">
        <f t="shared" si="155"/>
        <v>9.2358499999999992</v>
      </c>
      <c r="O359" s="264">
        <f t="shared" si="156"/>
        <v>0.11591000000000001</v>
      </c>
      <c r="P359" s="264">
        <f t="shared" si="157"/>
        <v>6.49</v>
      </c>
      <c r="Q359" s="264">
        <f t="shared" si="158"/>
        <v>7.0754999999999999</v>
      </c>
      <c r="R359" s="264">
        <f t="shared" si="159"/>
        <v>7.4435000000000002</v>
      </c>
      <c r="S359" s="264">
        <f t="shared" si="160"/>
        <v>7.6459999999999999</v>
      </c>
      <c r="T359" s="264">
        <f t="shared" si="161"/>
        <v>7.9704999999999995</v>
      </c>
      <c r="U359" s="264">
        <f t="shared" si="162"/>
        <v>8.1974999999999998</v>
      </c>
      <c r="V359" s="264">
        <f t="shared" si="163"/>
        <v>8.5449999999999999</v>
      </c>
      <c r="W359" s="264">
        <f t="shared" si="164"/>
        <v>9.2360000000000007</v>
      </c>
      <c r="X359" s="264">
        <f t="shared" si="165"/>
        <v>9.9879999999999995</v>
      </c>
      <c r="Y359" s="264">
        <f t="shared" si="166"/>
        <v>10.4185</v>
      </c>
      <c r="Z359" s="264">
        <f t="shared" si="167"/>
        <v>10.721500000000001</v>
      </c>
      <c r="AA359" s="264">
        <f t="shared" si="168"/>
        <v>11.188499999999999</v>
      </c>
      <c r="AB359" s="264">
        <f t="shared" si="169"/>
        <v>11.503499999999999</v>
      </c>
      <c r="AC359" s="264">
        <f t="shared" si="170"/>
        <v>12.125499999999999</v>
      </c>
      <c r="AD359" s="264">
        <f t="shared" si="171"/>
        <v>13.279499999999999</v>
      </c>
      <c r="AF359" s="266">
        <v>357</v>
      </c>
      <c r="AG359" s="266">
        <v>6.6699999999999995E-2</v>
      </c>
      <c r="AH359" s="266">
        <v>9.5848999999999993</v>
      </c>
      <c r="AI359" s="266">
        <v>0.10920000000000001</v>
      </c>
      <c r="AJ359" s="266">
        <v>6.8129999999999997</v>
      </c>
      <c r="AK359" s="266">
        <v>7.4180000000000001</v>
      </c>
      <c r="AL359" s="266">
        <v>7.7939999999999996</v>
      </c>
      <c r="AM359" s="266">
        <v>8</v>
      </c>
      <c r="AN359" s="266">
        <v>8.3279999999999994</v>
      </c>
      <c r="AO359" s="266">
        <v>8.5559999999999992</v>
      </c>
      <c r="AP359" s="266">
        <v>8.9030000000000005</v>
      </c>
      <c r="AQ359" s="266">
        <v>9.5850000000000009</v>
      </c>
      <c r="AR359" s="266">
        <v>10.316000000000001</v>
      </c>
      <c r="AS359" s="266">
        <v>10.728999999999999</v>
      </c>
      <c r="AT359" s="266">
        <v>11.018000000000001</v>
      </c>
      <c r="AU359" s="266">
        <v>11.459</v>
      </c>
      <c r="AV359" s="266">
        <v>11.754</v>
      </c>
      <c r="AW359" s="266">
        <v>12.331</v>
      </c>
      <c r="AX359" s="266">
        <v>13.382</v>
      </c>
      <c r="BA359" s="372">
        <v>357</v>
      </c>
      <c r="BB359" s="372">
        <v>-0.19839999999999999</v>
      </c>
      <c r="BC359" s="372">
        <v>8.8867999999999991</v>
      </c>
      <c r="BD359" s="372">
        <v>0.12262000000000001</v>
      </c>
      <c r="BE359" s="372">
        <v>6.1669999999999998</v>
      </c>
      <c r="BF359" s="372">
        <v>6.7329999999999997</v>
      </c>
      <c r="BG359" s="372">
        <v>7.093</v>
      </c>
      <c r="BH359" s="372">
        <v>7.2919999999999998</v>
      </c>
      <c r="BI359" s="372">
        <v>7.6130000000000004</v>
      </c>
      <c r="BJ359" s="372">
        <v>7.8390000000000004</v>
      </c>
      <c r="BK359" s="372">
        <v>8.1869999999999994</v>
      </c>
      <c r="BL359" s="372">
        <v>8.8870000000000005</v>
      </c>
      <c r="BM359" s="372">
        <v>9.66</v>
      </c>
      <c r="BN359" s="372">
        <v>10.108000000000001</v>
      </c>
      <c r="BO359" s="372">
        <v>10.425000000000001</v>
      </c>
      <c r="BP359" s="372">
        <v>10.917999999999999</v>
      </c>
      <c r="BQ359" s="372">
        <v>11.253</v>
      </c>
      <c r="BR359" s="372">
        <v>11.92</v>
      </c>
      <c r="BS359" s="372">
        <v>13.177</v>
      </c>
    </row>
    <row r="360" spans="1:71" x14ac:dyDescent="0.2">
      <c r="A360" s="265">
        <f t="shared" si="172"/>
        <v>9.2435000000000009</v>
      </c>
      <c r="B360" s="265">
        <f t="shared" si="173"/>
        <v>8.5519999999999996</v>
      </c>
      <c r="C360" s="265">
        <f t="shared" si="150"/>
        <v>9.9959999999999987</v>
      </c>
      <c r="D360" s="265">
        <f t="shared" si="174"/>
        <v>358</v>
      </c>
      <c r="E360" s="373">
        <f t="shared" si="175"/>
        <v>11.761806981519507</v>
      </c>
      <c r="F360" s="373">
        <f t="shared" si="176"/>
        <v>0.98015058179329229</v>
      </c>
      <c r="G360" s="373">
        <f t="shared" si="177"/>
        <v>20.761806981519506</v>
      </c>
      <c r="H360" s="374">
        <f t="shared" si="178"/>
        <v>0.95099415310430424</v>
      </c>
      <c r="I360" s="374">
        <f t="shared" si="151"/>
        <v>0.79069290837538764</v>
      </c>
      <c r="J360" s="374">
        <f t="shared" si="152"/>
        <v>0.86026364931457189</v>
      </c>
      <c r="K360" s="265" cm="1">
        <f t="array" ref="K360">$G360^gamma_drug4/($G360^gamma_drug4+(AGE_50_drug4+9)^gamma_drug4)</f>
        <v>1</v>
      </c>
      <c r="L360" s="264">
        <f t="shared" si="153"/>
        <v>358</v>
      </c>
      <c r="M360" s="264">
        <f t="shared" si="154"/>
        <v>-6.6250000000000003E-2</v>
      </c>
      <c r="N360" s="264">
        <f t="shared" si="155"/>
        <v>9.2434499999999993</v>
      </c>
      <c r="O360" s="264">
        <f t="shared" si="156"/>
        <v>0.115915</v>
      </c>
      <c r="P360" s="264">
        <f t="shared" si="157"/>
        <v>6.4954999999999998</v>
      </c>
      <c r="Q360" s="264">
        <f t="shared" si="158"/>
        <v>7.0819999999999999</v>
      </c>
      <c r="R360" s="264">
        <f t="shared" si="159"/>
        <v>7.45</v>
      </c>
      <c r="S360" s="264">
        <f t="shared" si="160"/>
        <v>7.6524999999999999</v>
      </c>
      <c r="T360" s="264">
        <f t="shared" si="161"/>
        <v>7.9764999999999997</v>
      </c>
      <c r="U360" s="264">
        <f t="shared" si="162"/>
        <v>8.2035</v>
      </c>
      <c r="V360" s="264">
        <f t="shared" si="163"/>
        <v>8.5519999999999996</v>
      </c>
      <c r="W360" s="264">
        <f t="shared" si="164"/>
        <v>9.2435000000000009</v>
      </c>
      <c r="X360" s="264">
        <f t="shared" si="165"/>
        <v>9.9959999999999987</v>
      </c>
      <c r="Y360" s="264">
        <f t="shared" si="166"/>
        <v>10.427</v>
      </c>
      <c r="Z360" s="264">
        <f t="shared" si="167"/>
        <v>10.73</v>
      </c>
      <c r="AA360" s="264">
        <f t="shared" si="168"/>
        <v>11.1975</v>
      </c>
      <c r="AB360" s="264">
        <f t="shared" si="169"/>
        <v>11.513</v>
      </c>
      <c r="AC360" s="264">
        <f t="shared" si="170"/>
        <v>12.135999999999999</v>
      </c>
      <c r="AD360" s="264">
        <f t="shared" si="171"/>
        <v>13.291</v>
      </c>
      <c r="AF360" s="266">
        <v>358</v>
      </c>
      <c r="AG360" s="266">
        <v>6.6400000000000001E-2</v>
      </c>
      <c r="AH360" s="266">
        <v>9.5925999999999991</v>
      </c>
      <c r="AI360" s="266">
        <v>0.10920000000000001</v>
      </c>
      <c r="AJ360" s="266">
        <v>6.819</v>
      </c>
      <c r="AK360" s="266">
        <v>7.4249999999999998</v>
      </c>
      <c r="AL360" s="266">
        <v>7.8010000000000002</v>
      </c>
      <c r="AM360" s="266">
        <v>8.0069999999999997</v>
      </c>
      <c r="AN360" s="266">
        <v>8.3339999999999996</v>
      </c>
      <c r="AO360" s="266">
        <v>8.5619999999999994</v>
      </c>
      <c r="AP360" s="266">
        <v>8.91</v>
      </c>
      <c r="AQ360" s="266">
        <v>9.593</v>
      </c>
      <c r="AR360" s="266">
        <v>10.324</v>
      </c>
      <c r="AS360" s="266">
        <v>10.738</v>
      </c>
      <c r="AT360" s="266">
        <v>11.026</v>
      </c>
      <c r="AU360" s="266">
        <v>11.468</v>
      </c>
      <c r="AV360" s="266">
        <v>11.763</v>
      </c>
      <c r="AW360" s="266">
        <v>12.340999999999999</v>
      </c>
      <c r="AX360" s="266">
        <v>13.393000000000001</v>
      </c>
      <c r="BA360" s="372">
        <v>358</v>
      </c>
      <c r="BB360" s="372">
        <v>-0.19889999999999999</v>
      </c>
      <c r="BC360" s="372">
        <v>8.8942999999999994</v>
      </c>
      <c r="BD360" s="372">
        <v>0.12263</v>
      </c>
      <c r="BE360" s="372">
        <v>6.1719999999999997</v>
      </c>
      <c r="BF360" s="372">
        <v>6.7389999999999999</v>
      </c>
      <c r="BG360" s="372">
        <v>7.0990000000000002</v>
      </c>
      <c r="BH360" s="372">
        <v>7.298</v>
      </c>
      <c r="BI360" s="372">
        <v>7.6189999999999998</v>
      </c>
      <c r="BJ360" s="372">
        <v>7.8449999999999998</v>
      </c>
      <c r="BK360" s="372">
        <v>8.1940000000000008</v>
      </c>
      <c r="BL360" s="372">
        <v>8.8940000000000001</v>
      </c>
      <c r="BM360" s="372">
        <v>9.6679999999999993</v>
      </c>
      <c r="BN360" s="372">
        <v>10.116</v>
      </c>
      <c r="BO360" s="372">
        <v>10.433999999999999</v>
      </c>
      <c r="BP360" s="372">
        <v>10.927</v>
      </c>
      <c r="BQ360" s="372">
        <v>11.263</v>
      </c>
      <c r="BR360" s="372">
        <v>11.930999999999999</v>
      </c>
      <c r="BS360" s="372">
        <v>13.189</v>
      </c>
    </row>
    <row r="361" spans="1:71" x14ac:dyDescent="0.2">
      <c r="A361" s="265">
        <f t="shared" si="172"/>
        <v>9.2509999999999994</v>
      </c>
      <c r="B361" s="265">
        <f t="shared" si="173"/>
        <v>8.5590000000000011</v>
      </c>
      <c r="C361" s="265">
        <f t="shared" si="150"/>
        <v>10.004000000000001</v>
      </c>
      <c r="D361" s="265">
        <f t="shared" si="174"/>
        <v>359</v>
      </c>
      <c r="E361" s="373">
        <f t="shared" si="175"/>
        <v>11.794661190965092</v>
      </c>
      <c r="F361" s="373">
        <f t="shared" si="176"/>
        <v>0.98288843258042435</v>
      </c>
      <c r="G361" s="373">
        <f t="shared" si="177"/>
        <v>20.794661190965094</v>
      </c>
      <c r="H361" s="374">
        <f t="shared" si="178"/>
        <v>0.95131371182514102</v>
      </c>
      <c r="I361" s="374">
        <f t="shared" si="151"/>
        <v>0.79148209179514717</v>
      </c>
      <c r="J361" s="374">
        <f t="shared" si="152"/>
        <v>0.8607571110002451</v>
      </c>
      <c r="K361" s="265" cm="1">
        <f t="array" ref="K361">$G361^gamma_drug4/($G361^gamma_drug4+(AGE_50_drug4+9)^gamma_drug4)</f>
        <v>1</v>
      </c>
      <c r="L361" s="264">
        <f t="shared" si="153"/>
        <v>359</v>
      </c>
      <c r="M361" s="264">
        <f t="shared" si="154"/>
        <v>-6.6649999999999987E-2</v>
      </c>
      <c r="N361" s="264">
        <f t="shared" si="155"/>
        <v>9.2509499999999996</v>
      </c>
      <c r="O361" s="264">
        <f t="shared" si="156"/>
        <v>0.115925</v>
      </c>
      <c r="P361" s="264">
        <f t="shared" si="157"/>
        <v>6.5004999999999997</v>
      </c>
      <c r="Q361" s="264">
        <f t="shared" si="158"/>
        <v>7.0875000000000004</v>
      </c>
      <c r="R361" s="264">
        <f t="shared" si="159"/>
        <v>7.4560000000000004</v>
      </c>
      <c r="S361" s="264">
        <f t="shared" si="160"/>
        <v>7.6585000000000001</v>
      </c>
      <c r="T361" s="264">
        <f t="shared" si="161"/>
        <v>7.9829999999999997</v>
      </c>
      <c r="U361" s="264">
        <f t="shared" si="162"/>
        <v>8.2104999999999997</v>
      </c>
      <c r="V361" s="264">
        <f t="shared" si="163"/>
        <v>8.5590000000000011</v>
      </c>
      <c r="W361" s="264">
        <f t="shared" si="164"/>
        <v>9.2509999999999994</v>
      </c>
      <c r="X361" s="264">
        <f t="shared" si="165"/>
        <v>10.004000000000001</v>
      </c>
      <c r="Y361" s="264">
        <f t="shared" si="166"/>
        <v>10.435500000000001</v>
      </c>
      <c r="Z361" s="264">
        <f t="shared" si="167"/>
        <v>10.739000000000001</v>
      </c>
      <c r="AA361" s="264">
        <f t="shared" si="168"/>
        <v>11.207000000000001</v>
      </c>
      <c r="AB361" s="264">
        <f t="shared" si="169"/>
        <v>11.523</v>
      </c>
      <c r="AC361" s="264">
        <f t="shared" si="170"/>
        <v>12.146000000000001</v>
      </c>
      <c r="AD361" s="264">
        <f t="shared" si="171"/>
        <v>13.3025</v>
      </c>
      <c r="AF361" s="266">
        <v>359</v>
      </c>
      <c r="AG361" s="266">
        <v>6.6100000000000006E-2</v>
      </c>
      <c r="AH361" s="266">
        <v>9.6001999999999992</v>
      </c>
      <c r="AI361" s="266">
        <v>0.10921</v>
      </c>
      <c r="AJ361" s="266">
        <v>6.8239999999999998</v>
      </c>
      <c r="AK361" s="266">
        <v>7.43</v>
      </c>
      <c r="AL361" s="266">
        <v>7.8070000000000004</v>
      </c>
      <c r="AM361" s="266">
        <v>8.0129999999999999</v>
      </c>
      <c r="AN361" s="266">
        <v>8.3409999999999993</v>
      </c>
      <c r="AO361" s="266">
        <v>8.5690000000000008</v>
      </c>
      <c r="AP361" s="266">
        <v>8.9169999999999998</v>
      </c>
      <c r="AQ361" s="266">
        <v>9.6</v>
      </c>
      <c r="AR361" s="266">
        <v>10.332000000000001</v>
      </c>
      <c r="AS361" s="266">
        <v>10.746</v>
      </c>
      <c r="AT361" s="266">
        <v>11.035</v>
      </c>
      <c r="AU361" s="266">
        <v>11.477</v>
      </c>
      <c r="AV361" s="266">
        <v>11.773</v>
      </c>
      <c r="AW361" s="266">
        <v>12.351000000000001</v>
      </c>
      <c r="AX361" s="266">
        <v>13.404</v>
      </c>
      <c r="BA361" s="372">
        <v>359</v>
      </c>
      <c r="BB361" s="372">
        <v>-0.19939999999999999</v>
      </c>
      <c r="BC361" s="372">
        <v>8.9016999999999999</v>
      </c>
      <c r="BD361" s="372">
        <v>0.12264</v>
      </c>
      <c r="BE361" s="372">
        <v>6.1769999999999996</v>
      </c>
      <c r="BF361" s="372">
        <v>6.7450000000000001</v>
      </c>
      <c r="BG361" s="372">
        <v>7.1050000000000004</v>
      </c>
      <c r="BH361" s="372">
        <v>7.3040000000000003</v>
      </c>
      <c r="BI361" s="372">
        <v>7.625</v>
      </c>
      <c r="BJ361" s="372">
        <v>7.8520000000000003</v>
      </c>
      <c r="BK361" s="372">
        <v>8.2010000000000005</v>
      </c>
      <c r="BL361" s="372">
        <v>8.9019999999999992</v>
      </c>
      <c r="BM361" s="372">
        <v>9.6760000000000002</v>
      </c>
      <c r="BN361" s="372">
        <v>10.125</v>
      </c>
      <c r="BO361" s="372">
        <v>10.443</v>
      </c>
      <c r="BP361" s="372">
        <v>10.936999999999999</v>
      </c>
      <c r="BQ361" s="372">
        <v>11.273</v>
      </c>
      <c r="BR361" s="372">
        <v>11.941000000000001</v>
      </c>
      <c r="BS361" s="372">
        <v>13.201000000000001</v>
      </c>
    </row>
    <row r="362" spans="1:71" x14ac:dyDescent="0.2">
      <c r="A362" s="265">
        <f t="shared" si="172"/>
        <v>9.2585000000000015</v>
      </c>
      <c r="B362" s="265">
        <f t="shared" si="173"/>
        <v>8.5655000000000001</v>
      </c>
      <c r="C362" s="265">
        <f t="shared" si="150"/>
        <v>10.012499999999999</v>
      </c>
      <c r="D362" s="265">
        <f t="shared" si="174"/>
        <v>360</v>
      </c>
      <c r="E362" s="373">
        <f t="shared" si="175"/>
        <v>11.827515400410677</v>
      </c>
      <c r="F362" s="373">
        <f t="shared" si="176"/>
        <v>0.98562628336755642</v>
      </c>
      <c r="G362" s="373">
        <f t="shared" si="177"/>
        <v>20.827515400410675</v>
      </c>
      <c r="H362" s="374">
        <f t="shared" si="178"/>
        <v>0.95163079293401764</v>
      </c>
      <c r="I362" s="374">
        <f t="shared" si="151"/>
        <v>0.79226784069546263</v>
      </c>
      <c r="J362" s="374">
        <f t="shared" si="152"/>
        <v>0.86124833558424463</v>
      </c>
      <c r="K362" s="265" cm="1">
        <f t="array" ref="K362">$G362^gamma_drug4/($G362^gamma_drug4+(AGE_50_drug4+9)^gamma_drug4)</f>
        <v>1</v>
      </c>
      <c r="L362" s="264">
        <f t="shared" si="153"/>
        <v>360</v>
      </c>
      <c r="M362" s="264">
        <f t="shared" si="154"/>
        <v>-6.7000000000000004E-2</v>
      </c>
      <c r="N362" s="264">
        <f t="shared" si="155"/>
        <v>9.2585499999999996</v>
      </c>
      <c r="O362" s="264">
        <f t="shared" si="156"/>
        <v>0.11593000000000001</v>
      </c>
      <c r="P362" s="264">
        <f t="shared" si="157"/>
        <v>6.5065</v>
      </c>
      <c r="Q362" s="264">
        <f t="shared" si="158"/>
        <v>7.0935000000000006</v>
      </c>
      <c r="R362" s="264">
        <f t="shared" si="159"/>
        <v>7.4619999999999997</v>
      </c>
      <c r="S362" s="264">
        <f t="shared" si="160"/>
        <v>7.665</v>
      </c>
      <c r="T362" s="264">
        <f t="shared" si="161"/>
        <v>7.99</v>
      </c>
      <c r="U362" s="264">
        <f t="shared" si="162"/>
        <v>8.2170000000000005</v>
      </c>
      <c r="V362" s="264">
        <f t="shared" si="163"/>
        <v>8.5655000000000001</v>
      </c>
      <c r="W362" s="264">
        <f t="shared" si="164"/>
        <v>9.2585000000000015</v>
      </c>
      <c r="X362" s="264">
        <f t="shared" si="165"/>
        <v>10.012499999999999</v>
      </c>
      <c r="Y362" s="264">
        <f t="shared" si="166"/>
        <v>10.443999999999999</v>
      </c>
      <c r="Z362" s="264">
        <f t="shared" si="167"/>
        <v>10.748000000000001</v>
      </c>
      <c r="AA362" s="264">
        <f t="shared" si="168"/>
        <v>11.2165</v>
      </c>
      <c r="AB362" s="264">
        <f t="shared" si="169"/>
        <v>11.532499999999999</v>
      </c>
      <c r="AC362" s="264">
        <f t="shared" si="170"/>
        <v>12.156000000000001</v>
      </c>
      <c r="AD362" s="264">
        <f t="shared" si="171"/>
        <v>13.314</v>
      </c>
      <c r="AF362" s="266">
        <v>360</v>
      </c>
      <c r="AG362" s="266">
        <v>6.59E-2</v>
      </c>
      <c r="AH362" s="266">
        <v>9.6079000000000008</v>
      </c>
      <c r="AI362" s="266">
        <v>0.10922</v>
      </c>
      <c r="AJ362" s="266">
        <v>6.83</v>
      </c>
      <c r="AK362" s="266">
        <v>7.4359999999999999</v>
      </c>
      <c r="AL362" s="266">
        <v>7.8129999999999997</v>
      </c>
      <c r="AM362" s="266">
        <v>8.0190000000000001</v>
      </c>
      <c r="AN362" s="266">
        <v>8.3480000000000008</v>
      </c>
      <c r="AO362" s="266">
        <v>8.5760000000000005</v>
      </c>
      <c r="AP362" s="266">
        <v>8.9239999999999995</v>
      </c>
      <c r="AQ362" s="266">
        <v>9.6080000000000005</v>
      </c>
      <c r="AR362" s="266">
        <v>10.340999999999999</v>
      </c>
      <c r="AS362" s="266">
        <v>10.755000000000001</v>
      </c>
      <c r="AT362" s="266">
        <v>11.044</v>
      </c>
      <c r="AU362" s="266">
        <v>11.487</v>
      </c>
      <c r="AV362" s="266">
        <v>11.782999999999999</v>
      </c>
      <c r="AW362" s="266">
        <v>12.361000000000001</v>
      </c>
      <c r="AX362" s="266">
        <v>13.414999999999999</v>
      </c>
      <c r="BA362" s="372">
        <v>360</v>
      </c>
      <c r="BB362" s="372">
        <v>-0.19989999999999999</v>
      </c>
      <c r="BC362" s="372">
        <v>8.9092000000000002</v>
      </c>
      <c r="BD362" s="372">
        <v>0.12264</v>
      </c>
      <c r="BE362" s="372">
        <v>6.1829999999999998</v>
      </c>
      <c r="BF362" s="372">
        <v>6.7510000000000003</v>
      </c>
      <c r="BG362" s="372">
        <v>7.1109999999999998</v>
      </c>
      <c r="BH362" s="372">
        <v>7.3109999999999999</v>
      </c>
      <c r="BI362" s="372">
        <v>7.6319999999999997</v>
      </c>
      <c r="BJ362" s="372">
        <v>7.8579999999999997</v>
      </c>
      <c r="BK362" s="372">
        <v>8.2070000000000007</v>
      </c>
      <c r="BL362" s="372">
        <v>8.9090000000000007</v>
      </c>
      <c r="BM362" s="372">
        <v>9.6839999999999993</v>
      </c>
      <c r="BN362" s="372">
        <v>10.132999999999999</v>
      </c>
      <c r="BO362" s="372">
        <v>10.452</v>
      </c>
      <c r="BP362" s="372">
        <v>10.946</v>
      </c>
      <c r="BQ362" s="372">
        <v>11.282</v>
      </c>
      <c r="BR362" s="372">
        <v>11.951000000000001</v>
      </c>
      <c r="BS362" s="372">
        <v>13.212999999999999</v>
      </c>
    </row>
    <row r="363" spans="1:71" x14ac:dyDescent="0.2">
      <c r="A363" s="265">
        <f t="shared" si="172"/>
        <v>9.2665000000000006</v>
      </c>
      <c r="B363" s="265">
        <f t="shared" si="173"/>
        <v>8.5724999999999998</v>
      </c>
      <c r="C363" s="265">
        <f t="shared" si="150"/>
        <v>10.0205</v>
      </c>
      <c r="D363" s="265">
        <f t="shared" si="174"/>
        <v>361</v>
      </c>
      <c r="E363" s="373">
        <f t="shared" si="175"/>
        <v>11.860369609856264</v>
      </c>
      <c r="F363" s="373">
        <f t="shared" si="176"/>
        <v>0.9883641341546886</v>
      </c>
      <c r="G363" s="373">
        <f t="shared" si="177"/>
        <v>20.860369609856264</v>
      </c>
      <c r="H363" s="374">
        <f t="shared" si="178"/>
        <v>0.9519454181342486</v>
      </c>
      <c r="I363" s="374">
        <f t="shared" si="151"/>
        <v>0.79305016954888541</v>
      </c>
      <c r="J363" s="374">
        <f t="shared" si="152"/>
        <v>0.86173733474301017</v>
      </c>
      <c r="K363" s="265" cm="1">
        <f t="array" ref="K363">$G363^gamma_drug4/($G363^gamma_drug4+(AGE_50_drug4+9)^gamma_drug4)</f>
        <v>1</v>
      </c>
      <c r="L363" s="264">
        <f t="shared" si="153"/>
        <v>361</v>
      </c>
      <c r="M363" s="264">
        <f t="shared" si="154"/>
        <v>-6.7349999999999993E-2</v>
      </c>
      <c r="N363" s="264">
        <f t="shared" si="155"/>
        <v>9.2660499999999999</v>
      </c>
      <c r="O363" s="264">
        <f t="shared" si="156"/>
        <v>0.115935</v>
      </c>
      <c r="P363" s="264">
        <f t="shared" si="157"/>
        <v>6.5114999999999998</v>
      </c>
      <c r="Q363" s="264">
        <f t="shared" si="158"/>
        <v>7.0990000000000002</v>
      </c>
      <c r="R363" s="264">
        <f t="shared" si="159"/>
        <v>7.4674999999999994</v>
      </c>
      <c r="S363" s="264">
        <f t="shared" si="160"/>
        <v>7.6715</v>
      </c>
      <c r="T363" s="264">
        <f t="shared" si="161"/>
        <v>7.9959999999999996</v>
      </c>
      <c r="U363" s="264">
        <f t="shared" si="162"/>
        <v>8.2240000000000002</v>
      </c>
      <c r="V363" s="264">
        <f t="shared" si="163"/>
        <v>8.5724999999999998</v>
      </c>
      <c r="W363" s="264">
        <f t="shared" si="164"/>
        <v>9.2665000000000006</v>
      </c>
      <c r="X363" s="264">
        <f t="shared" si="165"/>
        <v>10.0205</v>
      </c>
      <c r="Y363" s="264">
        <f t="shared" si="166"/>
        <v>10.452500000000001</v>
      </c>
      <c r="Z363" s="264">
        <f t="shared" si="167"/>
        <v>10.757000000000001</v>
      </c>
      <c r="AA363" s="264">
        <f t="shared" si="168"/>
        <v>11.225999999999999</v>
      </c>
      <c r="AB363" s="264">
        <f t="shared" si="169"/>
        <v>11.542</v>
      </c>
      <c r="AC363" s="264">
        <f t="shared" si="170"/>
        <v>12.166499999999999</v>
      </c>
      <c r="AD363" s="264">
        <f t="shared" si="171"/>
        <v>13.3255</v>
      </c>
      <c r="AF363" s="266">
        <v>361</v>
      </c>
      <c r="AG363" s="266">
        <v>6.5600000000000006E-2</v>
      </c>
      <c r="AH363" s="266">
        <v>9.6155000000000008</v>
      </c>
      <c r="AI363" s="266">
        <v>0.10922</v>
      </c>
      <c r="AJ363" s="266">
        <v>6.835</v>
      </c>
      <c r="AK363" s="266">
        <v>7.4420000000000002</v>
      </c>
      <c r="AL363" s="266">
        <v>7.819</v>
      </c>
      <c r="AM363" s="266">
        <v>8.0259999999999998</v>
      </c>
      <c r="AN363" s="266">
        <v>8.3539999999999992</v>
      </c>
      <c r="AO363" s="266">
        <v>8.5830000000000002</v>
      </c>
      <c r="AP363" s="266">
        <v>8.9309999999999992</v>
      </c>
      <c r="AQ363" s="266">
        <v>9.6159999999999997</v>
      </c>
      <c r="AR363" s="266">
        <v>10.349</v>
      </c>
      <c r="AS363" s="266">
        <v>10.763</v>
      </c>
      <c r="AT363" s="266">
        <v>11.053000000000001</v>
      </c>
      <c r="AU363" s="266">
        <v>11.496</v>
      </c>
      <c r="AV363" s="266">
        <v>11.792</v>
      </c>
      <c r="AW363" s="266">
        <v>12.371</v>
      </c>
      <c r="AX363" s="266">
        <v>13.426</v>
      </c>
      <c r="BA363" s="372">
        <v>361</v>
      </c>
      <c r="BB363" s="372">
        <v>-0.20030000000000001</v>
      </c>
      <c r="BC363" s="372">
        <v>8.9166000000000007</v>
      </c>
      <c r="BD363" s="372">
        <v>0.12265</v>
      </c>
      <c r="BE363" s="372">
        <v>6.1879999999999997</v>
      </c>
      <c r="BF363" s="372">
        <v>6.7560000000000002</v>
      </c>
      <c r="BG363" s="372">
        <v>7.1159999999999997</v>
      </c>
      <c r="BH363" s="372">
        <v>7.3170000000000002</v>
      </c>
      <c r="BI363" s="372">
        <v>7.6379999999999999</v>
      </c>
      <c r="BJ363" s="372">
        <v>7.8650000000000002</v>
      </c>
      <c r="BK363" s="372">
        <v>8.2140000000000004</v>
      </c>
      <c r="BL363" s="372">
        <v>8.9169999999999998</v>
      </c>
      <c r="BM363" s="372">
        <v>9.6920000000000002</v>
      </c>
      <c r="BN363" s="372">
        <v>10.141999999999999</v>
      </c>
      <c r="BO363" s="372">
        <v>10.461</v>
      </c>
      <c r="BP363" s="372">
        <v>10.956</v>
      </c>
      <c r="BQ363" s="372">
        <v>11.292</v>
      </c>
      <c r="BR363" s="372">
        <v>11.962</v>
      </c>
      <c r="BS363" s="372">
        <v>13.225</v>
      </c>
    </row>
    <row r="364" spans="1:71" x14ac:dyDescent="0.2">
      <c r="A364" s="265">
        <f t="shared" si="172"/>
        <v>9.2734999999999985</v>
      </c>
      <c r="B364" s="265">
        <f t="shared" si="173"/>
        <v>8.5794999999999995</v>
      </c>
      <c r="C364" s="265">
        <f t="shared" si="150"/>
        <v>10.028499999999999</v>
      </c>
      <c r="D364" s="265">
        <f t="shared" si="174"/>
        <v>362</v>
      </c>
      <c r="E364" s="373">
        <f t="shared" si="175"/>
        <v>11.893223819301848</v>
      </c>
      <c r="F364" s="373">
        <f t="shared" si="176"/>
        <v>0.99110198494182067</v>
      </c>
      <c r="G364" s="373">
        <f t="shared" si="177"/>
        <v>20.893223819301848</v>
      </c>
      <c r="H364" s="374">
        <f t="shared" si="178"/>
        <v>0.95225760892497646</v>
      </c>
      <c r="I364" s="374">
        <f t="shared" si="151"/>
        <v>0.79382909279594138</v>
      </c>
      <c r="J364" s="374">
        <f t="shared" si="152"/>
        <v>0.8622241200902061</v>
      </c>
      <c r="K364" s="265" cm="1">
        <f t="array" ref="K364">$G364^gamma_drug4/($G364^gamma_drug4+(AGE_50_drug4+9)^gamma_drug4)</f>
        <v>1</v>
      </c>
      <c r="L364" s="264">
        <f t="shared" si="153"/>
        <v>362</v>
      </c>
      <c r="M364" s="264">
        <f t="shared" si="154"/>
        <v>-6.7750000000000005E-2</v>
      </c>
      <c r="N364" s="264">
        <f t="shared" si="155"/>
        <v>9.2735500000000002</v>
      </c>
      <c r="O364" s="264">
        <f t="shared" si="156"/>
        <v>0.11594499999999999</v>
      </c>
      <c r="P364" s="264">
        <f t="shared" si="157"/>
        <v>6.5164999999999997</v>
      </c>
      <c r="Q364" s="264">
        <f t="shared" si="158"/>
        <v>7.1050000000000004</v>
      </c>
      <c r="R364" s="264">
        <f t="shared" si="159"/>
        <v>7.4734999999999996</v>
      </c>
      <c r="S364" s="264">
        <f t="shared" si="160"/>
        <v>7.6775000000000002</v>
      </c>
      <c r="T364" s="264">
        <f t="shared" si="161"/>
        <v>8.0025000000000013</v>
      </c>
      <c r="U364" s="264">
        <f t="shared" si="162"/>
        <v>8.23</v>
      </c>
      <c r="V364" s="264">
        <f t="shared" si="163"/>
        <v>8.5794999999999995</v>
      </c>
      <c r="W364" s="264">
        <f t="shared" si="164"/>
        <v>9.2734999999999985</v>
      </c>
      <c r="X364" s="264">
        <f t="shared" si="165"/>
        <v>10.028499999999999</v>
      </c>
      <c r="Y364" s="264">
        <f t="shared" si="166"/>
        <v>10.461500000000001</v>
      </c>
      <c r="Z364" s="264">
        <f t="shared" si="167"/>
        <v>10.766</v>
      </c>
      <c r="AA364" s="264">
        <f t="shared" si="168"/>
        <v>11.234999999999999</v>
      </c>
      <c r="AB364" s="264">
        <f t="shared" si="169"/>
        <v>11.552</v>
      </c>
      <c r="AC364" s="264">
        <f t="shared" si="170"/>
        <v>12.176500000000001</v>
      </c>
      <c r="AD364" s="264">
        <f t="shared" si="171"/>
        <v>13.337</v>
      </c>
      <c r="AF364" s="266">
        <v>362</v>
      </c>
      <c r="AG364" s="266">
        <v>6.5299999999999997E-2</v>
      </c>
      <c r="AH364" s="266">
        <v>9.6231000000000009</v>
      </c>
      <c r="AI364" s="266">
        <v>0.10922999999999999</v>
      </c>
      <c r="AJ364" s="266">
        <v>6.84</v>
      </c>
      <c r="AK364" s="266">
        <v>7.4480000000000004</v>
      </c>
      <c r="AL364" s="266">
        <v>7.8250000000000002</v>
      </c>
      <c r="AM364" s="266">
        <v>8.032</v>
      </c>
      <c r="AN364" s="266">
        <v>8.3610000000000007</v>
      </c>
      <c r="AO364" s="266">
        <v>8.5890000000000004</v>
      </c>
      <c r="AP364" s="266">
        <v>8.9380000000000006</v>
      </c>
      <c r="AQ364" s="266">
        <v>9.6229999999999993</v>
      </c>
      <c r="AR364" s="266">
        <v>10.356999999999999</v>
      </c>
      <c r="AS364" s="266">
        <v>10.772</v>
      </c>
      <c r="AT364" s="266">
        <v>11.061999999999999</v>
      </c>
      <c r="AU364" s="266">
        <v>11.505000000000001</v>
      </c>
      <c r="AV364" s="266">
        <v>11.802</v>
      </c>
      <c r="AW364" s="266">
        <v>12.381</v>
      </c>
      <c r="AX364" s="266">
        <v>13.436999999999999</v>
      </c>
      <c r="BA364" s="372">
        <v>362</v>
      </c>
      <c r="BB364" s="372">
        <v>-0.20080000000000001</v>
      </c>
      <c r="BC364" s="372">
        <v>8.9239999999999995</v>
      </c>
      <c r="BD364" s="372">
        <v>0.12266000000000001</v>
      </c>
      <c r="BE364" s="372">
        <v>6.1929999999999996</v>
      </c>
      <c r="BF364" s="372">
        <v>6.7619999999999996</v>
      </c>
      <c r="BG364" s="372">
        <v>7.1219999999999999</v>
      </c>
      <c r="BH364" s="372">
        <v>7.3230000000000004</v>
      </c>
      <c r="BI364" s="372">
        <v>7.6440000000000001</v>
      </c>
      <c r="BJ364" s="372">
        <v>7.8710000000000004</v>
      </c>
      <c r="BK364" s="372">
        <v>8.2210000000000001</v>
      </c>
      <c r="BL364" s="372">
        <v>8.9239999999999995</v>
      </c>
      <c r="BM364" s="372">
        <v>9.6999999999999993</v>
      </c>
      <c r="BN364" s="372">
        <v>10.151</v>
      </c>
      <c r="BO364" s="372">
        <v>10.47</v>
      </c>
      <c r="BP364" s="372">
        <v>10.965</v>
      </c>
      <c r="BQ364" s="372">
        <v>11.302</v>
      </c>
      <c r="BR364" s="372">
        <v>11.972</v>
      </c>
      <c r="BS364" s="372">
        <v>13.237</v>
      </c>
    </row>
    <row r="365" spans="1:71" x14ac:dyDescent="0.2">
      <c r="A365" s="265">
        <f t="shared" si="172"/>
        <v>9.2809999999999988</v>
      </c>
      <c r="B365" s="265">
        <f t="shared" si="173"/>
        <v>8.5865000000000009</v>
      </c>
      <c r="C365" s="265">
        <f t="shared" si="150"/>
        <v>10.036999999999999</v>
      </c>
      <c r="D365" s="265">
        <f t="shared" si="174"/>
        <v>363</v>
      </c>
      <c r="E365" s="373">
        <f t="shared" si="175"/>
        <v>11.926078028747433</v>
      </c>
      <c r="F365" s="373">
        <f t="shared" si="176"/>
        <v>0.99383983572895274</v>
      </c>
      <c r="G365" s="373">
        <f t="shared" si="177"/>
        <v>20.926078028747433</v>
      </c>
      <c r="H365" s="374">
        <f t="shared" si="178"/>
        <v>0.95256738660309637</v>
      </c>
      <c r="I365" s="374">
        <f t="shared" si="151"/>
        <v>0.7946046248446631</v>
      </c>
      <c r="J365" s="374">
        <f t="shared" si="152"/>
        <v>0.86270870317699677</v>
      </c>
      <c r="K365" s="265" cm="1">
        <f t="array" ref="K365">$G365^gamma_drug4/($G365^gamma_drug4+(AGE_50_drug4+9)^gamma_drug4)</f>
        <v>1</v>
      </c>
      <c r="L365" s="264">
        <f t="shared" si="153"/>
        <v>363</v>
      </c>
      <c r="M365" s="264">
        <f t="shared" si="154"/>
        <v>-6.8150000000000002E-2</v>
      </c>
      <c r="N365" s="264">
        <f t="shared" si="155"/>
        <v>9.2811000000000003</v>
      </c>
      <c r="O365" s="264">
        <f t="shared" si="156"/>
        <v>0.11595</v>
      </c>
      <c r="P365" s="264">
        <f t="shared" si="157"/>
        <v>6.5220000000000002</v>
      </c>
      <c r="Q365" s="264">
        <f t="shared" si="158"/>
        <v>7.1105</v>
      </c>
      <c r="R365" s="264">
        <f t="shared" si="159"/>
        <v>7.4794999999999998</v>
      </c>
      <c r="S365" s="264">
        <f t="shared" si="160"/>
        <v>7.6835000000000004</v>
      </c>
      <c r="T365" s="264">
        <f t="shared" si="161"/>
        <v>8.0090000000000003</v>
      </c>
      <c r="U365" s="264">
        <f t="shared" si="162"/>
        <v>8.2370000000000001</v>
      </c>
      <c r="V365" s="264">
        <f t="shared" si="163"/>
        <v>8.5865000000000009</v>
      </c>
      <c r="W365" s="264">
        <f t="shared" si="164"/>
        <v>9.2809999999999988</v>
      </c>
      <c r="X365" s="264">
        <f t="shared" si="165"/>
        <v>10.036999999999999</v>
      </c>
      <c r="Y365" s="264">
        <f t="shared" si="166"/>
        <v>10.47</v>
      </c>
      <c r="Z365" s="264">
        <f t="shared" si="167"/>
        <v>10.7745</v>
      </c>
      <c r="AA365" s="264">
        <f t="shared" si="168"/>
        <v>11.2445</v>
      </c>
      <c r="AB365" s="264">
        <f t="shared" si="169"/>
        <v>11.561</v>
      </c>
      <c r="AC365" s="264">
        <f t="shared" si="170"/>
        <v>12.186999999999999</v>
      </c>
      <c r="AD365" s="264">
        <f t="shared" si="171"/>
        <v>13.3485</v>
      </c>
      <c r="AF365" s="266">
        <v>363</v>
      </c>
      <c r="AG365" s="266">
        <v>6.5000000000000002E-2</v>
      </c>
      <c r="AH365" s="266">
        <v>9.6308000000000007</v>
      </c>
      <c r="AI365" s="266">
        <v>0.10924</v>
      </c>
      <c r="AJ365" s="266">
        <v>6.8460000000000001</v>
      </c>
      <c r="AK365" s="266">
        <v>7.4539999999999997</v>
      </c>
      <c r="AL365" s="266">
        <v>7.8310000000000004</v>
      </c>
      <c r="AM365" s="266">
        <v>8.0380000000000003</v>
      </c>
      <c r="AN365" s="266">
        <v>8.3670000000000009</v>
      </c>
      <c r="AO365" s="266">
        <v>8.5960000000000001</v>
      </c>
      <c r="AP365" s="266">
        <v>8.9450000000000003</v>
      </c>
      <c r="AQ365" s="266">
        <v>9.6310000000000002</v>
      </c>
      <c r="AR365" s="266">
        <v>10.365</v>
      </c>
      <c r="AS365" s="266">
        <v>10.781000000000001</v>
      </c>
      <c r="AT365" s="266">
        <v>11.071</v>
      </c>
      <c r="AU365" s="266">
        <v>11.515000000000001</v>
      </c>
      <c r="AV365" s="266">
        <v>11.811</v>
      </c>
      <c r="AW365" s="266">
        <v>12.391999999999999</v>
      </c>
      <c r="AX365" s="266">
        <v>13.449</v>
      </c>
      <c r="BA365" s="372">
        <v>363</v>
      </c>
      <c r="BB365" s="372">
        <v>-0.20130000000000001</v>
      </c>
      <c r="BC365" s="372">
        <v>8.9314</v>
      </c>
      <c r="BD365" s="372">
        <v>0.12266000000000001</v>
      </c>
      <c r="BE365" s="372">
        <v>6.1980000000000004</v>
      </c>
      <c r="BF365" s="372">
        <v>6.7670000000000003</v>
      </c>
      <c r="BG365" s="372">
        <v>7.1280000000000001</v>
      </c>
      <c r="BH365" s="372">
        <v>7.3289999999999997</v>
      </c>
      <c r="BI365" s="372">
        <v>7.6509999999999998</v>
      </c>
      <c r="BJ365" s="372">
        <v>7.8780000000000001</v>
      </c>
      <c r="BK365" s="372">
        <v>8.2279999999999998</v>
      </c>
      <c r="BL365" s="372">
        <v>8.9309999999999992</v>
      </c>
      <c r="BM365" s="372">
        <v>9.7089999999999996</v>
      </c>
      <c r="BN365" s="372">
        <v>10.159000000000001</v>
      </c>
      <c r="BO365" s="372">
        <v>10.478</v>
      </c>
      <c r="BP365" s="372">
        <v>10.974</v>
      </c>
      <c r="BQ365" s="372">
        <v>11.311</v>
      </c>
      <c r="BR365" s="372">
        <v>11.981999999999999</v>
      </c>
      <c r="BS365" s="372">
        <v>13.247999999999999</v>
      </c>
    </row>
    <row r="366" spans="1:71" x14ac:dyDescent="0.2">
      <c r="A366" s="265">
        <f t="shared" si="172"/>
        <v>9.2884999999999991</v>
      </c>
      <c r="B366" s="265">
        <f t="shared" si="173"/>
        <v>8.5934999999999988</v>
      </c>
      <c r="C366" s="265">
        <f t="shared" si="150"/>
        <v>10.045500000000001</v>
      </c>
      <c r="D366" s="265">
        <f t="shared" si="174"/>
        <v>364</v>
      </c>
      <c r="E366" s="373">
        <f t="shared" si="175"/>
        <v>11.958932238193018</v>
      </c>
      <c r="F366" s="373">
        <f t="shared" si="176"/>
        <v>0.99657768651608492</v>
      </c>
      <c r="G366" s="373">
        <f t="shared" si="177"/>
        <v>20.958932238193018</v>
      </c>
      <c r="H366" s="374">
        <f t="shared" si="178"/>
        <v>0.95287477226516293</v>
      </c>
      <c r="I366" s="374">
        <f t="shared" si="151"/>
        <v>0.79537678007013046</v>
      </c>
      <c r="J366" s="374">
        <f t="shared" si="152"/>
        <v>0.86319109549231798</v>
      </c>
      <c r="K366" s="265" cm="1">
        <f t="array" ref="K366">$G366^gamma_drug4/($G366^gamma_drug4+(AGE_50_drug4+9)^gamma_drug4)</f>
        <v>1</v>
      </c>
      <c r="L366" s="264">
        <f t="shared" si="153"/>
        <v>364</v>
      </c>
      <c r="M366" s="264">
        <f t="shared" si="154"/>
        <v>-6.8500000000000005E-2</v>
      </c>
      <c r="N366" s="264">
        <f t="shared" si="155"/>
        <v>9.2886000000000006</v>
      </c>
      <c r="O366" s="264">
        <f t="shared" si="156"/>
        <v>0.11596000000000001</v>
      </c>
      <c r="P366" s="264">
        <f t="shared" si="157"/>
        <v>6.5274999999999999</v>
      </c>
      <c r="Q366" s="264">
        <f t="shared" si="158"/>
        <v>7.1159999999999997</v>
      </c>
      <c r="R366" s="264">
        <f t="shared" si="159"/>
        <v>7.4855</v>
      </c>
      <c r="S366" s="264">
        <f t="shared" si="160"/>
        <v>7.6899999999999995</v>
      </c>
      <c r="T366" s="264">
        <f t="shared" si="161"/>
        <v>8.0154999999999994</v>
      </c>
      <c r="U366" s="264">
        <f t="shared" si="162"/>
        <v>8.2435000000000009</v>
      </c>
      <c r="V366" s="264">
        <f t="shared" si="163"/>
        <v>8.5934999999999988</v>
      </c>
      <c r="W366" s="264">
        <f t="shared" si="164"/>
        <v>9.2884999999999991</v>
      </c>
      <c r="X366" s="264">
        <f t="shared" si="165"/>
        <v>10.045500000000001</v>
      </c>
      <c r="Y366" s="264">
        <f t="shared" si="166"/>
        <v>10.4785</v>
      </c>
      <c r="Z366" s="264">
        <f t="shared" si="167"/>
        <v>10.7835</v>
      </c>
      <c r="AA366" s="264">
        <f t="shared" si="168"/>
        <v>11.254</v>
      </c>
      <c r="AB366" s="264">
        <f t="shared" si="169"/>
        <v>11.571</v>
      </c>
      <c r="AC366" s="264">
        <f t="shared" si="170"/>
        <v>12.1975</v>
      </c>
      <c r="AD366" s="264">
        <f t="shared" si="171"/>
        <v>13.36</v>
      </c>
      <c r="AF366" s="266">
        <v>364</v>
      </c>
      <c r="AG366" s="266">
        <v>6.4799999999999996E-2</v>
      </c>
      <c r="AH366" s="266">
        <v>9.6384000000000007</v>
      </c>
      <c r="AI366" s="266">
        <v>0.10925</v>
      </c>
      <c r="AJ366" s="266">
        <v>6.851</v>
      </c>
      <c r="AK366" s="266">
        <v>7.4589999999999996</v>
      </c>
      <c r="AL366" s="266">
        <v>7.8369999999999997</v>
      </c>
      <c r="AM366" s="266">
        <v>8.0449999999999999</v>
      </c>
      <c r="AN366" s="266">
        <v>8.3740000000000006</v>
      </c>
      <c r="AO366" s="266">
        <v>8.6029999999999998</v>
      </c>
      <c r="AP366" s="266">
        <v>8.952</v>
      </c>
      <c r="AQ366" s="266">
        <v>9.6379999999999999</v>
      </c>
      <c r="AR366" s="266">
        <v>10.374000000000001</v>
      </c>
      <c r="AS366" s="266">
        <v>10.789</v>
      </c>
      <c r="AT366" s="266">
        <v>11.08</v>
      </c>
      <c r="AU366" s="266">
        <v>11.523999999999999</v>
      </c>
      <c r="AV366" s="266">
        <v>11.821</v>
      </c>
      <c r="AW366" s="266">
        <v>12.401999999999999</v>
      </c>
      <c r="AX366" s="266">
        <v>13.46</v>
      </c>
      <c r="BA366" s="372">
        <v>364</v>
      </c>
      <c r="BB366" s="372">
        <v>-0.20180000000000001</v>
      </c>
      <c r="BC366" s="372">
        <v>8.9388000000000005</v>
      </c>
      <c r="BD366" s="372">
        <v>0.12267</v>
      </c>
      <c r="BE366" s="372">
        <v>6.2039999999999997</v>
      </c>
      <c r="BF366" s="372">
        <v>6.7729999999999997</v>
      </c>
      <c r="BG366" s="372">
        <v>7.1340000000000003</v>
      </c>
      <c r="BH366" s="372">
        <v>7.335</v>
      </c>
      <c r="BI366" s="372">
        <v>7.657</v>
      </c>
      <c r="BJ366" s="372">
        <v>7.8840000000000003</v>
      </c>
      <c r="BK366" s="372">
        <v>8.2349999999999994</v>
      </c>
      <c r="BL366" s="372">
        <v>8.9390000000000001</v>
      </c>
      <c r="BM366" s="372">
        <v>9.7170000000000005</v>
      </c>
      <c r="BN366" s="372">
        <v>10.167999999999999</v>
      </c>
      <c r="BO366" s="372">
        <v>10.487</v>
      </c>
      <c r="BP366" s="372">
        <v>10.984</v>
      </c>
      <c r="BQ366" s="372">
        <v>11.321</v>
      </c>
      <c r="BR366" s="372">
        <v>11.993</v>
      </c>
      <c r="BS366" s="372">
        <v>13.26</v>
      </c>
    </row>
    <row r="367" spans="1:71" x14ac:dyDescent="0.2">
      <c r="A367" s="265">
        <f t="shared" si="172"/>
        <v>9.2959999999999994</v>
      </c>
      <c r="B367" s="265">
        <f t="shared" si="173"/>
        <v>8.6</v>
      </c>
      <c r="C367" s="265">
        <f t="shared" si="150"/>
        <v>10.0535</v>
      </c>
      <c r="D367" s="265">
        <f t="shared" si="174"/>
        <v>365</v>
      </c>
      <c r="E367" s="373">
        <f t="shared" si="175"/>
        <v>11.991786447638603</v>
      </c>
      <c r="F367" s="373">
        <f t="shared" si="176"/>
        <v>0.99931553730321698</v>
      </c>
      <c r="G367" s="373">
        <f t="shared" si="177"/>
        <v>20.991786447638603</v>
      </c>
      <c r="H367" s="374">
        <f t="shared" si="178"/>
        <v>0.95317978680928284</v>
      </c>
      <c r="I367" s="374">
        <f t="shared" si="151"/>
        <v>0.79614557281402265</v>
      </c>
      <c r="J367" s="374">
        <f t="shared" si="152"/>
        <v>0.86367130846315276</v>
      </c>
      <c r="K367" s="265" cm="1">
        <f t="array" ref="K367">$G367^gamma_drug4/($G367^gamma_drug4+(AGE_50_drug4+9)^gamma_drug4)</f>
        <v>1</v>
      </c>
      <c r="L367" s="264">
        <f t="shared" si="153"/>
        <v>365</v>
      </c>
      <c r="M367" s="264">
        <f t="shared" si="154"/>
        <v>-6.8849999999999995E-2</v>
      </c>
      <c r="N367" s="264">
        <f t="shared" si="155"/>
        <v>9.2960999999999991</v>
      </c>
      <c r="O367" s="264">
        <f t="shared" si="156"/>
        <v>0.11596000000000001</v>
      </c>
      <c r="P367" s="264">
        <f t="shared" si="157"/>
        <v>6.5329999999999995</v>
      </c>
      <c r="Q367" s="264">
        <f t="shared" si="158"/>
        <v>7.1219999999999999</v>
      </c>
      <c r="R367" s="264">
        <f t="shared" si="159"/>
        <v>7.492</v>
      </c>
      <c r="S367" s="264">
        <f t="shared" si="160"/>
        <v>7.6959999999999997</v>
      </c>
      <c r="T367" s="264">
        <f t="shared" si="161"/>
        <v>8.0214999999999996</v>
      </c>
      <c r="U367" s="264">
        <f t="shared" si="162"/>
        <v>8.2504999999999988</v>
      </c>
      <c r="V367" s="264">
        <f t="shared" si="163"/>
        <v>8.6</v>
      </c>
      <c r="W367" s="264">
        <f t="shared" si="164"/>
        <v>9.2959999999999994</v>
      </c>
      <c r="X367" s="264">
        <f t="shared" si="165"/>
        <v>10.0535</v>
      </c>
      <c r="Y367" s="264">
        <f t="shared" si="166"/>
        <v>10.487</v>
      </c>
      <c r="Z367" s="264">
        <f t="shared" si="167"/>
        <v>10.7925</v>
      </c>
      <c r="AA367" s="264">
        <f t="shared" si="168"/>
        <v>11.263</v>
      </c>
      <c r="AB367" s="264">
        <f t="shared" si="169"/>
        <v>11.580500000000001</v>
      </c>
      <c r="AC367" s="264">
        <f t="shared" si="170"/>
        <v>12.2075</v>
      </c>
      <c r="AD367" s="264">
        <f t="shared" si="171"/>
        <v>13.371500000000001</v>
      </c>
      <c r="AF367" s="266">
        <v>365</v>
      </c>
      <c r="AG367" s="266">
        <v>6.4500000000000002E-2</v>
      </c>
      <c r="AH367" s="266">
        <v>9.6460000000000008</v>
      </c>
      <c r="AI367" s="266">
        <v>0.10925</v>
      </c>
      <c r="AJ367" s="266">
        <v>6.8570000000000002</v>
      </c>
      <c r="AK367" s="266">
        <v>7.4649999999999999</v>
      </c>
      <c r="AL367" s="266">
        <v>7.8440000000000003</v>
      </c>
      <c r="AM367" s="266">
        <v>8.0510000000000002</v>
      </c>
      <c r="AN367" s="266">
        <v>8.3800000000000008</v>
      </c>
      <c r="AO367" s="266">
        <v>8.61</v>
      </c>
      <c r="AP367" s="266">
        <v>8.9589999999999996</v>
      </c>
      <c r="AQ367" s="266">
        <v>9.6460000000000008</v>
      </c>
      <c r="AR367" s="266">
        <v>10.382</v>
      </c>
      <c r="AS367" s="266">
        <v>10.798</v>
      </c>
      <c r="AT367" s="266">
        <v>11.089</v>
      </c>
      <c r="AU367" s="266">
        <v>11.532999999999999</v>
      </c>
      <c r="AV367" s="266">
        <v>11.83</v>
      </c>
      <c r="AW367" s="266">
        <v>12.412000000000001</v>
      </c>
      <c r="AX367" s="266">
        <v>13.471</v>
      </c>
      <c r="BA367" s="372">
        <v>365</v>
      </c>
      <c r="BB367" s="372">
        <v>-0.20219999999999999</v>
      </c>
      <c r="BC367" s="372">
        <v>8.9461999999999993</v>
      </c>
      <c r="BD367" s="372">
        <v>0.12267</v>
      </c>
      <c r="BE367" s="372">
        <v>6.2089999999999996</v>
      </c>
      <c r="BF367" s="372">
        <v>6.7789999999999999</v>
      </c>
      <c r="BG367" s="372">
        <v>7.14</v>
      </c>
      <c r="BH367" s="372">
        <v>7.3410000000000002</v>
      </c>
      <c r="BI367" s="372">
        <v>7.6630000000000003</v>
      </c>
      <c r="BJ367" s="372">
        <v>7.891</v>
      </c>
      <c r="BK367" s="372">
        <v>8.2409999999999997</v>
      </c>
      <c r="BL367" s="372">
        <v>8.9459999999999997</v>
      </c>
      <c r="BM367" s="372">
        <v>9.7249999999999996</v>
      </c>
      <c r="BN367" s="372">
        <v>10.176</v>
      </c>
      <c r="BO367" s="372">
        <v>10.496</v>
      </c>
      <c r="BP367" s="372">
        <v>10.993</v>
      </c>
      <c r="BQ367" s="372">
        <v>11.331</v>
      </c>
      <c r="BR367" s="372">
        <v>12.003</v>
      </c>
      <c r="BS367" s="372">
        <v>13.272</v>
      </c>
    </row>
    <row r="368" spans="1:71" x14ac:dyDescent="0.2">
      <c r="A368" s="265">
        <f t="shared" si="172"/>
        <v>9.3040000000000003</v>
      </c>
      <c r="B368" s="265">
        <f t="shared" si="173"/>
        <v>8.6069999999999993</v>
      </c>
      <c r="C368" s="265">
        <f t="shared" si="150"/>
        <v>10.061500000000001</v>
      </c>
      <c r="D368" s="265">
        <f t="shared" si="174"/>
        <v>366</v>
      </c>
      <c r="E368" s="373">
        <f t="shared" si="175"/>
        <v>12.024640657084189</v>
      </c>
      <c r="F368" s="373">
        <f t="shared" si="176"/>
        <v>1.0020533880903491</v>
      </c>
      <c r="G368" s="373">
        <f t="shared" si="177"/>
        <v>21.024640657084191</v>
      </c>
      <c r="H368" s="374">
        <f t="shared" si="178"/>
        <v>0.95348245093699135</v>
      </c>
      <c r="I368" s="374">
        <f t="shared" si="151"/>
        <v>0.79691101738417947</v>
      </c>
      <c r="J368" s="374">
        <f t="shared" si="152"/>
        <v>0.86414935345480381</v>
      </c>
      <c r="K368" s="265" cm="1">
        <f t="array" ref="K368">$G368^gamma_drug4/($G368^gamma_drug4+(AGE_50_drug4+9)^gamma_drug4)</f>
        <v>1</v>
      </c>
      <c r="L368" s="264">
        <f t="shared" si="153"/>
        <v>366</v>
      </c>
      <c r="M368" s="264">
        <f t="shared" si="154"/>
        <v>-6.9250000000000006E-2</v>
      </c>
      <c r="N368" s="264">
        <f t="shared" si="155"/>
        <v>9.3035499999999995</v>
      </c>
      <c r="O368" s="264">
        <f t="shared" si="156"/>
        <v>0.11596999999999999</v>
      </c>
      <c r="P368" s="264">
        <f t="shared" si="157"/>
        <v>6.5380000000000003</v>
      </c>
      <c r="Q368" s="264">
        <f t="shared" si="158"/>
        <v>7.1274999999999995</v>
      </c>
      <c r="R368" s="264">
        <f t="shared" si="159"/>
        <v>7.4979999999999993</v>
      </c>
      <c r="S368" s="264">
        <f t="shared" si="160"/>
        <v>7.702</v>
      </c>
      <c r="T368" s="264">
        <f t="shared" si="161"/>
        <v>8.0285000000000011</v>
      </c>
      <c r="U368" s="264">
        <f t="shared" si="162"/>
        <v>8.2564999999999991</v>
      </c>
      <c r="V368" s="264">
        <f t="shared" si="163"/>
        <v>8.6069999999999993</v>
      </c>
      <c r="W368" s="264">
        <f t="shared" si="164"/>
        <v>9.3040000000000003</v>
      </c>
      <c r="X368" s="264">
        <f t="shared" si="165"/>
        <v>10.061500000000001</v>
      </c>
      <c r="Y368" s="264">
        <f t="shared" si="166"/>
        <v>10.496</v>
      </c>
      <c r="Z368" s="264">
        <f t="shared" si="167"/>
        <v>10.801</v>
      </c>
      <c r="AA368" s="264">
        <f t="shared" si="168"/>
        <v>11.272</v>
      </c>
      <c r="AB368" s="264">
        <f t="shared" si="169"/>
        <v>11.59</v>
      </c>
      <c r="AC368" s="264">
        <f t="shared" si="170"/>
        <v>12.218</v>
      </c>
      <c r="AD368" s="264">
        <f t="shared" si="171"/>
        <v>13.382999999999999</v>
      </c>
      <c r="AF368" s="266">
        <v>366</v>
      </c>
      <c r="AG368" s="266">
        <v>6.4199999999999993E-2</v>
      </c>
      <c r="AH368" s="266">
        <v>9.6534999999999993</v>
      </c>
      <c r="AI368" s="266">
        <v>0.10926</v>
      </c>
      <c r="AJ368" s="266">
        <v>6.8620000000000001</v>
      </c>
      <c r="AK368" s="266">
        <v>7.4710000000000001</v>
      </c>
      <c r="AL368" s="266">
        <v>7.85</v>
      </c>
      <c r="AM368" s="266">
        <v>8.0570000000000004</v>
      </c>
      <c r="AN368" s="266">
        <v>8.3870000000000005</v>
      </c>
      <c r="AO368" s="266">
        <v>8.6159999999999997</v>
      </c>
      <c r="AP368" s="266">
        <v>8.9659999999999993</v>
      </c>
      <c r="AQ368" s="266">
        <v>9.6539999999999999</v>
      </c>
      <c r="AR368" s="266">
        <v>10.39</v>
      </c>
      <c r="AS368" s="266">
        <v>10.807</v>
      </c>
      <c r="AT368" s="266">
        <v>11.097</v>
      </c>
      <c r="AU368" s="266">
        <v>11.542</v>
      </c>
      <c r="AV368" s="266">
        <v>11.84</v>
      </c>
      <c r="AW368" s="266">
        <v>12.422000000000001</v>
      </c>
      <c r="AX368" s="266">
        <v>13.481999999999999</v>
      </c>
      <c r="BA368" s="372">
        <v>366</v>
      </c>
      <c r="BB368" s="372">
        <v>-0.20269999999999999</v>
      </c>
      <c r="BC368" s="372">
        <v>8.9535999999999998</v>
      </c>
      <c r="BD368" s="372">
        <v>0.12268</v>
      </c>
      <c r="BE368" s="372">
        <v>6.2140000000000004</v>
      </c>
      <c r="BF368" s="372">
        <v>6.7839999999999998</v>
      </c>
      <c r="BG368" s="372">
        <v>7.1459999999999999</v>
      </c>
      <c r="BH368" s="372">
        <v>7.3470000000000004</v>
      </c>
      <c r="BI368" s="372">
        <v>7.67</v>
      </c>
      <c r="BJ368" s="372">
        <v>7.8970000000000002</v>
      </c>
      <c r="BK368" s="372">
        <v>8.2479999999999993</v>
      </c>
      <c r="BL368" s="372">
        <v>8.9540000000000006</v>
      </c>
      <c r="BM368" s="372">
        <v>9.7330000000000005</v>
      </c>
      <c r="BN368" s="372">
        <v>10.185</v>
      </c>
      <c r="BO368" s="372">
        <v>10.505000000000001</v>
      </c>
      <c r="BP368" s="372">
        <v>11.002000000000001</v>
      </c>
      <c r="BQ368" s="372">
        <v>11.34</v>
      </c>
      <c r="BR368" s="372">
        <v>12.013999999999999</v>
      </c>
      <c r="BS368" s="372">
        <v>13.284000000000001</v>
      </c>
    </row>
    <row r="369" spans="1:71" x14ac:dyDescent="0.2">
      <c r="A369" s="265">
        <f t="shared" si="172"/>
        <v>9.3109999999999999</v>
      </c>
      <c r="B369" s="265">
        <f t="shared" si="173"/>
        <v>8.6140000000000008</v>
      </c>
      <c r="C369" s="265">
        <f t="shared" si="150"/>
        <v>10.0695</v>
      </c>
      <c r="D369" s="265">
        <f t="shared" si="174"/>
        <v>367</v>
      </c>
      <c r="E369" s="373">
        <f t="shared" si="175"/>
        <v>12.057494866529774</v>
      </c>
      <c r="F369" s="373">
        <f t="shared" si="176"/>
        <v>1.0047912388774811</v>
      </c>
      <c r="G369" s="373">
        <f t="shared" si="177"/>
        <v>21.057494866529773</v>
      </c>
      <c r="H369" s="374">
        <f t="shared" si="178"/>
        <v>0.95378278515511439</v>
      </c>
      <c r="I369" s="374">
        <f t="shared" si="151"/>
        <v>0.79767312805417634</v>
      </c>
      <c r="J369" s="374">
        <f t="shared" si="152"/>
        <v>0.86462524177116951</v>
      </c>
      <c r="K369" s="265" cm="1">
        <f t="array" ref="K369">$G369^gamma_drug4/($G369^gamma_drug4+(AGE_50_drug4+9)^gamma_drug4)</f>
        <v>1</v>
      </c>
      <c r="L369" s="264">
        <f t="shared" si="153"/>
        <v>367</v>
      </c>
      <c r="M369" s="264">
        <f t="shared" si="154"/>
        <v>-6.9599999999999995E-2</v>
      </c>
      <c r="N369" s="264">
        <f t="shared" si="155"/>
        <v>9.3110499999999998</v>
      </c>
      <c r="O369" s="264">
        <f t="shared" si="156"/>
        <v>0.11598</v>
      </c>
      <c r="P369" s="264">
        <f t="shared" si="157"/>
        <v>6.5430000000000001</v>
      </c>
      <c r="Q369" s="264">
        <f t="shared" si="158"/>
        <v>7.1334999999999997</v>
      </c>
      <c r="R369" s="264">
        <f t="shared" si="159"/>
        <v>7.5039999999999996</v>
      </c>
      <c r="S369" s="264">
        <f t="shared" si="160"/>
        <v>7.7080000000000002</v>
      </c>
      <c r="T369" s="264">
        <f t="shared" si="161"/>
        <v>8.0345000000000013</v>
      </c>
      <c r="U369" s="264">
        <f t="shared" si="162"/>
        <v>8.2635000000000005</v>
      </c>
      <c r="V369" s="264">
        <f t="shared" si="163"/>
        <v>8.6140000000000008</v>
      </c>
      <c r="W369" s="264">
        <f t="shared" si="164"/>
        <v>9.3109999999999999</v>
      </c>
      <c r="X369" s="264">
        <f t="shared" si="165"/>
        <v>10.0695</v>
      </c>
      <c r="Y369" s="264">
        <f t="shared" si="166"/>
        <v>10.504</v>
      </c>
      <c r="Z369" s="264">
        <f t="shared" si="167"/>
        <v>10.809999999999999</v>
      </c>
      <c r="AA369" s="264">
        <f t="shared" si="168"/>
        <v>11.281500000000001</v>
      </c>
      <c r="AB369" s="264">
        <f t="shared" si="169"/>
        <v>11.599499999999999</v>
      </c>
      <c r="AC369" s="264">
        <f t="shared" si="170"/>
        <v>12.228</v>
      </c>
      <c r="AD369" s="264">
        <f t="shared" si="171"/>
        <v>13.394</v>
      </c>
      <c r="AF369" s="266">
        <v>367</v>
      </c>
      <c r="AG369" s="266">
        <v>6.4000000000000001E-2</v>
      </c>
      <c r="AH369" s="266">
        <v>9.6610999999999994</v>
      </c>
      <c r="AI369" s="266">
        <v>0.10927000000000001</v>
      </c>
      <c r="AJ369" s="266">
        <v>6.867</v>
      </c>
      <c r="AK369" s="266">
        <v>7.4770000000000003</v>
      </c>
      <c r="AL369" s="266">
        <v>7.8559999999999999</v>
      </c>
      <c r="AM369" s="266">
        <v>8.0630000000000006</v>
      </c>
      <c r="AN369" s="266">
        <v>8.3930000000000007</v>
      </c>
      <c r="AO369" s="266">
        <v>8.6229999999999993</v>
      </c>
      <c r="AP369" s="266">
        <v>8.9730000000000008</v>
      </c>
      <c r="AQ369" s="266">
        <v>9.6609999999999996</v>
      </c>
      <c r="AR369" s="266">
        <v>10.398</v>
      </c>
      <c r="AS369" s="266">
        <v>10.815</v>
      </c>
      <c r="AT369" s="266">
        <v>11.106</v>
      </c>
      <c r="AU369" s="266">
        <v>11.551</v>
      </c>
      <c r="AV369" s="266">
        <v>11.849</v>
      </c>
      <c r="AW369" s="266">
        <v>12.432</v>
      </c>
      <c r="AX369" s="266">
        <v>13.493</v>
      </c>
      <c r="BA369" s="372">
        <v>367</v>
      </c>
      <c r="BB369" s="372">
        <v>-0.20319999999999999</v>
      </c>
      <c r="BC369" s="372">
        <v>8.9610000000000003</v>
      </c>
      <c r="BD369" s="372">
        <v>0.12268999999999999</v>
      </c>
      <c r="BE369" s="372">
        <v>6.2190000000000003</v>
      </c>
      <c r="BF369" s="372">
        <v>6.79</v>
      </c>
      <c r="BG369" s="372">
        <v>7.1520000000000001</v>
      </c>
      <c r="BH369" s="372">
        <v>7.3529999999999998</v>
      </c>
      <c r="BI369" s="372">
        <v>7.6760000000000002</v>
      </c>
      <c r="BJ369" s="372">
        <v>7.9039999999999999</v>
      </c>
      <c r="BK369" s="372">
        <v>8.2550000000000008</v>
      </c>
      <c r="BL369" s="372">
        <v>8.9610000000000003</v>
      </c>
      <c r="BM369" s="372">
        <v>9.7409999999999997</v>
      </c>
      <c r="BN369" s="372">
        <v>10.193</v>
      </c>
      <c r="BO369" s="372">
        <v>10.513999999999999</v>
      </c>
      <c r="BP369" s="372">
        <v>11.012</v>
      </c>
      <c r="BQ369" s="372">
        <v>11.35</v>
      </c>
      <c r="BR369" s="372">
        <v>12.023999999999999</v>
      </c>
      <c r="BS369" s="372">
        <v>13.295</v>
      </c>
    </row>
    <row r="370" spans="1:71" x14ac:dyDescent="0.2">
      <c r="A370" s="265">
        <f t="shared" si="172"/>
        <v>9.3185000000000002</v>
      </c>
      <c r="B370" s="265">
        <f t="shared" si="173"/>
        <v>8.6210000000000004</v>
      </c>
      <c r="C370" s="265">
        <f t="shared" si="150"/>
        <v>10.077500000000001</v>
      </c>
      <c r="D370" s="265">
        <f t="shared" si="174"/>
        <v>368</v>
      </c>
      <c r="E370" s="373">
        <f t="shared" si="175"/>
        <v>12.090349075975359</v>
      </c>
      <c r="F370" s="373">
        <f t="shared" si="176"/>
        <v>1.0075290896646132</v>
      </c>
      <c r="G370" s="373">
        <f t="shared" si="177"/>
        <v>21.090349075975361</v>
      </c>
      <c r="H370" s="374">
        <f t="shared" si="178"/>
        <v>0.95408080977761389</v>
      </c>
      <c r="I370" s="374">
        <f t="shared" si="151"/>
        <v>0.79843191906290611</v>
      </c>
      <c r="J370" s="374">
        <f t="shared" si="152"/>
        <v>0.86509898465501789</v>
      </c>
      <c r="K370" s="265" cm="1">
        <f t="array" ref="K370">$G370^gamma_drug4/($G370^gamma_drug4+(AGE_50_drug4+9)^gamma_drug4)</f>
        <v>1</v>
      </c>
      <c r="L370" s="264">
        <f t="shared" si="153"/>
        <v>368</v>
      </c>
      <c r="M370" s="264">
        <f t="shared" si="154"/>
        <v>-6.9949999999999998E-2</v>
      </c>
      <c r="N370" s="264">
        <f t="shared" si="155"/>
        <v>9.3185500000000001</v>
      </c>
      <c r="O370" s="264">
        <f t="shared" si="156"/>
        <v>0.11598</v>
      </c>
      <c r="P370" s="264">
        <f t="shared" si="157"/>
        <v>6.5485000000000007</v>
      </c>
      <c r="Q370" s="264">
        <f t="shared" si="158"/>
        <v>7.1395</v>
      </c>
      <c r="R370" s="264">
        <f t="shared" si="159"/>
        <v>7.51</v>
      </c>
      <c r="S370" s="264">
        <f t="shared" si="160"/>
        <v>7.7145000000000001</v>
      </c>
      <c r="T370" s="264">
        <f t="shared" si="161"/>
        <v>8.0410000000000004</v>
      </c>
      <c r="U370" s="264">
        <f t="shared" si="162"/>
        <v>8.27</v>
      </c>
      <c r="V370" s="264">
        <f t="shared" si="163"/>
        <v>8.6210000000000004</v>
      </c>
      <c r="W370" s="264">
        <f t="shared" si="164"/>
        <v>9.3185000000000002</v>
      </c>
      <c r="X370" s="264">
        <f t="shared" si="165"/>
        <v>10.077500000000001</v>
      </c>
      <c r="Y370" s="264">
        <f t="shared" si="166"/>
        <v>10.513</v>
      </c>
      <c r="Z370" s="264">
        <f t="shared" si="167"/>
        <v>10.8185</v>
      </c>
      <c r="AA370" s="264">
        <f t="shared" si="168"/>
        <v>11.291</v>
      </c>
      <c r="AB370" s="264">
        <f t="shared" si="169"/>
        <v>11.609500000000001</v>
      </c>
      <c r="AC370" s="264">
        <f t="shared" si="170"/>
        <v>12.238</v>
      </c>
      <c r="AD370" s="264">
        <f t="shared" si="171"/>
        <v>13.4055</v>
      </c>
      <c r="AF370" s="266">
        <v>368</v>
      </c>
      <c r="AG370" s="266">
        <v>6.3700000000000007E-2</v>
      </c>
      <c r="AH370" s="266">
        <v>9.6686999999999994</v>
      </c>
      <c r="AI370" s="266">
        <v>0.10927000000000001</v>
      </c>
      <c r="AJ370" s="266">
        <v>6.8730000000000002</v>
      </c>
      <c r="AK370" s="266">
        <v>7.4829999999999997</v>
      </c>
      <c r="AL370" s="266">
        <v>7.8620000000000001</v>
      </c>
      <c r="AM370" s="266">
        <v>8.07</v>
      </c>
      <c r="AN370" s="266">
        <v>8.4</v>
      </c>
      <c r="AO370" s="266">
        <v>8.6300000000000008</v>
      </c>
      <c r="AP370" s="266">
        <v>8.98</v>
      </c>
      <c r="AQ370" s="266">
        <v>9.6690000000000005</v>
      </c>
      <c r="AR370" s="266">
        <v>10.406000000000001</v>
      </c>
      <c r="AS370" s="266">
        <v>10.824</v>
      </c>
      <c r="AT370" s="266">
        <v>11.115</v>
      </c>
      <c r="AU370" s="266">
        <v>11.561</v>
      </c>
      <c r="AV370" s="266">
        <v>11.859</v>
      </c>
      <c r="AW370" s="266">
        <v>12.442</v>
      </c>
      <c r="AX370" s="266">
        <v>13.504</v>
      </c>
      <c r="BA370" s="372">
        <v>368</v>
      </c>
      <c r="BB370" s="372">
        <v>-0.2036</v>
      </c>
      <c r="BC370" s="372">
        <v>8.9684000000000008</v>
      </c>
      <c r="BD370" s="372">
        <v>0.12268999999999999</v>
      </c>
      <c r="BE370" s="372">
        <v>6.2240000000000002</v>
      </c>
      <c r="BF370" s="372">
        <v>6.7960000000000003</v>
      </c>
      <c r="BG370" s="372">
        <v>7.1580000000000004</v>
      </c>
      <c r="BH370" s="372">
        <v>7.359</v>
      </c>
      <c r="BI370" s="372">
        <v>7.6820000000000004</v>
      </c>
      <c r="BJ370" s="372">
        <v>7.91</v>
      </c>
      <c r="BK370" s="372">
        <v>8.2620000000000005</v>
      </c>
      <c r="BL370" s="372">
        <v>8.968</v>
      </c>
      <c r="BM370" s="372">
        <v>9.7490000000000006</v>
      </c>
      <c r="BN370" s="372">
        <v>10.202</v>
      </c>
      <c r="BO370" s="372">
        <v>10.522</v>
      </c>
      <c r="BP370" s="372">
        <v>11.021000000000001</v>
      </c>
      <c r="BQ370" s="372">
        <v>11.36</v>
      </c>
      <c r="BR370" s="372">
        <v>12.034000000000001</v>
      </c>
      <c r="BS370" s="372">
        <v>13.307</v>
      </c>
    </row>
    <row r="371" spans="1:71" x14ac:dyDescent="0.2">
      <c r="A371" s="265">
        <f t="shared" si="172"/>
        <v>9.3260000000000005</v>
      </c>
      <c r="B371" s="265">
        <f t="shared" si="173"/>
        <v>8.6275000000000013</v>
      </c>
      <c r="C371" s="265">
        <f t="shared" si="150"/>
        <v>10.085999999999999</v>
      </c>
      <c r="D371" s="265">
        <f t="shared" si="174"/>
        <v>369</v>
      </c>
      <c r="E371" s="373">
        <f t="shared" si="175"/>
        <v>12.123203285420944</v>
      </c>
      <c r="F371" s="373">
        <f t="shared" si="176"/>
        <v>1.0102669404517455</v>
      </c>
      <c r="G371" s="373">
        <f t="shared" si="177"/>
        <v>21.123203285420942</v>
      </c>
      <c r="H371" s="374">
        <f t="shared" si="178"/>
        <v>0.95437654492741908</v>
      </c>
      <c r="I371" s="374">
        <f t="shared" si="151"/>
        <v>0.79918740461417193</v>
      </c>
      <c r="J371" s="374">
        <f t="shared" si="152"/>
        <v>0.86557059328826158</v>
      </c>
      <c r="K371" s="265" cm="1">
        <f t="array" ref="K371">$G371^gamma_drug4/($G371^gamma_drug4+(AGE_50_drug4+9)^gamma_drug4)</f>
        <v>1</v>
      </c>
      <c r="L371" s="264">
        <f t="shared" si="153"/>
        <v>369</v>
      </c>
      <c r="M371" s="264">
        <f t="shared" si="154"/>
        <v>-7.0349999999999996E-2</v>
      </c>
      <c r="N371" s="264">
        <f t="shared" si="155"/>
        <v>9.3260000000000005</v>
      </c>
      <c r="O371" s="264">
        <f t="shared" si="156"/>
        <v>0.11599000000000001</v>
      </c>
      <c r="P371" s="264">
        <f t="shared" si="157"/>
        <v>6.5540000000000003</v>
      </c>
      <c r="Q371" s="264">
        <f t="shared" si="158"/>
        <v>7.1449999999999996</v>
      </c>
      <c r="R371" s="264">
        <f t="shared" si="159"/>
        <v>7.516</v>
      </c>
      <c r="S371" s="264">
        <f t="shared" si="160"/>
        <v>7.7205000000000004</v>
      </c>
      <c r="T371" s="264">
        <f t="shared" si="161"/>
        <v>8.048</v>
      </c>
      <c r="U371" s="264">
        <f t="shared" si="162"/>
        <v>8.277000000000001</v>
      </c>
      <c r="V371" s="264">
        <f t="shared" si="163"/>
        <v>8.6275000000000013</v>
      </c>
      <c r="W371" s="264">
        <f t="shared" si="164"/>
        <v>9.3260000000000005</v>
      </c>
      <c r="X371" s="264">
        <f t="shared" si="165"/>
        <v>10.085999999999999</v>
      </c>
      <c r="Y371" s="264">
        <f t="shared" si="166"/>
        <v>10.521000000000001</v>
      </c>
      <c r="Z371" s="264">
        <f t="shared" si="167"/>
        <v>10.827500000000001</v>
      </c>
      <c r="AA371" s="264">
        <f t="shared" si="168"/>
        <v>11.3</v>
      </c>
      <c r="AB371" s="264">
        <f t="shared" si="169"/>
        <v>11.618500000000001</v>
      </c>
      <c r="AC371" s="264">
        <f t="shared" si="170"/>
        <v>12.2485</v>
      </c>
      <c r="AD371" s="264">
        <f t="shared" si="171"/>
        <v>13.417000000000002</v>
      </c>
      <c r="AF371" s="266">
        <v>369</v>
      </c>
      <c r="AG371" s="266">
        <v>6.3399999999999998E-2</v>
      </c>
      <c r="AH371" s="266">
        <v>9.6762999999999995</v>
      </c>
      <c r="AI371" s="266">
        <v>0.10928</v>
      </c>
      <c r="AJ371" s="266">
        <v>6.8780000000000001</v>
      </c>
      <c r="AK371" s="266">
        <v>7.4889999999999999</v>
      </c>
      <c r="AL371" s="266">
        <v>7.8680000000000003</v>
      </c>
      <c r="AM371" s="266">
        <v>8.0760000000000005</v>
      </c>
      <c r="AN371" s="266">
        <v>8.407</v>
      </c>
      <c r="AO371" s="266">
        <v>8.6370000000000005</v>
      </c>
      <c r="AP371" s="266">
        <v>8.9870000000000001</v>
      </c>
      <c r="AQ371" s="266">
        <v>9.6760000000000002</v>
      </c>
      <c r="AR371" s="266">
        <v>10.414999999999999</v>
      </c>
      <c r="AS371" s="266">
        <v>10.832000000000001</v>
      </c>
      <c r="AT371" s="266">
        <v>11.124000000000001</v>
      </c>
      <c r="AU371" s="266">
        <v>11.57</v>
      </c>
      <c r="AV371" s="266">
        <v>11.868</v>
      </c>
      <c r="AW371" s="266">
        <v>12.452</v>
      </c>
      <c r="AX371" s="266">
        <v>13.515000000000001</v>
      </c>
      <c r="BA371" s="372">
        <v>369</v>
      </c>
      <c r="BB371" s="372">
        <v>-0.2041</v>
      </c>
      <c r="BC371" s="372">
        <v>8.9756999999999998</v>
      </c>
      <c r="BD371" s="372">
        <v>0.1227</v>
      </c>
      <c r="BE371" s="372">
        <v>6.23</v>
      </c>
      <c r="BF371" s="372">
        <v>6.8010000000000002</v>
      </c>
      <c r="BG371" s="372">
        <v>7.1639999999999997</v>
      </c>
      <c r="BH371" s="372">
        <v>7.3650000000000002</v>
      </c>
      <c r="BI371" s="372">
        <v>7.6890000000000001</v>
      </c>
      <c r="BJ371" s="372">
        <v>7.9169999999999998</v>
      </c>
      <c r="BK371" s="372">
        <v>8.2680000000000007</v>
      </c>
      <c r="BL371" s="372">
        <v>8.9760000000000009</v>
      </c>
      <c r="BM371" s="372">
        <v>9.7569999999999997</v>
      </c>
      <c r="BN371" s="372">
        <v>10.210000000000001</v>
      </c>
      <c r="BO371" s="372">
        <v>10.531000000000001</v>
      </c>
      <c r="BP371" s="372">
        <v>11.03</v>
      </c>
      <c r="BQ371" s="372">
        <v>11.369</v>
      </c>
      <c r="BR371" s="372">
        <v>12.045</v>
      </c>
      <c r="BS371" s="372">
        <v>13.319000000000001</v>
      </c>
    </row>
    <row r="372" spans="1:71" x14ac:dyDescent="0.2">
      <c r="A372" s="265">
        <f t="shared" si="172"/>
        <v>9.3335000000000008</v>
      </c>
      <c r="B372" s="265">
        <f t="shared" si="173"/>
        <v>8.6344999999999992</v>
      </c>
      <c r="C372" s="265">
        <f t="shared" si="150"/>
        <v>10.094000000000001</v>
      </c>
      <c r="D372" s="265">
        <f t="shared" si="174"/>
        <v>370</v>
      </c>
      <c r="E372" s="373">
        <f t="shared" si="175"/>
        <v>12.156057494866531</v>
      </c>
      <c r="F372" s="373">
        <f t="shared" si="176"/>
        <v>1.0130047912388775</v>
      </c>
      <c r="G372" s="373">
        <f t="shared" si="177"/>
        <v>21.156057494866531</v>
      </c>
      <c r="H372" s="374">
        <f t="shared" si="178"/>
        <v>0.95467001053824208</v>
      </c>
      <c r="I372" s="374">
        <f t="shared" si="151"/>
        <v>0.79993959887629085</v>
      </c>
      <c r="J372" s="374">
        <f t="shared" si="152"/>
        <v>0.86604007879223288</v>
      </c>
      <c r="K372" s="265" cm="1">
        <f t="array" ref="K372">$G372^gamma_drug4/($G372^gamma_drug4+(AGE_50_drug4+9)^gamma_drug4)</f>
        <v>1</v>
      </c>
      <c r="L372" s="264">
        <f t="shared" si="153"/>
        <v>370</v>
      </c>
      <c r="M372" s="264">
        <f t="shared" si="154"/>
        <v>-7.0750000000000007E-2</v>
      </c>
      <c r="N372" s="264">
        <f t="shared" si="155"/>
        <v>9.3334499999999991</v>
      </c>
      <c r="O372" s="264">
        <f t="shared" si="156"/>
        <v>0.115995</v>
      </c>
      <c r="P372" s="264">
        <f t="shared" si="157"/>
        <v>6.5590000000000002</v>
      </c>
      <c r="Q372" s="264">
        <f t="shared" si="158"/>
        <v>7.1505000000000001</v>
      </c>
      <c r="R372" s="264">
        <f t="shared" si="159"/>
        <v>7.5220000000000002</v>
      </c>
      <c r="S372" s="264">
        <f t="shared" si="160"/>
        <v>7.7265000000000006</v>
      </c>
      <c r="T372" s="264">
        <f t="shared" si="161"/>
        <v>8.0540000000000003</v>
      </c>
      <c r="U372" s="264">
        <f t="shared" si="162"/>
        <v>8.2830000000000013</v>
      </c>
      <c r="V372" s="264">
        <f t="shared" si="163"/>
        <v>8.6344999999999992</v>
      </c>
      <c r="W372" s="264">
        <f t="shared" si="164"/>
        <v>9.3335000000000008</v>
      </c>
      <c r="X372" s="264">
        <f t="shared" si="165"/>
        <v>10.094000000000001</v>
      </c>
      <c r="Y372" s="264">
        <f t="shared" si="166"/>
        <v>10.529499999999999</v>
      </c>
      <c r="Z372" s="264">
        <f t="shared" si="167"/>
        <v>10.836499999999999</v>
      </c>
      <c r="AA372" s="264">
        <f t="shared" si="168"/>
        <v>11.309000000000001</v>
      </c>
      <c r="AB372" s="264">
        <f t="shared" si="169"/>
        <v>11.628499999999999</v>
      </c>
      <c r="AC372" s="264">
        <f t="shared" si="170"/>
        <v>12.2585</v>
      </c>
      <c r="AD372" s="264">
        <f t="shared" si="171"/>
        <v>13.428000000000001</v>
      </c>
      <c r="AF372" s="266">
        <v>370</v>
      </c>
      <c r="AG372" s="266">
        <v>6.3100000000000003E-2</v>
      </c>
      <c r="AH372" s="266">
        <v>9.6837999999999997</v>
      </c>
      <c r="AI372" s="266">
        <v>0.10929</v>
      </c>
      <c r="AJ372" s="266">
        <v>6.883</v>
      </c>
      <c r="AK372" s="266">
        <v>7.4939999999999998</v>
      </c>
      <c r="AL372" s="266">
        <v>7.8739999999999997</v>
      </c>
      <c r="AM372" s="266">
        <v>8.0820000000000007</v>
      </c>
      <c r="AN372" s="266">
        <v>8.4130000000000003</v>
      </c>
      <c r="AO372" s="266">
        <v>8.6430000000000007</v>
      </c>
      <c r="AP372" s="266">
        <v>8.9939999999999998</v>
      </c>
      <c r="AQ372" s="266">
        <v>9.6839999999999993</v>
      </c>
      <c r="AR372" s="266">
        <v>10.423</v>
      </c>
      <c r="AS372" s="266">
        <v>10.840999999999999</v>
      </c>
      <c r="AT372" s="266">
        <v>11.132999999999999</v>
      </c>
      <c r="AU372" s="266">
        <v>11.579000000000001</v>
      </c>
      <c r="AV372" s="266">
        <v>11.878</v>
      </c>
      <c r="AW372" s="266">
        <v>12.462</v>
      </c>
      <c r="AX372" s="266">
        <v>13.526</v>
      </c>
      <c r="BA372" s="372">
        <v>370</v>
      </c>
      <c r="BB372" s="372">
        <v>-0.2046</v>
      </c>
      <c r="BC372" s="372">
        <v>8.9831000000000003</v>
      </c>
      <c r="BD372" s="372">
        <v>0.1227</v>
      </c>
      <c r="BE372" s="372">
        <v>6.2350000000000003</v>
      </c>
      <c r="BF372" s="372">
        <v>6.8070000000000004</v>
      </c>
      <c r="BG372" s="372">
        <v>7.17</v>
      </c>
      <c r="BH372" s="372">
        <v>7.3710000000000004</v>
      </c>
      <c r="BI372" s="372">
        <v>7.6950000000000003</v>
      </c>
      <c r="BJ372" s="372">
        <v>7.923</v>
      </c>
      <c r="BK372" s="372">
        <v>8.2750000000000004</v>
      </c>
      <c r="BL372" s="372">
        <v>8.9830000000000005</v>
      </c>
      <c r="BM372" s="372">
        <v>9.7650000000000006</v>
      </c>
      <c r="BN372" s="372">
        <v>10.218</v>
      </c>
      <c r="BO372" s="372">
        <v>10.54</v>
      </c>
      <c r="BP372" s="372">
        <v>11.039</v>
      </c>
      <c r="BQ372" s="372">
        <v>11.379</v>
      </c>
      <c r="BR372" s="372">
        <v>12.055</v>
      </c>
      <c r="BS372" s="372">
        <v>13.33</v>
      </c>
    </row>
    <row r="373" spans="1:71" x14ac:dyDescent="0.2">
      <c r="A373" s="265">
        <f t="shared" si="172"/>
        <v>9.3405000000000005</v>
      </c>
      <c r="B373" s="265">
        <f t="shared" si="173"/>
        <v>8.6415000000000006</v>
      </c>
      <c r="C373" s="265">
        <f t="shared" si="150"/>
        <v>10.102</v>
      </c>
      <c r="D373" s="265">
        <f t="shared" si="174"/>
        <v>371</v>
      </c>
      <c r="E373" s="373">
        <f t="shared" si="175"/>
        <v>12.188911704312115</v>
      </c>
      <c r="F373" s="373">
        <f t="shared" si="176"/>
        <v>1.0157426420260096</v>
      </c>
      <c r="G373" s="373">
        <f t="shared" si="177"/>
        <v>21.188911704312115</v>
      </c>
      <c r="H373" s="374">
        <f t="shared" si="178"/>
        <v>0.95496122635637837</v>
      </c>
      <c r="I373" s="374">
        <f t="shared" si="151"/>
        <v>0.80068851598170709</v>
      </c>
      <c r="J373" s="374">
        <f t="shared" si="152"/>
        <v>0.86650745222795911</v>
      </c>
      <c r="K373" s="265" cm="1">
        <f t="array" ref="K373">$G373^gamma_drug4/($G373^gamma_drug4+(AGE_50_drug4+9)^gamma_drug4)</f>
        <v>1</v>
      </c>
      <c r="L373" s="264">
        <f t="shared" si="153"/>
        <v>371</v>
      </c>
      <c r="M373" s="264">
        <f t="shared" si="154"/>
        <v>-7.1050000000000002E-2</v>
      </c>
      <c r="N373" s="264">
        <f t="shared" si="155"/>
        <v>9.3408999999999995</v>
      </c>
      <c r="O373" s="264">
        <f t="shared" si="156"/>
        <v>0.116005</v>
      </c>
      <c r="P373" s="264">
        <f t="shared" si="157"/>
        <v>6.5640000000000001</v>
      </c>
      <c r="Q373" s="264">
        <f t="shared" si="158"/>
        <v>7.1560000000000006</v>
      </c>
      <c r="R373" s="264">
        <f t="shared" si="159"/>
        <v>7.5274999999999999</v>
      </c>
      <c r="S373" s="264">
        <f t="shared" si="160"/>
        <v>7.7324999999999999</v>
      </c>
      <c r="T373" s="264">
        <f t="shared" si="161"/>
        <v>8.06</v>
      </c>
      <c r="U373" s="264">
        <f t="shared" si="162"/>
        <v>8.2899999999999991</v>
      </c>
      <c r="V373" s="264">
        <f t="shared" si="163"/>
        <v>8.6415000000000006</v>
      </c>
      <c r="W373" s="264">
        <f t="shared" si="164"/>
        <v>9.3405000000000005</v>
      </c>
      <c r="X373" s="264">
        <f t="shared" si="165"/>
        <v>10.102</v>
      </c>
      <c r="Y373" s="264">
        <f t="shared" si="166"/>
        <v>10.538499999999999</v>
      </c>
      <c r="Z373" s="264">
        <f t="shared" si="167"/>
        <v>10.845499999999999</v>
      </c>
      <c r="AA373" s="264">
        <f t="shared" si="168"/>
        <v>11.318</v>
      </c>
      <c r="AB373" s="264">
        <f t="shared" si="169"/>
        <v>11.638</v>
      </c>
      <c r="AC373" s="264">
        <f t="shared" si="170"/>
        <v>12.2685</v>
      </c>
      <c r="AD373" s="264">
        <f t="shared" si="171"/>
        <v>13.439500000000001</v>
      </c>
      <c r="AF373" s="266">
        <v>371</v>
      </c>
      <c r="AG373" s="266">
        <v>6.2899999999999998E-2</v>
      </c>
      <c r="AH373" s="266">
        <v>9.6913999999999998</v>
      </c>
      <c r="AI373" s="266">
        <v>0.10929999999999999</v>
      </c>
      <c r="AJ373" s="266">
        <v>6.8879999999999999</v>
      </c>
      <c r="AK373" s="266">
        <v>7.5</v>
      </c>
      <c r="AL373" s="266">
        <v>7.88</v>
      </c>
      <c r="AM373" s="266">
        <v>8.0879999999999992</v>
      </c>
      <c r="AN373" s="266">
        <v>8.4190000000000005</v>
      </c>
      <c r="AO373" s="266">
        <v>8.65</v>
      </c>
      <c r="AP373" s="266">
        <v>9.0009999999999994</v>
      </c>
      <c r="AQ373" s="266">
        <v>9.6910000000000007</v>
      </c>
      <c r="AR373" s="266">
        <v>10.430999999999999</v>
      </c>
      <c r="AS373" s="266">
        <v>10.85</v>
      </c>
      <c r="AT373" s="266">
        <v>11.141999999999999</v>
      </c>
      <c r="AU373" s="266">
        <v>11.587999999999999</v>
      </c>
      <c r="AV373" s="266">
        <v>11.888</v>
      </c>
      <c r="AW373" s="266">
        <v>12.472</v>
      </c>
      <c r="AX373" s="266">
        <v>13.537000000000001</v>
      </c>
      <c r="BA373" s="372">
        <v>371</v>
      </c>
      <c r="BB373" s="372">
        <v>-0.20499999999999999</v>
      </c>
      <c r="BC373" s="372">
        <v>8.9903999999999993</v>
      </c>
      <c r="BD373" s="372">
        <v>0.12271</v>
      </c>
      <c r="BE373" s="372">
        <v>6.24</v>
      </c>
      <c r="BF373" s="372">
        <v>6.8120000000000003</v>
      </c>
      <c r="BG373" s="372">
        <v>7.1749999999999998</v>
      </c>
      <c r="BH373" s="372">
        <v>7.3769999999999998</v>
      </c>
      <c r="BI373" s="372">
        <v>7.7009999999999996</v>
      </c>
      <c r="BJ373" s="372">
        <v>7.93</v>
      </c>
      <c r="BK373" s="372">
        <v>8.282</v>
      </c>
      <c r="BL373" s="372">
        <v>8.99</v>
      </c>
      <c r="BM373" s="372">
        <v>9.7729999999999997</v>
      </c>
      <c r="BN373" s="372">
        <v>10.227</v>
      </c>
      <c r="BO373" s="372">
        <v>10.548999999999999</v>
      </c>
      <c r="BP373" s="372">
        <v>11.048</v>
      </c>
      <c r="BQ373" s="372">
        <v>11.388</v>
      </c>
      <c r="BR373" s="372">
        <v>12.065</v>
      </c>
      <c r="BS373" s="372">
        <v>13.342000000000001</v>
      </c>
    </row>
    <row r="374" spans="1:71" x14ac:dyDescent="0.2">
      <c r="A374" s="265">
        <f t="shared" si="172"/>
        <v>9.3484999999999996</v>
      </c>
      <c r="B374" s="265">
        <f t="shared" si="173"/>
        <v>8.6484999999999985</v>
      </c>
      <c r="C374" s="265">
        <f t="shared" si="150"/>
        <v>10.11</v>
      </c>
      <c r="D374" s="265">
        <f t="shared" si="174"/>
        <v>372</v>
      </c>
      <c r="E374" s="373">
        <f t="shared" si="175"/>
        <v>12.2217659137577</v>
      </c>
      <c r="F374" s="373">
        <f t="shared" si="176"/>
        <v>1.0184804928131417</v>
      </c>
      <c r="G374" s="373">
        <f t="shared" si="177"/>
        <v>21.2217659137577</v>
      </c>
      <c r="H374" s="374">
        <f t="shared" si="178"/>
        <v>0.95525021194249182</v>
      </c>
      <c r="I374" s="374">
        <f t="shared" si="151"/>
        <v>0.80143417002661488</v>
      </c>
      <c r="J374" s="374">
        <f t="shared" si="152"/>
        <v>0.86697272459643815</v>
      </c>
      <c r="K374" s="265" cm="1">
        <f t="array" ref="K374">$G374^gamma_drug4/($G374^gamma_drug4+(AGE_50_drug4+9)^gamma_drug4)</f>
        <v>1</v>
      </c>
      <c r="L374" s="264">
        <f t="shared" si="153"/>
        <v>372</v>
      </c>
      <c r="M374" s="264">
        <f t="shared" si="154"/>
        <v>-7.1449999999999986E-2</v>
      </c>
      <c r="N374" s="264">
        <f t="shared" si="155"/>
        <v>9.3483499999999999</v>
      </c>
      <c r="O374" s="264">
        <f t="shared" si="156"/>
        <v>0.11601</v>
      </c>
      <c r="P374" s="264">
        <f t="shared" si="157"/>
        <v>6.5694999999999997</v>
      </c>
      <c r="Q374" s="264">
        <f t="shared" si="158"/>
        <v>7.1619999999999999</v>
      </c>
      <c r="R374" s="264">
        <f t="shared" si="159"/>
        <v>7.5335000000000001</v>
      </c>
      <c r="S374" s="264">
        <f t="shared" si="160"/>
        <v>7.7390000000000008</v>
      </c>
      <c r="T374" s="264">
        <f t="shared" si="161"/>
        <v>8.0670000000000002</v>
      </c>
      <c r="U374" s="264">
        <f t="shared" si="162"/>
        <v>8.2965</v>
      </c>
      <c r="V374" s="264">
        <f t="shared" si="163"/>
        <v>8.6484999999999985</v>
      </c>
      <c r="W374" s="264">
        <f t="shared" si="164"/>
        <v>9.3484999999999996</v>
      </c>
      <c r="X374" s="264">
        <f t="shared" si="165"/>
        <v>10.11</v>
      </c>
      <c r="Y374" s="264">
        <f t="shared" si="166"/>
        <v>10.547000000000001</v>
      </c>
      <c r="Z374" s="264">
        <f t="shared" si="167"/>
        <v>10.853999999999999</v>
      </c>
      <c r="AA374" s="264">
        <f t="shared" si="168"/>
        <v>11.327999999999999</v>
      </c>
      <c r="AB374" s="264">
        <f t="shared" si="169"/>
        <v>11.647500000000001</v>
      </c>
      <c r="AC374" s="264">
        <f t="shared" si="170"/>
        <v>12.279</v>
      </c>
      <c r="AD374" s="264">
        <f t="shared" si="171"/>
        <v>13.451000000000001</v>
      </c>
      <c r="AF374" s="266">
        <v>372</v>
      </c>
      <c r="AG374" s="266">
        <v>6.2600000000000003E-2</v>
      </c>
      <c r="AH374" s="266">
        <v>9.6989000000000001</v>
      </c>
      <c r="AI374" s="266">
        <v>0.10929999999999999</v>
      </c>
      <c r="AJ374" s="266">
        <v>6.8940000000000001</v>
      </c>
      <c r="AK374" s="266">
        <v>7.5060000000000002</v>
      </c>
      <c r="AL374" s="266">
        <v>7.8860000000000001</v>
      </c>
      <c r="AM374" s="266">
        <v>8.0950000000000006</v>
      </c>
      <c r="AN374" s="266">
        <v>8.4260000000000002</v>
      </c>
      <c r="AO374" s="266">
        <v>8.657</v>
      </c>
      <c r="AP374" s="266">
        <v>9.0079999999999991</v>
      </c>
      <c r="AQ374" s="266">
        <v>9.6989999999999998</v>
      </c>
      <c r="AR374" s="266">
        <v>10.439</v>
      </c>
      <c r="AS374" s="266">
        <v>10.858000000000001</v>
      </c>
      <c r="AT374" s="266">
        <v>11.15</v>
      </c>
      <c r="AU374" s="266">
        <v>11.598000000000001</v>
      </c>
      <c r="AV374" s="266">
        <v>11.897</v>
      </c>
      <c r="AW374" s="266">
        <v>12.481999999999999</v>
      </c>
      <c r="AX374" s="266">
        <v>13.548</v>
      </c>
      <c r="BA374" s="372">
        <v>372</v>
      </c>
      <c r="BB374" s="372">
        <v>-0.20549999999999999</v>
      </c>
      <c r="BC374" s="372">
        <v>8.9977999999999998</v>
      </c>
      <c r="BD374" s="372">
        <v>0.12272</v>
      </c>
      <c r="BE374" s="372">
        <v>6.2450000000000001</v>
      </c>
      <c r="BF374" s="372">
        <v>6.8179999999999996</v>
      </c>
      <c r="BG374" s="372">
        <v>7.181</v>
      </c>
      <c r="BH374" s="372">
        <v>7.383</v>
      </c>
      <c r="BI374" s="372">
        <v>7.7080000000000002</v>
      </c>
      <c r="BJ374" s="372">
        <v>7.9359999999999999</v>
      </c>
      <c r="BK374" s="372">
        <v>8.2889999999999997</v>
      </c>
      <c r="BL374" s="372">
        <v>8.9979999999999993</v>
      </c>
      <c r="BM374" s="372">
        <v>9.7810000000000006</v>
      </c>
      <c r="BN374" s="372">
        <v>10.236000000000001</v>
      </c>
      <c r="BO374" s="372">
        <v>10.558</v>
      </c>
      <c r="BP374" s="372">
        <v>11.058</v>
      </c>
      <c r="BQ374" s="372">
        <v>11.398</v>
      </c>
      <c r="BR374" s="372">
        <v>12.076000000000001</v>
      </c>
      <c r="BS374" s="372">
        <v>13.353999999999999</v>
      </c>
    </row>
    <row r="375" spans="1:71" x14ac:dyDescent="0.2">
      <c r="A375" s="265">
        <f t="shared" si="172"/>
        <v>9.3554999999999993</v>
      </c>
      <c r="B375" s="265">
        <f t="shared" si="173"/>
        <v>8.6555</v>
      </c>
      <c r="C375" s="265">
        <f t="shared" si="150"/>
        <v>10.117999999999999</v>
      </c>
      <c r="D375" s="265">
        <f t="shared" si="174"/>
        <v>373</v>
      </c>
      <c r="E375" s="373">
        <f t="shared" si="175"/>
        <v>12.254620123203285</v>
      </c>
      <c r="F375" s="373">
        <f t="shared" si="176"/>
        <v>1.0212183436002737</v>
      </c>
      <c r="G375" s="373">
        <f t="shared" si="177"/>
        <v>21.254620123203285</v>
      </c>
      <c r="H375" s="374">
        <f t="shared" si="178"/>
        <v>0.95553698667338538</v>
      </c>
      <c r="I375" s="374">
        <f t="shared" si="151"/>
        <v>0.80217657507058904</v>
      </c>
      <c r="J375" s="374">
        <f t="shared" si="152"/>
        <v>0.86743590683891314</v>
      </c>
      <c r="K375" s="265" cm="1">
        <f t="array" ref="K375">$G375^gamma_drug4/($G375^gamma_drug4+(AGE_50_drug4+9)^gamma_drug4)</f>
        <v>1</v>
      </c>
      <c r="L375" s="264">
        <f t="shared" si="153"/>
        <v>373</v>
      </c>
      <c r="M375" s="264">
        <f t="shared" si="154"/>
        <v>-7.1800000000000003E-2</v>
      </c>
      <c r="N375" s="264">
        <f t="shared" si="155"/>
        <v>9.3557500000000005</v>
      </c>
      <c r="O375" s="264">
        <f t="shared" si="156"/>
        <v>0.11601500000000001</v>
      </c>
      <c r="P375" s="264">
        <f t="shared" si="157"/>
        <v>6.5745000000000005</v>
      </c>
      <c r="Q375" s="264">
        <f t="shared" si="158"/>
        <v>7.1679999999999993</v>
      </c>
      <c r="R375" s="264">
        <f t="shared" si="159"/>
        <v>7.5395000000000003</v>
      </c>
      <c r="S375" s="264">
        <f t="shared" si="160"/>
        <v>7.745000000000001</v>
      </c>
      <c r="T375" s="264">
        <f t="shared" si="161"/>
        <v>8.0730000000000004</v>
      </c>
      <c r="U375" s="264">
        <f t="shared" si="162"/>
        <v>8.3030000000000008</v>
      </c>
      <c r="V375" s="264">
        <f t="shared" si="163"/>
        <v>8.6555</v>
      </c>
      <c r="W375" s="264">
        <f t="shared" si="164"/>
        <v>9.3554999999999993</v>
      </c>
      <c r="X375" s="264">
        <f t="shared" si="165"/>
        <v>10.117999999999999</v>
      </c>
      <c r="Y375" s="264">
        <f t="shared" si="166"/>
        <v>10.555</v>
      </c>
      <c r="Z375" s="264">
        <f t="shared" si="167"/>
        <v>10.862500000000001</v>
      </c>
      <c r="AA375" s="264">
        <f t="shared" si="168"/>
        <v>11.337</v>
      </c>
      <c r="AB375" s="264">
        <f t="shared" si="169"/>
        <v>11.656500000000001</v>
      </c>
      <c r="AC375" s="264">
        <f t="shared" si="170"/>
        <v>12.289000000000001</v>
      </c>
      <c r="AD375" s="264">
        <f t="shared" si="171"/>
        <v>13.462</v>
      </c>
      <c r="AF375" s="266">
        <v>373</v>
      </c>
      <c r="AG375" s="266">
        <v>6.2300000000000001E-2</v>
      </c>
      <c r="AH375" s="266">
        <v>9.7064000000000004</v>
      </c>
      <c r="AI375" s="266">
        <v>0.10931</v>
      </c>
      <c r="AJ375" s="266">
        <v>6.899</v>
      </c>
      <c r="AK375" s="266">
        <v>7.5119999999999996</v>
      </c>
      <c r="AL375" s="266">
        <v>7.8920000000000003</v>
      </c>
      <c r="AM375" s="266">
        <v>8.1010000000000009</v>
      </c>
      <c r="AN375" s="266">
        <v>8.4320000000000004</v>
      </c>
      <c r="AO375" s="266">
        <v>8.6630000000000003</v>
      </c>
      <c r="AP375" s="266">
        <v>9.0150000000000006</v>
      </c>
      <c r="AQ375" s="266">
        <v>9.7059999999999995</v>
      </c>
      <c r="AR375" s="266">
        <v>10.446999999999999</v>
      </c>
      <c r="AS375" s="266">
        <v>10.866</v>
      </c>
      <c r="AT375" s="266">
        <v>11.159000000000001</v>
      </c>
      <c r="AU375" s="266">
        <v>11.606999999999999</v>
      </c>
      <c r="AV375" s="266">
        <v>11.906000000000001</v>
      </c>
      <c r="AW375" s="266">
        <v>12.492000000000001</v>
      </c>
      <c r="AX375" s="266">
        <v>13.558999999999999</v>
      </c>
      <c r="BA375" s="372">
        <v>373</v>
      </c>
      <c r="BB375" s="372">
        <v>-0.2059</v>
      </c>
      <c r="BC375" s="372">
        <v>9.0051000000000005</v>
      </c>
      <c r="BD375" s="372">
        <v>0.12272</v>
      </c>
      <c r="BE375" s="372">
        <v>6.25</v>
      </c>
      <c r="BF375" s="372">
        <v>6.8239999999999998</v>
      </c>
      <c r="BG375" s="372">
        <v>7.1870000000000003</v>
      </c>
      <c r="BH375" s="372">
        <v>7.3890000000000002</v>
      </c>
      <c r="BI375" s="372">
        <v>7.7140000000000004</v>
      </c>
      <c r="BJ375" s="372">
        <v>7.9429999999999996</v>
      </c>
      <c r="BK375" s="372">
        <v>8.2959999999999994</v>
      </c>
      <c r="BL375" s="372">
        <v>9.0050000000000008</v>
      </c>
      <c r="BM375" s="372">
        <v>9.7889999999999997</v>
      </c>
      <c r="BN375" s="372">
        <v>10.244</v>
      </c>
      <c r="BO375" s="372">
        <v>10.566000000000001</v>
      </c>
      <c r="BP375" s="372">
        <v>11.067</v>
      </c>
      <c r="BQ375" s="372">
        <v>11.407</v>
      </c>
      <c r="BR375" s="372">
        <v>12.086</v>
      </c>
      <c r="BS375" s="372">
        <v>13.365</v>
      </c>
    </row>
    <row r="376" spans="1:71" x14ac:dyDescent="0.2">
      <c r="A376" s="265">
        <f t="shared" si="172"/>
        <v>9.3635000000000002</v>
      </c>
      <c r="B376" s="265">
        <f t="shared" si="173"/>
        <v>8.661999999999999</v>
      </c>
      <c r="C376" s="265">
        <f t="shared" si="150"/>
        <v>10.126000000000001</v>
      </c>
      <c r="D376" s="265">
        <f t="shared" si="174"/>
        <v>374</v>
      </c>
      <c r="E376" s="373">
        <f t="shared" si="175"/>
        <v>12.28747433264887</v>
      </c>
      <c r="F376" s="373">
        <f t="shared" si="176"/>
        <v>1.0239561943874058</v>
      </c>
      <c r="G376" s="373">
        <f t="shared" si="177"/>
        <v>21.28747433264887</v>
      </c>
      <c r="H376" s="374">
        <f t="shared" si="178"/>
        <v>0.95582156974375565</v>
      </c>
      <c r="I376" s="374">
        <f t="shared" si="151"/>
        <v>0.80291574513622932</v>
      </c>
      <c r="J376" s="374">
        <f t="shared" si="152"/>
        <v>0.86789700983714879</v>
      </c>
      <c r="K376" s="265" cm="1">
        <f t="array" ref="K376">$G376^gamma_drug4/($G376^gamma_drug4+(AGE_50_drug4+9)^gamma_drug4)</f>
        <v>1</v>
      </c>
      <c r="L376" s="264">
        <f t="shared" si="153"/>
        <v>374</v>
      </c>
      <c r="M376" s="264">
        <f t="shared" si="154"/>
        <v>-7.2149999999999992E-2</v>
      </c>
      <c r="N376" s="264">
        <f t="shared" si="155"/>
        <v>9.3631999999999991</v>
      </c>
      <c r="O376" s="264">
        <f t="shared" si="156"/>
        <v>0.116025</v>
      </c>
      <c r="P376" s="264">
        <f t="shared" si="157"/>
        <v>6.5794999999999995</v>
      </c>
      <c r="Q376" s="264">
        <f t="shared" si="158"/>
        <v>7.173</v>
      </c>
      <c r="R376" s="264">
        <f t="shared" si="159"/>
        <v>7.5454999999999997</v>
      </c>
      <c r="S376" s="264">
        <f t="shared" si="160"/>
        <v>7.7509999999999994</v>
      </c>
      <c r="T376" s="264">
        <f t="shared" si="161"/>
        <v>8.0794999999999995</v>
      </c>
      <c r="U376" s="264">
        <f t="shared" si="162"/>
        <v>8.3094999999999999</v>
      </c>
      <c r="V376" s="264">
        <f t="shared" si="163"/>
        <v>8.661999999999999</v>
      </c>
      <c r="W376" s="264">
        <f t="shared" si="164"/>
        <v>9.3635000000000002</v>
      </c>
      <c r="X376" s="264">
        <f t="shared" si="165"/>
        <v>10.126000000000001</v>
      </c>
      <c r="Y376" s="264">
        <f t="shared" si="166"/>
        <v>10.563500000000001</v>
      </c>
      <c r="Z376" s="264">
        <f t="shared" si="167"/>
        <v>10.871499999999999</v>
      </c>
      <c r="AA376" s="264">
        <f t="shared" si="168"/>
        <v>11.346</v>
      </c>
      <c r="AB376" s="264">
        <f t="shared" si="169"/>
        <v>11.666499999999999</v>
      </c>
      <c r="AC376" s="264">
        <f t="shared" si="170"/>
        <v>12.298999999999999</v>
      </c>
      <c r="AD376" s="264">
        <f t="shared" si="171"/>
        <v>13.473500000000001</v>
      </c>
      <c r="AF376" s="266">
        <v>374</v>
      </c>
      <c r="AG376" s="266">
        <v>6.2100000000000002E-2</v>
      </c>
      <c r="AH376" s="266">
        <v>9.7139000000000006</v>
      </c>
      <c r="AI376" s="266">
        <v>0.10932</v>
      </c>
      <c r="AJ376" s="266">
        <v>6.9039999999999999</v>
      </c>
      <c r="AK376" s="266">
        <v>7.5170000000000003</v>
      </c>
      <c r="AL376" s="266">
        <v>7.8979999999999997</v>
      </c>
      <c r="AM376" s="266">
        <v>8.1069999999999993</v>
      </c>
      <c r="AN376" s="266">
        <v>8.4390000000000001</v>
      </c>
      <c r="AO376" s="266">
        <v>8.67</v>
      </c>
      <c r="AP376" s="266">
        <v>9.0220000000000002</v>
      </c>
      <c r="AQ376" s="266">
        <v>9.7140000000000004</v>
      </c>
      <c r="AR376" s="266">
        <v>10.455</v>
      </c>
      <c r="AS376" s="266">
        <v>10.875</v>
      </c>
      <c r="AT376" s="266">
        <v>11.167999999999999</v>
      </c>
      <c r="AU376" s="266">
        <v>11.616</v>
      </c>
      <c r="AV376" s="266">
        <v>11.916</v>
      </c>
      <c r="AW376" s="266">
        <v>12.502000000000001</v>
      </c>
      <c r="AX376" s="266">
        <v>13.57</v>
      </c>
      <c r="BA376" s="372">
        <v>374</v>
      </c>
      <c r="BB376" s="372">
        <v>-0.2064</v>
      </c>
      <c r="BC376" s="372">
        <v>9.0124999999999993</v>
      </c>
      <c r="BD376" s="372">
        <v>0.12273000000000001</v>
      </c>
      <c r="BE376" s="372">
        <v>6.2549999999999999</v>
      </c>
      <c r="BF376" s="372">
        <v>6.8289999999999997</v>
      </c>
      <c r="BG376" s="372">
        <v>7.1929999999999996</v>
      </c>
      <c r="BH376" s="372">
        <v>7.3949999999999996</v>
      </c>
      <c r="BI376" s="372">
        <v>7.72</v>
      </c>
      <c r="BJ376" s="372">
        <v>7.9489999999999998</v>
      </c>
      <c r="BK376" s="372">
        <v>8.3019999999999996</v>
      </c>
      <c r="BL376" s="372">
        <v>9.0129999999999999</v>
      </c>
      <c r="BM376" s="372">
        <v>9.7970000000000006</v>
      </c>
      <c r="BN376" s="372">
        <v>10.252000000000001</v>
      </c>
      <c r="BO376" s="372">
        <v>10.574999999999999</v>
      </c>
      <c r="BP376" s="372">
        <v>11.076000000000001</v>
      </c>
      <c r="BQ376" s="372">
        <v>11.417</v>
      </c>
      <c r="BR376" s="372">
        <v>12.096</v>
      </c>
      <c r="BS376" s="372">
        <v>13.377000000000001</v>
      </c>
    </row>
    <row r="377" spans="1:71" x14ac:dyDescent="0.2">
      <c r="A377" s="265">
        <f t="shared" si="172"/>
        <v>9.3704999999999998</v>
      </c>
      <c r="B377" s="265">
        <f t="shared" si="173"/>
        <v>8.6690000000000005</v>
      </c>
      <c r="C377" s="265">
        <f t="shared" si="150"/>
        <v>10.134499999999999</v>
      </c>
      <c r="D377" s="265">
        <f t="shared" si="174"/>
        <v>375</v>
      </c>
      <c r="E377" s="373">
        <f t="shared" si="175"/>
        <v>12.320328542094456</v>
      </c>
      <c r="F377" s="373">
        <f t="shared" si="176"/>
        <v>1.0266940451745379</v>
      </c>
      <c r="G377" s="373">
        <f t="shared" si="177"/>
        <v>21.320328542094458</v>
      </c>
      <c r="H377" s="374">
        <f t="shared" si="178"/>
        <v>0.95610398016793385</v>
      </c>
      <c r="I377" s="374">
        <f t="shared" si="151"/>
        <v>0.80365169420880866</v>
      </c>
      <c r="J377" s="374">
        <f t="shared" si="152"/>
        <v>0.86835604441370573</v>
      </c>
      <c r="K377" s="265" cm="1">
        <f t="array" ref="K377">$G377^gamma_drug4/($G377^gamma_drug4+(AGE_50_drug4+9)^gamma_drug4)</f>
        <v>1</v>
      </c>
      <c r="L377" s="264">
        <f t="shared" si="153"/>
        <v>375</v>
      </c>
      <c r="M377" s="264">
        <f t="shared" si="154"/>
        <v>-7.2500000000000009E-2</v>
      </c>
      <c r="N377" s="264">
        <f t="shared" si="155"/>
        <v>9.3705999999999996</v>
      </c>
      <c r="O377" s="264">
        <f t="shared" si="156"/>
        <v>0.11602999999999999</v>
      </c>
      <c r="P377" s="264">
        <f t="shared" si="157"/>
        <v>6.5854999999999997</v>
      </c>
      <c r="Q377" s="264">
        <f t="shared" si="158"/>
        <v>7.1790000000000003</v>
      </c>
      <c r="R377" s="264">
        <f t="shared" si="159"/>
        <v>7.5514999999999999</v>
      </c>
      <c r="S377" s="264">
        <f t="shared" si="160"/>
        <v>7.7569999999999997</v>
      </c>
      <c r="T377" s="264">
        <f t="shared" si="161"/>
        <v>8.0854999999999997</v>
      </c>
      <c r="U377" s="264">
        <f t="shared" si="162"/>
        <v>8.3160000000000007</v>
      </c>
      <c r="V377" s="264">
        <f t="shared" si="163"/>
        <v>8.6690000000000005</v>
      </c>
      <c r="W377" s="264">
        <f t="shared" si="164"/>
        <v>9.3704999999999998</v>
      </c>
      <c r="X377" s="264">
        <f t="shared" si="165"/>
        <v>10.134499999999999</v>
      </c>
      <c r="Y377" s="264">
        <f t="shared" si="166"/>
        <v>10.5725</v>
      </c>
      <c r="Z377" s="264">
        <f t="shared" si="167"/>
        <v>10.8805</v>
      </c>
      <c r="AA377" s="264">
        <f t="shared" si="168"/>
        <v>11.355</v>
      </c>
      <c r="AB377" s="264">
        <f t="shared" si="169"/>
        <v>11.676</v>
      </c>
      <c r="AC377" s="264">
        <f t="shared" si="170"/>
        <v>12.309000000000001</v>
      </c>
      <c r="AD377" s="264">
        <f t="shared" si="171"/>
        <v>13.484500000000001</v>
      </c>
      <c r="AF377" s="266">
        <v>375</v>
      </c>
      <c r="AG377" s="266">
        <v>6.1800000000000001E-2</v>
      </c>
      <c r="AH377" s="266">
        <v>9.7213999999999992</v>
      </c>
      <c r="AI377" s="266">
        <v>0.10933</v>
      </c>
      <c r="AJ377" s="266">
        <v>6.91</v>
      </c>
      <c r="AK377" s="266">
        <v>7.5229999999999997</v>
      </c>
      <c r="AL377" s="266">
        <v>7.9039999999999999</v>
      </c>
      <c r="AM377" s="266">
        <v>8.1129999999999995</v>
      </c>
      <c r="AN377" s="266">
        <v>8.4450000000000003</v>
      </c>
      <c r="AO377" s="266">
        <v>8.6760000000000002</v>
      </c>
      <c r="AP377" s="266">
        <v>9.0289999999999999</v>
      </c>
      <c r="AQ377" s="266">
        <v>9.7210000000000001</v>
      </c>
      <c r="AR377" s="266">
        <v>10.464</v>
      </c>
      <c r="AS377" s="266">
        <v>10.884</v>
      </c>
      <c r="AT377" s="266">
        <v>11.177</v>
      </c>
      <c r="AU377" s="266">
        <v>11.625</v>
      </c>
      <c r="AV377" s="266">
        <v>11.925000000000001</v>
      </c>
      <c r="AW377" s="266">
        <v>12.512</v>
      </c>
      <c r="AX377" s="266">
        <v>13.581</v>
      </c>
      <c r="BA377" s="372">
        <v>375</v>
      </c>
      <c r="BB377" s="372">
        <v>-0.20680000000000001</v>
      </c>
      <c r="BC377" s="372">
        <v>9.0198</v>
      </c>
      <c r="BD377" s="372">
        <v>0.12273000000000001</v>
      </c>
      <c r="BE377" s="372">
        <v>6.2610000000000001</v>
      </c>
      <c r="BF377" s="372">
        <v>6.835</v>
      </c>
      <c r="BG377" s="372">
        <v>7.1989999999999998</v>
      </c>
      <c r="BH377" s="372">
        <v>7.4009999999999998</v>
      </c>
      <c r="BI377" s="372">
        <v>7.726</v>
      </c>
      <c r="BJ377" s="372">
        <v>7.9560000000000004</v>
      </c>
      <c r="BK377" s="372">
        <v>8.3089999999999993</v>
      </c>
      <c r="BL377" s="372">
        <v>9.02</v>
      </c>
      <c r="BM377" s="372">
        <v>9.8049999999999997</v>
      </c>
      <c r="BN377" s="372">
        <v>10.260999999999999</v>
      </c>
      <c r="BO377" s="372">
        <v>10.584</v>
      </c>
      <c r="BP377" s="372">
        <v>11.085000000000001</v>
      </c>
      <c r="BQ377" s="372">
        <v>11.427</v>
      </c>
      <c r="BR377" s="372">
        <v>12.106</v>
      </c>
      <c r="BS377" s="372">
        <v>13.388</v>
      </c>
    </row>
    <row r="378" spans="1:71" x14ac:dyDescent="0.2">
      <c r="A378" s="265">
        <f t="shared" si="172"/>
        <v>9.3780000000000001</v>
      </c>
      <c r="B378" s="265">
        <f t="shared" si="173"/>
        <v>8.6760000000000002</v>
      </c>
      <c r="C378" s="265">
        <f t="shared" si="150"/>
        <v>10.1425</v>
      </c>
      <c r="D378" s="265">
        <f t="shared" si="174"/>
        <v>376</v>
      </c>
      <c r="E378" s="373">
        <f t="shared" si="175"/>
        <v>12.353182751540041</v>
      </c>
      <c r="F378" s="373">
        <f t="shared" si="176"/>
        <v>1.0294318959616702</v>
      </c>
      <c r="G378" s="373">
        <f t="shared" si="177"/>
        <v>21.353182751540039</v>
      </c>
      <c r="H378" s="374">
        <f t="shared" si="178"/>
        <v>0.95638423678161022</v>
      </c>
      <c r="I378" s="374">
        <f t="shared" si="151"/>
        <v>0.80438443623593514</v>
      </c>
      <c r="J378" s="374">
        <f t="shared" si="152"/>
        <v>0.86881302133221716</v>
      </c>
      <c r="K378" s="265" cm="1">
        <f t="array" ref="K378">$G378^gamma_drug4/($G378^gamma_drug4+(AGE_50_drug4+9)^gamma_drug4)</f>
        <v>1</v>
      </c>
      <c r="L378" s="264">
        <f t="shared" si="153"/>
        <v>376</v>
      </c>
      <c r="M378" s="264">
        <f t="shared" si="154"/>
        <v>-7.2900000000000006E-2</v>
      </c>
      <c r="N378" s="264">
        <f t="shared" si="155"/>
        <v>9.3780000000000001</v>
      </c>
      <c r="O378" s="264">
        <f t="shared" si="156"/>
        <v>0.116035</v>
      </c>
      <c r="P378" s="264">
        <f t="shared" si="157"/>
        <v>6.5905000000000005</v>
      </c>
      <c r="Q378" s="264">
        <f t="shared" si="158"/>
        <v>7.1844999999999999</v>
      </c>
      <c r="R378" s="264">
        <f t="shared" si="159"/>
        <v>7.5575000000000001</v>
      </c>
      <c r="S378" s="264">
        <f t="shared" si="160"/>
        <v>7.7629999999999999</v>
      </c>
      <c r="T378" s="264">
        <f t="shared" si="161"/>
        <v>8.0924999999999994</v>
      </c>
      <c r="U378" s="264">
        <f t="shared" si="162"/>
        <v>8.3224999999999998</v>
      </c>
      <c r="V378" s="264">
        <f t="shared" si="163"/>
        <v>8.6760000000000002</v>
      </c>
      <c r="W378" s="264">
        <f t="shared" si="164"/>
        <v>9.3780000000000001</v>
      </c>
      <c r="X378" s="264">
        <f t="shared" si="165"/>
        <v>10.1425</v>
      </c>
      <c r="Y378" s="264">
        <f t="shared" si="166"/>
        <v>10.580500000000001</v>
      </c>
      <c r="Z378" s="264">
        <f t="shared" si="167"/>
        <v>10.888999999999999</v>
      </c>
      <c r="AA378" s="264">
        <f t="shared" si="168"/>
        <v>11.3645</v>
      </c>
      <c r="AB378" s="264">
        <f t="shared" si="169"/>
        <v>11.685500000000001</v>
      </c>
      <c r="AC378" s="264">
        <f t="shared" si="170"/>
        <v>12.318999999999999</v>
      </c>
      <c r="AD378" s="264">
        <f t="shared" si="171"/>
        <v>13.496</v>
      </c>
      <c r="AF378" s="266">
        <v>376</v>
      </c>
      <c r="AG378" s="266">
        <v>6.1499999999999999E-2</v>
      </c>
      <c r="AH378" s="266">
        <v>9.7288999999999994</v>
      </c>
      <c r="AI378" s="266">
        <v>0.10933</v>
      </c>
      <c r="AJ378" s="266">
        <v>6.915</v>
      </c>
      <c r="AK378" s="266">
        <v>7.5289999999999999</v>
      </c>
      <c r="AL378" s="266">
        <v>7.91</v>
      </c>
      <c r="AM378" s="266">
        <v>8.1189999999999998</v>
      </c>
      <c r="AN378" s="266">
        <v>8.452</v>
      </c>
      <c r="AO378" s="266">
        <v>8.6829999999999998</v>
      </c>
      <c r="AP378" s="266">
        <v>9.0359999999999996</v>
      </c>
      <c r="AQ378" s="266">
        <v>9.7289999999999992</v>
      </c>
      <c r="AR378" s="266">
        <v>10.472</v>
      </c>
      <c r="AS378" s="266">
        <v>10.891999999999999</v>
      </c>
      <c r="AT378" s="266">
        <v>11.185</v>
      </c>
      <c r="AU378" s="266">
        <v>11.634</v>
      </c>
      <c r="AV378" s="266">
        <v>11.935</v>
      </c>
      <c r="AW378" s="266">
        <v>12.522</v>
      </c>
      <c r="AX378" s="266">
        <v>13.592000000000001</v>
      </c>
      <c r="BA378" s="372">
        <v>376</v>
      </c>
      <c r="BB378" s="372">
        <v>-0.20730000000000001</v>
      </c>
      <c r="BC378" s="372">
        <v>9.0271000000000008</v>
      </c>
      <c r="BD378" s="372">
        <v>0.12274</v>
      </c>
      <c r="BE378" s="372">
        <v>6.266</v>
      </c>
      <c r="BF378" s="372">
        <v>6.84</v>
      </c>
      <c r="BG378" s="372">
        <v>7.2050000000000001</v>
      </c>
      <c r="BH378" s="372">
        <v>7.407</v>
      </c>
      <c r="BI378" s="372">
        <v>7.7329999999999997</v>
      </c>
      <c r="BJ378" s="372">
        <v>7.9619999999999997</v>
      </c>
      <c r="BK378" s="372">
        <v>8.3160000000000007</v>
      </c>
      <c r="BL378" s="372">
        <v>9.0269999999999992</v>
      </c>
      <c r="BM378" s="372">
        <v>9.8130000000000006</v>
      </c>
      <c r="BN378" s="372">
        <v>10.269</v>
      </c>
      <c r="BO378" s="372">
        <v>10.593</v>
      </c>
      <c r="BP378" s="372">
        <v>11.095000000000001</v>
      </c>
      <c r="BQ378" s="372">
        <v>11.436</v>
      </c>
      <c r="BR378" s="372">
        <v>12.116</v>
      </c>
      <c r="BS378" s="372">
        <v>13.4</v>
      </c>
    </row>
    <row r="379" spans="1:71" x14ac:dyDescent="0.2">
      <c r="A379" s="265">
        <f t="shared" si="172"/>
        <v>9.3850000000000016</v>
      </c>
      <c r="B379" s="265">
        <f t="shared" si="173"/>
        <v>8.6824999999999992</v>
      </c>
      <c r="C379" s="265">
        <f t="shared" si="150"/>
        <v>10.150500000000001</v>
      </c>
      <c r="D379" s="265">
        <f t="shared" si="174"/>
        <v>377</v>
      </c>
      <c r="E379" s="373">
        <f t="shared" si="175"/>
        <v>12.386036960985626</v>
      </c>
      <c r="F379" s="373">
        <f t="shared" si="176"/>
        <v>1.0321697467488022</v>
      </c>
      <c r="G379" s="373">
        <f t="shared" si="177"/>
        <v>21.386036960985628</v>
      </c>
      <c r="H379" s="374">
        <f t="shared" si="178"/>
        <v>0.95666235824354551</v>
      </c>
      <c r="I379" s="374">
        <f t="shared" si="151"/>
        <v>0.80511398512722099</v>
      </c>
      <c r="J379" s="374">
        <f t="shared" si="152"/>
        <v>0.8692679512976631</v>
      </c>
      <c r="K379" s="265" cm="1">
        <f t="array" ref="K379">$G379^gamma_drug4/($G379^gamma_drug4+(AGE_50_drug4+9)^gamma_drug4)</f>
        <v>1</v>
      </c>
      <c r="L379" s="264">
        <f t="shared" si="153"/>
        <v>377</v>
      </c>
      <c r="M379" s="264">
        <f t="shared" si="154"/>
        <v>-7.3200000000000001E-2</v>
      </c>
      <c r="N379" s="264">
        <f t="shared" si="155"/>
        <v>9.3854000000000006</v>
      </c>
      <c r="O379" s="264">
        <f t="shared" si="156"/>
        <v>0.11604</v>
      </c>
      <c r="P379" s="264">
        <f t="shared" si="157"/>
        <v>6.5954999999999995</v>
      </c>
      <c r="Q379" s="264">
        <f t="shared" si="158"/>
        <v>7.1905000000000001</v>
      </c>
      <c r="R379" s="264">
        <f t="shared" si="159"/>
        <v>7.5635000000000003</v>
      </c>
      <c r="S379" s="264">
        <f t="shared" si="160"/>
        <v>7.7694999999999999</v>
      </c>
      <c r="T379" s="264">
        <f t="shared" si="161"/>
        <v>8.0984999999999996</v>
      </c>
      <c r="U379" s="264">
        <f t="shared" si="162"/>
        <v>8.3290000000000006</v>
      </c>
      <c r="V379" s="264">
        <f t="shared" si="163"/>
        <v>8.6824999999999992</v>
      </c>
      <c r="W379" s="264">
        <f t="shared" si="164"/>
        <v>9.3850000000000016</v>
      </c>
      <c r="X379" s="264">
        <f t="shared" si="165"/>
        <v>10.150500000000001</v>
      </c>
      <c r="Y379" s="264">
        <f t="shared" si="166"/>
        <v>10.589</v>
      </c>
      <c r="Z379" s="264">
        <f t="shared" si="167"/>
        <v>10.897500000000001</v>
      </c>
      <c r="AA379" s="264">
        <f t="shared" si="168"/>
        <v>11.3735</v>
      </c>
      <c r="AB379" s="264">
        <f t="shared" si="169"/>
        <v>11.695</v>
      </c>
      <c r="AC379" s="264">
        <f t="shared" si="170"/>
        <v>12.329000000000001</v>
      </c>
      <c r="AD379" s="264">
        <f t="shared" si="171"/>
        <v>13.507</v>
      </c>
      <c r="AF379" s="266">
        <v>377</v>
      </c>
      <c r="AG379" s="266">
        <v>6.13E-2</v>
      </c>
      <c r="AH379" s="266">
        <v>9.7363999999999997</v>
      </c>
      <c r="AI379" s="266">
        <v>0.10934000000000001</v>
      </c>
      <c r="AJ379" s="266">
        <v>6.92</v>
      </c>
      <c r="AK379" s="266">
        <v>7.5350000000000001</v>
      </c>
      <c r="AL379" s="266">
        <v>7.9160000000000004</v>
      </c>
      <c r="AM379" s="266">
        <v>8.1259999999999994</v>
      </c>
      <c r="AN379" s="266">
        <v>8.4580000000000002</v>
      </c>
      <c r="AO379" s="266">
        <v>8.69</v>
      </c>
      <c r="AP379" s="266">
        <v>9.0429999999999993</v>
      </c>
      <c r="AQ379" s="266">
        <v>9.7360000000000007</v>
      </c>
      <c r="AR379" s="266">
        <v>10.48</v>
      </c>
      <c r="AS379" s="266">
        <v>10.9</v>
      </c>
      <c r="AT379" s="266">
        <v>11.194000000000001</v>
      </c>
      <c r="AU379" s="266">
        <v>11.643000000000001</v>
      </c>
      <c r="AV379" s="266">
        <v>11.944000000000001</v>
      </c>
      <c r="AW379" s="266">
        <v>12.532</v>
      </c>
      <c r="AX379" s="266">
        <v>13.603</v>
      </c>
      <c r="BA379" s="372">
        <v>377</v>
      </c>
      <c r="BB379" s="372">
        <v>-0.2077</v>
      </c>
      <c r="BC379" s="372">
        <v>9.0343999999999998</v>
      </c>
      <c r="BD379" s="372">
        <v>0.12274</v>
      </c>
      <c r="BE379" s="372">
        <v>6.2709999999999999</v>
      </c>
      <c r="BF379" s="372">
        <v>6.8460000000000001</v>
      </c>
      <c r="BG379" s="372">
        <v>7.2110000000000003</v>
      </c>
      <c r="BH379" s="372">
        <v>7.4130000000000003</v>
      </c>
      <c r="BI379" s="372">
        <v>7.7389999999999999</v>
      </c>
      <c r="BJ379" s="372">
        <v>7.968</v>
      </c>
      <c r="BK379" s="372">
        <v>8.3219999999999992</v>
      </c>
      <c r="BL379" s="372">
        <v>9.0340000000000007</v>
      </c>
      <c r="BM379" s="372">
        <v>9.8209999999999997</v>
      </c>
      <c r="BN379" s="372">
        <v>10.278</v>
      </c>
      <c r="BO379" s="372">
        <v>10.601000000000001</v>
      </c>
      <c r="BP379" s="372">
        <v>11.103999999999999</v>
      </c>
      <c r="BQ379" s="372">
        <v>11.446</v>
      </c>
      <c r="BR379" s="372">
        <v>12.125999999999999</v>
      </c>
      <c r="BS379" s="372">
        <v>13.411</v>
      </c>
    </row>
    <row r="380" spans="1:71" x14ac:dyDescent="0.2">
      <c r="A380" s="265">
        <f t="shared" si="172"/>
        <v>9.3930000000000007</v>
      </c>
      <c r="B380" s="265">
        <f t="shared" si="173"/>
        <v>8.6895000000000007</v>
      </c>
      <c r="C380" s="265">
        <f t="shared" si="150"/>
        <v>10.1585</v>
      </c>
      <c r="D380" s="265">
        <f t="shared" si="174"/>
        <v>378</v>
      </c>
      <c r="E380" s="373">
        <f t="shared" si="175"/>
        <v>12.418891170431211</v>
      </c>
      <c r="F380" s="373">
        <f t="shared" si="176"/>
        <v>1.0349075975359343</v>
      </c>
      <c r="G380" s="373">
        <f t="shared" si="177"/>
        <v>21.418891170431209</v>
      </c>
      <c r="H380" s="374">
        <f t="shared" si="178"/>
        <v>0.95693836303726565</v>
      </c>
      <c r="I380" s="374">
        <f t="shared" si="151"/>
        <v>0.80584035475395843</v>
      </c>
      <c r="J380" s="374">
        <f t="shared" si="152"/>
        <v>0.8697208449566457</v>
      </c>
      <c r="K380" s="265" cm="1">
        <f t="array" ref="K380">$G380^gamma_drug4/($G380^gamma_drug4+(AGE_50_drug4+9)^gamma_drug4)</f>
        <v>1</v>
      </c>
      <c r="L380" s="264">
        <f t="shared" si="153"/>
        <v>378</v>
      </c>
      <c r="M380" s="264">
        <f t="shared" si="154"/>
        <v>-7.3599999999999999E-2</v>
      </c>
      <c r="N380" s="264">
        <f t="shared" si="155"/>
        <v>9.3928000000000011</v>
      </c>
      <c r="O380" s="264">
        <f t="shared" si="156"/>
        <v>0.11605</v>
      </c>
      <c r="P380" s="264">
        <f t="shared" si="157"/>
        <v>6.6005000000000003</v>
      </c>
      <c r="Q380" s="264">
        <f t="shared" si="158"/>
        <v>7.1955</v>
      </c>
      <c r="R380" s="264">
        <f t="shared" si="159"/>
        <v>7.569</v>
      </c>
      <c r="S380" s="264">
        <f t="shared" si="160"/>
        <v>7.7754999999999992</v>
      </c>
      <c r="T380" s="264">
        <f t="shared" si="161"/>
        <v>8.1050000000000004</v>
      </c>
      <c r="U380" s="264">
        <f t="shared" si="162"/>
        <v>8.3354999999999997</v>
      </c>
      <c r="V380" s="264">
        <f t="shared" si="163"/>
        <v>8.6895000000000007</v>
      </c>
      <c r="W380" s="264">
        <f t="shared" si="164"/>
        <v>9.3930000000000007</v>
      </c>
      <c r="X380" s="264">
        <f t="shared" si="165"/>
        <v>10.1585</v>
      </c>
      <c r="Y380" s="264">
        <f t="shared" si="166"/>
        <v>10.5975</v>
      </c>
      <c r="Z380" s="264">
        <f t="shared" si="167"/>
        <v>10.906499999999999</v>
      </c>
      <c r="AA380" s="264">
        <f t="shared" si="168"/>
        <v>11.382999999999999</v>
      </c>
      <c r="AB380" s="264">
        <f t="shared" si="169"/>
        <v>11.704499999999999</v>
      </c>
      <c r="AC380" s="264">
        <f t="shared" si="170"/>
        <v>12.339500000000001</v>
      </c>
      <c r="AD380" s="264">
        <f t="shared" si="171"/>
        <v>13.5185</v>
      </c>
      <c r="AF380" s="266">
        <v>378</v>
      </c>
      <c r="AG380" s="266">
        <v>6.0999999999999999E-2</v>
      </c>
      <c r="AH380" s="266">
        <v>9.7439</v>
      </c>
      <c r="AI380" s="266">
        <v>0.10935</v>
      </c>
      <c r="AJ380" s="266">
        <v>6.9249999999999998</v>
      </c>
      <c r="AK380" s="266">
        <v>7.54</v>
      </c>
      <c r="AL380" s="266">
        <v>7.9219999999999997</v>
      </c>
      <c r="AM380" s="266">
        <v>8.1319999999999997</v>
      </c>
      <c r="AN380" s="266">
        <v>8.4649999999999999</v>
      </c>
      <c r="AO380" s="266">
        <v>8.6959999999999997</v>
      </c>
      <c r="AP380" s="266">
        <v>9.0500000000000007</v>
      </c>
      <c r="AQ380" s="266">
        <v>9.7439999999999998</v>
      </c>
      <c r="AR380" s="266">
        <v>10.488</v>
      </c>
      <c r="AS380" s="266">
        <v>10.909000000000001</v>
      </c>
      <c r="AT380" s="266">
        <v>11.202999999999999</v>
      </c>
      <c r="AU380" s="266">
        <v>11.653</v>
      </c>
      <c r="AV380" s="266">
        <v>11.954000000000001</v>
      </c>
      <c r="AW380" s="266">
        <v>12.542</v>
      </c>
      <c r="AX380" s="266">
        <v>13.614000000000001</v>
      </c>
      <c r="BA380" s="372">
        <v>378</v>
      </c>
      <c r="BB380" s="372">
        <v>-0.2082</v>
      </c>
      <c r="BC380" s="372">
        <v>9.0417000000000005</v>
      </c>
      <c r="BD380" s="372">
        <v>0.12275</v>
      </c>
      <c r="BE380" s="372">
        <v>6.2759999999999998</v>
      </c>
      <c r="BF380" s="372">
        <v>6.851</v>
      </c>
      <c r="BG380" s="372">
        <v>7.2160000000000002</v>
      </c>
      <c r="BH380" s="372">
        <v>7.4189999999999996</v>
      </c>
      <c r="BI380" s="372">
        <v>7.7450000000000001</v>
      </c>
      <c r="BJ380" s="372">
        <v>7.9749999999999996</v>
      </c>
      <c r="BK380" s="372">
        <v>8.3290000000000006</v>
      </c>
      <c r="BL380" s="372">
        <v>9.0419999999999998</v>
      </c>
      <c r="BM380" s="372">
        <v>9.8290000000000006</v>
      </c>
      <c r="BN380" s="372">
        <v>10.286</v>
      </c>
      <c r="BO380" s="372">
        <v>10.61</v>
      </c>
      <c r="BP380" s="372">
        <v>11.113</v>
      </c>
      <c r="BQ380" s="372">
        <v>11.455</v>
      </c>
      <c r="BR380" s="372">
        <v>12.137</v>
      </c>
      <c r="BS380" s="372">
        <v>13.423</v>
      </c>
    </row>
    <row r="381" spans="1:71" x14ac:dyDescent="0.2">
      <c r="A381" s="265">
        <f t="shared" si="172"/>
        <v>9.3999999999999986</v>
      </c>
      <c r="B381" s="265">
        <f t="shared" si="173"/>
        <v>8.6965000000000003</v>
      </c>
      <c r="C381" s="265">
        <f t="shared" si="150"/>
        <v>10.166499999999999</v>
      </c>
      <c r="D381" s="265">
        <f t="shared" si="174"/>
        <v>379</v>
      </c>
      <c r="E381" s="373">
        <f t="shared" si="175"/>
        <v>12.451745379876797</v>
      </c>
      <c r="F381" s="373">
        <f t="shared" si="176"/>
        <v>1.0376454483230664</v>
      </c>
      <c r="G381" s="373">
        <f t="shared" si="177"/>
        <v>21.451745379876797</v>
      </c>
      <c r="H381" s="374">
        <f t="shared" si="178"/>
        <v>0.9572122694727434</v>
      </c>
      <c r="I381" s="374">
        <f t="shared" si="151"/>
        <v>0.8065635589488106</v>
      </c>
      <c r="J381" s="374">
        <f t="shared" si="152"/>
        <v>0.87017171289766582</v>
      </c>
      <c r="K381" s="265" cm="1">
        <f t="array" ref="K381">$G381^gamma_drug4/($G381^gamma_drug4+(AGE_50_drug4+9)^gamma_drug4)</f>
        <v>1</v>
      </c>
      <c r="L381" s="264">
        <f t="shared" si="153"/>
        <v>379</v>
      </c>
      <c r="M381" s="264">
        <f t="shared" si="154"/>
        <v>-7.3950000000000002E-2</v>
      </c>
      <c r="N381" s="264">
        <f t="shared" si="155"/>
        <v>9.4001999999999999</v>
      </c>
      <c r="O381" s="264">
        <f t="shared" si="156"/>
        <v>0.11605499999999999</v>
      </c>
      <c r="P381" s="264">
        <f t="shared" si="157"/>
        <v>6.6059999999999999</v>
      </c>
      <c r="Q381" s="264">
        <f t="shared" si="158"/>
        <v>7.2015000000000002</v>
      </c>
      <c r="R381" s="264">
        <f t="shared" si="159"/>
        <v>7.5750000000000002</v>
      </c>
      <c r="S381" s="264">
        <f t="shared" si="160"/>
        <v>7.7814999999999994</v>
      </c>
      <c r="T381" s="264">
        <f t="shared" si="161"/>
        <v>8.1110000000000007</v>
      </c>
      <c r="U381" s="264">
        <f t="shared" si="162"/>
        <v>8.3419999999999987</v>
      </c>
      <c r="V381" s="264">
        <f t="shared" si="163"/>
        <v>8.6965000000000003</v>
      </c>
      <c r="W381" s="264">
        <f t="shared" si="164"/>
        <v>9.3999999999999986</v>
      </c>
      <c r="X381" s="264">
        <f t="shared" si="165"/>
        <v>10.166499999999999</v>
      </c>
      <c r="Y381" s="264">
        <f t="shared" si="166"/>
        <v>10.606</v>
      </c>
      <c r="Z381" s="264">
        <f t="shared" si="167"/>
        <v>10.9155</v>
      </c>
      <c r="AA381" s="264">
        <f t="shared" si="168"/>
        <v>11.391999999999999</v>
      </c>
      <c r="AB381" s="264">
        <f t="shared" si="169"/>
        <v>11.713999999999999</v>
      </c>
      <c r="AC381" s="264">
        <f t="shared" si="170"/>
        <v>12.349499999999999</v>
      </c>
      <c r="AD381" s="264">
        <f t="shared" si="171"/>
        <v>13.530000000000001</v>
      </c>
      <c r="AF381" s="266">
        <v>379</v>
      </c>
      <c r="AG381" s="266">
        <v>6.0699999999999997E-2</v>
      </c>
      <c r="AH381" s="266">
        <v>9.7514000000000003</v>
      </c>
      <c r="AI381" s="266">
        <v>0.10936</v>
      </c>
      <c r="AJ381" s="266">
        <v>6.931</v>
      </c>
      <c r="AK381" s="266">
        <v>7.5460000000000003</v>
      </c>
      <c r="AL381" s="266">
        <v>7.9279999999999999</v>
      </c>
      <c r="AM381" s="266">
        <v>8.1379999999999999</v>
      </c>
      <c r="AN381" s="266">
        <v>8.4710000000000001</v>
      </c>
      <c r="AO381" s="266">
        <v>8.7029999999999994</v>
      </c>
      <c r="AP381" s="266">
        <v>9.0570000000000004</v>
      </c>
      <c r="AQ381" s="266">
        <v>9.7509999999999994</v>
      </c>
      <c r="AR381" s="266">
        <v>10.496</v>
      </c>
      <c r="AS381" s="266">
        <v>10.917999999999999</v>
      </c>
      <c r="AT381" s="266">
        <v>11.212</v>
      </c>
      <c r="AU381" s="266">
        <v>11.662000000000001</v>
      </c>
      <c r="AV381" s="266">
        <v>11.962999999999999</v>
      </c>
      <c r="AW381" s="266">
        <v>12.552</v>
      </c>
      <c r="AX381" s="266">
        <v>13.625</v>
      </c>
      <c r="BA381" s="372">
        <v>379</v>
      </c>
      <c r="BB381" s="372">
        <v>-0.20860000000000001</v>
      </c>
      <c r="BC381" s="372">
        <v>9.0489999999999995</v>
      </c>
      <c r="BD381" s="372">
        <v>0.12275</v>
      </c>
      <c r="BE381" s="372">
        <v>6.2809999999999997</v>
      </c>
      <c r="BF381" s="372">
        <v>6.8570000000000002</v>
      </c>
      <c r="BG381" s="372">
        <v>7.2220000000000004</v>
      </c>
      <c r="BH381" s="372">
        <v>7.4249999999999998</v>
      </c>
      <c r="BI381" s="372">
        <v>7.7510000000000003</v>
      </c>
      <c r="BJ381" s="372">
        <v>7.9809999999999999</v>
      </c>
      <c r="BK381" s="372">
        <v>8.3360000000000003</v>
      </c>
      <c r="BL381" s="372">
        <v>9.0489999999999995</v>
      </c>
      <c r="BM381" s="372">
        <v>9.8369999999999997</v>
      </c>
      <c r="BN381" s="372">
        <v>10.294</v>
      </c>
      <c r="BO381" s="372">
        <v>10.619</v>
      </c>
      <c r="BP381" s="372">
        <v>11.122</v>
      </c>
      <c r="BQ381" s="372">
        <v>11.465</v>
      </c>
      <c r="BR381" s="372">
        <v>12.147</v>
      </c>
      <c r="BS381" s="372">
        <v>13.435</v>
      </c>
    </row>
    <row r="382" spans="1:71" x14ac:dyDescent="0.2">
      <c r="A382" s="265">
        <f t="shared" si="172"/>
        <v>9.4074999999999989</v>
      </c>
      <c r="B382" s="265">
        <f t="shared" si="173"/>
        <v>8.7029999999999994</v>
      </c>
      <c r="C382" s="265">
        <f t="shared" si="150"/>
        <v>10.1745</v>
      </c>
      <c r="D382" s="265">
        <f t="shared" si="174"/>
        <v>380</v>
      </c>
      <c r="E382" s="373">
        <f t="shared" si="175"/>
        <v>12.484599589322382</v>
      </c>
      <c r="F382" s="373">
        <f t="shared" si="176"/>
        <v>1.0403832991101984</v>
      </c>
      <c r="G382" s="373">
        <f t="shared" si="177"/>
        <v>21.484599589322382</v>
      </c>
      <c r="H382" s="374">
        <f t="shared" si="178"/>
        <v>0.95748409568806436</v>
      </c>
      <c r="I382" s="374">
        <f t="shared" si="151"/>
        <v>0.80728361150550243</v>
      </c>
      <c r="J382" s="374">
        <f t="shared" si="152"/>
        <v>0.87062056565139556</v>
      </c>
      <c r="K382" s="265" cm="1">
        <f t="array" ref="K382">$G382^gamma_drug4/($G382^gamma_drug4+(AGE_50_drug4+9)^gamma_drug4)</f>
        <v>1</v>
      </c>
      <c r="L382" s="264">
        <f t="shared" si="153"/>
        <v>380</v>
      </c>
      <c r="M382" s="264">
        <f t="shared" si="154"/>
        <v>-7.4300000000000005E-2</v>
      </c>
      <c r="N382" s="264">
        <f t="shared" si="155"/>
        <v>9.4075500000000005</v>
      </c>
      <c r="O382" s="264">
        <f t="shared" si="156"/>
        <v>0.11606</v>
      </c>
      <c r="P382" s="264">
        <f t="shared" si="157"/>
        <v>6.6109999999999998</v>
      </c>
      <c r="Q382" s="264">
        <f t="shared" si="158"/>
        <v>7.2074999999999996</v>
      </c>
      <c r="R382" s="264">
        <f t="shared" si="159"/>
        <v>7.5809999999999995</v>
      </c>
      <c r="S382" s="264">
        <f t="shared" si="160"/>
        <v>7.7874999999999996</v>
      </c>
      <c r="T382" s="264">
        <f t="shared" si="161"/>
        <v>8.1180000000000003</v>
      </c>
      <c r="U382" s="264">
        <f t="shared" si="162"/>
        <v>8.3490000000000002</v>
      </c>
      <c r="V382" s="264">
        <f t="shared" si="163"/>
        <v>8.7029999999999994</v>
      </c>
      <c r="W382" s="264">
        <f t="shared" si="164"/>
        <v>9.4074999999999989</v>
      </c>
      <c r="X382" s="264">
        <f t="shared" si="165"/>
        <v>10.1745</v>
      </c>
      <c r="Y382" s="264">
        <f t="shared" si="166"/>
        <v>10.6145</v>
      </c>
      <c r="Z382" s="264">
        <f t="shared" si="167"/>
        <v>10.923500000000001</v>
      </c>
      <c r="AA382" s="264">
        <f t="shared" si="168"/>
        <v>11.401</v>
      </c>
      <c r="AB382" s="264">
        <f t="shared" si="169"/>
        <v>11.722999999999999</v>
      </c>
      <c r="AC382" s="264">
        <f t="shared" si="170"/>
        <v>12.359500000000001</v>
      </c>
      <c r="AD382" s="264">
        <f t="shared" si="171"/>
        <v>13.541</v>
      </c>
      <c r="AF382" s="266">
        <v>380</v>
      </c>
      <c r="AG382" s="266">
        <v>6.0499999999999998E-2</v>
      </c>
      <c r="AH382" s="266">
        <v>9.7588000000000008</v>
      </c>
      <c r="AI382" s="266">
        <v>0.10936</v>
      </c>
      <c r="AJ382" s="266">
        <v>6.9359999999999999</v>
      </c>
      <c r="AK382" s="266">
        <v>7.5519999999999996</v>
      </c>
      <c r="AL382" s="266">
        <v>7.9340000000000002</v>
      </c>
      <c r="AM382" s="266">
        <v>8.1440000000000001</v>
      </c>
      <c r="AN382" s="266">
        <v>8.4779999999999998</v>
      </c>
      <c r="AO382" s="266">
        <v>8.7100000000000009</v>
      </c>
      <c r="AP382" s="266">
        <v>9.0630000000000006</v>
      </c>
      <c r="AQ382" s="266">
        <v>9.7590000000000003</v>
      </c>
      <c r="AR382" s="266">
        <v>10.504</v>
      </c>
      <c r="AS382" s="266">
        <v>10.926</v>
      </c>
      <c r="AT382" s="266">
        <v>11.22</v>
      </c>
      <c r="AU382" s="266">
        <v>11.670999999999999</v>
      </c>
      <c r="AV382" s="266">
        <v>11.972</v>
      </c>
      <c r="AW382" s="266">
        <v>12.561999999999999</v>
      </c>
      <c r="AX382" s="266">
        <v>13.635999999999999</v>
      </c>
      <c r="BA382" s="372">
        <v>380</v>
      </c>
      <c r="BB382" s="372">
        <v>-0.20910000000000001</v>
      </c>
      <c r="BC382" s="372">
        <v>9.0563000000000002</v>
      </c>
      <c r="BD382" s="372">
        <v>0.12275999999999999</v>
      </c>
      <c r="BE382" s="372">
        <v>6.2859999999999996</v>
      </c>
      <c r="BF382" s="372">
        <v>6.8630000000000004</v>
      </c>
      <c r="BG382" s="372">
        <v>7.2279999999999998</v>
      </c>
      <c r="BH382" s="372">
        <v>7.431</v>
      </c>
      <c r="BI382" s="372">
        <v>7.758</v>
      </c>
      <c r="BJ382" s="372">
        <v>7.9880000000000004</v>
      </c>
      <c r="BK382" s="372">
        <v>8.343</v>
      </c>
      <c r="BL382" s="372">
        <v>9.0559999999999992</v>
      </c>
      <c r="BM382" s="372">
        <v>9.8450000000000006</v>
      </c>
      <c r="BN382" s="372">
        <v>10.303000000000001</v>
      </c>
      <c r="BO382" s="372">
        <v>10.627000000000001</v>
      </c>
      <c r="BP382" s="372">
        <v>11.131</v>
      </c>
      <c r="BQ382" s="372">
        <v>11.474</v>
      </c>
      <c r="BR382" s="372">
        <v>12.157</v>
      </c>
      <c r="BS382" s="372">
        <v>13.446</v>
      </c>
    </row>
    <row r="383" spans="1:71" x14ac:dyDescent="0.2">
      <c r="A383" s="265">
        <f t="shared" si="172"/>
        <v>9.4149999999999991</v>
      </c>
      <c r="B383" s="265">
        <f t="shared" si="173"/>
        <v>8.7095000000000002</v>
      </c>
      <c r="C383" s="265">
        <f t="shared" si="150"/>
        <v>10.182500000000001</v>
      </c>
      <c r="D383" s="265">
        <f t="shared" si="174"/>
        <v>381</v>
      </c>
      <c r="E383" s="373">
        <f t="shared" si="175"/>
        <v>12.517453798767967</v>
      </c>
      <c r="F383" s="373">
        <f t="shared" si="176"/>
        <v>1.0431211498973305</v>
      </c>
      <c r="G383" s="373">
        <f t="shared" si="177"/>
        <v>21.517453798767967</v>
      </c>
      <c r="H383" s="374">
        <f t="shared" si="178"/>
        <v>0.95775385965107851</v>
      </c>
      <c r="I383" s="374">
        <f t="shared" si="151"/>
        <v>0.80800052617852725</v>
      </c>
      <c r="J383" s="374">
        <f t="shared" si="152"/>
        <v>0.87106741369095519</v>
      </c>
      <c r="K383" s="265" cm="1">
        <f t="array" ref="K383">$G383^gamma_drug4/($G383^gamma_drug4+(AGE_50_drug4+9)^gamma_drug4)</f>
        <v>1</v>
      </c>
      <c r="L383" s="264">
        <f t="shared" si="153"/>
        <v>381</v>
      </c>
      <c r="M383" s="264">
        <f t="shared" si="154"/>
        <v>-7.4649999999999994E-2</v>
      </c>
      <c r="N383" s="264">
        <f t="shared" si="155"/>
        <v>9.4149499999999993</v>
      </c>
      <c r="O383" s="264">
        <f t="shared" si="156"/>
        <v>0.116065</v>
      </c>
      <c r="P383" s="264">
        <f t="shared" si="157"/>
        <v>6.6165000000000003</v>
      </c>
      <c r="Q383" s="264">
        <f t="shared" si="158"/>
        <v>7.2125000000000004</v>
      </c>
      <c r="R383" s="264">
        <f t="shared" si="159"/>
        <v>7.5869999999999997</v>
      </c>
      <c r="S383" s="264">
        <f t="shared" si="160"/>
        <v>7.7934999999999999</v>
      </c>
      <c r="T383" s="264">
        <f t="shared" si="161"/>
        <v>8.1240000000000006</v>
      </c>
      <c r="U383" s="264">
        <f t="shared" si="162"/>
        <v>8.3550000000000004</v>
      </c>
      <c r="V383" s="264">
        <f t="shared" si="163"/>
        <v>8.7095000000000002</v>
      </c>
      <c r="W383" s="264">
        <f t="shared" si="164"/>
        <v>9.4149999999999991</v>
      </c>
      <c r="X383" s="264">
        <f t="shared" si="165"/>
        <v>10.182500000000001</v>
      </c>
      <c r="Y383" s="264">
        <f t="shared" si="166"/>
        <v>10.622499999999999</v>
      </c>
      <c r="Z383" s="264">
        <f t="shared" si="167"/>
        <v>10.932499999999999</v>
      </c>
      <c r="AA383" s="264">
        <f t="shared" si="168"/>
        <v>11.41</v>
      </c>
      <c r="AB383" s="264">
        <f t="shared" si="169"/>
        <v>11.733000000000001</v>
      </c>
      <c r="AC383" s="264">
        <f t="shared" si="170"/>
        <v>12.369499999999999</v>
      </c>
      <c r="AD383" s="264">
        <f t="shared" si="171"/>
        <v>13.5525</v>
      </c>
      <c r="AF383" s="266">
        <v>381</v>
      </c>
      <c r="AG383" s="266">
        <v>6.0199999999999997E-2</v>
      </c>
      <c r="AH383" s="266">
        <v>9.7662999999999993</v>
      </c>
      <c r="AI383" s="266">
        <v>0.10936999999999999</v>
      </c>
      <c r="AJ383" s="266">
        <v>6.9409999999999998</v>
      </c>
      <c r="AK383" s="266">
        <v>7.5570000000000004</v>
      </c>
      <c r="AL383" s="266">
        <v>7.94</v>
      </c>
      <c r="AM383" s="266">
        <v>8.15</v>
      </c>
      <c r="AN383" s="266">
        <v>8.484</v>
      </c>
      <c r="AO383" s="266">
        <v>8.7159999999999993</v>
      </c>
      <c r="AP383" s="266">
        <v>9.07</v>
      </c>
      <c r="AQ383" s="266">
        <v>9.766</v>
      </c>
      <c r="AR383" s="266">
        <v>10.512</v>
      </c>
      <c r="AS383" s="266">
        <v>10.933999999999999</v>
      </c>
      <c r="AT383" s="266">
        <v>11.228999999999999</v>
      </c>
      <c r="AU383" s="266">
        <v>11.68</v>
      </c>
      <c r="AV383" s="266">
        <v>11.981999999999999</v>
      </c>
      <c r="AW383" s="266">
        <v>12.571999999999999</v>
      </c>
      <c r="AX383" s="266">
        <v>13.647</v>
      </c>
      <c r="BA383" s="372">
        <v>381</v>
      </c>
      <c r="BB383" s="372">
        <v>-0.20949999999999999</v>
      </c>
      <c r="BC383" s="372">
        <v>9.0635999999999992</v>
      </c>
      <c r="BD383" s="372">
        <v>0.12275999999999999</v>
      </c>
      <c r="BE383" s="372">
        <v>6.2919999999999998</v>
      </c>
      <c r="BF383" s="372">
        <v>6.8680000000000003</v>
      </c>
      <c r="BG383" s="372">
        <v>7.234</v>
      </c>
      <c r="BH383" s="372">
        <v>7.4370000000000003</v>
      </c>
      <c r="BI383" s="372">
        <v>7.7640000000000002</v>
      </c>
      <c r="BJ383" s="372">
        <v>7.9939999999999998</v>
      </c>
      <c r="BK383" s="372">
        <v>8.3490000000000002</v>
      </c>
      <c r="BL383" s="372">
        <v>9.0640000000000001</v>
      </c>
      <c r="BM383" s="372">
        <v>9.8529999999999998</v>
      </c>
      <c r="BN383" s="372">
        <v>10.311</v>
      </c>
      <c r="BO383" s="372">
        <v>10.635999999999999</v>
      </c>
      <c r="BP383" s="372">
        <v>11.14</v>
      </c>
      <c r="BQ383" s="372">
        <v>11.484</v>
      </c>
      <c r="BR383" s="372">
        <v>12.167</v>
      </c>
      <c r="BS383" s="372">
        <v>13.458</v>
      </c>
    </row>
    <row r="384" spans="1:71" x14ac:dyDescent="0.2">
      <c r="A384" s="265">
        <f t="shared" si="172"/>
        <v>9.4224999999999994</v>
      </c>
      <c r="B384" s="265">
        <f t="shared" si="173"/>
        <v>8.7164999999999999</v>
      </c>
      <c r="C384" s="265">
        <f t="shared" si="150"/>
        <v>10.1905</v>
      </c>
      <c r="D384" s="265">
        <f t="shared" si="174"/>
        <v>382</v>
      </c>
      <c r="E384" s="373">
        <f t="shared" si="175"/>
        <v>12.550308008213552</v>
      </c>
      <c r="F384" s="373">
        <f t="shared" si="176"/>
        <v>1.0458590006844628</v>
      </c>
      <c r="G384" s="373">
        <f t="shared" si="177"/>
        <v>21.550308008213552</v>
      </c>
      <c r="H384" s="374">
        <f t="shared" si="178"/>
        <v>0.95802157916103803</v>
      </c>
      <c r="I384" s="374">
        <f t="shared" si="151"/>
        <v>0.80871431668285942</v>
      </c>
      <c r="J384" s="374">
        <f t="shared" si="152"/>
        <v>0.87151226743218702</v>
      </c>
      <c r="K384" s="265" cm="1">
        <f t="array" ref="K384">$G384^gamma_drug4/($G384^gamma_drug4+(AGE_50_drug4+9)^gamma_drug4)</f>
        <v>1</v>
      </c>
      <c r="L384" s="264">
        <f t="shared" si="153"/>
        <v>382</v>
      </c>
      <c r="M384" s="264">
        <f t="shared" si="154"/>
        <v>-7.5049999999999992E-2</v>
      </c>
      <c r="N384" s="264">
        <f t="shared" si="155"/>
        <v>9.4223499999999998</v>
      </c>
      <c r="O384" s="264">
        <f t="shared" si="156"/>
        <v>0.11607500000000001</v>
      </c>
      <c r="P384" s="264">
        <f t="shared" si="157"/>
        <v>6.6214999999999993</v>
      </c>
      <c r="Q384" s="264">
        <f t="shared" si="158"/>
        <v>7.2184999999999997</v>
      </c>
      <c r="R384" s="264">
        <f t="shared" si="159"/>
        <v>7.593</v>
      </c>
      <c r="S384" s="264">
        <f t="shared" si="160"/>
        <v>7.7995000000000001</v>
      </c>
      <c r="T384" s="264">
        <f t="shared" si="161"/>
        <v>8.129999999999999</v>
      </c>
      <c r="U384" s="264">
        <f t="shared" si="162"/>
        <v>8.3614999999999995</v>
      </c>
      <c r="V384" s="264">
        <f t="shared" si="163"/>
        <v>8.7164999999999999</v>
      </c>
      <c r="W384" s="264">
        <f t="shared" si="164"/>
        <v>9.4224999999999994</v>
      </c>
      <c r="X384" s="264">
        <f t="shared" si="165"/>
        <v>10.1905</v>
      </c>
      <c r="Y384" s="264">
        <f t="shared" si="166"/>
        <v>10.631499999999999</v>
      </c>
      <c r="Z384" s="264">
        <f t="shared" si="167"/>
        <v>10.9415</v>
      </c>
      <c r="AA384" s="264">
        <f t="shared" si="168"/>
        <v>11.419499999999999</v>
      </c>
      <c r="AB384" s="264">
        <f t="shared" si="169"/>
        <v>11.742000000000001</v>
      </c>
      <c r="AC384" s="264">
        <f t="shared" si="170"/>
        <v>12.38</v>
      </c>
      <c r="AD384" s="264">
        <f t="shared" si="171"/>
        <v>13.563499999999999</v>
      </c>
      <c r="AF384" s="266">
        <v>382</v>
      </c>
      <c r="AG384" s="266">
        <v>5.9900000000000002E-2</v>
      </c>
      <c r="AH384" s="266">
        <v>9.7737999999999996</v>
      </c>
      <c r="AI384" s="266">
        <v>0.10938000000000001</v>
      </c>
      <c r="AJ384" s="266">
        <v>6.9459999999999997</v>
      </c>
      <c r="AK384" s="266">
        <v>7.5629999999999997</v>
      </c>
      <c r="AL384" s="266">
        <v>7.9459999999999997</v>
      </c>
      <c r="AM384" s="266">
        <v>8.1560000000000006</v>
      </c>
      <c r="AN384" s="266">
        <v>8.49</v>
      </c>
      <c r="AO384" s="266">
        <v>8.7230000000000008</v>
      </c>
      <c r="AP384" s="266">
        <v>9.077</v>
      </c>
      <c r="AQ384" s="266">
        <v>9.7739999999999991</v>
      </c>
      <c r="AR384" s="266">
        <v>10.52</v>
      </c>
      <c r="AS384" s="266">
        <v>10.943</v>
      </c>
      <c r="AT384" s="266">
        <v>11.238</v>
      </c>
      <c r="AU384" s="266">
        <v>11.689</v>
      </c>
      <c r="AV384" s="266">
        <v>11.991</v>
      </c>
      <c r="AW384" s="266">
        <v>12.582000000000001</v>
      </c>
      <c r="AX384" s="266">
        <v>13.657999999999999</v>
      </c>
      <c r="BA384" s="372">
        <v>382</v>
      </c>
      <c r="BB384" s="372">
        <v>-0.21</v>
      </c>
      <c r="BC384" s="372">
        <v>9.0709</v>
      </c>
      <c r="BD384" s="372">
        <v>0.12277</v>
      </c>
      <c r="BE384" s="372">
        <v>6.2969999999999997</v>
      </c>
      <c r="BF384" s="372">
        <v>6.8739999999999997</v>
      </c>
      <c r="BG384" s="372">
        <v>7.24</v>
      </c>
      <c r="BH384" s="372">
        <v>7.4429999999999996</v>
      </c>
      <c r="BI384" s="372">
        <v>7.77</v>
      </c>
      <c r="BJ384" s="372">
        <v>8</v>
      </c>
      <c r="BK384" s="372">
        <v>8.3559999999999999</v>
      </c>
      <c r="BL384" s="372">
        <v>9.0709999999999997</v>
      </c>
      <c r="BM384" s="372">
        <v>9.8610000000000007</v>
      </c>
      <c r="BN384" s="372">
        <v>10.32</v>
      </c>
      <c r="BO384" s="372">
        <v>10.645</v>
      </c>
      <c r="BP384" s="372">
        <v>11.15</v>
      </c>
      <c r="BQ384" s="372">
        <v>11.493</v>
      </c>
      <c r="BR384" s="372">
        <v>12.178000000000001</v>
      </c>
      <c r="BS384" s="372">
        <v>13.468999999999999</v>
      </c>
    </row>
    <row r="385" spans="1:71" x14ac:dyDescent="0.2">
      <c r="A385" s="265">
        <f t="shared" si="172"/>
        <v>9.4295000000000009</v>
      </c>
      <c r="B385" s="265">
        <f t="shared" si="173"/>
        <v>8.7234999999999996</v>
      </c>
      <c r="C385" s="265">
        <f t="shared" si="150"/>
        <v>10.198499999999999</v>
      </c>
      <c r="D385" s="265">
        <f t="shared" si="174"/>
        <v>383</v>
      </c>
      <c r="E385" s="373">
        <f t="shared" si="175"/>
        <v>12.583162217659138</v>
      </c>
      <c r="F385" s="373">
        <f t="shared" si="176"/>
        <v>1.0485968514715949</v>
      </c>
      <c r="G385" s="373">
        <f t="shared" si="177"/>
        <v>21.583162217659137</v>
      </c>
      <c r="H385" s="374">
        <f t="shared" si="178"/>
        <v>0.95828727185021945</v>
      </c>
      <c r="I385" s="374">
        <f t="shared" si="151"/>
        <v>0.80942499669367296</v>
      </c>
      <c r="J385" s="374">
        <f t="shared" si="152"/>
        <v>0.87195513723392937</v>
      </c>
      <c r="K385" s="265" cm="1">
        <f t="array" ref="K385">$G385^gamma_drug4/($G385^gamma_drug4+(AGE_50_drug4+9)^gamma_drug4)</f>
        <v>1</v>
      </c>
      <c r="L385" s="264">
        <f t="shared" si="153"/>
        <v>383</v>
      </c>
      <c r="M385" s="264">
        <f t="shared" si="154"/>
        <v>-7.535E-2</v>
      </c>
      <c r="N385" s="264">
        <f t="shared" si="155"/>
        <v>9.4297000000000004</v>
      </c>
      <c r="O385" s="264">
        <f t="shared" si="156"/>
        <v>0.11608</v>
      </c>
      <c r="P385" s="264">
        <f t="shared" si="157"/>
        <v>6.6269999999999998</v>
      </c>
      <c r="Q385" s="264">
        <f t="shared" si="158"/>
        <v>7.2240000000000002</v>
      </c>
      <c r="R385" s="264">
        <f t="shared" si="159"/>
        <v>7.5990000000000002</v>
      </c>
      <c r="S385" s="264">
        <f t="shared" si="160"/>
        <v>7.806</v>
      </c>
      <c r="T385" s="264">
        <f t="shared" si="161"/>
        <v>8.1364999999999998</v>
      </c>
      <c r="U385" s="264">
        <f t="shared" si="162"/>
        <v>8.3679999999999986</v>
      </c>
      <c r="V385" s="264">
        <f t="shared" si="163"/>
        <v>8.7234999999999996</v>
      </c>
      <c r="W385" s="264">
        <f t="shared" si="164"/>
        <v>9.4295000000000009</v>
      </c>
      <c r="X385" s="264">
        <f t="shared" si="165"/>
        <v>10.198499999999999</v>
      </c>
      <c r="Y385" s="264">
        <f t="shared" si="166"/>
        <v>10.6395</v>
      </c>
      <c r="Z385" s="264">
        <f t="shared" si="167"/>
        <v>10.95</v>
      </c>
      <c r="AA385" s="264">
        <f t="shared" si="168"/>
        <v>11.4285</v>
      </c>
      <c r="AB385" s="264">
        <f t="shared" si="169"/>
        <v>11.751999999999999</v>
      </c>
      <c r="AC385" s="264">
        <f t="shared" si="170"/>
        <v>12.39</v>
      </c>
      <c r="AD385" s="264">
        <f t="shared" si="171"/>
        <v>13.574999999999999</v>
      </c>
      <c r="AF385" s="266">
        <v>383</v>
      </c>
      <c r="AG385" s="266">
        <v>5.9700000000000003E-2</v>
      </c>
      <c r="AH385" s="266">
        <v>9.7812000000000001</v>
      </c>
      <c r="AI385" s="266">
        <v>0.10939</v>
      </c>
      <c r="AJ385" s="266">
        <v>6.952</v>
      </c>
      <c r="AK385" s="266">
        <v>7.569</v>
      </c>
      <c r="AL385" s="266">
        <v>7.952</v>
      </c>
      <c r="AM385" s="266">
        <v>8.1630000000000003</v>
      </c>
      <c r="AN385" s="266">
        <v>8.4969999999999999</v>
      </c>
      <c r="AO385" s="266">
        <v>8.7289999999999992</v>
      </c>
      <c r="AP385" s="266">
        <v>9.0839999999999996</v>
      </c>
      <c r="AQ385" s="266">
        <v>9.7810000000000006</v>
      </c>
      <c r="AR385" s="266">
        <v>10.528</v>
      </c>
      <c r="AS385" s="266">
        <v>10.951000000000001</v>
      </c>
      <c r="AT385" s="266">
        <v>11.247</v>
      </c>
      <c r="AU385" s="266">
        <v>11.698</v>
      </c>
      <c r="AV385" s="266">
        <v>12.000999999999999</v>
      </c>
      <c r="AW385" s="266">
        <v>12.592000000000001</v>
      </c>
      <c r="AX385" s="266">
        <v>13.669</v>
      </c>
      <c r="BA385" s="372">
        <v>383</v>
      </c>
      <c r="BB385" s="372">
        <v>-0.2104</v>
      </c>
      <c r="BC385" s="372">
        <v>9.0782000000000007</v>
      </c>
      <c r="BD385" s="372">
        <v>0.12277</v>
      </c>
      <c r="BE385" s="372">
        <v>6.3019999999999996</v>
      </c>
      <c r="BF385" s="372">
        <v>6.8789999999999996</v>
      </c>
      <c r="BG385" s="372">
        <v>7.2460000000000004</v>
      </c>
      <c r="BH385" s="372">
        <v>7.4489999999999998</v>
      </c>
      <c r="BI385" s="372">
        <v>7.7759999999999998</v>
      </c>
      <c r="BJ385" s="372">
        <v>8.0069999999999997</v>
      </c>
      <c r="BK385" s="372">
        <v>8.3629999999999995</v>
      </c>
      <c r="BL385" s="372">
        <v>9.0779999999999994</v>
      </c>
      <c r="BM385" s="372">
        <v>9.8689999999999998</v>
      </c>
      <c r="BN385" s="372">
        <v>10.327999999999999</v>
      </c>
      <c r="BO385" s="372">
        <v>10.653</v>
      </c>
      <c r="BP385" s="372">
        <v>11.159000000000001</v>
      </c>
      <c r="BQ385" s="372">
        <v>11.503</v>
      </c>
      <c r="BR385" s="372">
        <v>12.188000000000001</v>
      </c>
      <c r="BS385" s="372">
        <v>13.481</v>
      </c>
    </row>
    <row r="386" spans="1:71" x14ac:dyDescent="0.2">
      <c r="A386" s="265">
        <f t="shared" si="172"/>
        <v>9.4370000000000012</v>
      </c>
      <c r="B386" s="265">
        <f t="shared" si="173"/>
        <v>8.73</v>
      </c>
      <c r="C386" s="265">
        <f t="shared" ref="C386:C449" si="179">X386</f>
        <v>10.2065</v>
      </c>
      <c r="D386" s="265">
        <f t="shared" si="174"/>
        <v>384</v>
      </c>
      <c r="E386" s="373">
        <f t="shared" si="175"/>
        <v>12.616016427104723</v>
      </c>
      <c r="F386" s="373">
        <f t="shared" si="176"/>
        <v>1.0513347022587269</v>
      </c>
      <c r="G386" s="373">
        <f t="shared" si="177"/>
        <v>21.616016427104725</v>
      </c>
      <c r="H386" s="374">
        <f t="shared" si="178"/>
        <v>0.95855095518553213</v>
      </c>
      <c r="I386" s="374">
        <f t="shared" ref="I386:I449" si="180">$G386^gamma_drug2/($G386^gamma_drug2+(AGE_50_drug2+9)^gamma_drug2)</f>
        <v>0.81013257984607123</v>
      </c>
      <c r="J386" s="374">
        <f t="shared" ref="J386:J449" si="181">$G386^gamma_drug3/($G386^gamma_drug3+(AGE_50_drug3+9)^gamma_drug3)</f>
        <v>0.87239603339829097</v>
      </c>
      <c r="K386" s="265" cm="1">
        <f t="array" ref="K386">$G386^gamma_drug4/($G386^gamma_drug4+(AGE_50_drug4+9)^gamma_drug4)</f>
        <v>1</v>
      </c>
      <c r="L386" s="264">
        <f t="shared" ref="L386:L449" si="182">AVERAGE(AF386,BA386)</f>
        <v>384</v>
      </c>
      <c r="M386" s="264">
        <f t="shared" ref="M386:M449" si="183">AVERAGE(AG386,BB386)</f>
        <v>-7.569999999999999E-2</v>
      </c>
      <c r="N386" s="264">
        <f t="shared" ref="N386:N449" si="184">AVERAGE(AH386,BC386)</f>
        <v>9.4370000000000012</v>
      </c>
      <c r="O386" s="264">
        <f t="shared" ref="O386:O449" si="185">AVERAGE(AI386,BD386)</f>
        <v>0.11608499999999999</v>
      </c>
      <c r="P386" s="264">
        <f t="shared" ref="P386:P449" si="186">AVERAGE(AJ386,BE386)</f>
        <v>6.6319999999999997</v>
      </c>
      <c r="Q386" s="264">
        <f t="shared" ref="Q386:Q449" si="187">AVERAGE(AK386,BF386)</f>
        <v>7.23</v>
      </c>
      <c r="R386" s="264">
        <f t="shared" ref="R386:R449" si="188">AVERAGE(AL386,BG386)</f>
        <v>7.6044999999999998</v>
      </c>
      <c r="S386" s="264">
        <f t="shared" ref="S386:S449" si="189">AVERAGE(AM386,BH386)</f>
        <v>7.8120000000000003</v>
      </c>
      <c r="T386" s="264">
        <f t="shared" ref="T386:T449" si="190">AVERAGE(AN386,BI386)</f>
        <v>8.1425000000000001</v>
      </c>
      <c r="U386" s="264">
        <f t="shared" ref="U386:U449" si="191">AVERAGE(AO386,BJ386)</f>
        <v>8.3745000000000012</v>
      </c>
      <c r="V386" s="264">
        <f t="shared" ref="V386:V449" si="192">AVERAGE(AP386,BK386)</f>
        <v>8.73</v>
      </c>
      <c r="W386" s="264">
        <f t="shared" ref="W386:W449" si="193">AVERAGE(AQ386,BL386)</f>
        <v>9.4370000000000012</v>
      </c>
      <c r="X386" s="264">
        <f t="shared" ref="X386:X449" si="194">AVERAGE(AR386,BM386)</f>
        <v>10.2065</v>
      </c>
      <c r="Y386" s="264">
        <f t="shared" ref="Y386:Y449" si="195">AVERAGE(AS386,BN386)</f>
        <v>10.648</v>
      </c>
      <c r="Z386" s="264">
        <f t="shared" ref="Z386:Z449" si="196">AVERAGE(AT386,BO386)</f>
        <v>10.958500000000001</v>
      </c>
      <c r="AA386" s="264">
        <f t="shared" ref="AA386:AA449" si="197">AVERAGE(AU386,BP386)</f>
        <v>11.4375</v>
      </c>
      <c r="AB386" s="264">
        <f t="shared" ref="AB386:AB449" si="198">AVERAGE(AV386,BQ386)</f>
        <v>11.760999999999999</v>
      </c>
      <c r="AC386" s="264">
        <f t="shared" ref="AC386:AC449" si="199">AVERAGE(AW386,BR386)</f>
        <v>12.3995</v>
      </c>
      <c r="AD386" s="264">
        <f t="shared" ref="AD386:AD449" si="200">AVERAGE(AX386,BS386)</f>
        <v>13.586</v>
      </c>
      <c r="AF386" s="266">
        <v>384</v>
      </c>
      <c r="AG386" s="266">
        <v>5.9400000000000001E-2</v>
      </c>
      <c r="AH386" s="266">
        <v>9.7886000000000006</v>
      </c>
      <c r="AI386" s="266">
        <v>0.10939</v>
      </c>
      <c r="AJ386" s="266">
        <v>6.9569999999999999</v>
      </c>
      <c r="AK386" s="266">
        <v>7.5750000000000002</v>
      </c>
      <c r="AL386" s="266">
        <v>7.9580000000000002</v>
      </c>
      <c r="AM386" s="266">
        <v>8.1690000000000005</v>
      </c>
      <c r="AN386" s="266">
        <v>8.5030000000000001</v>
      </c>
      <c r="AO386" s="266">
        <v>8.7360000000000007</v>
      </c>
      <c r="AP386" s="266">
        <v>9.0909999999999993</v>
      </c>
      <c r="AQ386" s="266">
        <v>9.7889999999999997</v>
      </c>
      <c r="AR386" s="266">
        <v>10.536</v>
      </c>
      <c r="AS386" s="266">
        <v>10.96</v>
      </c>
      <c r="AT386" s="266">
        <v>11.255000000000001</v>
      </c>
      <c r="AU386" s="266">
        <v>11.707000000000001</v>
      </c>
      <c r="AV386" s="266">
        <v>12.01</v>
      </c>
      <c r="AW386" s="266">
        <v>12.601000000000001</v>
      </c>
      <c r="AX386" s="266">
        <v>13.68</v>
      </c>
      <c r="BA386" s="372">
        <v>384</v>
      </c>
      <c r="BB386" s="372">
        <v>-0.21079999999999999</v>
      </c>
      <c r="BC386" s="372">
        <v>9.0853999999999999</v>
      </c>
      <c r="BD386" s="372">
        <v>0.12278</v>
      </c>
      <c r="BE386" s="372">
        <v>6.3070000000000004</v>
      </c>
      <c r="BF386" s="372">
        <v>6.8849999999999998</v>
      </c>
      <c r="BG386" s="372">
        <v>7.2510000000000003</v>
      </c>
      <c r="BH386" s="372">
        <v>7.4550000000000001</v>
      </c>
      <c r="BI386" s="372">
        <v>7.782</v>
      </c>
      <c r="BJ386" s="372">
        <v>8.0129999999999999</v>
      </c>
      <c r="BK386" s="372">
        <v>8.3689999999999998</v>
      </c>
      <c r="BL386" s="372">
        <v>9.0850000000000009</v>
      </c>
      <c r="BM386" s="372">
        <v>9.8770000000000007</v>
      </c>
      <c r="BN386" s="372">
        <v>10.336</v>
      </c>
      <c r="BO386" s="372">
        <v>10.662000000000001</v>
      </c>
      <c r="BP386" s="372">
        <v>11.167999999999999</v>
      </c>
      <c r="BQ386" s="372">
        <v>11.512</v>
      </c>
      <c r="BR386" s="372">
        <v>12.198</v>
      </c>
      <c r="BS386" s="372">
        <v>13.492000000000001</v>
      </c>
    </row>
    <row r="387" spans="1:71" x14ac:dyDescent="0.2">
      <c r="A387" s="265">
        <f t="shared" ref="A387:A450" si="201">W387</f>
        <v>9.4444999999999997</v>
      </c>
      <c r="B387" s="265">
        <f t="shared" ref="B387:B450" si="202">V387</f>
        <v>8.7370000000000001</v>
      </c>
      <c r="C387" s="265">
        <f t="shared" si="179"/>
        <v>10.214500000000001</v>
      </c>
      <c r="D387" s="265">
        <f t="shared" ref="D387:D450" si="203">L387</f>
        <v>385</v>
      </c>
      <c r="E387" s="373">
        <f t="shared" ref="E387:E450" si="204">D387/(365.25/12)</f>
        <v>12.648870636550308</v>
      </c>
      <c r="F387" s="373">
        <f t="shared" ref="F387:F450" si="205">D387/365.25</f>
        <v>1.054072553045859</v>
      </c>
      <c r="G387" s="373">
        <f t="shared" ref="G387:G450" si="206">E387+9</f>
        <v>21.648870636550306</v>
      </c>
      <c r="H387" s="374">
        <f t="shared" ref="H387:H450" si="207">$G387^gamma_drug1/(G387^gamma+(AGE_50_drug1+9)^gamma_drug1)</f>
        <v>0.95881264647011277</v>
      </c>
      <c r="I387" s="374">
        <f t="shared" si="180"/>
        <v>0.81083707973482477</v>
      </c>
      <c r="J387" s="374">
        <f t="shared" si="181"/>
        <v>0.87283496617092571</v>
      </c>
      <c r="K387" s="265" cm="1">
        <f t="array" ref="K387">$G387^gamma_drug4/($G387^gamma_drug4+(AGE_50_drug4+9)^gamma_drug4)</f>
        <v>1</v>
      </c>
      <c r="L387" s="264">
        <f t="shared" si="182"/>
        <v>385</v>
      </c>
      <c r="M387" s="264">
        <f t="shared" si="183"/>
        <v>-7.6100000000000001E-2</v>
      </c>
      <c r="N387" s="264">
        <f t="shared" si="184"/>
        <v>9.44435</v>
      </c>
      <c r="O387" s="264">
        <f t="shared" si="185"/>
        <v>0.11609</v>
      </c>
      <c r="P387" s="264">
        <f t="shared" si="186"/>
        <v>6.6370000000000005</v>
      </c>
      <c r="Q387" s="264">
        <f t="shared" si="187"/>
        <v>7.2349999999999994</v>
      </c>
      <c r="R387" s="264">
        <f t="shared" si="188"/>
        <v>7.6105</v>
      </c>
      <c r="S387" s="264">
        <f t="shared" si="189"/>
        <v>7.8180000000000005</v>
      </c>
      <c r="T387" s="264">
        <f t="shared" si="190"/>
        <v>8.1494999999999997</v>
      </c>
      <c r="U387" s="264">
        <f t="shared" si="191"/>
        <v>8.3814999999999991</v>
      </c>
      <c r="V387" s="264">
        <f t="shared" si="192"/>
        <v>8.7370000000000001</v>
      </c>
      <c r="W387" s="264">
        <f t="shared" si="193"/>
        <v>9.4444999999999997</v>
      </c>
      <c r="X387" s="264">
        <f t="shared" si="194"/>
        <v>10.214500000000001</v>
      </c>
      <c r="Y387" s="264">
        <f t="shared" si="195"/>
        <v>10.656500000000001</v>
      </c>
      <c r="Z387" s="264">
        <f t="shared" si="196"/>
        <v>10.967499999999999</v>
      </c>
      <c r="AA387" s="264">
        <f t="shared" si="197"/>
        <v>11.4465</v>
      </c>
      <c r="AB387" s="264">
        <f t="shared" si="198"/>
        <v>11.7705</v>
      </c>
      <c r="AC387" s="264">
        <f t="shared" si="199"/>
        <v>12.409500000000001</v>
      </c>
      <c r="AD387" s="264">
        <f t="shared" si="200"/>
        <v>13.5975</v>
      </c>
      <c r="AF387" s="266">
        <v>385</v>
      </c>
      <c r="AG387" s="266">
        <v>5.91E-2</v>
      </c>
      <c r="AH387" s="266">
        <v>9.7959999999999994</v>
      </c>
      <c r="AI387" s="266">
        <v>0.1094</v>
      </c>
      <c r="AJ387" s="266">
        <v>6.9619999999999997</v>
      </c>
      <c r="AK387" s="266">
        <v>7.58</v>
      </c>
      <c r="AL387" s="266">
        <v>7.9640000000000004</v>
      </c>
      <c r="AM387" s="266">
        <v>8.1750000000000007</v>
      </c>
      <c r="AN387" s="266">
        <v>8.51</v>
      </c>
      <c r="AO387" s="266">
        <v>8.7430000000000003</v>
      </c>
      <c r="AP387" s="266">
        <v>9.0980000000000008</v>
      </c>
      <c r="AQ387" s="266">
        <v>9.7959999999999994</v>
      </c>
      <c r="AR387" s="266">
        <v>10.544</v>
      </c>
      <c r="AS387" s="266">
        <v>10.968</v>
      </c>
      <c r="AT387" s="266">
        <v>11.263999999999999</v>
      </c>
      <c r="AU387" s="266">
        <v>11.715999999999999</v>
      </c>
      <c r="AV387" s="266">
        <v>12.019</v>
      </c>
      <c r="AW387" s="266">
        <v>12.611000000000001</v>
      </c>
      <c r="AX387" s="266">
        <v>13.691000000000001</v>
      </c>
      <c r="BA387" s="372">
        <v>385</v>
      </c>
      <c r="BB387" s="372">
        <v>-0.21129999999999999</v>
      </c>
      <c r="BC387" s="372">
        <v>9.0927000000000007</v>
      </c>
      <c r="BD387" s="372">
        <v>0.12278</v>
      </c>
      <c r="BE387" s="372">
        <v>6.3120000000000003</v>
      </c>
      <c r="BF387" s="372">
        <v>6.89</v>
      </c>
      <c r="BG387" s="372">
        <v>7.2569999999999997</v>
      </c>
      <c r="BH387" s="372">
        <v>7.4610000000000003</v>
      </c>
      <c r="BI387" s="372">
        <v>7.7889999999999997</v>
      </c>
      <c r="BJ387" s="372">
        <v>8.02</v>
      </c>
      <c r="BK387" s="372">
        <v>8.3759999999999994</v>
      </c>
      <c r="BL387" s="372">
        <v>9.093</v>
      </c>
      <c r="BM387" s="372">
        <v>9.8849999999999998</v>
      </c>
      <c r="BN387" s="372">
        <v>10.345000000000001</v>
      </c>
      <c r="BO387" s="372">
        <v>10.670999999999999</v>
      </c>
      <c r="BP387" s="372">
        <v>11.177</v>
      </c>
      <c r="BQ387" s="372">
        <v>11.522</v>
      </c>
      <c r="BR387" s="372">
        <v>12.208</v>
      </c>
      <c r="BS387" s="372">
        <v>13.504</v>
      </c>
    </row>
    <row r="388" spans="1:71" x14ac:dyDescent="0.2">
      <c r="A388" s="265">
        <f t="shared" si="201"/>
        <v>9.452</v>
      </c>
      <c r="B388" s="265">
        <f t="shared" si="202"/>
        <v>8.7439999999999998</v>
      </c>
      <c r="C388" s="265">
        <f t="shared" si="179"/>
        <v>10.223000000000001</v>
      </c>
      <c r="D388" s="265">
        <f t="shared" si="203"/>
        <v>386</v>
      </c>
      <c r="E388" s="373">
        <f t="shared" si="204"/>
        <v>12.681724845995893</v>
      </c>
      <c r="F388" s="373">
        <f t="shared" si="205"/>
        <v>1.0568104038329911</v>
      </c>
      <c r="G388" s="373">
        <f t="shared" si="206"/>
        <v>21.681724845995895</v>
      </c>
      <c r="H388" s="374">
        <f t="shared" si="207"/>
        <v>0.95907236284490482</v>
      </c>
      <c r="I388" s="374">
        <f t="shared" si="180"/>
        <v>0.81153850991411469</v>
      </c>
      <c r="J388" s="374">
        <f t="shared" si="181"/>
        <v>0.87327194574130473</v>
      </c>
      <c r="K388" s="265" cm="1">
        <f t="array" ref="K388">$G388^gamma_drug4/($G388^gamma_drug4+(AGE_50_drug4+9)^gamma_drug4)</f>
        <v>1</v>
      </c>
      <c r="L388" s="264">
        <f t="shared" si="182"/>
        <v>386</v>
      </c>
      <c r="M388" s="264">
        <f t="shared" si="183"/>
        <v>-7.6399999999999996E-2</v>
      </c>
      <c r="N388" s="264">
        <f t="shared" si="184"/>
        <v>9.4516999999999989</v>
      </c>
      <c r="O388" s="264">
        <f t="shared" si="185"/>
        <v>0.11609999999999999</v>
      </c>
      <c r="P388" s="264">
        <f t="shared" si="186"/>
        <v>6.6419999999999995</v>
      </c>
      <c r="Q388" s="264">
        <f t="shared" si="187"/>
        <v>7.2409999999999997</v>
      </c>
      <c r="R388" s="264">
        <f t="shared" si="188"/>
        <v>7.6165000000000003</v>
      </c>
      <c r="S388" s="264">
        <f t="shared" si="189"/>
        <v>7.8239999999999998</v>
      </c>
      <c r="T388" s="264">
        <f t="shared" si="190"/>
        <v>8.1555</v>
      </c>
      <c r="U388" s="264">
        <f t="shared" si="191"/>
        <v>8.3874999999999993</v>
      </c>
      <c r="V388" s="264">
        <f t="shared" si="192"/>
        <v>8.7439999999999998</v>
      </c>
      <c r="W388" s="264">
        <f t="shared" si="193"/>
        <v>9.452</v>
      </c>
      <c r="X388" s="264">
        <f t="shared" si="194"/>
        <v>10.223000000000001</v>
      </c>
      <c r="Y388" s="264">
        <f t="shared" si="195"/>
        <v>10.664999999999999</v>
      </c>
      <c r="Z388" s="264">
        <f t="shared" si="196"/>
        <v>10.975999999999999</v>
      </c>
      <c r="AA388" s="264">
        <f t="shared" si="197"/>
        <v>11.455500000000001</v>
      </c>
      <c r="AB388" s="264">
        <f t="shared" si="198"/>
        <v>11.780000000000001</v>
      </c>
      <c r="AC388" s="264">
        <f t="shared" si="199"/>
        <v>12.419499999999999</v>
      </c>
      <c r="AD388" s="264">
        <f t="shared" si="200"/>
        <v>13.608499999999999</v>
      </c>
      <c r="AF388" s="266">
        <v>386</v>
      </c>
      <c r="AG388" s="266">
        <v>5.8900000000000001E-2</v>
      </c>
      <c r="AH388" s="266">
        <v>9.8034999999999997</v>
      </c>
      <c r="AI388" s="266">
        <v>0.10940999999999999</v>
      </c>
      <c r="AJ388" s="266">
        <v>6.9669999999999996</v>
      </c>
      <c r="AK388" s="266">
        <v>7.5860000000000003</v>
      </c>
      <c r="AL388" s="266">
        <v>7.97</v>
      </c>
      <c r="AM388" s="266">
        <v>8.1809999999999992</v>
      </c>
      <c r="AN388" s="266">
        <v>8.516</v>
      </c>
      <c r="AO388" s="266">
        <v>8.7490000000000006</v>
      </c>
      <c r="AP388" s="266">
        <v>9.1050000000000004</v>
      </c>
      <c r="AQ388" s="266">
        <v>9.8040000000000003</v>
      </c>
      <c r="AR388" s="266">
        <v>10.553000000000001</v>
      </c>
      <c r="AS388" s="266">
        <v>10.977</v>
      </c>
      <c r="AT388" s="266">
        <v>11.273</v>
      </c>
      <c r="AU388" s="266">
        <v>11.725</v>
      </c>
      <c r="AV388" s="266">
        <v>12.029</v>
      </c>
      <c r="AW388" s="266">
        <v>12.621</v>
      </c>
      <c r="AX388" s="266">
        <v>13.702</v>
      </c>
      <c r="BA388" s="372">
        <v>386</v>
      </c>
      <c r="BB388" s="372">
        <v>-0.2117</v>
      </c>
      <c r="BC388" s="372">
        <v>9.0998999999999999</v>
      </c>
      <c r="BD388" s="372">
        <v>0.12279</v>
      </c>
      <c r="BE388" s="372">
        <v>6.3170000000000002</v>
      </c>
      <c r="BF388" s="372">
        <v>6.8959999999999999</v>
      </c>
      <c r="BG388" s="372">
        <v>7.2629999999999999</v>
      </c>
      <c r="BH388" s="372">
        <v>7.4669999999999996</v>
      </c>
      <c r="BI388" s="372">
        <v>7.7949999999999999</v>
      </c>
      <c r="BJ388" s="372">
        <v>8.0259999999999998</v>
      </c>
      <c r="BK388" s="372">
        <v>8.3829999999999991</v>
      </c>
      <c r="BL388" s="372">
        <v>9.1</v>
      </c>
      <c r="BM388" s="372">
        <v>9.8930000000000007</v>
      </c>
      <c r="BN388" s="372">
        <v>10.353</v>
      </c>
      <c r="BO388" s="372">
        <v>10.679</v>
      </c>
      <c r="BP388" s="372">
        <v>11.186</v>
      </c>
      <c r="BQ388" s="372">
        <v>11.531000000000001</v>
      </c>
      <c r="BR388" s="372">
        <v>12.218</v>
      </c>
      <c r="BS388" s="372">
        <v>13.515000000000001</v>
      </c>
    </row>
    <row r="389" spans="1:71" x14ac:dyDescent="0.2">
      <c r="A389" s="265">
        <f t="shared" si="201"/>
        <v>9.4589999999999996</v>
      </c>
      <c r="B389" s="265">
        <f t="shared" si="202"/>
        <v>8.75</v>
      </c>
      <c r="C389" s="265">
        <f t="shared" si="179"/>
        <v>10.231</v>
      </c>
      <c r="D389" s="265">
        <f t="shared" si="203"/>
        <v>387</v>
      </c>
      <c r="E389" s="373">
        <f t="shared" si="204"/>
        <v>12.714579055441478</v>
      </c>
      <c r="F389" s="373">
        <f t="shared" si="205"/>
        <v>1.0595482546201231</v>
      </c>
      <c r="G389" s="373">
        <f t="shared" si="206"/>
        <v>21.714579055441476</v>
      </c>
      <c r="H389" s="374">
        <f t="shared" si="207"/>
        <v>0.95933012129022466</v>
      </c>
      <c r="I389" s="374">
        <f t="shared" si="180"/>
        <v>0.81223688389728443</v>
      </c>
      <c r="J389" s="374">
        <f t="shared" si="181"/>
        <v>0.87370698224299059</v>
      </c>
      <c r="K389" s="265" cm="1">
        <f t="array" ref="K389">$G389^gamma_drug4/($G389^gamma_drug4+(AGE_50_drug4+9)^gamma_drug4)</f>
        <v>1</v>
      </c>
      <c r="L389" s="264">
        <f t="shared" si="182"/>
        <v>387</v>
      </c>
      <c r="M389" s="264">
        <f t="shared" si="183"/>
        <v>-7.6750000000000013E-2</v>
      </c>
      <c r="N389" s="264">
        <f t="shared" si="184"/>
        <v>9.4590500000000013</v>
      </c>
      <c r="O389" s="264">
        <f t="shared" si="185"/>
        <v>0.116105</v>
      </c>
      <c r="P389" s="264">
        <f t="shared" si="186"/>
        <v>6.6470000000000002</v>
      </c>
      <c r="Q389" s="264">
        <f t="shared" si="187"/>
        <v>7.2460000000000004</v>
      </c>
      <c r="R389" s="264">
        <f t="shared" si="188"/>
        <v>7.6225000000000005</v>
      </c>
      <c r="S389" s="264">
        <f t="shared" si="189"/>
        <v>7.83</v>
      </c>
      <c r="T389" s="264">
        <f t="shared" si="190"/>
        <v>8.1615000000000002</v>
      </c>
      <c r="U389" s="264">
        <f t="shared" si="191"/>
        <v>8.3940000000000001</v>
      </c>
      <c r="V389" s="264">
        <f t="shared" si="192"/>
        <v>8.75</v>
      </c>
      <c r="W389" s="264">
        <f t="shared" si="193"/>
        <v>9.4589999999999996</v>
      </c>
      <c r="X389" s="264">
        <f t="shared" si="194"/>
        <v>10.231</v>
      </c>
      <c r="Y389" s="264">
        <f t="shared" si="195"/>
        <v>10.673</v>
      </c>
      <c r="Z389" s="264">
        <f t="shared" si="196"/>
        <v>10.984500000000001</v>
      </c>
      <c r="AA389" s="264">
        <f t="shared" si="197"/>
        <v>11.464500000000001</v>
      </c>
      <c r="AB389" s="264">
        <f t="shared" si="198"/>
        <v>11.789</v>
      </c>
      <c r="AC389" s="264">
        <f t="shared" si="199"/>
        <v>12.429500000000001</v>
      </c>
      <c r="AD389" s="264">
        <f t="shared" si="200"/>
        <v>13.62</v>
      </c>
      <c r="AF389" s="266">
        <v>387</v>
      </c>
      <c r="AG389" s="266">
        <v>5.8599999999999999E-2</v>
      </c>
      <c r="AH389" s="266">
        <v>9.8109000000000002</v>
      </c>
      <c r="AI389" s="266">
        <v>0.10942</v>
      </c>
      <c r="AJ389" s="266">
        <v>6.9720000000000004</v>
      </c>
      <c r="AK389" s="266">
        <v>7.5910000000000002</v>
      </c>
      <c r="AL389" s="266">
        <v>7.976</v>
      </c>
      <c r="AM389" s="266">
        <v>8.1869999999999994</v>
      </c>
      <c r="AN389" s="266">
        <v>8.5220000000000002</v>
      </c>
      <c r="AO389" s="266">
        <v>8.7560000000000002</v>
      </c>
      <c r="AP389" s="266">
        <v>9.1110000000000007</v>
      </c>
      <c r="AQ389" s="266">
        <v>9.8109999999999999</v>
      </c>
      <c r="AR389" s="266">
        <v>10.561</v>
      </c>
      <c r="AS389" s="266">
        <v>10.984999999999999</v>
      </c>
      <c r="AT389" s="266">
        <v>11.281000000000001</v>
      </c>
      <c r="AU389" s="266">
        <v>11.734</v>
      </c>
      <c r="AV389" s="266">
        <v>12.038</v>
      </c>
      <c r="AW389" s="266">
        <v>12.631</v>
      </c>
      <c r="AX389" s="266">
        <v>13.712999999999999</v>
      </c>
      <c r="BA389" s="372">
        <v>387</v>
      </c>
      <c r="BB389" s="372">
        <v>-0.21210000000000001</v>
      </c>
      <c r="BC389" s="372">
        <v>9.1072000000000006</v>
      </c>
      <c r="BD389" s="372">
        <v>0.12279</v>
      </c>
      <c r="BE389" s="372">
        <v>6.3220000000000001</v>
      </c>
      <c r="BF389" s="372">
        <v>6.9009999999999998</v>
      </c>
      <c r="BG389" s="372">
        <v>7.2690000000000001</v>
      </c>
      <c r="BH389" s="372">
        <v>7.4729999999999999</v>
      </c>
      <c r="BI389" s="372">
        <v>7.8010000000000002</v>
      </c>
      <c r="BJ389" s="372">
        <v>8.032</v>
      </c>
      <c r="BK389" s="372">
        <v>8.3889999999999993</v>
      </c>
      <c r="BL389" s="372">
        <v>9.1069999999999993</v>
      </c>
      <c r="BM389" s="372">
        <v>9.9009999999999998</v>
      </c>
      <c r="BN389" s="372">
        <v>10.361000000000001</v>
      </c>
      <c r="BO389" s="372">
        <v>10.688000000000001</v>
      </c>
      <c r="BP389" s="372">
        <v>11.195</v>
      </c>
      <c r="BQ389" s="372">
        <v>11.54</v>
      </c>
      <c r="BR389" s="372">
        <v>12.228</v>
      </c>
      <c r="BS389" s="372">
        <v>13.526999999999999</v>
      </c>
    </row>
    <row r="390" spans="1:71" x14ac:dyDescent="0.2">
      <c r="A390" s="265">
        <f t="shared" si="201"/>
        <v>9.4660000000000011</v>
      </c>
      <c r="B390" s="265">
        <f t="shared" si="202"/>
        <v>8.7570000000000014</v>
      </c>
      <c r="C390" s="265">
        <f t="shared" si="179"/>
        <v>10.239000000000001</v>
      </c>
      <c r="D390" s="265">
        <f t="shared" si="203"/>
        <v>388</v>
      </c>
      <c r="E390" s="373">
        <f t="shared" si="204"/>
        <v>12.747433264887064</v>
      </c>
      <c r="F390" s="373">
        <f t="shared" si="205"/>
        <v>1.0622861054072552</v>
      </c>
      <c r="G390" s="373">
        <f t="shared" si="206"/>
        <v>21.747433264887064</v>
      </c>
      <c r="H390" s="374">
        <f t="shared" si="207"/>
        <v>0.95958593862731278</v>
      </c>
      <c r="I390" s="374">
        <f t="shared" si="180"/>
        <v>0.81293221515660219</v>
      </c>
      <c r="J390" s="374">
        <f t="shared" si="181"/>
        <v>0.87414008575391011</v>
      </c>
      <c r="K390" s="265" cm="1">
        <f t="array" ref="K390">$G390^gamma_drug4/($G390^gamma_drug4+(AGE_50_drug4+9)^gamma_drug4)</f>
        <v>1</v>
      </c>
      <c r="L390" s="264">
        <f t="shared" si="182"/>
        <v>388</v>
      </c>
      <c r="M390" s="264">
        <f t="shared" si="183"/>
        <v>-7.715000000000001E-2</v>
      </c>
      <c r="N390" s="264">
        <f t="shared" si="184"/>
        <v>9.4663500000000003</v>
      </c>
      <c r="O390" s="264">
        <f t="shared" si="185"/>
        <v>0.116115</v>
      </c>
      <c r="P390" s="264">
        <f t="shared" si="186"/>
        <v>6.6530000000000005</v>
      </c>
      <c r="Q390" s="264">
        <f t="shared" si="187"/>
        <v>7.2520000000000007</v>
      </c>
      <c r="R390" s="264">
        <f t="shared" si="188"/>
        <v>7.6285000000000007</v>
      </c>
      <c r="S390" s="264">
        <f t="shared" si="189"/>
        <v>7.8360000000000003</v>
      </c>
      <c r="T390" s="264">
        <f t="shared" si="190"/>
        <v>8.1679999999999993</v>
      </c>
      <c r="U390" s="264">
        <f t="shared" si="191"/>
        <v>8.400500000000001</v>
      </c>
      <c r="V390" s="264">
        <f t="shared" si="192"/>
        <v>8.7570000000000014</v>
      </c>
      <c r="W390" s="264">
        <f t="shared" si="193"/>
        <v>9.4660000000000011</v>
      </c>
      <c r="X390" s="264">
        <f t="shared" si="194"/>
        <v>10.239000000000001</v>
      </c>
      <c r="Y390" s="264">
        <f t="shared" si="195"/>
        <v>10.6815</v>
      </c>
      <c r="Z390" s="264">
        <f t="shared" si="196"/>
        <v>10.993499999999999</v>
      </c>
      <c r="AA390" s="264">
        <f t="shared" si="197"/>
        <v>11.474</v>
      </c>
      <c r="AB390" s="264">
        <f t="shared" si="198"/>
        <v>11.798500000000001</v>
      </c>
      <c r="AC390" s="264">
        <f t="shared" si="199"/>
        <v>12.439499999999999</v>
      </c>
      <c r="AD390" s="264">
        <f t="shared" si="200"/>
        <v>13.631</v>
      </c>
      <c r="AF390" s="266">
        <v>388</v>
      </c>
      <c r="AG390" s="266">
        <v>5.8299999999999998E-2</v>
      </c>
      <c r="AH390" s="266">
        <v>9.8183000000000007</v>
      </c>
      <c r="AI390" s="266">
        <v>0.10943</v>
      </c>
      <c r="AJ390" s="266">
        <v>6.9779999999999998</v>
      </c>
      <c r="AK390" s="266">
        <v>7.5970000000000004</v>
      </c>
      <c r="AL390" s="266">
        <v>7.9820000000000002</v>
      </c>
      <c r="AM390" s="266">
        <v>8.1929999999999996</v>
      </c>
      <c r="AN390" s="266">
        <v>8.5289999999999999</v>
      </c>
      <c r="AO390" s="266">
        <v>8.7620000000000005</v>
      </c>
      <c r="AP390" s="266">
        <v>9.1180000000000003</v>
      </c>
      <c r="AQ390" s="266">
        <v>9.8179999999999996</v>
      </c>
      <c r="AR390" s="266">
        <v>10.569000000000001</v>
      </c>
      <c r="AS390" s="266">
        <v>10.993</v>
      </c>
      <c r="AT390" s="266">
        <v>11.29</v>
      </c>
      <c r="AU390" s="266">
        <v>11.744</v>
      </c>
      <c r="AV390" s="266">
        <v>12.047000000000001</v>
      </c>
      <c r="AW390" s="266">
        <v>12.641</v>
      </c>
      <c r="AX390" s="266">
        <v>13.724</v>
      </c>
      <c r="BA390" s="372">
        <v>388</v>
      </c>
      <c r="BB390" s="372">
        <v>-0.21260000000000001</v>
      </c>
      <c r="BC390" s="372">
        <v>9.1143999999999998</v>
      </c>
      <c r="BD390" s="372">
        <v>0.12280000000000001</v>
      </c>
      <c r="BE390" s="372">
        <v>6.3280000000000003</v>
      </c>
      <c r="BF390" s="372">
        <v>6.907</v>
      </c>
      <c r="BG390" s="372">
        <v>7.2750000000000004</v>
      </c>
      <c r="BH390" s="372">
        <v>7.4790000000000001</v>
      </c>
      <c r="BI390" s="372">
        <v>7.8070000000000004</v>
      </c>
      <c r="BJ390" s="372">
        <v>8.0389999999999997</v>
      </c>
      <c r="BK390" s="372">
        <v>8.3960000000000008</v>
      </c>
      <c r="BL390" s="372">
        <v>9.1140000000000008</v>
      </c>
      <c r="BM390" s="372">
        <v>9.9090000000000007</v>
      </c>
      <c r="BN390" s="372">
        <v>10.37</v>
      </c>
      <c r="BO390" s="372">
        <v>10.696999999999999</v>
      </c>
      <c r="BP390" s="372">
        <v>11.204000000000001</v>
      </c>
      <c r="BQ390" s="372">
        <v>11.55</v>
      </c>
      <c r="BR390" s="372">
        <v>12.238</v>
      </c>
      <c r="BS390" s="372">
        <v>13.538</v>
      </c>
    </row>
    <row r="391" spans="1:71" x14ac:dyDescent="0.2">
      <c r="A391" s="265">
        <f t="shared" si="201"/>
        <v>9.4740000000000002</v>
      </c>
      <c r="B391" s="265">
        <f t="shared" si="202"/>
        <v>8.7639999999999993</v>
      </c>
      <c r="C391" s="265">
        <f t="shared" si="179"/>
        <v>10.247</v>
      </c>
      <c r="D391" s="265">
        <f t="shared" si="203"/>
        <v>389</v>
      </c>
      <c r="E391" s="373">
        <f t="shared" si="204"/>
        <v>12.780287474332649</v>
      </c>
      <c r="F391" s="373">
        <f t="shared" si="205"/>
        <v>1.0650239561943875</v>
      </c>
      <c r="G391" s="373">
        <f t="shared" si="206"/>
        <v>21.780287474332649</v>
      </c>
      <c r="H391" s="374">
        <f t="shared" si="207"/>
        <v>0.95983983151987229</v>
      </c>
      <c r="I391" s="374">
        <f t="shared" si="180"/>
        <v>0.81362451712302619</v>
      </c>
      <c r="J391" s="374">
        <f t="shared" si="181"/>
        <v>0.87457126629662674</v>
      </c>
      <c r="K391" s="265" cm="1">
        <f t="array" ref="K391">$G391^gamma_drug4/($G391^gamma_drug4+(AGE_50_drug4+9)^gamma_drug4)</f>
        <v>1</v>
      </c>
      <c r="L391" s="264">
        <f t="shared" si="182"/>
        <v>389</v>
      </c>
      <c r="M391" s="264">
        <f t="shared" si="183"/>
        <v>-7.7449999999999991E-2</v>
      </c>
      <c r="N391" s="264">
        <f t="shared" si="184"/>
        <v>9.4737000000000009</v>
      </c>
      <c r="O391" s="264">
        <f t="shared" si="185"/>
        <v>0.116115</v>
      </c>
      <c r="P391" s="264">
        <f t="shared" si="186"/>
        <v>6.6579999999999995</v>
      </c>
      <c r="Q391" s="264">
        <f t="shared" si="187"/>
        <v>7.258</v>
      </c>
      <c r="R391" s="264">
        <f t="shared" si="188"/>
        <v>7.6340000000000003</v>
      </c>
      <c r="S391" s="264">
        <f t="shared" si="189"/>
        <v>7.8420000000000005</v>
      </c>
      <c r="T391" s="264">
        <f t="shared" si="190"/>
        <v>8.1745000000000001</v>
      </c>
      <c r="U391" s="264">
        <f t="shared" si="191"/>
        <v>8.407</v>
      </c>
      <c r="V391" s="264">
        <f t="shared" si="192"/>
        <v>8.7639999999999993</v>
      </c>
      <c r="W391" s="264">
        <f t="shared" si="193"/>
        <v>9.4740000000000002</v>
      </c>
      <c r="X391" s="264">
        <f t="shared" si="194"/>
        <v>10.247</v>
      </c>
      <c r="Y391" s="264">
        <f t="shared" si="195"/>
        <v>10.690000000000001</v>
      </c>
      <c r="Z391" s="264">
        <f t="shared" si="196"/>
        <v>11.001999999999999</v>
      </c>
      <c r="AA391" s="264">
        <f t="shared" si="197"/>
        <v>11.4825</v>
      </c>
      <c r="AB391" s="264">
        <f t="shared" si="198"/>
        <v>11.807499999999999</v>
      </c>
      <c r="AC391" s="264">
        <f t="shared" si="199"/>
        <v>12.4495</v>
      </c>
      <c r="AD391" s="264">
        <f t="shared" si="200"/>
        <v>13.641999999999999</v>
      </c>
      <c r="AF391" s="266">
        <v>389</v>
      </c>
      <c r="AG391" s="266">
        <v>5.8099999999999999E-2</v>
      </c>
      <c r="AH391" s="266">
        <v>9.8256999999999994</v>
      </c>
      <c r="AI391" s="266">
        <v>0.10943</v>
      </c>
      <c r="AJ391" s="266">
        <v>6.9829999999999997</v>
      </c>
      <c r="AK391" s="266">
        <v>7.6029999999999998</v>
      </c>
      <c r="AL391" s="266">
        <v>7.9880000000000004</v>
      </c>
      <c r="AM391" s="266">
        <v>8.1989999999999998</v>
      </c>
      <c r="AN391" s="266">
        <v>8.5350000000000001</v>
      </c>
      <c r="AO391" s="266">
        <v>8.7690000000000001</v>
      </c>
      <c r="AP391" s="266">
        <v>9.125</v>
      </c>
      <c r="AQ391" s="266">
        <v>9.8260000000000005</v>
      </c>
      <c r="AR391" s="266">
        <v>10.577</v>
      </c>
      <c r="AS391" s="266">
        <v>11.002000000000001</v>
      </c>
      <c r="AT391" s="266">
        <v>11.298999999999999</v>
      </c>
      <c r="AU391" s="266">
        <v>11.752000000000001</v>
      </c>
      <c r="AV391" s="266">
        <v>12.055999999999999</v>
      </c>
      <c r="AW391" s="266">
        <v>12.651</v>
      </c>
      <c r="AX391" s="266">
        <v>13.734</v>
      </c>
      <c r="BA391" s="372">
        <v>389</v>
      </c>
      <c r="BB391" s="372">
        <v>-0.21299999999999999</v>
      </c>
      <c r="BC391" s="372">
        <v>9.1217000000000006</v>
      </c>
      <c r="BD391" s="372">
        <v>0.12280000000000001</v>
      </c>
      <c r="BE391" s="372">
        <v>6.3330000000000002</v>
      </c>
      <c r="BF391" s="372">
        <v>6.9130000000000003</v>
      </c>
      <c r="BG391" s="372">
        <v>7.28</v>
      </c>
      <c r="BH391" s="372">
        <v>7.4850000000000003</v>
      </c>
      <c r="BI391" s="372">
        <v>7.8140000000000001</v>
      </c>
      <c r="BJ391" s="372">
        <v>8.0449999999999999</v>
      </c>
      <c r="BK391" s="372">
        <v>8.4030000000000005</v>
      </c>
      <c r="BL391" s="372">
        <v>9.1219999999999999</v>
      </c>
      <c r="BM391" s="372">
        <v>9.9169999999999998</v>
      </c>
      <c r="BN391" s="372">
        <v>10.378</v>
      </c>
      <c r="BO391" s="372">
        <v>10.705</v>
      </c>
      <c r="BP391" s="372">
        <v>11.212999999999999</v>
      </c>
      <c r="BQ391" s="372">
        <v>11.558999999999999</v>
      </c>
      <c r="BR391" s="372">
        <v>12.247999999999999</v>
      </c>
      <c r="BS391" s="372">
        <v>13.55</v>
      </c>
    </row>
    <row r="392" spans="1:71" x14ac:dyDescent="0.2">
      <c r="A392" s="265">
        <f t="shared" si="201"/>
        <v>9.4809999999999999</v>
      </c>
      <c r="B392" s="265">
        <f t="shared" si="202"/>
        <v>8.7705000000000002</v>
      </c>
      <c r="C392" s="265">
        <f t="shared" si="179"/>
        <v>10.255000000000001</v>
      </c>
      <c r="D392" s="265">
        <f t="shared" si="203"/>
        <v>390</v>
      </c>
      <c r="E392" s="373">
        <f t="shared" si="204"/>
        <v>12.813141683778234</v>
      </c>
      <c r="F392" s="373">
        <f t="shared" si="205"/>
        <v>1.0677618069815196</v>
      </c>
      <c r="G392" s="373">
        <f t="shared" si="206"/>
        <v>21.813141683778234</v>
      </c>
      <c r="H392" s="374">
        <f t="shared" si="207"/>
        <v>0.96009181647559183</v>
      </c>
      <c r="I392" s="374">
        <f t="shared" si="180"/>
        <v>0.81431380318598168</v>
      </c>
      <c r="J392" s="374">
        <f t="shared" si="181"/>
        <v>0.87500053383861254</v>
      </c>
      <c r="K392" s="265" cm="1">
        <f t="array" ref="K392">$G392^gamma_drug4/($G392^gamma_drug4+(AGE_50_drug4+9)^gamma_drug4)</f>
        <v>1</v>
      </c>
      <c r="L392" s="264">
        <f t="shared" si="182"/>
        <v>390</v>
      </c>
      <c r="M392" s="264">
        <f t="shared" si="183"/>
        <v>-7.7800000000000008E-2</v>
      </c>
      <c r="N392" s="264">
        <f t="shared" si="184"/>
        <v>9.48095</v>
      </c>
      <c r="O392" s="264">
        <f t="shared" si="185"/>
        <v>0.11612500000000001</v>
      </c>
      <c r="P392" s="264">
        <f t="shared" si="186"/>
        <v>6.6630000000000003</v>
      </c>
      <c r="Q392" s="264">
        <f t="shared" si="187"/>
        <v>7.2629999999999999</v>
      </c>
      <c r="R392" s="264">
        <f t="shared" si="188"/>
        <v>7.64</v>
      </c>
      <c r="S392" s="264">
        <f t="shared" si="189"/>
        <v>7.8479999999999999</v>
      </c>
      <c r="T392" s="264">
        <f t="shared" si="190"/>
        <v>8.1805000000000003</v>
      </c>
      <c r="U392" s="264">
        <f t="shared" si="191"/>
        <v>8.4134999999999991</v>
      </c>
      <c r="V392" s="264">
        <f t="shared" si="192"/>
        <v>8.7705000000000002</v>
      </c>
      <c r="W392" s="264">
        <f t="shared" si="193"/>
        <v>9.4809999999999999</v>
      </c>
      <c r="X392" s="264">
        <f t="shared" si="194"/>
        <v>10.255000000000001</v>
      </c>
      <c r="Y392" s="264">
        <f t="shared" si="195"/>
        <v>10.698</v>
      </c>
      <c r="Z392" s="264">
        <f t="shared" si="196"/>
        <v>11.0105</v>
      </c>
      <c r="AA392" s="264">
        <f t="shared" si="197"/>
        <v>11.492000000000001</v>
      </c>
      <c r="AB392" s="264">
        <f t="shared" si="198"/>
        <v>11.817500000000001</v>
      </c>
      <c r="AC392" s="264">
        <f t="shared" si="199"/>
        <v>12.4595</v>
      </c>
      <c r="AD392" s="264">
        <f t="shared" si="200"/>
        <v>13.652999999999999</v>
      </c>
      <c r="AF392" s="266">
        <v>390</v>
      </c>
      <c r="AG392" s="266">
        <v>5.7799999999999997E-2</v>
      </c>
      <c r="AH392" s="266">
        <v>9.8330000000000002</v>
      </c>
      <c r="AI392" s="266">
        <v>0.10944</v>
      </c>
      <c r="AJ392" s="266">
        <v>6.9880000000000004</v>
      </c>
      <c r="AK392" s="266">
        <v>7.6079999999999997</v>
      </c>
      <c r="AL392" s="266">
        <v>7.9939999999999998</v>
      </c>
      <c r="AM392" s="266">
        <v>8.2050000000000001</v>
      </c>
      <c r="AN392" s="266">
        <v>8.5410000000000004</v>
      </c>
      <c r="AO392" s="266">
        <v>8.7750000000000004</v>
      </c>
      <c r="AP392" s="266">
        <v>9.1319999999999997</v>
      </c>
      <c r="AQ392" s="266">
        <v>9.8330000000000002</v>
      </c>
      <c r="AR392" s="266">
        <v>10.585000000000001</v>
      </c>
      <c r="AS392" s="266">
        <v>11.01</v>
      </c>
      <c r="AT392" s="266">
        <v>11.307</v>
      </c>
      <c r="AU392" s="266">
        <v>11.760999999999999</v>
      </c>
      <c r="AV392" s="266">
        <v>12.066000000000001</v>
      </c>
      <c r="AW392" s="266">
        <v>12.66</v>
      </c>
      <c r="AX392" s="266">
        <v>13.744999999999999</v>
      </c>
      <c r="BA392" s="372">
        <v>390</v>
      </c>
      <c r="BB392" s="372">
        <v>-0.21340000000000001</v>
      </c>
      <c r="BC392" s="372">
        <v>9.1288999999999998</v>
      </c>
      <c r="BD392" s="372">
        <v>0.12281</v>
      </c>
      <c r="BE392" s="372">
        <v>6.3380000000000001</v>
      </c>
      <c r="BF392" s="372">
        <v>6.9180000000000001</v>
      </c>
      <c r="BG392" s="372">
        <v>7.2859999999999996</v>
      </c>
      <c r="BH392" s="372">
        <v>7.4909999999999997</v>
      </c>
      <c r="BI392" s="372">
        <v>7.82</v>
      </c>
      <c r="BJ392" s="372">
        <v>8.0519999999999996</v>
      </c>
      <c r="BK392" s="372">
        <v>8.4090000000000007</v>
      </c>
      <c r="BL392" s="372">
        <v>9.1289999999999996</v>
      </c>
      <c r="BM392" s="372">
        <v>9.9250000000000007</v>
      </c>
      <c r="BN392" s="372">
        <v>10.385999999999999</v>
      </c>
      <c r="BO392" s="372">
        <v>10.714</v>
      </c>
      <c r="BP392" s="372">
        <v>11.223000000000001</v>
      </c>
      <c r="BQ392" s="372">
        <v>11.569000000000001</v>
      </c>
      <c r="BR392" s="372">
        <v>12.259</v>
      </c>
      <c r="BS392" s="372">
        <v>13.561</v>
      </c>
    </row>
    <row r="393" spans="1:71" x14ac:dyDescent="0.2">
      <c r="A393" s="265">
        <f t="shared" si="201"/>
        <v>9.4879999999999995</v>
      </c>
      <c r="B393" s="265">
        <f t="shared" si="202"/>
        <v>8.7774999999999999</v>
      </c>
      <c r="C393" s="265">
        <f t="shared" si="179"/>
        <v>10.262499999999999</v>
      </c>
      <c r="D393" s="265">
        <f t="shared" si="203"/>
        <v>391</v>
      </c>
      <c r="E393" s="373">
        <f t="shared" si="204"/>
        <v>12.845995893223819</v>
      </c>
      <c r="F393" s="373">
        <f t="shared" si="205"/>
        <v>1.0704996577686516</v>
      </c>
      <c r="G393" s="373">
        <f t="shared" si="206"/>
        <v>21.845995893223819</v>
      </c>
      <c r="H393" s="374">
        <f t="shared" si="207"/>
        <v>0.96034190984765633</v>
      </c>
      <c r="I393" s="374">
        <f t="shared" si="180"/>
        <v>0.81500008669314183</v>
      </c>
      <c r="J393" s="374">
        <f t="shared" si="181"/>
        <v>0.87542789829252055</v>
      </c>
      <c r="K393" s="265" cm="1">
        <f t="array" ref="K393">$G393^gamma_drug4/($G393^gamma_drug4+(AGE_50_drug4+9)^gamma_drug4)</f>
        <v>1</v>
      </c>
      <c r="L393" s="264">
        <f t="shared" si="182"/>
        <v>391</v>
      </c>
      <c r="M393" s="264">
        <f t="shared" si="183"/>
        <v>-7.8149999999999997E-2</v>
      </c>
      <c r="N393" s="264">
        <f t="shared" si="184"/>
        <v>9.4882500000000007</v>
      </c>
      <c r="O393" s="264">
        <f t="shared" si="185"/>
        <v>0.11613000000000001</v>
      </c>
      <c r="P393" s="264">
        <f t="shared" si="186"/>
        <v>6.6680000000000001</v>
      </c>
      <c r="Q393" s="264">
        <f t="shared" si="187"/>
        <v>7.2690000000000001</v>
      </c>
      <c r="R393" s="264">
        <f t="shared" si="188"/>
        <v>7.6459999999999999</v>
      </c>
      <c r="S393" s="264">
        <f t="shared" si="189"/>
        <v>7.8540000000000001</v>
      </c>
      <c r="T393" s="264">
        <f t="shared" si="190"/>
        <v>8.1869999999999994</v>
      </c>
      <c r="U393" s="264">
        <f t="shared" si="191"/>
        <v>8.42</v>
      </c>
      <c r="V393" s="264">
        <f t="shared" si="192"/>
        <v>8.7774999999999999</v>
      </c>
      <c r="W393" s="264">
        <f t="shared" si="193"/>
        <v>9.4879999999999995</v>
      </c>
      <c r="X393" s="264">
        <f t="shared" si="194"/>
        <v>10.262499999999999</v>
      </c>
      <c r="Y393" s="264">
        <f t="shared" si="195"/>
        <v>10.7065</v>
      </c>
      <c r="Z393" s="264">
        <f t="shared" si="196"/>
        <v>11.019</v>
      </c>
      <c r="AA393" s="264">
        <f t="shared" si="197"/>
        <v>11.5015</v>
      </c>
      <c r="AB393" s="264">
        <f t="shared" si="198"/>
        <v>11.826499999999999</v>
      </c>
      <c r="AC393" s="264">
        <f t="shared" si="199"/>
        <v>12.469000000000001</v>
      </c>
      <c r="AD393" s="264">
        <f t="shared" si="200"/>
        <v>13.664</v>
      </c>
      <c r="AF393" s="266">
        <v>391</v>
      </c>
      <c r="AG393" s="266">
        <v>5.7599999999999998E-2</v>
      </c>
      <c r="AH393" s="266">
        <v>9.8404000000000007</v>
      </c>
      <c r="AI393" s="266">
        <v>0.10945000000000001</v>
      </c>
      <c r="AJ393" s="266">
        <v>6.9930000000000003</v>
      </c>
      <c r="AK393" s="266">
        <v>7.6139999999999999</v>
      </c>
      <c r="AL393" s="266">
        <v>8</v>
      </c>
      <c r="AM393" s="266">
        <v>8.2110000000000003</v>
      </c>
      <c r="AN393" s="266">
        <v>8.548</v>
      </c>
      <c r="AO393" s="266">
        <v>8.782</v>
      </c>
      <c r="AP393" s="266">
        <v>9.1389999999999993</v>
      </c>
      <c r="AQ393" s="266">
        <v>9.84</v>
      </c>
      <c r="AR393" s="266">
        <v>10.593</v>
      </c>
      <c r="AS393" s="266">
        <v>11.018000000000001</v>
      </c>
      <c r="AT393" s="266">
        <v>11.316000000000001</v>
      </c>
      <c r="AU393" s="266">
        <v>11.771000000000001</v>
      </c>
      <c r="AV393" s="266">
        <v>12.074999999999999</v>
      </c>
      <c r="AW393" s="266">
        <v>12.67</v>
      </c>
      <c r="AX393" s="266">
        <v>13.756</v>
      </c>
      <c r="BA393" s="372">
        <v>391</v>
      </c>
      <c r="BB393" s="372">
        <v>-0.21390000000000001</v>
      </c>
      <c r="BC393" s="372">
        <v>9.1361000000000008</v>
      </c>
      <c r="BD393" s="372">
        <v>0.12281</v>
      </c>
      <c r="BE393" s="372">
        <v>6.343</v>
      </c>
      <c r="BF393" s="372">
        <v>6.9240000000000004</v>
      </c>
      <c r="BG393" s="372">
        <v>7.2919999999999998</v>
      </c>
      <c r="BH393" s="372">
        <v>7.4969999999999999</v>
      </c>
      <c r="BI393" s="372">
        <v>7.8259999999999996</v>
      </c>
      <c r="BJ393" s="372">
        <v>8.0579999999999998</v>
      </c>
      <c r="BK393" s="372">
        <v>8.4160000000000004</v>
      </c>
      <c r="BL393" s="372">
        <v>9.1359999999999992</v>
      </c>
      <c r="BM393" s="372">
        <v>9.9320000000000004</v>
      </c>
      <c r="BN393" s="372">
        <v>10.395</v>
      </c>
      <c r="BO393" s="372">
        <v>10.722</v>
      </c>
      <c r="BP393" s="372">
        <v>11.231999999999999</v>
      </c>
      <c r="BQ393" s="372">
        <v>11.577999999999999</v>
      </c>
      <c r="BR393" s="372">
        <v>12.268000000000001</v>
      </c>
      <c r="BS393" s="372">
        <v>13.571999999999999</v>
      </c>
    </row>
    <row r="394" spans="1:71" x14ac:dyDescent="0.2">
      <c r="A394" s="265">
        <f t="shared" si="201"/>
        <v>9.4954999999999998</v>
      </c>
      <c r="B394" s="265">
        <f t="shared" si="202"/>
        <v>8.7839999999999989</v>
      </c>
      <c r="C394" s="265">
        <f t="shared" si="179"/>
        <v>10.2705</v>
      </c>
      <c r="D394" s="265">
        <f t="shared" si="203"/>
        <v>392</v>
      </c>
      <c r="E394" s="373">
        <f t="shared" si="204"/>
        <v>12.878850102669405</v>
      </c>
      <c r="F394" s="373">
        <f t="shared" si="205"/>
        <v>1.0732375085557837</v>
      </c>
      <c r="G394" s="373">
        <f t="shared" si="206"/>
        <v>21.878850102669404</v>
      </c>
      <c r="H394" s="374">
        <f t="shared" si="207"/>
        <v>0.96059012783624276</v>
      </c>
      <c r="I394" s="374">
        <f t="shared" si="180"/>
        <v>0.81568338095021764</v>
      </c>
      <c r="J394" s="374">
        <f t="shared" si="181"/>
        <v>0.87585336951645543</v>
      </c>
      <c r="K394" s="265" cm="1">
        <f t="array" ref="K394">$G394^gamma_drug4/($G394^gamma_drug4+(AGE_50_drug4+9)^gamma_drug4)</f>
        <v>1</v>
      </c>
      <c r="L394" s="264">
        <f t="shared" si="182"/>
        <v>392</v>
      </c>
      <c r="M394" s="264">
        <f t="shared" si="183"/>
        <v>-7.85E-2</v>
      </c>
      <c r="N394" s="264">
        <f t="shared" si="184"/>
        <v>9.4955999999999996</v>
      </c>
      <c r="O394" s="264">
        <f t="shared" si="185"/>
        <v>0.11613999999999999</v>
      </c>
      <c r="P394" s="264">
        <f t="shared" si="186"/>
        <v>6.673</v>
      </c>
      <c r="Q394" s="264">
        <f t="shared" si="187"/>
        <v>7.2744999999999997</v>
      </c>
      <c r="R394" s="264">
        <f t="shared" si="188"/>
        <v>7.6520000000000001</v>
      </c>
      <c r="S394" s="264">
        <f t="shared" si="189"/>
        <v>7.8605</v>
      </c>
      <c r="T394" s="264">
        <f t="shared" si="190"/>
        <v>8.1929999999999996</v>
      </c>
      <c r="U394" s="264">
        <f t="shared" si="191"/>
        <v>8.4260000000000002</v>
      </c>
      <c r="V394" s="264">
        <f t="shared" si="192"/>
        <v>8.7839999999999989</v>
      </c>
      <c r="W394" s="264">
        <f t="shared" si="193"/>
        <v>9.4954999999999998</v>
      </c>
      <c r="X394" s="264">
        <f t="shared" si="194"/>
        <v>10.2705</v>
      </c>
      <c r="Y394" s="264">
        <f t="shared" si="195"/>
        <v>10.715</v>
      </c>
      <c r="Z394" s="264">
        <f t="shared" si="196"/>
        <v>11.0275</v>
      </c>
      <c r="AA394" s="264">
        <f t="shared" si="197"/>
        <v>11.5105</v>
      </c>
      <c r="AB394" s="264">
        <f t="shared" si="198"/>
        <v>11.835999999999999</v>
      </c>
      <c r="AC394" s="264">
        <f t="shared" si="199"/>
        <v>12.4795</v>
      </c>
      <c r="AD394" s="264">
        <f t="shared" si="200"/>
        <v>13.6755</v>
      </c>
      <c r="AF394" s="266">
        <v>392</v>
      </c>
      <c r="AG394" s="266">
        <v>5.7299999999999997E-2</v>
      </c>
      <c r="AH394" s="266">
        <v>9.8477999999999994</v>
      </c>
      <c r="AI394" s="266">
        <v>0.10946</v>
      </c>
      <c r="AJ394" s="266">
        <v>6.9980000000000002</v>
      </c>
      <c r="AK394" s="266">
        <v>7.62</v>
      </c>
      <c r="AL394" s="266">
        <v>8.0060000000000002</v>
      </c>
      <c r="AM394" s="266">
        <v>8.218</v>
      </c>
      <c r="AN394" s="266">
        <v>8.5540000000000003</v>
      </c>
      <c r="AO394" s="266">
        <v>8.7880000000000003</v>
      </c>
      <c r="AP394" s="266">
        <v>9.1449999999999996</v>
      </c>
      <c r="AQ394" s="266">
        <v>9.8480000000000008</v>
      </c>
      <c r="AR394" s="266">
        <v>10.601000000000001</v>
      </c>
      <c r="AS394" s="266">
        <v>11.026999999999999</v>
      </c>
      <c r="AT394" s="266">
        <v>11.324</v>
      </c>
      <c r="AU394" s="266">
        <v>11.78</v>
      </c>
      <c r="AV394" s="266">
        <v>12.084</v>
      </c>
      <c r="AW394" s="266">
        <v>12.68</v>
      </c>
      <c r="AX394" s="266">
        <v>13.766999999999999</v>
      </c>
      <c r="BA394" s="372">
        <v>392</v>
      </c>
      <c r="BB394" s="372">
        <v>-0.21429999999999999</v>
      </c>
      <c r="BC394" s="372">
        <v>9.1433999999999997</v>
      </c>
      <c r="BD394" s="372">
        <v>0.12282</v>
      </c>
      <c r="BE394" s="372">
        <v>6.3479999999999999</v>
      </c>
      <c r="BF394" s="372">
        <v>6.9290000000000003</v>
      </c>
      <c r="BG394" s="372">
        <v>7.298</v>
      </c>
      <c r="BH394" s="372">
        <v>7.5030000000000001</v>
      </c>
      <c r="BI394" s="372">
        <v>7.8319999999999999</v>
      </c>
      <c r="BJ394" s="372">
        <v>8.0640000000000001</v>
      </c>
      <c r="BK394" s="372">
        <v>8.423</v>
      </c>
      <c r="BL394" s="372">
        <v>9.1430000000000007</v>
      </c>
      <c r="BM394" s="372">
        <v>9.94</v>
      </c>
      <c r="BN394" s="372">
        <v>10.403</v>
      </c>
      <c r="BO394" s="372">
        <v>10.731</v>
      </c>
      <c r="BP394" s="372">
        <v>11.241</v>
      </c>
      <c r="BQ394" s="372">
        <v>11.587999999999999</v>
      </c>
      <c r="BR394" s="372">
        <v>12.279</v>
      </c>
      <c r="BS394" s="372">
        <v>13.584</v>
      </c>
    </row>
    <row r="395" spans="1:71" x14ac:dyDescent="0.2">
      <c r="A395" s="265">
        <f t="shared" si="201"/>
        <v>9.5030000000000001</v>
      </c>
      <c r="B395" s="265">
        <f t="shared" si="202"/>
        <v>8.7904999999999998</v>
      </c>
      <c r="C395" s="265">
        <f t="shared" si="179"/>
        <v>10.278500000000001</v>
      </c>
      <c r="D395" s="265">
        <f t="shared" si="203"/>
        <v>393</v>
      </c>
      <c r="E395" s="373">
        <f t="shared" si="204"/>
        <v>12.91170431211499</v>
      </c>
      <c r="F395" s="373">
        <f t="shared" si="205"/>
        <v>1.0759753593429158</v>
      </c>
      <c r="G395" s="373">
        <f t="shared" si="206"/>
        <v>21.911704312114992</v>
      </c>
      <c r="H395" s="374">
        <f t="shared" si="207"/>
        <v>0.96083648649000342</v>
      </c>
      <c r="I395" s="374">
        <f t="shared" si="180"/>
        <v>0.81636369922075658</v>
      </c>
      <c r="J395" s="374">
        <f t="shared" si="181"/>
        <v>0.87627695731424482</v>
      </c>
      <c r="K395" s="265" cm="1">
        <f t="array" ref="K395">$G395^gamma_drug4/($G395^gamma_drug4+(AGE_50_drug4+9)^gamma_drug4)</f>
        <v>1</v>
      </c>
      <c r="L395" s="264">
        <f t="shared" si="182"/>
        <v>393</v>
      </c>
      <c r="M395" s="264">
        <f t="shared" si="183"/>
        <v>-7.8850000000000003E-2</v>
      </c>
      <c r="N395" s="264">
        <f t="shared" si="184"/>
        <v>9.5028500000000005</v>
      </c>
      <c r="O395" s="264">
        <f t="shared" si="185"/>
        <v>0.116145</v>
      </c>
      <c r="P395" s="264">
        <f t="shared" si="186"/>
        <v>6.6779999999999999</v>
      </c>
      <c r="Q395" s="264">
        <f t="shared" si="187"/>
        <v>7.2799999999999994</v>
      </c>
      <c r="R395" s="264">
        <f t="shared" si="188"/>
        <v>7.6580000000000004</v>
      </c>
      <c r="S395" s="264">
        <f t="shared" si="189"/>
        <v>7.8665000000000003</v>
      </c>
      <c r="T395" s="264">
        <f t="shared" si="190"/>
        <v>8.1989999999999998</v>
      </c>
      <c r="U395" s="264">
        <f t="shared" si="191"/>
        <v>8.4329999999999998</v>
      </c>
      <c r="V395" s="264">
        <f t="shared" si="192"/>
        <v>8.7904999999999998</v>
      </c>
      <c r="W395" s="264">
        <f t="shared" si="193"/>
        <v>9.5030000000000001</v>
      </c>
      <c r="X395" s="264">
        <f t="shared" si="194"/>
        <v>10.278500000000001</v>
      </c>
      <c r="Y395" s="264">
        <f t="shared" si="195"/>
        <v>10.722999999999999</v>
      </c>
      <c r="Z395" s="264">
        <f t="shared" si="196"/>
        <v>11.0365</v>
      </c>
      <c r="AA395" s="264">
        <f t="shared" si="197"/>
        <v>11.519500000000001</v>
      </c>
      <c r="AB395" s="264">
        <f t="shared" si="198"/>
        <v>11.845499999999999</v>
      </c>
      <c r="AC395" s="264">
        <f t="shared" si="199"/>
        <v>12.4895</v>
      </c>
      <c r="AD395" s="264">
        <f t="shared" si="200"/>
        <v>13.686500000000001</v>
      </c>
      <c r="AF395" s="266">
        <v>393</v>
      </c>
      <c r="AG395" s="266">
        <v>5.7000000000000002E-2</v>
      </c>
      <c r="AH395" s="266">
        <v>9.8551000000000002</v>
      </c>
      <c r="AI395" s="266">
        <v>0.10947</v>
      </c>
      <c r="AJ395" s="266">
        <v>7.0030000000000001</v>
      </c>
      <c r="AK395" s="266">
        <v>7.625</v>
      </c>
      <c r="AL395" s="266">
        <v>8.0120000000000005</v>
      </c>
      <c r="AM395" s="266">
        <v>8.2240000000000002</v>
      </c>
      <c r="AN395" s="266">
        <v>8.56</v>
      </c>
      <c r="AO395" s="266">
        <v>8.7949999999999999</v>
      </c>
      <c r="AP395" s="266">
        <v>9.1519999999999992</v>
      </c>
      <c r="AQ395" s="266">
        <v>9.8550000000000004</v>
      </c>
      <c r="AR395" s="266">
        <v>10.609</v>
      </c>
      <c r="AS395" s="266">
        <v>11.035</v>
      </c>
      <c r="AT395" s="266">
        <v>11.333</v>
      </c>
      <c r="AU395" s="266">
        <v>11.789</v>
      </c>
      <c r="AV395" s="266">
        <v>12.093999999999999</v>
      </c>
      <c r="AW395" s="266">
        <v>12.69</v>
      </c>
      <c r="AX395" s="266">
        <v>13.778</v>
      </c>
      <c r="BA395" s="372">
        <v>393</v>
      </c>
      <c r="BB395" s="372">
        <v>-0.2147</v>
      </c>
      <c r="BC395" s="372">
        <v>9.1506000000000007</v>
      </c>
      <c r="BD395" s="372">
        <v>0.12282</v>
      </c>
      <c r="BE395" s="372">
        <v>6.3529999999999998</v>
      </c>
      <c r="BF395" s="372">
        <v>6.9349999999999996</v>
      </c>
      <c r="BG395" s="372">
        <v>7.3040000000000003</v>
      </c>
      <c r="BH395" s="372">
        <v>7.5090000000000003</v>
      </c>
      <c r="BI395" s="372">
        <v>7.8380000000000001</v>
      </c>
      <c r="BJ395" s="372">
        <v>8.0709999999999997</v>
      </c>
      <c r="BK395" s="372">
        <v>8.4290000000000003</v>
      </c>
      <c r="BL395" s="372">
        <v>9.1509999999999998</v>
      </c>
      <c r="BM395" s="372">
        <v>9.9480000000000004</v>
      </c>
      <c r="BN395" s="372">
        <v>10.411</v>
      </c>
      <c r="BO395" s="372">
        <v>10.74</v>
      </c>
      <c r="BP395" s="372">
        <v>11.25</v>
      </c>
      <c r="BQ395" s="372">
        <v>11.597</v>
      </c>
      <c r="BR395" s="372">
        <v>12.289</v>
      </c>
      <c r="BS395" s="372">
        <v>13.595000000000001</v>
      </c>
    </row>
    <row r="396" spans="1:71" x14ac:dyDescent="0.2">
      <c r="A396" s="265">
        <f t="shared" si="201"/>
        <v>9.5105000000000004</v>
      </c>
      <c r="B396" s="265">
        <f t="shared" si="202"/>
        <v>8.7974999999999994</v>
      </c>
      <c r="C396" s="265">
        <f t="shared" si="179"/>
        <v>10.2865</v>
      </c>
      <c r="D396" s="265">
        <f t="shared" si="203"/>
        <v>394</v>
      </c>
      <c r="E396" s="373">
        <f t="shared" si="204"/>
        <v>12.944558521560575</v>
      </c>
      <c r="F396" s="373">
        <f t="shared" si="205"/>
        <v>1.0787132101300478</v>
      </c>
      <c r="G396" s="373">
        <f t="shared" si="206"/>
        <v>21.944558521560573</v>
      </c>
      <c r="H396" s="374">
        <f t="shared" si="207"/>
        <v>0.96108100170753419</v>
      </c>
      <c r="I396" s="374">
        <f t="shared" si="180"/>
        <v>0.81704105472594324</v>
      </c>
      <c r="J396" s="374">
        <f t="shared" si="181"/>
        <v>0.87669867143570934</v>
      </c>
      <c r="K396" s="265" cm="1">
        <f t="array" ref="K396">$G396^gamma_drug4/($G396^gamma_drug4+(AGE_50_drug4+9)^gamma_drug4)</f>
        <v>1</v>
      </c>
      <c r="L396" s="264">
        <f t="shared" si="182"/>
        <v>394</v>
      </c>
      <c r="M396" s="264">
        <f t="shared" si="183"/>
        <v>-7.9149999999999998E-2</v>
      </c>
      <c r="N396" s="264">
        <f t="shared" si="184"/>
        <v>9.5101499999999994</v>
      </c>
      <c r="O396" s="264">
        <f t="shared" si="185"/>
        <v>0.11615</v>
      </c>
      <c r="P396" s="264">
        <f t="shared" si="186"/>
        <v>6.6835000000000004</v>
      </c>
      <c r="Q396" s="264">
        <f t="shared" si="187"/>
        <v>7.2855000000000008</v>
      </c>
      <c r="R396" s="264">
        <f t="shared" si="188"/>
        <v>7.6630000000000003</v>
      </c>
      <c r="S396" s="264">
        <f t="shared" si="189"/>
        <v>7.8725000000000005</v>
      </c>
      <c r="T396" s="264">
        <f t="shared" si="190"/>
        <v>8.2055000000000007</v>
      </c>
      <c r="U396" s="264">
        <f t="shared" si="191"/>
        <v>8.4390000000000001</v>
      </c>
      <c r="V396" s="264">
        <f t="shared" si="192"/>
        <v>8.7974999999999994</v>
      </c>
      <c r="W396" s="264">
        <f t="shared" si="193"/>
        <v>9.5105000000000004</v>
      </c>
      <c r="X396" s="264">
        <f t="shared" si="194"/>
        <v>10.2865</v>
      </c>
      <c r="Y396" s="264">
        <f t="shared" si="195"/>
        <v>10.7315</v>
      </c>
      <c r="Z396" s="264">
        <f t="shared" si="196"/>
        <v>11.045</v>
      </c>
      <c r="AA396" s="264">
        <f t="shared" si="197"/>
        <v>11.528500000000001</v>
      </c>
      <c r="AB396" s="264">
        <f t="shared" si="198"/>
        <v>11.8545</v>
      </c>
      <c r="AC396" s="264">
        <f t="shared" si="199"/>
        <v>12.499499999999999</v>
      </c>
      <c r="AD396" s="264">
        <f t="shared" si="200"/>
        <v>13.6975</v>
      </c>
      <c r="AF396" s="266">
        <v>394</v>
      </c>
      <c r="AG396" s="266">
        <v>5.6800000000000003E-2</v>
      </c>
      <c r="AH396" s="266">
        <v>9.8625000000000007</v>
      </c>
      <c r="AI396" s="266">
        <v>0.10947999999999999</v>
      </c>
      <c r="AJ396" s="266">
        <v>7.0090000000000003</v>
      </c>
      <c r="AK396" s="266">
        <v>7.6310000000000002</v>
      </c>
      <c r="AL396" s="266">
        <v>8.0169999999999995</v>
      </c>
      <c r="AM396" s="266">
        <v>8.23</v>
      </c>
      <c r="AN396" s="266">
        <v>8.5670000000000002</v>
      </c>
      <c r="AO396" s="266">
        <v>8.8010000000000002</v>
      </c>
      <c r="AP396" s="266">
        <v>9.1590000000000007</v>
      </c>
      <c r="AQ396" s="266">
        <v>9.8629999999999995</v>
      </c>
      <c r="AR396" s="266">
        <v>10.617000000000001</v>
      </c>
      <c r="AS396" s="266">
        <v>11.044</v>
      </c>
      <c r="AT396" s="266">
        <v>11.342000000000001</v>
      </c>
      <c r="AU396" s="266">
        <v>11.798</v>
      </c>
      <c r="AV396" s="266">
        <v>12.103</v>
      </c>
      <c r="AW396" s="266">
        <v>12.7</v>
      </c>
      <c r="AX396" s="266">
        <v>13.789</v>
      </c>
      <c r="BA396" s="372">
        <v>394</v>
      </c>
      <c r="BB396" s="372">
        <v>-0.21510000000000001</v>
      </c>
      <c r="BC396" s="372">
        <v>9.1577999999999999</v>
      </c>
      <c r="BD396" s="372">
        <v>0.12282</v>
      </c>
      <c r="BE396" s="372">
        <v>6.3579999999999997</v>
      </c>
      <c r="BF396" s="372">
        <v>6.94</v>
      </c>
      <c r="BG396" s="372">
        <v>7.3090000000000002</v>
      </c>
      <c r="BH396" s="372">
        <v>7.5149999999999997</v>
      </c>
      <c r="BI396" s="372">
        <v>7.8440000000000003</v>
      </c>
      <c r="BJ396" s="372">
        <v>8.077</v>
      </c>
      <c r="BK396" s="372">
        <v>8.4359999999999999</v>
      </c>
      <c r="BL396" s="372">
        <v>9.1579999999999995</v>
      </c>
      <c r="BM396" s="372">
        <v>9.9559999999999995</v>
      </c>
      <c r="BN396" s="372">
        <v>10.419</v>
      </c>
      <c r="BO396" s="372">
        <v>10.747999999999999</v>
      </c>
      <c r="BP396" s="372">
        <v>11.259</v>
      </c>
      <c r="BQ396" s="372">
        <v>11.606</v>
      </c>
      <c r="BR396" s="372">
        <v>12.298999999999999</v>
      </c>
      <c r="BS396" s="372">
        <v>13.606</v>
      </c>
    </row>
    <row r="397" spans="1:71" x14ac:dyDescent="0.2">
      <c r="A397" s="265">
        <f t="shared" si="201"/>
        <v>9.5174999999999983</v>
      </c>
      <c r="B397" s="265">
        <f t="shared" si="202"/>
        <v>8.8040000000000003</v>
      </c>
      <c r="C397" s="265">
        <f t="shared" si="179"/>
        <v>10.294499999999999</v>
      </c>
      <c r="D397" s="265">
        <f t="shared" si="203"/>
        <v>395</v>
      </c>
      <c r="E397" s="373">
        <f t="shared" si="204"/>
        <v>12.97741273100616</v>
      </c>
      <c r="F397" s="373">
        <f t="shared" si="205"/>
        <v>1.0814510609171799</v>
      </c>
      <c r="G397" s="373">
        <f t="shared" si="206"/>
        <v>21.977412731006162</v>
      </c>
      <c r="H397" s="374">
        <f t="shared" si="207"/>
        <v>0.96132368923883105</v>
      </c>
      <c r="I397" s="374">
        <f t="shared" si="180"/>
        <v>0.81771546064441247</v>
      </c>
      <c r="J397" s="374">
        <f t="shared" si="181"/>
        <v>0.87711852157693282</v>
      </c>
      <c r="K397" s="265" cm="1">
        <f t="array" ref="K397">$G397^gamma_drug4/($G397^gamma_drug4+(AGE_50_drug4+9)^gamma_drug4)</f>
        <v>1</v>
      </c>
      <c r="L397" s="264">
        <f t="shared" si="182"/>
        <v>395</v>
      </c>
      <c r="M397" s="264">
        <f t="shared" si="183"/>
        <v>-7.9500000000000001E-2</v>
      </c>
      <c r="N397" s="264">
        <f t="shared" si="184"/>
        <v>9.5174500000000002</v>
      </c>
      <c r="O397" s="264">
        <f t="shared" si="185"/>
        <v>0.11615499999999999</v>
      </c>
      <c r="P397" s="264">
        <f t="shared" si="186"/>
        <v>6.6885000000000003</v>
      </c>
      <c r="Q397" s="264">
        <f t="shared" si="187"/>
        <v>7.2914999999999992</v>
      </c>
      <c r="R397" s="264">
        <f t="shared" si="188"/>
        <v>7.6690000000000005</v>
      </c>
      <c r="S397" s="264">
        <f t="shared" si="189"/>
        <v>7.8780000000000001</v>
      </c>
      <c r="T397" s="264">
        <f t="shared" si="190"/>
        <v>8.2119999999999997</v>
      </c>
      <c r="U397" s="264">
        <f t="shared" si="191"/>
        <v>8.4454999999999991</v>
      </c>
      <c r="V397" s="264">
        <f t="shared" si="192"/>
        <v>8.8040000000000003</v>
      </c>
      <c r="W397" s="264">
        <f t="shared" si="193"/>
        <v>9.5174999999999983</v>
      </c>
      <c r="X397" s="264">
        <f t="shared" si="194"/>
        <v>10.294499999999999</v>
      </c>
      <c r="Y397" s="264">
        <f t="shared" si="195"/>
        <v>10.74</v>
      </c>
      <c r="Z397" s="264">
        <f t="shared" si="196"/>
        <v>11.0535</v>
      </c>
      <c r="AA397" s="264">
        <f t="shared" si="197"/>
        <v>11.537500000000001</v>
      </c>
      <c r="AB397" s="264">
        <f t="shared" si="198"/>
        <v>11.864000000000001</v>
      </c>
      <c r="AC397" s="264">
        <f t="shared" si="199"/>
        <v>12.509499999999999</v>
      </c>
      <c r="AD397" s="264">
        <f t="shared" si="200"/>
        <v>13.708500000000001</v>
      </c>
      <c r="AF397" s="266">
        <v>395</v>
      </c>
      <c r="AG397" s="266">
        <v>5.6500000000000002E-2</v>
      </c>
      <c r="AH397" s="266">
        <v>9.8698999999999995</v>
      </c>
      <c r="AI397" s="266">
        <v>0.10947999999999999</v>
      </c>
      <c r="AJ397" s="266">
        <v>7.0140000000000002</v>
      </c>
      <c r="AK397" s="266">
        <v>7.6369999999999996</v>
      </c>
      <c r="AL397" s="266">
        <v>8.0229999999999997</v>
      </c>
      <c r="AM397" s="266">
        <v>8.2360000000000007</v>
      </c>
      <c r="AN397" s="266">
        <v>8.5730000000000004</v>
      </c>
      <c r="AO397" s="266">
        <v>8.8079999999999998</v>
      </c>
      <c r="AP397" s="266">
        <v>9.1660000000000004</v>
      </c>
      <c r="AQ397" s="266">
        <v>9.8699999999999992</v>
      </c>
      <c r="AR397" s="266">
        <v>10.625</v>
      </c>
      <c r="AS397" s="266">
        <v>11.052</v>
      </c>
      <c r="AT397" s="266">
        <v>11.35</v>
      </c>
      <c r="AU397" s="266">
        <v>11.807</v>
      </c>
      <c r="AV397" s="266">
        <v>12.112</v>
      </c>
      <c r="AW397" s="266">
        <v>12.71</v>
      </c>
      <c r="AX397" s="266">
        <v>13.798999999999999</v>
      </c>
      <c r="BA397" s="372">
        <v>395</v>
      </c>
      <c r="BB397" s="372">
        <v>-0.2155</v>
      </c>
      <c r="BC397" s="372">
        <v>9.1649999999999991</v>
      </c>
      <c r="BD397" s="372">
        <v>0.12282999999999999</v>
      </c>
      <c r="BE397" s="372">
        <v>6.3630000000000004</v>
      </c>
      <c r="BF397" s="372">
        <v>6.9459999999999997</v>
      </c>
      <c r="BG397" s="372">
        <v>7.3150000000000004</v>
      </c>
      <c r="BH397" s="372">
        <v>7.52</v>
      </c>
      <c r="BI397" s="372">
        <v>7.851</v>
      </c>
      <c r="BJ397" s="372">
        <v>8.0830000000000002</v>
      </c>
      <c r="BK397" s="372">
        <v>8.4420000000000002</v>
      </c>
      <c r="BL397" s="372">
        <v>9.1649999999999991</v>
      </c>
      <c r="BM397" s="372">
        <v>9.9640000000000004</v>
      </c>
      <c r="BN397" s="372">
        <v>10.428000000000001</v>
      </c>
      <c r="BO397" s="372">
        <v>10.757</v>
      </c>
      <c r="BP397" s="372">
        <v>11.268000000000001</v>
      </c>
      <c r="BQ397" s="372">
        <v>11.616</v>
      </c>
      <c r="BR397" s="372">
        <v>12.308999999999999</v>
      </c>
      <c r="BS397" s="372">
        <v>13.618</v>
      </c>
    </row>
    <row r="398" spans="1:71" x14ac:dyDescent="0.2">
      <c r="A398" s="265">
        <f t="shared" si="201"/>
        <v>9.5244999999999997</v>
      </c>
      <c r="B398" s="265">
        <f t="shared" si="202"/>
        <v>8.8109999999999999</v>
      </c>
      <c r="C398" s="265">
        <f t="shared" si="179"/>
        <v>10.302499999999998</v>
      </c>
      <c r="D398" s="265">
        <f t="shared" si="203"/>
        <v>396</v>
      </c>
      <c r="E398" s="373">
        <f t="shared" si="204"/>
        <v>13.010266940451745</v>
      </c>
      <c r="F398" s="373">
        <f t="shared" si="205"/>
        <v>1.0841889117043122</v>
      </c>
      <c r="G398" s="373">
        <f t="shared" si="206"/>
        <v>22.010266940451743</v>
      </c>
      <c r="H398" s="374">
        <f t="shared" si="207"/>
        <v>0.96156456468673113</v>
      </c>
      <c r="I398" s="374">
        <f t="shared" si="180"/>
        <v>0.8183869301120652</v>
      </c>
      <c r="J398" s="374">
        <f t="shared" si="181"/>
        <v>0.87753651738053129</v>
      </c>
      <c r="K398" s="265" cm="1">
        <f t="array" ref="K398">$G398^gamma_drug4/($G398^gamma_drug4+(AGE_50_drug4+9)^gamma_drug4)</f>
        <v>1</v>
      </c>
      <c r="L398" s="264">
        <f t="shared" si="182"/>
        <v>396</v>
      </c>
      <c r="M398" s="264">
        <f t="shared" si="183"/>
        <v>-7.9850000000000004E-2</v>
      </c>
      <c r="N398" s="264">
        <f t="shared" si="184"/>
        <v>9.5246999999999993</v>
      </c>
      <c r="O398" s="264">
        <f t="shared" si="185"/>
        <v>0.11616</v>
      </c>
      <c r="P398" s="264">
        <f t="shared" si="186"/>
        <v>6.6935000000000002</v>
      </c>
      <c r="Q398" s="264">
        <f t="shared" si="187"/>
        <v>7.2965</v>
      </c>
      <c r="R398" s="264">
        <f t="shared" si="188"/>
        <v>7.6749999999999998</v>
      </c>
      <c r="S398" s="264">
        <f t="shared" si="189"/>
        <v>7.8840000000000003</v>
      </c>
      <c r="T398" s="264">
        <f t="shared" si="190"/>
        <v>8.218</v>
      </c>
      <c r="U398" s="264">
        <f t="shared" si="191"/>
        <v>8.452</v>
      </c>
      <c r="V398" s="264">
        <f t="shared" si="192"/>
        <v>8.8109999999999999</v>
      </c>
      <c r="W398" s="264">
        <f t="shared" si="193"/>
        <v>9.5244999999999997</v>
      </c>
      <c r="X398" s="264">
        <f t="shared" si="194"/>
        <v>10.302499999999998</v>
      </c>
      <c r="Y398" s="264">
        <f t="shared" si="195"/>
        <v>10.748000000000001</v>
      </c>
      <c r="Z398" s="264">
        <f t="shared" si="196"/>
        <v>11.062000000000001</v>
      </c>
      <c r="AA398" s="264">
        <f t="shared" si="197"/>
        <v>11.5465</v>
      </c>
      <c r="AB398" s="264">
        <f t="shared" si="198"/>
        <v>11.873000000000001</v>
      </c>
      <c r="AC398" s="264">
        <f t="shared" si="199"/>
        <v>12.519</v>
      </c>
      <c r="AD398" s="264">
        <f t="shared" si="200"/>
        <v>13.7195</v>
      </c>
      <c r="AF398" s="266">
        <v>396</v>
      </c>
      <c r="AG398" s="266">
        <v>5.6300000000000003E-2</v>
      </c>
      <c r="AH398" s="266">
        <v>9.8772000000000002</v>
      </c>
      <c r="AI398" s="266">
        <v>0.10949</v>
      </c>
      <c r="AJ398" s="266">
        <v>7.0190000000000001</v>
      </c>
      <c r="AK398" s="266">
        <v>7.6420000000000003</v>
      </c>
      <c r="AL398" s="266">
        <v>8.0289999999999999</v>
      </c>
      <c r="AM398" s="266">
        <v>8.2420000000000009</v>
      </c>
      <c r="AN398" s="266">
        <v>8.5790000000000006</v>
      </c>
      <c r="AO398" s="266">
        <v>8.8140000000000001</v>
      </c>
      <c r="AP398" s="266">
        <v>9.173</v>
      </c>
      <c r="AQ398" s="266">
        <v>9.8770000000000007</v>
      </c>
      <c r="AR398" s="266">
        <v>10.632999999999999</v>
      </c>
      <c r="AS398" s="266">
        <v>11.06</v>
      </c>
      <c r="AT398" s="266">
        <v>11.359</v>
      </c>
      <c r="AU398" s="266">
        <v>11.816000000000001</v>
      </c>
      <c r="AV398" s="266">
        <v>12.121</v>
      </c>
      <c r="AW398" s="266">
        <v>12.718999999999999</v>
      </c>
      <c r="AX398" s="266">
        <v>13.81</v>
      </c>
      <c r="BA398" s="372">
        <v>396</v>
      </c>
      <c r="BB398" s="372">
        <v>-0.216</v>
      </c>
      <c r="BC398" s="372">
        <v>9.1722000000000001</v>
      </c>
      <c r="BD398" s="372">
        <v>0.12282999999999999</v>
      </c>
      <c r="BE398" s="372">
        <v>6.3680000000000003</v>
      </c>
      <c r="BF398" s="372">
        <v>6.9509999999999996</v>
      </c>
      <c r="BG398" s="372">
        <v>7.3209999999999997</v>
      </c>
      <c r="BH398" s="372">
        <v>7.5259999999999998</v>
      </c>
      <c r="BI398" s="372">
        <v>7.8570000000000002</v>
      </c>
      <c r="BJ398" s="372">
        <v>8.09</v>
      </c>
      <c r="BK398" s="372">
        <v>8.4489999999999998</v>
      </c>
      <c r="BL398" s="372">
        <v>9.1720000000000006</v>
      </c>
      <c r="BM398" s="372">
        <v>9.9719999999999995</v>
      </c>
      <c r="BN398" s="372">
        <v>10.436</v>
      </c>
      <c r="BO398" s="372">
        <v>10.765000000000001</v>
      </c>
      <c r="BP398" s="372">
        <v>11.276999999999999</v>
      </c>
      <c r="BQ398" s="372">
        <v>11.625</v>
      </c>
      <c r="BR398" s="372">
        <v>12.319000000000001</v>
      </c>
      <c r="BS398" s="372">
        <v>13.629</v>
      </c>
    </row>
    <row r="399" spans="1:71" x14ac:dyDescent="0.2">
      <c r="A399" s="265">
        <f t="shared" si="201"/>
        <v>9.532</v>
      </c>
      <c r="B399" s="265">
        <f t="shared" si="202"/>
        <v>8.817499999999999</v>
      </c>
      <c r="C399" s="265">
        <f t="shared" si="179"/>
        <v>10.310500000000001</v>
      </c>
      <c r="D399" s="265">
        <f t="shared" si="203"/>
        <v>397</v>
      </c>
      <c r="E399" s="373">
        <f t="shared" si="204"/>
        <v>13.043121149897331</v>
      </c>
      <c r="F399" s="373">
        <f t="shared" si="205"/>
        <v>1.0869267624914443</v>
      </c>
      <c r="G399" s="373">
        <f t="shared" si="206"/>
        <v>22.043121149897331</v>
      </c>
      <c r="H399" s="374">
        <f t="shared" si="207"/>
        <v>0.96180364350834313</v>
      </c>
      <c r="I399" s="374">
        <f t="shared" si="180"/>
        <v>0.8190554762218929</v>
      </c>
      <c r="J399" s="374">
        <f t="shared" si="181"/>
        <v>0.87795266843592279</v>
      </c>
      <c r="K399" s="265" cm="1">
        <f t="array" ref="K399">$G399^gamma_drug4/($G399^gamma_drug4+(AGE_50_drug4+9)^gamma_drug4)</f>
        <v>1</v>
      </c>
      <c r="L399" s="264">
        <f t="shared" si="182"/>
        <v>397</v>
      </c>
      <c r="M399" s="264">
        <f t="shared" si="183"/>
        <v>-8.0200000000000007E-2</v>
      </c>
      <c r="N399" s="264">
        <f t="shared" si="184"/>
        <v>9.5319499999999984</v>
      </c>
      <c r="O399" s="264">
        <f t="shared" si="185"/>
        <v>0.11617</v>
      </c>
      <c r="P399" s="264">
        <f t="shared" si="186"/>
        <v>6.6985000000000001</v>
      </c>
      <c r="Q399" s="264">
        <f t="shared" si="187"/>
        <v>7.3025000000000002</v>
      </c>
      <c r="R399" s="264">
        <f t="shared" si="188"/>
        <v>7.681</v>
      </c>
      <c r="S399" s="264">
        <f t="shared" si="189"/>
        <v>7.89</v>
      </c>
      <c r="T399" s="264">
        <f t="shared" si="190"/>
        <v>8.2245000000000008</v>
      </c>
      <c r="U399" s="264">
        <f t="shared" si="191"/>
        <v>8.4585000000000008</v>
      </c>
      <c r="V399" s="264">
        <f t="shared" si="192"/>
        <v>8.817499999999999</v>
      </c>
      <c r="W399" s="264">
        <f t="shared" si="193"/>
        <v>9.532</v>
      </c>
      <c r="X399" s="264">
        <f t="shared" si="194"/>
        <v>10.310500000000001</v>
      </c>
      <c r="Y399" s="264">
        <f t="shared" si="195"/>
        <v>10.756</v>
      </c>
      <c r="Z399" s="264">
        <f t="shared" si="196"/>
        <v>11.070499999999999</v>
      </c>
      <c r="AA399" s="264">
        <f t="shared" si="197"/>
        <v>11.555499999999999</v>
      </c>
      <c r="AB399" s="264">
        <f t="shared" si="198"/>
        <v>11.8825</v>
      </c>
      <c r="AC399" s="264">
        <f t="shared" si="199"/>
        <v>12.529</v>
      </c>
      <c r="AD399" s="264">
        <f t="shared" si="200"/>
        <v>13.731</v>
      </c>
      <c r="AF399" s="266">
        <v>397</v>
      </c>
      <c r="AG399" s="266">
        <v>5.6000000000000001E-2</v>
      </c>
      <c r="AH399" s="266">
        <v>9.8844999999999992</v>
      </c>
      <c r="AI399" s="266">
        <v>0.1095</v>
      </c>
      <c r="AJ399" s="266">
        <v>7.024</v>
      </c>
      <c r="AK399" s="266">
        <v>7.6479999999999997</v>
      </c>
      <c r="AL399" s="266">
        <v>8.0350000000000001</v>
      </c>
      <c r="AM399" s="266">
        <v>8.2479999999999993</v>
      </c>
      <c r="AN399" s="266">
        <v>8.5860000000000003</v>
      </c>
      <c r="AO399" s="266">
        <v>8.8209999999999997</v>
      </c>
      <c r="AP399" s="266">
        <v>9.1790000000000003</v>
      </c>
      <c r="AQ399" s="266">
        <v>9.8849999999999998</v>
      </c>
      <c r="AR399" s="266">
        <v>10.641</v>
      </c>
      <c r="AS399" s="266">
        <v>11.068</v>
      </c>
      <c r="AT399" s="266">
        <v>11.367000000000001</v>
      </c>
      <c r="AU399" s="266">
        <v>11.824999999999999</v>
      </c>
      <c r="AV399" s="266">
        <v>12.131</v>
      </c>
      <c r="AW399" s="266">
        <v>12.728999999999999</v>
      </c>
      <c r="AX399" s="266">
        <v>13.821</v>
      </c>
      <c r="BA399" s="372">
        <v>397</v>
      </c>
      <c r="BB399" s="372">
        <v>-0.21640000000000001</v>
      </c>
      <c r="BC399" s="372">
        <v>9.1793999999999993</v>
      </c>
      <c r="BD399" s="372">
        <v>0.12284</v>
      </c>
      <c r="BE399" s="372">
        <v>6.3730000000000002</v>
      </c>
      <c r="BF399" s="372">
        <v>6.9569999999999999</v>
      </c>
      <c r="BG399" s="372">
        <v>7.327</v>
      </c>
      <c r="BH399" s="372">
        <v>7.532</v>
      </c>
      <c r="BI399" s="372">
        <v>7.8630000000000004</v>
      </c>
      <c r="BJ399" s="372">
        <v>8.0960000000000001</v>
      </c>
      <c r="BK399" s="372">
        <v>8.4559999999999995</v>
      </c>
      <c r="BL399" s="372">
        <v>9.1790000000000003</v>
      </c>
      <c r="BM399" s="372">
        <v>9.98</v>
      </c>
      <c r="BN399" s="372">
        <v>10.444000000000001</v>
      </c>
      <c r="BO399" s="372">
        <v>10.773999999999999</v>
      </c>
      <c r="BP399" s="372">
        <v>11.286</v>
      </c>
      <c r="BQ399" s="372">
        <v>11.634</v>
      </c>
      <c r="BR399" s="372">
        <v>12.329000000000001</v>
      </c>
      <c r="BS399" s="372">
        <v>13.641</v>
      </c>
    </row>
    <row r="400" spans="1:71" x14ac:dyDescent="0.2">
      <c r="A400" s="265">
        <f t="shared" si="201"/>
        <v>9.5395000000000003</v>
      </c>
      <c r="B400" s="265">
        <f t="shared" si="202"/>
        <v>8.8239999999999998</v>
      </c>
      <c r="C400" s="265">
        <f t="shared" si="179"/>
        <v>10.318</v>
      </c>
      <c r="D400" s="265">
        <f t="shared" si="203"/>
        <v>398</v>
      </c>
      <c r="E400" s="373">
        <f t="shared" si="204"/>
        <v>13.075975359342916</v>
      </c>
      <c r="F400" s="373">
        <f t="shared" si="205"/>
        <v>1.0896646132785763</v>
      </c>
      <c r="G400" s="373">
        <f t="shared" si="206"/>
        <v>22.075975359342916</v>
      </c>
      <c r="H400" s="374">
        <f t="shared" si="207"/>
        <v>0.96204094101646176</v>
      </c>
      <c r="I400" s="374">
        <f t="shared" si="180"/>
        <v>0.81972111202380948</v>
      </c>
      <c r="J400" s="374">
        <f t="shared" si="181"/>
        <v>0.87836698427959436</v>
      </c>
      <c r="K400" s="265" cm="1">
        <f t="array" ref="K400">$G400^gamma_drug4/($G400^gamma_drug4+(AGE_50_drug4+9)^gamma_drug4)</f>
        <v>1</v>
      </c>
      <c r="L400" s="264">
        <f t="shared" si="182"/>
        <v>398</v>
      </c>
      <c r="M400" s="264">
        <f t="shared" si="183"/>
        <v>-8.0549999999999997E-2</v>
      </c>
      <c r="N400" s="264">
        <f t="shared" si="184"/>
        <v>9.539200000000001</v>
      </c>
      <c r="O400" s="264">
        <f t="shared" si="185"/>
        <v>0.116175</v>
      </c>
      <c r="P400" s="264">
        <f t="shared" si="186"/>
        <v>6.7039999999999997</v>
      </c>
      <c r="Q400" s="264">
        <f t="shared" si="187"/>
        <v>7.3074999999999992</v>
      </c>
      <c r="R400" s="264">
        <f t="shared" si="188"/>
        <v>7.6865000000000006</v>
      </c>
      <c r="S400" s="264">
        <f t="shared" si="189"/>
        <v>7.8959999999999999</v>
      </c>
      <c r="T400" s="264">
        <f t="shared" si="190"/>
        <v>8.2304999999999993</v>
      </c>
      <c r="U400" s="264">
        <f t="shared" si="191"/>
        <v>8.464500000000001</v>
      </c>
      <c r="V400" s="264">
        <f t="shared" si="192"/>
        <v>8.8239999999999998</v>
      </c>
      <c r="W400" s="264">
        <f t="shared" si="193"/>
        <v>9.5395000000000003</v>
      </c>
      <c r="X400" s="264">
        <f t="shared" si="194"/>
        <v>10.318</v>
      </c>
      <c r="Y400" s="264">
        <f t="shared" si="195"/>
        <v>10.765000000000001</v>
      </c>
      <c r="Z400" s="264">
        <f t="shared" si="196"/>
        <v>11.079000000000001</v>
      </c>
      <c r="AA400" s="264">
        <f t="shared" si="197"/>
        <v>11.564499999999999</v>
      </c>
      <c r="AB400" s="264">
        <f t="shared" si="198"/>
        <v>11.891999999999999</v>
      </c>
      <c r="AC400" s="264">
        <f t="shared" si="199"/>
        <v>12.539000000000001</v>
      </c>
      <c r="AD400" s="264">
        <f t="shared" si="200"/>
        <v>13.742000000000001</v>
      </c>
      <c r="AF400" s="266">
        <v>398</v>
      </c>
      <c r="AG400" s="266">
        <v>5.57E-2</v>
      </c>
      <c r="AH400" s="266">
        <v>9.8917999999999999</v>
      </c>
      <c r="AI400" s="266">
        <v>0.10951</v>
      </c>
      <c r="AJ400" s="266">
        <v>7.0289999999999999</v>
      </c>
      <c r="AK400" s="266">
        <v>7.6529999999999996</v>
      </c>
      <c r="AL400" s="266">
        <v>8.0410000000000004</v>
      </c>
      <c r="AM400" s="266">
        <v>8.2539999999999996</v>
      </c>
      <c r="AN400" s="266">
        <v>8.5920000000000005</v>
      </c>
      <c r="AO400" s="266">
        <v>8.827</v>
      </c>
      <c r="AP400" s="266">
        <v>9.1859999999999999</v>
      </c>
      <c r="AQ400" s="266">
        <v>9.8919999999999995</v>
      </c>
      <c r="AR400" s="266">
        <v>10.648</v>
      </c>
      <c r="AS400" s="266">
        <v>11.077</v>
      </c>
      <c r="AT400" s="266">
        <v>11.375999999999999</v>
      </c>
      <c r="AU400" s="266">
        <v>11.834</v>
      </c>
      <c r="AV400" s="266">
        <v>12.14</v>
      </c>
      <c r="AW400" s="266">
        <v>12.739000000000001</v>
      </c>
      <c r="AX400" s="266">
        <v>13.832000000000001</v>
      </c>
      <c r="BA400" s="372">
        <v>398</v>
      </c>
      <c r="BB400" s="372">
        <v>-0.21679999999999999</v>
      </c>
      <c r="BC400" s="372">
        <v>9.1866000000000003</v>
      </c>
      <c r="BD400" s="372">
        <v>0.12284</v>
      </c>
      <c r="BE400" s="372">
        <v>6.3789999999999996</v>
      </c>
      <c r="BF400" s="372">
        <v>6.9619999999999997</v>
      </c>
      <c r="BG400" s="372">
        <v>7.3319999999999999</v>
      </c>
      <c r="BH400" s="372">
        <v>7.5380000000000003</v>
      </c>
      <c r="BI400" s="372">
        <v>7.8689999999999998</v>
      </c>
      <c r="BJ400" s="372">
        <v>8.1020000000000003</v>
      </c>
      <c r="BK400" s="372">
        <v>8.4619999999999997</v>
      </c>
      <c r="BL400" s="372">
        <v>9.1869999999999994</v>
      </c>
      <c r="BM400" s="372">
        <v>9.9879999999999995</v>
      </c>
      <c r="BN400" s="372">
        <v>10.452999999999999</v>
      </c>
      <c r="BO400" s="372">
        <v>10.782</v>
      </c>
      <c r="BP400" s="372">
        <v>11.295</v>
      </c>
      <c r="BQ400" s="372">
        <v>11.644</v>
      </c>
      <c r="BR400" s="372">
        <v>12.339</v>
      </c>
      <c r="BS400" s="372">
        <v>13.651999999999999</v>
      </c>
    </row>
    <row r="401" spans="1:71" x14ac:dyDescent="0.2">
      <c r="A401" s="265">
        <f t="shared" si="201"/>
        <v>9.5465</v>
      </c>
      <c r="B401" s="265">
        <f t="shared" si="202"/>
        <v>8.8309999999999995</v>
      </c>
      <c r="C401" s="265">
        <f t="shared" si="179"/>
        <v>10.326499999999999</v>
      </c>
      <c r="D401" s="265">
        <f t="shared" si="203"/>
        <v>399</v>
      </c>
      <c r="E401" s="373">
        <f t="shared" si="204"/>
        <v>13.108829568788501</v>
      </c>
      <c r="F401" s="373">
        <f t="shared" si="205"/>
        <v>1.0924024640657084</v>
      </c>
      <c r="G401" s="373">
        <f t="shared" si="206"/>
        <v>22.108829568788501</v>
      </c>
      <c r="H401" s="374">
        <f t="shared" si="207"/>
        <v>0.9622764723809708</v>
      </c>
      <c r="I401" s="374">
        <f t="shared" si="180"/>
        <v>0.82038385052448637</v>
      </c>
      <c r="J401" s="374">
        <f t="shared" si="181"/>
        <v>0.87877947439537096</v>
      </c>
      <c r="K401" s="265" cm="1">
        <f t="array" ref="K401">$G401^gamma_drug4/($G401^gamma_drug4+(AGE_50_drug4+9)^gamma_drug4)</f>
        <v>1</v>
      </c>
      <c r="L401" s="264">
        <f t="shared" si="182"/>
        <v>399</v>
      </c>
      <c r="M401" s="264">
        <f t="shared" si="183"/>
        <v>-8.0850000000000005E-2</v>
      </c>
      <c r="N401" s="264">
        <f t="shared" si="184"/>
        <v>9.5465</v>
      </c>
      <c r="O401" s="264">
        <f t="shared" si="185"/>
        <v>0.11618500000000001</v>
      </c>
      <c r="P401" s="264">
        <f t="shared" si="186"/>
        <v>6.7089999999999996</v>
      </c>
      <c r="Q401" s="264">
        <f t="shared" si="187"/>
        <v>7.3134999999999994</v>
      </c>
      <c r="R401" s="264">
        <f t="shared" si="188"/>
        <v>7.6925000000000008</v>
      </c>
      <c r="S401" s="264">
        <f t="shared" si="189"/>
        <v>7.9019999999999992</v>
      </c>
      <c r="T401" s="264">
        <f t="shared" si="190"/>
        <v>8.2364999999999995</v>
      </c>
      <c r="U401" s="264">
        <f t="shared" si="191"/>
        <v>8.4714999999999989</v>
      </c>
      <c r="V401" s="264">
        <f t="shared" si="192"/>
        <v>8.8309999999999995</v>
      </c>
      <c r="W401" s="264">
        <f t="shared" si="193"/>
        <v>9.5465</v>
      </c>
      <c r="X401" s="264">
        <f t="shared" si="194"/>
        <v>10.326499999999999</v>
      </c>
      <c r="Y401" s="264">
        <f t="shared" si="195"/>
        <v>10.773</v>
      </c>
      <c r="Z401" s="264">
        <f t="shared" si="196"/>
        <v>11.088000000000001</v>
      </c>
      <c r="AA401" s="264">
        <f t="shared" si="197"/>
        <v>11.573499999999999</v>
      </c>
      <c r="AB401" s="264">
        <f t="shared" si="198"/>
        <v>11.901</v>
      </c>
      <c r="AC401" s="264">
        <f t="shared" si="199"/>
        <v>12.548999999999999</v>
      </c>
      <c r="AD401" s="264">
        <f t="shared" si="200"/>
        <v>13.753499999999999</v>
      </c>
      <c r="AF401" s="266">
        <v>399</v>
      </c>
      <c r="AG401" s="266">
        <v>5.5500000000000001E-2</v>
      </c>
      <c r="AH401" s="266">
        <v>9.8992000000000004</v>
      </c>
      <c r="AI401" s="266">
        <v>0.10952000000000001</v>
      </c>
      <c r="AJ401" s="266">
        <v>7.0339999999999998</v>
      </c>
      <c r="AK401" s="266">
        <v>7.6589999999999998</v>
      </c>
      <c r="AL401" s="266">
        <v>8.0470000000000006</v>
      </c>
      <c r="AM401" s="266">
        <v>8.26</v>
      </c>
      <c r="AN401" s="266">
        <v>8.5980000000000008</v>
      </c>
      <c r="AO401" s="266">
        <v>8.8339999999999996</v>
      </c>
      <c r="AP401" s="266">
        <v>9.1929999999999996</v>
      </c>
      <c r="AQ401" s="266">
        <v>9.8989999999999991</v>
      </c>
      <c r="AR401" s="266">
        <v>10.657</v>
      </c>
      <c r="AS401" s="266">
        <v>11.085000000000001</v>
      </c>
      <c r="AT401" s="266">
        <v>11.385</v>
      </c>
      <c r="AU401" s="266">
        <v>11.843</v>
      </c>
      <c r="AV401" s="266">
        <v>12.148999999999999</v>
      </c>
      <c r="AW401" s="266">
        <v>12.749000000000001</v>
      </c>
      <c r="AX401" s="266">
        <v>13.843</v>
      </c>
      <c r="BA401" s="372">
        <v>399</v>
      </c>
      <c r="BB401" s="372">
        <v>-0.2172</v>
      </c>
      <c r="BC401" s="372">
        <v>9.1937999999999995</v>
      </c>
      <c r="BD401" s="372">
        <v>0.12285</v>
      </c>
      <c r="BE401" s="372">
        <v>6.3840000000000003</v>
      </c>
      <c r="BF401" s="372">
        <v>6.968</v>
      </c>
      <c r="BG401" s="372">
        <v>7.3380000000000001</v>
      </c>
      <c r="BH401" s="372">
        <v>7.5439999999999996</v>
      </c>
      <c r="BI401" s="372">
        <v>7.875</v>
      </c>
      <c r="BJ401" s="372">
        <v>8.109</v>
      </c>
      <c r="BK401" s="372">
        <v>8.4689999999999994</v>
      </c>
      <c r="BL401" s="372">
        <v>9.1940000000000008</v>
      </c>
      <c r="BM401" s="372">
        <v>9.9960000000000004</v>
      </c>
      <c r="BN401" s="372">
        <v>10.461</v>
      </c>
      <c r="BO401" s="372">
        <v>10.791</v>
      </c>
      <c r="BP401" s="372">
        <v>11.304</v>
      </c>
      <c r="BQ401" s="372">
        <v>11.653</v>
      </c>
      <c r="BR401" s="372">
        <v>12.349</v>
      </c>
      <c r="BS401" s="372">
        <v>13.664</v>
      </c>
    </row>
    <row r="402" spans="1:71" x14ac:dyDescent="0.2">
      <c r="A402" s="265">
        <f t="shared" si="201"/>
        <v>9.5540000000000003</v>
      </c>
      <c r="B402" s="265">
        <f t="shared" si="202"/>
        <v>8.8374999999999986</v>
      </c>
      <c r="C402" s="265">
        <f t="shared" si="179"/>
        <v>10.333500000000001</v>
      </c>
      <c r="D402" s="265">
        <f t="shared" si="203"/>
        <v>400</v>
      </c>
      <c r="E402" s="373">
        <f t="shared" si="204"/>
        <v>13.141683778234086</v>
      </c>
      <c r="F402" s="373">
        <f t="shared" si="205"/>
        <v>1.0951403148528405</v>
      </c>
      <c r="G402" s="373">
        <f t="shared" si="206"/>
        <v>22.141683778234086</v>
      </c>
      <c r="H402" s="374">
        <f t="shared" si="207"/>
        <v>0.96251025263023293</v>
      </c>
      <c r="I402" s="374">
        <f t="shared" si="180"/>
        <v>0.82104370468719678</v>
      </c>
      <c r="J402" s="374">
        <f t="shared" si="181"/>
        <v>0.87919014821468233</v>
      </c>
      <c r="K402" s="265" cm="1">
        <f t="array" ref="K402">$G402^gamma_drug4/($G402^gamma_drug4+(AGE_50_drug4+9)^gamma_drug4)</f>
        <v>1</v>
      </c>
      <c r="L402" s="264">
        <f t="shared" si="182"/>
        <v>400</v>
      </c>
      <c r="M402" s="264">
        <f t="shared" si="183"/>
        <v>-8.1199999999999994E-2</v>
      </c>
      <c r="N402" s="264">
        <f t="shared" si="184"/>
        <v>9.5536999999999992</v>
      </c>
      <c r="O402" s="264">
        <f t="shared" si="185"/>
        <v>0.11619</v>
      </c>
      <c r="P402" s="264">
        <f t="shared" si="186"/>
        <v>6.7140000000000004</v>
      </c>
      <c r="Q402" s="264">
        <f t="shared" si="187"/>
        <v>7.3185000000000002</v>
      </c>
      <c r="R402" s="264">
        <f t="shared" si="188"/>
        <v>7.698500000000001</v>
      </c>
      <c r="S402" s="264">
        <f t="shared" si="189"/>
        <v>7.9079999999999995</v>
      </c>
      <c r="T402" s="264">
        <f t="shared" si="190"/>
        <v>8.2424999999999997</v>
      </c>
      <c r="U402" s="264">
        <f t="shared" si="191"/>
        <v>8.4774999999999991</v>
      </c>
      <c r="V402" s="264">
        <f t="shared" si="192"/>
        <v>8.8374999999999986</v>
      </c>
      <c r="W402" s="264">
        <f t="shared" si="193"/>
        <v>9.5540000000000003</v>
      </c>
      <c r="X402" s="264">
        <f t="shared" si="194"/>
        <v>10.333500000000001</v>
      </c>
      <c r="Y402" s="264">
        <f t="shared" si="195"/>
        <v>10.780999999999999</v>
      </c>
      <c r="Z402" s="264">
        <f t="shared" si="196"/>
        <v>11.096500000000001</v>
      </c>
      <c r="AA402" s="264">
        <f t="shared" si="197"/>
        <v>11.5825</v>
      </c>
      <c r="AB402" s="264">
        <f t="shared" si="198"/>
        <v>11.910500000000001</v>
      </c>
      <c r="AC402" s="264">
        <f t="shared" si="199"/>
        <v>12.559000000000001</v>
      </c>
      <c r="AD402" s="264">
        <f t="shared" si="200"/>
        <v>13.7645</v>
      </c>
      <c r="AF402" s="266">
        <v>400</v>
      </c>
      <c r="AG402" s="266">
        <v>5.5199999999999999E-2</v>
      </c>
      <c r="AH402" s="266">
        <v>9.9064999999999994</v>
      </c>
      <c r="AI402" s="266">
        <v>0.10953</v>
      </c>
      <c r="AJ402" s="266">
        <v>7.0389999999999997</v>
      </c>
      <c r="AK402" s="266">
        <v>7.6639999999999997</v>
      </c>
      <c r="AL402" s="266">
        <v>8.0530000000000008</v>
      </c>
      <c r="AM402" s="266">
        <v>8.266</v>
      </c>
      <c r="AN402" s="266">
        <v>8.6039999999999992</v>
      </c>
      <c r="AO402" s="266">
        <v>8.84</v>
      </c>
      <c r="AP402" s="266">
        <v>9.1999999999999993</v>
      </c>
      <c r="AQ402" s="266">
        <v>9.907</v>
      </c>
      <c r="AR402" s="266">
        <v>10.664</v>
      </c>
      <c r="AS402" s="266">
        <v>11.093</v>
      </c>
      <c r="AT402" s="266">
        <v>11.393000000000001</v>
      </c>
      <c r="AU402" s="266">
        <v>11.852</v>
      </c>
      <c r="AV402" s="266">
        <v>12.159000000000001</v>
      </c>
      <c r="AW402" s="266">
        <v>12.759</v>
      </c>
      <c r="AX402" s="266">
        <v>13.853999999999999</v>
      </c>
      <c r="BA402" s="372">
        <v>400</v>
      </c>
      <c r="BB402" s="372">
        <v>-0.21759999999999999</v>
      </c>
      <c r="BC402" s="372">
        <v>9.2009000000000007</v>
      </c>
      <c r="BD402" s="372">
        <v>0.12285</v>
      </c>
      <c r="BE402" s="372">
        <v>6.3890000000000002</v>
      </c>
      <c r="BF402" s="372">
        <v>6.9729999999999999</v>
      </c>
      <c r="BG402" s="372">
        <v>7.3440000000000003</v>
      </c>
      <c r="BH402" s="372">
        <v>7.55</v>
      </c>
      <c r="BI402" s="372">
        <v>7.8810000000000002</v>
      </c>
      <c r="BJ402" s="372">
        <v>8.1150000000000002</v>
      </c>
      <c r="BK402" s="372">
        <v>8.4749999999999996</v>
      </c>
      <c r="BL402" s="372">
        <v>9.2010000000000005</v>
      </c>
      <c r="BM402" s="372">
        <v>10.003</v>
      </c>
      <c r="BN402" s="372">
        <v>10.468999999999999</v>
      </c>
      <c r="BO402" s="372">
        <v>10.8</v>
      </c>
      <c r="BP402" s="372">
        <v>11.313000000000001</v>
      </c>
      <c r="BQ402" s="372">
        <v>11.662000000000001</v>
      </c>
      <c r="BR402" s="372">
        <v>12.359</v>
      </c>
      <c r="BS402" s="372">
        <v>13.675000000000001</v>
      </c>
    </row>
    <row r="403" spans="1:71" x14ac:dyDescent="0.2">
      <c r="A403" s="265">
        <f t="shared" si="201"/>
        <v>9.5609999999999999</v>
      </c>
      <c r="B403" s="265">
        <f t="shared" si="202"/>
        <v>8.8439999999999994</v>
      </c>
      <c r="C403" s="265">
        <f t="shared" si="179"/>
        <v>10.3415</v>
      </c>
      <c r="D403" s="265">
        <f t="shared" si="203"/>
        <v>401</v>
      </c>
      <c r="E403" s="373">
        <f t="shared" si="204"/>
        <v>13.174537987679672</v>
      </c>
      <c r="F403" s="373">
        <f t="shared" si="205"/>
        <v>1.0978781656399725</v>
      </c>
      <c r="G403" s="373">
        <f t="shared" si="206"/>
        <v>22.17453798767967</v>
      </c>
      <c r="H403" s="374">
        <f t="shared" si="207"/>
        <v>0.96274229665246558</v>
      </c>
      <c r="I403" s="374">
        <f t="shared" si="180"/>
        <v>0.82170068743166647</v>
      </c>
      <c r="J403" s="374">
        <f t="shared" si="181"/>
        <v>0.87959901511682903</v>
      </c>
      <c r="K403" s="265" cm="1">
        <f t="array" ref="K403">$G403^gamma_drug4/($G403^gamma_drug4+(AGE_50_drug4+9)^gamma_drug4)</f>
        <v>1</v>
      </c>
      <c r="L403" s="264">
        <f t="shared" si="182"/>
        <v>401</v>
      </c>
      <c r="M403" s="264">
        <f t="shared" si="183"/>
        <v>-8.1500000000000003E-2</v>
      </c>
      <c r="N403" s="264">
        <f t="shared" si="184"/>
        <v>9.5609500000000001</v>
      </c>
      <c r="O403" s="264">
        <f t="shared" si="185"/>
        <v>0.11619499999999999</v>
      </c>
      <c r="P403" s="264">
        <f t="shared" si="186"/>
        <v>6.7189999999999994</v>
      </c>
      <c r="Q403" s="264">
        <f t="shared" si="187"/>
        <v>7.3245000000000005</v>
      </c>
      <c r="R403" s="264">
        <f t="shared" si="188"/>
        <v>7.7044999999999995</v>
      </c>
      <c r="S403" s="264">
        <f t="shared" si="189"/>
        <v>7.9139999999999997</v>
      </c>
      <c r="T403" s="264">
        <f t="shared" si="190"/>
        <v>8.2495000000000012</v>
      </c>
      <c r="U403" s="264">
        <f t="shared" si="191"/>
        <v>8.484</v>
      </c>
      <c r="V403" s="264">
        <f t="shared" si="192"/>
        <v>8.8439999999999994</v>
      </c>
      <c r="W403" s="264">
        <f t="shared" si="193"/>
        <v>9.5609999999999999</v>
      </c>
      <c r="X403" s="264">
        <f t="shared" si="194"/>
        <v>10.3415</v>
      </c>
      <c r="Y403" s="264">
        <f t="shared" si="195"/>
        <v>10.7895</v>
      </c>
      <c r="Z403" s="264">
        <f t="shared" si="196"/>
        <v>11.105</v>
      </c>
      <c r="AA403" s="264">
        <f t="shared" si="197"/>
        <v>11.5915</v>
      </c>
      <c r="AB403" s="264">
        <f t="shared" si="198"/>
        <v>11.92</v>
      </c>
      <c r="AC403" s="264">
        <f t="shared" si="199"/>
        <v>12.568999999999999</v>
      </c>
      <c r="AD403" s="264">
        <f t="shared" si="200"/>
        <v>13.775</v>
      </c>
      <c r="AF403" s="266">
        <v>401</v>
      </c>
      <c r="AG403" s="266">
        <v>5.5E-2</v>
      </c>
      <c r="AH403" s="266">
        <v>9.9138000000000002</v>
      </c>
      <c r="AI403" s="266">
        <v>0.10954</v>
      </c>
      <c r="AJ403" s="266">
        <v>7.0439999999999996</v>
      </c>
      <c r="AK403" s="266">
        <v>7.67</v>
      </c>
      <c r="AL403" s="266">
        <v>8.0589999999999993</v>
      </c>
      <c r="AM403" s="266">
        <v>8.2720000000000002</v>
      </c>
      <c r="AN403" s="266">
        <v>8.6110000000000007</v>
      </c>
      <c r="AO403" s="266">
        <v>8.8469999999999995</v>
      </c>
      <c r="AP403" s="266">
        <v>9.2059999999999995</v>
      </c>
      <c r="AQ403" s="266">
        <v>9.9139999999999997</v>
      </c>
      <c r="AR403" s="266">
        <v>10.672000000000001</v>
      </c>
      <c r="AS403" s="266">
        <v>11.102</v>
      </c>
      <c r="AT403" s="266">
        <v>11.401999999999999</v>
      </c>
      <c r="AU403" s="266">
        <v>11.861000000000001</v>
      </c>
      <c r="AV403" s="266">
        <v>12.167999999999999</v>
      </c>
      <c r="AW403" s="266">
        <v>12.769</v>
      </c>
      <c r="AX403" s="266">
        <v>13.864000000000001</v>
      </c>
      <c r="BA403" s="372">
        <v>401</v>
      </c>
      <c r="BB403" s="372">
        <v>-0.218</v>
      </c>
      <c r="BC403" s="372">
        <v>9.2081</v>
      </c>
      <c r="BD403" s="372">
        <v>0.12285</v>
      </c>
      <c r="BE403" s="372">
        <v>6.3940000000000001</v>
      </c>
      <c r="BF403" s="372">
        <v>6.9790000000000001</v>
      </c>
      <c r="BG403" s="372">
        <v>7.35</v>
      </c>
      <c r="BH403" s="372">
        <v>7.556</v>
      </c>
      <c r="BI403" s="372">
        <v>7.8879999999999999</v>
      </c>
      <c r="BJ403" s="372">
        <v>8.1210000000000004</v>
      </c>
      <c r="BK403" s="372">
        <v>8.4819999999999993</v>
      </c>
      <c r="BL403" s="372">
        <v>9.2080000000000002</v>
      </c>
      <c r="BM403" s="372">
        <v>10.010999999999999</v>
      </c>
      <c r="BN403" s="372">
        <v>10.477</v>
      </c>
      <c r="BO403" s="372">
        <v>10.808</v>
      </c>
      <c r="BP403" s="372">
        <v>11.321999999999999</v>
      </c>
      <c r="BQ403" s="372">
        <v>11.672000000000001</v>
      </c>
      <c r="BR403" s="372">
        <v>12.369</v>
      </c>
      <c r="BS403" s="372">
        <v>13.686</v>
      </c>
    </row>
    <row r="404" spans="1:71" x14ac:dyDescent="0.2">
      <c r="A404" s="265">
        <f t="shared" si="201"/>
        <v>9.5679999999999996</v>
      </c>
      <c r="B404" s="265">
        <f t="shared" si="202"/>
        <v>8.8509999999999991</v>
      </c>
      <c r="C404" s="265">
        <f t="shared" si="179"/>
        <v>10.349499999999999</v>
      </c>
      <c r="D404" s="265">
        <f t="shared" si="203"/>
        <v>402</v>
      </c>
      <c r="E404" s="373">
        <f t="shared" si="204"/>
        <v>13.207392197125257</v>
      </c>
      <c r="F404" s="373">
        <f t="shared" si="205"/>
        <v>1.1006160164271048</v>
      </c>
      <c r="G404" s="373">
        <f t="shared" si="206"/>
        <v>22.207392197125259</v>
      </c>
      <c r="H404" s="374">
        <f t="shared" si="207"/>
        <v>0.96297261919710553</v>
      </c>
      <c r="I404" s="374">
        <f t="shared" si="180"/>
        <v>0.82235481163392732</v>
      </c>
      <c r="J404" s="374">
        <f t="shared" si="181"/>
        <v>0.88000608442924921</v>
      </c>
      <c r="K404" s="265" cm="1">
        <f t="array" ref="K404">$G404^gamma_drug4/($G404^gamma_drug4+(AGE_50_drug4+9)^gamma_drug4)</f>
        <v>1</v>
      </c>
      <c r="L404" s="264">
        <f t="shared" si="182"/>
        <v>402</v>
      </c>
      <c r="M404" s="264">
        <f t="shared" si="183"/>
        <v>-8.1850000000000006E-2</v>
      </c>
      <c r="N404" s="264">
        <f t="shared" si="184"/>
        <v>9.5681999999999992</v>
      </c>
      <c r="O404" s="264">
        <f t="shared" si="185"/>
        <v>0.1162</v>
      </c>
      <c r="P404" s="264">
        <f t="shared" si="186"/>
        <v>6.7244999999999999</v>
      </c>
      <c r="Q404" s="264">
        <f t="shared" si="187"/>
        <v>7.33</v>
      </c>
      <c r="R404" s="264">
        <f t="shared" si="188"/>
        <v>7.71</v>
      </c>
      <c r="S404" s="264">
        <f t="shared" si="189"/>
        <v>7.92</v>
      </c>
      <c r="T404" s="264">
        <f t="shared" si="190"/>
        <v>8.2555000000000014</v>
      </c>
      <c r="U404" s="264">
        <f t="shared" si="191"/>
        <v>8.4905000000000008</v>
      </c>
      <c r="V404" s="264">
        <f t="shared" si="192"/>
        <v>8.8509999999999991</v>
      </c>
      <c r="W404" s="264">
        <f t="shared" si="193"/>
        <v>9.5679999999999996</v>
      </c>
      <c r="X404" s="264">
        <f t="shared" si="194"/>
        <v>10.349499999999999</v>
      </c>
      <c r="Y404" s="264">
        <f t="shared" si="195"/>
        <v>10.798</v>
      </c>
      <c r="Z404" s="264">
        <f t="shared" si="196"/>
        <v>11.1135</v>
      </c>
      <c r="AA404" s="264">
        <f t="shared" si="197"/>
        <v>11.6</v>
      </c>
      <c r="AB404" s="264">
        <f t="shared" si="198"/>
        <v>11.928999999999998</v>
      </c>
      <c r="AC404" s="264">
        <f t="shared" si="199"/>
        <v>12.5785</v>
      </c>
      <c r="AD404" s="264">
        <f t="shared" si="200"/>
        <v>13.786</v>
      </c>
      <c r="AF404" s="266">
        <v>402</v>
      </c>
      <c r="AG404" s="266">
        <v>5.4699999999999999E-2</v>
      </c>
      <c r="AH404" s="266">
        <v>9.9210999999999991</v>
      </c>
      <c r="AI404" s="266">
        <v>0.10954</v>
      </c>
      <c r="AJ404" s="266">
        <v>7.05</v>
      </c>
      <c r="AK404" s="266">
        <v>7.6760000000000002</v>
      </c>
      <c r="AL404" s="266">
        <v>8.0649999999999995</v>
      </c>
      <c r="AM404" s="266">
        <v>8.2780000000000005</v>
      </c>
      <c r="AN404" s="266">
        <v>8.6170000000000009</v>
      </c>
      <c r="AO404" s="266">
        <v>8.8529999999999998</v>
      </c>
      <c r="AP404" s="266">
        <v>9.2129999999999992</v>
      </c>
      <c r="AQ404" s="266">
        <v>9.9209999999999994</v>
      </c>
      <c r="AR404" s="266">
        <v>10.68</v>
      </c>
      <c r="AS404" s="266">
        <v>11.11</v>
      </c>
      <c r="AT404" s="266">
        <v>11.41</v>
      </c>
      <c r="AU404" s="266">
        <v>11.869</v>
      </c>
      <c r="AV404" s="266">
        <v>12.177</v>
      </c>
      <c r="AW404" s="266">
        <v>12.778</v>
      </c>
      <c r="AX404" s="266">
        <v>13.875</v>
      </c>
      <c r="BA404" s="372">
        <v>402</v>
      </c>
      <c r="BB404" s="372">
        <v>-0.21840000000000001</v>
      </c>
      <c r="BC404" s="372">
        <v>9.2152999999999992</v>
      </c>
      <c r="BD404" s="372">
        <v>0.12286</v>
      </c>
      <c r="BE404" s="372">
        <v>6.399</v>
      </c>
      <c r="BF404" s="372">
        <v>6.984</v>
      </c>
      <c r="BG404" s="372">
        <v>7.3550000000000004</v>
      </c>
      <c r="BH404" s="372">
        <v>7.5620000000000003</v>
      </c>
      <c r="BI404" s="372">
        <v>7.8940000000000001</v>
      </c>
      <c r="BJ404" s="372">
        <v>8.1280000000000001</v>
      </c>
      <c r="BK404" s="372">
        <v>8.4890000000000008</v>
      </c>
      <c r="BL404" s="372">
        <v>9.2149999999999999</v>
      </c>
      <c r="BM404" s="372">
        <v>10.019</v>
      </c>
      <c r="BN404" s="372">
        <v>10.486000000000001</v>
      </c>
      <c r="BO404" s="372">
        <v>10.817</v>
      </c>
      <c r="BP404" s="372">
        <v>11.331</v>
      </c>
      <c r="BQ404" s="372">
        <v>11.680999999999999</v>
      </c>
      <c r="BR404" s="372">
        <v>12.379</v>
      </c>
      <c r="BS404" s="372">
        <v>13.696999999999999</v>
      </c>
    </row>
    <row r="405" spans="1:71" x14ac:dyDescent="0.2">
      <c r="A405" s="265">
        <f t="shared" si="201"/>
        <v>9.5755000000000017</v>
      </c>
      <c r="B405" s="265">
        <f t="shared" si="202"/>
        <v>8.8574999999999999</v>
      </c>
      <c r="C405" s="265">
        <f t="shared" si="179"/>
        <v>10.3575</v>
      </c>
      <c r="D405" s="265">
        <f t="shared" si="203"/>
        <v>403</v>
      </c>
      <c r="E405" s="373">
        <f t="shared" si="204"/>
        <v>13.240246406570842</v>
      </c>
      <c r="F405" s="373">
        <f t="shared" si="205"/>
        <v>1.1033538672142369</v>
      </c>
      <c r="G405" s="373">
        <f t="shared" si="206"/>
        <v>22.24024640657084</v>
      </c>
      <c r="H405" s="374">
        <f t="shared" si="207"/>
        <v>0.96320123487615927</v>
      </c>
      <c r="I405" s="374">
        <f t="shared" si="180"/>
        <v>0.82300609012618187</v>
      </c>
      <c r="J405" s="374">
        <f t="shared" si="181"/>
        <v>0.88041136542778398</v>
      </c>
      <c r="K405" s="265" cm="1">
        <f t="array" ref="K405">$G405^gamma_drug4/($G405^gamma_drug4+(AGE_50_drug4+9)^gamma_drug4)</f>
        <v>1</v>
      </c>
      <c r="L405" s="264">
        <f t="shared" si="182"/>
        <v>403</v>
      </c>
      <c r="M405" s="264">
        <f t="shared" si="183"/>
        <v>-8.2150000000000001E-2</v>
      </c>
      <c r="N405" s="264">
        <f t="shared" si="184"/>
        <v>9.57545</v>
      </c>
      <c r="O405" s="264">
        <f t="shared" si="185"/>
        <v>0.116205</v>
      </c>
      <c r="P405" s="264">
        <f t="shared" si="186"/>
        <v>6.7294999999999998</v>
      </c>
      <c r="Q405" s="264">
        <f t="shared" si="187"/>
        <v>7.3354999999999997</v>
      </c>
      <c r="R405" s="264">
        <f t="shared" si="188"/>
        <v>7.7155000000000005</v>
      </c>
      <c r="S405" s="264">
        <f t="shared" si="189"/>
        <v>7.9260000000000002</v>
      </c>
      <c r="T405" s="264">
        <f t="shared" si="190"/>
        <v>8.2614999999999998</v>
      </c>
      <c r="U405" s="264">
        <f t="shared" si="191"/>
        <v>8.4969999999999999</v>
      </c>
      <c r="V405" s="264">
        <f t="shared" si="192"/>
        <v>8.8574999999999999</v>
      </c>
      <c r="W405" s="264">
        <f t="shared" si="193"/>
        <v>9.5755000000000017</v>
      </c>
      <c r="X405" s="264">
        <f t="shared" si="194"/>
        <v>10.3575</v>
      </c>
      <c r="Y405" s="264">
        <f t="shared" si="195"/>
        <v>10.806000000000001</v>
      </c>
      <c r="Z405" s="264">
        <f t="shared" si="196"/>
        <v>11.122</v>
      </c>
      <c r="AA405" s="264">
        <f t="shared" si="197"/>
        <v>11.609</v>
      </c>
      <c r="AB405" s="264">
        <f t="shared" si="198"/>
        <v>11.937999999999999</v>
      </c>
      <c r="AC405" s="264">
        <f t="shared" si="199"/>
        <v>12.5885</v>
      </c>
      <c r="AD405" s="264">
        <f t="shared" si="200"/>
        <v>13.797000000000001</v>
      </c>
      <c r="AF405" s="266">
        <v>403</v>
      </c>
      <c r="AG405" s="266">
        <v>5.45E-2</v>
      </c>
      <c r="AH405" s="266">
        <v>9.9283999999999999</v>
      </c>
      <c r="AI405" s="266">
        <v>0.10954999999999999</v>
      </c>
      <c r="AJ405" s="266">
        <v>7.0549999999999997</v>
      </c>
      <c r="AK405" s="266">
        <v>7.681</v>
      </c>
      <c r="AL405" s="266">
        <v>8.07</v>
      </c>
      <c r="AM405" s="266">
        <v>8.2840000000000007</v>
      </c>
      <c r="AN405" s="266">
        <v>8.6229999999999993</v>
      </c>
      <c r="AO405" s="266">
        <v>8.86</v>
      </c>
      <c r="AP405" s="266">
        <v>9.2200000000000006</v>
      </c>
      <c r="AQ405" s="266">
        <v>9.9280000000000008</v>
      </c>
      <c r="AR405" s="266">
        <v>10.688000000000001</v>
      </c>
      <c r="AS405" s="266">
        <v>11.118</v>
      </c>
      <c r="AT405" s="266">
        <v>11.419</v>
      </c>
      <c r="AU405" s="266">
        <v>11.878</v>
      </c>
      <c r="AV405" s="266">
        <v>12.186</v>
      </c>
      <c r="AW405" s="266">
        <v>12.788</v>
      </c>
      <c r="AX405" s="266">
        <v>13.885999999999999</v>
      </c>
      <c r="BA405" s="372">
        <v>403</v>
      </c>
      <c r="BB405" s="372">
        <v>-0.21879999999999999</v>
      </c>
      <c r="BC405" s="372">
        <v>9.2225000000000001</v>
      </c>
      <c r="BD405" s="372">
        <v>0.12286</v>
      </c>
      <c r="BE405" s="372">
        <v>6.4039999999999999</v>
      </c>
      <c r="BF405" s="372">
        <v>6.99</v>
      </c>
      <c r="BG405" s="372">
        <v>7.3609999999999998</v>
      </c>
      <c r="BH405" s="372">
        <v>7.5679999999999996</v>
      </c>
      <c r="BI405" s="372">
        <v>7.9</v>
      </c>
      <c r="BJ405" s="372">
        <v>8.1340000000000003</v>
      </c>
      <c r="BK405" s="372">
        <v>8.4949999999999992</v>
      </c>
      <c r="BL405" s="372">
        <v>9.2230000000000008</v>
      </c>
      <c r="BM405" s="372">
        <v>10.026999999999999</v>
      </c>
      <c r="BN405" s="372">
        <v>10.494</v>
      </c>
      <c r="BO405" s="372">
        <v>10.824999999999999</v>
      </c>
      <c r="BP405" s="372">
        <v>11.34</v>
      </c>
      <c r="BQ405" s="372">
        <v>11.69</v>
      </c>
      <c r="BR405" s="372">
        <v>12.388999999999999</v>
      </c>
      <c r="BS405" s="372">
        <v>13.708</v>
      </c>
    </row>
    <row r="406" spans="1:71" x14ac:dyDescent="0.2">
      <c r="A406" s="265">
        <f t="shared" si="201"/>
        <v>9.5830000000000002</v>
      </c>
      <c r="B406" s="265">
        <f t="shared" si="202"/>
        <v>8.8644999999999996</v>
      </c>
      <c r="C406" s="265">
        <f t="shared" si="179"/>
        <v>10.365500000000001</v>
      </c>
      <c r="D406" s="265">
        <f t="shared" si="203"/>
        <v>404</v>
      </c>
      <c r="E406" s="373">
        <f t="shared" si="204"/>
        <v>13.273100616016427</v>
      </c>
      <c r="F406" s="373">
        <f t="shared" si="205"/>
        <v>1.106091718001369</v>
      </c>
      <c r="G406" s="373">
        <f t="shared" si="206"/>
        <v>22.273100616016428</v>
      </c>
      <c r="H406" s="374">
        <f t="shared" si="207"/>
        <v>0.9634281581655415</v>
      </c>
      <c r="I406" s="374">
        <f t="shared" si="180"/>
        <v>0.82365453569666913</v>
      </c>
      <c r="J406" s="374">
        <f t="shared" si="181"/>
        <v>0.88081486733694137</v>
      </c>
      <c r="K406" s="265" cm="1">
        <f t="array" ref="K406">$G406^gamma_drug4/($G406^gamma_drug4+(AGE_50_drug4+9)^gamma_drug4)</f>
        <v>1</v>
      </c>
      <c r="L406" s="264">
        <f t="shared" si="182"/>
        <v>404</v>
      </c>
      <c r="M406" s="264">
        <f t="shared" si="183"/>
        <v>-8.2500000000000004E-2</v>
      </c>
      <c r="N406" s="264">
        <f t="shared" si="184"/>
        <v>9.582650000000001</v>
      </c>
      <c r="O406" s="264">
        <f t="shared" si="185"/>
        <v>0.116215</v>
      </c>
      <c r="P406" s="264">
        <f t="shared" si="186"/>
        <v>6.7344999999999997</v>
      </c>
      <c r="Q406" s="264">
        <f t="shared" si="187"/>
        <v>7.3410000000000002</v>
      </c>
      <c r="R406" s="264">
        <f t="shared" si="188"/>
        <v>7.7215000000000007</v>
      </c>
      <c r="S406" s="264">
        <f t="shared" si="189"/>
        <v>7.9319999999999995</v>
      </c>
      <c r="T406" s="264">
        <f t="shared" si="190"/>
        <v>8.2680000000000007</v>
      </c>
      <c r="U406" s="264">
        <f t="shared" si="191"/>
        <v>8.5030000000000001</v>
      </c>
      <c r="V406" s="264">
        <f t="shared" si="192"/>
        <v>8.8644999999999996</v>
      </c>
      <c r="W406" s="264">
        <f t="shared" si="193"/>
        <v>9.5830000000000002</v>
      </c>
      <c r="X406" s="264">
        <f t="shared" si="194"/>
        <v>10.365500000000001</v>
      </c>
      <c r="Y406" s="264">
        <f t="shared" si="195"/>
        <v>10.814500000000001</v>
      </c>
      <c r="Z406" s="264">
        <f t="shared" si="196"/>
        <v>11.1305</v>
      </c>
      <c r="AA406" s="264">
        <f t="shared" si="197"/>
        <v>11.618</v>
      </c>
      <c r="AB406" s="264">
        <f t="shared" si="198"/>
        <v>11.9475</v>
      </c>
      <c r="AC406" s="264">
        <f t="shared" si="199"/>
        <v>12.5985</v>
      </c>
      <c r="AD406" s="264">
        <f t="shared" si="200"/>
        <v>13.808</v>
      </c>
      <c r="AF406" s="266">
        <v>404</v>
      </c>
      <c r="AG406" s="266">
        <v>5.4199999999999998E-2</v>
      </c>
      <c r="AH406" s="266">
        <v>9.9357000000000006</v>
      </c>
      <c r="AI406" s="266">
        <v>0.10956</v>
      </c>
      <c r="AJ406" s="266">
        <v>7.06</v>
      </c>
      <c r="AK406" s="266">
        <v>7.6870000000000003</v>
      </c>
      <c r="AL406" s="266">
        <v>8.0760000000000005</v>
      </c>
      <c r="AM406" s="266">
        <v>8.2899999999999991</v>
      </c>
      <c r="AN406" s="266">
        <v>8.6300000000000008</v>
      </c>
      <c r="AO406" s="266">
        <v>8.8659999999999997</v>
      </c>
      <c r="AP406" s="266">
        <v>9.2270000000000003</v>
      </c>
      <c r="AQ406" s="266">
        <v>9.9359999999999999</v>
      </c>
      <c r="AR406" s="266">
        <v>10.696</v>
      </c>
      <c r="AS406" s="266">
        <v>11.127000000000001</v>
      </c>
      <c r="AT406" s="266">
        <v>11.427</v>
      </c>
      <c r="AU406" s="266">
        <v>11.887</v>
      </c>
      <c r="AV406" s="266">
        <v>12.195</v>
      </c>
      <c r="AW406" s="266">
        <v>12.798</v>
      </c>
      <c r="AX406" s="266">
        <v>13.896000000000001</v>
      </c>
      <c r="BA406" s="372">
        <v>404</v>
      </c>
      <c r="BB406" s="372">
        <v>-0.21920000000000001</v>
      </c>
      <c r="BC406" s="372">
        <v>9.2295999999999996</v>
      </c>
      <c r="BD406" s="372">
        <v>0.12286999999999999</v>
      </c>
      <c r="BE406" s="372">
        <v>6.4089999999999998</v>
      </c>
      <c r="BF406" s="372">
        <v>6.9950000000000001</v>
      </c>
      <c r="BG406" s="372">
        <v>7.367</v>
      </c>
      <c r="BH406" s="372">
        <v>7.5739999999999998</v>
      </c>
      <c r="BI406" s="372">
        <v>7.9059999999999997</v>
      </c>
      <c r="BJ406" s="372">
        <v>8.14</v>
      </c>
      <c r="BK406" s="372">
        <v>8.5020000000000007</v>
      </c>
      <c r="BL406" s="372">
        <v>9.23</v>
      </c>
      <c r="BM406" s="372">
        <v>10.035</v>
      </c>
      <c r="BN406" s="372">
        <v>10.502000000000001</v>
      </c>
      <c r="BO406" s="372">
        <v>10.834</v>
      </c>
      <c r="BP406" s="372">
        <v>11.349</v>
      </c>
      <c r="BQ406" s="372">
        <v>11.7</v>
      </c>
      <c r="BR406" s="372">
        <v>12.398999999999999</v>
      </c>
      <c r="BS406" s="372">
        <v>13.72</v>
      </c>
    </row>
    <row r="407" spans="1:71" x14ac:dyDescent="0.2">
      <c r="A407" s="265">
        <f t="shared" si="201"/>
        <v>9.59</v>
      </c>
      <c r="B407" s="265">
        <f t="shared" si="202"/>
        <v>8.8710000000000004</v>
      </c>
      <c r="C407" s="265">
        <f t="shared" si="179"/>
        <v>10.3735</v>
      </c>
      <c r="D407" s="265">
        <f t="shared" si="203"/>
        <v>405</v>
      </c>
      <c r="E407" s="373">
        <f t="shared" si="204"/>
        <v>13.305954825462011</v>
      </c>
      <c r="F407" s="373">
        <f t="shared" si="205"/>
        <v>1.108829568788501</v>
      </c>
      <c r="G407" s="373">
        <f t="shared" si="206"/>
        <v>22.30595482546201</v>
      </c>
      <c r="H407" s="374">
        <f t="shared" si="207"/>
        <v>0.96365340340640104</v>
      </c>
      <c r="I407" s="374">
        <f t="shared" si="180"/>
        <v>0.82430016108953963</v>
      </c>
      <c r="J407" s="374">
        <f t="shared" si="181"/>
        <v>0.88121659933016083</v>
      </c>
      <c r="K407" s="265" cm="1">
        <f t="array" ref="K407">$G407^gamma_drug4/($G407^gamma_drug4+(AGE_50_drug4+9)^gamma_drug4)</f>
        <v>1</v>
      </c>
      <c r="L407" s="264">
        <f t="shared" si="182"/>
        <v>405</v>
      </c>
      <c r="M407" s="264">
        <f t="shared" si="183"/>
        <v>-8.2799999999999999E-2</v>
      </c>
      <c r="N407" s="264">
        <f t="shared" si="184"/>
        <v>9.5898500000000002</v>
      </c>
      <c r="O407" s="264">
        <f t="shared" si="185"/>
        <v>0.11621999999999999</v>
      </c>
      <c r="P407" s="264">
        <f t="shared" si="186"/>
        <v>6.7394999999999996</v>
      </c>
      <c r="Q407" s="264">
        <f t="shared" si="187"/>
        <v>7.3460000000000001</v>
      </c>
      <c r="R407" s="264">
        <f t="shared" si="188"/>
        <v>7.7275000000000009</v>
      </c>
      <c r="S407" s="264">
        <f t="shared" si="189"/>
        <v>7.9379999999999997</v>
      </c>
      <c r="T407" s="264">
        <f t="shared" si="190"/>
        <v>8.2739999999999991</v>
      </c>
      <c r="U407" s="264">
        <f t="shared" si="191"/>
        <v>8.5094999999999992</v>
      </c>
      <c r="V407" s="264">
        <f t="shared" si="192"/>
        <v>8.8710000000000004</v>
      </c>
      <c r="W407" s="264">
        <f t="shared" si="193"/>
        <v>9.59</v>
      </c>
      <c r="X407" s="264">
        <f t="shared" si="194"/>
        <v>10.3735</v>
      </c>
      <c r="Y407" s="264">
        <f t="shared" si="195"/>
        <v>10.8225</v>
      </c>
      <c r="Z407" s="264">
        <f t="shared" si="196"/>
        <v>11.138999999999999</v>
      </c>
      <c r="AA407" s="264">
        <f t="shared" si="197"/>
        <v>11.627000000000001</v>
      </c>
      <c r="AB407" s="264">
        <f t="shared" si="198"/>
        <v>11.9565</v>
      </c>
      <c r="AC407" s="264">
        <f t="shared" si="199"/>
        <v>12.608000000000001</v>
      </c>
      <c r="AD407" s="264">
        <f t="shared" si="200"/>
        <v>13.818999999999999</v>
      </c>
      <c r="AF407" s="266">
        <v>405</v>
      </c>
      <c r="AG407" s="266">
        <v>5.3999999999999999E-2</v>
      </c>
      <c r="AH407" s="266">
        <v>9.9428999999999998</v>
      </c>
      <c r="AI407" s="266">
        <v>0.10957</v>
      </c>
      <c r="AJ407" s="266">
        <v>7.0650000000000004</v>
      </c>
      <c r="AK407" s="266">
        <v>7.6920000000000002</v>
      </c>
      <c r="AL407" s="266">
        <v>8.0820000000000007</v>
      </c>
      <c r="AM407" s="266">
        <v>8.2959999999999994</v>
      </c>
      <c r="AN407" s="266">
        <v>8.6359999999999992</v>
      </c>
      <c r="AO407" s="266">
        <v>8.8719999999999999</v>
      </c>
      <c r="AP407" s="266">
        <v>9.2330000000000005</v>
      </c>
      <c r="AQ407" s="266">
        <v>9.9429999999999996</v>
      </c>
      <c r="AR407" s="266">
        <v>10.704000000000001</v>
      </c>
      <c r="AS407" s="266">
        <v>11.135</v>
      </c>
      <c r="AT407" s="266">
        <v>11.436</v>
      </c>
      <c r="AU407" s="266">
        <v>11.896000000000001</v>
      </c>
      <c r="AV407" s="266">
        <v>12.204000000000001</v>
      </c>
      <c r="AW407" s="266">
        <v>12.807</v>
      </c>
      <c r="AX407" s="266">
        <v>13.907</v>
      </c>
      <c r="BA407" s="372">
        <v>405</v>
      </c>
      <c r="BB407" s="372">
        <v>-0.21959999999999999</v>
      </c>
      <c r="BC407" s="372">
        <v>9.2368000000000006</v>
      </c>
      <c r="BD407" s="372">
        <v>0.12286999999999999</v>
      </c>
      <c r="BE407" s="372">
        <v>6.4139999999999997</v>
      </c>
      <c r="BF407" s="372">
        <v>7</v>
      </c>
      <c r="BG407" s="372">
        <v>7.3730000000000002</v>
      </c>
      <c r="BH407" s="372">
        <v>7.58</v>
      </c>
      <c r="BI407" s="372">
        <v>7.9119999999999999</v>
      </c>
      <c r="BJ407" s="372">
        <v>8.1470000000000002</v>
      </c>
      <c r="BK407" s="372">
        <v>8.5090000000000003</v>
      </c>
      <c r="BL407" s="372">
        <v>9.2370000000000001</v>
      </c>
      <c r="BM407" s="372">
        <v>10.042999999999999</v>
      </c>
      <c r="BN407" s="372">
        <v>10.51</v>
      </c>
      <c r="BO407" s="372">
        <v>10.842000000000001</v>
      </c>
      <c r="BP407" s="372">
        <v>11.358000000000001</v>
      </c>
      <c r="BQ407" s="372">
        <v>11.709</v>
      </c>
      <c r="BR407" s="372">
        <v>12.409000000000001</v>
      </c>
      <c r="BS407" s="372">
        <v>13.731</v>
      </c>
    </row>
    <row r="408" spans="1:71" x14ac:dyDescent="0.2">
      <c r="A408" s="265">
        <f t="shared" si="201"/>
        <v>9.5969999999999995</v>
      </c>
      <c r="B408" s="265">
        <f t="shared" si="202"/>
        <v>8.8775000000000013</v>
      </c>
      <c r="C408" s="265">
        <f t="shared" si="179"/>
        <v>10.381</v>
      </c>
      <c r="D408" s="265">
        <f t="shared" si="203"/>
        <v>406</v>
      </c>
      <c r="E408" s="373">
        <f t="shared" si="204"/>
        <v>13.338809034907598</v>
      </c>
      <c r="F408" s="373">
        <f t="shared" si="205"/>
        <v>1.1115674195756331</v>
      </c>
      <c r="G408" s="373">
        <f t="shared" si="206"/>
        <v>22.338809034907598</v>
      </c>
      <c r="H408" s="374">
        <f t="shared" si="207"/>
        <v>0.9638769848064338</v>
      </c>
      <c r="I408" s="374">
        <f t="shared" si="180"/>
        <v>0.82494297900473434</v>
      </c>
      <c r="J408" s="374">
        <f t="shared" si="181"/>
        <v>0.88161657053007758</v>
      </c>
      <c r="K408" s="265" cm="1">
        <f t="array" ref="K408">$G408^gamma_drug4/($G408^gamma_drug4+(AGE_50_drug4+9)^gamma_drug4)</f>
        <v>1</v>
      </c>
      <c r="L408" s="264">
        <f t="shared" si="182"/>
        <v>406</v>
      </c>
      <c r="M408" s="264">
        <f t="shared" si="183"/>
        <v>-8.3150000000000002E-2</v>
      </c>
      <c r="N408" s="264">
        <f t="shared" si="184"/>
        <v>9.5970499999999994</v>
      </c>
      <c r="O408" s="264">
        <f t="shared" si="185"/>
        <v>0.11622499999999999</v>
      </c>
      <c r="P408" s="264">
        <f t="shared" si="186"/>
        <v>6.7445000000000004</v>
      </c>
      <c r="Q408" s="264">
        <f t="shared" si="187"/>
        <v>7.3520000000000003</v>
      </c>
      <c r="R408" s="264">
        <f t="shared" si="188"/>
        <v>7.7329999999999997</v>
      </c>
      <c r="S408" s="264">
        <f t="shared" si="189"/>
        <v>7.9435000000000002</v>
      </c>
      <c r="T408" s="264">
        <f t="shared" si="190"/>
        <v>8.2799999999999994</v>
      </c>
      <c r="U408" s="264">
        <f t="shared" si="191"/>
        <v>8.516</v>
      </c>
      <c r="V408" s="264">
        <f t="shared" si="192"/>
        <v>8.8775000000000013</v>
      </c>
      <c r="W408" s="264">
        <f t="shared" si="193"/>
        <v>9.5969999999999995</v>
      </c>
      <c r="X408" s="264">
        <f t="shared" si="194"/>
        <v>10.381</v>
      </c>
      <c r="Y408" s="264">
        <f t="shared" si="195"/>
        <v>10.830500000000001</v>
      </c>
      <c r="Z408" s="264">
        <f t="shared" si="196"/>
        <v>11.147500000000001</v>
      </c>
      <c r="AA408" s="264">
        <f t="shared" si="197"/>
        <v>11.635999999999999</v>
      </c>
      <c r="AB408" s="264">
        <f t="shared" si="198"/>
        <v>11.966000000000001</v>
      </c>
      <c r="AC408" s="264">
        <f t="shared" si="199"/>
        <v>12.6175</v>
      </c>
      <c r="AD408" s="264">
        <f t="shared" si="200"/>
        <v>13.83</v>
      </c>
      <c r="AF408" s="266">
        <v>406</v>
      </c>
      <c r="AG408" s="266">
        <v>5.3699999999999998E-2</v>
      </c>
      <c r="AH408" s="266">
        <v>9.9502000000000006</v>
      </c>
      <c r="AI408" s="266">
        <v>0.10958</v>
      </c>
      <c r="AJ408" s="266">
        <v>7.07</v>
      </c>
      <c r="AK408" s="266">
        <v>7.6980000000000004</v>
      </c>
      <c r="AL408" s="266">
        <v>8.0879999999999992</v>
      </c>
      <c r="AM408" s="266">
        <v>8.3019999999999996</v>
      </c>
      <c r="AN408" s="266">
        <v>8.6419999999999995</v>
      </c>
      <c r="AO408" s="266">
        <v>8.8789999999999996</v>
      </c>
      <c r="AP408" s="266">
        <v>9.24</v>
      </c>
      <c r="AQ408" s="266">
        <v>9.9499999999999993</v>
      </c>
      <c r="AR408" s="266">
        <v>10.712</v>
      </c>
      <c r="AS408" s="266">
        <v>11.143000000000001</v>
      </c>
      <c r="AT408" s="266">
        <v>11.444000000000001</v>
      </c>
      <c r="AU408" s="266">
        <v>11.904999999999999</v>
      </c>
      <c r="AV408" s="266">
        <v>12.214</v>
      </c>
      <c r="AW408" s="266">
        <v>12.817</v>
      </c>
      <c r="AX408" s="266">
        <v>13.917999999999999</v>
      </c>
      <c r="BA408" s="372">
        <v>406</v>
      </c>
      <c r="BB408" s="372">
        <v>-0.22</v>
      </c>
      <c r="BC408" s="372">
        <v>9.2439</v>
      </c>
      <c r="BD408" s="372">
        <v>0.12286999999999999</v>
      </c>
      <c r="BE408" s="372">
        <v>6.4189999999999996</v>
      </c>
      <c r="BF408" s="372">
        <v>7.0060000000000002</v>
      </c>
      <c r="BG408" s="372">
        <v>7.3780000000000001</v>
      </c>
      <c r="BH408" s="372">
        <v>7.585</v>
      </c>
      <c r="BI408" s="372">
        <v>7.9180000000000001</v>
      </c>
      <c r="BJ408" s="372">
        <v>8.1530000000000005</v>
      </c>
      <c r="BK408" s="372">
        <v>8.5150000000000006</v>
      </c>
      <c r="BL408" s="372">
        <v>9.2439999999999998</v>
      </c>
      <c r="BM408" s="372">
        <v>10.050000000000001</v>
      </c>
      <c r="BN408" s="372">
        <v>10.518000000000001</v>
      </c>
      <c r="BO408" s="372">
        <v>10.851000000000001</v>
      </c>
      <c r="BP408" s="372">
        <v>11.367000000000001</v>
      </c>
      <c r="BQ408" s="372">
        <v>11.718</v>
      </c>
      <c r="BR408" s="372">
        <v>12.417999999999999</v>
      </c>
      <c r="BS408" s="372">
        <v>13.742000000000001</v>
      </c>
    </row>
    <row r="409" spans="1:71" x14ac:dyDescent="0.2">
      <c r="A409" s="265">
        <f t="shared" si="201"/>
        <v>9.6044999999999998</v>
      </c>
      <c r="B409" s="265">
        <f t="shared" si="202"/>
        <v>8.8844999999999992</v>
      </c>
      <c r="C409" s="265">
        <f t="shared" si="179"/>
        <v>10.388999999999999</v>
      </c>
      <c r="D409" s="265">
        <f t="shared" si="203"/>
        <v>407</v>
      </c>
      <c r="E409" s="373">
        <f t="shared" si="204"/>
        <v>13.371663244353183</v>
      </c>
      <c r="F409" s="373">
        <f t="shared" si="205"/>
        <v>1.1143052703627652</v>
      </c>
      <c r="G409" s="373">
        <f t="shared" si="206"/>
        <v>22.371663244353183</v>
      </c>
      <c r="H409" s="374">
        <f t="shared" si="207"/>
        <v>0.96409891644118351</v>
      </c>
      <c r="I409" s="374">
        <f t="shared" si="180"/>
        <v>0.82558300209786972</v>
      </c>
      <c r="J409" s="374">
        <f t="shared" si="181"/>
        <v>0.88201479000878336</v>
      </c>
      <c r="K409" s="265" cm="1">
        <f t="array" ref="K409">$G409^gamma_drug4/($G409^gamma_drug4+(AGE_50_drug4+9)^gamma_drug4)</f>
        <v>1</v>
      </c>
      <c r="L409" s="264">
        <f t="shared" si="182"/>
        <v>407</v>
      </c>
      <c r="M409" s="264">
        <f t="shared" si="183"/>
        <v>-8.3500000000000005E-2</v>
      </c>
      <c r="N409" s="264">
        <f t="shared" si="184"/>
        <v>9.6042999999999985</v>
      </c>
      <c r="O409" s="264">
        <f t="shared" si="185"/>
        <v>0.116235</v>
      </c>
      <c r="P409" s="264">
        <f t="shared" si="186"/>
        <v>6.7495000000000003</v>
      </c>
      <c r="Q409" s="264">
        <f t="shared" si="187"/>
        <v>7.3570000000000002</v>
      </c>
      <c r="R409" s="264">
        <f t="shared" si="188"/>
        <v>7.7389999999999999</v>
      </c>
      <c r="S409" s="264">
        <f t="shared" si="189"/>
        <v>7.9495000000000005</v>
      </c>
      <c r="T409" s="264">
        <f t="shared" si="190"/>
        <v>8.2859999999999996</v>
      </c>
      <c r="U409" s="264">
        <f t="shared" si="191"/>
        <v>8.5220000000000002</v>
      </c>
      <c r="V409" s="264">
        <f t="shared" si="192"/>
        <v>8.8844999999999992</v>
      </c>
      <c r="W409" s="264">
        <f t="shared" si="193"/>
        <v>9.6044999999999998</v>
      </c>
      <c r="X409" s="264">
        <f t="shared" si="194"/>
        <v>10.388999999999999</v>
      </c>
      <c r="Y409" s="264">
        <f t="shared" si="195"/>
        <v>10.838999999999999</v>
      </c>
      <c r="Z409" s="264">
        <f t="shared" si="196"/>
        <v>11.155999999999999</v>
      </c>
      <c r="AA409" s="264">
        <f t="shared" si="197"/>
        <v>11.645</v>
      </c>
      <c r="AB409" s="264">
        <f t="shared" si="198"/>
        <v>11.9755</v>
      </c>
      <c r="AC409" s="264">
        <f t="shared" si="199"/>
        <v>12.628</v>
      </c>
      <c r="AD409" s="264">
        <f t="shared" si="200"/>
        <v>13.8415</v>
      </c>
      <c r="AF409" s="266">
        <v>407</v>
      </c>
      <c r="AG409" s="266">
        <v>5.3400000000000003E-2</v>
      </c>
      <c r="AH409" s="266">
        <v>9.9574999999999996</v>
      </c>
      <c r="AI409" s="266">
        <v>0.10959000000000001</v>
      </c>
      <c r="AJ409" s="266">
        <v>7.0750000000000002</v>
      </c>
      <c r="AK409" s="266">
        <v>7.7030000000000003</v>
      </c>
      <c r="AL409" s="266">
        <v>8.0939999999999994</v>
      </c>
      <c r="AM409" s="266">
        <v>8.3079999999999998</v>
      </c>
      <c r="AN409" s="266">
        <v>8.6479999999999997</v>
      </c>
      <c r="AO409" s="266">
        <v>8.8849999999999998</v>
      </c>
      <c r="AP409" s="266">
        <v>9.2469999999999999</v>
      </c>
      <c r="AQ409" s="266">
        <v>9.9580000000000002</v>
      </c>
      <c r="AR409" s="266">
        <v>10.72</v>
      </c>
      <c r="AS409" s="266">
        <v>11.151</v>
      </c>
      <c r="AT409" s="266">
        <v>11.452999999999999</v>
      </c>
      <c r="AU409" s="266">
        <v>11.914</v>
      </c>
      <c r="AV409" s="266">
        <v>12.223000000000001</v>
      </c>
      <c r="AW409" s="266">
        <v>12.827</v>
      </c>
      <c r="AX409" s="266">
        <v>13.929</v>
      </c>
      <c r="BA409" s="372">
        <v>407</v>
      </c>
      <c r="BB409" s="372">
        <v>-0.22040000000000001</v>
      </c>
      <c r="BC409" s="372">
        <v>9.2510999999999992</v>
      </c>
      <c r="BD409" s="372">
        <v>0.12288</v>
      </c>
      <c r="BE409" s="372">
        <v>6.4240000000000004</v>
      </c>
      <c r="BF409" s="372">
        <v>7.0110000000000001</v>
      </c>
      <c r="BG409" s="372">
        <v>7.3840000000000003</v>
      </c>
      <c r="BH409" s="372">
        <v>7.5910000000000002</v>
      </c>
      <c r="BI409" s="372">
        <v>7.9240000000000004</v>
      </c>
      <c r="BJ409" s="372">
        <v>8.1590000000000007</v>
      </c>
      <c r="BK409" s="372">
        <v>8.5220000000000002</v>
      </c>
      <c r="BL409" s="372">
        <v>9.2509999999999994</v>
      </c>
      <c r="BM409" s="372">
        <v>10.058</v>
      </c>
      <c r="BN409" s="372">
        <v>10.526999999999999</v>
      </c>
      <c r="BO409" s="372">
        <v>10.859</v>
      </c>
      <c r="BP409" s="372">
        <v>11.375999999999999</v>
      </c>
      <c r="BQ409" s="372">
        <v>11.728</v>
      </c>
      <c r="BR409" s="372">
        <v>12.429</v>
      </c>
      <c r="BS409" s="372">
        <v>13.754</v>
      </c>
    </row>
    <row r="410" spans="1:71" x14ac:dyDescent="0.2">
      <c r="A410" s="265">
        <f t="shared" si="201"/>
        <v>9.6114999999999995</v>
      </c>
      <c r="B410" s="265">
        <f t="shared" si="202"/>
        <v>8.8904999999999994</v>
      </c>
      <c r="C410" s="265">
        <f t="shared" si="179"/>
        <v>10.397</v>
      </c>
      <c r="D410" s="265">
        <f t="shared" si="203"/>
        <v>408</v>
      </c>
      <c r="E410" s="373">
        <f t="shared" si="204"/>
        <v>13.404517453798768</v>
      </c>
      <c r="F410" s="373">
        <f t="shared" si="205"/>
        <v>1.1170431211498972</v>
      </c>
      <c r="G410" s="373">
        <f t="shared" si="206"/>
        <v>22.404517453798768</v>
      </c>
      <c r="H410" s="374">
        <f t="shared" si="207"/>
        <v>0.96431921225533046</v>
      </c>
      <c r="I410" s="374">
        <f t="shared" si="180"/>
        <v>0.82622024298012897</v>
      </c>
      <c r="J410" s="374">
        <f t="shared" si="181"/>
        <v>0.88241126678809012</v>
      </c>
      <c r="K410" s="265" cm="1">
        <f t="array" ref="K410">$G410^gamma_drug4/($G410^gamma_drug4+(AGE_50_drug4+9)^gamma_drug4)</f>
        <v>1</v>
      </c>
      <c r="L410" s="264">
        <f t="shared" si="182"/>
        <v>408</v>
      </c>
      <c r="M410" s="264">
        <f t="shared" si="183"/>
        <v>-8.3799999999999999E-2</v>
      </c>
      <c r="N410" s="264">
        <f t="shared" si="184"/>
        <v>9.6114500000000014</v>
      </c>
      <c r="O410" s="264">
        <f t="shared" si="185"/>
        <v>0.11624000000000001</v>
      </c>
      <c r="P410" s="264">
        <f t="shared" si="186"/>
        <v>6.7545000000000002</v>
      </c>
      <c r="Q410" s="264">
        <f t="shared" si="187"/>
        <v>7.3629999999999995</v>
      </c>
      <c r="R410" s="264">
        <f t="shared" si="188"/>
        <v>7.7445000000000004</v>
      </c>
      <c r="S410" s="264">
        <f t="shared" si="189"/>
        <v>7.9555000000000007</v>
      </c>
      <c r="T410" s="264">
        <f t="shared" si="190"/>
        <v>8.2919999999999998</v>
      </c>
      <c r="U410" s="264">
        <f t="shared" si="191"/>
        <v>8.5284999999999993</v>
      </c>
      <c r="V410" s="264">
        <f t="shared" si="192"/>
        <v>8.8904999999999994</v>
      </c>
      <c r="W410" s="264">
        <f t="shared" si="193"/>
        <v>9.6114999999999995</v>
      </c>
      <c r="X410" s="264">
        <f t="shared" si="194"/>
        <v>10.397</v>
      </c>
      <c r="Y410" s="264">
        <f t="shared" si="195"/>
        <v>10.8475</v>
      </c>
      <c r="Z410" s="264">
        <f t="shared" si="196"/>
        <v>11.1645</v>
      </c>
      <c r="AA410" s="264">
        <f t="shared" si="197"/>
        <v>11.654</v>
      </c>
      <c r="AB410" s="264">
        <f t="shared" si="198"/>
        <v>11.984500000000001</v>
      </c>
      <c r="AC410" s="264">
        <f t="shared" si="199"/>
        <v>12.637499999999999</v>
      </c>
      <c r="AD410" s="264">
        <f t="shared" si="200"/>
        <v>13.852</v>
      </c>
      <c r="AF410" s="266">
        <v>408</v>
      </c>
      <c r="AG410" s="266">
        <v>5.3199999999999997E-2</v>
      </c>
      <c r="AH410" s="266">
        <v>9.9647000000000006</v>
      </c>
      <c r="AI410" s="266">
        <v>0.1096</v>
      </c>
      <c r="AJ410" s="266">
        <v>7.08</v>
      </c>
      <c r="AK410" s="266">
        <v>7.7089999999999996</v>
      </c>
      <c r="AL410" s="266">
        <v>8.0990000000000002</v>
      </c>
      <c r="AM410" s="266">
        <v>8.3140000000000001</v>
      </c>
      <c r="AN410" s="266">
        <v>8.6539999999999999</v>
      </c>
      <c r="AO410" s="266">
        <v>8.8919999999999995</v>
      </c>
      <c r="AP410" s="266">
        <v>9.2530000000000001</v>
      </c>
      <c r="AQ410" s="266">
        <v>9.9649999999999999</v>
      </c>
      <c r="AR410" s="266">
        <v>10.728</v>
      </c>
      <c r="AS410" s="266">
        <v>11.16</v>
      </c>
      <c r="AT410" s="266">
        <v>11.461</v>
      </c>
      <c r="AU410" s="266">
        <v>11.923</v>
      </c>
      <c r="AV410" s="266">
        <v>12.231999999999999</v>
      </c>
      <c r="AW410" s="266">
        <v>12.837</v>
      </c>
      <c r="AX410" s="266">
        <v>13.939</v>
      </c>
      <c r="BA410" s="372">
        <v>408</v>
      </c>
      <c r="BB410" s="372">
        <v>-0.2208</v>
      </c>
      <c r="BC410" s="372">
        <v>9.2582000000000004</v>
      </c>
      <c r="BD410" s="372">
        <v>0.12288</v>
      </c>
      <c r="BE410" s="372">
        <v>6.4290000000000003</v>
      </c>
      <c r="BF410" s="372">
        <v>7.0170000000000003</v>
      </c>
      <c r="BG410" s="372">
        <v>7.39</v>
      </c>
      <c r="BH410" s="372">
        <v>7.5970000000000004</v>
      </c>
      <c r="BI410" s="372">
        <v>7.93</v>
      </c>
      <c r="BJ410" s="372">
        <v>8.1649999999999991</v>
      </c>
      <c r="BK410" s="372">
        <v>8.5280000000000005</v>
      </c>
      <c r="BL410" s="372">
        <v>9.2579999999999991</v>
      </c>
      <c r="BM410" s="372">
        <v>10.066000000000001</v>
      </c>
      <c r="BN410" s="372">
        <v>10.535</v>
      </c>
      <c r="BO410" s="372">
        <v>10.868</v>
      </c>
      <c r="BP410" s="372">
        <v>11.385</v>
      </c>
      <c r="BQ410" s="372">
        <v>11.737</v>
      </c>
      <c r="BR410" s="372">
        <v>12.438000000000001</v>
      </c>
      <c r="BS410" s="372">
        <v>13.765000000000001</v>
      </c>
    </row>
    <row r="411" spans="1:71" x14ac:dyDescent="0.2">
      <c r="A411" s="265">
        <f t="shared" si="201"/>
        <v>9.6185000000000009</v>
      </c>
      <c r="B411" s="265">
        <f t="shared" si="202"/>
        <v>8.8975000000000009</v>
      </c>
      <c r="C411" s="265">
        <f t="shared" si="179"/>
        <v>10.405000000000001</v>
      </c>
      <c r="D411" s="265">
        <f t="shared" si="203"/>
        <v>409</v>
      </c>
      <c r="E411" s="373">
        <f t="shared" si="204"/>
        <v>13.437371663244353</v>
      </c>
      <c r="F411" s="373">
        <f t="shared" si="205"/>
        <v>1.1197809719370295</v>
      </c>
      <c r="G411" s="373">
        <f t="shared" si="206"/>
        <v>22.437371663244353</v>
      </c>
      <c r="H411" s="374">
        <f t="shared" si="207"/>
        <v>0.96453788606396795</v>
      </c>
      <c r="I411" s="374">
        <f t="shared" si="180"/>
        <v>0.82685471421815881</v>
      </c>
      <c r="J411" s="374">
        <f t="shared" si="181"/>
        <v>0.88280600983979107</v>
      </c>
      <c r="K411" s="265" cm="1">
        <f t="array" ref="K411">$G411^gamma_drug4/($G411^gamma_drug4+(AGE_50_drug4+9)^gamma_drug4)</f>
        <v>1</v>
      </c>
      <c r="L411" s="264">
        <f t="shared" si="182"/>
        <v>409</v>
      </c>
      <c r="M411" s="264">
        <f t="shared" si="183"/>
        <v>-8.4150000000000003E-2</v>
      </c>
      <c r="N411" s="264">
        <f t="shared" si="184"/>
        <v>9.6187000000000005</v>
      </c>
      <c r="O411" s="264">
        <f t="shared" si="185"/>
        <v>0.116245</v>
      </c>
      <c r="P411" s="264">
        <f t="shared" si="186"/>
        <v>6.7595000000000001</v>
      </c>
      <c r="Q411" s="264">
        <f t="shared" si="187"/>
        <v>7.3680000000000003</v>
      </c>
      <c r="R411" s="264">
        <f t="shared" si="188"/>
        <v>7.7505000000000006</v>
      </c>
      <c r="S411" s="264">
        <f t="shared" si="189"/>
        <v>7.9615</v>
      </c>
      <c r="T411" s="264">
        <f t="shared" si="190"/>
        <v>8.2989999999999995</v>
      </c>
      <c r="U411" s="264">
        <f t="shared" si="191"/>
        <v>8.5350000000000001</v>
      </c>
      <c r="V411" s="264">
        <f t="shared" si="192"/>
        <v>8.8975000000000009</v>
      </c>
      <c r="W411" s="264">
        <f t="shared" si="193"/>
        <v>9.6185000000000009</v>
      </c>
      <c r="X411" s="264">
        <f t="shared" si="194"/>
        <v>10.405000000000001</v>
      </c>
      <c r="Y411" s="264">
        <f t="shared" si="195"/>
        <v>10.855499999999999</v>
      </c>
      <c r="Z411" s="264">
        <f t="shared" si="196"/>
        <v>11.173</v>
      </c>
      <c r="AA411" s="264">
        <f t="shared" si="197"/>
        <v>11.663</v>
      </c>
      <c r="AB411" s="264">
        <f t="shared" si="198"/>
        <v>11.993500000000001</v>
      </c>
      <c r="AC411" s="264">
        <f t="shared" si="199"/>
        <v>12.647</v>
      </c>
      <c r="AD411" s="264">
        <f t="shared" si="200"/>
        <v>13.863</v>
      </c>
      <c r="AF411" s="266">
        <v>409</v>
      </c>
      <c r="AG411" s="266">
        <v>5.2900000000000003E-2</v>
      </c>
      <c r="AH411" s="266">
        <v>9.9719999999999995</v>
      </c>
      <c r="AI411" s="266">
        <v>0.10961</v>
      </c>
      <c r="AJ411" s="266">
        <v>7.085</v>
      </c>
      <c r="AK411" s="266">
        <v>7.7140000000000004</v>
      </c>
      <c r="AL411" s="266">
        <v>8.1050000000000004</v>
      </c>
      <c r="AM411" s="266">
        <v>8.32</v>
      </c>
      <c r="AN411" s="266">
        <v>8.6609999999999996</v>
      </c>
      <c r="AO411" s="266">
        <v>8.8979999999999997</v>
      </c>
      <c r="AP411" s="266">
        <v>9.26</v>
      </c>
      <c r="AQ411" s="266">
        <v>9.9719999999999995</v>
      </c>
      <c r="AR411" s="266">
        <v>10.736000000000001</v>
      </c>
      <c r="AS411" s="266">
        <v>11.167999999999999</v>
      </c>
      <c r="AT411" s="266">
        <v>11.47</v>
      </c>
      <c r="AU411" s="266">
        <v>11.932</v>
      </c>
      <c r="AV411" s="266">
        <v>12.241</v>
      </c>
      <c r="AW411" s="266">
        <v>12.846</v>
      </c>
      <c r="AX411" s="266">
        <v>13.95</v>
      </c>
      <c r="BA411" s="372">
        <v>409</v>
      </c>
      <c r="BB411" s="372">
        <v>-0.22120000000000001</v>
      </c>
      <c r="BC411" s="372">
        <v>9.2653999999999996</v>
      </c>
      <c r="BD411" s="372">
        <v>0.12288</v>
      </c>
      <c r="BE411" s="372">
        <v>6.4340000000000002</v>
      </c>
      <c r="BF411" s="372">
        <v>7.0220000000000002</v>
      </c>
      <c r="BG411" s="372">
        <v>7.3959999999999999</v>
      </c>
      <c r="BH411" s="372">
        <v>7.6029999999999998</v>
      </c>
      <c r="BI411" s="372">
        <v>7.9370000000000003</v>
      </c>
      <c r="BJ411" s="372">
        <v>8.1720000000000006</v>
      </c>
      <c r="BK411" s="372">
        <v>8.5350000000000001</v>
      </c>
      <c r="BL411" s="372">
        <v>9.2650000000000006</v>
      </c>
      <c r="BM411" s="372">
        <v>10.074</v>
      </c>
      <c r="BN411" s="372">
        <v>10.542999999999999</v>
      </c>
      <c r="BO411" s="372">
        <v>10.875999999999999</v>
      </c>
      <c r="BP411" s="372">
        <v>11.394</v>
      </c>
      <c r="BQ411" s="372">
        <v>11.746</v>
      </c>
      <c r="BR411" s="372">
        <v>12.448</v>
      </c>
      <c r="BS411" s="372">
        <v>13.776</v>
      </c>
    </row>
    <row r="412" spans="1:71" x14ac:dyDescent="0.2">
      <c r="A412" s="265">
        <f t="shared" si="201"/>
        <v>9.6259999999999994</v>
      </c>
      <c r="B412" s="265">
        <f t="shared" si="202"/>
        <v>8.9039999999999999</v>
      </c>
      <c r="C412" s="265">
        <f t="shared" si="179"/>
        <v>10.412500000000001</v>
      </c>
      <c r="D412" s="265">
        <f t="shared" si="203"/>
        <v>410</v>
      </c>
      <c r="E412" s="373">
        <f t="shared" si="204"/>
        <v>13.470225872689939</v>
      </c>
      <c r="F412" s="373">
        <f t="shared" si="205"/>
        <v>1.1225188227241616</v>
      </c>
      <c r="G412" s="373">
        <f t="shared" si="206"/>
        <v>22.470225872689937</v>
      </c>
      <c r="H412" s="374">
        <f t="shared" si="207"/>
        <v>0.96475495155386581</v>
      </c>
      <c r="I412" s="374">
        <f t="shared" si="180"/>
        <v>0.82748642833396946</v>
      </c>
      <c r="J412" s="374">
        <f t="shared" si="181"/>
        <v>0.88319902808592032</v>
      </c>
      <c r="K412" s="265" cm="1">
        <f t="array" ref="K412">$G412^gamma_drug4/($G412^gamma_drug4+(AGE_50_drug4+9)^gamma_drug4)</f>
        <v>1</v>
      </c>
      <c r="L412" s="264">
        <f t="shared" si="182"/>
        <v>410</v>
      </c>
      <c r="M412" s="264">
        <f t="shared" si="183"/>
        <v>-8.4449999999999997E-2</v>
      </c>
      <c r="N412" s="264">
        <f t="shared" si="184"/>
        <v>9.6258499999999998</v>
      </c>
      <c r="O412" s="264">
        <f t="shared" si="185"/>
        <v>0.11624999999999999</v>
      </c>
      <c r="P412" s="264">
        <f t="shared" si="186"/>
        <v>6.7645</v>
      </c>
      <c r="Q412" s="264">
        <f t="shared" si="187"/>
        <v>7.3739999999999997</v>
      </c>
      <c r="R412" s="264">
        <f t="shared" si="188"/>
        <v>7.7560000000000002</v>
      </c>
      <c r="S412" s="264">
        <f t="shared" si="189"/>
        <v>7.9675000000000002</v>
      </c>
      <c r="T412" s="264">
        <f t="shared" si="190"/>
        <v>8.3049999999999997</v>
      </c>
      <c r="U412" s="264">
        <f t="shared" si="191"/>
        <v>8.5414999999999992</v>
      </c>
      <c r="V412" s="264">
        <f t="shared" si="192"/>
        <v>8.9039999999999999</v>
      </c>
      <c r="W412" s="264">
        <f t="shared" si="193"/>
        <v>9.6259999999999994</v>
      </c>
      <c r="X412" s="264">
        <f t="shared" si="194"/>
        <v>10.412500000000001</v>
      </c>
      <c r="Y412" s="264">
        <f t="shared" si="195"/>
        <v>10.8635</v>
      </c>
      <c r="Z412" s="264">
        <f t="shared" si="196"/>
        <v>11.1815</v>
      </c>
      <c r="AA412" s="264">
        <f t="shared" si="197"/>
        <v>11.672000000000001</v>
      </c>
      <c r="AB412" s="264">
        <f t="shared" si="198"/>
        <v>12.002500000000001</v>
      </c>
      <c r="AC412" s="264">
        <f t="shared" si="199"/>
        <v>12.657</v>
      </c>
      <c r="AD412" s="264">
        <f t="shared" si="200"/>
        <v>13.874000000000001</v>
      </c>
      <c r="AF412" s="266">
        <v>410</v>
      </c>
      <c r="AG412" s="266">
        <v>5.2699999999999997E-2</v>
      </c>
      <c r="AH412" s="266">
        <v>9.9792000000000005</v>
      </c>
      <c r="AI412" s="266">
        <v>0.10961</v>
      </c>
      <c r="AJ412" s="266">
        <v>7.09</v>
      </c>
      <c r="AK412" s="266">
        <v>7.72</v>
      </c>
      <c r="AL412" s="266">
        <v>8.1110000000000007</v>
      </c>
      <c r="AM412" s="266">
        <v>8.3260000000000005</v>
      </c>
      <c r="AN412" s="266">
        <v>8.6669999999999998</v>
      </c>
      <c r="AO412" s="266">
        <v>8.9049999999999994</v>
      </c>
      <c r="AP412" s="266">
        <v>9.2669999999999995</v>
      </c>
      <c r="AQ412" s="266">
        <v>9.9789999999999992</v>
      </c>
      <c r="AR412" s="266">
        <v>10.743</v>
      </c>
      <c r="AS412" s="266">
        <v>11.176</v>
      </c>
      <c r="AT412" s="266">
        <v>11.478</v>
      </c>
      <c r="AU412" s="266">
        <v>11.941000000000001</v>
      </c>
      <c r="AV412" s="266">
        <v>12.25</v>
      </c>
      <c r="AW412" s="266">
        <v>12.856</v>
      </c>
      <c r="AX412" s="266">
        <v>13.961</v>
      </c>
      <c r="BA412" s="372">
        <v>410</v>
      </c>
      <c r="BB412" s="372">
        <v>-0.22159999999999999</v>
      </c>
      <c r="BC412" s="372">
        <v>9.2725000000000009</v>
      </c>
      <c r="BD412" s="372">
        <v>0.12289</v>
      </c>
      <c r="BE412" s="372">
        <v>6.4390000000000001</v>
      </c>
      <c r="BF412" s="372">
        <v>7.0279999999999996</v>
      </c>
      <c r="BG412" s="372">
        <v>7.4009999999999998</v>
      </c>
      <c r="BH412" s="372">
        <v>7.609</v>
      </c>
      <c r="BI412" s="372">
        <v>7.9429999999999996</v>
      </c>
      <c r="BJ412" s="372">
        <v>8.1780000000000008</v>
      </c>
      <c r="BK412" s="372">
        <v>8.5410000000000004</v>
      </c>
      <c r="BL412" s="372">
        <v>9.2729999999999997</v>
      </c>
      <c r="BM412" s="372">
        <v>10.082000000000001</v>
      </c>
      <c r="BN412" s="372">
        <v>10.551</v>
      </c>
      <c r="BO412" s="372">
        <v>10.885</v>
      </c>
      <c r="BP412" s="372">
        <v>11.403</v>
      </c>
      <c r="BQ412" s="372">
        <v>11.755000000000001</v>
      </c>
      <c r="BR412" s="372">
        <v>12.458</v>
      </c>
      <c r="BS412" s="372">
        <v>13.787000000000001</v>
      </c>
    </row>
    <row r="413" spans="1:71" x14ac:dyDescent="0.2">
      <c r="A413" s="265">
        <f t="shared" si="201"/>
        <v>9.6334999999999997</v>
      </c>
      <c r="B413" s="265">
        <f t="shared" si="202"/>
        <v>8.910499999999999</v>
      </c>
      <c r="C413" s="265">
        <f t="shared" si="179"/>
        <v>10.42</v>
      </c>
      <c r="D413" s="265">
        <f t="shared" si="203"/>
        <v>411</v>
      </c>
      <c r="E413" s="373">
        <f t="shared" si="204"/>
        <v>13.503080082135524</v>
      </c>
      <c r="F413" s="373">
        <f t="shared" si="205"/>
        <v>1.1252566735112937</v>
      </c>
      <c r="G413" s="373">
        <f t="shared" si="206"/>
        <v>22.503080082135526</v>
      </c>
      <c r="H413" s="374">
        <f t="shared" si="207"/>
        <v>0.96497042228472329</v>
      </c>
      <c r="I413" s="374">
        <f t="shared" si="180"/>
        <v>0.82811539780484378</v>
      </c>
      <c r="J413" s="374">
        <f t="shared" si="181"/>
        <v>0.88359033039901413</v>
      </c>
      <c r="K413" s="265" cm="1">
        <f t="array" ref="K413">$G413^gamma_drug4/($G413^gamma_drug4+(AGE_50_drug4+9)^gamma_drug4)</f>
        <v>1</v>
      </c>
      <c r="L413" s="264">
        <f t="shared" si="182"/>
        <v>411</v>
      </c>
      <c r="M413" s="264">
        <f t="shared" si="183"/>
        <v>-8.48E-2</v>
      </c>
      <c r="N413" s="264">
        <f t="shared" si="184"/>
        <v>9.6330500000000008</v>
      </c>
      <c r="O413" s="264">
        <f t="shared" si="185"/>
        <v>0.116255</v>
      </c>
      <c r="P413" s="264">
        <f t="shared" si="186"/>
        <v>6.7694999999999999</v>
      </c>
      <c r="Q413" s="264">
        <f t="shared" si="187"/>
        <v>7.3789999999999996</v>
      </c>
      <c r="R413" s="264">
        <f t="shared" si="188"/>
        <v>7.7620000000000005</v>
      </c>
      <c r="S413" s="264">
        <f t="shared" si="189"/>
        <v>7.9735000000000005</v>
      </c>
      <c r="T413" s="264">
        <f t="shared" si="190"/>
        <v>8.3109999999999999</v>
      </c>
      <c r="U413" s="264">
        <f t="shared" si="191"/>
        <v>8.5474999999999994</v>
      </c>
      <c r="V413" s="264">
        <f t="shared" si="192"/>
        <v>8.910499999999999</v>
      </c>
      <c r="W413" s="264">
        <f t="shared" si="193"/>
        <v>9.6334999999999997</v>
      </c>
      <c r="X413" s="264">
        <f t="shared" si="194"/>
        <v>10.42</v>
      </c>
      <c r="Y413" s="264">
        <f t="shared" si="195"/>
        <v>10.871499999999999</v>
      </c>
      <c r="Z413" s="264">
        <f t="shared" si="196"/>
        <v>11.190000000000001</v>
      </c>
      <c r="AA413" s="264">
        <f t="shared" si="197"/>
        <v>11.681000000000001</v>
      </c>
      <c r="AB413" s="264">
        <f t="shared" si="198"/>
        <v>12.012</v>
      </c>
      <c r="AC413" s="264">
        <f t="shared" si="199"/>
        <v>12.667</v>
      </c>
      <c r="AD413" s="264">
        <f t="shared" si="200"/>
        <v>13.884499999999999</v>
      </c>
      <c r="AF413" s="266">
        <v>411</v>
      </c>
      <c r="AG413" s="266">
        <v>5.2400000000000002E-2</v>
      </c>
      <c r="AH413" s="266">
        <v>9.9864999999999995</v>
      </c>
      <c r="AI413" s="266">
        <v>0.10962</v>
      </c>
      <c r="AJ413" s="266">
        <v>7.0949999999999998</v>
      </c>
      <c r="AK413" s="266">
        <v>7.7249999999999996</v>
      </c>
      <c r="AL413" s="266">
        <v>8.1170000000000009</v>
      </c>
      <c r="AM413" s="266">
        <v>8.3320000000000007</v>
      </c>
      <c r="AN413" s="266">
        <v>8.673</v>
      </c>
      <c r="AO413" s="266">
        <v>8.9109999999999996</v>
      </c>
      <c r="AP413" s="266">
        <v>9.2729999999999997</v>
      </c>
      <c r="AQ413" s="266">
        <v>9.9870000000000001</v>
      </c>
      <c r="AR413" s="266">
        <v>10.750999999999999</v>
      </c>
      <c r="AS413" s="266">
        <v>11.183999999999999</v>
      </c>
      <c r="AT413" s="266">
        <v>11.487</v>
      </c>
      <c r="AU413" s="266">
        <v>11.95</v>
      </c>
      <c r="AV413" s="266">
        <v>12.259</v>
      </c>
      <c r="AW413" s="266">
        <v>12.866</v>
      </c>
      <c r="AX413" s="266">
        <v>13.971</v>
      </c>
      <c r="BA413" s="372">
        <v>411</v>
      </c>
      <c r="BB413" s="372">
        <v>-0.222</v>
      </c>
      <c r="BC413" s="372">
        <v>9.2796000000000003</v>
      </c>
      <c r="BD413" s="372">
        <v>0.12289</v>
      </c>
      <c r="BE413" s="372">
        <v>6.444</v>
      </c>
      <c r="BF413" s="372">
        <v>7.0330000000000004</v>
      </c>
      <c r="BG413" s="372">
        <v>7.407</v>
      </c>
      <c r="BH413" s="372">
        <v>7.6150000000000002</v>
      </c>
      <c r="BI413" s="372">
        <v>7.9489999999999998</v>
      </c>
      <c r="BJ413" s="372">
        <v>8.1839999999999993</v>
      </c>
      <c r="BK413" s="372">
        <v>8.548</v>
      </c>
      <c r="BL413" s="372">
        <v>9.2799999999999994</v>
      </c>
      <c r="BM413" s="372">
        <v>10.089</v>
      </c>
      <c r="BN413" s="372">
        <v>10.558999999999999</v>
      </c>
      <c r="BO413" s="372">
        <v>10.893000000000001</v>
      </c>
      <c r="BP413" s="372">
        <v>11.412000000000001</v>
      </c>
      <c r="BQ413" s="372">
        <v>11.765000000000001</v>
      </c>
      <c r="BR413" s="372">
        <v>12.468</v>
      </c>
      <c r="BS413" s="372">
        <v>13.798</v>
      </c>
    </row>
    <row r="414" spans="1:71" x14ac:dyDescent="0.2">
      <c r="A414" s="265">
        <f t="shared" si="201"/>
        <v>9.6404999999999994</v>
      </c>
      <c r="B414" s="265">
        <f t="shared" si="202"/>
        <v>8.9169999999999998</v>
      </c>
      <c r="C414" s="265">
        <f t="shared" si="179"/>
        <v>10.428000000000001</v>
      </c>
      <c r="D414" s="265">
        <f t="shared" si="203"/>
        <v>412</v>
      </c>
      <c r="E414" s="373">
        <f t="shared" si="204"/>
        <v>13.535934291581109</v>
      </c>
      <c r="F414" s="373">
        <f t="shared" si="205"/>
        <v>1.1279945242984257</v>
      </c>
      <c r="G414" s="373">
        <f t="shared" si="206"/>
        <v>22.535934291581107</v>
      </c>
      <c r="H414" s="374">
        <f t="shared" si="207"/>
        <v>0.96518431169040864</v>
      </c>
      <c r="I414" s="374">
        <f t="shared" si="180"/>
        <v>0.82874163506324738</v>
      </c>
      <c r="J414" s="374">
        <f t="shared" si="181"/>
        <v>0.88397992560236882</v>
      </c>
      <c r="K414" s="265" cm="1">
        <f t="array" ref="K414">$G414^gamma_drug4/($G414^gamma_drug4+(AGE_50_drug4+9)^gamma_drug4)</f>
        <v>1</v>
      </c>
      <c r="L414" s="264">
        <f t="shared" si="182"/>
        <v>412</v>
      </c>
      <c r="M414" s="264">
        <f t="shared" si="183"/>
        <v>-8.5099999999999995E-2</v>
      </c>
      <c r="N414" s="264">
        <f t="shared" si="184"/>
        <v>9.6402000000000001</v>
      </c>
      <c r="O414" s="264">
        <f t="shared" si="185"/>
        <v>0.11626</v>
      </c>
      <c r="P414" s="264">
        <f t="shared" si="186"/>
        <v>6.7750000000000004</v>
      </c>
      <c r="Q414" s="264">
        <f t="shared" si="187"/>
        <v>7.3849999999999998</v>
      </c>
      <c r="R414" s="264">
        <f t="shared" si="188"/>
        <v>7.7679999999999998</v>
      </c>
      <c r="S414" s="264">
        <f t="shared" si="189"/>
        <v>7.9794999999999998</v>
      </c>
      <c r="T414" s="264">
        <f t="shared" si="190"/>
        <v>8.3170000000000002</v>
      </c>
      <c r="U414" s="264">
        <f t="shared" si="191"/>
        <v>8.5540000000000003</v>
      </c>
      <c r="V414" s="264">
        <f t="shared" si="192"/>
        <v>8.9169999999999998</v>
      </c>
      <c r="W414" s="264">
        <f t="shared" si="193"/>
        <v>9.6404999999999994</v>
      </c>
      <c r="X414" s="264">
        <f t="shared" si="194"/>
        <v>10.428000000000001</v>
      </c>
      <c r="Y414" s="264">
        <f t="shared" si="195"/>
        <v>10.879999999999999</v>
      </c>
      <c r="Z414" s="264">
        <f t="shared" si="196"/>
        <v>11.198</v>
      </c>
      <c r="AA414" s="264">
        <f t="shared" si="197"/>
        <v>11.689</v>
      </c>
      <c r="AB414" s="264">
        <f t="shared" si="198"/>
        <v>12.0215</v>
      </c>
      <c r="AC414" s="264">
        <f t="shared" si="199"/>
        <v>12.676500000000001</v>
      </c>
      <c r="AD414" s="264">
        <f t="shared" si="200"/>
        <v>13.895499999999998</v>
      </c>
      <c r="AF414" s="266">
        <v>412</v>
      </c>
      <c r="AG414" s="266">
        <v>5.2200000000000003E-2</v>
      </c>
      <c r="AH414" s="266">
        <v>9.9937000000000005</v>
      </c>
      <c r="AI414" s="266">
        <v>0.10963000000000001</v>
      </c>
      <c r="AJ414" s="266">
        <v>7.1</v>
      </c>
      <c r="AK414" s="266">
        <v>7.7309999999999999</v>
      </c>
      <c r="AL414" s="266">
        <v>8.1229999999999993</v>
      </c>
      <c r="AM414" s="266">
        <v>8.3379999999999992</v>
      </c>
      <c r="AN414" s="266">
        <v>8.6790000000000003</v>
      </c>
      <c r="AO414" s="266">
        <v>8.9169999999999998</v>
      </c>
      <c r="AP414" s="266">
        <v>9.2799999999999994</v>
      </c>
      <c r="AQ414" s="266">
        <v>9.9939999999999998</v>
      </c>
      <c r="AR414" s="266">
        <v>10.759</v>
      </c>
      <c r="AS414" s="266">
        <v>11.192</v>
      </c>
      <c r="AT414" s="266">
        <v>11.494999999999999</v>
      </c>
      <c r="AU414" s="266">
        <v>11.958</v>
      </c>
      <c r="AV414" s="266">
        <v>12.269</v>
      </c>
      <c r="AW414" s="266">
        <v>12.875</v>
      </c>
      <c r="AX414" s="266">
        <v>13.981999999999999</v>
      </c>
      <c r="BA414" s="372">
        <v>412</v>
      </c>
      <c r="BB414" s="372">
        <v>-0.22239999999999999</v>
      </c>
      <c r="BC414" s="372">
        <v>9.2866999999999997</v>
      </c>
      <c r="BD414" s="372">
        <v>0.12289</v>
      </c>
      <c r="BE414" s="372">
        <v>6.45</v>
      </c>
      <c r="BF414" s="372">
        <v>7.0389999999999997</v>
      </c>
      <c r="BG414" s="372">
        <v>7.4130000000000003</v>
      </c>
      <c r="BH414" s="372">
        <v>7.6210000000000004</v>
      </c>
      <c r="BI414" s="372">
        <v>7.9550000000000001</v>
      </c>
      <c r="BJ414" s="372">
        <v>8.1910000000000007</v>
      </c>
      <c r="BK414" s="372">
        <v>8.5540000000000003</v>
      </c>
      <c r="BL414" s="372">
        <v>9.2870000000000008</v>
      </c>
      <c r="BM414" s="372">
        <v>10.097</v>
      </c>
      <c r="BN414" s="372">
        <v>10.568</v>
      </c>
      <c r="BO414" s="372">
        <v>10.901</v>
      </c>
      <c r="BP414" s="372">
        <v>11.42</v>
      </c>
      <c r="BQ414" s="372">
        <v>11.773999999999999</v>
      </c>
      <c r="BR414" s="372">
        <v>12.478</v>
      </c>
      <c r="BS414" s="372">
        <v>13.808999999999999</v>
      </c>
    </row>
    <row r="415" spans="1:71" x14ac:dyDescent="0.2">
      <c r="A415" s="265">
        <f t="shared" si="201"/>
        <v>9.6475000000000009</v>
      </c>
      <c r="B415" s="265">
        <f t="shared" si="202"/>
        <v>8.9239999999999995</v>
      </c>
      <c r="C415" s="265">
        <f t="shared" si="179"/>
        <v>10.436</v>
      </c>
      <c r="D415" s="265">
        <f t="shared" si="203"/>
        <v>413</v>
      </c>
      <c r="E415" s="373">
        <f t="shared" si="204"/>
        <v>13.568788501026694</v>
      </c>
      <c r="F415" s="373">
        <f t="shared" si="205"/>
        <v>1.1307323750855578</v>
      </c>
      <c r="G415" s="373">
        <f t="shared" si="206"/>
        <v>22.568788501026695</v>
      </c>
      <c r="H415" s="374">
        <f t="shared" si="207"/>
        <v>0.96539663308018786</v>
      </c>
      <c r="I415" s="374">
        <f t="shared" si="180"/>
        <v>0.82936515249674791</v>
      </c>
      <c r="J415" s="374">
        <f t="shared" si="181"/>
        <v>0.88436782247029988</v>
      </c>
      <c r="K415" s="265" cm="1">
        <f t="array" ref="K415">$G415^gamma_drug4/($G415^gamma_drug4+(AGE_50_drug4+9)^gamma_drug4)</f>
        <v>1</v>
      </c>
      <c r="L415" s="264">
        <f t="shared" si="182"/>
        <v>413</v>
      </c>
      <c r="M415" s="264">
        <f t="shared" si="183"/>
        <v>-8.5449999999999998E-2</v>
      </c>
      <c r="N415" s="264">
        <f t="shared" si="184"/>
        <v>9.6474000000000011</v>
      </c>
      <c r="O415" s="264">
        <f t="shared" si="185"/>
        <v>0.11627</v>
      </c>
      <c r="P415" s="264">
        <f t="shared" si="186"/>
        <v>6.78</v>
      </c>
      <c r="Q415" s="264">
        <f t="shared" si="187"/>
        <v>7.39</v>
      </c>
      <c r="R415" s="264">
        <f t="shared" si="188"/>
        <v>7.7729999999999997</v>
      </c>
      <c r="S415" s="264">
        <f t="shared" si="189"/>
        <v>7.9849999999999994</v>
      </c>
      <c r="T415" s="264">
        <f t="shared" si="190"/>
        <v>8.3230000000000004</v>
      </c>
      <c r="U415" s="264">
        <f t="shared" si="191"/>
        <v>8.5604999999999993</v>
      </c>
      <c r="V415" s="264">
        <f t="shared" si="192"/>
        <v>8.9239999999999995</v>
      </c>
      <c r="W415" s="264">
        <f t="shared" si="193"/>
        <v>9.6475000000000009</v>
      </c>
      <c r="X415" s="264">
        <f t="shared" si="194"/>
        <v>10.436</v>
      </c>
      <c r="Y415" s="264">
        <f t="shared" si="195"/>
        <v>10.888500000000001</v>
      </c>
      <c r="Z415" s="264">
        <f t="shared" si="196"/>
        <v>11.207000000000001</v>
      </c>
      <c r="AA415" s="264">
        <f t="shared" si="197"/>
        <v>11.698499999999999</v>
      </c>
      <c r="AB415" s="264">
        <f t="shared" si="198"/>
        <v>12.0305</v>
      </c>
      <c r="AC415" s="264">
        <f t="shared" si="199"/>
        <v>12.686499999999999</v>
      </c>
      <c r="AD415" s="264">
        <f t="shared" si="200"/>
        <v>13.907</v>
      </c>
      <c r="AF415" s="266">
        <v>413</v>
      </c>
      <c r="AG415" s="266">
        <v>5.1900000000000002E-2</v>
      </c>
      <c r="AH415" s="266">
        <v>10.0009</v>
      </c>
      <c r="AI415" s="266">
        <v>0.10964</v>
      </c>
      <c r="AJ415" s="266">
        <v>7.1050000000000004</v>
      </c>
      <c r="AK415" s="266">
        <v>7.7359999999999998</v>
      </c>
      <c r="AL415" s="266">
        <v>8.1280000000000001</v>
      </c>
      <c r="AM415" s="266">
        <v>8.3439999999999994</v>
      </c>
      <c r="AN415" s="266">
        <v>8.6850000000000005</v>
      </c>
      <c r="AO415" s="266">
        <v>8.9239999999999995</v>
      </c>
      <c r="AP415" s="266">
        <v>9.2870000000000008</v>
      </c>
      <c r="AQ415" s="266">
        <v>10.000999999999999</v>
      </c>
      <c r="AR415" s="266">
        <v>10.766999999999999</v>
      </c>
      <c r="AS415" s="266">
        <v>11.201000000000001</v>
      </c>
      <c r="AT415" s="266">
        <v>11.504</v>
      </c>
      <c r="AU415" s="266">
        <v>11.967000000000001</v>
      </c>
      <c r="AV415" s="266">
        <v>12.278</v>
      </c>
      <c r="AW415" s="266">
        <v>12.885</v>
      </c>
      <c r="AX415" s="266">
        <v>13.993</v>
      </c>
      <c r="BA415" s="372">
        <v>413</v>
      </c>
      <c r="BB415" s="372">
        <v>-0.2228</v>
      </c>
      <c r="BC415" s="372">
        <v>9.2939000000000007</v>
      </c>
      <c r="BD415" s="372">
        <v>0.1229</v>
      </c>
      <c r="BE415" s="372">
        <v>6.4550000000000001</v>
      </c>
      <c r="BF415" s="372">
        <v>7.0439999999999996</v>
      </c>
      <c r="BG415" s="372">
        <v>7.4180000000000001</v>
      </c>
      <c r="BH415" s="372">
        <v>7.6260000000000003</v>
      </c>
      <c r="BI415" s="372">
        <v>7.9610000000000003</v>
      </c>
      <c r="BJ415" s="372">
        <v>8.1969999999999992</v>
      </c>
      <c r="BK415" s="372">
        <v>8.5609999999999999</v>
      </c>
      <c r="BL415" s="372">
        <v>9.2940000000000005</v>
      </c>
      <c r="BM415" s="372">
        <v>10.105</v>
      </c>
      <c r="BN415" s="372">
        <v>10.576000000000001</v>
      </c>
      <c r="BO415" s="372">
        <v>10.91</v>
      </c>
      <c r="BP415" s="372">
        <v>11.43</v>
      </c>
      <c r="BQ415" s="372">
        <v>11.782999999999999</v>
      </c>
      <c r="BR415" s="372">
        <v>12.488</v>
      </c>
      <c r="BS415" s="372">
        <v>13.821</v>
      </c>
    </row>
    <row r="416" spans="1:71" x14ac:dyDescent="0.2">
      <c r="A416" s="265">
        <f t="shared" si="201"/>
        <v>9.6544999999999987</v>
      </c>
      <c r="B416" s="265">
        <f t="shared" si="202"/>
        <v>8.9304999999999986</v>
      </c>
      <c r="C416" s="265">
        <f t="shared" si="179"/>
        <v>10.443999999999999</v>
      </c>
      <c r="D416" s="265">
        <f t="shared" si="203"/>
        <v>414</v>
      </c>
      <c r="E416" s="373">
        <f t="shared" si="204"/>
        <v>13.60164271047228</v>
      </c>
      <c r="F416" s="373">
        <f t="shared" si="205"/>
        <v>1.1334702258726899</v>
      </c>
      <c r="G416" s="373">
        <f t="shared" si="206"/>
        <v>22.60164271047228</v>
      </c>
      <c r="H416" s="374">
        <f t="shared" si="207"/>
        <v>0.96560739963994091</v>
      </c>
      <c r="I416" s="374">
        <f t="shared" si="180"/>
        <v>0.82998596244793554</v>
      </c>
      <c r="J416" s="374">
        <f t="shared" si="181"/>
        <v>0.88475402972839945</v>
      </c>
      <c r="K416" s="265" cm="1">
        <f t="array" ref="K416">$G416^gamma_drug4/($G416^gamma_drug4+(AGE_50_drug4+9)^gamma_drug4)</f>
        <v>1</v>
      </c>
      <c r="L416" s="264">
        <f t="shared" si="182"/>
        <v>414</v>
      </c>
      <c r="M416" s="264">
        <f t="shared" si="183"/>
        <v>-8.5750000000000007E-2</v>
      </c>
      <c r="N416" s="264">
        <f t="shared" si="184"/>
        <v>9.6546000000000003</v>
      </c>
      <c r="O416" s="264">
        <f t="shared" si="185"/>
        <v>0.11627499999999999</v>
      </c>
      <c r="P416" s="264">
        <f t="shared" si="186"/>
        <v>6.7850000000000001</v>
      </c>
      <c r="Q416" s="264">
        <f t="shared" si="187"/>
        <v>7.3959999999999999</v>
      </c>
      <c r="R416" s="264">
        <f t="shared" si="188"/>
        <v>7.7789999999999999</v>
      </c>
      <c r="S416" s="264">
        <f t="shared" si="189"/>
        <v>7.9904999999999999</v>
      </c>
      <c r="T416" s="264">
        <f t="shared" si="190"/>
        <v>8.3294999999999995</v>
      </c>
      <c r="U416" s="264">
        <f t="shared" si="191"/>
        <v>8.5664999999999996</v>
      </c>
      <c r="V416" s="264">
        <f t="shared" si="192"/>
        <v>8.9304999999999986</v>
      </c>
      <c r="W416" s="264">
        <f t="shared" si="193"/>
        <v>9.6544999999999987</v>
      </c>
      <c r="X416" s="264">
        <f t="shared" si="194"/>
        <v>10.443999999999999</v>
      </c>
      <c r="Y416" s="264">
        <f t="shared" si="195"/>
        <v>10.8965</v>
      </c>
      <c r="Z416" s="264">
        <f t="shared" si="196"/>
        <v>11.2155</v>
      </c>
      <c r="AA416" s="264">
        <f t="shared" si="197"/>
        <v>11.707000000000001</v>
      </c>
      <c r="AB416" s="264">
        <f t="shared" si="198"/>
        <v>12.0395</v>
      </c>
      <c r="AC416" s="264">
        <f t="shared" si="199"/>
        <v>12.6965</v>
      </c>
      <c r="AD416" s="264">
        <f t="shared" si="200"/>
        <v>13.917999999999999</v>
      </c>
      <c r="AF416" s="266">
        <v>414</v>
      </c>
      <c r="AG416" s="266">
        <v>5.1700000000000003E-2</v>
      </c>
      <c r="AH416" s="266">
        <v>10.0082</v>
      </c>
      <c r="AI416" s="266">
        <v>0.10965</v>
      </c>
      <c r="AJ416" s="266">
        <v>7.11</v>
      </c>
      <c r="AK416" s="266">
        <v>7.742</v>
      </c>
      <c r="AL416" s="266">
        <v>8.1340000000000003</v>
      </c>
      <c r="AM416" s="266">
        <v>8.3490000000000002</v>
      </c>
      <c r="AN416" s="266">
        <v>8.6920000000000002</v>
      </c>
      <c r="AO416" s="266">
        <v>8.93</v>
      </c>
      <c r="AP416" s="266">
        <v>9.2929999999999993</v>
      </c>
      <c r="AQ416" s="266">
        <v>10.007999999999999</v>
      </c>
      <c r="AR416" s="266">
        <v>10.775</v>
      </c>
      <c r="AS416" s="266">
        <v>11.209</v>
      </c>
      <c r="AT416" s="266">
        <v>11.512</v>
      </c>
      <c r="AU416" s="266">
        <v>11.976000000000001</v>
      </c>
      <c r="AV416" s="266">
        <v>12.287000000000001</v>
      </c>
      <c r="AW416" s="266">
        <v>12.895</v>
      </c>
      <c r="AX416" s="266">
        <v>14.004</v>
      </c>
      <c r="BA416" s="372">
        <v>414</v>
      </c>
      <c r="BB416" s="372">
        <v>-0.22320000000000001</v>
      </c>
      <c r="BC416" s="372">
        <v>9.3010000000000002</v>
      </c>
      <c r="BD416" s="372">
        <v>0.1229</v>
      </c>
      <c r="BE416" s="372">
        <v>6.46</v>
      </c>
      <c r="BF416" s="372">
        <v>7.05</v>
      </c>
      <c r="BG416" s="372">
        <v>7.4240000000000004</v>
      </c>
      <c r="BH416" s="372">
        <v>7.6319999999999997</v>
      </c>
      <c r="BI416" s="372">
        <v>7.9669999999999996</v>
      </c>
      <c r="BJ416" s="372">
        <v>8.2029999999999994</v>
      </c>
      <c r="BK416" s="372">
        <v>8.5679999999999996</v>
      </c>
      <c r="BL416" s="372">
        <v>9.3010000000000002</v>
      </c>
      <c r="BM416" s="372">
        <v>10.113</v>
      </c>
      <c r="BN416" s="372">
        <v>10.584</v>
      </c>
      <c r="BO416" s="372">
        <v>10.919</v>
      </c>
      <c r="BP416" s="372">
        <v>11.438000000000001</v>
      </c>
      <c r="BQ416" s="372">
        <v>11.792</v>
      </c>
      <c r="BR416" s="372">
        <v>12.497999999999999</v>
      </c>
      <c r="BS416" s="372">
        <v>13.832000000000001</v>
      </c>
    </row>
    <row r="417" spans="1:71" x14ac:dyDescent="0.2">
      <c r="A417" s="265">
        <f t="shared" si="201"/>
        <v>9.6615000000000002</v>
      </c>
      <c r="B417" s="265">
        <f t="shared" si="202"/>
        <v>8.9370000000000012</v>
      </c>
      <c r="C417" s="265">
        <f t="shared" si="179"/>
        <v>10.451499999999999</v>
      </c>
      <c r="D417" s="265">
        <f t="shared" si="203"/>
        <v>415</v>
      </c>
      <c r="E417" s="373">
        <f t="shared" si="204"/>
        <v>13.634496919917865</v>
      </c>
      <c r="F417" s="373">
        <f t="shared" si="205"/>
        <v>1.1362080766598219</v>
      </c>
      <c r="G417" s="373">
        <f t="shared" si="206"/>
        <v>22.634496919917865</v>
      </c>
      <c r="H417" s="374">
        <f t="shared" si="207"/>
        <v>0.96581662443336691</v>
      </c>
      <c r="I417" s="374">
        <f t="shared" si="180"/>
        <v>0.8306040772143527</v>
      </c>
      <c r="J417" s="374">
        <f t="shared" si="181"/>
        <v>0.88513855605379299</v>
      </c>
      <c r="K417" s="265" cm="1">
        <f t="array" ref="K417">$G417^gamma_drug4/($G417^gamma_drug4+(AGE_50_drug4+9)^gamma_drug4)</f>
        <v>1</v>
      </c>
      <c r="L417" s="264">
        <f t="shared" si="182"/>
        <v>415</v>
      </c>
      <c r="M417" s="264">
        <f t="shared" si="183"/>
        <v>-8.6099999999999996E-2</v>
      </c>
      <c r="N417" s="264">
        <f t="shared" si="184"/>
        <v>9.6617499999999996</v>
      </c>
      <c r="O417" s="264">
        <f t="shared" si="185"/>
        <v>0.11627999999999999</v>
      </c>
      <c r="P417" s="264">
        <f t="shared" si="186"/>
        <v>6.79</v>
      </c>
      <c r="Q417" s="264">
        <f t="shared" si="187"/>
        <v>7.4009999999999998</v>
      </c>
      <c r="R417" s="264">
        <f t="shared" si="188"/>
        <v>7.7850000000000001</v>
      </c>
      <c r="S417" s="264">
        <f t="shared" si="189"/>
        <v>7.9965000000000002</v>
      </c>
      <c r="T417" s="264">
        <f t="shared" si="190"/>
        <v>8.3354999999999997</v>
      </c>
      <c r="U417" s="264">
        <f t="shared" si="191"/>
        <v>8.5724999999999998</v>
      </c>
      <c r="V417" s="264">
        <f t="shared" si="192"/>
        <v>8.9370000000000012</v>
      </c>
      <c r="W417" s="264">
        <f t="shared" si="193"/>
        <v>9.6615000000000002</v>
      </c>
      <c r="X417" s="264">
        <f t="shared" si="194"/>
        <v>10.451499999999999</v>
      </c>
      <c r="Y417" s="264">
        <f t="shared" si="195"/>
        <v>10.904500000000001</v>
      </c>
      <c r="Z417" s="264">
        <f t="shared" si="196"/>
        <v>11.224</v>
      </c>
      <c r="AA417" s="264">
        <f t="shared" si="197"/>
        <v>11.715999999999999</v>
      </c>
      <c r="AB417" s="264">
        <f t="shared" si="198"/>
        <v>12.048500000000001</v>
      </c>
      <c r="AC417" s="264">
        <f t="shared" si="199"/>
        <v>12.706</v>
      </c>
      <c r="AD417" s="264">
        <f t="shared" si="200"/>
        <v>13.9285</v>
      </c>
      <c r="AF417" s="266">
        <v>415</v>
      </c>
      <c r="AG417" s="266">
        <v>5.1400000000000001E-2</v>
      </c>
      <c r="AH417" s="266">
        <v>10.0154</v>
      </c>
      <c r="AI417" s="266">
        <v>0.10965999999999999</v>
      </c>
      <c r="AJ417" s="266">
        <v>7.1150000000000002</v>
      </c>
      <c r="AK417" s="266">
        <v>7.7469999999999999</v>
      </c>
      <c r="AL417" s="266">
        <v>8.14</v>
      </c>
      <c r="AM417" s="266">
        <v>8.3550000000000004</v>
      </c>
      <c r="AN417" s="266">
        <v>8.6980000000000004</v>
      </c>
      <c r="AO417" s="266">
        <v>8.9359999999999999</v>
      </c>
      <c r="AP417" s="266">
        <v>9.3000000000000007</v>
      </c>
      <c r="AQ417" s="266">
        <v>10.015000000000001</v>
      </c>
      <c r="AR417" s="266">
        <v>10.782999999999999</v>
      </c>
      <c r="AS417" s="266">
        <v>11.217000000000001</v>
      </c>
      <c r="AT417" s="266">
        <v>11.521000000000001</v>
      </c>
      <c r="AU417" s="266">
        <v>11.984999999999999</v>
      </c>
      <c r="AV417" s="266">
        <v>12.295999999999999</v>
      </c>
      <c r="AW417" s="266">
        <v>12.904</v>
      </c>
      <c r="AX417" s="266">
        <v>14.013999999999999</v>
      </c>
      <c r="BA417" s="372">
        <v>415</v>
      </c>
      <c r="BB417" s="372">
        <v>-0.22359999999999999</v>
      </c>
      <c r="BC417" s="372">
        <v>9.3080999999999996</v>
      </c>
      <c r="BD417" s="372">
        <v>0.1229</v>
      </c>
      <c r="BE417" s="372">
        <v>6.4649999999999999</v>
      </c>
      <c r="BF417" s="372">
        <v>7.0549999999999997</v>
      </c>
      <c r="BG417" s="372">
        <v>7.43</v>
      </c>
      <c r="BH417" s="372">
        <v>7.6379999999999999</v>
      </c>
      <c r="BI417" s="372">
        <v>7.9729999999999999</v>
      </c>
      <c r="BJ417" s="372">
        <v>8.2089999999999996</v>
      </c>
      <c r="BK417" s="372">
        <v>8.5739999999999998</v>
      </c>
      <c r="BL417" s="372">
        <v>9.3079999999999998</v>
      </c>
      <c r="BM417" s="372">
        <v>10.119999999999999</v>
      </c>
      <c r="BN417" s="372">
        <v>10.592000000000001</v>
      </c>
      <c r="BO417" s="372">
        <v>10.927</v>
      </c>
      <c r="BP417" s="372">
        <v>11.446999999999999</v>
      </c>
      <c r="BQ417" s="372">
        <v>11.801</v>
      </c>
      <c r="BR417" s="372">
        <v>12.507999999999999</v>
      </c>
      <c r="BS417" s="372">
        <v>13.843</v>
      </c>
    </row>
    <row r="418" spans="1:71" x14ac:dyDescent="0.2">
      <c r="A418" s="265">
        <f t="shared" si="201"/>
        <v>9.6690000000000005</v>
      </c>
      <c r="B418" s="265">
        <f t="shared" si="202"/>
        <v>8.9439999999999991</v>
      </c>
      <c r="C418" s="265">
        <f t="shared" si="179"/>
        <v>10.4595</v>
      </c>
      <c r="D418" s="265">
        <f t="shared" si="203"/>
        <v>416</v>
      </c>
      <c r="E418" s="373">
        <f t="shared" si="204"/>
        <v>13.66735112936345</v>
      </c>
      <c r="F418" s="373">
        <f t="shared" si="205"/>
        <v>1.1389459274469542</v>
      </c>
      <c r="G418" s="373">
        <f t="shared" si="206"/>
        <v>22.66735112936345</v>
      </c>
      <c r="H418" s="374">
        <f t="shared" si="207"/>
        <v>0.96602432040317765</v>
      </c>
      <c r="I418" s="374">
        <f t="shared" si="180"/>
        <v>0.83121950904842434</v>
      </c>
      <c r="J418" s="374">
        <f t="shared" si="181"/>
        <v>0.88552141007539531</v>
      </c>
      <c r="K418" s="265" cm="1">
        <f t="array" ref="K418">$G418^gamma_drug4/($G418^gamma_drug4+(AGE_50_drug4+9)^gamma_drug4)</f>
        <v>1</v>
      </c>
      <c r="L418" s="264">
        <f t="shared" si="182"/>
        <v>416</v>
      </c>
      <c r="M418" s="264">
        <f t="shared" si="183"/>
        <v>-8.6400000000000005E-2</v>
      </c>
      <c r="N418" s="264">
        <f t="shared" si="184"/>
        <v>9.6689000000000007</v>
      </c>
      <c r="O418" s="264">
        <f t="shared" si="185"/>
        <v>0.11629</v>
      </c>
      <c r="P418" s="264">
        <f t="shared" si="186"/>
        <v>6.7949999999999999</v>
      </c>
      <c r="Q418" s="264">
        <f t="shared" si="187"/>
        <v>7.4064999999999994</v>
      </c>
      <c r="R418" s="264">
        <f t="shared" si="188"/>
        <v>7.7904999999999998</v>
      </c>
      <c r="S418" s="264">
        <f t="shared" si="189"/>
        <v>8.0025000000000013</v>
      </c>
      <c r="T418" s="264">
        <f t="shared" si="190"/>
        <v>8.3414999999999999</v>
      </c>
      <c r="U418" s="264">
        <f t="shared" si="191"/>
        <v>8.5794999999999995</v>
      </c>
      <c r="V418" s="264">
        <f t="shared" si="192"/>
        <v>8.9439999999999991</v>
      </c>
      <c r="W418" s="264">
        <f t="shared" si="193"/>
        <v>9.6690000000000005</v>
      </c>
      <c r="X418" s="264">
        <f t="shared" si="194"/>
        <v>10.4595</v>
      </c>
      <c r="Y418" s="264">
        <f t="shared" si="195"/>
        <v>10.9125</v>
      </c>
      <c r="Z418" s="264">
        <f t="shared" si="196"/>
        <v>11.231999999999999</v>
      </c>
      <c r="AA418" s="264">
        <f t="shared" si="197"/>
        <v>11.725</v>
      </c>
      <c r="AB418" s="264">
        <f t="shared" si="198"/>
        <v>12.058</v>
      </c>
      <c r="AC418" s="264">
        <f t="shared" si="199"/>
        <v>12.716000000000001</v>
      </c>
      <c r="AD418" s="264">
        <f t="shared" si="200"/>
        <v>13.939499999999999</v>
      </c>
      <c r="AF418" s="266">
        <v>416</v>
      </c>
      <c r="AG418" s="266">
        <v>5.1200000000000002E-2</v>
      </c>
      <c r="AH418" s="266">
        <v>10.022600000000001</v>
      </c>
      <c r="AI418" s="266">
        <v>0.10967</v>
      </c>
      <c r="AJ418" s="266">
        <v>7.12</v>
      </c>
      <c r="AK418" s="266">
        <v>7.7530000000000001</v>
      </c>
      <c r="AL418" s="266">
        <v>8.1460000000000008</v>
      </c>
      <c r="AM418" s="266">
        <v>8.3610000000000007</v>
      </c>
      <c r="AN418" s="266">
        <v>8.7040000000000006</v>
      </c>
      <c r="AO418" s="266">
        <v>8.9429999999999996</v>
      </c>
      <c r="AP418" s="266">
        <v>9.3070000000000004</v>
      </c>
      <c r="AQ418" s="266">
        <v>10.023</v>
      </c>
      <c r="AR418" s="266">
        <v>10.791</v>
      </c>
      <c r="AS418" s="266">
        <v>11.225</v>
      </c>
      <c r="AT418" s="266">
        <v>11.529</v>
      </c>
      <c r="AU418" s="266">
        <v>11.994</v>
      </c>
      <c r="AV418" s="266">
        <v>12.305</v>
      </c>
      <c r="AW418" s="266">
        <v>12.914</v>
      </c>
      <c r="AX418" s="266">
        <v>14.025</v>
      </c>
      <c r="BA418" s="372">
        <v>416</v>
      </c>
      <c r="BB418" s="372">
        <v>-0.224</v>
      </c>
      <c r="BC418" s="372">
        <v>9.3152000000000008</v>
      </c>
      <c r="BD418" s="372">
        <v>0.12291000000000001</v>
      </c>
      <c r="BE418" s="372">
        <v>6.47</v>
      </c>
      <c r="BF418" s="372">
        <v>7.06</v>
      </c>
      <c r="BG418" s="372">
        <v>7.4349999999999996</v>
      </c>
      <c r="BH418" s="372">
        <v>7.6440000000000001</v>
      </c>
      <c r="BI418" s="372">
        <v>7.9790000000000001</v>
      </c>
      <c r="BJ418" s="372">
        <v>8.2159999999999993</v>
      </c>
      <c r="BK418" s="372">
        <v>8.5809999999999995</v>
      </c>
      <c r="BL418" s="372">
        <v>9.3149999999999995</v>
      </c>
      <c r="BM418" s="372">
        <v>10.128</v>
      </c>
      <c r="BN418" s="372">
        <v>10.6</v>
      </c>
      <c r="BO418" s="372">
        <v>10.935</v>
      </c>
      <c r="BP418" s="372">
        <v>11.456</v>
      </c>
      <c r="BQ418" s="372">
        <v>11.811</v>
      </c>
      <c r="BR418" s="372">
        <v>12.518000000000001</v>
      </c>
      <c r="BS418" s="372">
        <v>13.853999999999999</v>
      </c>
    </row>
    <row r="419" spans="1:71" x14ac:dyDescent="0.2">
      <c r="A419" s="265">
        <f t="shared" si="201"/>
        <v>9.6759999999999984</v>
      </c>
      <c r="B419" s="265">
        <f t="shared" si="202"/>
        <v>8.9499999999999993</v>
      </c>
      <c r="C419" s="265">
        <f t="shared" si="179"/>
        <v>10.466999999999999</v>
      </c>
      <c r="D419" s="265">
        <f t="shared" si="203"/>
        <v>417</v>
      </c>
      <c r="E419" s="373">
        <f t="shared" si="204"/>
        <v>13.700205338809035</v>
      </c>
      <c r="F419" s="373">
        <f t="shared" si="205"/>
        <v>1.1416837782340863</v>
      </c>
      <c r="G419" s="373">
        <f t="shared" si="206"/>
        <v>22.700205338809035</v>
      </c>
      <c r="H419" s="374">
        <f t="shared" si="207"/>
        <v>0.96623050037227853</v>
      </c>
      <c r="I419" s="374">
        <f t="shared" si="180"/>
        <v>0.83183227015739492</v>
      </c>
      <c r="J419" s="374">
        <f t="shared" si="181"/>
        <v>0.88590260037416568</v>
      </c>
      <c r="K419" s="265" cm="1">
        <f t="array" ref="K419">$G419^gamma_drug4/($G419^gamma_drug4+(AGE_50_drug4+9)^gamma_drug4)</f>
        <v>1</v>
      </c>
      <c r="L419" s="264">
        <f t="shared" si="182"/>
        <v>417</v>
      </c>
      <c r="M419" s="264">
        <f t="shared" si="183"/>
        <v>-8.6699999999999999E-2</v>
      </c>
      <c r="N419" s="264">
        <f t="shared" si="184"/>
        <v>9.67605</v>
      </c>
      <c r="O419" s="264">
        <f t="shared" si="185"/>
        <v>0.11629500000000001</v>
      </c>
      <c r="P419" s="264">
        <f t="shared" si="186"/>
        <v>6.8</v>
      </c>
      <c r="Q419" s="264">
        <f t="shared" si="187"/>
        <v>7.4119999999999999</v>
      </c>
      <c r="R419" s="264">
        <f t="shared" si="188"/>
        <v>7.7959999999999994</v>
      </c>
      <c r="S419" s="264">
        <f t="shared" si="189"/>
        <v>8.0085000000000015</v>
      </c>
      <c r="T419" s="264">
        <f t="shared" si="190"/>
        <v>8.3475000000000001</v>
      </c>
      <c r="U419" s="264">
        <f t="shared" si="191"/>
        <v>8.5854999999999997</v>
      </c>
      <c r="V419" s="264">
        <f t="shared" si="192"/>
        <v>8.9499999999999993</v>
      </c>
      <c r="W419" s="264">
        <f t="shared" si="193"/>
        <v>9.6759999999999984</v>
      </c>
      <c r="X419" s="264">
        <f t="shared" si="194"/>
        <v>10.466999999999999</v>
      </c>
      <c r="Y419" s="264">
        <f t="shared" si="195"/>
        <v>10.920999999999999</v>
      </c>
      <c r="Z419" s="264">
        <f t="shared" si="196"/>
        <v>11.241</v>
      </c>
      <c r="AA419" s="264">
        <f t="shared" si="197"/>
        <v>11.734</v>
      </c>
      <c r="AB419" s="264">
        <f t="shared" si="198"/>
        <v>12.067</v>
      </c>
      <c r="AC419" s="264">
        <f t="shared" si="199"/>
        <v>12.7255</v>
      </c>
      <c r="AD419" s="264">
        <f t="shared" si="200"/>
        <v>13.9505</v>
      </c>
      <c r="AF419" s="266">
        <v>417</v>
      </c>
      <c r="AG419" s="266">
        <v>5.0900000000000001E-2</v>
      </c>
      <c r="AH419" s="266">
        <v>10.0298</v>
      </c>
      <c r="AI419" s="266">
        <v>0.10968</v>
      </c>
      <c r="AJ419" s="266">
        <v>7.125</v>
      </c>
      <c r="AK419" s="266">
        <v>7.758</v>
      </c>
      <c r="AL419" s="266">
        <v>8.1509999999999998</v>
      </c>
      <c r="AM419" s="266">
        <v>8.3670000000000009</v>
      </c>
      <c r="AN419" s="266">
        <v>8.7100000000000009</v>
      </c>
      <c r="AO419" s="266">
        <v>8.9489999999999998</v>
      </c>
      <c r="AP419" s="266">
        <v>9.3130000000000006</v>
      </c>
      <c r="AQ419" s="266">
        <v>10.029999999999999</v>
      </c>
      <c r="AR419" s="266">
        <v>10.798</v>
      </c>
      <c r="AS419" s="266">
        <v>11.234</v>
      </c>
      <c r="AT419" s="266">
        <v>11.538</v>
      </c>
      <c r="AU419" s="266">
        <v>12.003</v>
      </c>
      <c r="AV419" s="266">
        <v>12.314</v>
      </c>
      <c r="AW419" s="266">
        <v>12.923999999999999</v>
      </c>
      <c r="AX419" s="266">
        <v>14.036</v>
      </c>
      <c r="BA419" s="372">
        <v>417</v>
      </c>
      <c r="BB419" s="372">
        <v>-0.2243</v>
      </c>
      <c r="BC419" s="372">
        <v>9.3223000000000003</v>
      </c>
      <c r="BD419" s="372">
        <v>0.12291000000000001</v>
      </c>
      <c r="BE419" s="372">
        <v>6.4749999999999996</v>
      </c>
      <c r="BF419" s="372">
        <v>7.0659999999999998</v>
      </c>
      <c r="BG419" s="372">
        <v>7.4409999999999998</v>
      </c>
      <c r="BH419" s="372">
        <v>7.65</v>
      </c>
      <c r="BI419" s="372">
        <v>7.9850000000000003</v>
      </c>
      <c r="BJ419" s="372">
        <v>8.2219999999999995</v>
      </c>
      <c r="BK419" s="372">
        <v>8.5869999999999997</v>
      </c>
      <c r="BL419" s="372">
        <v>9.3219999999999992</v>
      </c>
      <c r="BM419" s="372">
        <v>10.135999999999999</v>
      </c>
      <c r="BN419" s="372">
        <v>10.608000000000001</v>
      </c>
      <c r="BO419" s="372">
        <v>10.944000000000001</v>
      </c>
      <c r="BP419" s="372">
        <v>11.465</v>
      </c>
      <c r="BQ419" s="372">
        <v>11.82</v>
      </c>
      <c r="BR419" s="372">
        <v>12.526999999999999</v>
      </c>
      <c r="BS419" s="372">
        <v>13.865</v>
      </c>
    </row>
    <row r="420" spans="1:71" x14ac:dyDescent="0.2">
      <c r="A420" s="265">
        <f t="shared" si="201"/>
        <v>9.6829999999999998</v>
      </c>
      <c r="B420" s="265">
        <f t="shared" si="202"/>
        <v>8.9570000000000007</v>
      </c>
      <c r="C420" s="265">
        <f t="shared" si="179"/>
        <v>10.475</v>
      </c>
      <c r="D420" s="265">
        <f t="shared" si="203"/>
        <v>418</v>
      </c>
      <c r="E420" s="373">
        <f t="shared" si="204"/>
        <v>13.733059548254619</v>
      </c>
      <c r="F420" s="373">
        <f t="shared" si="205"/>
        <v>1.1444216290212184</v>
      </c>
      <c r="G420" s="373">
        <f t="shared" si="206"/>
        <v>22.733059548254619</v>
      </c>
      <c r="H420" s="374">
        <f t="shared" si="207"/>
        <v>0.9664351770449402</v>
      </c>
      <c r="I420" s="374">
        <f t="shared" si="180"/>
        <v>0.83244237270327215</v>
      </c>
      <c r="J420" s="374">
        <f t="shared" si="181"/>
        <v>0.8862821354833631</v>
      </c>
      <c r="K420" s="265" cm="1">
        <f t="array" ref="K420">$G420^gamma_drug4/($G420^gamma_drug4+(AGE_50_drug4+9)^gamma_drug4)</f>
        <v>1</v>
      </c>
      <c r="L420" s="264">
        <f t="shared" si="182"/>
        <v>418</v>
      </c>
      <c r="M420" s="264">
        <f t="shared" si="183"/>
        <v>-8.7000000000000008E-2</v>
      </c>
      <c r="N420" s="264">
        <f t="shared" si="184"/>
        <v>9.6831999999999994</v>
      </c>
      <c r="O420" s="264">
        <f t="shared" si="185"/>
        <v>0.1163</v>
      </c>
      <c r="P420" s="264">
        <f t="shared" si="186"/>
        <v>6.8049999999999997</v>
      </c>
      <c r="Q420" s="264">
        <f t="shared" si="187"/>
        <v>7.4175000000000004</v>
      </c>
      <c r="R420" s="264">
        <f t="shared" si="188"/>
        <v>7.8019999999999996</v>
      </c>
      <c r="S420" s="264">
        <f t="shared" si="189"/>
        <v>8.0145</v>
      </c>
      <c r="T420" s="264">
        <f t="shared" si="190"/>
        <v>8.3539999999999992</v>
      </c>
      <c r="U420" s="264">
        <f t="shared" si="191"/>
        <v>8.5914999999999999</v>
      </c>
      <c r="V420" s="264">
        <f t="shared" si="192"/>
        <v>8.9570000000000007</v>
      </c>
      <c r="W420" s="264">
        <f t="shared" si="193"/>
        <v>9.6829999999999998</v>
      </c>
      <c r="X420" s="264">
        <f t="shared" si="194"/>
        <v>10.475</v>
      </c>
      <c r="Y420" s="264">
        <f t="shared" si="195"/>
        <v>10.929500000000001</v>
      </c>
      <c r="Z420" s="264">
        <f t="shared" si="196"/>
        <v>11.248999999999999</v>
      </c>
      <c r="AA420" s="264">
        <f t="shared" si="197"/>
        <v>11.743</v>
      </c>
      <c r="AB420" s="264">
        <f t="shared" si="198"/>
        <v>12.076499999999999</v>
      </c>
      <c r="AC420" s="264">
        <f t="shared" si="199"/>
        <v>12.734999999999999</v>
      </c>
      <c r="AD420" s="264">
        <f t="shared" si="200"/>
        <v>13.960999999999999</v>
      </c>
      <c r="AF420" s="266">
        <v>418</v>
      </c>
      <c r="AG420" s="266">
        <v>5.0700000000000002E-2</v>
      </c>
      <c r="AH420" s="266">
        <v>10.037000000000001</v>
      </c>
      <c r="AI420" s="266">
        <v>0.10969</v>
      </c>
      <c r="AJ420" s="266">
        <v>7.13</v>
      </c>
      <c r="AK420" s="266">
        <v>7.7640000000000002</v>
      </c>
      <c r="AL420" s="266">
        <v>8.157</v>
      </c>
      <c r="AM420" s="266">
        <v>8.3729999999999993</v>
      </c>
      <c r="AN420" s="266">
        <v>8.7159999999999993</v>
      </c>
      <c r="AO420" s="266">
        <v>8.9550000000000001</v>
      </c>
      <c r="AP420" s="266">
        <v>9.32</v>
      </c>
      <c r="AQ420" s="266">
        <v>10.037000000000001</v>
      </c>
      <c r="AR420" s="266">
        <v>10.805999999999999</v>
      </c>
      <c r="AS420" s="266">
        <v>11.242000000000001</v>
      </c>
      <c r="AT420" s="266">
        <v>11.545999999999999</v>
      </c>
      <c r="AU420" s="266">
        <v>12.012</v>
      </c>
      <c r="AV420" s="266">
        <v>12.324</v>
      </c>
      <c r="AW420" s="266">
        <v>12.933</v>
      </c>
      <c r="AX420" s="266">
        <v>14.045999999999999</v>
      </c>
      <c r="BA420" s="372">
        <v>418</v>
      </c>
      <c r="BB420" s="372">
        <v>-0.22470000000000001</v>
      </c>
      <c r="BC420" s="372">
        <v>9.3293999999999997</v>
      </c>
      <c r="BD420" s="372">
        <v>0.12291000000000001</v>
      </c>
      <c r="BE420" s="372">
        <v>6.48</v>
      </c>
      <c r="BF420" s="372">
        <v>7.0709999999999997</v>
      </c>
      <c r="BG420" s="372">
        <v>7.4470000000000001</v>
      </c>
      <c r="BH420" s="372">
        <v>7.6559999999999997</v>
      </c>
      <c r="BI420" s="372">
        <v>7.992</v>
      </c>
      <c r="BJ420" s="372">
        <v>8.2279999999999998</v>
      </c>
      <c r="BK420" s="372">
        <v>8.5939999999999994</v>
      </c>
      <c r="BL420" s="372">
        <v>9.3290000000000006</v>
      </c>
      <c r="BM420" s="372">
        <v>10.144</v>
      </c>
      <c r="BN420" s="372">
        <v>10.617000000000001</v>
      </c>
      <c r="BO420" s="372">
        <v>10.952</v>
      </c>
      <c r="BP420" s="372">
        <v>11.474</v>
      </c>
      <c r="BQ420" s="372">
        <v>11.829000000000001</v>
      </c>
      <c r="BR420" s="372">
        <v>12.537000000000001</v>
      </c>
      <c r="BS420" s="372">
        <v>13.875999999999999</v>
      </c>
    </row>
    <row r="421" spans="1:71" x14ac:dyDescent="0.2">
      <c r="A421" s="265">
        <f t="shared" si="201"/>
        <v>9.6905000000000001</v>
      </c>
      <c r="B421" s="265">
        <f t="shared" si="202"/>
        <v>8.9634999999999998</v>
      </c>
      <c r="C421" s="265">
        <f t="shared" si="179"/>
        <v>10.483000000000001</v>
      </c>
      <c r="D421" s="265">
        <f t="shared" si="203"/>
        <v>419</v>
      </c>
      <c r="E421" s="373">
        <f t="shared" si="204"/>
        <v>13.765913757700206</v>
      </c>
      <c r="F421" s="373">
        <f t="shared" si="205"/>
        <v>1.1471594798083504</v>
      </c>
      <c r="G421" s="373">
        <f t="shared" si="206"/>
        <v>22.765913757700204</v>
      </c>
      <c r="H421" s="374">
        <f t="shared" si="207"/>
        <v>0.9666383630079568</v>
      </c>
      <c r="I421" s="374">
        <f t="shared" si="180"/>
        <v>0.83304982880277123</v>
      </c>
      <c r="J421" s="374">
        <f t="shared" si="181"/>
        <v>0.88666002388879839</v>
      </c>
      <c r="K421" s="265" cm="1">
        <f t="array" ref="K421">$G421^gamma_drug4/($G421^gamma_drug4+(AGE_50_drug4+9)^gamma_drug4)</f>
        <v>1</v>
      </c>
      <c r="L421" s="264">
        <f t="shared" si="182"/>
        <v>419</v>
      </c>
      <c r="M421" s="264">
        <f t="shared" si="183"/>
        <v>-8.7349999999999997E-2</v>
      </c>
      <c r="N421" s="264">
        <f t="shared" si="184"/>
        <v>9.6903499999999987</v>
      </c>
      <c r="O421" s="264">
        <f t="shared" si="185"/>
        <v>0.11631</v>
      </c>
      <c r="P421" s="264">
        <f t="shared" si="186"/>
        <v>6.8100000000000005</v>
      </c>
      <c r="Q421" s="264">
        <f t="shared" si="187"/>
        <v>7.423</v>
      </c>
      <c r="R421" s="264">
        <f t="shared" si="188"/>
        <v>7.8079999999999998</v>
      </c>
      <c r="S421" s="264">
        <f t="shared" si="189"/>
        <v>8.0205000000000002</v>
      </c>
      <c r="T421" s="264">
        <f t="shared" si="190"/>
        <v>8.3605</v>
      </c>
      <c r="U421" s="264">
        <f t="shared" si="191"/>
        <v>8.597999999999999</v>
      </c>
      <c r="V421" s="264">
        <f t="shared" si="192"/>
        <v>8.9634999999999998</v>
      </c>
      <c r="W421" s="264">
        <f t="shared" si="193"/>
        <v>9.6905000000000001</v>
      </c>
      <c r="X421" s="264">
        <f t="shared" si="194"/>
        <v>10.483000000000001</v>
      </c>
      <c r="Y421" s="264">
        <f t="shared" si="195"/>
        <v>10.9375</v>
      </c>
      <c r="Z421" s="264">
        <f t="shared" si="196"/>
        <v>11.257999999999999</v>
      </c>
      <c r="AA421" s="264">
        <f t="shared" si="197"/>
        <v>11.752000000000001</v>
      </c>
      <c r="AB421" s="264">
        <f t="shared" si="198"/>
        <v>12.0855</v>
      </c>
      <c r="AC421" s="264">
        <f t="shared" si="199"/>
        <v>12.745000000000001</v>
      </c>
      <c r="AD421" s="264">
        <f t="shared" si="200"/>
        <v>13.9725</v>
      </c>
      <c r="AF421" s="266">
        <v>419</v>
      </c>
      <c r="AG421" s="266">
        <v>5.04E-2</v>
      </c>
      <c r="AH421" s="266">
        <v>10.0442</v>
      </c>
      <c r="AI421" s="266">
        <v>0.10970000000000001</v>
      </c>
      <c r="AJ421" s="266">
        <v>7.1349999999999998</v>
      </c>
      <c r="AK421" s="266">
        <v>7.7690000000000001</v>
      </c>
      <c r="AL421" s="266">
        <v>8.1630000000000003</v>
      </c>
      <c r="AM421" s="266">
        <v>8.3789999999999996</v>
      </c>
      <c r="AN421" s="266">
        <v>8.7230000000000008</v>
      </c>
      <c r="AO421" s="266">
        <v>8.9619999999999997</v>
      </c>
      <c r="AP421" s="266">
        <v>9.327</v>
      </c>
      <c r="AQ421" s="266">
        <v>10.044</v>
      </c>
      <c r="AR421" s="266">
        <v>10.814</v>
      </c>
      <c r="AS421" s="266">
        <v>11.25</v>
      </c>
      <c r="AT421" s="266">
        <v>11.555</v>
      </c>
      <c r="AU421" s="266">
        <v>12.021000000000001</v>
      </c>
      <c r="AV421" s="266">
        <v>12.333</v>
      </c>
      <c r="AW421" s="266">
        <v>12.943</v>
      </c>
      <c r="AX421" s="266">
        <v>14.057</v>
      </c>
      <c r="BA421" s="372">
        <v>419</v>
      </c>
      <c r="BB421" s="372">
        <v>-0.22509999999999999</v>
      </c>
      <c r="BC421" s="372">
        <v>9.3364999999999991</v>
      </c>
      <c r="BD421" s="372">
        <v>0.12292</v>
      </c>
      <c r="BE421" s="372">
        <v>6.4850000000000003</v>
      </c>
      <c r="BF421" s="372">
        <v>7.077</v>
      </c>
      <c r="BG421" s="372">
        <v>7.4530000000000003</v>
      </c>
      <c r="BH421" s="372">
        <v>7.6619999999999999</v>
      </c>
      <c r="BI421" s="372">
        <v>7.9980000000000002</v>
      </c>
      <c r="BJ421" s="372">
        <v>8.234</v>
      </c>
      <c r="BK421" s="372">
        <v>8.6</v>
      </c>
      <c r="BL421" s="372">
        <v>9.3369999999999997</v>
      </c>
      <c r="BM421" s="372">
        <v>10.151999999999999</v>
      </c>
      <c r="BN421" s="372">
        <v>10.625</v>
      </c>
      <c r="BO421" s="372">
        <v>10.961</v>
      </c>
      <c r="BP421" s="372">
        <v>11.483000000000001</v>
      </c>
      <c r="BQ421" s="372">
        <v>11.837999999999999</v>
      </c>
      <c r="BR421" s="372">
        <v>12.547000000000001</v>
      </c>
      <c r="BS421" s="372">
        <v>13.888</v>
      </c>
    </row>
    <row r="422" spans="1:71" x14ac:dyDescent="0.2">
      <c r="A422" s="265">
        <f t="shared" si="201"/>
        <v>9.6974999999999998</v>
      </c>
      <c r="B422" s="265">
        <f t="shared" si="202"/>
        <v>8.9699999999999989</v>
      </c>
      <c r="C422" s="265">
        <f t="shared" si="179"/>
        <v>10.490500000000001</v>
      </c>
      <c r="D422" s="265">
        <f t="shared" si="203"/>
        <v>420</v>
      </c>
      <c r="E422" s="373">
        <f t="shared" si="204"/>
        <v>13.798767967145791</v>
      </c>
      <c r="F422" s="373">
        <f t="shared" si="205"/>
        <v>1.1498973305954825</v>
      </c>
      <c r="G422" s="373">
        <f t="shared" si="206"/>
        <v>22.798767967145793</v>
      </c>
      <c r="H422" s="374">
        <f t="shared" si="207"/>
        <v>0.96684007073179457</v>
      </c>
      <c r="I422" s="374">
        <f t="shared" si="180"/>
        <v>0.83365465052726717</v>
      </c>
      <c r="J422" s="374">
        <f t="shared" si="181"/>
        <v>0.88703627402908825</v>
      </c>
      <c r="K422" s="265" cm="1">
        <f t="array" ref="K422">$G422^gamma_drug4/($G422^gamma_drug4+(AGE_50_drug4+9)^gamma_drug4)</f>
        <v>1</v>
      </c>
      <c r="L422" s="264">
        <f t="shared" si="182"/>
        <v>420</v>
      </c>
      <c r="M422" s="264">
        <f t="shared" si="183"/>
        <v>-8.7650000000000006E-2</v>
      </c>
      <c r="N422" s="264">
        <f t="shared" si="184"/>
        <v>9.6974999999999998</v>
      </c>
      <c r="O422" s="264">
        <f t="shared" si="185"/>
        <v>0.116315</v>
      </c>
      <c r="P422" s="264">
        <f t="shared" si="186"/>
        <v>6.8149999999999995</v>
      </c>
      <c r="Q422" s="264">
        <f t="shared" si="187"/>
        <v>7.4279999999999999</v>
      </c>
      <c r="R422" s="264">
        <f t="shared" si="188"/>
        <v>7.8135000000000003</v>
      </c>
      <c r="S422" s="264">
        <f t="shared" si="189"/>
        <v>8.0259999999999998</v>
      </c>
      <c r="T422" s="264">
        <f t="shared" si="190"/>
        <v>8.3664999999999985</v>
      </c>
      <c r="U422" s="264">
        <f t="shared" si="191"/>
        <v>8.6044999999999998</v>
      </c>
      <c r="V422" s="264">
        <f t="shared" si="192"/>
        <v>8.9699999999999989</v>
      </c>
      <c r="W422" s="264">
        <f t="shared" si="193"/>
        <v>9.6974999999999998</v>
      </c>
      <c r="X422" s="264">
        <f t="shared" si="194"/>
        <v>10.490500000000001</v>
      </c>
      <c r="Y422" s="264">
        <f t="shared" si="195"/>
        <v>10.945499999999999</v>
      </c>
      <c r="Z422" s="264">
        <f t="shared" si="196"/>
        <v>11.266</v>
      </c>
      <c r="AA422" s="264">
        <f t="shared" si="197"/>
        <v>11.7605</v>
      </c>
      <c r="AB422" s="264">
        <f t="shared" si="198"/>
        <v>12.095000000000001</v>
      </c>
      <c r="AC422" s="264">
        <f t="shared" si="199"/>
        <v>12.754999999999999</v>
      </c>
      <c r="AD422" s="264">
        <f t="shared" si="200"/>
        <v>13.983499999999999</v>
      </c>
      <c r="AF422" s="266">
        <v>420</v>
      </c>
      <c r="AG422" s="266">
        <v>5.0200000000000002E-2</v>
      </c>
      <c r="AH422" s="266">
        <v>10.051399999999999</v>
      </c>
      <c r="AI422" s="266">
        <v>0.10971</v>
      </c>
      <c r="AJ422" s="266">
        <v>7.14</v>
      </c>
      <c r="AK422" s="266">
        <v>7.774</v>
      </c>
      <c r="AL422" s="266">
        <v>8.1690000000000005</v>
      </c>
      <c r="AM422" s="266">
        <v>8.3849999999999998</v>
      </c>
      <c r="AN422" s="266">
        <v>8.7289999999999992</v>
      </c>
      <c r="AO422" s="266">
        <v>8.968</v>
      </c>
      <c r="AP422" s="266">
        <v>9.3330000000000002</v>
      </c>
      <c r="AQ422" s="266">
        <v>10.051</v>
      </c>
      <c r="AR422" s="266">
        <v>10.821999999999999</v>
      </c>
      <c r="AS422" s="266">
        <v>11.257999999999999</v>
      </c>
      <c r="AT422" s="266">
        <v>11.563000000000001</v>
      </c>
      <c r="AU422" s="266">
        <v>12.029</v>
      </c>
      <c r="AV422" s="266">
        <v>12.342000000000001</v>
      </c>
      <c r="AW422" s="266">
        <v>12.952999999999999</v>
      </c>
      <c r="AX422" s="266">
        <v>14.068</v>
      </c>
      <c r="BA422" s="372">
        <v>420</v>
      </c>
      <c r="BB422" s="372">
        <v>-0.22550000000000001</v>
      </c>
      <c r="BC422" s="372">
        <v>9.3436000000000003</v>
      </c>
      <c r="BD422" s="372">
        <v>0.12292</v>
      </c>
      <c r="BE422" s="372">
        <v>6.49</v>
      </c>
      <c r="BF422" s="372">
        <v>7.0819999999999999</v>
      </c>
      <c r="BG422" s="372">
        <v>7.4580000000000002</v>
      </c>
      <c r="BH422" s="372">
        <v>7.6669999999999998</v>
      </c>
      <c r="BI422" s="372">
        <v>8.0039999999999996</v>
      </c>
      <c r="BJ422" s="372">
        <v>8.2409999999999997</v>
      </c>
      <c r="BK422" s="372">
        <v>8.6069999999999993</v>
      </c>
      <c r="BL422" s="372">
        <v>9.3439999999999994</v>
      </c>
      <c r="BM422" s="372">
        <v>10.159000000000001</v>
      </c>
      <c r="BN422" s="372">
        <v>10.632999999999999</v>
      </c>
      <c r="BO422" s="372">
        <v>10.968999999999999</v>
      </c>
      <c r="BP422" s="372">
        <v>11.492000000000001</v>
      </c>
      <c r="BQ422" s="372">
        <v>11.848000000000001</v>
      </c>
      <c r="BR422" s="372">
        <v>12.557</v>
      </c>
      <c r="BS422" s="372">
        <v>13.898999999999999</v>
      </c>
    </row>
    <row r="423" spans="1:71" x14ac:dyDescent="0.2">
      <c r="A423" s="265">
        <f t="shared" si="201"/>
        <v>9.7050000000000001</v>
      </c>
      <c r="B423" s="265">
        <f t="shared" si="202"/>
        <v>8.9764999999999997</v>
      </c>
      <c r="C423" s="265">
        <f t="shared" si="179"/>
        <v>10.4985</v>
      </c>
      <c r="D423" s="265">
        <f t="shared" si="203"/>
        <v>421</v>
      </c>
      <c r="E423" s="373">
        <f t="shared" si="204"/>
        <v>13.831622176591376</v>
      </c>
      <c r="F423" s="373">
        <f t="shared" si="205"/>
        <v>1.1526351813826146</v>
      </c>
      <c r="G423" s="373">
        <f t="shared" si="206"/>
        <v>22.831622176591374</v>
      </c>
      <c r="H423" s="374">
        <f t="shared" si="207"/>
        <v>0.96704031257172829</v>
      </c>
      <c r="I423" s="374">
        <f t="shared" si="180"/>
        <v>0.8342568499027494</v>
      </c>
      <c r="J423" s="374">
        <f t="shared" si="181"/>
        <v>0.88741089429590692</v>
      </c>
      <c r="K423" s="265" cm="1">
        <f t="array" ref="K423">$G423^gamma_drug4/($G423^gamma_drug4+(AGE_50_drug4+9)^gamma_drug4)</f>
        <v>1</v>
      </c>
      <c r="L423" s="264">
        <f t="shared" si="182"/>
        <v>421</v>
      </c>
      <c r="M423" s="264">
        <f t="shared" si="183"/>
        <v>-8.7999999999999995E-2</v>
      </c>
      <c r="N423" s="264">
        <f t="shared" si="184"/>
        <v>9.7046500000000009</v>
      </c>
      <c r="O423" s="264">
        <f t="shared" si="185"/>
        <v>0.116315</v>
      </c>
      <c r="P423" s="264">
        <f t="shared" si="186"/>
        <v>6.8205</v>
      </c>
      <c r="Q423" s="264">
        <f t="shared" si="187"/>
        <v>7.4340000000000002</v>
      </c>
      <c r="R423" s="264">
        <f t="shared" si="188"/>
        <v>7.819</v>
      </c>
      <c r="S423" s="264">
        <f t="shared" si="189"/>
        <v>8.032</v>
      </c>
      <c r="T423" s="264">
        <f t="shared" si="190"/>
        <v>8.3724999999999987</v>
      </c>
      <c r="U423" s="264">
        <f t="shared" si="191"/>
        <v>8.6110000000000007</v>
      </c>
      <c r="V423" s="264">
        <f t="shared" si="192"/>
        <v>8.9764999999999997</v>
      </c>
      <c r="W423" s="264">
        <f t="shared" si="193"/>
        <v>9.7050000000000001</v>
      </c>
      <c r="X423" s="264">
        <f t="shared" si="194"/>
        <v>10.4985</v>
      </c>
      <c r="Y423" s="264">
        <f t="shared" si="195"/>
        <v>10.9535</v>
      </c>
      <c r="Z423" s="264">
        <f t="shared" si="196"/>
        <v>11.2745</v>
      </c>
      <c r="AA423" s="264">
        <f t="shared" si="197"/>
        <v>11.769500000000001</v>
      </c>
      <c r="AB423" s="264">
        <f t="shared" si="198"/>
        <v>12.103999999999999</v>
      </c>
      <c r="AC423" s="264">
        <f t="shared" si="199"/>
        <v>12.7645</v>
      </c>
      <c r="AD423" s="264">
        <f t="shared" si="200"/>
        <v>13.994</v>
      </c>
      <c r="AF423" s="266">
        <v>421</v>
      </c>
      <c r="AG423" s="266">
        <v>4.99E-2</v>
      </c>
      <c r="AH423" s="266">
        <v>10.0586</v>
      </c>
      <c r="AI423" s="266">
        <v>0.10971</v>
      </c>
      <c r="AJ423" s="266">
        <v>7.1459999999999999</v>
      </c>
      <c r="AK423" s="266">
        <v>7.78</v>
      </c>
      <c r="AL423" s="266">
        <v>8.1739999999999995</v>
      </c>
      <c r="AM423" s="266">
        <v>8.391</v>
      </c>
      <c r="AN423" s="266">
        <v>8.7349999999999994</v>
      </c>
      <c r="AO423" s="266">
        <v>8.9749999999999996</v>
      </c>
      <c r="AP423" s="266">
        <v>9.34</v>
      </c>
      <c r="AQ423" s="266">
        <v>10.058999999999999</v>
      </c>
      <c r="AR423" s="266">
        <v>10.83</v>
      </c>
      <c r="AS423" s="266">
        <v>11.266</v>
      </c>
      <c r="AT423" s="266">
        <v>11.571</v>
      </c>
      <c r="AU423" s="266">
        <v>12.038</v>
      </c>
      <c r="AV423" s="266">
        <v>12.351000000000001</v>
      </c>
      <c r="AW423" s="266">
        <v>12.962</v>
      </c>
      <c r="AX423" s="266">
        <v>14.077999999999999</v>
      </c>
      <c r="BA423" s="372">
        <v>421</v>
      </c>
      <c r="BB423" s="372">
        <v>-0.22589999999999999</v>
      </c>
      <c r="BC423" s="372">
        <v>9.3506999999999998</v>
      </c>
      <c r="BD423" s="372">
        <v>0.12292</v>
      </c>
      <c r="BE423" s="372">
        <v>6.4950000000000001</v>
      </c>
      <c r="BF423" s="372">
        <v>7.0880000000000001</v>
      </c>
      <c r="BG423" s="372">
        <v>7.4640000000000004</v>
      </c>
      <c r="BH423" s="372">
        <v>7.673</v>
      </c>
      <c r="BI423" s="372">
        <v>8.01</v>
      </c>
      <c r="BJ423" s="372">
        <v>8.2469999999999999</v>
      </c>
      <c r="BK423" s="372">
        <v>8.6129999999999995</v>
      </c>
      <c r="BL423" s="372">
        <v>9.3510000000000009</v>
      </c>
      <c r="BM423" s="372">
        <v>10.167</v>
      </c>
      <c r="BN423" s="372">
        <v>10.641</v>
      </c>
      <c r="BO423" s="372">
        <v>10.978</v>
      </c>
      <c r="BP423" s="372">
        <v>11.500999999999999</v>
      </c>
      <c r="BQ423" s="372">
        <v>11.856999999999999</v>
      </c>
      <c r="BR423" s="372">
        <v>12.567</v>
      </c>
      <c r="BS423" s="372">
        <v>13.91</v>
      </c>
    </row>
    <row r="424" spans="1:71" x14ac:dyDescent="0.2">
      <c r="A424" s="265">
        <f t="shared" si="201"/>
        <v>9.7119999999999997</v>
      </c>
      <c r="B424" s="265">
        <f t="shared" si="202"/>
        <v>8.9830000000000005</v>
      </c>
      <c r="C424" s="265">
        <f t="shared" si="179"/>
        <v>10.506</v>
      </c>
      <c r="D424" s="265">
        <f t="shared" si="203"/>
        <v>422</v>
      </c>
      <c r="E424" s="373">
        <f t="shared" si="204"/>
        <v>13.86447638603696</v>
      </c>
      <c r="F424" s="373">
        <f t="shared" si="205"/>
        <v>1.1553730321697468</v>
      </c>
      <c r="G424" s="373">
        <f t="shared" si="206"/>
        <v>22.864476386036962</v>
      </c>
      <c r="H424" s="374">
        <f t="shared" si="207"/>
        <v>0.96723910076896724</v>
      </c>
      <c r="I424" s="374">
        <f t="shared" si="180"/>
        <v>0.83485643890978234</v>
      </c>
      <c r="J424" s="374">
        <f t="shared" si="181"/>
        <v>0.88778389303423666</v>
      </c>
      <c r="K424" s="265" cm="1">
        <f t="array" ref="K424">$G424^gamma_drug4/($G424^gamma_drug4+(AGE_50_drug4+9)^gamma_drug4)</f>
        <v>1</v>
      </c>
      <c r="L424" s="264">
        <f t="shared" si="182"/>
        <v>422</v>
      </c>
      <c r="M424" s="264">
        <f t="shared" si="183"/>
        <v>-8.8250000000000009E-2</v>
      </c>
      <c r="N424" s="264">
        <f t="shared" si="184"/>
        <v>9.7117499999999986</v>
      </c>
      <c r="O424" s="264">
        <f t="shared" si="185"/>
        <v>0.11632000000000001</v>
      </c>
      <c r="P424" s="264">
        <f t="shared" si="186"/>
        <v>6.8254999999999999</v>
      </c>
      <c r="Q424" s="264">
        <f t="shared" si="187"/>
        <v>7.4390000000000001</v>
      </c>
      <c r="R424" s="264">
        <f t="shared" si="188"/>
        <v>7.8249999999999993</v>
      </c>
      <c r="S424" s="264">
        <f t="shared" si="189"/>
        <v>8.0380000000000003</v>
      </c>
      <c r="T424" s="264">
        <f t="shared" si="190"/>
        <v>8.3784999999999989</v>
      </c>
      <c r="U424" s="264">
        <f t="shared" si="191"/>
        <v>8.6170000000000009</v>
      </c>
      <c r="V424" s="264">
        <f t="shared" si="192"/>
        <v>8.9830000000000005</v>
      </c>
      <c r="W424" s="264">
        <f t="shared" si="193"/>
        <v>9.7119999999999997</v>
      </c>
      <c r="X424" s="264">
        <f t="shared" si="194"/>
        <v>10.506</v>
      </c>
      <c r="Y424" s="264">
        <f t="shared" si="195"/>
        <v>10.961499999999999</v>
      </c>
      <c r="Z424" s="264">
        <f t="shared" si="196"/>
        <v>11.283000000000001</v>
      </c>
      <c r="AA424" s="264">
        <f t="shared" si="197"/>
        <v>11.778</v>
      </c>
      <c r="AB424" s="264">
        <f t="shared" si="198"/>
        <v>12.113</v>
      </c>
      <c r="AC424" s="264">
        <f t="shared" si="199"/>
        <v>12.7745</v>
      </c>
      <c r="AD424" s="264">
        <f t="shared" si="200"/>
        <v>14.004999999999999</v>
      </c>
      <c r="AF424" s="266">
        <v>422</v>
      </c>
      <c r="AG424" s="266">
        <v>4.9700000000000001E-2</v>
      </c>
      <c r="AH424" s="266">
        <v>10.0657</v>
      </c>
      <c r="AI424" s="266">
        <v>0.10972</v>
      </c>
      <c r="AJ424" s="266">
        <v>7.1509999999999998</v>
      </c>
      <c r="AK424" s="266">
        <v>7.7850000000000001</v>
      </c>
      <c r="AL424" s="266">
        <v>8.18</v>
      </c>
      <c r="AM424" s="266">
        <v>8.3970000000000002</v>
      </c>
      <c r="AN424" s="266">
        <v>8.7409999999999997</v>
      </c>
      <c r="AO424" s="266">
        <v>8.9809999999999999</v>
      </c>
      <c r="AP424" s="266">
        <v>9.3460000000000001</v>
      </c>
      <c r="AQ424" s="266">
        <v>10.066000000000001</v>
      </c>
      <c r="AR424" s="266">
        <v>10.837</v>
      </c>
      <c r="AS424" s="266">
        <v>11.273999999999999</v>
      </c>
      <c r="AT424" s="266">
        <v>11.58</v>
      </c>
      <c r="AU424" s="266">
        <v>12.047000000000001</v>
      </c>
      <c r="AV424" s="266">
        <v>12.36</v>
      </c>
      <c r="AW424" s="266">
        <v>12.972</v>
      </c>
      <c r="AX424" s="266">
        <v>14.089</v>
      </c>
      <c r="BA424" s="372">
        <v>422</v>
      </c>
      <c r="BB424" s="372">
        <v>-0.22620000000000001</v>
      </c>
      <c r="BC424" s="372">
        <v>9.3577999999999992</v>
      </c>
      <c r="BD424" s="372">
        <v>0.12292</v>
      </c>
      <c r="BE424" s="372">
        <v>6.5</v>
      </c>
      <c r="BF424" s="372">
        <v>7.093</v>
      </c>
      <c r="BG424" s="372">
        <v>7.47</v>
      </c>
      <c r="BH424" s="372">
        <v>7.6790000000000003</v>
      </c>
      <c r="BI424" s="372">
        <v>8.016</v>
      </c>
      <c r="BJ424" s="372">
        <v>8.2530000000000001</v>
      </c>
      <c r="BK424" s="372">
        <v>8.6199999999999992</v>
      </c>
      <c r="BL424" s="372">
        <v>9.3580000000000005</v>
      </c>
      <c r="BM424" s="372">
        <v>10.175000000000001</v>
      </c>
      <c r="BN424" s="372">
        <v>10.648999999999999</v>
      </c>
      <c r="BO424" s="372">
        <v>10.986000000000001</v>
      </c>
      <c r="BP424" s="372">
        <v>11.509</v>
      </c>
      <c r="BQ424" s="372">
        <v>11.866</v>
      </c>
      <c r="BR424" s="372">
        <v>12.577</v>
      </c>
      <c r="BS424" s="372">
        <v>13.920999999999999</v>
      </c>
    </row>
    <row r="425" spans="1:71" x14ac:dyDescent="0.2">
      <c r="A425" s="265">
        <f t="shared" si="201"/>
        <v>9.7190000000000012</v>
      </c>
      <c r="B425" s="265">
        <f t="shared" si="202"/>
        <v>8.9894999999999996</v>
      </c>
      <c r="C425" s="265">
        <f t="shared" si="179"/>
        <v>10.513999999999999</v>
      </c>
      <c r="D425" s="265">
        <f t="shared" si="203"/>
        <v>423</v>
      </c>
      <c r="E425" s="373">
        <f t="shared" si="204"/>
        <v>13.897330595482547</v>
      </c>
      <c r="F425" s="373">
        <f t="shared" si="205"/>
        <v>1.1581108829568789</v>
      </c>
      <c r="G425" s="373">
        <f t="shared" si="206"/>
        <v>22.897330595482547</v>
      </c>
      <c r="H425" s="374">
        <f t="shared" si="207"/>
        <v>0.96743644745177004</v>
      </c>
      <c r="I425" s="374">
        <f t="shared" si="180"/>
        <v>0.83545342948346868</v>
      </c>
      <c r="J425" s="374">
        <f t="shared" si="181"/>
        <v>0.88815527854261878</v>
      </c>
      <c r="K425" s="265" cm="1">
        <f t="array" ref="K425">$G425^gamma_drug4/($G425^gamma_drug4+(AGE_50_drug4+9)^gamma_drug4)</f>
        <v>1</v>
      </c>
      <c r="L425" s="264">
        <f t="shared" si="182"/>
        <v>423</v>
      </c>
      <c r="M425" s="264">
        <f t="shared" si="183"/>
        <v>-8.8599999999999998E-2</v>
      </c>
      <c r="N425" s="264">
        <f t="shared" si="184"/>
        <v>9.7189000000000014</v>
      </c>
      <c r="O425" s="264">
        <f t="shared" si="185"/>
        <v>0.11632999999999999</v>
      </c>
      <c r="P425" s="264">
        <f t="shared" si="186"/>
        <v>6.8304999999999998</v>
      </c>
      <c r="Q425" s="264">
        <f t="shared" si="187"/>
        <v>7.4444999999999997</v>
      </c>
      <c r="R425" s="264">
        <f t="shared" si="188"/>
        <v>7.8304999999999998</v>
      </c>
      <c r="S425" s="264">
        <f t="shared" si="189"/>
        <v>8.0440000000000005</v>
      </c>
      <c r="T425" s="264">
        <f t="shared" si="190"/>
        <v>8.3844999999999992</v>
      </c>
      <c r="U425" s="264">
        <f t="shared" si="191"/>
        <v>8.6234999999999999</v>
      </c>
      <c r="V425" s="264">
        <f t="shared" si="192"/>
        <v>8.9894999999999996</v>
      </c>
      <c r="W425" s="264">
        <f t="shared" si="193"/>
        <v>9.7190000000000012</v>
      </c>
      <c r="X425" s="264">
        <f t="shared" si="194"/>
        <v>10.513999999999999</v>
      </c>
      <c r="Y425" s="264">
        <f t="shared" si="195"/>
        <v>10.969999999999999</v>
      </c>
      <c r="Z425" s="264">
        <f t="shared" si="196"/>
        <v>11.291</v>
      </c>
      <c r="AA425" s="264">
        <f t="shared" si="197"/>
        <v>11.786999999999999</v>
      </c>
      <c r="AB425" s="264">
        <f t="shared" si="198"/>
        <v>12.122</v>
      </c>
      <c r="AC425" s="264">
        <f t="shared" si="199"/>
        <v>12.783999999999999</v>
      </c>
      <c r="AD425" s="264">
        <f t="shared" si="200"/>
        <v>14.015499999999999</v>
      </c>
      <c r="AF425" s="266">
        <v>423</v>
      </c>
      <c r="AG425" s="266">
        <v>4.9399999999999999E-2</v>
      </c>
      <c r="AH425" s="266">
        <v>10.072900000000001</v>
      </c>
      <c r="AI425" s="266">
        <v>0.10972999999999999</v>
      </c>
      <c r="AJ425" s="266">
        <v>7.1559999999999997</v>
      </c>
      <c r="AK425" s="266">
        <v>7.7910000000000004</v>
      </c>
      <c r="AL425" s="266">
        <v>8.1859999999999999</v>
      </c>
      <c r="AM425" s="266">
        <v>8.4030000000000005</v>
      </c>
      <c r="AN425" s="266">
        <v>8.7469999999999999</v>
      </c>
      <c r="AO425" s="266">
        <v>8.9870000000000001</v>
      </c>
      <c r="AP425" s="266">
        <v>9.3529999999999998</v>
      </c>
      <c r="AQ425" s="266">
        <v>10.073</v>
      </c>
      <c r="AR425" s="266">
        <v>10.845000000000001</v>
      </c>
      <c r="AS425" s="266">
        <v>11.282999999999999</v>
      </c>
      <c r="AT425" s="266">
        <v>11.587999999999999</v>
      </c>
      <c r="AU425" s="266">
        <v>12.055999999999999</v>
      </c>
      <c r="AV425" s="266">
        <v>12.369</v>
      </c>
      <c r="AW425" s="266">
        <v>12.981</v>
      </c>
      <c r="AX425" s="266">
        <v>14.099</v>
      </c>
      <c r="BA425" s="372">
        <v>423</v>
      </c>
      <c r="BB425" s="372">
        <v>-0.2266</v>
      </c>
      <c r="BC425" s="372">
        <v>9.3649000000000004</v>
      </c>
      <c r="BD425" s="372">
        <v>0.12293</v>
      </c>
      <c r="BE425" s="372">
        <v>6.5049999999999999</v>
      </c>
      <c r="BF425" s="372">
        <v>7.0979999999999999</v>
      </c>
      <c r="BG425" s="372">
        <v>7.4749999999999996</v>
      </c>
      <c r="BH425" s="372">
        <v>7.6849999999999996</v>
      </c>
      <c r="BI425" s="372">
        <v>8.0220000000000002</v>
      </c>
      <c r="BJ425" s="372">
        <v>8.26</v>
      </c>
      <c r="BK425" s="372">
        <v>8.6259999999999994</v>
      </c>
      <c r="BL425" s="372">
        <v>9.3650000000000002</v>
      </c>
      <c r="BM425" s="372">
        <v>10.183</v>
      </c>
      <c r="BN425" s="372">
        <v>10.657</v>
      </c>
      <c r="BO425" s="372">
        <v>10.994</v>
      </c>
      <c r="BP425" s="372">
        <v>11.518000000000001</v>
      </c>
      <c r="BQ425" s="372">
        <v>11.875</v>
      </c>
      <c r="BR425" s="372">
        <v>12.587</v>
      </c>
      <c r="BS425" s="372">
        <v>13.932</v>
      </c>
    </row>
    <row r="426" spans="1:71" x14ac:dyDescent="0.2">
      <c r="A426" s="265">
        <f t="shared" si="201"/>
        <v>9.7259999999999991</v>
      </c>
      <c r="B426" s="265">
        <f t="shared" si="202"/>
        <v>8.9964999999999993</v>
      </c>
      <c r="C426" s="265">
        <f t="shared" si="179"/>
        <v>10.5215</v>
      </c>
      <c r="D426" s="265">
        <f t="shared" si="203"/>
        <v>424</v>
      </c>
      <c r="E426" s="373">
        <f t="shared" si="204"/>
        <v>13.930184804928132</v>
      </c>
      <c r="F426" s="373">
        <f t="shared" si="205"/>
        <v>1.160848733744011</v>
      </c>
      <c r="G426" s="373">
        <f t="shared" si="206"/>
        <v>22.930184804928132</v>
      </c>
      <c r="H426" s="374">
        <f t="shared" si="207"/>
        <v>0.96763236463654845</v>
      </c>
      <c r="I426" s="374">
        <f t="shared" si="180"/>
        <v>0.83604783351341794</v>
      </c>
      <c r="J426" s="374">
        <f t="shared" si="181"/>
        <v>0.88852505907340251</v>
      </c>
      <c r="K426" s="265" cm="1">
        <f t="array" ref="K426">$G426^gamma_drug4/($G426^gamma_drug4+(AGE_50_drug4+9)^gamma_drug4)</f>
        <v>1</v>
      </c>
      <c r="L426" s="264">
        <f t="shared" si="182"/>
        <v>424</v>
      </c>
      <c r="M426" s="264">
        <f t="shared" si="183"/>
        <v>-8.8900000000000007E-2</v>
      </c>
      <c r="N426" s="264">
        <f t="shared" si="184"/>
        <v>9.7260500000000008</v>
      </c>
      <c r="O426" s="264">
        <f t="shared" si="185"/>
        <v>0.11633499999999999</v>
      </c>
      <c r="P426" s="264">
        <f t="shared" si="186"/>
        <v>6.8354999999999997</v>
      </c>
      <c r="Q426" s="264">
        <f t="shared" si="187"/>
        <v>7.45</v>
      </c>
      <c r="R426" s="264">
        <f t="shared" si="188"/>
        <v>7.8365</v>
      </c>
      <c r="S426" s="264">
        <f t="shared" si="189"/>
        <v>8.0500000000000007</v>
      </c>
      <c r="T426" s="264">
        <f t="shared" si="190"/>
        <v>8.3904999999999994</v>
      </c>
      <c r="U426" s="264">
        <f t="shared" si="191"/>
        <v>8.629999999999999</v>
      </c>
      <c r="V426" s="264">
        <f t="shared" si="192"/>
        <v>8.9964999999999993</v>
      </c>
      <c r="W426" s="264">
        <f t="shared" si="193"/>
        <v>9.7259999999999991</v>
      </c>
      <c r="X426" s="264">
        <f t="shared" si="194"/>
        <v>10.5215</v>
      </c>
      <c r="Y426" s="264">
        <f t="shared" si="195"/>
        <v>10.978</v>
      </c>
      <c r="Z426" s="264">
        <f t="shared" si="196"/>
        <v>11.3</v>
      </c>
      <c r="AA426" s="264">
        <f t="shared" si="197"/>
        <v>11.795999999999999</v>
      </c>
      <c r="AB426" s="264">
        <f t="shared" si="198"/>
        <v>12.131</v>
      </c>
      <c r="AC426" s="264">
        <f t="shared" si="199"/>
        <v>12.7935</v>
      </c>
      <c r="AD426" s="264">
        <f t="shared" si="200"/>
        <v>14.026499999999999</v>
      </c>
      <c r="AF426" s="266">
        <v>424</v>
      </c>
      <c r="AG426" s="266">
        <v>4.9200000000000001E-2</v>
      </c>
      <c r="AH426" s="266">
        <v>10.0801</v>
      </c>
      <c r="AI426" s="266">
        <v>0.10974</v>
      </c>
      <c r="AJ426" s="266">
        <v>7.1609999999999996</v>
      </c>
      <c r="AK426" s="266">
        <v>7.7960000000000003</v>
      </c>
      <c r="AL426" s="266">
        <v>8.1920000000000002</v>
      </c>
      <c r="AM426" s="266">
        <v>8.4090000000000007</v>
      </c>
      <c r="AN426" s="266">
        <v>8.7530000000000001</v>
      </c>
      <c r="AO426" s="266">
        <v>8.9939999999999998</v>
      </c>
      <c r="AP426" s="266">
        <v>9.36</v>
      </c>
      <c r="AQ426" s="266">
        <v>10.08</v>
      </c>
      <c r="AR426" s="266">
        <v>10.853</v>
      </c>
      <c r="AS426" s="266">
        <v>11.291</v>
      </c>
      <c r="AT426" s="266">
        <v>11.597</v>
      </c>
      <c r="AU426" s="266">
        <v>12.065</v>
      </c>
      <c r="AV426" s="266">
        <v>12.378</v>
      </c>
      <c r="AW426" s="266">
        <v>12.991</v>
      </c>
      <c r="AX426" s="266">
        <v>14.11</v>
      </c>
      <c r="BA426" s="372">
        <v>424</v>
      </c>
      <c r="BB426" s="372">
        <v>-0.22700000000000001</v>
      </c>
      <c r="BC426" s="372">
        <v>9.3719999999999999</v>
      </c>
      <c r="BD426" s="372">
        <v>0.12293</v>
      </c>
      <c r="BE426" s="372">
        <v>6.51</v>
      </c>
      <c r="BF426" s="372">
        <v>7.1040000000000001</v>
      </c>
      <c r="BG426" s="372">
        <v>7.4809999999999999</v>
      </c>
      <c r="BH426" s="372">
        <v>7.6909999999999998</v>
      </c>
      <c r="BI426" s="372">
        <v>8.0280000000000005</v>
      </c>
      <c r="BJ426" s="372">
        <v>8.266</v>
      </c>
      <c r="BK426" s="372">
        <v>8.6329999999999991</v>
      </c>
      <c r="BL426" s="372">
        <v>9.3719999999999999</v>
      </c>
      <c r="BM426" s="372">
        <v>10.19</v>
      </c>
      <c r="BN426" s="372">
        <v>10.664999999999999</v>
      </c>
      <c r="BO426" s="372">
        <v>11.003</v>
      </c>
      <c r="BP426" s="372">
        <v>11.526999999999999</v>
      </c>
      <c r="BQ426" s="372">
        <v>11.884</v>
      </c>
      <c r="BR426" s="372">
        <v>12.596</v>
      </c>
      <c r="BS426" s="372">
        <v>13.943</v>
      </c>
    </row>
    <row r="427" spans="1:71" x14ac:dyDescent="0.2">
      <c r="A427" s="265">
        <f t="shared" si="201"/>
        <v>9.7330000000000005</v>
      </c>
      <c r="B427" s="265">
        <f t="shared" si="202"/>
        <v>9.0024999999999995</v>
      </c>
      <c r="C427" s="265">
        <f t="shared" si="179"/>
        <v>10.529500000000001</v>
      </c>
      <c r="D427" s="265">
        <f t="shared" si="203"/>
        <v>425</v>
      </c>
      <c r="E427" s="373">
        <f t="shared" si="204"/>
        <v>13.963039014373717</v>
      </c>
      <c r="F427" s="373">
        <f t="shared" si="205"/>
        <v>1.1635865845311431</v>
      </c>
      <c r="G427" s="373">
        <f t="shared" si="206"/>
        <v>22.963039014373717</v>
      </c>
      <c r="H427" s="374">
        <f t="shared" si="207"/>
        <v>0.96782686422896147</v>
      </c>
      <c r="I427" s="374">
        <f t="shared" si="180"/>
        <v>0.83663966284372004</v>
      </c>
      <c r="J427" s="374">
        <f t="shared" si="181"/>
        <v>0.88889324283299376</v>
      </c>
      <c r="K427" s="265" cm="1">
        <f t="array" ref="K427">$G427^gamma_drug4/($G427^gamma_drug4+(AGE_50_drug4+9)^gamma_drug4)</f>
        <v>1</v>
      </c>
      <c r="L427" s="264">
        <f t="shared" si="182"/>
        <v>425</v>
      </c>
      <c r="M427" s="264">
        <f t="shared" si="183"/>
        <v>-8.9249999999999996E-2</v>
      </c>
      <c r="N427" s="264">
        <f t="shared" si="184"/>
        <v>9.7331000000000003</v>
      </c>
      <c r="O427" s="264">
        <f t="shared" si="185"/>
        <v>0.11634</v>
      </c>
      <c r="P427" s="264">
        <f t="shared" si="186"/>
        <v>6.84</v>
      </c>
      <c r="Q427" s="264">
        <f t="shared" si="187"/>
        <v>7.4554999999999998</v>
      </c>
      <c r="R427" s="264">
        <f t="shared" si="188"/>
        <v>7.8419999999999996</v>
      </c>
      <c r="S427" s="264">
        <f t="shared" si="189"/>
        <v>8.0555000000000003</v>
      </c>
      <c r="T427" s="264">
        <f t="shared" si="190"/>
        <v>8.3964999999999996</v>
      </c>
      <c r="U427" s="264">
        <f t="shared" si="191"/>
        <v>8.6359999999999992</v>
      </c>
      <c r="V427" s="264">
        <f t="shared" si="192"/>
        <v>9.0024999999999995</v>
      </c>
      <c r="W427" s="264">
        <f t="shared" si="193"/>
        <v>9.7330000000000005</v>
      </c>
      <c r="X427" s="264">
        <f t="shared" si="194"/>
        <v>10.529500000000001</v>
      </c>
      <c r="Y427" s="264">
        <f t="shared" si="195"/>
        <v>10.986499999999999</v>
      </c>
      <c r="Z427" s="264">
        <f t="shared" si="196"/>
        <v>11.308</v>
      </c>
      <c r="AA427" s="264">
        <f t="shared" si="197"/>
        <v>11.804500000000001</v>
      </c>
      <c r="AB427" s="264">
        <f t="shared" si="198"/>
        <v>12.14</v>
      </c>
      <c r="AC427" s="264">
        <f t="shared" si="199"/>
        <v>12.8035</v>
      </c>
      <c r="AD427" s="264">
        <f t="shared" si="200"/>
        <v>14.037500000000001</v>
      </c>
      <c r="AF427" s="266">
        <v>425</v>
      </c>
      <c r="AG427" s="266">
        <v>4.8899999999999999E-2</v>
      </c>
      <c r="AH427" s="266">
        <v>10.087199999999999</v>
      </c>
      <c r="AI427" s="266">
        <v>0.10975</v>
      </c>
      <c r="AJ427" s="266">
        <v>7.165</v>
      </c>
      <c r="AK427" s="266">
        <v>7.8019999999999996</v>
      </c>
      <c r="AL427" s="266">
        <v>8.1969999999999992</v>
      </c>
      <c r="AM427" s="266">
        <v>8.4139999999999997</v>
      </c>
      <c r="AN427" s="266">
        <v>8.7590000000000003</v>
      </c>
      <c r="AO427" s="266">
        <v>9</v>
      </c>
      <c r="AP427" s="266">
        <v>9.3659999999999997</v>
      </c>
      <c r="AQ427" s="266">
        <v>10.087</v>
      </c>
      <c r="AR427" s="266">
        <v>10.861000000000001</v>
      </c>
      <c r="AS427" s="266">
        <v>11.298999999999999</v>
      </c>
      <c r="AT427" s="266">
        <v>11.605</v>
      </c>
      <c r="AU427" s="266">
        <v>12.073</v>
      </c>
      <c r="AV427" s="266">
        <v>12.387</v>
      </c>
      <c r="AW427" s="266">
        <v>13.000999999999999</v>
      </c>
      <c r="AX427" s="266">
        <v>14.121</v>
      </c>
      <c r="BA427" s="372">
        <v>425</v>
      </c>
      <c r="BB427" s="372">
        <v>-0.22739999999999999</v>
      </c>
      <c r="BC427" s="372">
        <v>9.3789999999999996</v>
      </c>
      <c r="BD427" s="372">
        <v>0.12293</v>
      </c>
      <c r="BE427" s="372">
        <v>6.5149999999999997</v>
      </c>
      <c r="BF427" s="372">
        <v>7.109</v>
      </c>
      <c r="BG427" s="372">
        <v>7.4870000000000001</v>
      </c>
      <c r="BH427" s="372">
        <v>7.6970000000000001</v>
      </c>
      <c r="BI427" s="372">
        <v>8.0340000000000007</v>
      </c>
      <c r="BJ427" s="372">
        <v>8.2720000000000002</v>
      </c>
      <c r="BK427" s="372">
        <v>8.6389999999999993</v>
      </c>
      <c r="BL427" s="372">
        <v>9.3789999999999996</v>
      </c>
      <c r="BM427" s="372">
        <v>10.198</v>
      </c>
      <c r="BN427" s="372">
        <v>10.673999999999999</v>
      </c>
      <c r="BO427" s="372">
        <v>11.010999999999999</v>
      </c>
      <c r="BP427" s="372">
        <v>11.536</v>
      </c>
      <c r="BQ427" s="372">
        <v>11.893000000000001</v>
      </c>
      <c r="BR427" s="372">
        <v>12.606</v>
      </c>
      <c r="BS427" s="372">
        <v>13.954000000000001</v>
      </c>
    </row>
    <row r="428" spans="1:71" x14ac:dyDescent="0.2">
      <c r="A428" s="265">
        <f t="shared" si="201"/>
        <v>9.7399999999999984</v>
      </c>
      <c r="B428" s="265">
        <f t="shared" si="202"/>
        <v>9.0094999999999992</v>
      </c>
      <c r="C428" s="265">
        <f t="shared" si="179"/>
        <v>10.5375</v>
      </c>
      <c r="D428" s="265">
        <f t="shared" si="203"/>
        <v>426</v>
      </c>
      <c r="E428" s="373">
        <f t="shared" si="204"/>
        <v>13.995893223819301</v>
      </c>
      <c r="F428" s="373">
        <f t="shared" si="205"/>
        <v>1.1663244353182751</v>
      </c>
      <c r="G428" s="373">
        <f t="shared" si="206"/>
        <v>22.995893223819301</v>
      </c>
      <c r="H428" s="374">
        <f t="shared" si="207"/>
        <v>0.96801995802499696</v>
      </c>
      <c r="I428" s="374">
        <f t="shared" si="180"/>
        <v>0.83722892927292059</v>
      </c>
      <c r="J428" s="374">
        <f t="shared" si="181"/>
        <v>0.88925983798210262</v>
      </c>
      <c r="K428" s="265" cm="1">
        <f t="array" ref="K428">$G428^gamma_drug4/($G428^gamma_drug4+(AGE_50_drug4+9)^gamma_drug4)</f>
        <v>1</v>
      </c>
      <c r="L428" s="264">
        <f t="shared" si="182"/>
        <v>426</v>
      </c>
      <c r="M428" s="264">
        <f t="shared" si="183"/>
        <v>-8.950000000000001E-2</v>
      </c>
      <c r="N428" s="264">
        <f t="shared" si="184"/>
        <v>9.7402499999999996</v>
      </c>
      <c r="O428" s="264">
        <f t="shared" si="185"/>
        <v>0.11635</v>
      </c>
      <c r="P428" s="264">
        <f t="shared" si="186"/>
        <v>6.8449999999999998</v>
      </c>
      <c r="Q428" s="264">
        <f t="shared" si="187"/>
        <v>7.4610000000000003</v>
      </c>
      <c r="R428" s="264">
        <f t="shared" si="188"/>
        <v>7.8475000000000001</v>
      </c>
      <c r="S428" s="264">
        <f t="shared" si="189"/>
        <v>8.0609999999999999</v>
      </c>
      <c r="T428" s="264">
        <f t="shared" si="190"/>
        <v>8.4029999999999987</v>
      </c>
      <c r="U428" s="264">
        <f t="shared" si="191"/>
        <v>8.6419999999999995</v>
      </c>
      <c r="V428" s="264">
        <f t="shared" si="192"/>
        <v>9.0094999999999992</v>
      </c>
      <c r="W428" s="264">
        <f t="shared" si="193"/>
        <v>9.7399999999999984</v>
      </c>
      <c r="X428" s="264">
        <f t="shared" si="194"/>
        <v>10.5375</v>
      </c>
      <c r="Y428" s="264">
        <f t="shared" si="195"/>
        <v>10.9945</v>
      </c>
      <c r="Z428" s="264">
        <f t="shared" si="196"/>
        <v>11.3165</v>
      </c>
      <c r="AA428" s="264">
        <f t="shared" si="197"/>
        <v>11.813500000000001</v>
      </c>
      <c r="AB428" s="264">
        <f t="shared" si="198"/>
        <v>12.1495</v>
      </c>
      <c r="AC428" s="264">
        <f t="shared" si="199"/>
        <v>12.812999999999999</v>
      </c>
      <c r="AD428" s="264">
        <f t="shared" si="200"/>
        <v>14.048</v>
      </c>
      <c r="AF428" s="266">
        <v>426</v>
      </c>
      <c r="AG428" s="266">
        <v>4.87E-2</v>
      </c>
      <c r="AH428" s="266">
        <v>10.0944</v>
      </c>
      <c r="AI428" s="266">
        <v>0.10976</v>
      </c>
      <c r="AJ428" s="266">
        <v>7.17</v>
      </c>
      <c r="AK428" s="266">
        <v>7.8070000000000004</v>
      </c>
      <c r="AL428" s="266">
        <v>8.2029999999999994</v>
      </c>
      <c r="AM428" s="266">
        <v>8.42</v>
      </c>
      <c r="AN428" s="266">
        <v>8.766</v>
      </c>
      <c r="AO428" s="266">
        <v>9.0060000000000002</v>
      </c>
      <c r="AP428" s="266">
        <v>9.3729999999999993</v>
      </c>
      <c r="AQ428" s="266">
        <v>10.093999999999999</v>
      </c>
      <c r="AR428" s="266">
        <v>10.869</v>
      </c>
      <c r="AS428" s="266">
        <v>11.307</v>
      </c>
      <c r="AT428" s="266">
        <v>11.613</v>
      </c>
      <c r="AU428" s="266">
        <v>12.082000000000001</v>
      </c>
      <c r="AV428" s="266">
        <v>12.396000000000001</v>
      </c>
      <c r="AW428" s="266">
        <v>13.01</v>
      </c>
      <c r="AX428" s="266">
        <v>14.131</v>
      </c>
      <c r="BA428" s="372">
        <v>426</v>
      </c>
      <c r="BB428" s="372">
        <v>-0.22770000000000001</v>
      </c>
      <c r="BC428" s="372">
        <v>9.3861000000000008</v>
      </c>
      <c r="BD428" s="372">
        <v>0.12293999999999999</v>
      </c>
      <c r="BE428" s="372">
        <v>6.52</v>
      </c>
      <c r="BF428" s="372">
        <v>7.1150000000000002</v>
      </c>
      <c r="BG428" s="372">
        <v>7.492</v>
      </c>
      <c r="BH428" s="372">
        <v>7.702</v>
      </c>
      <c r="BI428" s="372">
        <v>8.0399999999999991</v>
      </c>
      <c r="BJ428" s="372">
        <v>8.2780000000000005</v>
      </c>
      <c r="BK428" s="372">
        <v>8.6460000000000008</v>
      </c>
      <c r="BL428" s="372">
        <v>9.3859999999999992</v>
      </c>
      <c r="BM428" s="372">
        <v>10.206</v>
      </c>
      <c r="BN428" s="372">
        <v>10.682</v>
      </c>
      <c r="BO428" s="372">
        <v>11.02</v>
      </c>
      <c r="BP428" s="372">
        <v>11.545</v>
      </c>
      <c r="BQ428" s="372">
        <v>11.903</v>
      </c>
      <c r="BR428" s="372">
        <v>12.616</v>
      </c>
      <c r="BS428" s="372">
        <v>13.965</v>
      </c>
    </row>
    <row r="429" spans="1:71" x14ac:dyDescent="0.2">
      <c r="A429" s="265">
        <f t="shared" si="201"/>
        <v>9.7475000000000005</v>
      </c>
      <c r="B429" s="265">
        <f t="shared" si="202"/>
        <v>9.0154999999999994</v>
      </c>
      <c r="C429" s="265">
        <f t="shared" si="179"/>
        <v>10.544499999999999</v>
      </c>
      <c r="D429" s="265">
        <f t="shared" si="203"/>
        <v>427</v>
      </c>
      <c r="E429" s="373">
        <f t="shared" si="204"/>
        <v>14.028747433264886</v>
      </c>
      <c r="F429" s="373">
        <f t="shared" si="205"/>
        <v>1.1690622861054072</v>
      </c>
      <c r="G429" s="373">
        <f t="shared" si="206"/>
        <v>23.028747433264886</v>
      </c>
      <c r="H429" s="374">
        <f t="shared" si="207"/>
        <v>0.96821165771204432</v>
      </c>
      <c r="I429" s="374">
        <f t="shared" si="180"/>
        <v>0.83781564455400181</v>
      </c>
      <c r="J429" s="374">
        <f t="shared" si="181"/>
        <v>0.88962485263599</v>
      </c>
      <c r="K429" s="265" cm="1">
        <f t="array" ref="K429">$G429^gamma_drug4/($G429^gamma_drug4+(AGE_50_drug4+9)^gamma_drug4)</f>
        <v>1</v>
      </c>
      <c r="L429" s="264">
        <f t="shared" si="182"/>
        <v>427</v>
      </c>
      <c r="M429" s="264">
        <f t="shared" si="183"/>
        <v>-8.9849999999999999E-2</v>
      </c>
      <c r="N429" s="264">
        <f t="shared" si="184"/>
        <v>9.7473500000000008</v>
      </c>
      <c r="O429" s="264">
        <f t="shared" si="185"/>
        <v>0.116355</v>
      </c>
      <c r="P429" s="264">
        <f t="shared" si="186"/>
        <v>6.85</v>
      </c>
      <c r="Q429" s="264">
        <f t="shared" si="187"/>
        <v>7.4664999999999999</v>
      </c>
      <c r="R429" s="264">
        <f t="shared" si="188"/>
        <v>7.8535000000000004</v>
      </c>
      <c r="S429" s="264">
        <f t="shared" si="189"/>
        <v>8.0670000000000002</v>
      </c>
      <c r="T429" s="264">
        <f t="shared" si="190"/>
        <v>8.4089999999999989</v>
      </c>
      <c r="U429" s="264">
        <f t="shared" si="191"/>
        <v>8.6479999999999997</v>
      </c>
      <c r="V429" s="264">
        <f t="shared" si="192"/>
        <v>9.0154999999999994</v>
      </c>
      <c r="W429" s="264">
        <f t="shared" si="193"/>
        <v>9.7475000000000005</v>
      </c>
      <c r="X429" s="264">
        <f t="shared" si="194"/>
        <v>10.544499999999999</v>
      </c>
      <c r="Y429" s="264">
        <f t="shared" si="195"/>
        <v>11.0025</v>
      </c>
      <c r="Z429" s="264">
        <f t="shared" si="196"/>
        <v>11.324999999999999</v>
      </c>
      <c r="AA429" s="264">
        <f t="shared" si="197"/>
        <v>11.8225</v>
      </c>
      <c r="AB429" s="264">
        <f t="shared" si="198"/>
        <v>12.1585</v>
      </c>
      <c r="AC429" s="264">
        <f t="shared" si="199"/>
        <v>12.823</v>
      </c>
      <c r="AD429" s="264">
        <f t="shared" si="200"/>
        <v>14.0595</v>
      </c>
      <c r="AF429" s="266">
        <v>427</v>
      </c>
      <c r="AG429" s="266">
        <v>4.8399999999999999E-2</v>
      </c>
      <c r="AH429" s="266">
        <v>10.1015</v>
      </c>
      <c r="AI429" s="266">
        <v>0.10977000000000001</v>
      </c>
      <c r="AJ429" s="266">
        <v>7.1749999999999998</v>
      </c>
      <c r="AK429" s="266">
        <v>7.8129999999999997</v>
      </c>
      <c r="AL429" s="266">
        <v>8.2089999999999996</v>
      </c>
      <c r="AM429" s="266">
        <v>8.4260000000000002</v>
      </c>
      <c r="AN429" s="266">
        <v>8.7720000000000002</v>
      </c>
      <c r="AO429" s="266">
        <v>9.0120000000000005</v>
      </c>
      <c r="AP429" s="266">
        <v>9.3789999999999996</v>
      </c>
      <c r="AQ429" s="266">
        <v>10.102</v>
      </c>
      <c r="AR429" s="266">
        <v>10.875999999999999</v>
      </c>
      <c r="AS429" s="266">
        <v>11.315</v>
      </c>
      <c r="AT429" s="266">
        <v>11.622</v>
      </c>
      <c r="AU429" s="266">
        <v>12.090999999999999</v>
      </c>
      <c r="AV429" s="266">
        <v>12.404999999999999</v>
      </c>
      <c r="AW429" s="266">
        <v>13.02</v>
      </c>
      <c r="AX429" s="266">
        <v>14.141999999999999</v>
      </c>
      <c r="BA429" s="372">
        <v>427</v>
      </c>
      <c r="BB429" s="372">
        <v>-0.2281</v>
      </c>
      <c r="BC429" s="372">
        <v>9.3932000000000002</v>
      </c>
      <c r="BD429" s="372">
        <v>0.12293999999999999</v>
      </c>
      <c r="BE429" s="372">
        <v>6.5250000000000004</v>
      </c>
      <c r="BF429" s="372">
        <v>7.12</v>
      </c>
      <c r="BG429" s="372">
        <v>7.4980000000000002</v>
      </c>
      <c r="BH429" s="372">
        <v>7.7080000000000002</v>
      </c>
      <c r="BI429" s="372">
        <v>8.0459999999999994</v>
      </c>
      <c r="BJ429" s="372">
        <v>8.2840000000000007</v>
      </c>
      <c r="BK429" s="372">
        <v>8.6519999999999992</v>
      </c>
      <c r="BL429" s="372">
        <v>9.3930000000000007</v>
      </c>
      <c r="BM429" s="372">
        <v>10.212999999999999</v>
      </c>
      <c r="BN429" s="372">
        <v>10.69</v>
      </c>
      <c r="BO429" s="372">
        <v>11.028</v>
      </c>
      <c r="BP429" s="372">
        <v>11.554</v>
      </c>
      <c r="BQ429" s="372">
        <v>11.912000000000001</v>
      </c>
      <c r="BR429" s="372">
        <v>12.625999999999999</v>
      </c>
      <c r="BS429" s="372">
        <v>13.977</v>
      </c>
    </row>
    <row r="430" spans="1:71" x14ac:dyDescent="0.2">
      <c r="A430" s="265">
        <f t="shared" si="201"/>
        <v>9.7545000000000002</v>
      </c>
      <c r="B430" s="265">
        <f t="shared" si="202"/>
        <v>9.0225000000000009</v>
      </c>
      <c r="C430" s="265">
        <f t="shared" si="179"/>
        <v>10.5525</v>
      </c>
      <c r="D430" s="265">
        <f t="shared" si="203"/>
        <v>428</v>
      </c>
      <c r="E430" s="373">
        <f t="shared" si="204"/>
        <v>14.061601642710473</v>
      </c>
      <c r="F430" s="373">
        <f t="shared" si="205"/>
        <v>1.1718001368925393</v>
      </c>
      <c r="G430" s="373">
        <f t="shared" si="206"/>
        <v>23.061601642710471</v>
      </c>
      <c r="H430" s="374">
        <f t="shared" si="207"/>
        <v>0.96840197486995605</v>
      </c>
      <c r="I430" s="374">
        <f t="shared" si="180"/>
        <v>0.83839982039436822</v>
      </c>
      <c r="J430" s="374">
        <f t="shared" si="181"/>
        <v>0.88998829486471409</v>
      </c>
      <c r="K430" s="265" cm="1">
        <f t="array" ref="K430">$G430^gamma_drug4/($G430^gamma_drug4+(AGE_50_drug4+9)^gamma_drug4)</f>
        <v>1</v>
      </c>
      <c r="L430" s="264">
        <f t="shared" si="182"/>
        <v>428</v>
      </c>
      <c r="M430" s="264">
        <f t="shared" si="183"/>
        <v>-9.0150000000000008E-2</v>
      </c>
      <c r="N430" s="264">
        <f t="shared" si="184"/>
        <v>9.7544500000000003</v>
      </c>
      <c r="O430" s="264">
        <f t="shared" si="185"/>
        <v>0.11635999999999999</v>
      </c>
      <c r="P430" s="264">
        <f t="shared" si="186"/>
        <v>6.8550000000000004</v>
      </c>
      <c r="Q430" s="264">
        <f t="shared" si="187"/>
        <v>7.4719999999999995</v>
      </c>
      <c r="R430" s="264">
        <f t="shared" si="188"/>
        <v>7.859</v>
      </c>
      <c r="S430" s="264">
        <f t="shared" si="189"/>
        <v>8.0730000000000004</v>
      </c>
      <c r="T430" s="264">
        <f t="shared" si="190"/>
        <v>8.4149999999999991</v>
      </c>
      <c r="U430" s="264">
        <f t="shared" si="191"/>
        <v>8.6550000000000011</v>
      </c>
      <c r="V430" s="264">
        <f t="shared" si="192"/>
        <v>9.0225000000000009</v>
      </c>
      <c r="W430" s="264">
        <f t="shared" si="193"/>
        <v>9.7545000000000002</v>
      </c>
      <c r="X430" s="264">
        <f t="shared" si="194"/>
        <v>10.5525</v>
      </c>
      <c r="Y430" s="264">
        <f t="shared" si="195"/>
        <v>11.0105</v>
      </c>
      <c r="Z430" s="264">
        <f t="shared" si="196"/>
        <v>11.333</v>
      </c>
      <c r="AA430" s="264">
        <f t="shared" si="197"/>
        <v>11.8315</v>
      </c>
      <c r="AB430" s="264">
        <f t="shared" si="198"/>
        <v>12.1675</v>
      </c>
      <c r="AC430" s="264">
        <f t="shared" si="199"/>
        <v>12.8325</v>
      </c>
      <c r="AD430" s="264">
        <f t="shared" si="200"/>
        <v>14.07</v>
      </c>
      <c r="AF430" s="266">
        <v>428</v>
      </c>
      <c r="AG430" s="266">
        <v>4.82E-2</v>
      </c>
      <c r="AH430" s="266">
        <v>10.108700000000001</v>
      </c>
      <c r="AI430" s="266">
        <v>0.10978</v>
      </c>
      <c r="AJ430" s="266">
        <v>7.18</v>
      </c>
      <c r="AK430" s="266">
        <v>7.8179999999999996</v>
      </c>
      <c r="AL430" s="266">
        <v>8.2140000000000004</v>
      </c>
      <c r="AM430" s="266">
        <v>8.4320000000000004</v>
      </c>
      <c r="AN430" s="266">
        <v>8.7780000000000005</v>
      </c>
      <c r="AO430" s="266">
        <v>9.0190000000000001</v>
      </c>
      <c r="AP430" s="266">
        <v>9.3859999999999992</v>
      </c>
      <c r="AQ430" s="266">
        <v>10.109</v>
      </c>
      <c r="AR430" s="266">
        <v>10.884</v>
      </c>
      <c r="AS430" s="266">
        <v>11.323</v>
      </c>
      <c r="AT430" s="266">
        <v>11.63</v>
      </c>
      <c r="AU430" s="266">
        <v>12.1</v>
      </c>
      <c r="AV430" s="266">
        <v>12.414</v>
      </c>
      <c r="AW430" s="266">
        <v>13.03</v>
      </c>
      <c r="AX430" s="266">
        <v>14.153</v>
      </c>
      <c r="BA430" s="372">
        <v>428</v>
      </c>
      <c r="BB430" s="372">
        <v>-0.22850000000000001</v>
      </c>
      <c r="BC430" s="372">
        <v>9.4001999999999999</v>
      </c>
      <c r="BD430" s="372">
        <v>0.12293999999999999</v>
      </c>
      <c r="BE430" s="372">
        <v>6.53</v>
      </c>
      <c r="BF430" s="372">
        <v>7.1260000000000003</v>
      </c>
      <c r="BG430" s="372">
        <v>7.5039999999999996</v>
      </c>
      <c r="BH430" s="372">
        <v>7.7140000000000004</v>
      </c>
      <c r="BI430" s="372">
        <v>8.0519999999999996</v>
      </c>
      <c r="BJ430" s="372">
        <v>8.2910000000000004</v>
      </c>
      <c r="BK430" s="372">
        <v>8.6590000000000007</v>
      </c>
      <c r="BL430" s="372">
        <v>9.4</v>
      </c>
      <c r="BM430" s="372">
        <v>10.221</v>
      </c>
      <c r="BN430" s="372">
        <v>10.698</v>
      </c>
      <c r="BO430" s="372">
        <v>11.036</v>
      </c>
      <c r="BP430" s="372">
        <v>11.563000000000001</v>
      </c>
      <c r="BQ430" s="372">
        <v>11.920999999999999</v>
      </c>
      <c r="BR430" s="372">
        <v>12.635</v>
      </c>
      <c r="BS430" s="372">
        <v>13.987</v>
      </c>
    </row>
    <row r="431" spans="1:71" x14ac:dyDescent="0.2">
      <c r="A431" s="265">
        <f t="shared" si="201"/>
        <v>9.7614999999999998</v>
      </c>
      <c r="B431" s="265">
        <f t="shared" si="202"/>
        <v>9.0289999999999999</v>
      </c>
      <c r="C431" s="265">
        <f t="shared" si="179"/>
        <v>10.560499999999999</v>
      </c>
      <c r="D431" s="265">
        <f t="shared" si="203"/>
        <v>429</v>
      </c>
      <c r="E431" s="373">
        <f t="shared" si="204"/>
        <v>14.094455852156058</v>
      </c>
      <c r="F431" s="373">
        <f t="shared" si="205"/>
        <v>1.1745379876796715</v>
      </c>
      <c r="G431" s="373">
        <f t="shared" si="206"/>
        <v>23.094455852156059</v>
      </c>
      <c r="H431" s="374">
        <f t="shared" si="207"/>
        <v>0.96859092097209853</v>
      </c>
      <c r="I431" s="374">
        <f t="shared" si="180"/>
        <v>0.83898146845583355</v>
      </c>
      <c r="J431" s="374">
        <f t="shared" si="181"/>
        <v>0.89035017269337402</v>
      </c>
      <c r="K431" s="265" cm="1">
        <f t="array" ref="K431">$G431^gamma_drug4/($G431^gamma_drug4+(AGE_50_drug4+9)^gamma_drug4)</f>
        <v>1</v>
      </c>
      <c r="L431" s="264">
        <f t="shared" si="182"/>
        <v>429</v>
      </c>
      <c r="M431" s="264">
        <f t="shared" si="183"/>
        <v>-9.0450000000000003E-2</v>
      </c>
      <c r="N431" s="264">
        <f t="shared" si="184"/>
        <v>9.7615499999999997</v>
      </c>
      <c r="O431" s="264">
        <f t="shared" si="185"/>
        <v>0.116365</v>
      </c>
      <c r="P431" s="264">
        <f t="shared" si="186"/>
        <v>6.8599999999999994</v>
      </c>
      <c r="Q431" s="264">
        <f t="shared" si="187"/>
        <v>7.4770000000000003</v>
      </c>
      <c r="R431" s="264">
        <f t="shared" si="188"/>
        <v>7.8650000000000002</v>
      </c>
      <c r="S431" s="264">
        <f t="shared" si="189"/>
        <v>8.0790000000000006</v>
      </c>
      <c r="T431" s="264">
        <f t="shared" si="190"/>
        <v>8.4209999999999994</v>
      </c>
      <c r="U431" s="264">
        <f t="shared" si="191"/>
        <v>8.6610000000000014</v>
      </c>
      <c r="V431" s="264">
        <f t="shared" si="192"/>
        <v>9.0289999999999999</v>
      </c>
      <c r="W431" s="264">
        <f t="shared" si="193"/>
        <v>9.7614999999999998</v>
      </c>
      <c r="X431" s="264">
        <f t="shared" si="194"/>
        <v>10.560499999999999</v>
      </c>
      <c r="Y431" s="264">
        <f t="shared" si="195"/>
        <v>11.0185</v>
      </c>
      <c r="Z431" s="264">
        <f t="shared" si="196"/>
        <v>11.341999999999999</v>
      </c>
      <c r="AA431" s="264">
        <f t="shared" si="197"/>
        <v>11.84</v>
      </c>
      <c r="AB431" s="264">
        <f t="shared" si="198"/>
        <v>12.176500000000001</v>
      </c>
      <c r="AC431" s="264">
        <f t="shared" si="199"/>
        <v>12.841999999999999</v>
      </c>
      <c r="AD431" s="264">
        <f t="shared" si="200"/>
        <v>14.080500000000001</v>
      </c>
      <c r="AF431" s="266">
        <v>429</v>
      </c>
      <c r="AG431" s="266">
        <v>4.7899999999999998E-2</v>
      </c>
      <c r="AH431" s="266">
        <v>10.1158</v>
      </c>
      <c r="AI431" s="266">
        <v>0.10979</v>
      </c>
      <c r="AJ431" s="266">
        <v>7.1849999999999996</v>
      </c>
      <c r="AK431" s="266">
        <v>7.8230000000000004</v>
      </c>
      <c r="AL431" s="266">
        <v>8.2200000000000006</v>
      </c>
      <c r="AM431" s="266">
        <v>8.4380000000000006</v>
      </c>
      <c r="AN431" s="266">
        <v>8.7840000000000007</v>
      </c>
      <c r="AO431" s="266">
        <v>9.0250000000000004</v>
      </c>
      <c r="AP431" s="266">
        <v>9.3930000000000007</v>
      </c>
      <c r="AQ431" s="266">
        <v>10.116</v>
      </c>
      <c r="AR431" s="266">
        <v>10.891999999999999</v>
      </c>
      <c r="AS431" s="266">
        <v>11.331</v>
      </c>
      <c r="AT431" s="266">
        <v>11.638999999999999</v>
      </c>
      <c r="AU431" s="266">
        <v>12.109</v>
      </c>
      <c r="AV431" s="266">
        <v>12.423</v>
      </c>
      <c r="AW431" s="266">
        <v>13.039</v>
      </c>
      <c r="AX431" s="266">
        <v>14.163</v>
      </c>
      <c r="BA431" s="372">
        <v>429</v>
      </c>
      <c r="BB431" s="372">
        <v>-0.2288</v>
      </c>
      <c r="BC431" s="372">
        <v>9.4072999999999993</v>
      </c>
      <c r="BD431" s="372">
        <v>0.12293999999999999</v>
      </c>
      <c r="BE431" s="372">
        <v>6.5350000000000001</v>
      </c>
      <c r="BF431" s="372">
        <v>7.1310000000000002</v>
      </c>
      <c r="BG431" s="372">
        <v>7.51</v>
      </c>
      <c r="BH431" s="372">
        <v>7.72</v>
      </c>
      <c r="BI431" s="372">
        <v>8.0579999999999998</v>
      </c>
      <c r="BJ431" s="372">
        <v>8.2970000000000006</v>
      </c>
      <c r="BK431" s="372">
        <v>8.6649999999999991</v>
      </c>
      <c r="BL431" s="372">
        <v>9.407</v>
      </c>
      <c r="BM431" s="372">
        <v>10.228999999999999</v>
      </c>
      <c r="BN431" s="372">
        <v>10.706</v>
      </c>
      <c r="BO431" s="372">
        <v>11.045</v>
      </c>
      <c r="BP431" s="372">
        <v>11.571</v>
      </c>
      <c r="BQ431" s="372">
        <v>11.93</v>
      </c>
      <c r="BR431" s="372">
        <v>12.645</v>
      </c>
      <c r="BS431" s="372">
        <v>13.997999999999999</v>
      </c>
    </row>
    <row r="432" spans="1:71" x14ac:dyDescent="0.2">
      <c r="A432" s="265">
        <f t="shared" si="201"/>
        <v>9.7684999999999995</v>
      </c>
      <c r="B432" s="265">
        <f t="shared" si="202"/>
        <v>9.035499999999999</v>
      </c>
      <c r="C432" s="265">
        <f t="shared" si="179"/>
        <v>10.5685</v>
      </c>
      <c r="D432" s="265">
        <f t="shared" si="203"/>
        <v>430</v>
      </c>
      <c r="E432" s="373">
        <f t="shared" si="204"/>
        <v>14.127310061601642</v>
      </c>
      <c r="F432" s="373">
        <f t="shared" si="205"/>
        <v>1.1772758384668036</v>
      </c>
      <c r="G432" s="373">
        <f t="shared" si="206"/>
        <v>23.127310061601641</v>
      </c>
      <c r="H432" s="374">
        <f t="shared" si="207"/>
        <v>0.96877850738639337</v>
      </c>
      <c r="I432" s="374">
        <f t="shared" si="180"/>
        <v>0.83956060035461366</v>
      </c>
      <c r="J432" s="374">
        <f t="shared" si="181"/>
        <v>0.89071049410235537</v>
      </c>
      <c r="K432" s="265" cm="1">
        <f t="array" ref="K432">$G432^gamma_drug4/($G432^gamma_drug4+(AGE_50_drug4+9)^gamma_drug4)</f>
        <v>1</v>
      </c>
      <c r="L432" s="264">
        <f t="shared" si="182"/>
        <v>430</v>
      </c>
      <c r="M432" s="264">
        <f t="shared" si="183"/>
        <v>-9.0749999999999997E-2</v>
      </c>
      <c r="N432" s="264">
        <f t="shared" si="184"/>
        <v>9.7686999999999991</v>
      </c>
      <c r="O432" s="264">
        <f t="shared" si="185"/>
        <v>0.11637500000000001</v>
      </c>
      <c r="P432" s="264">
        <f t="shared" si="186"/>
        <v>6.8650000000000002</v>
      </c>
      <c r="Q432" s="264">
        <f t="shared" si="187"/>
        <v>7.4824999999999999</v>
      </c>
      <c r="R432" s="264">
        <f t="shared" si="188"/>
        <v>7.8704999999999998</v>
      </c>
      <c r="S432" s="264">
        <f t="shared" si="189"/>
        <v>8.0850000000000009</v>
      </c>
      <c r="T432" s="264">
        <f t="shared" si="190"/>
        <v>8.4269999999999996</v>
      </c>
      <c r="U432" s="264">
        <f t="shared" si="191"/>
        <v>8.6670000000000016</v>
      </c>
      <c r="V432" s="264">
        <f t="shared" si="192"/>
        <v>9.035499999999999</v>
      </c>
      <c r="W432" s="264">
        <f t="shared" si="193"/>
        <v>9.7684999999999995</v>
      </c>
      <c r="X432" s="264">
        <f t="shared" si="194"/>
        <v>10.5685</v>
      </c>
      <c r="Y432" s="264">
        <f t="shared" si="195"/>
        <v>11.027000000000001</v>
      </c>
      <c r="Z432" s="264">
        <f t="shared" si="196"/>
        <v>11.350000000000001</v>
      </c>
      <c r="AA432" s="264">
        <f t="shared" si="197"/>
        <v>11.848500000000001</v>
      </c>
      <c r="AB432" s="264">
        <f t="shared" si="198"/>
        <v>12.185500000000001</v>
      </c>
      <c r="AC432" s="264">
        <f t="shared" si="199"/>
        <v>12.852</v>
      </c>
      <c r="AD432" s="264">
        <f t="shared" si="200"/>
        <v>14.091999999999999</v>
      </c>
      <c r="AF432" s="266">
        <v>430</v>
      </c>
      <c r="AG432" s="266">
        <v>4.7699999999999999E-2</v>
      </c>
      <c r="AH432" s="266">
        <v>10.122999999999999</v>
      </c>
      <c r="AI432" s="266">
        <v>0.10979999999999999</v>
      </c>
      <c r="AJ432" s="266">
        <v>7.19</v>
      </c>
      <c r="AK432" s="266">
        <v>7.8289999999999997</v>
      </c>
      <c r="AL432" s="266">
        <v>8.2260000000000009</v>
      </c>
      <c r="AM432" s="266">
        <v>8.4440000000000008</v>
      </c>
      <c r="AN432" s="266">
        <v>8.7899999999999991</v>
      </c>
      <c r="AO432" s="266">
        <v>9.0310000000000006</v>
      </c>
      <c r="AP432" s="266">
        <v>9.3989999999999991</v>
      </c>
      <c r="AQ432" s="266">
        <v>10.122999999999999</v>
      </c>
      <c r="AR432" s="266">
        <v>10.9</v>
      </c>
      <c r="AS432" s="266">
        <v>11.34</v>
      </c>
      <c r="AT432" s="266">
        <v>11.647</v>
      </c>
      <c r="AU432" s="266">
        <v>12.117000000000001</v>
      </c>
      <c r="AV432" s="266">
        <v>12.432</v>
      </c>
      <c r="AW432" s="266">
        <v>13.048999999999999</v>
      </c>
      <c r="AX432" s="266">
        <v>14.173999999999999</v>
      </c>
      <c r="BA432" s="372">
        <v>430</v>
      </c>
      <c r="BB432" s="372">
        <v>-0.22919999999999999</v>
      </c>
      <c r="BC432" s="372">
        <v>9.4144000000000005</v>
      </c>
      <c r="BD432" s="372">
        <v>0.12295</v>
      </c>
      <c r="BE432" s="372">
        <v>6.54</v>
      </c>
      <c r="BF432" s="372">
        <v>7.1360000000000001</v>
      </c>
      <c r="BG432" s="372">
        <v>7.5149999999999997</v>
      </c>
      <c r="BH432" s="372">
        <v>7.726</v>
      </c>
      <c r="BI432" s="372">
        <v>8.0640000000000001</v>
      </c>
      <c r="BJ432" s="372">
        <v>8.3030000000000008</v>
      </c>
      <c r="BK432" s="372">
        <v>8.6720000000000006</v>
      </c>
      <c r="BL432" s="372">
        <v>9.4139999999999997</v>
      </c>
      <c r="BM432" s="372">
        <v>10.237</v>
      </c>
      <c r="BN432" s="372">
        <v>10.714</v>
      </c>
      <c r="BO432" s="372">
        <v>11.053000000000001</v>
      </c>
      <c r="BP432" s="372">
        <v>11.58</v>
      </c>
      <c r="BQ432" s="372">
        <v>11.939</v>
      </c>
      <c r="BR432" s="372">
        <v>12.654999999999999</v>
      </c>
      <c r="BS432" s="372">
        <v>14.01</v>
      </c>
    </row>
    <row r="433" spans="1:71" x14ac:dyDescent="0.2">
      <c r="A433" s="265">
        <f t="shared" si="201"/>
        <v>9.775500000000001</v>
      </c>
      <c r="B433" s="265">
        <f t="shared" si="202"/>
        <v>9.0420000000000016</v>
      </c>
      <c r="C433" s="265">
        <f t="shared" si="179"/>
        <v>10.5755</v>
      </c>
      <c r="D433" s="265">
        <f t="shared" si="203"/>
        <v>431</v>
      </c>
      <c r="E433" s="373">
        <f t="shared" si="204"/>
        <v>14.160164271047227</v>
      </c>
      <c r="F433" s="373">
        <f t="shared" si="205"/>
        <v>1.1800136892539357</v>
      </c>
      <c r="G433" s="373">
        <f t="shared" si="206"/>
        <v>23.160164271047229</v>
      </c>
      <c r="H433" s="374">
        <f t="shared" si="207"/>
        <v>0.96896474537634814</v>
      </c>
      <c r="I433" s="374">
        <f t="shared" si="180"/>
        <v>0.84013722766132348</v>
      </c>
      <c r="J433" s="374">
        <f t="shared" si="181"/>
        <v>0.8910692670275725</v>
      </c>
      <c r="K433" s="265" cm="1">
        <f t="array" ref="K433">$G433^gamma_drug4/($G433^gamma_drug4+(AGE_50_drug4+9)^gamma_drug4)</f>
        <v>1</v>
      </c>
      <c r="L433" s="264">
        <f t="shared" si="182"/>
        <v>431</v>
      </c>
      <c r="M433" s="264">
        <f t="shared" si="183"/>
        <v>-9.1049999999999992E-2</v>
      </c>
      <c r="N433" s="264">
        <f t="shared" si="184"/>
        <v>9.7757500000000004</v>
      </c>
      <c r="O433" s="264">
        <f t="shared" si="185"/>
        <v>0.11638000000000001</v>
      </c>
      <c r="P433" s="264">
        <f t="shared" si="186"/>
        <v>6.87</v>
      </c>
      <c r="Q433" s="264">
        <f t="shared" si="187"/>
        <v>7.4879999999999995</v>
      </c>
      <c r="R433" s="264">
        <f t="shared" si="188"/>
        <v>7.8759999999999994</v>
      </c>
      <c r="S433" s="264">
        <f t="shared" si="189"/>
        <v>8.0909999999999993</v>
      </c>
      <c r="T433" s="264">
        <f t="shared" si="190"/>
        <v>8.4329999999999998</v>
      </c>
      <c r="U433" s="264">
        <f t="shared" si="191"/>
        <v>8.6735000000000007</v>
      </c>
      <c r="V433" s="264">
        <f t="shared" si="192"/>
        <v>9.0420000000000016</v>
      </c>
      <c r="W433" s="264">
        <f t="shared" si="193"/>
        <v>9.775500000000001</v>
      </c>
      <c r="X433" s="264">
        <f t="shared" si="194"/>
        <v>10.5755</v>
      </c>
      <c r="Y433" s="264">
        <f t="shared" si="195"/>
        <v>11.035</v>
      </c>
      <c r="Z433" s="264">
        <f t="shared" si="196"/>
        <v>11.358499999999999</v>
      </c>
      <c r="AA433" s="264">
        <f t="shared" si="197"/>
        <v>11.8575</v>
      </c>
      <c r="AB433" s="264">
        <f t="shared" si="198"/>
        <v>12.194500000000001</v>
      </c>
      <c r="AC433" s="264">
        <f t="shared" si="199"/>
        <v>12.861499999999999</v>
      </c>
      <c r="AD433" s="264">
        <f t="shared" si="200"/>
        <v>14.102499999999999</v>
      </c>
      <c r="AF433" s="266">
        <v>431</v>
      </c>
      <c r="AG433" s="266">
        <v>4.7500000000000001E-2</v>
      </c>
      <c r="AH433" s="266">
        <v>10.130100000000001</v>
      </c>
      <c r="AI433" s="266">
        <v>0.10981</v>
      </c>
      <c r="AJ433" s="266">
        <v>7.1950000000000003</v>
      </c>
      <c r="AK433" s="266">
        <v>7.8339999999999996</v>
      </c>
      <c r="AL433" s="266">
        <v>8.2309999999999999</v>
      </c>
      <c r="AM433" s="266">
        <v>8.4499999999999993</v>
      </c>
      <c r="AN433" s="266">
        <v>8.7959999999999994</v>
      </c>
      <c r="AO433" s="266">
        <v>9.0380000000000003</v>
      </c>
      <c r="AP433" s="266">
        <v>9.4060000000000006</v>
      </c>
      <c r="AQ433" s="266">
        <v>10.130000000000001</v>
      </c>
      <c r="AR433" s="266">
        <v>10.907</v>
      </c>
      <c r="AS433" s="266">
        <v>11.348000000000001</v>
      </c>
      <c r="AT433" s="266">
        <v>11.654999999999999</v>
      </c>
      <c r="AU433" s="266">
        <v>12.125999999999999</v>
      </c>
      <c r="AV433" s="266">
        <v>12.441000000000001</v>
      </c>
      <c r="AW433" s="266">
        <v>13.058</v>
      </c>
      <c r="AX433" s="266">
        <v>14.183999999999999</v>
      </c>
      <c r="BA433" s="372">
        <v>431</v>
      </c>
      <c r="BB433" s="372">
        <v>-0.2296</v>
      </c>
      <c r="BC433" s="372">
        <v>9.4214000000000002</v>
      </c>
      <c r="BD433" s="372">
        <v>0.12295</v>
      </c>
      <c r="BE433" s="372">
        <v>6.5449999999999999</v>
      </c>
      <c r="BF433" s="372">
        <v>7.1420000000000003</v>
      </c>
      <c r="BG433" s="372">
        <v>7.5209999999999999</v>
      </c>
      <c r="BH433" s="372">
        <v>7.7320000000000002</v>
      </c>
      <c r="BI433" s="372">
        <v>8.07</v>
      </c>
      <c r="BJ433" s="372">
        <v>8.3089999999999993</v>
      </c>
      <c r="BK433" s="372">
        <v>8.6780000000000008</v>
      </c>
      <c r="BL433" s="372">
        <v>9.4209999999999994</v>
      </c>
      <c r="BM433" s="372">
        <v>10.244</v>
      </c>
      <c r="BN433" s="372">
        <v>10.722</v>
      </c>
      <c r="BO433" s="372">
        <v>11.061999999999999</v>
      </c>
      <c r="BP433" s="372">
        <v>11.589</v>
      </c>
      <c r="BQ433" s="372">
        <v>11.948</v>
      </c>
      <c r="BR433" s="372">
        <v>12.664999999999999</v>
      </c>
      <c r="BS433" s="372">
        <v>14.021000000000001</v>
      </c>
    </row>
    <row r="434" spans="1:71" x14ac:dyDescent="0.2">
      <c r="A434" s="265">
        <f t="shared" si="201"/>
        <v>9.7830000000000013</v>
      </c>
      <c r="B434" s="265">
        <f t="shared" si="202"/>
        <v>9.0485000000000007</v>
      </c>
      <c r="C434" s="265">
        <f t="shared" si="179"/>
        <v>10.583500000000001</v>
      </c>
      <c r="D434" s="265">
        <f t="shared" si="203"/>
        <v>432</v>
      </c>
      <c r="E434" s="373">
        <f t="shared" si="204"/>
        <v>14.193018480492814</v>
      </c>
      <c r="F434" s="373">
        <f t="shared" si="205"/>
        <v>1.1827515400410678</v>
      </c>
      <c r="G434" s="373">
        <f t="shared" si="206"/>
        <v>23.193018480492814</v>
      </c>
      <c r="H434" s="374">
        <f t="shared" si="207"/>
        <v>0.96914964610207621</v>
      </c>
      <c r="I434" s="374">
        <f t="shared" si="180"/>
        <v>0.84071136190097451</v>
      </c>
      <c r="J434" s="374">
        <f t="shared" si="181"/>
        <v>0.89142649936071106</v>
      </c>
      <c r="K434" s="265" cm="1">
        <f t="array" ref="K434">$G434^gamma_drug4/($G434^gamma_drug4+(AGE_50_drug4+9)^gamma_drug4)</f>
        <v>1</v>
      </c>
      <c r="L434" s="264">
        <f t="shared" si="182"/>
        <v>432</v>
      </c>
      <c r="M434" s="264">
        <f t="shared" si="183"/>
        <v>-9.1350000000000001E-2</v>
      </c>
      <c r="N434" s="264">
        <f t="shared" si="184"/>
        <v>9.7828499999999998</v>
      </c>
      <c r="O434" s="264">
        <f t="shared" si="185"/>
        <v>0.116385</v>
      </c>
      <c r="P434" s="264">
        <f t="shared" si="186"/>
        <v>6.875</v>
      </c>
      <c r="Q434" s="264">
        <f t="shared" si="187"/>
        <v>7.4935</v>
      </c>
      <c r="R434" s="264">
        <f t="shared" si="188"/>
        <v>7.8819999999999997</v>
      </c>
      <c r="S434" s="264">
        <f t="shared" si="189"/>
        <v>8.0960000000000001</v>
      </c>
      <c r="T434" s="264">
        <f t="shared" si="190"/>
        <v>8.4390000000000001</v>
      </c>
      <c r="U434" s="264">
        <f t="shared" si="191"/>
        <v>8.68</v>
      </c>
      <c r="V434" s="264">
        <f t="shared" si="192"/>
        <v>9.0485000000000007</v>
      </c>
      <c r="W434" s="264">
        <f t="shared" si="193"/>
        <v>9.7830000000000013</v>
      </c>
      <c r="X434" s="264">
        <f t="shared" si="194"/>
        <v>10.583500000000001</v>
      </c>
      <c r="Y434" s="264">
        <f t="shared" si="195"/>
        <v>11.042999999999999</v>
      </c>
      <c r="Z434" s="264">
        <f t="shared" si="196"/>
        <v>11.367000000000001</v>
      </c>
      <c r="AA434" s="264">
        <f t="shared" si="197"/>
        <v>11.8665</v>
      </c>
      <c r="AB434" s="264">
        <f t="shared" si="198"/>
        <v>12.2035</v>
      </c>
      <c r="AC434" s="264">
        <f t="shared" si="199"/>
        <v>12.871500000000001</v>
      </c>
      <c r="AD434" s="264">
        <f t="shared" si="200"/>
        <v>14.1135</v>
      </c>
      <c r="AF434" s="266">
        <v>432</v>
      </c>
      <c r="AG434" s="266">
        <v>4.7199999999999999E-2</v>
      </c>
      <c r="AH434" s="266">
        <v>10.1372</v>
      </c>
      <c r="AI434" s="266">
        <v>0.10982</v>
      </c>
      <c r="AJ434" s="266">
        <v>7.2</v>
      </c>
      <c r="AK434" s="266">
        <v>7.84</v>
      </c>
      <c r="AL434" s="266">
        <v>8.2370000000000001</v>
      </c>
      <c r="AM434" s="266">
        <v>8.4550000000000001</v>
      </c>
      <c r="AN434" s="266">
        <v>8.8019999999999996</v>
      </c>
      <c r="AO434" s="266">
        <v>9.0440000000000005</v>
      </c>
      <c r="AP434" s="266">
        <v>9.4120000000000008</v>
      </c>
      <c r="AQ434" s="266">
        <v>10.137</v>
      </c>
      <c r="AR434" s="266">
        <v>10.914999999999999</v>
      </c>
      <c r="AS434" s="266">
        <v>11.356</v>
      </c>
      <c r="AT434" s="266">
        <v>11.664</v>
      </c>
      <c r="AU434" s="266">
        <v>12.135</v>
      </c>
      <c r="AV434" s="266">
        <v>12.45</v>
      </c>
      <c r="AW434" s="266">
        <v>13.068</v>
      </c>
      <c r="AX434" s="266">
        <v>14.195</v>
      </c>
      <c r="BA434" s="372">
        <v>432</v>
      </c>
      <c r="BB434" s="372">
        <v>-0.22989999999999999</v>
      </c>
      <c r="BC434" s="372">
        <v>9.4284999999999997</v>
      </c>
      <c r="BD434" s="372">
        <v>0.12295</v>
      </c>
      <c r="BE434" s="372">
        <v>6.55</v>
      </c>
      <c r="BF434" s="372">
        <v>7.1470000000000002</v>
      </c>
      <c r="BG434" s="372">
        <v>7.5270000000000001</v>
      </c>
      <c r="BH434" s="372">
        <v>7.7370000000000001</v>
      </c>
      <c r="BI434" s="372">
        <v>8.0760000000000005</v>
      </c>
      <c r="BJ434" s="372">
        <v>8.3160000000000007</v>
      </c>
      <c r="BK434" s="372">
        <v>8.6850000000000005</v>
      </c>
      <c r="BL434" s="372">
        <v>9.4290000000000003</v>
      </c>
      <c r="BM434" s="372">
        <v>10.252000000000001</v>
      </c>
      <c r="BN434" s="372">
        <v>10.73</v>
      </c>
      <c r="BO434" s="372">
        <v>11.07</v>
      </c>
      <c r="BP434" s="372">
        <v>11.598000000000001</v>
      </c>
      <c r="BQ434" s="372">
        <v>11.957000000000001</v>
      </c>
      <c r="BR434" s="372">
        <v>12.675000000000001</v>
      </c>
      <c r="BS434" s="372">
        <v>14.032</v>
      </c>
    </row>
    <row r="435" spans="1:71" x14ac:dyDescent="0.2">
      <c r="A435" s="265">
        <f t="shared" si="201"/>
        <v>9.7899999999999991</v>
      </c>
      <c r="B435" s="265">
        <f t="shared" si="202"/>
        <v>9.0549999999999997</v>
      </c>
      <c r="C435" s="265">
        <f t="shared" si="179"/>
        <v>10.5915</v>
      </c>
      <c r="D435" s="265">
        <f t="shared" si="203"/>
        <v>433</v>
      </c>
      <c r="E435" s="373">
        <f t="shared" si="204"/>
        <v>14.225872689938399</v>
      </c>
      <c r="F435" s="373">
        <f t="shared" si="205"/>
        <v>1.1854893908281998</v>
      </c>
      <c r="G435" s="373">
        <f t="shared" si="206"/>
        <v>23.225872689938399</v>
      </c>
      <c r="H435" s="374">
        <f t="shared" si="207"/>
        <v>0.96933322062130822</v>
      </c>
      <c r="I435" s="374">
        <f t="shared" si="180"/>
        <v>0.8412830145529806</v>
      </c>
      <c r="J435" s="374">
        <f t="shared" si="181"/>
        <v>0.89178219894946908</v>
      </c>
      <c r="K435" s="265" cm="1">
        <f t="array" ref="K435">$G435^gamma_drug4/($G435^gamma_drug4+(AGE_50_drug4+9)^gamma_drug4)</f>
        <v>1</v>
      </c>
      <c r="L435" s="264">
        <f t="shared" si="182"/>
        <v>433</v>
      </c>
      <c r="M435" s="264">
        <f t="shared" si="183"/>
        <v>-9.1650000000000009E-2</v>
      </c>
      <c r="N435" s="264">
        <f t="shared" si="184"/>
        <v>9.7898999999999994</v>
      </c>
      <c r="O435" s="264">
        <f t="shared" si="185"/>
        <v>0.11638999999999999</v>
      </c>
      <c r="P435" s="264">
        <f t="shared" si="186"/>
        <v>6.88</v>
      </c>
      <c r="Q435" s="264">
        <f t="shared" si="187"/>
        <v>7.4989999999999997</v>
      </c>
      <c r="R435" s="264">
        <f t="shared" si="188"/>
        <v>7.8875000000000002</v>
      </c>
      <c r="S435" s="264">
        <f t="shared" si="189"/>
        <v>8.1020000000000003</v>
      </c>
      <c r="T435" s="264">
        <f t="shared" si="190"/>
        <v>8.4454999999999991</v>
      </c>
      <c r="U435" s="264">
        <f t="shared" si="191"/>
        <v>8.6859999999999999</v>
      </c>
      <c r="V435" s="264">
        <f t="shared" si="192"/>
        <v>9.0549999999999997</v>
      </c>
      <c r="W435" s="264">
        <f t="shared" si="193"/>
        <v>9.7899999999999991</v>
      </c>
      <c r="X435" s="264">
        <f t="shared" si="194"/>
        <v>10.5915</v>
      </c>
      <c r="Y435" s="264">
        <f t="shared" si="195"/>
        <v>11.051</v>
      </c>
      <c r="Z435" s="264">
        <f t="shared" si="196"/>
        <v>11.375</v>
      </c>
      <c r="AA435" s="264">
        <f t="shared" si="197"/>
        <v>11.875499999999999</v>
      </c>
      <c r="AB435" s="264">
        <f t="shared" si="198"/>
        <v>12.212499999999999</v>
      </c>
      <c r="AC435" s="264">
        <f t="shared" si="199"/>
        <v>12.8805</v>
      </c>
      <c r="AD435" s="264">
        <f t="shared" si="200"/>
        <v>14.123999999999999</v>
      </c>
      <c r="AF435" s="266">
        <v>433</v>
      </c>
      <c r="AG435" s="266">
        <v>4.7E-2</v>
      </c>
      <c r="AH435" s="266">
        <v>10.144299999999999</v>
      </c>
      <c r="AI435" s="266">
        <v>0.10983</v>
      </c>
      <c r="AJ435" s="266">
        <v>7.2050000000000001</v>
      </c>
      <c r="AK435" s="266">
        <v>7.8449999999999998</v>
      </c>
      <c r="AL435" s="266">
        <v>8.2430000000000003</v>
      </c>
      <c r="AM435" s="266">
        <v>8.4610000000000003</v>
      </c>
      <c r="AN435" s="266">
        <v>8.8079999999999998</v>
      </c>
      <c r="AO435" s="266">
        <v>9.0500000000000007</v>
      </c>
      <c r="AP435" s="266">
        <v>9.4190000000000005</v>
      </c>
      <c r="AQ435" s="266">
        <v>10.144</v>
      </c>
      <c r="AR435" s="266">
        <v>10.923</v>
      </c>
      <c r="AS435" s="266">
        <v>11.364000000000001</v>
      </c>
      <c r="AT435" s="266">
        <v>11.672000000000001</v>
      </c>
      <c r="AU435" s="266">
        <v>12.144</v>
      </c>
      <c r="AV435" s="266">
        <v>12.459</v>
      </c>
      <c r="AW435" s="266">
        <v>13.077</v>
      </c>
      <c r="AX435" s="266">
        <v>14.206</v>
      </c>
      <c r="BA435" s="372">
        <v>433</v>
      </c>
      <c r="BB435" s="372">
        <v>-0.2303</v>
      </c>
      <c r="BC435" s="372">
        <v>9.4354999999999993</v>
      </c>
      <c r="BD435" s="372">
        <v>0.12295</v>
      </c>
      <c r="BE435" s="372">
        <v>6.5549999999999997</v>
      </c>
      <c r="BF435" s="372">
        <v>7.1529999999999996</v>
      </c>
      <c r="BG435" s="372">
        <v>7.532</v>
      </c>
      <c r="BH435" s="372">
        <v>7.7430000000000003</v>
      </c>
      <c r="BI435" s="372">
        <v>8.0830000000000002</v>
      </c>
      <c r="BJ435" s="372">
        <v>8.3219999999999992</v>
      </c>
      <c r="BK435" s="372">
        <v>8.6910000000000007</v>
      </c>
      <c r="BL435" s="372">
        <v>9.4359999999999999</v>
      </c>
      <c r="BM435" s="372">
        <v>10.26</v>
      </c>
      <c r="BN435" s="372">
        <v>10.738</v>
      </c>
      <c r="BO435" s="372">
        <v>11.077999999999999</v>
      </c>
      <c r="BP435" s="372">
        <v>11.606999999999999</v>
      </c>
      <c r="BQ435" s="372">
        <v>11.965999999999999</v>
      </c>
      <c r="BR435" s="372">
        <v>12.683999999999999</v>
      </c>
      <c r="BS435" s="372">
        <v>14.042</v>
      </c>
    </row>
    <row r="436" spans="1:71" x14ac:dyDescent="0.2">
      <c r="A436" s="265">
        <f t="shared" si="201"/>
        <v>9.7974999999999994</v>
      </c>
      <c r="B436" s="265">
        <f t="shared" si="202"/>
        <v>9.0615000000000006</v>
      </c>
      <c r="C436" s="265">
        <f t="shared" si="179"/>
        <v>10.599</v>
      </c>
      <c r="D436" s="265">
        <f t="shared" si="203"/>
        <v>434</v>
      </c>
      <c r="E436" s="373">
        <f t="shared" si="204"/>
        <v>14.258726899383984</v>
      </c>
      <c r="F436" s="373">
        <f t="shared" si="205"/>
        <v>1.1882272416153319</v>
      </c>
      <c r="G436" s="373">
        <f t="shared" si="206"/>
        <v>23.258726899383984</v>
      </c>
      <c r="H436" s="374">
        <f t="shared" si="207"/>
        <v>0.96951547989039211</v>
      </c>
      <c r="I436" s="374">
        <f t="shared" si="180"/>
        <v>0.84185219705116265</v>
      </c>
      <c r="J436" s="374">
        <f t="shared" si="181"/>
        <v>0.89213637359779696</v>
      </c>
      <c r="K436" s="265" cm="1">
        <f t="array" ref="K436">$G436^gamma_drug4/($G436^gamma_drug4+(AGE_50_drug4+9)^gamma_drug4)</f>
        <v>1</v>
      </c>
      <c r="L436" s="264">
        <f t="shared" si="182"/>
        <v>434</v>
      </c>
      <c r="M436" s="264">
        <f t="shared" si="183"/>
        <v>-9.1999999999999998E-2</v>
      </c>
      <c r="N436" s="264">
        <f t="shared" si="184"/>
        <v>9.7970500000000005</v>
      </c>
      <c r="O436" s="264">
        <f t="shared" si="185"/>
        <v>0.116395</v>
      </c>
      <c r="P436" s="264">
        <f t="shared" si="186"/>
        <v>6.8849999999999998</v>
      </c>
      <c r="Q436" s="264">
        <f t="shared" si="187"/>
        <v>7.5039999999999996</v>
      </c>
      <c r="R436" s="264">
        <f t="shared" si="188"/>
        <v>7.8935000000000004</v>
      </c>
      <c r="S436" s="264">
        <f t="shared" si="189"/>
        <v>8.1080000000000005</v>
      </c>
      <c r="T436" s="264">
        <f t="shared" si="190"/>
        <v>8.4514999999999993</v>
      </c>
      <c r="U436" s="264">
        <f t="shared" si="191"/>
        <v>8.6920000000000002</v>
      </c>
      <c r="V436" s="264">
        <f t="shared" si="192"/>
        <v>9.0615000000000006</v>
      </c>
      <c r="W436" s="264">
        <f t="shared" si="193"/>
        <v>9.7974999999999994</v>
      </c>
      <c r="X436" s="264">
        <f t="shared" si="194"/>
        <v>10.599</v>
      </c>
      <c r="Y436" s="264">
        <f t="shared" si="195"/>
        <v>11.059000000000001</v>
      </c>
      <c r="Z436" s="264">
        <f t="shared" si="196"/>
        <v>11.384</v>
      </c>
      <c r="AA436" s="264">
        <f t="shared" si="197"/>
        <v>11.8835</v>
      </c>
      <c r="AB436" s="264">
        <f t="shared" si="198"/>
        <v>12.2225</v>
      </c>
      <c r="AC436" s="264">
        <f t="shared" si="199"/>
        <v>12.890499999999999</v>
      </c>
      <c r="AD436" s="264">
        <f t="shared" si="200"/>
        <v>14.134499999999999</v>
      </c>
      <c r="AF436" s="266">
        <v>434</v>
      </c>
      <c r="AG436" s="266">
        <v>4.6699999999999998E-2</v>
      </c>
      <c r="AH436" s="266">
        <v>10.1515</v>
      </c>
      <c r="AI436" s="266">
        <v>0.10983999999999999</v>
      </c>
      <c r="AJ436" s="266">
        <v>7.21</v>
      </c>
      <c r="AK436" s="266">
        <v>7.85</v>
      </c>
      <c r="AL436" s="266">
        <v>8.2490000000000006</v>
      </c>
      <c r="AM436" s="266">
        <v>8.4670000000000005</v>
      </c>
      <c r="AN436" s="266">
        <v>8.8140000000000001</v>
      </c>
      <c r="AO436" s="266">
        <v>9.0559999999999992</v>
      </c>
      <c r="AP436" s="266">
        <v>9.4250000000000007</v>
      </c>
      <c r="AQ436" s="266">
        <v>10.151999999999999</v>
      </c>
      <c r="AR436" s="266">
        <v>10.930999999999999</v>
      </c>
      <c r="AS436" s="266">
        <v>11.372</v>
      </c>
      <c r="AT436" s="266">
        <v>11.680999999999999</v>
      </c>
      <c r="AU436" s="266">
        <v>12.151999999999999</v>
      </c>
      <c r="AV436" s="266">
        <v>12.468999999999999</v>
      </c>
      <c r="AW436" s="266">
        <v>13.087</v>
      </c>
      <c r="AX436" s="266">
        <v>14.215999999999999</v>
      </c>
      <c r="BA436" s="372">
        <v>434</v>
      </c>
      <c r="BB436" s="372">
        <v>-0.23069999999999999</v>
      </c>
      <c r="BC436" s="372">
        <v>9.4426000000000005</v>
      </c>
      <c r="BD436" s="372">
        <v>0.12295</v>
      </c>
      <c r="BE436" s="372">
        <v>6.56</v>
      </c>
      <c r="BF436" s="372">
        <v>7.1580000000000004</v>
      </c>
      <c r="BG436" s="372">
        <v>7.5380000000000003</v>
      </c>
      <c r="BH436" s="372">
        <v>7.7489999999999997</v>
      </c>
      <c r="BI436" s="372">
        <v>8.0890000000000004</v>
      </c>
      <c r="BJ436" s="372">
        <v>8.3279999999999994</v>
      </c>
      <c r="BK436" s="372">
        <v>8.6980000000000004</v>
      </c>
      <c r="BL436" s="372">
        <v>9.4429999999999996</v>
      </c>
      <c r="BM436" s="372">
        <v>10.266999999999999</v>
      </c>
      <c r="BN436" s="372">
        <v>10.746</v>
      </c>
      <c r="BO436" s="372">
        <v>11.087</v>
      </c>
      <c r="BP436" s="372">
        <v>11.615</v>
      </c>
      <c r="BQ436" s="372">
        <v>11.976000000000001</v>
      </c>
      <c r="BR436" s="372">
        <v>12.694000000000001</v>
      </c>
      <c r="BS436" s="372">
        <v>14.053000000000001</v>
      </c>
    </row>
    <row r="437" spans="1:71" x14ac:dyDescent="0.2">
      <c r="A437" s="265">
        <f t="shared" si="201"/>
        <v>9.8045000000000009</v>
      </c>
      <c r="B437" s="265">
        <f t="shared" si="202"/>
        <v>9.0680000000000014</v>
      </c>
      <c r="C437" s="265">
        <f t="shared" si="179"/>
        <v>10.6065</v>
      </c>
      <c r="D437" s="265">
        <f t="shared" si="203"/>
        <v>435</v>
      </c>
      <c r="E437" s="373">
        <f t="shared" si="204"/>
        <v>14.291581108829568</v>
      </c>
      <c r="F437" s="373">
        <f t="shared" si="205"/>
        <v>1.1909650924024642</v>
      </c>
      <c r="G437" s="373">
        <f t="shared" si="206"/>
        <v>23.291581108829568</v>
      </c>
      <c r="H437" s="374">
        <f t="shared" si="207"/>
        <v>0.96969643476528367</v>
      </c>
      <c r="I437" s="374">
        <f t="shared" si="180"/>
        <v>0.84241892078376024</v>
      </c>
      <c r="J437" s="374">
        <f t="shared" si="181"/>
        <v>0.89248903106613819</v>
      </c>
      <c r="K437" s="265" cm="1">
        <f t="array" ref="K437">$G437^gamma_drug4/($G437^gamma_drug4+(AGE_50_drug4+9)^gamma_drug4)</f>
        <v>1</v>
      </c>
      <c r="L437" s="264">
        <f t="shared" si="182"/>
        <v>435</v>
      </c>
      <c r="M437" s="264">
        <f t="shared" si="183"/>
        <v>-9.2249999999999999E-2</v>
      </c>
      <c r="N437" s="264">
        <f t="shared" si="184"/>
        <v>9.8041</v>
      </c>
      <c r="O437" s="264">
        <f t="shared" si="185"/>
        <v>0.11640500000000001</v>
      </c>
      <c r="P437" s="264">
        <f t="shared" si="186"/>
        <v>6.8900000000000006</v>
      </c>
      <c r="Q437" s="264">
        <f t="shared" si="187"/>
        <v>7.5095000000000001</v>
      </c>
      <c r="R437" s="264">
        <f t="shared" si="188"/>
        <v>7.8985000000000003</v>
      </c>
      <c r="S437" s="264">
        <f t="shared" si="189"/>
        <v>8.1140000000000008</v>
      </c>
      <c r="T437" s="264">
        <f t="shared" si="190"/>
        <v>8.4580000000000002</v>
      </c>
      <c r="U437" s="264">
        <f t="shared" si="191"/>
        <v>8.6984999999999992</v>
      </c>
      <c r="V437" s="264">
        <f t="shared" si="192"/>
        <v>9.0680000000000014</v>
      </c>
      <c r="W437" s="264">
        <f t="shared" si="193"/>
        <v>9.8045000000000009</v>
      </c>
      <c r="X437" s="264">
        <f t="shared" si="194"/>
        <v>10.6065</v>
      </c>
      <c r="Y437" s="264">
        <f t="shared" si="195"/>
        <v>11.067500000000001</v>
      </c>
      <c r="Z437" s="264">
        <f t="shared" si="196"/>
        <v>11.391999999999999</v>
      </c>
      <c r="AA437" s="264">
        <f t="shared" si="197"/>
        <v>11.8925</v>
      </c>
      <c r="AB437" s="264">
        <f t="shared" si="198"/>
        <v>12.2315</v>
      </c>
      <c r="AC437" s="264">
        <f t="shared" si="199"/>
        <v>12.900500000000001</v>
      </c>
      <c r="AD437" s="264">
        <f t="shared" si="200"/>
        <v>14.146000000000001</v>
      </c>
      <c r="AF437" s="266">
        <v>435</v>
      </c>
      <c r="AG437" s="266">
        <v>4.65E-2</v>
      </c>
      <c r="AH437" s="266">
        <v>10.1586</v>
      </c>
      <c r="AI437" s="266">
        <v>0.10985</v>
      </c>
      <c r="AJ437" s="266">
        <v>7.2149999999999999</v>
      </c>
      <c r="AK437" s="266">
        <v>7.8559999999999999</v>
      </c>
      <c r="AL437" s="266">
        <v>8.2539999999999996</v>
      </c>
      <c r="AM437" s="266">
        <v>8.4730000000000008</v>
      </c>
      <c r="AN437" s="266">
        <v>8.8209999999999997</v>
      </c>
      <c r="AO437" s="266">
        <v>9.0630000000000006</v>
      </c>
      <c r="AP437" s="266">
        <v>9.4320000000000004</v>
      </c>
      <c r="AQ437" s="266">
        <v>10.159000000000001</v>
      </c>
      <c r="AR437" s="266">
        <v>10.938000000000001</v>
      </c>
      <c r="AS437" s="266">
        <v>11.38</v>
      </c>
      <c r="AT437" s="266">
        <v>11.689</v>
      </c>
      <c r="AU437" s="266">
        <v>12.161</v>
      </c>
      <c r="AV437" s="266">
        <v>12.478</v>
      </c>
      <c r="AW437" s="266">
        <v>13.097</v>
      </c>
      <c r="AX437" s="266">
        <v>14.227</v>
      </c>
      <c r="BA437" s="372">
        <v>435</v>
      </c>
      <c r="BB437" s="372">
        <v>-0.23100000000000001</v>
      </c>
      <c r="BC437" s="372">
        <v>9.4496000000000002</v>
      </c>
      <c r="BD437" s="372">
        <v>0.12296</v>
      </c>
      <c r="BE437" s="372">
        <v>6.5650000000000004</v>
      </c>
      <c r="BF437" s="372">
        <v>7.1630000000000003</v>
      </c>
      <c r="BG437" s="372">
        <v>7.5430000000000001</v>
      </c>
      <c r="BH437" s="372">
        <v>7.7549999999999999</v>
      </c>
      <c r="BI437" s="372">
        <v>8.0950000000000006</v>
      </c>
      <c r="BJ437" s="372">
        <v>8.3339999999999996</v>
      </c>
      <c r="BK437" s="372">
        <v>8.7040000000000006</v>
      </c>
      <c r="BL437" s="372">
        <v>9.4499999999999993</v>
      </c>
      <c r="BM437" s="372">
        <v>10.275</v>
      </c>
      <c r="BN437" s="372">
        <v>10.755000000000001</v>
      </c>
      <c r="BO437" s="372">
        <v>11.095000000000001</v>
      </c>
      <c r="BP437" s="372">
        <v>11.624000000000001</v>
      </c>
      <c r="BQ437" s="372">
        <v>11.984999999999999</v>
      </c>
      <c r="BR437" s="372">
        <v>12.704000000000001</v>
      </c>
      <c r="BS437" s="372">
        <v>14.065</v>
      </c>
    </row>
    <row r="438" spans="1:71" x14ac:dyDescent="0.2">
      <c r="A438" s="265">
        <f t="shared" si="201"/>
        <v>9.8115000000000006</v>
      </c>
      <c r="B438" s="265">
        <f t="shared" si="202"/>
        <v>9.0745000000000005</v>
      </c>
      <c r="C438" s="265">
        <f t="shared" si="179"/>
        <v>10.6145</v>
      </c>
      <c r="D438" s="265">
        <f t="shared" si="203"/>
        <v>436</v>
      </c>
      <c r="E438" s="373">
        <f t="shared" si="204"/>
        <v>14.324435318275153</v>
      </c>
      <c r="F438" s="373">
        <f t="shared" si="205"/>
        <v>1.1937029431895962</v>
      </c>
      <c r="G438" s="373">
        <f t="shared" si="206"/>
        <v>23.324435318275153</v>
      </c>
      <c r="H438" s="374">
        <f t="shared" si="207"/>
        <v>0.96987609600252822</v>
      </c>
      <c r="I438" s="374">
        <f t="shared" si="180"/>
        <v>0.8429831970934446</v>
      </c>
      <c r="J438" s="374">
        <f t="shared" si="181"/>
        <v>0.89284017907166646</v>
      </c>
      <c r="K438" s="265" cm="1">
        <f t="array" ref="K438">$G438^gamma_drug4/($G438^gamma_drug4+(AGE_50_drug4+9)^gamma_drug4)</f>
        <v>1</v>
      </c>
      <c r="L438" s="264">
        <f t="shared" si="182"/>
        <v>436</v>
      </c>
      <c r="M438" s="264">
        <f t="shared" si="183"/>
        <v>-9.2600000000000002E-2</v>
      </c>
      <c r="N438" s="264">
        <f t="shared" si="184"/>
        <v>9.8111999999999995</v>
      </c>
      <c r="O438" s="264">
        <f t="shared" si="185"/>
        <v>0.11641</v>
      </c>
      <c r="P438" s="264">
        <f t="shared" si="186"/>
        <v>6.8949999999999996</v>
      </c>
      <c r="Q438" s="264">
        <f t="shared" si="187"/>
        <v>7.5149999999999997</v>
      </c>
      <c r="R438" s="264">
        <f t="shared" si="188"/>
        <v>7.9045000000000005</v>
      </c>
      <c r="S438" s="264">
        <f t="shared" si="189"/>
        <v>8.1199999999999992</v>
      </c>
      <c r="T438" s="264">
        <f t="shared" si="190"/>
        <v>8.4640000000000004</v>
      </c>
      <c r="U438" s="264">
        <f t="shared" si="191"/>
        <v>8.7050000000000001</v>
      </c>
      <c r="V438" s="264">
        <f t="shared" si="192"/>
        <v>9.0745000000000005</v>
      </c>
      <c r="W438" s="264">
        <f t="shared" si="193"/>
        <v>9.8115000000000006</v>
      </c>
      <c r="X438" s="264">
        <f t="shared" si="194"/>
        <v>10.6145</v>
      </c>
      <c r="Y438" s="264">
        <f t="shared" si="195"/>
        <v>11.0755</v>
      </c>
      <c r="Z438" s="264">
        <f t="shared" si="196"/>
        <v>11.399999999999999</v>
      </c>
      <c r="AA438" s="264">
        <f t="shared" si="197"/>
        <v>11.901499999999999</v>
      </c>
      <c r="AB438" s="264">
        <f t="shared" si="198"/>
        <v>12.240500000000001</v>
      </c>
      <c r="AC438" s="264">
        <f t="shared" si="199"/>
        <v>12.91</v>
      </c>
      <c r="AD438" s="264">
        <f t="shared" si="200"/>
        <v>14.156500000000001</v>
      </c>
      <c r="AF438" s="266">
        <v>436</v>
      </c>
      <c r="AG438" s="266">
        <v>4.6199999999999998E-2</v>
      </c>
      <c r="AH438" s="266">
        <v>10.165699999999999</v>
      </c>
      <c r="AI438" s="266">
        <v>0.10986</v>
      </c>
      <c r="AJ438" s="266">
        <v>7.22</v>
      </c>
      <c r="AK438" s="266">
        <v>7.8609999999999998</v>
      </c>
      <c r="AL438" s="266">
        <v>8.26</v>
      </c>
      <c r="AM438" s="266">
        <v>8.4789999999999992</v>
      </c>
      <c r="AN438" s="266">
        <v>8.827</v>
      </c>
      <c r="AO438" s="266">
        <v>9.0690000000000008</v>
      </c>
      <c r="AP438" s="266">
        <v>9.4380000000000006</v>
      </c>
      <c r="AQ438" s="266">
        <v>10.166</v>
      </c>
      <c r="AR438" s="266">
        <v>10.946</v>
      </c>
      <c r="AS438" s="266">
        <v>11.388</v>
      </c>
      <c r="AT438" s="266">
        <v>11.696999999999999</v>
      </c>
      <c r="AU438" s="266">
        <v>12.17</v>
      </c>
      <c r="AV438" s="266">
        <v>12.487</v>
      </c>
      <c r="AW438" s="266">
        <v>13.106</v>
      </c>
      <c r="AX438" s="266">
        <v>14.237</v>
      </c>
      <c r="BA438" s="372">
        <v>436</v>
      </c>
      <c r="BB438" s="372">
        <v>-0.23139999999999999</v>
      </c>
      <c r="BC438" s="372">
        <v>9.4566999999999997</v>
      </c>
      <c r="BD438" s="372">
        <v>0.12296</v>
      </c>
      <c r="BE438" s="372">
        <v>6.57</v>
      </c>
      <c r="BF438" s="372">
        <v>7.1689999999999996</v>
      </c>
      <c r="BG438" s="372">
        <v>7.5490000000000004</v>
      </c>
      <c r="BH438" s="372">
        <v>7.7610000000000001</v>
      </c>
      <c r="BI438" s="372">
        <v>8.1010000000000009</v>
      </c>
      <c r="BJ438" s="372">
        <v>8.3409999999999993</v>
      </c>
      <c r="BK438" s="372">
        <v>8.7110000000000003</v>
      </c>
      <c r="BL438" s="372">
        <v>9.4570000000000007</v>
      </c>
      <c r="BM438" s="372">
        <v>10.282999999999999</v>
      </c>
      <c r="BN438" s="372">
        <v>10.763</v>
      </c>
      <c r="BO438" s="372">
        <v>11.103</v>
      </c>
      <c r="BP438" s="372">
        <v>11.632999999999999</v>
      </c>
      <c r="BQ438" s="372">
        <v>11.994</v>
      </c>
      <c r="BR438" s="372">
        <v>12.714</v>
      </c>
      <c r="BS438" s="372">
        <v>14.076000000000001</v>
      </c>
    </row>
    <row r="439" spans="1:71" x14ac:dyDescent="0.2">
      <c r="A439" s="265">
        <f t="shared" si="201"/>
        <v>9.8185000000000002</v>
      </c>
      <c r="B439" s="265">
        <f t="shared" si="202"/>
        <v>9.0809999999999995</v>
      </c>
      <c r="C439" s="265">
        <f t="shared" si="179"/>
        <v>10.622</v>
      </c>
      <c r="D439" s="265">
        <f t="shared" si="203"/>
        <v>437</v>
      </c>
      <c r="E439" s="373">
        <f t="shared" si="204"/>
        <v>14.35728952772074</v>
      </c>
      <c r="F439" s="373">
        <f t="shared" si="205"/>
        <v>1.1964407939767283</v>
      </c>
      <c r="G439" s="373">
        <f t="shared" si="206"/>
        <v>23.357289527720738</v>
      </c>
      <c r="H439" s="374">
        <f t="shared" si="207"/>
        <v>0.97005447426023106</v>
      </c>
      <c r="I439" s="374">
        <f t="shared" si="180"/>
        <v>0.84354503727733565</v>
      </c>
      <c r="J439" s="374">
        <f t="shared" si="181"/>
        <v>0.89318982528852398</v>
      </c>
      <c r="K439" s="265" cm="1">
        <f t="array" ref="K439">$G439^gamma_drug4/($G439^gamma_drug4+(AGE_50_drug4+9)^gamma_drug4)</f>
        <v>1</v>
      </c>
      <c r="L439" s="264">
        <f t="shared" si="182"/>
        <v>437</v>
      </c>
      <c r="M439" s="264">
        <f t="shared" si="183"/>
        <v>-9.2849999999999988E-2</v>
      </c>
      <c r="N439" s="264">
        <f t="shared" si="184"/>
        <v>9.818249999999999</v>
      </c>
      <c r="O439" s="264">
        <f t="shared" si="185"/>
        <v>0.11641499999999999</v>
      </c>
      <c r="P439" s="264">
        <f t="shared" si="186"/>
        <v>6.9</v>
      </c>
      <c r="Q439" s="264">
        <f t="shared" si="187"/>
        <v>7.52</v>
      </c>
      <c r="R439" s="264">
        <f t="shared" si="188"/>
        <v>7.91</v>
      </c>
      <c r="S439" s="264">
        <f t="shared" si="189"/>
        <v>8.1254999999999988</v>
      </c>
      <c r="T439" s="264">
        <f t="shared" si="190"/>
        <v>8.4699999999999989</v>
      </c>
      <c r="U439" s="264">
        <f t="shared" si="191"/>
        <v>8.7109999999999985</v>
      </c>
      <c r="V439" s="264">
        <f t="shared" si="192"/>
        <v>9.0809999999999995</v>
      </c>
      <c r="W439" s="264">
        <f t="shared" si="193"/>
        <v>9.8185000000000002</v>
      </c>
      <c r="X439" s="264">
        <f t="shared" si="194"/>
        <v>10.622</v>
      </c>
      <c r="Y439" s="264">
        <f t="shared" si="195"/>
        <v>11.083500000000001</v>
      </c>
      <c r="Z439" s="264">
        <f t="shared" si="196"/>
        <v>11.408999999999999</v>
      </c>
      <c r="AA439" s="264">
        <f t="shared" si="197"/>
        <v>11.910499999999999</v>
      </c>
      <c r="AB439" s="264">
        <f t="shared" si="198"/>
        <v>12.249500000000001</v>
      </c>
      <c r="AC439" s="264">
        <f t="shared" si="199"/>
        <v>12.919499999999999</v>
      </c>
      <c r="AD439" s="264">
        <f t="shared" si="200"/>
        <v>14.167</v>
      </c>
      <c r="AF439" s="266">
        <v>437</v>
      </c>
      <c r="AG439" s="266">
        <v>4.5999999999999999E-2</v>
      </c>
      <c r="AH439" s="266">
        <v>10.172800000000001</v>
      </c>
      <c r="AI439" s="266">
        <v>0.10987</v>
      </c>
      <c r="AJ439" s="266">
        <v>7.2249999999999996</v>
      </c>
      <c r="AK439" s="266">
        <v>7.8659999999999997</v>
      </c>
      <c r="AL439" s="266">
        <v>8.2650000000000006</v>
      </c>
      <c r="AM439" s="266">
        <v>8.4849999999999994</v>
      </c>
      <c r="AN439" s="266">
        <v>8.8330000000000002</v>
      </c>
      <c r="AO439" s="266">
        <v>9.0749999999999993</v>
      </c>
      <c r="AP439" s="266">
        <v>9.4450000000000003</v>
      </c>
      <c r="AQ439" s="266">
        <v>10.173</v>
      </c>
      <c r="AR439" s="266">
        <v>10.954000000000001</v>
      </c>
      <c r="AS439" s="266">
        <v>11.396000000000001</v>
      </c>
      <c r="AT439" s="266">
        <v>11.706</v>
      </c>
      <c r="AU439" s="266">
        <v>12.179</v>
      </c>
      <c r="AV439" s="266">
        <v>12.496</v>
      </c>
      <c r="AW439" s="266">
        <v>13.116</v>
      </c>
      <c r="AX439" s="266">
        <v>14.247999999999999</v>
      </c>
      <c r="BA439" s="372">
        <v>437</v>
      </c>
      <c r="BB439" s="372">
        <v>-0.23169999999999999</v>
      </c>
      <c r="BC439" s="372">
        <v>9.4636999999999993</v>
      </c>
      <c r="BD439" s="372">
        <v>0.12296</v>
      </c>
      <c r="BE439" s="372">
        <v>6.5750000000000002</v>
      </c>
      <c r="BF439" s="372">
        <v>7.1740000000000004</v>
      </c>
      <c r="BG439" s="372">
        <v>7.5549999999999997</v>
      </c>
      <c r="BH439" s="372">
        <v>7.766</v>
      </c>
      <c r="BI439" s="372">
        <v>8.1069999999999993</v>
      </c>
      <c r="BJ439" s="372">
        <v>8.3469999999999995</v>
      </c>
      <c r="BK439" s="372">
        <v>8.7170000000000005</v>
      </c>
      <c r="BL439" s="372">
        <v>9.4640000000000004</v>
      </c>
      <c r="BM439" s="372">
        <v>10.29</v>
      </c>
      <c r="BN439" s="372">
        <v>10.771000000000001</v>
      </c>
      <c r="BO439" s="372">
        <v>11.112</v>
      </c>
      <c r="BP439" s="372">
        <v>11.641999999999999</v>
      </c>
      <c r="BQ439" s="372">
        <v>12.003</v>
      </c>
      <c r="BR439" s="372">
        <v>12.723000000000001</v>
      </c>
      <c r="BS439" s="372">
        <v>14.086</v>
      </c>
    </row>
    <row r="440" spans="1:71" x14ac:dyDescent="0.2">
      <c r="A440" s="265">
        <f t="shared" si="201"/>
        <v>9.8254999999999999</v>
      </c>
      <c r="B440" s="265">
        <f t="shared" si="202"/>
        <v>9.088000000000001</v>
      </c>
      <c r="C440" s="265">
        <f t="shared" si="179"/>
        <v>10.629999999999999</v>
      </c>
      <c r="D440" s="265">
        <f t="shared" si="203"/>
        <v>438</v>
      </c>
      <c r="E440" s="373">
        <f t="shared" si="204"/>
        <v>14.390143737166325</v>
      </c>
      <c r="F440" s="373">
        <f t="shared" si="205"/>
        <v>1.1991786447638604</v>
      </c>
      <c r="G440" s="373">
        <f t="shared" si="206"/>
        <v>23.390143737166326</v>
      </c>
      <c r="H440" s="374">
        <f t="shared" si="207"/>
        <v>0.97023158009901989</v>
      </c>
      <c r="I440" s="374">
        <f t="shared" si="180"/>
        <v>0.84410445258702327</v>
      </c>
      <c r="J440" s="374">
        <f t="shared" si="181"/>
        <v>0.89353797734805807</v>
      </c>
      <c r="K440" s="265" cm="1">
        <f t="array" ref="K440">$G440^gamma_drug4/($G440^gamma_drug4+(AGE_50_drug4+9)^gamma_drug4)</f>
        <v>1</v>
      </c>
      <c r="L440" s="264">
        <f t="shared" si="182"/>
        <v>438</v>
      </c>
      <c r="M440" s="264">
        <f t="shared" si="183"/>
        <v>-9.3149999999999997E-2</v>
      </c>
      <c r="N440" s="264">
        <f t="shared" si="184"/>
        <v>9.8253000000000004</v>
      </c>
      <c r="O440" s="264">
        <f t="shared" si="185"/>
        <v>0.11642</v>
      </c>
      <c r="P440" s="264">
        <f t="shared" si="186"/>
        <v>6.9050000000000002</v>
      </c>
      <c r="Q440" s="264">
        <f t="shared" si="187"/>
        <v>7.5259999999999998</v>
      </c>
      <c r="R440" s="264">
        <f t="shared" si="188"/>
        <v>7.9154999999999998</v>
      </c>
      <c r="S440" s="264">
        <f t="shared" si="189"/>
        <v>8.1310000000000002</v>
      </c>
      <c r="T440" s="264">
        <f t="shared" si="190"/>
        <v>8.4759999999999991</v>
      </c>
      <c r="U440" s="264">
        <f t="shared" si="191"/>
        <v>8.7169999999999987</v>
      </c>
      <c r="V440" s="264">
        <f t="shared" si="192"/>
        <v>9.088000000000001</v>
      </c>
      <c r="W440" s="264">
        <f t="shared" si="193"/>
        <v>9.8254999999999999</v>
      </c>
      <c r="X440" s="264">
        <f t="shared" si="194"/>
        <v>10.629999999999999</v>
      </c>
      <c r="Y440" s="264">
        <f t="shared" si="195"/>
        <v>11.0915</v>
      </c>
      <c r="Z440" s="264">
        <f t="shared" si="196"/>
        <v>11.417</v>
      </c>
      <c r="AA440" s="264">
        <f t="shared" si="197"/>
        <v>11.919</v>
      </c>
      <c r="AB440" s="264">
        <f t="shared" si="198"/>
        <v>12.258500000000002</v>
      </c>
      <c r="AC440" s="264">
        <f t="shared" si="199"/>
        <v>12.929</v>
      </c>
      <c r="AD440" s="264">
        <f t="shared" si="200"/>
        <v>14.178000000000001</v>
      </c>
      <c r="AF440" s="266">
        <v>438</v>
      </c>
      <c r="AG440" s="266">
        <v>4.58E-2</v>
      </c>
      <c r="AH440" s="266">
        <v>10.1799</v>
      </c>
      <c r="AI440" s="266">
        <v>0.10988000000000001</v>
      </c>
      <c r="AJ440" s="266">
        <v>7.23</v>
      </c>
      <c r="AK440" s="266">
        <v>7.8719999999999999</v>
      </c>
      <c r="AL440" s="266">
        <v>8.2710000000000008</v>
      </c>
      <c r="AM440" s="266">
        <v>8.49</v>
      </c>
      <c r="AN440" s="266">
        <v>8.8390000000000004</v>
      </c>
      <c r="AO440" s="266">
        <v>9.0809999999999995</v>
      </c>
      <c r="AP440" s="266">
        <v>9.452</v>
      </c>
      <c r="AQ440" s="266">
        <v>10.18</v>
      </c>
      <c r="AR440" s="266">
        <v>10.962</v>
      </c>
      <c r="AS440" s="266">
        <v>11.404</v>
      </c>
      <c r="AT440" s="266">
        <v>11.714</v>
      </c>
      <c r="AU440" s="266">
        <v>12.186999999999999</v>
      </c>
      <c r="AV440" s="266">
        <v>12.505000000000001</v>
      </c>
      <c r="AW440" s="266">
        <v>13.125</v>
      </c>
      <c r="AX440" s="266">
        <v>14.259</v>
      </c>
      <c r="BA440" s="372">
        <v>438</v>
      </c>
      <c r="BB440" s="372">
        <v>-0.2321</v>
      </c>
      <c r="BC440" s="372">
        <v>9.4707000000000008</v>
      </c>
      <c r="BD440" s="372">
        <v>0.12296</v>
      </c>
      <c r="BE440" s="372">
        <v>6.58</v>
      </c>
      <c r="BF440" s="372">
        <v>7.18</v>
      </c>
      <c r="BG440" s="372">
        <v>7.56</v>
      </c>
      <c r="BH440" s="372">
        <v>7.7720000000000002</v>
      </c>
      <c r="BI440" s="372">
        <v>8.1129999999999995</v>
      </c>
      <c r="BJ440" s="372">
        <v>8.3529999999999998</v>
      </c>
      <c r="BK440" s="372">
        <v>8.7240000000000002</v>
      </c>
      <c r="BL440" s="372">
        <v>9.4710000000000001</v>
      </c>
      <c r="BM440" s="372">
        <v>10.298</v>
      </c>
      <c r="BN440" s="372">
        <v>10.779</v>
      </c>
      <c r="BO440" s="372">
        <v>11.12</v>
      </c>
      <c r="BP440" s="372">
        <v>11.651</v>
      </c>
      <c r="BQ440" s="372">
        <v>12.012</v>
      </c>
      <c r="BR440" s="372">
        <v>12.733000000000001</v>
      </c>
      <c r="BS440" s="372">
        <v>14.097</v>
      </c>
    </row>
    <row r="441" spans="1:71" x14ac:dyDescent="0.2">
      <c r="A441" s="265">
        <f t="shared" si="201"/>
        <v>9.8324999999999996</v>
      </c>
      <c r="B441" s="265">
        <f t="shared" si="202"/>
        <v>9.0940000000000012</v>
      </c>
      <c r="C441" s="265">
        <f t="shared" si="179"/>
        <v>10.637499999999999</v>
      </c>
      <c r="D441" s="265">
        <f t="shared" si="203"/>
        <v>439</v>
      </c>
      <c r="E441" s="373">
        <f t="shared" si="204"/>
        <v>14.422997946611909</v>
      </c>
      <c r="F441" s="373">
        <f t="shared" si="205"/>
        <v>1.2019164955509924</v>
      </c>
      <c r="G441" s="373">
        <f t="shared" si="206"/>
        <v>23.422997946611908</v>
      </c>
      <c r="H441" s="374">
        <f t="shared" si="207"/>
        <v>0.97040742398299606</v>
      </c>
      <c r="I441" s="374">
        <f t="shared" si="180"/>
        <v>0.84466145422858852</v>
      </c>
      <c r="J441" s="374">
        <f t="shared" si="181"/>
        <v>0.89388464283905611</v>
      </c>
      <c r="K441" s="265" cm="1">
        <f t="array" ref="K441">$G441^gamma_drug4/($G441^gamma_drug4+(AGE_50_drug4+9)^gamma_drug4)</f>
        <v>1</v>
      </c>
      <c r="L441" s="264">
        <f t="shared" si="182"/>
        <v>439</v>
      </c>
      <c r="M441" s="264">
        <f t="shared" si="183"/>
        <v>-9.3450000000000005E-2</v>
      </c>
      <c r="N441" s="264">
        <f t="shared" si="184"/>
        <v>9.8323999999999998</v>
      </c>
      <c r="O441" s="264">
        <f t="shared" si="185"/>
        <v>0.116425</v>
      </c>
      <c r="P441" s="264">
        <f t="shared" si="186"/>
        <v>6.91</v>
      </c>
      <c r="Q441" s="264">
        <f t="shared" si="187"/>
        <v>7.5309999999999997</v>
      </c>
      <c r="R441" s="264">
        <f t="shared" si="188"/>
        <v>7.9215</v>
      </c>
      <c r="S441" s="264">
        <f t="shared" si="189"/>
        <v>8.1370000000000005</v>
      </c>
      <c r="T441" s="264">
        <f t="shared" si="190"/>
        <v>8.4819999999999993</v>
      </c>
      <c r="U441" s="264">
        <f t="shared" si="191"/>
        <v>8.7234999999999996</v>
      </c>
      <c r="V441" s="264">
        <f t="shared" si="192"/>
        <v>9.0940000000000012</v>
      </c>
      <c r="W441" s="264">
        <f t="shared" si="193"/>
        <v>9.8324999999999996</v>
      </c>
      <c r="X441" s="264">
        <f t="shared" si="194"/>
        <v>10.637499999999999</v>
      </c>
      <c r="Y441" s="264">
        <f t="shared" si="195"/>
        <v>11.100000000000001</v>
      </c>
      <c r="Z441" s="264">
        <f t="shared" si="196"/>
        <v>11.425000000000001</v>
      </c>
      <c r="AA441" s="264">
        <f t="shared" si="197"/>
        <v>11.9275</v>
      </c>
      <c r="AB441" s="264">
        <f t="shared" si="198"/>
        <v>12.2675</v>
      </c>
      <c r="AC441" s="264">
        <f t="shared" si="199"/>
        <v>12.939</v>
      </c>
      <c r="AD441" s="264">
        <f t="shared" si="200"/>
        <v>14.188500000000001</v>
      </c>
      <c r="AF441" s="266">
        <v>439</v>
      </c>
      <c r="AG441" s="266">
        <v>4.5499999999999999E-2</v>
      </c>
      <c r="AH441" s="266">
        <v>10.186999999999999</v>
      </c>
      <c r="AI441" s="266">
        <v>0.10989</v>
      </c>
      <c r="AJ441" s="266">
        <v>7.2350000000000003</v>
      </c>
      <c r="AK441" s="266">
        <v>7.8769999999999998</v>
      </c>
      <c r="AL441" s="266">
        <v>8.2769999999999992</v>
      </c>
      <c r="AM441" s="266">
        <v>8.4960000000000004</v>
      </c>
      <c r="AN441" s="266">
        <v>8.8450000000000006</v>
      </c>
      <c r="AO441" s="266">
        <v>9.0879999999999992</v>
      </c>
      <c r="AP441" s="266">
        <v>9.4580000000000002</v>
      </c>
      <c r="AQ441" s="266">
        <v>10.186999999999999</v>
      </c>
      <c r="AR441" s="266">
        <v>10.968999999999999</v>
      </c>
      <c r="AS441" s="266">
        <v>11.413</v>
      </c>
      <c r="AT441" s="266">
        <v>11.722</v>
      </c>
      <c r="AU441" s="266">
        <v>12.196</v>
      </c>
      <c r="AV441" s="266">
        <v>12.513999999999999</v>
      </c>
      <c r="AW441" s="266">
        <v>13.135</v>
      </c>
      <c r="AX441" s="266">
        <v>14.269</v>
      </c>
      <c r="BA441" s="372">
        <v>439</v>
      </c>
      <c r="BB441" s="372">
        <v>-0.2324</v>
      </c>
      <c r="BC441" s="372">
        <v>9.4778000000000002</v>
      </c>
      <c r="BD441" s="372">
        <v>0.12296</v>
      </c>
      <c r="BE441" s="372">
        <v>6.585</v>
      </c>
      <c r="BF441" s="372">
        <v>7.1849999999999996</v>
      </c>
      <c r="BG441" s="372">
        <v>7.5659999999999998</v>
      </c>
      <c r="BH441" s="372">
        <v>7.7779999999999996</v>
      </c>
      <c r="BI441" s="372">
        <v>8.1189999999999998</v>
      </c>
      <c r="BJ441" s="372">
        <v>8.359</v>
      </c>
      <c r="BK441" s="372">
        <v>8.73</v>
      </c>
      <c r="BL441" s="372">
        <v>9.4779999999999998</v>
      </c>
      <c r="BM441" s="372">
        <v>10.305999999999999</v>
      </c>
      <c r="BN441" s="372">
        <v>10.787000000000001</v>
      </c>
      <c r="BO441" s="372">
        <v>11.128</v>
      </c>
      <c r="BP441" s="372">
        <v>11.659000000000001</v>
      </c>
      <c r="BQ441" s="372">
        <v>12.021000000000001</v>
      </c>
      <c r="BR441" s="372">
        <v>12.743</v>
      </c>
      <c r="BS441" s="372">
        <v>14.108000000000001</v>
      </c>
    </row>
    <row r="442" spans="1:71" x14ac:dyDescent="0.2">
      <c r="A442" s="265">
        <f t="shared" si="201"/>
        <v>9.839500000000001</v>
      </c>
      <c r="B442" s="265">
        <f t="shared" si="202"/>
        <v>9.1009999999999991</v>
      </c>
      <c r="C442" s="265">
        <f t="shared" si="179"/>
        <v>10.645</v>
      </c>
      <c r="D442" s="265">
        <f t="shared" si="203"/>
        <v>440</v>
      </c>
      <c r="E442" s="373">
        <f t="shared" si="204"/>
        <v>14.455852156057494</v>
      </c>
      <c r="F442" s="373">
        <f t="shared" si="205"/>
        <v>1.2046543463381245</v>
      </c>
      <c r="G442" s="373">
        <f t="shared" si="206"/>
        <v>23.455852156057496</v>
      </c>
      <c r="H442" s="374">
        <f t="shared" si="207"/>
        <v>0.97058201628067842</v>
      </c>
      <c r="I442" s="374">
        <f t="shared" si="180"/>
        <v>0.84521605336263284</v>
      </c>
      <c r="J442" s="374">
        <f t="shared" si="181"/>
        <v>0.89422982930798134</v>
      </c>
      <c r="K442" s="265" cm="1">
        <f t="array" ref="K442">$G442^gamma_drug4/($G442^gamma_drug4+(AGE_50_drug4+9)^gamma_drug4)</f>
        <v>1</v>
      </c>
      <c r="L442" s="264">
        <f t="shared" si="182"/>
        <v>440</v>
      </c>
      <c r="M442" s="264">
        <f t="shared" si="183"/>
        <v>-9.375E-2</v>
      </c>
      <c r="N442" s="264">
        <f t="shared" si="184"/>
        <v>9.8394499999999994</v>
      </c>
      <c r="O442" s="264">
        <f t="shared" si="185"/>
        <v>0.116435</v>
      </c>
      <c r="P442" s="264">
        <f t="shared" si="186"/>
        <v>6.915</v>
      </c>
      <c r="Q442" s="264">
        <f t="shared" si="187"/>
        <v>7.5365000000000002</v>
      </c>
      <c r="R442" s="264">
        <f t="shared" si="188"/>
        <v>7.9269999999999996</v>
      </c>
      <c r="S442" s="264">
        <f t="shared" si="189"/>
        <v>8.1430000000000007</v>
      </c>
      <c r="T442" s="264">
        <f t="shared" si="190"/>
        <v>8.4879999999999995</v>
      </c>
      <c r="U442" s="264">
        <f t="shared" si="191"/>
        <v>8.7294999999999998</v>
      </c>
      <c r="V442" s="264">
        <f t="shared" si="192"/>
        <v>9.1009999999999991</v>
      </c>
      <c r="W442" s="264">
        <f t="shared" si="193"/>
        <v>9.839500000000001</v>
      </c>
      <c r="X442" s="264">
        <f t="shared" si="194"/>
        <v>10.645</v>
      </c>
      <c r="Y442" s="264">
        <f t="shared" si="195"/>
        <v>11.108000000000001</v>
      </c>
      <c r="Z442" s="264">
        <f t="shared" si="196"/>
        <v>11.434000000000001</v>
      </c>
      <c r="AA442" s="264">
        <f t="shared" si="197"/>
        <v>11.936499999999999</v>
      </c>
      <c r="AB442" s="264">
        <f t="shared" si="198"/>
        <v>12.276499999999999</v>
      </c>
      <c r="AC442" s="264">
        <f t="shared" si="199"/>
        <v>12.949</v>
      </c>
      <c r="AD442" s="264">
        <f t="shared" si="200"/>
        <v>14.2</v>
      </c>
      <c r="AF442" s="266">
        <v>440</v>
      </c>
      <c r="AG442" s="266">
        <v>4.53E-2</v>
      </c>
      <c r="AH442" s="266">
        <v>10.194100000000001</v>
      </c>
      <c r="AI442" s="266">
        <v>0.1099</v>
      </c>
      <c r="AJ442" s="266">
        <v>7.24</v>
      </c>
      <c r="AK442" s="266">
        <v>7.883</v>
      </c>
      <c r="AL442" s="266">
        <v>8.282</v>
      </c>
      <c r="AM442" s="266">
        <v>8.5020000000000007</v>
      </c>
      <c r="AN442" s="266">
        <v>8.8510000000000009</v>
      </c>
      <c r="AO442" s="266">
        <v>9.0939999999999994</v>
      </c>
      <c r="AP442" s="266">
        <v>9.4649999999999999</v>
      </c>
      <c r="AQ442" s="266">
        <v>10.194000000000001</v>
      </c>
      <c r="AR442" s="266">
        <v>10.977</v>
      </c>
      <c r="AS442" s="266">
        <v>11.420999999999999</v>
      </c>
      <c r="AT442" s="266">
        <v>11.731</v>
      </c>
      <c r="AU442" s="266">
        <v>12.205</v>
      </c>
      <c r="AV442" s="266">
        <v>12.523</v>
      </c>
      <c r="AW442" s="266">
        <v>13.145</v>
      </c>
      <c r="AX442" s="266">
        <v>14.28</v>
      </c>
      <c r="BA442" s="372">
        <v>440</v>
      </c>
      <c r="BB442" s="372">
        <v>-0.23280000000000001</v>
      </c>
      <c r="BC442" s="372">
        <v>9.4847999999999999</v>
      </c>
      <c r="BD442" s="372">
        <v>0.12297</v>
      </c>
      <c r="BE442" s="372">
        <v>6.59</v>
      </c>
      <c r="BF442" s="372">
        <v>7.19</v>
      </c>
      <c r="BG442" s="372">
        <v>7.5720000000000001</v>
      </c>
      <c r="BH442" s="372">
        <v>7.7839999999999998</v>
      </c>
      <c r="BI442" s="372">
        <v>8.125</v>
      </c>
      <c r="BJ442" s="372">
        <v>8.3650000000000002</v>
      </c>
      <c r="BK442" s="372">
        <v>8.7370000000000001</v>
      </c>
      <c r="BL442" s="372">
        <v>9.4849999999999994</v>
      </c>
      <c r="BM442" s="372">
        <v>10.313000000000001</v>
      </c>
      <c r="BN442" s="372">
        <v>10.795</v>
      </c>
      <c r="BO442" s="372">
        <v>11.137</v>
      </c>
      <c r="BP442" s="372">
        <v>11.667999999999999</v>
      </c>
      <c r="BQ442" s="372">
        <v>12.03</v>
      </c>
      <c r="BR442" s="372">
        <v>12.753</v>
      </c>
      <c r="BS442" s="372">
        <v>14.12</v>
      </c>
    </row>
    <row r="443" spans="1:71" x14ac:dyDescent="0.2">
      <c r="A443" s="265">
        <f t="shared" si="201"/>
        <v>9.8465000000000007</v>
      </c>
      <c r="B443" s="265">
        <f t="shared" si="202"/>
        <v>9.1069999999999993</v>
      </c>
      <c r="C443" s="265">
        <f t="shared" si="179"/>
        <v>10.652999999999999</v>
      </c>
      <c r="D443" s="265">
        <f t="shared" si="203"/>
        <v>441</v>
      </c>
      <c r="E443" s="373">
        <f t="shared" si="204"/>
        <v>14.488706365503081</v>
      </c>
      <c r="F443" s="373">
        <f t="shared" si="205"/>
        <v>1.2073921971252566</v>
      </c>
      <c r="G443" s="373">
        <f t="shared" si="206"/>
        <v>23.488706365503081</v>
      </c>
      <c r="H443" s="374">
        <f t="shared" si="207"/>
        <v>0.97075536726593548</v>
      </c>
      <c r="I443" s="374">
        <f t="shared" si="180"/>
        <v>0.84576826110430603</v>
      </c>
      <c r="J443" s="374">
        <f t="shared" si="181"/>
        <v>0.89457354425920588</v>
      </c>
      <c r="K443" s="265" cm="1">
        <f t="array" ref="K443">$G443^gamma_drug4/($G443^gamma_drug4+(AGE_50_drug4+9)^gamma_drug4)</f>
        <v>1</v>
      </c>
      <c r="L443" s="264">
        <f t="shared" si="182"/>
        <v>441</v>
      </c>
      <c r="M443" s="264">
        <f t="shared" si="183"/>
        <v>-9.4049999999999995E-2</v>
      </c>
      <c r="N443" s="264">
        <f t="shared" si="184"/>
        <v>9.8464500000000008</v>
      </c>
      <c r="O443" s="264">
        <f t="shared" si="185"/>
        <v>0.11643999999999999</v>
      </c>
      <c r="P443" s="264">
        <f t="shared" si="186"/>
        <v>6.9194999999999993</v>
      </c>
      <c r="Q443" s="264">
        <f t="shared" si="187"/>
        <v>7.5419999999999998</v>
      </c>
      <c r="R443" s="264">
        <f t="shared" si="188"/>
        <v>7.9325000000000001</v>
      </c>
      <c r="S443" s="264">
        <f t="shared" si="189"/>
        <v>8.1489999999999991</v>
      </c>
      <c r="T443" s="264">
        <f t="shared" si="190"/>
        <v>8.4939999999999998</v>
      </c>
      <c r="U443" s="264">
        <f t="shared" si="191"/>
        <v>8.7360000000000007</v>
      </c>
      <c r="V443" s="264">
        <f t="shared" si="192"/>
        <v>9.1069999999999993</v>
      </c>
      <c r="W443" s="264">
        <f t="shared" si="193"/>
        <v>9.8465000000000007</v>
      </c>
      <c r="X443" s="264">
        <f t="shared" si="194"/>
        <v>10.652999999999999</v>
      </c>
      <c r="Y443" s="264">
        <f t="shared" si="195"/>
        <v>11.116</v>
      </c>
      <c r="Z443" s="264">
        <f t="shared" si="196"/>
        <v>11.442</v>
      </c>
      <c r="AA443" s="264">
        <f t="shared" si="197"/>
        <v>11.945499999999999</v>
      </c>
      <c r="AB443" s="264">
        <f t="shared" si="198"/>
        <v>12.285499999999999</v>
      </c>
      <c r="AC443" s="264">
        <f t="shared" si="199"/>
        <v>12.958</v>
      </c>
      <c r="AD443" s="264">
        <f t="shared" si="200"/>
        <v>14.21</v>
      </c>
      <c r="AF443" s="266">
        <v>441</v>
      </c>
      <c r="AG443" s="266">
        <v>4.4999999999999998E-2</v>
      </c>
      <c r="AH443" s="266">
        <v>10.2011</v>
      </c>
      <c r="AI443" s="266">
        <v>0.10990999999999999</v>
      </c>
      <c r="AJ443" s="266">
        <v>7.2439999999999998</v>
      </c>
      <c r="AK443" s="266">
        <v>7.8879999999999999</v>
      </c>
      <c r="AL443" s="266">
        <v>8.2880000000000003</v>
      </c>
      <c r="AM443" s="266">
        <v>8.5079999999999991</v>
      </c>
      <c r="AN443" s="266">
        <v>8.8569999999999993</v>
      </c>
      <c r="AO443" s="266">
        <v>9.1</v>
      </c>
      <c r="AP443" s="266">
        <v>9.4710000000000001</v>
      </c>
      <c r="AQ443" s="266">
        <v>10.201000000000001</v>
      </c>
      <c r="AR443" s="266">
        <v>10.984999999999999</v>
      </c>
      <c r="AS443" s="266">
        <v>11.429</v>
      </c>
      <c r="AT443" s="266">
        <v>11.739000000000001</v>
      </c>
      <c r="AU443" s="266">
        <v>12.214</v>
      </c>
      <c r="AV443" s="266">
        <v>12.532</v>
      </c>
      <c r="AW443" s="266">
        <v>13.154</v>
      </c>
      <c r="AX443" s="266">
        <v>14.29</v>
      </c>
      <c r="BA443" s="372">
        <v>441</v>
      </c>
      <c r="BB443" s="372">
        <v>-0.2331</v>
      </c>
      <c r="BC443" s="372">
        <v>9.4917999999999996</v>
      </c>
      <c r="BD443" s="372">
        <v>0.12297</v>
      </c>
      <c r="BE443" s="372">
        <v>6.5949999999999998</v>
      </c>
      <c r="BF443" s="372">
        <v>7.1959999999999997</v>
      </c>
      <c r="BG443" s="372">
        <v>7.577</v>
      </c>
      <c r="BH443" s="372">
        <v>7.79</v>
      </c>
      <c r="BI443" s="372">
        <v>8.1310000000000002</v>
      </c>
      <c r="BJ443" s="372">
        <v>8.3719999999999999</v>
      </c>
      <c r="BK443" s="372">
        <v>8.7430000000000003</v>
      </c>
      <c r="BL443" s="372">
        <v>9.4920000000000009</v>
      </c>
      <c r="BM443" s="372">
        <v>10.321</v>
      </c>
      <c r="BN443" s="372">
        <v>10.803000000000001</v>
      </c>
      <c r="BO443" s="372">
        <v>11.145</v>
      </c>
      <c r="BP443" s="372">
        <v>11.677</v>
      </c>
      <c r="BQ443" s="372">
        <v>12.039</v>
      </c>
      <c r="BR443" s="372">
        <v>12.762</v>
      </c>
      <c r="BS443" s="372">
        <v>14.13</v>
      </c>
    </row>
    <row r="444" spans="1:71" x14ac:dyDescent="0.2">
      <c r="A444" s="265">
        <f t="shared" si="201"/>
        <v>9.8535000000000004</v>
      </c>
      <c r="B444" s="265">
        <f t="shared" si="202"/>
        <v>9.1140000000000008</v>
      </c>
      <c r="C444" s="265">
        <f t="shared" si="179"/>
        <v>10.660500000000001</v>
      </c>
      <c r="D444" s="265">
        <f t="shared" si="203"/>
        <v>442</v>
      </c>
      <c r="E444" s="373">
        <f t="shared" si="204"/>
        <v>14.521560574948666</v>
      </c>
      <c r="F444" s="373">
        <f t="shared" si="205"/>
        <v>1.2101300479123889</v>
      </c>
      <c r="G444" s="373">
        <f t="shared" si="206"/>
        <v>23.521560574948666</v>
      </c>
      <c r="H444" s="374">
        <f t="shared" si="207"/>
        <v>0.97092748711891075</v>
      </c>
      <c r="I444" s="374">
        <f t="shared" si="180"/>
        <v>0.8463180885233399</v>
      </c>
      <c r="J444" s="374">
        <f t="shared" si="181"/>
        <v>0.89491579515524355</v>
      </c>
      <c r="K444" s="265" cm="1">
        <f t="array" ref="K444">$G444^gamma_drug4/($G444^gamma_drug4+(AGE_50_drug4+9)^gamma_drug4)</f>
        <v>1</v>
      </c>
      <c r="L444" s="264">
        <f t="shared" si="182"/>
        <v>442</v>
      </c>
      <c r="M444" s="264">
        <f t="shared" si="183"/>
        <v>-9.4350000000000003E-2</v>
      </c>
      <c r="N444" s="264">
        <f t="shared" si="184"/>
        <v>9.8535000000000004</v>
      </c>
      <c r="O444" s="264">
        <f t="shared" si="185"/>
        <v>0.11644499999999999</v>
      </c>
      <c r="P444" s="264">
        <f t="shared" si="186"/>
        <v>6.9245000000000001</v>
      </c>
      <c r="Q444" s="264">
        <f t="shared" si="187"/>
        <v>7.5469999999999997</v>
      </c>
      <c r="R444" s="264">
        <f t="shared" si="188"/>
        <v>7.9385000000000003</v>
      </c>
      <c r="S444" s="264">
        <f t="shared" si="189"/>
        <v>8.1539999999999999</v>
      </c>
      <c r="T444" s="264">
        <f t="shared" si="190"/>
        <v>8.5</v>
      </c>
      <c r="U444" s="264">
        <f t="shared" si="191"/>
        <v>8.7420000000000009</v>
      </c>
      <c r="V444" s="264">
        <f t="shared" si="192"/>
        <v>9.1140000000000008</v>
      </c>
      <c r="W444" s="264">
        <f t="shared" si="193"/>
        <v>9.8535000000000004</v>
      </c>
      <c r="X444" s="264">
        <f t="shared" si="194"/>
        <v>10.660500000000001</v>
      </c>
      <c r="Y444" s="264">
        <f t="shared" si="195"/>
        <v>11.123999999999999</v>
      </c>
      <c r="Z444" s="264">
        <f t="shared" si="196"/>
        <v>11.45</v>
      </c>
      <c r="AA444" s="264">
        <f t="shared" si="197"/>
        <v>11.954000000000001</v>
      </c>
      <c r="AB444" s="264">
        <f t="shared" si="198"/>
        <v>12.294499999999999</v>
      </c>
      <c r="AC444" s="264">
        <f t="shared" si="199"/>
        <v>12.968</v>
      </c>
      <c r="AD444" s="264">
        <f t="shared" si="200"/>
        <v>14.221</v>
      </c>
      <c r="AF444" s="266">
        <v>442</v>
      </c>
      <c r="AG444" s="266">
        <v>4.48E-2</v>
      </c>
      <c r="AH444" s="266">
        <v>10.2082</v>
      </c>
      <c r="AI444" s="266">
        <v>0.10992</v>
      </c>
      <c r="AJ444" s="266">
        <v>7.2489999999999997</v>
      </c>
      <c r="AK444" s="266">
        <v>7.8929999999999998</v>
      </c>
      <c r="AL444" s="266">
        <v>8.2940000000000005</v>
      </c>
      <c r="AM444" s="266">
        <v>8.5129999999999999</v>
      </c>
      <c r="AN444" s="266">
        <v>8.8629999999999995</v>
      </c>
      <c r="AO444" s="266">
        <v>9.1059999999999999</v>
      </c>
      <c r="AP444" s="266">
        <v>9.4779999999999998</v>
      </c>
      <c r="AQ444" s="266">
        <v>10.208</v>
      </c>
      <c r="AR444" s="266">
        <v>10.992000000000001</v>
      </c>
      <c r="AS444" s="266">
        <v>11.436999999999999</v>
      </c>
      <c r="AT444" s="266">
        <v>11.747</v>
      </c>
      <c r="AU444" s="266">
        <v>12.222</v>
      </c>
      <c r="AV444" s="266">
        <v>12.541</v>
      </c>
      <c r="AW444" s="266">
        <v>13.164</v>
      </c>
      <c r="AX444" s="266">
        <v>14.301</v>
      </c>
      <c r="BA444" s="372">
        <v>442</v>
      </c>
      <c r="BB444" s="372">
        <v>-0.23350000000000001</v>
      </c>
      <c r="BC444" s="372">
        <v>9.4987999999999992</v>
      </c>
      <c r="BD444" s="372">
        <v>0.12297</v>
      </c>
      <c r="BE444" s="372">
        <v>6.6</v>
      </c>
      <c r="BF444" s="372">
        <v>7.2009999999999996</v>
      </c>
      <c r="BG444" s="372">
        <v>7.5830000000000002</v>
      </c>
      <c r="BH444" s="372">
        <v>7.7949999999999999</v>
      </c>
      <c r="BI444" s="372">
        <v>8.1370000000000005</v>
      </c>
      <c r="BJ444" s="372">
        <v>8.3780000000000001</v>
      </c>
      <c r="BK444" s="372">
        <v>8.75</v>
      </c>
      <c r="BL444" s="372">
        <v>9.4990000000000006</v>
      </c>
      <c r="BM444" s="372">
        <v>10.329000000000001</v>
      </c>
      <c r="BN444" s="372">
        <v>10.811</v>
      </c>
      <c r="BO444" s="372">
        <v>11.153</v>
      </c>
      <c r="BP444" s="372">
        <v>11.686</v>
      </c>
      <c r="BQ444" s="372">
        <v>12.048</v>
      </c>
      <c r="BR444" s="372">
        <v>12.772</v>
      </c>
      <c r="BS444" s="372">
        <v>14.141</v>
      </c>
    </row>
    <row r="445" spans="1:71" x14ac:dyDescent="0.2">
      <c r="A445" s="265">
        <f t="shared" si="201"/>
        <v>9.8605</v>
      </c>
      <c r="B445" s="265">
        <f t="shared" si="202"/>
        <v>9.120000000000001</v>
      </c>
      <c r="C445" s="265">
        <f t="shared" si="179"/>
        <v>10.667999999999999</v>
      </c>
      <c r="D445" s="265">
        <f t="shared" si="203"/>
        <v>443</v>
      </c>
      <c r="E445" s="373">
        <f t="shared" si="204"/>
        <v>14.55441478439425</v>
      </c>
      <c r="F445" s="373">
        <f t="shared" si="205"/>
        <v>1.2128678986995209</v>
      </c>
      <c r="G445" s="373">
        <f t="shared" si="206"/>
        <v>23.55441478439425</v>
      </c>
      <c r="H445" s="374">
        <f t="shared" si="207"/>
        <v>0.97109838592693676</v>
      </c>
      <c r="I445" s="374">
        <f t="shared" si="180"/>
        <v>0.8468655466440832</v>
      </c>
      <c r="J445" s="374">
        <f t="shared" si="181"/>
        <v>0.89525658941698205</v>
      </c>
      <c r="K445" s="265" cm="1">
        <f t="array" ref="K445">$G445^gamma_drug4/($G445^gamma_drug4+(AGE_50_drug4+9)^gamma_drug4)</f>
        <v>1</v>
      </c>
      <c r="L445" s="264">
        <f t="shared" si="182"/>
        <v>443</v>
      </c>
      <c r="M445" s="264">
        <f t="shared" si="183"/>
        <v>-9.4650000000000012E-2</v>
      </c>
      <c r="N445" s="264">
        <f t="shared" si="184"/>
        <v>9.8605499999999999</v>
      </c>
      <c r="O445" s="264">
        <f t="shared" si="185"/>
        <v>0.11645</v>
      </c>
      <c r="P445" s="264">
        <f t="shared" si="186"/>
        <v>6.9295</v>
      </c>
      <c r="Q445" s="264">
        <f t="shared" si="187"/>
        <v>7.5529999999999999</v>
      </c>
      <c r="R445" s="264">
        <f t="shared" si="188"/>
        <v>7.944</v>
      </c>
      <c r="S445" s="264">
        <f t="shared" si="189"/>
        <v>8.16</v>
      </c>
      <c r="T445" s="264">
        <f t="shared" si="190"/>
        <v>8.5060000000000002</v>
      </c>
      <c r="U445" s="264">
        <f t="shared" si="191"/>
        <v>8.7484999999999999</v>
      </c>
      <c r="V445" s="264">
        <f t="shared" si="192"/>
        <v>9.120000000000001</v>
      </c>
      <c r="W445" s="264">
        <f t="shared" si="193"/>
        <v>9.8605</v>
      </c>
      <c r="X445" s="264">
        <f t="shared" si="194"/>
        <v>10.667999999999999</v>
      </c>
      <c r="Y445" s="264">
        <f t="shared" si="195"/>
        <v>11.132000000000001</v>
      </c>
      <c r="Z445" s="264">
        <f t="shared" si="196"/>
        <v>11.459</v>
      </c>
      <c r="AA445" s="264">
        <f t="shared" si="197"/>
        <v>11.9625</v>
      </c>
      <c r="AB445" s="264">
        <f t="shared" si="198"/>
        <v>12.3035</v>
      </c>
      <c r="AC445" s="264">
        <f t="shared" si="199"/>
        <v>12.977</v>
      </c>
      <c r="AD445" s="264">
        <f t="shared" si="200"/>
        <v>14.2315</v>
      </c>
      <c r="AF445" s="266">
        <v>443</v>
      </c>
      <c r="AG445" s="266">
        <v>4.4499999999999998E-2</v>
      </c>
      <c r="AH445" s="266">
        <v>10.215299999999999</v>
      </c>
      <c r="AI445" s="266">
        <v>0.10993</v>
      </c>
      <c r="AJ445" s="266">
        <v>7.2539999999999996</v>
      </c>
      <c r="AK445" s="266">
        <v>7.899</v>
      </c>
      <c r="AL445" s="266">
        <v>8.2989999999999995</v>
      </c>
      <c r="AM445" s="266">
        <v>8.5190000000000001</v>
      </c>
      <c r="AN445" s="266">
        <v>8.8689999999999998</v>
      </c>
      <c r="AO445" s="266">
        <v>9.1129999999999995</v>
      </c>
      <c r="AP445" s="266">
        <v>9.484</v>
      </c>
      <c r="AQ445" s="266">
        <v>10.215</v>
      </c>
      <c r="AR445" s="266">
        <v>11</v>
      </c>
      <c r="AS445" s="266">
        <v>11.445</v>
      </c>
      <c r="AT445" s="266">
        <v>11.756</v>
      </c>
      <c r="AU445" s="266">
        <v>12.231</v>
      </c>
      <c r="AV445" s="266">
        <v>12.55</v>
      </c>
      <c r="AW445" s="266">
        <v>13.173</v>
      </c>
      <c r="AX445" s="266">
        <v>14.311</v>
      </c>
      <c r="BA445" s="372">
        <v>443</v>
      </c>
      <c r="BB445" s="372">
        <v>-0.23380000000000001</v>
      </c>
      <c r="BC445" s="372">
        <v>9.5058000000000007</v>
      </c>
      <c r="BD445" s="372">
        <v>0.12297</v>
      </c>
      <c r="BE445" s="372">
        <v>6.6050000000000004</v>
      </c>
      <c r="BF445" s="372">
        <v>7.2069999999999999</v>
      </c>
      <c r="BG445" s="372">
        <v>7.5890000000000004</v>
      </c>
      <c r="BH445" s="372">
        <v>7.8010000000000002</v>
      </c>
      <c r="BI445" s="372">
        <v>8.1430000000000007</v>
      </c>
      <c r="BJ445" s="372">
        <v>8.3840000000000003</v>
      </c>
      <c r="BK445" s="372">
        <v>8.7560000000000002</v>
      </c>
      <c r="BL445" s="372">
        <v>9.5060000000000002</v>
      </c>
      <c r="BM445" s="372">
        <v>10.336</v>
      </c>
      <c r="BN445" s="372">
        <v>10.819000000000001</v>
      </c>
      <c r="BO445" s="372">
        <v>11.162000000000001</v>
      </c>
      <c r="BP445" s="372">
        <v>11.694000000000001</v>
      </c>
      <c r="BQ445" s="372">
        <v>12.057</v>
      </c>
      <c r="BR445" s="372">
        <v>12.781000000000001</v>
      </c>
      <c r="BS445" s="372">
        <v>14.151999999999999</v>
      </c>
    </row>
    <row r="446" spans="1:71" x14ac:dyDescent="0.2">
      <c r="A446" s="265">
        <f t="shared" si="201"/>
        <v>9.8674999999999997</v>
      </c>
      <c r="B446" s="265">
        <f t="shared" si="202"/>
        <v>9.1269999999999989</v>
      </c>
      <c r="C446" s="265">
        <f t="shared" si="179"/>
        <v>10.675999999999998</v>
      </c>
      <c r="D446" s="265">
        <f t="shared" si="203"/>
        <v>444</v>
      </c>
      <c r="E446" s="373">
        <f t="shared" si="204"/>
        <v>14.587268993839835</v>
      </c>
      <c r="F446" s="373">
        <f t="shared" si="205"/>
        <v>1.215605749486653</v>
      </c>
      <c r="G446" s="373">
        <f t="shared" si="206"/>
        <v>23.587268993839835</v>
      </c>
      <c r="H446" s="374">
        <f t="shared" si="207"/>
        <v>0.97126807368544144</v>
      </c>
      <c r="I446" s="374">
        <f t="shared" si="180"/>
        <v>0.84741064644554109</v>
      </c>
      <c r="J446" s="374">
        <f t="shared" si="181"/>
        <v>0.89559593442391328</v>
      </c>
      <c r="K446" s="265" cm="1">
        <f t="array" ref="K446">$G446^gamma_drug4/($G446^gamma_drug4+(AGE_50_drug4+9)^gamma_drug4)</f>
        <v>1</v>
      </c>
      <c r="L446" s="264">
        <f t="shared" si="182"/>
        <v>444</v>
      </c>
      <c r="M446" s="264">
        <f t="shared" si="183"/>
        <v>-9.4949999999999993E-2</v>
      </c>
      <c r="N446" s="264">
        <f t="shared" si="184"/>
        <v>9.8676500000000011</v>
      </c>
      <c r="O446" s="264">
        <f t="shared" si="185"/>
        <v>0.116455</v>
      </c>
      <c r="P446" s="264">
        <f t="shared" si="186"/>
        <v>6.9344999999999999</v>
      </c>
      <c r="Q446" s="264">
        <f t="shared" si="187"/>
        <v>7.5579999999999998</v>
      </c>
      <c r="R446" s="264">
        <f t="shared" si="188"/>
        <v>7.9495000000000005</v>
      </c>
      <c r="S446" s="264">
        <f t="shared" si="189"/>
        <v>8.1660000000000004</v>
      </c>
      <c r="T446" s="264">
        <f t="shared" si="190"/>
        <v>8.5120000000000005</v>
      </c>
      <c r="U446" s="264">
        <f t="shared" si="191"/>
        <v>8.7545000000000002</v>
      </c>
      <c r="V446" s="264">
        <f t="shared" si="192"/>
        <v>9.1269999999999989</v>
      </c>
      <c r="W446" s="264">
        <f t="shared" si="193"/>
        <v>9.8674999999999997</v>
      </c>
      <c r="X446" s="264">
        <f t="shared" si="194"/>
        <v>10.675999999999998</v>
      </c>
      <c r="Y446" s="264">
        <f t="shared" si="195"/>
        <v>11.14</v>
      </c>
      <c r="Z446" s="264">
        <f t="shared" si="196"/>
        <v>11.466999999999999</v>
      </c>
      <c r="AA446" s="264">
        <f t="shared" si="197"/>
        <v>11.971499999999999</v>
      </c>
      <c r="AB446" s="264">
        <f t="shared" si="198"/>
        <v>12.3125</v>
      </c>
      <c r="AC446" s="264">
        <f t="shared" si="199"/>
        <v>12.987</v>
      </c>
      <c r="AD446" s="264">
        <f t="shared" si="200"/>
        <v>14.2425</v>
      </c>
      <c r="AF446" s="266">
        <v>444</v>
      </c>
      <c r="AG446" s="266">
        <v>4.4299999999999999E-2</v>
      </c>
      <c r="AH446" s="266">
        <v>10.2224</v>
      </c>
      <c r="AI446" s="266">
        <v>0.10994</v>
      </c>
      <c r="AJ446" s="266">
        <v>7.2590000000000003</v>
      </c>
      <c r="AK446" s="266">
        <v>7.9039999999999999</v>
      </c>
      <c r="AL446" s="266">
        <v>8.3049999999999997</v>
      </c>
      <c r="AM446" s="266">
        <v>8.5250000000000004</v>
      </c>
      <c r="AN446" s="266">
        <v>8.875</v>
      </c>
      <c r="AO446" s="266">
        <v>9.1189999999999998</v>
      </c>
      <c r="AP446" s="266">
        <v>9.4909999999999997</v>
      </c>
      <c r="AQ446" s="266">
        <v>10.222</v>
      </c>
      <c r="AR446" s="266">
        <v>11.007999999999999</v>
      </c>
      <c r="AS446" s="266">
        <v>11.452999999999999</v>
      </c>
      <c r="AT446" s="266">
        <v>11.763999999999999</v>
      </c>
      <c r="AU446" s="266">
        <v>12.24</v>
      </c>
      <c r="AV446" s="266">
        <v>12.558999999999999</v>
      </c>
      <c r="AW446" s="266">
        <v>13.183</v>
      </c>
      <c r="AX446" s="266">
        <v>14.321999999999999</v>
      </c>
      <c r="BA446" s="372">
        <v>444</v>
      </c>
      <c r="BB446" s="372">
        <v>-0.23419999999999999</v>
      </c>
      <c r="BC446" s="372">
        <v>9.5129000000000001</v>
      </c>
      <c r="BD446" s="372">
        <v>0.12297</v>
      </c>
      <c r="BE446" s="372">
        <v>6.61</v>
      </c>
      <c r="BF446" s="372">
        <v>7.2119999999999997</v>
      </c>
      <c r="BG446" s="372">
        <v>7.5940000000000003</v>
      </c>
      <c r="BH446" s="372">
        <v>7.8070000000000004</v>
      </c>
      <c r="BI446" s="372">
        <v>8.1489999999999991</v>
      </c>
      <c r="BJ446" s="372">
        <v>8.39</v>
      </c>
      <c r="BK446" s="372">
        <v>8.7629999999999999</v>
      </c>
      <c r="BL446" s="372">
        <v>9.5129999999999999</v>
      </c>
      <c r="BM446" s="372">
        <v>10.343999999999999</v>
      </c>
      <c r="BN446" s="372">
        <v>10.827</v>
      </c>
      <c r="BO446" s="372">
        <v>11.17</v>
      </c>
      <c r="BP446" s="372">
        <v>11.702999999999999</v>
      </c>
      <c r="BQ446" s="372">
        <v>12.066000000000001</v>
      </c>
      <c r="BR446" s="372">
        <v>12.791</v>
      </c>
      <c r="BS446" s="372">
        <v>14.163</v>
      </c>
    </row>
    <row r="447" spans="1:71" x14ac:dyDescent="0.2">
      <c r="A447" s="265">
        <f t="shared" si="201"/>
        <v>9.8744999999999994</v>
      </c>
      <c r="B447" s="265">
        <f t="shared" si="202"/>
        <v>9.1329999999999991</v>
      </c>
      <c r="C447" s="265">
        <f t="shared" si="179"/>
        <v>10.684000000000001</v>
      </c>
      <c r="D447" s="265">
        <f t="shared" si="203"/>
        <v>445</v>
      </c>
      <c r="E447" s="373">
        <f t="shared" si="204"/>
        <v>14.620123203285422</v>
      </c>
      <c r="F447" s="373">
        <f t="shared" si="205"/>
        <v>1.2183436002737851</v>
      </c>
      <c r="G447" s="373">
        <f t="shared" si="206"/>
        <v>23.620123203285424</v>
      </c>
      <c r="H447" s="374">
        <f t="shared" si="207"/>
        <v>0.97143656029884473</v>
      </c>
      <c r="I447" s="374">
        <f t="shared" si="180"/>
        <v>0.84795339886141596</v>
      </c>
      <c r="J447" s="374">
        <f t="shared" si="181"/>
        <v>0.8959338375143634</v>
      </c>
      <c r="K447" s="265" cm="1">
        <f t="array" ref="K447">$G447^gamma_drug4/($G447^gamma_drug4+(AGE_50_drug4+9)^gamma_drug4)</f>
        <v>1</v>
      </c>
      <c r="L447" s="264">
        <f t="shared" si="182"/>
        <v>445</v>
      </c>
      <c r="M447" s="264">
        <f t="shared" si="183"/>
        <v>-9.5199999999999993E-2</v>
      </c>
      <c r="N447" s="264">
        <f t="shared" si="184"/>
        <v>9.874649999999999</v>
      </c>
      <c r="O447" s="264">
        <f t="shared" si="185"/>
        <v>0.11646500000000001</v>
      </c>
      <c r="P447" s="264">
        <f t="shared" si="186"/>
        <v>6.9395000000000007</v>
      </c>
      <c r="Q447" s="264">
        <f t="shared" si="187"/>
        <v>7.5629999999999997</v>
      </c>
      <c r="R447" s="264">
        <f t="shared" si="188"/>
        <v>7.9554999999999998</v>
      </c>
      <c r="S447" s="264">
        <f t="shared" si="189"/>
        <v>8.1720000000000006</v>
      </c>
      <c r="T447" s="264">
        <f t="shared" si="190"/>
        <v>8.5180000000000007</v>
      </c>
      <c r="U447" s="264">
        <f t="shared" si="191"/>
        <v>8.7605000000000004</v>
      </c>
      <c r="V447" s="264">
        <f t="shared" si="192"/>
        <v>9.1329999999999991</v>
      </c>
      <c r="W447" s="264">
        <f t="shared" si="193"/>
        <v>9.8744999999999994</v>
      </c>
      <c r="X447" s="264">
        <f t="shared" si="194"/>
        <v>10.684000000000001</v>
      </c>
      <c r="Y447" s="264">
        <f t="shared" si="195"/>
        <v>11.148</v>
      </c>
      <c r="Z447" s="264">
        <f t="shared" si="196"/>
        <v>11.475000000000001</v>
      </c>
      <c r="AA447" s="264">
        <f t="shared" si="197"/>
        <v>11.98</v>
      </c>
      <c r="AB447" s="264">
        <f t="shared" si="198"/>
        <v>12.321999999999999</v>
      </c>
      <c r="AC447" s="264">
        <f t="shared" si="199"/>
        <v>12.996500000000001</v>
      </c>
      <c r="AD447" s="264">
        <f t="shared" si="200"/>
        <v>14.253</v>
      </c>
      <c r="AF447" s="266">
        <v>445</v>
      </c>
      <c r="AG447" s="266">
        <v>4.41E-2</v>
      </c>
      <c r="AH447" s="266">
        <v>10.2294</v>
      </c>
      <c r="AI447" s="266">
        <v>0.10995000000000001</v>
      </c>
      <c r="AJ447" s="266">
        <v>7.2640000000000002</v>
      </c>
      <c r="AK447" s="266">
        <v>7.9089999999999998</v>
      </c>
      <c r="AL447" s="266">
        <v>8.3109999999999999</v>
      </c>
      <c r="AM447" s="266">
        <v>8.5310000000000006</v>
      </c>
      <c r="AN447" s="266">
        <v>8.8810000000000002</v>
      </c>
      <c r="AO447" s="266">
        <v>9.125</v>
      </c>
      <c r="AP447" s="266">
        <v>9.4969999999999999</v>
      </c>
      <c r="AQ447" s="266">
        <v>10.228999999999999</v>
      </c>
      <c r="AR447" s="266">
        <v>11.016</v>
      </c>
      <c r="AS447" s="266">
        <v>11.461</v>
      </c>
      <c r="AT447" s="266">
        <v>11.772</v>
      </c>
      <c r="AU447" s="266">
        <v>12.247999999999999</v>
      </c>
      <c r="AV447" s="266">
        <v>12.568</v>
      </c>
      <c r="AW447" s="266">
        <v>13.192</v>
      </c>
      <c r="AX447" s="266">
        <v>14.332000000000001</v>
      </c>
      <c r="BA447" s="372">
        <v>445</v>
      </c>
      <c r="BB447" s="372">
        <v>-0.23449999999999999</v>
      </c>
      <c r="BC447" s="372">
        <v>9.5198999999999998</v>
      </c>
      <c r="BD447" s="372">
        <v>0.12298000000000001</v>
      </c>
      <c r="BE447" s="372">
        <v>6.6150000000000002</v>
      </c>
      <c r="BF447" s="372">
        <v>7.2169999999999996</v>
      </c>
      <c r="BG447" s="372">
        <v>7.6</v>
      </c>
      <c r="BH447" s="372">
        <v>7.8129999999999997</v>
      </c>
      <c r="BI447" s="372">
        <v>8.1549999999999994</v>
      </c>
      <c r="BJ447" s="372">
        <v>8.3960000000000008</v>
      </c>
      <c r="BK447" s="372">
        <v>8.7690000000000001</v>
      </c>
      <c r="BL447" s="372">
        <v>9.52</v>
      </c>
      <c r="BM447" s="372">
        <v>10.352</v>
      </c>
      <c r="BN447" s="372">
        <v>10.835000000000001</v>
      </c>
      <c r="BO447" s="372">
        <v>11.178000000000001</v>
      </c>
      <c r="BP447" s="372">
        <v>11.712</v>
      </c>
      <c r="BQ447" s="372">
        <v>12.076000000000001</v>
      </c>
      <c r="BR447" s="372">
        <v>12.801</v>
      </c>
      <c r="BS447" s="372">
        <v>14.173999999999999</v>
      </c>
    </row>
    <row r="448" spans="1:71" x14ac:dyDescent="0.2">
      <c r="A448" s="265">
        <f t="shared" si="201"/>
        <v>9.8819999999999997</v>
      </c>
      <c r="B448" s="265">
        <f t="shared" si="202"/>
        <v>9.14</v>
      </c>
      <c r="C448" s="265">
        <f t="shared" si="179"/>
        <v>10.690999999999999</v>
      </c>
      <c r="D448" s="265">
        <f t="shared" si="203"/>
        <v>446</v>
      </c>
      <c r="E448" s="373">
        <f t="shared" si="204"/>
        <v>14.652977412731007</v>
      </c>
      <c r="F448" s="373">
        <f t="shared" si="205"/>
        <v>1.2210814510609171</v>
      </c>
      <c r="G448" s="373">
        <f t="shared" si="206"/>
        <v>23.652977412731005</v>
      </c>
      <c r="H448" s="374">
        <f t="shared" si="207"/>
        <v>0.9716038555814468</v>
      </c>
      <c r="I448" s="374">
        <f t="shared" si="180"/>
        <v>0.84849381478015162</v>
      </c>
      <c r="J448" s="374">
        <f t="shared" si="181"/>
        <v>0.89627030598572233</v>
      </c>
      <c r="K448" s="265" cm="1">
        <f t="array" ref="K448">$G448^gamma_drug4/($G448^gamma_drug4+(AGE_50_drug4+9)^gamma_drug4)</f>
        <v>1</v>
      </c>
      <c r="L448" s="264">
        <f t="shared" si="182"/>
        <v>446</v>
      </c>
      <c r="M448" s="264">
        <f t="shared" si="183"/>
        <v>-9.5549999999999996E-2</v>
      </c>
      <c r="N448" s="264">
        <f t="shared" si="184"/>
        <v>9.8816999999999986</v>
      </c>
      <c r="O448" s="264">
        <f t="shared" si="185"/>
        <v>0.11647</v>
      </c>
      <c r="P448" s="264">
        <f t="shared" si="186"/>
        <v>6.9444999999999997</v>
      </c>
      <c r="Q448" s="264">
        <f t="shared" si="187"/>
        <v>7.569</v>
      </c>
      <c r="R448" s="264">
        <f t="shared" si="188"/>
        <v>7.9610000000000003</v>
      </c>
      <c r="S448" s="264">
        <f t="shared" si="189"/>
        <v>8.1780000000000008</v>
      </c>
      <c r="T448" s="264">
        <f t="shared" si="190"/>
        <v>8.5240000000000009</v>
      </c>
      <c r="U448" s="264">
        <f t="shared" si="191"/>
        <v>8.7669999999999995</v>
      </c>
      <c r="V448" s="264">
        <f t="shared" si="192"/>
        <v>9.14</v>
      </c>
      <c r="W448" s="264">
        <f t="shared" si="193"/>
        <v>9.8819999999999997</v>
      </c>
      <c r="X448" s="264">
        <f t="shared" si="194"/>
        <v>10.690999999999999</v>
      </c>
      <c r="Y448" s="264">
        <f t="shared" si="195"/>
        <v>11.155999999999999</v>
      </c>
      <c r="Z448" s="264">
        <f t="shared" si="196"/>
        <v>11.484</v>
      </c>
      <c r="AA448" s="264">
        <f t="shared" si="197"/>
        <v>11.989000000000001</v>
      </c>
      <c r="AB448" s="264">
        <f t="shared" si="198"/>
        <v>12.331</v>
      </c>
      <c r="AC448" s="264">
        <f t="shared" si="199"/>
        <v>13.006499999999999</v>
      </c>
      <c r="AD448" s="264">
        <f t="shared" si="200"/>
        <v>14.263999999999999</v>
      </c>
      <c r="AF448" s="266">
        <v>446</v>
      </c>
      <c r="AG448" s="266">
        <v>4.3799999999999999E-2</v>
      </c>
      <c r="AH448" s="266">
        <v>10.236499999999999</v>
      </c>
      <c r="AI448" s="266">
        <v>0.10996</v>
      </c>
      <c r="AJ448" s="266">
        <v>7.2690000000000001</v>
      </c>
      <c r="AK448" s="266">
        <v>7.915</v>
      </c>
      <c r="AL448" s="266">
        <v>8.3160000000000007</v>
      </c>
      <c r="AM448" s="266">
        <v>8.5370000000000008</v>
      </c>
      <c r="AN448" s="266">
        <v>8.8870000000000005</v>
      </c>
      <c r="AO448" s="266">
        <v>9.1310000000000002</v>
      </c>
      <c r="AP448" s="266">
        <v>9.5039999999999996</v>
      </c>
      <c r="AQ448" s="266">
        <v>10.237</v>
      </c>
      <c r="AR448" s="266">
        <v>11.023</v>
      </c>
      <c r="AS448" s="266">
        <v>11.468999999999999</v>
      </c>
      <c r="AT448" s="266">
        <v>11.781000000000001</v>
      </c>
      <c r="AU448" s="266">
        <v>12.257</v>
      </c>
      <c r="AV448" s="266">
        <v>12.577</v>
      </c>
      <c r="AW448" s="266">
        <v>13.202</v>
      </c>
      <c r="AX448" s="266">
        <v>14.343</v>
      </c>
      <c r="BA448" s="372">
        <v>446</v>
      </c>
      <c r="BB448" s="372">
        <v>-0.2349</v>
      </c>
      <c r="BC448" s="372">
        <v>9.5268999999999995</v>
      </c>
      <c r="BD448" s="372">
        <v>0.12298000000000001</v>
      </c>
      <c r="BE448" s="372">
        <v>6.62</v>
      </c>
      <c r="BF448" s="372">
        <v>7.2229999999999999</v>
      </c>
      <c r="BG448" s="372">
        <v>7.6059999999999999</v>
      </c>
      <c r="BH448" s="372">
        <v>7.819</v>
      </c>
      <c r="BI448" s="372">
        <v>8.1609999999999996</v>
      </c>
      <c r="BJ448" s="372">
        <v>8.4030000000000005</v>
      </c>
      <c r="BK448" s="372">
        <v>8.7759999999999998</v>
      </c>
      <c r="BL448" s="372">
        <v>9.5269999999999992</v>
      </c>
      <c r="BM448" s="372">
        <v>10.359</v>
      </c>
      <c r="BN448" s="372">
        <v>10.843</v>
      </c>
      <c r="BO448" s="372">
        <v>11.186999999999999</v>
      </c>
      <c r="BP448" s="372">
        <v>11.721</v>
      </c>
      <c r="BQ448" s="372">
        <v>12.085000000000001</v>
      </c>
      <c r="BR448" s="372">
        <v>12.811</v>
      </c>
      <c r="BS448" s="372">
        <v>14.185</v>
      </c>
    </row>
    <row r="449" spans="1:71" x14ac:dyDescent="0.2">
      <c r="A449" s="265">
        <f t="shared" si="201"/>
        <v>9.8889999999999993</v>
      </c>
      <c r="B449" s="265">
        <f t="shared" si="202"/>
        <v>9.1460000000000008</v>
      </c>
      <c r="C449" s="265">
        <f t="shared" si="179"/>
        <v>10.699000000000002</v>
      </c>
      <c r="D449" s="265">
        <f t="shared" si="203"/>
        <v>447</v>
      </c>
      <c r="E449" s="373">
        <f t="shared" si="204"/>
        <v>14.685831622176591</v>
      </c>
      <c r="F449" s="373">
        <f t="shared" si="205"/>
        <v>1.2238193018480492</v>
      </c>
      <c r="G449" s="373">
        <f t="shared" si="206"/>
        <v>23.685831622176593</v>
      </c>
      <c r="H449" s="374">
        <f t="shared" si="207"/>
        <v>0.97176996925830683</v>
      </c>
      <c r="I449" s="374">
        <f t="shared" si="180"/>
        <v>0.84903190504498161</v>
      </c>
      <c r="J449" s="374">
        <f t="shared" si="181"/>
        <v>0.89660534709467088</v>
      </c>
      <c r="K449" s="265" cm="1">
        <f t="array" ref="K449">$G449^gamma_drug4/($G449^gamma_drug4+(AGE_50_drug4+9)^gamma_drug4)</f>
        <v>1</v>
      </c>
      <c r="L449" s="264">
        <f t="shared" si="182"/>
        <v>447</v>
      </c>
      <c r="M449" s="264">
        <f t="shared" si="183"/>
        <v>-9.5799999999999996E-2</v>
      </c>
      <c r="N449" s="264">
        <f t="shared" si="184"/>
        <v>9.8887</v>
      </c>
      <c r="O449" s="264">
        <f t="shared" si="185"/>
        <v>0.116475</v>
      </c>
      <c r="P449" s="264">
        <f t="shared" si="186"/>
        <v>6.9495000000000005</v>
      </c>
      <c r="Q449" s="264">
        <f t="shared" si="187"/>
        <v>7.5739999999999998</v>
      </c>
      <c r="R449" s="264">
        <f t="shared" si="188"/>
        <v>7.9664999999999999</v>
      </c>
      <c r="S449" s="264">
        <f t="shared" si="189"/>
        <v>8.1829999999999998</v>
      </c>
      <c r="T449" s="264">
        <f t="shared" si="190"/>
        <v>8.5300000000000011</v>
      </c>
      <c r="U449" s="264">
        <f t="shared" si="191"/>
        <v>8.7729999999999997</v>
      </c>
      <c r="V449" s="264">
        <f t="shared" si="192"/>
        <v>9.1460000000000008</v>
      </c>
      <c r="W449" s="264">
        <f t="shared" si="193"/>
        <v>9.8889999999999993</v>
      </c>
      <c r="X449" s="264">
        <f t="shared" si="194"/>
        <v>10.699000000000002</v>
      </c>
      <c r="Y449" s="264">
        <f t="shared" si="195"/>
        <v>11.164000000000001</v>
      </c>
      <c r="Z449" s="264">
        <f t="shared" si="196"/>
        <v>11.492000000000001</v>
      </c>
      <c r="AA449" s="264">
        <f t="shared" si="197"/>
        <v>11.998000000000001</v>
      </c>
      <c r="AB449" s="264">
        <f t="shared" si="198"/>
        <v>12.34</v>
      </c>
      <c r="AC449" s="264">
        <f t="shared" si="199"/>
        <v>13.015499999999999</v>
      </c>
      <c r="AD449" s="264">
        <f t="shared" si="200"/>
        <v>14.2745</v>
      </c>
      <c r="AF449" s="266">
        <v>447</v>
      </c>
      <c r="AG449" s="266">
        <v>4.36E-2</v>
      </c>
      <c r="AH449" s="266">
        <v>10.243499999999999</v>
      </c>
      <c r="AI449" s="266">
        <v>0.10997</v>
      </c>
      <c r="AJ449" s="266">
        <v>7.274</v>
      </c>
      <c r="AK449" s="266">
        <v>7.92</v>
      </c>
      <c r="AL449" s="266">
        <v>8.3219999999999992</v>
      </c>
      <c r="AM449" s="266">
        <v>8.5419999999999998</v>
      </c>
      <c r="AN449" s="266">
        <v>8.8930000000000007</v>
      </c>
      <c r="AO449" s="266">
        <v>9.1370000000000005</v>
      </c>
      <c r="AP449" s="266">
        <v>9.51</v>
      </c>
      <c r="AQ449" s="266">
        <v>10.244</v>
      </c>
      <c r="AR449" s="266">
        <v>11.031000000000001</v>
      </c>
      <c r="AS449" s="266">
        <v>11.477</v>
      </c>
      <c r="AT449" s="266">
        <v>11.789</v>
      </c>
      <c r="AU449" s="266">
        <v>12.266</v>
      </c>
      <c r="AV449" s="266">
        <v>12.586</v>
      </c>
      <c r="AW449" s="266">
        <v>13.211</v>
      </c>
      <c r="AX449" s="266">
        <v>14.353</v>
      </c>
      <c r="BA449" s="372">
        <v>447</v>
      </c>
      <c r="BB449" s="372">
        <v>-0.23519999999999999</v>
      </c>
      <c r="BC449" s="372">
        <v>9.5338999999999992</v>
      </c>
      <c r="BD449" s="372">
        <v>0.12298000000000001</v>
      </c>
      <c r="BE449" s="372">
        <v>6.625</v>
      </c>
      <c r="BF449" s="372">
        <v>7.2279999999999998</v>
      </c>
      <c r="BG449" s="372">
        <v>7.6109999999999998</v>
      </c>
      <c r="BH449" s="372">
        <v>7.8239999999999998</v>
      </c>
      <c r="BI449" s="372">
        <v>8.1669999999999998</v>
      </c>
      <c r="BJ449" s="372">
        <v>8.4090000000000007</v>
      </c>
      <c r="BK449" s="372">
        <v>8.782</v>
      </c>
      <c r="BL449" s="372">
        <v>9.5340000000000007</v>
      </c>
      <c r="BM449" s="372">
        <v>10.367000000000001</v>
      </c>
      <c r="BN449" s="372">
        <v>10.851000000000001</v>
      </c>
      <c r="BO449" s="372">
        <v>11.195</v>
      </c>
      <c r="BP449" s="372">
        <v>11.73</v>
      </c>
      <c r="BQ449" s="372">
        <v>12.093999999999999</v>
      </c>
      <c r="BR449" s="372">
        <v>12.82</v>
      </c>
      <c r="BS449" s="372">
        <v>14.196</v>
      </c>
    </row>
    <row r="450" spans="1:71" x14ac:dyDescent="0.2">
      <c r="A450" s="265">
        <f t="shared" si="201"/>
        <v>9.8960000000000008</v>
      </c>
      <c r="B450" s="265">
        <f t="shared" si="202"/>
        <v>9.1524999999999999</v>
      </c>
      <c r="C450" s="265">
        <f t="shared" ref="C450:C513" si="208">X450</f>
        <v>10.707000000000001</v>
      </c>
      <c r="D450" s="265">
        <f t="shared" si="203"/>
        <v>448</v>
      </c>
      <c r="E450" s="373">
        <f t="shared" si="204"/>
        <v>14.718685831622176</v>
      </c>
      <c r="F450" s="373">
        <f t="shared" si="205"/>
        <v>1.2265571526351813</v>
      </c>
      <c r="G450" s="373">
        <f t="shared" si="206"/>
        <v>23.718685831622174</v>
      </c>
      <c r="H450" s="374">
        <f t="shared" si="207"/>
        <v>0.97193491096611351</v>
      </c>
      <c r="I450" s="374">
        <f t="shared" ref="I450:I513" si="209">$G450^gamma_drug2/($G450^gamma_drug2+(AGE_50_drug2+9)^gamma_drug2)</f>
        <v>0.84956768045397668</v>
      </c>
      <c r="J450" s="374">
        <f t="shared" ref="J450:J513" si="210">$G450^gamma_drug3/($G450^gamma_drug3+(AGE_50_drug3+9)^gamma_drug3)</f>
        <v>0.89693896805740791</v>
      </c>
      <c r="K450" s="265" cm="1">
        <f t="array" ref="K450">$G450^gamma_drug4/($G450^gamma_drug4+(AGE_50_drug4+9)^gamma_drug4)</f>
        <v>1</v>
      </c>
      <c r="L450" s="264">
        <f t="shared" ref="L450:L513" si="211">AVERAGE(AF450,BA450)</f>
        <v>448</v>
      </c>
      <c r="M450" s="264">
        <f t="shared" ref="M450:M513" si="212">AVERAGE(AG450,BB450)</f>
        <v>-9.6099999999999991E-2</v>
      </c>
      <c r="N450" s="264">
        <f t="shared" ref="N450:N513" si="213">AVERAGE(AH450,BC450)</f>
        <v>9.8957499999999996</v>
      </c>
      <c r="O450" s="264">
        <f t="shared" ref="O450:O513" si="214">AVERAGE(AI450,BD450)</f>
        <v>0.11648</v>
      </c>
      <c r="P450" s="264">
        <f t="shared" ref="P450:P513" si="215">AVERAGE(AJ450,BE450)</f>
        <v>6.9544999999999995</v>
      </c>
      <c r="Q450" s="264">
        <f t="shared" ref="Q450:Q513" si="216">AVERAGE(AK450,BF450)</f>
        <v>7.5789999999999997</v>
      </c>
      <c r="R450" s="264">
        <f t="shared" ref="R450:R513" si="217">AVERAGE(AL450,BG450)</f>
        <v>7.9719999999999995</v>
      </c>
      <c r="S450" s="264">
        <f t="shared" ref="S450:S513" si="218">AVERAGE(AM450,BH450)</f>
        <v>8.1890000000000001</v>
      </c>
      <c r="T450" s="264">
        <f t="shared" ref="T450:T513" si="219">AVERAGE(AN450,BI450)</f>
        <v>8.5359999999999996</v>
      </c>
      <c r="U450" s="264">
        <f t="shared" ref="U450:U513" si="220">AVERAGE(AO450,BJ450)</f>
        <v>8.7794999999999987</v>
      </c>
      <c r="V450" s="264">
        <f t="shared" ref="V450:V513" si="221">AVERAGE(AP450,BK450)</f>
        <v>9.1524999999999999</v>
      </c>
      <c r="W450" s="264">
        <f t="shared" ref="W450:W513" si="222">AVERAGE(AQ450,BL450)</f>
        <v>9.8960000000000008</v>
      </c>
      <c r="X450" s="264">
        <f t="shared" ref="X450:X513" si="223">AVERAGE(AR450,BM450)</f>
        <v>10.707000000000001</v>
      </c>
      <c r="Y450" s="264">
        <f t="shared" ref="Y450:Y513" si="224">AVERAGE(AS450,BN450)</f>
        <v>11.172000000000001</v>
      </c>
      <c r="Z450" s="264">
        <f t="shared" ref="Z450:Z513" si="225">AVERAGE(AT450,BO450)</f>
        <v>11.5</v>
      </c>
      <c r="AA450" s="264">
        <f t="shared" ref="AA450:AA513" si="226">AVERAGE(AU450,BP450)</f>
        <v>12.006499999999999</v>
      </c>
      <c r="AB450" s="264">
        <f t="shared" ref="AB450:AB513" si="227">AVERAGE(AV450,BQ450)</f>
        <v>12.349</v>
      </c>
      <c r="AC450" s="264">
        <f t="shared" ref="AC450:AC513" si="228">AVERAGE(AW450,BR450)</f>
        <v>13.025500000000001</v>
      </c>
      <c r="AD450" s="264">
        <f t="shared" ref="AD450:AD513" si="229">AVERAGE(AX450,BS450)</f>
        <v>14.285500000000001</v>
      </c>
      <c r="AF450" s="266">
        <v>448</v>
      </c>
      <c r="AG450" s="266">
        <v>4.3299999999999998E-2</v>
      </c>
      <c r="AH450" s="266">
        <v>10.2506</v>
      </c>
      <c r="AI450" s="266">
        <v>0.10997999999999999</v>
      </c>
      <c r="AJ450" s="266">
        <v>7.2789999999999999</v>
      </c>
      <c r="AK450" s="266">
        <v>7.9249999999999998</v>
      </c>
      <c r="AL450" s="266">
        <v>8.327</v>
      </c>
      <c r="AM450" s="266">
        <v>8.548</v>
      </c>
      <c r="AN450" s="266">
        <v>8.8989999999999991</v>
      </c>
      <c r="AO450" s="266">
        <v>9.1440000000000001</v>
      </c>
      <c r="AP450" s="266">
        <v>9.5169999999999995</v>
      </c>
      <c r="AQ450" s="266">
        <v>10.250999999999999</v>
      </c>
      <c r="AR450" s="266">
        <v>11.039</v>
      </c>
      <c r="AS450" s="266">
        <v>11.484999999999999</v>
      </c>
      <c r="AT450" s="266">
        <v>11.797000000000001</v>
      </c>
      <c r="AU450" s="266">
        <v>12.275</v>
      </c>
      <c r="AV450" s="266">
        <v>12.595000000000001</v>
      </c>
      <c r="AW450" s="266">
        <v>13.221</v>
      </c>
      <c r="AX450" s="266">
        <v>14.364000000000001</v>
      </c>
      <c r="BA450" s="372">
        <v>448</v>
      </c>
      <c r="BB450" s="372">
        <v>-0.23549999999999999</v>
      </c>
      <c r="BC450" s="372">
        <v>9.5409000000000006</v>
      </c>
      <c r="BD450" s="372">
        <v>0.12298000000000001</v>
      </c>
      <c r="BE450" s="372">
        <v>6.63</v>
      </c>
      <c r="BF450" s="372">
        <v>7.2329999999999997</v>
      </c>
      <c r="BG450" s="372">
        <v>7.617</v>
      </c>
      <c r="BH450" s="372">
        <v>7.83</v>
      </c>
      <c r="BI450" s="372">
        <v>8.173</v>
      </c>
      <c r="BJ450" s="372">
        <v>8.4149999999999991</v>
      </c>
      <c r="BK450" s="372">
        <v>8.7880000000000003</v>
      </c>
      <c r="BL450" s="372">
        <v>9.5410000000000004</v>
      </c>
      <c r="BM450" s="372">
        <v>10.375</v>
      </c>
      <c r="BN450" s="372">
        <v>10.859</v>
      </c>
      <c r="BO450" s="372">
        <v>11.202999999999999</v>
      </c>
      <c r="BP450" s="372">
        <v>11.738</v>
      </c>
      <c r="BQ450" s="372">
        <v>12.103</v>
      </c>
      <c r="BR450" s="372">
        <v>12.83</v>
      </c>
      <c r="BS450" s="372">
        <v>14.207000000000001</v>
      </c>
    </row>
    <row r="451" spans="1:71" x14ac:dyDescent="0.2">
      <c r="A451" s="265">
        <f t="shared" ref="A451:A514" si="230">W451</f>
        <v>9.9029999999999987</v>
      </c>
      <c r="B451" s="265">
        <f t="shared" ref="B451:B514" si="231">V451</f>
        <v>9.1589999999999989</v>
      </c>
      <c r="C451" s="265">
        <f t="shared" si="208"/>
        <v>10.713999999999999</v>
      </c>
      <c r="D451" s="265">
        <f t="shared" ref="D451:D514" si="232">L451</f>
        <v>449</v>
      </c>
      <c r="E451" s="373">
        <f t="shared" ref="E451:E514" si="233">D451/(365.25/12)</f>
        <v>14.751540041067761</v>
      </c>
      <c r="F451" s="373">
        <f t="shared" ref="F451:F514" si="234">D451/365.25</f>
        <v>1.2292950034223136</v>
      </c>
      <c r="G451" s="373">
        <f t="shared" ref="G451:G514" si="235">E451+9</f>
        <v>23.751540041067763</v>
      </c>
      <c r="H451" s="374">
        <f t="shared" ref="H451:H514" si="236">$G451^gamma_drug1/(G451^gamma+(AGE_50_drug1+9)^gamma_drug1)</f>
        <v>0.97209869025404683</v>
      </c>
      <c r="I451" s="374">
        <f t="shared" si="209"/>
        <v>0.85010115176009915</v>
      </c>
      <c r="J451" s="374">
        <f t="shared" si="210"/>
        <v>0.89727117604987627</v>
      </c>
      <c r="K451" s="265" cm="1">
        <f t="array" ref="K451">$G451^gamma_drug4/($G451^gamma_drug4+(AGE_50_drug4+9)^gamma_drug4)</f>
        <v>1</v>
      </c>
      <c r="L451" s="264">
        <f t="shared" si="211"/>
        <v>449</v>
      </c>
      <c r="M451" s="264">
        <f t="shared" si="212"/>
        <v>-9.64E-2</v>
      </c>
      <c r="N451" s="264">
        <f t="shared" si="213"/>
        <v>9.9027500000000011</v>
      </c>
      <c r="O451" s="264">
        <f t="shared" si="214"/>
        <v>0.11648500000000001</v>
      </c>
      <c r="P451" s="264">
        <f t="shared" si="215"/>
        <v>6.9589999999999996</v>
      </c>
      <c r="Q451" s="264">
        <f t="shared" si="216"/>
        <v>7.585</v>
      </c>
      <c r="R451" s="264">
        <f t="shared" si="217"/>
        <v>7.9779999999999998</v>
      </c>
      <c r="S451" s="264">
        <f t="shared" si="218"/>
        <v>8.1950000000000003</v>
      </c>
      <c r="T451" s="264">
        <f t="shared" si="219"/>
        <v>8.5419999999999998</v>
      </c>
      <c r="U451" s="264">
        <f t="shared" si="220"/>
        <v>8.785499999999999</v>
      </c>
      <c r="V451" s="264">
        <f t="shared" si="221"/>
        <v>9.1589999999999989</v>
      </c>
      <c r="W451" s="264">
        <f t="shared" si="222"/>
        <v>9.9029999999999987</v>
      </c>
      <c r="X451" s="264">
        <f t="shared" si="223"/>
        <v>10.713999999999999</v>
      </c>
      <c r="Y451" s="264">
        <f t="shared" si="224"/>
        <v>11.18</v>
      </c>
      <c r="Z451" s="264">
        <f t="shared" si="225"/>
        <v>11.507999999999999</v>
      </c>
      <c r="AA451" s="264">
        <f t="shared" si="226"/>
        <v>12.015000000000001</v>
      </c>
      <c r="AB451" s="264">
        <f t="shared" si="227"/>
        <v>12.3575</v>
      </c>
      <c r="AC451" s="264">
        <f t="shared" si="228"/>
        <v>13.035</v>
      </c>
      <c r="AD451" s="264">
        <f t="shared" si="229"/>
        <v>14.295999999999999</v>
      </c>
      <c r="AF451" s="266">
        <v>449</v>
      </c>
      <c r="AG451" s="266">
        <v>4.3099999999999999E-2</v>
      </c>
      <c r="AH451" s="266">
        <v>10.2576</v>
      </c>
      <c r="AI451" s="266">
        <v>0.10999</v>
      </c>
      <c r="AJ451" s="266">
        <v>7.2830000000000004</v>
      </c>
      <c r="AK451" s="266">
        <v>7.931</v>
      </c>
      <c r="AL451" s="266">
        <v>8.3330000000000002</v>
      </c>
      <c r="AM451" s="266">
        <v>8.5540000000000003</v>
      </c>
      <c r="AN451" s="266">
        <v>8.9049999999999994</v>
      </c>
      <c r="AO451" s="266">
        <v>9.15</v>
      </c>
      <c r="AP451" s="266">
        <v>9.5229999999999997</v>
      </c>
      <c r="AQ451" s="266">
        <v>10.257999999999999</v>
      </c>
      <c r="AR451" s="266">
        <v>11.045999999999999</v>
      </c>
      <c r="AS451" s="266">
        <v>11.493</v>
      </c>
      <c r="AT451" s="266">
        <v>11.805</v>
      </c>
      <c r="AU451" s="266">
        <v>12.282999999999999</v>
      </c>
      <c r="AV451" s="266">
        <v>12.603</v>
      </c>
      <c r="AW451" s="266">
        <v>13.23</v>
      </c>
      <c r="AX451" s="266">
        <v>14.374000000000001</v>
      </c>
      <c r="BA451" s="372">
        <v>449</v>
      </c>
      <c r="BB451" s="372">
        <v>-0.2359</v>
      </c>
      <c r="BC451" s="372">
        <v>9.5479000000000003</v>
      </c>
      <c r="BD451" s="372">
        <v>0.12298000000000001</v>
      </c>
      <c r="BE451" s="372">
        <v>6.6349999999999998</v>
      </c>
      <c r="BF451" s="372">
        <v>7.2389999999999999</v>
      </c>
      <c r="BG451" s="372">
        <v>7.6230000000000002</v>
      </c>
      <c r="BH451" s="372">
        <v>7.8360000000000003</v>
      </c>
      <c r="BI451" s="372">
        <v>8.1790000000000003</v>
      </c>
      <c r="BJ451" s="372">
        <v>8.4209999999999994</v>
      </c>
      <c r="BK451" s="372">
        <v>8.7949999999999999</v>
      </c>
      <c r="BL451" s="372">
        <v>9.548</v>
      </c>
      <c r="BM451" s="372">
        <v>10.382</v>
      </c>
      <c r="BN451" s="372">
        <v>10.867000000000001</v>
      </c>
      <c r="BO451" s="372">
        <v>11.211</v>
      </c>
      <c r="BP451" s="372">
        <v>11.747</v>
      </c>
      <c r="BQ451" s="372">
        <v>12.112</v>
      </c>
      <c r="BR451" s="372">
        <v>12.84</v>
      </c>
      <c r="BS451" s="372">
        <v>14.218</v>
      </c>
    </row>
    <row r="452" spans="1:71" x14ac:dyDescent="0.2">
      <c r="A452" s="265">
        <f t="shared" si="230"/>
        <v>9.91</v>
      </c>
      <c r="B452" s="265">
        <f t="shared" si="231"/>
        <v>9.1654999999999998</v>
      </c>
      <c r="C452" s="265">
        <f t="shared" si="208"/>
        <v>10.722000000000001</v>
      </c>
      <c r="D452" s="265">
        <f t="shared" si="232"/>
        <v>450</v>
      </c>
      <c r="E452" s="373">
        <f t="shared" si="233"/>
        <v>14.784394250513348</v>
      </c>
      <c r="F452" s="373">
        <f t="shared" si="234"/>
        <v>1.2320328542094456</v>
      </c>
      <c r="G452" s="373">
        <f t="shared" si="235"/>
        <v>23.784394250513348</v>
      </c>
      <c r="H452" s="374">
        <f t="shared" si="236"/>
        <v>0.97226131658463089</v>
      </c>
      <c r="I452" s="374">
        <f t="shared" si="209"/>
        <v>0.85063232967125635</v>
      </c>
      <c r="J452" s="374">
        <f t="shared" si="210"/>
        <v>0.89760197820798759</v>
      </c>
      <c r="K452" s="265" cm="1">
        <f t="array" ref="K452">$G452^gamma_drug4/($G452^gamma_drug4+(AGE_50_drug4+9)^gamma_drug4)</f>
        <v>1</v>
      </c>
      <c r="L452" s="264">
        <f t="shared" si="211"/>
        <v>450</v>
      </c>
      <c r="M452" s="264">
        <f t="shared" si="212"/>
        <v>-9.665E-2</v>
      </c>
      <c r="N452" s="264">
        <f t="shared" si="213"/>
        <v>9.9098000000000006</v>
      </c>
      <c r="O452" s="264">
        <f t="shared" si="214"/>
        <v>0.11649000000000001</v>
      </c>
      <c r="P452" s="264">
        <f t="shared" si="215"/>
        <v>6.9640000000000004</v>
      </c>
      <c r="Q452" s="264">
        <f t="shared" si="216"/>
        <v>7.59</v>
      </c>
      <c r="R452" s="264">
        <f t="shared" si="217"/>
        <v>7.9835000000000003</v>
      </c>
      <c r="S452" s="264">
        <f t="shared" si="218"/>
        <v>8.2010000000000005</v>
      </c>
      <c r="T452" s="264">
        <f t="shared" si="219"/>
        <v>8.548</v>
      </c>
      <c r="U452" s="264">
        <f t="shared" si="220"/>
        <v>8.7914999999999992</v>
      </c>
      <c r="V452" s="264">
        <f t="shared" si="221"/>
        <v>9.1654999999999998</v>
      </c>
      <c r="W452" s="264">
        <f t="shared" si="222"/>
        <v>9.91</v>
      </c>
      <c r="X452" s="264">
        <f t="shared" si="223"/>
        <v>10.722000000000001</v>
      </c>
      <c r="Y452" s="264">
        <f t="shared" si="224"/>
        <v>11.187999999999999</v>
      </c>
      <c r="Z452" s="264">
        <f t="shared" si="225"/>
        <v>11.516999999999999</v>
      </c>
      <c r="AA452" s="264">
        <f t="shared" si="226"/>
        <v>12.024000000000001</v>
      </c>
      <c r="AB452" s="264">
        <f t="shared" si="227"/>
        <v>12.3665</v>
      </c>
      <c r="AC452" s="264">
        <f t="shared" si="228"/>
        <v>13.044499999999999</v>
      </c>
      <c r="AD452" s="264">
        <f t="shared" si="229"/>
        <v>14.3065</v>
      </c>
      <c r="AF452" s="266">
        <v>450</v>
      </c>
      <c r="AG452" s="266">
        <v>4.2900000000000001E-2</v>
      </c>
      <c r="AH452" s="266">
        <v>10.264699999999999</v>
      </c>
      <c r="AI452" s="266">
        <v>0.11</v>
      </c>
      <c r="AJ452" s="266">
        <v>7.2880000000000003</v>
      </c>
      <c r="AK452" s="266">
        <v>7.9359999999999999</v>
      </c>
      <c r="AL452" s="266">
        <v>8.3390000000000004</v>
      </c>
      <c r="AM452" s="266">
        <v>8.56</v>
      </c>
      <c r="AN452" s="266">
        <v>8.9109999999999996</v>
      </c>
      <c r="AO452" s="266">
        <v>9.1560000000000006</v>
      </c>
      <c r="AP452" s="266">
        <v>9.5299999999999994</v>
      </c>
      <c r="AQ452" s="266">
        <v>10.265000000000001</v>
      </c>
      <c r="AR452" s="266">
        <v>11.054</v>
      </c>
      <c r="AS452" s="266">
        <v>11.500999999999999</v>
      </c>
      <c r="AT452" s="266">
        <v>11.814</v>
      </c>
      <c r="AU452" s="266">
        <v>12.292</v>
      </c>
      <c r="AV452" s="266">
        <v>12.612</v>
      </c>
      <c r="AW452" s="266">
        <v>13.24</v>
      </c>
      <c r="AX452" s="266">
        <v>14.385</v>
      </c>
      <c r="BA452" s="372">
        <v>450</v>
      </c>
      <c r="BB452" s="372">
        <v>-0.23619999999999999</v>
      </c>
      <c r="BC452" s="372">
        <v>9.5548999999999999</v>
      </c>
      <c r="BD452" s="372">
        <v>0.12298000000000001</v>
      </c>
      <c r="BE452" s="372">
        <v>6.64</v>
      </c>
      <c r="BF452" s="372">
        <v>7.2439999999999998</v>
      </c>
      <c r="BG452" s="372">
        <v>7.6280000000000001</v>
      </c>
      <c r="BH452" s="372">
        <v>7.8419999999999996</v>
      </c>
      <c r="BI452" s="372">
        <v>8.1850000000000005</v>
      </c>
      <c r="BJ452" s="372">
        <v>8.4269999999999996</v>
      </c>
      <c r="BK452" s="372">
        <v>8.8010000000000002</v>
      </c>
      <c r="BL452" s="372">
        <v>9.5549999999999997</v>
      </c>
      <c r="BM452" s="372">
        <v>10.39</v>
      </c>
      <c r="BN452" s="372">
        <v>10.875</v>
      </c>
      <c r="BO452" s="372">
        <v>11.22</v>
      </c>
      <c r="BP452" s="372">
        <v>11.756</v>
      </c>
      <c r="BQ452" s="372">
        <v>12.121</v>
      </c>
      <c r="BR452" s="372">
        <v>12.849</v>
      </c>
      <c r="BS452" s="372">
        <v>14.228</v>
      </c>
    </row>
    <row r="453" spans="1:71" x14ac:dyDescent="0.2">
      <c r="A453" s="265">
        <f t="shared" si="230"/>
        <v>9.9169999999999998</v>
      </c>
      <c r="B453" s="265">
        <f t="shared" si="231"/>
        <v>9.1720000000000006</v>
      </c>
      <c r="C453" s="265">
        <f t="shared" si="208"/>
        <v>10.73</v>
      </c>
      <c r="D453" s="265">
        <f t="shared" si="232"/>
        <v>451</v>
      </c>
      <c r="E453" s="373">
        <f t="shared" si="233"/>
        <v>14.817248459958932</v>
      </c>
      <c r="F453" s="373">
        <f t="shared" si="234"/>
        <v>1.2347707049965777</v>
      </c>
      <c r="G453" s="373">
        <f t="shared" si="235"/>
        <v>23.817248459958932</v>
      </c>
      <c r="H453" s="374">
        <f t="shared" si="236"/>
        <v>0.97242279933457876</v>
      </c>
      <c r="I453" s="374">
        <f t="shared" si="209"/>
        <v>0.85116122485035917</v>
      </c>
      <c r="J453" s="374">
        <f t="shared" si="210"/>
        <v>0.89793138162784736</v>
      </c>
      <c r="K453" s="265" cm="1">
        <f t="array" ref="K453">$G453^gamma_drug4/($G453^gamma_drug4+(AGE_50_drug4+9)^gamma_drug4)</f>
        <v>1</v>
      </c>
      <c r="L453" s="264">
        <f t="shared" si="211"/>
        <v>451</v>
      </c>
      <c r="M453" s="264">
        <f t="shared" si="212"/>
        <v>-9.7000000000000003E-2</v>
      </c>
      <c r="N453" s="264">
        <f t="shared" si="213"/>
        <v>9.9167999999999985</v>
      </c>
      <c r="O453" s="264">
        <f t="shared" si="214"/>
        <v>0.11649999999999999</v>
      </c>
      <c r="P453" s="264">
        <f t="shared" si="215"/>
        <v>6.9689999999999994</v>
      </c>
      <c r="Q453" s="264">
        <f t="shared" si="216"/>
        <v>7.5954999999999995</v>
      </c>
      <c r="R453" s="264">
        <f t="shared" si="217"/>
        <v>7.9889999999999999</v>
      </c>
      <c r="S453" s="264">
        <f t="shared" si="218"/>
        <v>8.2059999999999995</v>
      </c>
      <c r="T453" s="264">
        <f t="shared" si="219"/>
        <v>8.5540000000000003</v>
      </c>
      <c r="U453" s="264">
        <f t="shared" si="220"/>
        <v>8.7974999999999994</v>
      </c>
      <c r="V453" s="264">
        <f t="shared" si="221"/>
        <v>9.1720000000000006</v>
      </c>
      <c r="W453" s="264">
        <f t="shared" si="222"/>
        <v>9.9169999999999998</v>
      </c>
      <c r="X453" s="264">
        <f t="shared" si="223"/>
        <v>10.73</v>
      </c>
      <c r="Y453" s="264">
        <f t="shared" si="224"/>
        <v>11.196</v>
      </c>
      <c r="Z453" s="264">
        <f t="shared" si="225"/>
        <v>11.524999999999999</v>
      </c>
      <c r="AA453" s="264">
        <f t="shared" si="226"/>
        <v>12.033000000000001</v>
      </c>
      <c r="AB453" s="264">
        <f t="shared" si="227"/>
        <v>12.375500000000001</v>
      </c>
      <c r="AC453" s="264">
        <f t="shared" si="228"/>
        <v>13.054</v>
      </c>
      <c r="AD453" s="264">
        <f t="shared" si="229"/>
        <v>14.317499999999999</v>
      </c>
      <c r="AF453" s="266">
        <v>451</v>
      </c>
      <c r="AG453" s="266">
        <v>4.2599999999999999E-2</v>
      </c>
      <c r="AH453" s="266">
        <v>10.271699999999999</v>
      </c>
      <c r="AI453" s="266">
        <v>0.11001</v>
      </c>
      <c r="AJ453" s="266">
        <v>7.2930000000000001</v>
      </c>
      <c r="AK453" s="266">
        <v>7.9409999999999998</v>
      </c>
      <c r="AL453" s="266">
        <v>8.3439999999999994</v>
      </c>
      <c r="AM453" s="266">
        <v>8.5649999999999995</v>
      </c>
      <c r="AN453" s="266">
        <v>8.9169999999999998</v>
      </c>
      <c r="AO453" s="266">
        <v>9.1620000000000008</v>
      </c>
      <c r="AP453" s="266">
        <v>9.5359999999999996</v>
      </c>
      <c r="AQ453" s="266">
        <v>10.272</v>
      </c>
      <c r="AR453" s="266">
        <v>11.061999999999999</v>
      </c>
      <c r="AS453" s="266">
        <v>11.509</v>
      </c>
      <c r="AT453" s="266">
        <v>11.821999999999999</v>
      </c>
      <c r="AU453" s="266">
        <v>12.301</v>
      </c>
      <c r="AV453" s="266">
        <v>12.621</v>
      </c>
      <c r="AW453" s="266">
        <v>13.249000000000001</v>
      </c>
      <c r="AX453" s="266">
        <v>14.395</v>
      </c>
      <c r="BA453" s="372">
        <v>451</v>
      </c>
      <c r="BB453" s="372">
        <v>-0.2366</v>
      </c>
      <c r="BC453" s="372">
        <v>9.5618999999999996</v>
      </c>
      <c r="BD453" s="372">
        <v>0.12299</v>
      </c>
      <c r="BE453" s="372">
        <v>6.6449999999999996</v>
      </c>
      <c r="BF453" s="372">
        <v>7.25</v>
      </c>
      <c r="BG453" s="372">
        <v>7.6340000000000003</v>
      </c>
      <c r="BH453" s="372">
        <v>7.8470000000000004</v>
      </c>
      <c r="BI453" s="372">
        <v>8.1910000000000007</v>
      </c>
      <c r="BJ453" s="372">
        <v>8.4329999999999998</v>
      </c>
      <c r="BK453" s="372">
        <v>8.8079999999999998</v>
      </c>
      <c r="BL453" s="372">
        <v>9.5619999999999994</v>
      </c>
      <c r="BM453" s="372">
        <v>10.398</v>
      </c>
      <c r="BN453" s="372">
        <v>10.882999999999999</v>
      </c>
      <c r="BO453" s="372">
        <v>11.228</v>
      </c>
      <c r="BP453" s="372">
        <v>11.765000000000001</v>
      </c>
      <c r="BQ453" s="372">
        <v>12.13</v>
      </c>
      <c r="BR453" s="372">
        <v>12.859</v>
      </c>
      <c r="BS453" s="372">
        <v>14.24</v>
      </c>
    </row>
    <row r="454" spans="1:71" x14ac:dyDescent="0.2">
      <c r="A454" s="265">
        <f t="shared" si="230"/>
        <v>9.9239999999999995</v>
      </c>
      <c r="B454" s="265">
        <f t="shared" si="231"/>
        <v>9.1784999999999997</v>
      </c>
      <c r="C454" s="265">
        <f t="shared" si="208"/>
        <v>10.737</v>
      </c>
      <c r="D454" s="265">
        <f t="shared" si="232"/>
        <v>452</v>
      </c>
      <c r="E454" s="373">
        <f t="shared" si="233"/>
        <v>14.850102669404517</v>
      </c>
      <c r="F454" s="373">
        <f t="shared" si="234"/>
        <v>1.2375085557837098</v>
      </c>
      <c r="G454" s="373">
        <f t="shared" si="235"/>
        <v>23.850102669404517</v>
      </c>
      <c r="H454" s="374">
        <f t="shared" si="236"/>
        <v>0.97258314779562816</v>
      </c>
      <c r="I454" s="374">
        <f t="shared" si="209"/>
        <v>0.85168784791538099</v>
      </c>
      <c r="J454" s="374">
        <f t="shared" si="210"/>
        <v>0.89825939336597604</v>
      </c>
      <c r="K454" s="265" cm="1">
        <f t="array" ref="K454">$G454^gamma_drug4/($G454^gamma_drug4+(AGE_50_drug4+9)^gamma_drug4)</f>
        <v>1</v>
      </c>
      <c r="L454" s="264">
        <f t="shared" si="211"/>
        <v>452</v>
      </c>
      <c r="M454" s="264">
        <f t="shared" si="212"/>
        <v>-9.7250000000000003E-2</v>
      </c>
      <c r="N454" s="264">
        <f t="shared" si="213"/>
        <v>9.9238499999999998</v>
      </c>
      <c r="O454" s="264">
        <f t="shared" si="214"/>
        <v>0.116505</v>
      </c>
      <c r="P454" s="264">
        <f t="shared" si="215"/>
        <v>6.9740000000000002</v>
      </c>
      <c r="Q454" s="264">
        <f t="shared" si="216"/>
        <v>7.601</v>
      </c>
      <c r="R454" s="264">
        <f t="shared" si="217"/>
        <v>7.9945000000000004</v>
      </c>
      <c r="S454" s="264">
        <f t="shared" si="218"/>
        <v>8.2119999999999997</v>
      </c>
      <c r="T454" s="264">
        <f t="shared" si="219"/>
        <v>8.5599999999999987</v>
      </c>
      <c r="U454" s="264">
        <f t="shared" si="220"/>
        <v>8.8045000000000009</v>
      </c>
      <c r="V454" s="264">
        <f t="shared" si="221"/>
        <v>9.1784999999999997</v>
      </c>
      <c r="W454" s="264">
        <f t="shared" si="222"/>
        <v>9.9239999999999995</v>
      </c>
      <c r="X454" s="264">
        <f t="shared" si="223"/>
        <v>10.737</v>
      </c>
      <c r="Y454" s="264">
        <f t="shared" si="224"/>
        <v>11.204000000000001</v>
      </c>
      <c r="Z454" s="264">
        <f t="shared" si="225"/>
        <v>11.533000000000001</v>
      </c>
      <c r="AA454" s="264">
        <f t="shared" si="226"/>
        <v>12.041</v>
      </c>
      <c r="AB454" s="264">
        <f t="shared" si="227"/>
        <v>12.384499999999999</v>
      </c>
      <c r="AC454" s="264">
        <f t="shared" si="228"/>
        <v>13.064</v>
      </c>
      <c r="AD454" s="264">
        <f t="shared" si="229"/>
        <v>14.3285</v>
      </c>
      <c r="AF454" s="266">
        <v>452</v>
      </c>
      <c r="AG454" s="266">
        <v>4.24E-2</v>
      </c>
      <c r="AH454" s="266">
        <v>10.2788</v>
      </c>
      <c r="AI454" s="266">
        <v>0.11002000000000001</v>
      </c>
      <c r="AJ454" s="266">
        <v>7.298</v>
      </c>
      <c r="AK454" s="266">
        <v>7.9470000000000001</v>
      </c>
      <c r="AL454" s="266">
        <v>8.35</v>
      </c>
      <c r="AM454" s="266">
        <v>8.5709999999999997</v>
      </c>
      <c r="AN454" s="266">
        <v>8.923</v>
      </c>
      <c r="AO454" s="266">
        <v>9.1690000000000005</v>
      </c>
      <c r="AP454" s="266">
        <v>9.5429999999999993</v>
      </c>
      <c r="AQ454" s="266">
        <v>10.279</v>
      </c>
      <c r="AR454" s="266">
        <v>11.069000000000001</v>
      </c>
      <c r="AS454" s="266">
        <v>11.516999999999999</v>
      </c>
      <c r="AT454" s="266">
        <v>11.83</v>
      </c>
      <c r="AU454" s="266">
        <v>12.308999999999999</v>
      </c>
      <c r="AV454" s="266">
        <v>12.63</v>
      </c>
      <c r="AW454" s="266">
        <v>13.259</v>
      </c>
      <c r="AX454" s="266">
        <v>14.406000000000001</v>
      </c>
      <c r="BA454" s="372">
        <v>452</v>
      </c>
      <c r="BB454" s="372">
        <v>-0.2369</v>
      </c>
      <c r="BC454" s="372">
        <v>9.5688999999999993</v>
      </c>
      <c r="BD454" s="372">
        <v>0.12299</v>
      </c>
      <c r="BE454" s="372">
        <v>6.65</v>
      </c>
      <c r="BF454" s="372">
        <v>7.2549999999999999</v>
      </c>
      <c r="BG454" s="372">
        <v>7.6390000000000002</v>
      </c>
      <c r="BH454" s="372">
        <v>7.8529999999999998</v>
      </c>
      <c r="BI454" s="372">
        <v>8.1969999999999992</v>
      </c>
      <c r="BJ454" s="372">
        <v>8.44</v>
      </c>
      <c r="BK454" s="372">
        <v>8.8140000000000001</v>
      </c>
      <c r="BL454" s="372">
        <v>9.5690000000000008</v>
      </c>
      <c r="BM454" s="372">
        <v>10.404999999999999</v>
      </c>
      <c r="BN454" s="372">
        <v>10.891</v>
      </c>
      <c r="BO454" s="372">
        <v>11.236000000000001</v>
      </c>
      <c r="BP454" s="372">
        <v>11.773</v>
      </c>
      <c r="BQ454" s="372">
        <v>12.138999999999999</v>
      </c>
      <c r="BR454" s="372">
        <v>12.869</v>
      </c>
      <c r="BS454" s="372">
        <v>14.250999999999999</v>
      </c>
    </row>
    <row r="455" spans="1:71" x14ac:dyDescent="0.2">
      <c r="A455" s="265">
        <f t="shared" si="230"/>
        <v>9.9310000000000009</v>
      </c>
      <c r="B455" s="265">
        <f t="shared" si="231"/>
        <v>9.1849999999999987</v>
      </c>
      <c r="C455" s="265">
        <f t="shared" si="208"/>
        <v>10.745000000000001</v>
      </c>
      <c r="D455" s="265">
        <f t="shared" si="232"/>
        <v>453</v>
      </c>
      <c r="E455" s="373">
        <f t="shared" si="233"/>
        <v>14.882956878850102</v>
      </c>
      <c r="F455" s="373">
        <f t="shared" si="234"/>
        <v>1.2402464065708418</v>
      </c>
      <c r="G455" s="373">
        <f t="shared" si="235"/>
        <v>23.882956878850102</v>
      </c>
      <c r="H455" s="374">
        <f t="shared" si="236"/>
        <v>0.97274237117536966</v>
      </c>
      <c r="I455" s="374">
        <f t="shared" si="209"/>
        <v>0.85221220943942078</v>
      </c>
      <c r="J455" s="374">
        <f t="shared" si="210"/>
        <v>0.89858602043953284</v>
      </c>
      <c r="K455" s="265" cm="1">
        <f t="array" ref="K455">$G455^gamma_drug4/($G455^gamma_drug4+(AGE_50_drug4+9)^gamma_drug4)</f>
        <v>1</v>
      </c>
      <c r="L455" s="264">
        <f t="shared" si="211"/>
        <v>453</v>
      </c>
      <c r="M455" s="264">
        <f t="shared" si="212"/>
        <v>-9.7500000000000003E-2</v>
      </c>
      <c r="N455" s="264">
        <f t="shared" si="213"/>
        <v>9.9308499999999995</v>
      </c>
      <c r="O455" s="264">
        <f t="shared" si="214"/>
        <v>0.11651</v>
      </c>
      <c r="P455" s="264">
        <f t="shared" si="215"/>
        <v>6.9790000000000001</v>
      </c>
      <c r="Q455" s="264">
        <f t="shared" si="216"/>
        <v>7.6059999999999999</v>
      </c>
      <c r="R455" s="264">
        <f t="shared" si="217"/>
        <v>8</v>
      </c>
      <c r="S455" s="264">
        <f t="shared" si="218"/>
        <v>8.218</v>
      </c>
      <c r="T455" s="264">
        <f t="shared" si="219"/>
        <v>8.5659999999999989</v>
      </c>
      <c r="U455" s="264">
        <f t="shared" si="220"/>
        <v>8.8105000000000011</v>
      </c>
      <c r="V455" s="264">
        <f t="shared" si="221"/>
        <v>9.1849999999999987</v>
      </c>
      <c r="W455" s="264">
        <f t="shared" si="222"/>
        <v>9.9310000000000009</v>
      </c>
      <c r="X455" s="264">
        <f t="shared" si="223"/>
        <v>10.745000000000001</v>
      </c>
      <c r="Y455" s="264">
        <f t="shared" si="224"/>
        <v>11.212</v>
      </c>
      <c r="Z455" s="264">
        <f t="shared" si="225"/>
        <v>11.541499999999999</v>
      </c>
      <c r="AA455" s="264">
        <f t="shared" si="226"/>
        <v>12.05</v>
      </c>
      <c r="AB455" s="264">
        <f t="shared" si="227"/>
        <v>12.3935</v>
      </c>
      <c r="AC455" s="264">
        <f t="shared" si="228"/>
        <v>13.073</v>
      </c>
      <c r="AD455" s="264">
        <f t="shared" si="229"/>
        <v>14.3385</v>
      </c>
      <c r="AF455" s="266">
        <v>453</v>
      </c>
      <c r="AG455" s="266">
        <v>4.2200000000000001E-2</v>
      </c>
      <c r="AH455" s="266">
        <v>10.2858</v>
      </c>
      <c r="AI455" s="266">
        <v>0.11003</v>
      </c>
      <c r="AJ455" s="266">
        <v>7.3029999999999999</v>
      </c>
      <c r="AK455" s="266">
        <v>7.952</v>
      </c>
      <c r="AL455" s="266">
        <v>8.3550000000000004</v>
      </c>
      <c r="AM455" s="266">
        <v>8.577</v>
      </c>
      <c r="AN455" s="266">
        <v>8.9290000000000003</v>
      </c>
      <c r="AO455" s="266">
        <v>9.1750000000000007</v>
      </c>
      <c r="AP455" s="266">
        <v>9.5489999999999995</v>
      </c>
      <c r="AQ455" s="266">
        <v>10.286</v>
      </c>
      <c r="AR455" s="266">
        <v>11.077</v>
      </c>
      <c r="AS455" s="266">
        <v>11.525</v>
      </c>
      <c r="AT455" s="266">
        <v>11.837999999999999</v>
      </c>
      <c r="AU455" s="266">
        <v>12.318</v>
      </c>
      <c r="AV455" s="266">
        <v>12.638999999999999</v>
      </c>
      <c r="AW455" s="266">
        <v>13.268000000000001</v>
      </c>
      <c r="AX455" s="266">
        <v>14.416</v>
      </c>
      <c r="BA455" s="372">
        <v>453</v>
      </c>
      <c r="BB455" s="372">
        <v>-0.23719999999999999</v>
      </c>
      <c r="BC455" s="372">
        <v>9.5759000000000007</v>
      </c>
      <c r="BD455" s="372">
        <v>0.12299</v>
      </c>
      <c r="BE455" s="372">
        <v>6.6550000000000002</v>
      </c>
      <c r="BF455" s="372">
        <v>7.26</v>
      </c>
      <c r="BG455" s="372">
        <v>7.6449999999999996</v>
      </c>
      <c r="BH455" s="372">
        <v>7.859</v>
      </c>
      <c r="BI455" s="372">
        <v>8.2029999999999994</v>
      </c>
      <c r="BJ455" s="372">
        <v>8.4459999999999997</v>
      </c>
      <c r="BK455" s="372">
        <v>8.8209999999999997</v>
      </c>
      <c r="BL455" s="372">
        <v>9.5760000000000005</v>
      </c>
      <c r="BM455" s="372">
        <v>10.413</v>
      </c>
      <c r="BN455" s="372">
        <v>10.898999999999999</v>
      </c>
      <c r="BO455" s="372">
        <v>11.244999999999999</v>
      </c>
      <c r="BP455" s="372">
        <v>11.782</v>
      </c>
      <c r="BQ455" s="372">
        <v>12.148</v>
      </c>
      <c r="BR455" s="372">
        <v>12.878</v>
      </c>
      <c r="BS455" s="372">
        <v>14.260999999999999</v>
      </c>
    </row>
    <row r="456" spans="1:71" x14ac:dyDescent="0.2">
      <c r="A456" s="265">
        <f t="shared" si="230"/>
        <v>9.9379999999999988</v>
      </c>
      <c r="B456" s="265">
        <f t="shared" si="231"/>
        <v>9.1909999999999989</v>
      </c>
      <c r="C456" s="265">
        <f t="shared" si="208"/>
        <v>10.752500000000001</v>
      </c>
      <c r="D456" s="265">
        <f t="shared" si="232"/>
        <v>454</v>
      </c>
      <c r="E456" s="373">
        <f t="shared" si="233"/>
        <v>14.915811088295689</v>
      </c>
      <c r="F456" s="373">
        <f t="shared" si="234"/>
        <v>1.2429842573579739</v>
      </c>
      <c r="G456" s="373">
        <f t="shared" si="235"/>
        <v>23.91581108829569</v>
      </c>
      <c r="H456" s="374">
        <f t="shared" si="236"/>
        <v>0.97290047859806594</v>
      </c>
      <c r="I456" s="374">
        <f t="shared" si="209"/>
        <v>0.85273431995076709</v>
      </c>
      <c r="J456" s="374">
        <f t="shared" si="210"/>
        <v>0.89891126982653524</v>
      </c>
      <c r="K456" s="265" cm="1">
        <f t="array" ref="K456">$G456^gamma_drug4/($G456^gamma_drug4+(AGE_50_drug4+9)^gamma_drug4)</f>
        <v>1</v>
      </c>
      <c r="L456" s="264">
        <f t="shared" si="211"/>
        <v>454</v>
      </c>
      <c r="M456" s="264">
        <f t="shared" si="212"/>
        <v>-9.7850000000000006E-2</v>
      </c>
      <c r="N456" s="264">
        <f t="shared" si="213"/>
        <v>9.937850000000001</v>
      </c>
      <c r="O456" s="264">
        <f t="shared" si="214"/>
        <v>0.11652</v>
      </c>
      <c r="P456" s="264">
        <f t="shared" si="215"/>
        <v>6.984</v>
      </c>
      <c r="Q456" s="264">
        <f t="shared" si="216"/>
        <v>7.6114999999999995</v>
      </c>
      <c r="R456" s="264">
        <f t="shared" si="217"/>
        <v>8.0060000000000002</v>
      </c>
      <c r="S456" s="264">
        <f t="shared" si="218"/>
        <v>8.2240000000000002</v>
      </c>
      <c r="T456" s="264">
        <f t="shared" si="219"/>
        <v>8.5719999999999992</v>
      </c>
      <c r="U456" s="264">
        <f t="shared" si="220"/>
        <v>8.8164999999999996</v>
      </c>
      <c r="V456" s="264">
        <f t="shared" si="221"/>
        <v>9.1909999999999989</v>
      </c>
      <c r="W456" s="264">
        <f t="shared" si="222"/>
        <v>9.9379999999999988</v>
      </c>
      <c r="X456" s="264">
        <f t="shared" si="223"/>
        <v>10.752500000000001</v>
      </c>
      <c r="Y456" s="264">
        <f t="shared" si="224"/>
        <v>11.219999999999999</v>
      </c>
      <c r="Z456" s="264">
        <f t="shared" si="225"/>
        <v>11.55</v>
      </c>
      <c r="AA456" s="264">
        <f t="shared" si="226"/>
        <v>12.059000000000001</v>
      </c>
      <c r="AB456" s="264">
        <f t="shared" si="227"/>
        <v>12.4025</v>
      </c>
      <c r="AC456" s="264">
        <f t="shared" si="228"/>
        <v>13.083</v>
      </c>
      <c r="AD456" s="264">
        <f t="shared" si="229"/>
        <v>14.349499999999999</v>
      </c>
      <c r="AF456" s="266">
        <v>454</v>
      </c>
      <c r="AG456" s="266">
        <v>4.19E-2</v>
      </c>
      <c r="AH456" s="266">
        <v>10.2928</v>
      </c>
      <c r="AI456" s="266">
        <v>0.11005</v>
      </c>
      <c r="AJ456" s="266">
        <v>7.3079999999999998</v>
      </c>
      <c r="AK456" s="266">
        <v>7.9569999999999999</v>
      </c>
      <c r="AL456" s="266">
        <v>8.3610000000000007</v>
      </c>
      <c r="AM456" s="266">
        <v>8.5830000000000002</v>
      </c>
      <c r="AN456" s="266">
        <v>8.9350000000000005</v>
      </c>
      <c r="AO456" s="266">
        <v>9.1809999999999992</v>
      </c>
      <c r="AP456" s="266">
        <v>9.5549999999999997</v>
      </c>
      <c r="AQ456" s="266">
        <v>10.292999999999999</v>
      </c>
      <c r="AR456" s="266">
        <v>11.085000000000001</v>
      </c>
      <c r="AS456" s="266">
        <v>11.532999999999999</v>
      </c>
      <c r="AT456" s="266">
        <v>11.847</v>
      </c>
      <c r="AU456" s="266">
        <v>12.327</v>
      </c>
      <c r="AV456" s="266">
        <v>12.648</v>
      </c>
      <c r="AW456" s="266">
        <v>13.278</v>
      </c>
      <c r="AX456" s="266">
        <v>14.427</v>
      </c>
      <c r="BA456" s="372">
        <v>454</v>
      </c>
      <c r="BB456" s="372">
        <v>-0.23760000000000001</v>
      </c>
      <c r="BC456" s="372">
        <v>9.5829000000000004</v>
      </c>
      <c r="BD456" s="372">
        <v>0.12299</v>
      </c>
      <c r="BE456" s="372">
        <v>6.66</v>
      </c>
      <c r="BF456" s="372">
        <v>7.266</v>
      </c>
      <c r="BG456" s="372">
        <v>7.6509999999999998</v>
      </c>
      <c r="BH456" s="372">
        <v>7.8650000000000002</v>
      </c>
      <c r="BI456" s="372">
        <v>8.2089999999999996</v>
      </c>
      <c r="BJ456" s="372">
        <v>8.452</v>
      </c>
      <c r="BK456" s="372">
        <v>8.827</v>
      </c>
      <c r="BL456" s="372">
        <v>9.5830000000000002</v>
      </c>
      <c r="BM456" s="372">
        <v>10.42</v>
      </c>
      <c r="BN456" s="372">
        <v>10.907</v>
      </c>
      <c r="BO456" s="372">
        <v>11.253</v>
      </c>
      <c r="BP456" s="372">
        <v>11.791</v>
      </c>
      <c r="BQ456" s="372">
        <v>12.157</v>
      </c>
      <c r="BR456" s="372">
        <v>12.888</v>
      </c>
      <c r="BS456" s="372">
        <v>14.272</v>
      </c>
    </row>
    <row r="457" spans="1:71" x14ac:dyDescent="0.2">
      <c r="A457" s="265">
        <f t="shared" si="230"/>
        <v>9.9450000000000003</v>
      </c>
      <c r="B457" s="265">
        <f t="shared" si="231"/>
        <v>9.1980000000000004</v>
      </c>
      <c r="C457" s="265">
        <f t="shared" si="208"/>
        <v>10.760000000000002</v>
      </c>
      <c r="D457" s="265">
        <f t="shared" si="232"/>
        <v>455</v>
      </c>
      <c r="E457" s="373">
        <f t="shared" si="233"/>
        <v>14.948665297741274</v>
      </c>
      <c r="F457" s="373">
        <f t="shared" si="234"/>
        <v>1.2457221081451062</v>
      </c>
      <c r="G457" s="373">
        <f t="shared" si="235"/>
        <v>23.948665297741272</v>
      </c>
      <c r="H457" s="374">
        <f t="shared" si="236"/>
        <v>0.97305747910546325</v>
      </c>
      <c r="I457" s="374">
        <f t="shared" si="209"/>
        <v>0.85325418993296553</v>
      </c>
      <c r="J457" s="374">
        <f t="shared" si="210"/>
        <v>0.8992351484660801</v>
      </c>
      <c r="K457" s="265" cm="1">
        <f t="array" ref="K457">$G457^gamma_drug4/($G457^gamma_drug4+(AGE_50_drug4+9)^gamma_drug4)</f>
        <v>1</v>
      </c>
      <c r="L457" s="264">
        <f t="shared" si="211"/>
        <v>455</v>
      </c>
      <c r="M457" s="264">
        <f t="shared" si="212"/>
        <v>-9.8099999999999993E-2</v>
      </c>
      <c r="N457" s="264">
        <f t="shared" si="213"/>
        <v>9.9448000000000008</v>
      </c>
      <c r="O457" s="264">
        <f t="shared" si="214"/>
        <v>0.116525</v>
      </c>
      <c r="P457" s="264">
        <f t="shared" si="215"/>
        <v>6.9885000000000002</v>
      </c>
      <c r="Q457" s="264">
        <f t="shared" si="216"/>
        <v>7.6165000000000003</v>
      </c>
      <c r="R457" s="264">
        <f t="shared" si="217"/>
        <v>8.0109999999999992</v>
      </c>
      <c r="S457" s="264">
        <f t="shared" si="218"/>
        <v>8.2289999999999992</v>
      </c>
      <c r="T457" s="264">
        <f t="shared" si="219"/>
        <v>8.5779999999999994</v>
      </c>
      <c r="U457" s="264">
        <f t="shared" si="220"/>
        <v>8.8224999999999998</v>
      </c>
      <c r="V457" s="264">
        <f t="shared" si="221"/>
        <v>9.1980000000000004</v>
      </c>
      <c r="W457" s="264">
        <f t="shared" si="222"/>
        <v>9.9450000000000003</v>
      </c>
      <c r="X457" s="264">
        <f t="shared" si="223"/>
        <v>10.760000000000002</v>
      </c>
      <c r="Y457" s="264">
        <f t="shared" si="224"/>
        <v>11.228</v>
      </c>
      <c r="Z457" s="264">
        <f t="shared" si="225"/>
        <v>11.558</v>
      </c>
      <c r="AA457" s="264">
        <f t="shared" si="226"/>
        <v>12.067</v>
      </c>
      <c r="AB457" s="264">
        <f t="shared" si="227"/>
        <v>12.4115</v>
      </c>
      <c r="AC457" s="264">
        <f t="shared" si="228"/>
        <v>13.092000000000001</v>
      </c>
      <c r="AD457" s="264">
        <f t="shared" si="229"/>
        <v>14.3605</v>
      </c>
      <c r="AF457" s="266">
        <v>455</v>
      </c>
      <c r="AG457" s="266">
        <v>4.1700000000000001E-2</v>
      </c>
      <c r="AH457" s="266">
        <v>10.299799999999999</v>
      </c>
      <c r="AI457" s="266">
        <v>0.11006000000000001</v>
      </c>
      <c r="AJ457" s="266">
        <v>7.3120000000000003</v>
      </c>
      <c r="AK457" s="266">
        <v>7.9619999999999997</v>
      </c>
      <c r="AL457" s="266">
        <v>8.3659999999999997</v>
      </c>
      <c r="AM457" s="266">
        <v>8.5879999999999992</v>
      </c>
      <c r="AN457" s="266">
        <v>8.9410000000000007</v>
      </c>
      <c r="AO457" s="266">
        <v>9.1869999999999994</v>
      </c>
      <c r="AP457" s="266">
        <v>9.5619999999999994</v>
      </c>
      <c r="AQ457" s="266">
        <v>10.3</v>
      </c>
      <c r="AR457" s="266">
        <v>11.092000000000001</v>
      </c>
      <c r="AS457" s="266">
        <v>11.541</v>
      </c>
      <c r="AT457" s="266">
        <v>11.855</v>
      </c>
      <c r="AU457" s="266">
        <v>12.335000000000001</v>
      </c>
      <c r="AV457" s="266">
        <v>12.657</v>
      </c>
      <c r="AW457" s="266">
        <v>13.287000000000001</v>
      </c>
      <c r="AX457" s="266">
        <v>14.438000000000001</v>
      </c>
      <c r="BA457" s="372">
        <v>455</v>
      </c>
      <c r="BB457" s="372">
        <v>-0.2379</v>
      </c>
      <c r="BC457" s="372">
        <v>9.5898000000000003</v>
      </c>
      <c r="BD457" s="372">
        <v>0.12299</v>
      </c>
      <c r="BE457" s="372">
        <v>6.665</v>
      </c>
      <c r="BF457" s="372">
        <v>7.2709999999999999</v>
      </c>
      <c r="BG457" s="372">
        <v>7.6559999999999997</v>
      </c>
      <c r="BH457" s="372">
        <v>7.87</v>
      </c>
      <c r="BI457" s="372">
        <v>8.2149999999999999</v>
      </c>
      <c r="BJ457" s="372">
        <v>8.4580000000000002</v>
      </c>
      <c r="BK457" s="372">
        <v>8.8339999999999996</v>
      </c>
      <c r="BL457" s="372">
        <v>9.59</v>
      </c>
      <c r="BM457" s="372">
        <v>10.428000000000001</v>
      </c>
      <c r="BN457" s="372">
        <v>10.914999999999999</v>
      </c>
      <c r="BO457" s="372">
        <v>11.260999999999999</v>
      </c>
      <c r="BP457" s="372">
        <v>11.798999999999999</v>
      </c>
      <c r="BQ457" s="372">
        <v>12.166</v>
      </c>
      <c r="BR457" s="372">
        <v>12.897</v>
      </c>
      <c r="BS457" s="372">
        <v>14.282999999999999</v>
      </c>
    </row>
    <row r="458" spans="1:71" x14ac:dyDescent="0.2">
      <c r="A458" s="265">
        <f t="shared" si="230"/>
        <v>9.952</v>
      </c>
      <c r="B458" s="265">
        <f t="shared" si="231"/>
        <v>9.2040000000000006</v>
      </c>
      <c r="C458" s="265">
        <f t="shared" si="208"/>
        <v>10.768000000000001</v>
      </c>
      <c r="D458" s="265">
        <f t="shared" si="232"/>
        <v>456</v>
      </c>
      <c r="E458" s="373">
        <f t="shared" si="233"/>
        <v>14.981519507186858</v>
      </c>
      <c r="F458" s="373">
        <f t="shared" si="234"/>
        <v>1.2484599589322383</v>
      </c>
      <c r="G458" s="373">
        <f t="shared" si="235"/>
        <v>23.98151950718686</v>
      </c>
      <c r="H458" s="374">
        <f t="shared" si="236"/>
        <v>0.97321338165759408</v>
      </c>
      <c r="I458" s="374">
        <f t="shared" si="209"/>
        <v>0.85377182982488764</v>
      </c>
      <c r="J458" s="374">
        <f t="shared" si="210"/>
        <v>0.89955766325856246</v>
      </c>
      <c r="K458" s="265" cm="1">
        <f t="array" ref="K458">$G458^gamma_drug4/($G458^gamma_drug4+(AGE_50_drug4+9)^gamma_drug4)</f>
        <v>1</v>
      </c>
      <c r="L458" s="264">
        <f t="shared" si="211"/>
        <v>456</v>
      </c>
      <c r="M458" s="264">
        <f t="shared" si="212"/>
        <v>-9.8400000000000001E-2</v>
      </c>
      <c r="N458" s="264">
        <f t="shared" si="213"/>
        <v>9.9518500000000003</v>
      </c>
      <c r="O458" s="264">
        <f t="shared" si="214"/>
        <v>0.11652999999999999</v>
      </c>
      <c r="P458" s="264">
        <f t="shared" si="215"/>
        <v>6.9935</v>
      </c>
      <c r="Q458" s="264">
        <f t="shared" si="216"/>
        <v>7.6219999999999999</v>
      </c>
      <c r="R458" s="264">
        <f t="shared" si="217"/>
        <v>8.0169999999999995</v>
      </c>
      <c r="S458" s="264">
        <f t="shared" si="218"/>
        <v>8.2349999999999994</v>
      </c>
      <c r="T458" s="264">
        <f t="shared" si="219"/>
        <v>8.5839999999999996</v>
      </c>
      <c r="U458" s="264">
        <f t="shared" si="220"/>
        <v>8.8285</v>
      </c>
      <c r="V458" s="264">
        <f t="shared" si="221"/>
        <v>9.2040000000000006</v>
      </c>
      <c r="W458" s="264">
        <f t="shared" si="222"/>
        <v>9.952</v>
      </c>
      <c r="X458" s="264">
        <f t="shared" si="223"/>
        <v>10.768000000000001</v>
      </c>
      <c r="Y458" s="264">
        <f t="shared" si="224"/>
        <v>11.236000000000001</v>
      </c>
      <c r="Z458" s="264">
        <f t="shared" si="225"/>
        <v>11.565999999999999</v>
      </c>
      <c r="AA458" s="264">
        <f t="shared" si="226"/>
        <v>12.076000000000001</v>
      </c>
      <c r="AB458" s="264">
        <f t="shared" si="227"/>
        <v>12.420500000000001</v>
      </c>
      <c r="AC458" s="264">
        <f t="shared" si="228"/>
        <v>13.102</v>
      </c>
      <c r="AD458" s="264">
        <f t="shared" si="229"/>
        <v>14.371</v>
      </c>
      <c r="AF458" s="266">
        <v>456</v>
      </c>
      <c r="AG458" s="266">
        <v>4.1399999999999999E-2</v>
      </c>
      <c r="AH458" s="266">
        <v>10.306900000000001</v>
      </c>
      <c r="AI458" s="266">
        <v>0.11007</v>
      </c>
      <c r="AJ458" s="266">
        <v>7.3170000000000002</v>
      </c>
      <c r="AK458" s="266">
        <v>7.968</v>
      </c>
      <c r="AL458" s="266">
        <v>8.3719999999999999</v>
      </c>
      <c r="AM458" s="266">
        <v>8.5939999999999994</v>
      </c>
      <c r="AN458" s="266">
        <v>8.9469999999999992</v>
      </c>
      <c r="AO458" s="266">
        <v>9.1929999999999996</v>
      </c>
      <c r="AP458" s="266">
        <v>9.5679999999999996</v>
      </c>
      <c r="AQ458" s="266">
        <v>10.307</v>
      </c>
      <c r="AR458" s="266">
        <v>11.1</v>
      </c>
      <c r="AS458" s="266">
        <v>11.548999999999999</v>
      </c>
      <c r="AT458" s="266">
        <v>11.863</v>
      </c>
      <c r="AU458" s="266">
        <v>12.343999999999999</v>
      </c>
      <c r="AV458" s="266">
        <v>12.666</v>
      </c>
      <c r="AW458" s="266">
        <v>13.297000000000001</v>
      </c>
      <c r="AX458" s="266">
        <v>14.448</v>
      </c>
      <c r="BA458" s="372">
        <v>456</v>
      </c>
      <c r="BB458" s="372">
        <v>-0.2382</v>
      </c>
      <c r="BC458" s="372">
        <v>9.5968</v>
      </c>
      <c r="BD458" s="372">
        <v>0.12299</v>
      </c>
      <c r="BE458" s="372">
        <v>6.67</v>
      </c>
      <c r="BF458" s="372">
        <v>7.2759999999999998</v>
      </c>
      <c r="BG458" s="372">
        <v>7.6619999999999999</v>
      </c>
      <c r="BH458" s="372">
        <v>7.8760000000000003</v>
      </c>
      <c r="BI458" s="372">
        <v>8.2210000000000001</v>
      </c>
      <c r="BJ458" s="372">
        <v>8.4640000000000004</v>
      </c>
      <c r="BK458" s="372">
        <v>8.84</v>
      </c>
      <c r="BL458" s="372">
        <v>9.5969999999999995</v>
      </c>
      <c r="BM458" s="372">
        <v>10.436</v>
      </c>
      <c r="BN458" s="372">
        <v>10.923</v>
      </c>
      <c r="BO458" s="372">
        <v>11.269</v>
      </c>
      <c r="BP458" s="372">
        <v>11.808</v>
      </c>
      <c r="BQ458" s="372">
        <v>12.175000000000001</v>
      </c>
      <c r="BR458" s="372">
        <v>12.907</v>
      </c>
      <c r="BS458" s="372">
        <v>14.294</v>
      </c>
    </row>
    <row r="459" spans="1:71" x14ac:dyDescent="0.2">
      <c r="A459" s="265">
        <f t="shared" si="230"/>
        <v>9.9589999999999996</v>
      </c>
      <c r="B459" s="265">
        <f t="shared" si="231"/>
        <v>9.2104999999999997</v>
      </c>
      <c r="C459" s="265">
        <f t="shared" si="208"/>
        <v>10.775500000000001</v>
      </c>
      <c r="D459" s="265">
        <f t="shared" si="232"/>
        <v>457</v>
      </c>
      <c r="E459" s="373">
        <f t="shared" si="233"/>
        <v>15.014373716632443</v>
      </c>
      <c r="F459" s="373">
        <f t="shared" si="234"/>
        <v>1.2511978097193703</v>
      </c>
      <c r="G459" s="373">
        <f t="shared" si="235"/>
        <v>24.014373716632441</v>
      </c>
      <c r="H459" s="374">
        <f t="shared" si="236"/>
        <v>0.9733681951335732</v>
      </c>
      <c r="I459" s="374">
        <f t="shared" si="209"/>
        <v>0.85428725002080297</v>
      </c>
      <c r="J459" s="374">
        <f t="shared" si="210"/>
        <v>0.89987882106589279</v>
      </c>
      <c r="K459" s="265" cm="1">
        <f t="array" ref="K459">$G459^gamma_drug4/($G459^gamma_drug4+(AGE_50_drug4+9)^gamma_drug4)</f>
        <v>1</v>
      </c>
      <c r="L459" s="264">
        <f t="shared" si="211"/>
        <v>457</v>
      </c>
      <c r="M459" s="264">
        <f t="shared" si="212"/>
        <v>-9.8649999999999988E-2</v>
      </c>
      <c r="N459" s="264">
        <f t="shared" si="213"/>
        <v>9.95885</v>
      </c>
      <c r="O459" s="264">
        <f t="shared" si="214"/>
        <v>0.116535</v>
      </c>
      <c r="P459" s="264">
        <f t="shared" si="215"/>
        <v>6.9984999999999999</v>
      </c>
      <c r="Q459" s="264">
        <f t="shared" si="216"/>
        <v>7.6274999999999995</v>
      </c>
      <c r="R459" s="264">
        <f t="shared" si="217"/>
        <v>8.0229999999999997</v>
      </c>
      <c r="S459" s="264">
        <f t="shared" si="218"/>
        <v>8.2409999999999997</v>
      </c>
      <c r="T459" s="264">
        <f t="shared" si="219"/>
        <v>8.59</v>
      </c>
      <c r="U459" s="264">
        <f t="shared" si="220"/>
        <v>8.8345000000000002</v>
      </c>
      <c r="V459" s="264">
        <f t="shared" si="221"/>
        <v>9.2104999999999997</v>
      </c>
      <c r="W459" s="264">
        <f t="shared" si="222"/>
        <v>9.9589999999999996</v>
      </c>
      <c r="X459" s="264">
        <f t="shared" si="223"/>
        <v>10.775500000000001</v>
      </c>
      <c r="Y459" s="264">
        <f t="shared" si="224"/>
        <v>11.244</v>
      </c>
      <c r="Z459" s="264">
        <f t="shared" si="225"/>
        <v>11.574999999999999</v>
      </c>
      <c r="AA459" s="264">
        <f t="shared" si="226"/>
        <v>12.085000000000001</v>
      </c>
      <c r="AB459" s="264">
        <f t="shared" si="227"/>
        <v>12.429500000000001</v>
      </c>
      <c r="AC459" s="264">
        <f t="shared" si="228"/>
        <v>13.111499999999999</v>
      </c>
      <c r="AD459" s="264">
        <f t="shared" si="229"/>
        <v>14.381499999999999</v>
      </c>
      <c r="AF459" s="266">
        <v>457</v>
      </c>
      <c r="AG459" s="266">
        <v>4.1200000000000001E-2</v>
      </c>
      <c r="AH459" s="266">
        <v>10.3139</v>
      </c>
      <c r="AI459" s="266">
        <v>0.11008</v>
      </c>
      <c r="AJ459" s="266">
        <v>7.3220000000000001</v>
      </c>
      <c r="AK459" s="266">
        <v>7.9729999999999999</v>
      </c>
      <c r="AL459" s="266">
        <v>8.3780000000000001</v>
      </c>
      <c r="AM459" s="266">
        <v>8.6</v>
      </c>
      <c r="AN459" s="266">
        <v>8.9529999999999994</v>
      </c>
      <c r="AO459" s="266">
        <v>9.1989999999999998</v>
      </c>
      <c r="AP459" s="266">
        <v>9.5749999999999993</v>
      </c>
      <c r="AQ459" s="266">
        <v>10.314</v>
      </c>
      <c r="AR459" s="266">
        <v>11.108000000000001</v>
      </c>
      <c r="AS459" s="266">
        <v>11.557</v>
      </c>
      <c r="AT459" s="266">
        <v>11.872</v>
      </c>
      <c r="AU459" s="266">
        <v>12.353</v>
      </c>
      <c r="AV459" s="266">
        <v>12.675000000000001</v>
      </c>
      <c r="AW459" s="266">
        <v>13.305999999999999</v>
      </c>
      <c r="AX459" s="266">
        <v>14.459</v>
      </c>
      <c r="BA459" s="372">
        <v>457</v>
      </c>
      <c r="BB459" s="372">
        <v>-0.23849999999999999</v>
      </c>
      <c r="BC459" s="372">
        <v>9.6037999999999997</v>
      </c>
      <c r="BD459" s="372">
        <v>0.12299</v>
      </c>
      <c r="BE459" s="372">
        <v>6.6749999999999998</v>
      </c>
      <c r="BF459" s="372">
        <v>7.282</v>
      </c>
      <c r="BG459" s="372">
        <v>7.6680000000000001</v>
      </c>
      <c r="BH459" s="372">
        <v>7.8819999999999997</v>
      </c>
      <c r="BI459" s="372">
        <v>8.2270000000000003</v>
      </c>
      <c r="BJ459" s="372">
        <v>8.4700000000000006</v>
      </c>
      <c r="BK459" s="372">
        <v>8.8460000000000001</v>
      </c>
      <c r="BL459" s="372">
        <v>9.6039999999999992</v>
      </c>
      <c r="BM459" s="372">
        <v>10.443</v>
      </c>
      <c r="BN459" s="372">
        <v>10.930999999999999</v>
      </c>
      <c r="BO459" s="372">
        <v>11.278</v>
      </c>
      <c r="BP459" s="372">
        <v>11.817</v>
      </c>
      <c r="BQ459" s="372">
        <v>12.183999999999999</v>
      </c>
      <c r="BR459" s="372">
        <v>12.917</v>
      </c>
      <c r="BS459" s="372">
        <v>14.304</v>
      </c>
    </row>
    <row r="460" spans="1:71" x14ac:dyDescent="0.2">
      <c r="A460" s="265">
        <f t="shared" si="230"/>
        <v>9.9660000000000011</v>
      </c>
      <c r="B460" s="265">
        <f t="shared" si="231"/>
        <v>9.2169999999999987</v>
      </c>
      <c r="C460" s="265">
        <f t="shared" si="208"/>
        <v>10.783000000000001</v>
      </c>
      <c r="D460" s="265">
        <f t="shared" si="232"/>
        <v>458</v>
      </c>
      <c r="E460" s="373">
        <f t="shared" si="233"/>
        <v>15.047227926078028</v>
      </c>
      <c r="F460" s="373">
        <f t="shared" si="234"/>
        <v>1.2539356605065024</v>
      </c>
      <c r="G460" s="373">
        <f t="shared" si="235"/>
        <v>24.04722792607803</v>
      </c>
      <c r="H460" s="374">
        <f t="shared" si="236"/>
        <v>0.97352192833238371</v>
      </c>
      <c r="I460" s="374">
        <f t="shared" si="209"/>
        <v>0.85480046087045181</v>
      </c>
      <c r="J460" s="374">
        <f t="shared" si="210"/>
        <v>0.90019862871171497</v>
      </c>
      <c r="K460" s="265" cm="1">
        <f t="array" ref="K460">$G460^gamma_drug4/($G460^gamma_drug4+(AGE_50_drug4+9)^gamma_drug4)</f>
        <v>1</v>
      </c>
      <c r="L460" s="264">
        <f t="shared" si="211"/>
        <v>458</v>
      </c>
      <c r="M460" s="264">
        <f t="shared" si="212"/>
        <v>-9.8949999999999996E-2</v>
      </c>
      <c r="N460" s="264">
        <f t="shared" si="213"/>
        <v>9.9658499999999997</v>
      </c>
      <c r="O460" s="264">
        <f t="shared" si="214"/>
        <v>0.116545</v>
      </c>
      <c r="P460" s="264">
        <f t="shared" si="215"/>
        <v>7.0034999999999998</v>
      </c>
      <c r="Q460" s="264">
        <f t="shared" si="216"/>
        <v>7.6325000000000003</v>
      </c>
      <c r="R460" s="264">
        <f t="shared" si="217"/>
        <v>8.0279999999999987</v>
      </c>
      <c r="S460" s="264">
        <f t="shared" si="218"/>
        <v>8.2469999999999999</v>
      </c>
      <c r="T460" s="264">
        <f t="shared" si="219"/>
        <v>8.5960000000000001</v>
      </c>
      <c r="U460" s="264">
        <f t="shared" si="220"/>
        <v>8.8414999999999999</v>
      </c>
      <c r="V460" s="264">
        <f t="shared" si="221"/>
        <v>9.2169999999999987</v>
      </c>
      <c r="W460" s="264">
        <f t="shared" si="222"/>
        <v>9.9660000000000011</v>
      </c>
      <c r="X460" s="264">
        <f t="shared" si="223"/>
        <v>10.783000000000001</v>
      </c>
      <c r="Y460" s="264">
        <f t="shared" si="224"/>
        <v>11.251999999999999</v>
      </c>
      <c r="Z460" s="264">
        <f t="shared" si="225"/>
        <v>11.583</v>
      </c>
      <c r="AA460" s="264">
        <f t="shared" si="226"/>
        <v>12.093</v>
      </c>
      <c r="AB460" s="264">
        <f t="shared" si="227"/>
        <v>12.438499999999999</v>
      </c>
      <c r="AC460" s="264">
        <f t="shared" si="228"/>
        <v>13.121</v>
      </c>
      <c r="AD460" s="264">
        <f t="shared" si="229"/>
        <v>14.3925</v>
      </c>
      <c r="AF460" s="266">
        <v>458</v>
      </c>
      <c r="AG460" s="266">
        <v>4.1000000000000002E-2</v>
      </c>
      <c r="AH460" s="266">
        <v>10.3209</v>
      </c>
      <c r="AI460" s="266">
        <v>0.11008999999999999</v>
      </c>
      <c r="AJ460" s="266">
        <v>7.327</v>
      </c>
      <c r="AK460" s="266">
        <v>7.9779999999999998</v>
      </c>
      <c r="AL460" s="266">
        <v>8.3829999999999991</v>
      </c>
      <c r="AM460" s="266">
        <v>8.6059999999999999</v>
      </c>
      <c r="AN460" s="266">
        <v>8.9589999999999996</v>
      </c>
      <c r="AO460" s="266">
        <v>9.2059999999999995</v>
      </c>
      <c r="AP460" s="266">
        <v>9.5809999999999995</v>
      </c>
      <c r="AQ460" s="266">
        <v>10.321</v>
      </c>
      <c r="AR460" s="266">
        <v>11.115</v>
      </c>
      <c r="AS460" s="266">
        <v>11.565</v>
      </c>
      <c r="AT460" s="266">
        <v>11.88</v>
      </c>
      <c r="AU460" s="266">
        <v>12.361000000000001</v>
      </c>
      <c r="AV460" s="266">
        <v>12.683999999999999</v>
      </c>
      <c r="AW460" s="266">
        <v>13.316000000000001</v>
      </c>
      <c r="AX460" s="266">
        <v>14.468999999999999</v>
      </c>
      <c r="BA460" s="372">
        <v>458</v>
      </c>
      <c r="BB460" s="372">
        <v>-0.2389</v>
      </c>
      <c r="BC460" s="372">
        <v>9.6107999999999993</v>
      </c>
      <c r="BD460" s="372">
        <v>0.123</v>
      </c>
      <c r="BE460" s="372">
        <v>6.68</v>
      </c>
      <c r="BF460" s="372">
        <v>7.2869999999999999</v>
      </c>
      <c r="BG460" s="372">
        <v>7.673</v>
      </c>
      <c r="BH460" s="372">
        <v>7.8879999999999999</v>
      </c>
      <c r="BI460" s="372">
        <v>8.2330000000000005</v>
      </c>
      <c r="BJ460" s="372">
        <v>8.4770000000000003</v>
      </c>
      <c r="BK460" s="372">
        <v>8.8529999999999998</v>
      </c>
      <c r="BL460" s="372">
        <v>9.6110000000000007</v>
      </c>
      <c r="BM460" s="372">
        <v>10.451000000000001</v>
      </c>
      <c r="BN460" s="372">
        <v>10.939</v>
      </c>
      <c r="BO460" s="372">
        <v>11.286</v>
      </c>
      <c r="BP460" s="372">
        <v>11.824999999999999</v>
      </c>
      <c r="BQ460" s="372">
        <v>12.193</v>
      </c>
      <c r="BR460" s="372">
        <v>12.926</v>
      </c>
      <c r="BS460" s="372">
        <v>14.316000000000001</v>
      </c>
    </row>
    <row r="461" spans="1:71" x14ac:dyDescent="0.2">
      <c r="A461" s="265">
        <f t="shared" si="230"/>
        <v>9.972999999999999</v>
      </c>
      <c r="B461" s="265">
        <f t="shared" si="231"/>
        <v>9.2234999999999996</v>
      </c>
      <c r="C461" s="265">
        <f t="shared" si="208"/>
        <v>10.7905</v>
      </c>
      <c r="D461" s="265">
        <f t="shared" si="232"/>
        <v>459</v>
      </c>
      <c r="E461" s="373">
        <f t="shared" si="233"/>
        <v>15.080082135523615</v>
      </c>
      <c r="F461" s="373">
        <f t="shared" si="234"/>
        <v>1.2566735112936345</v>
      </c>
      <c r="G461" s="373">
        <f t="shared" si="235"/>
        <v>24.080082135523615</v>
      </c>
      <c r="H461" s="374">
        <f t="shared" si="236"/>
        <v>0.97367458997365708</v>
      </c>
      <c r="I461" s="374">
        <f t="shared" si="209"/>
        <v>0.85531147267912233</v>
      </c>
      <c r="J461" s="374">
        <f t="shared" si="210"/>
        <v>0.90051709298162186</v>
      </c>
      <c r="K461" s="265" cm="1">
        <f t="array" ref="K461">$G461^gamma_drug4/($G461^gamma_drug4+(AGE_50_drug4+9)^gamma_drug4)</f>
        <v>1</v>
      </c>
      <c r="L461" s="264">
        <f t="shared" si="211"/>
        <v>459</v>
      </c>
      <c r="M461" s="264">
        <f t="shared" si="212"/>
        <v>-9.9250000000000005E-2</v>
      </c>
      <c r="N461" s="264">
        <f t="shared" si="213"/>
        <v>9.9728500000000011</v>
      </c>
      <c r="O461" s="264">
        <f t="shared" si="214"/>
        <v>0.11655</v>
      </c>
      <c r="P461" s="264">
        <f t="shared" si="215"/>
        <v>7.0084999999999997</v>
      </c>
      <c r="Q461" s="264">
        <f t="shared" si="216"/>
        <v>7.6374999999999993</v>
      </c>
      <c r="R461" s="264">
        <f t="shared" si="217"/>
        <v>8.0339999999999989</v>
      </c>
      <c r="S461" s="264">
        <f t="shared" si="218"/>
        <v>8.2525000000000013</v>
      </c>
      <c r="T461" s="264">
        <f t="shared" si="219"/>
        <v>8.6020000000000003</v>
      </c>
      <c r="U461" s="264">
        <f t="shared" si="220"/>
        <v>8.8475000000000001</v>
      </c>
      <c r="V461" s="264">
        <f t="shared" si="221"/>
        <v>9.2234999999999996</v>
      </c>
      <c r="W461" s="264">
        <f t="shared" si="222"/>
        <v>9.972999999999999</v>
      </c>
      <c r="X461" s="264">
        <f t="shared" si="223"/>
        <v>10.7905</v>
      </c>
      <c r="Y461" s="264">
        <f t="shared" si="224"/>
        <v>11.26</v>
      </c>
      <c r="Z461" s="264">
        <f t="shared" si="225"/>
        <v>11.591000000000001</v>
      </c>
      <c r="AA461" s="264">
        <f t="shared" si="226"/>
        <v>12.102</v>
      </c>
      <c r="AB461" s="264">
        <f t="shared" si="227"/>
        <v>12.4475</v>
      </c>
      <c r="AC461" s="264">
        <f t="shared" si="228"/>
        <v>13.1305</v>
      </c>
      <c r="AD461" s="264">
        <f t="shared" si="229"/>
        <v>14.403500000000001</v>
      </c>
      <c r="AF461" s="266">
        <v>459</v>
      </c>
      <c r="AG461" s="266">
        <v>4.07E-2</v>
      </c>
      <c r="AH461" s="266">
        <v>10.3279</v>
      </c>
      <c r="AI461" s="266">
        <v>0.1101</v>
      </c>
      <c r="AJ461" s="266">
        <v>7.3319999999999999</v>
      </c>
      <c r="AK461" s="266">
        <v>7.9829999999999997</v>
      </c>
      <c r="AL461" s="266">
        <v>8.3889999999999993</v>
      </c>
      <c r="AM461" s="266">
        <v>8.6110000000000007</v>
      </c>
      <c r="AN461" s="266">
        <v>8.9649999999999999</v>
      </c>
      <c r="AO461" s="266">
        <v>9.2119999999999997</v>
      </c>
      <c r="AP461" s="266">
        <v>9.5879999999999992</v>
      </c>
      <c r="AQ461" s="266">
        <v>10.327999999999999</v>
      </c>
      <c r="AR461" s="266">
        <v>11.122999999999999</v>
      </c>
      <c r="AS461" s="266">
        <v>11.573</v>
      </c>
      <c r="AT461" s="266">
        <v>11.888</v>
      </c>
      <c r="AU461" s="266">
        <v>12.37</v>
      </c>
      <c r="AV461" s="266">
        <v>12.693</v>
      </c>
      <c r="AW461" s="266">
        <v>13.324999999999999</v>
      </c>
      <c r="AX461" s="266">
        <v>14.48</v>
      </c>
      <c r="BA461" s="372">
        <v>459</v>
      </c>
      <c r="BB461" s="372">
        <v>-0.2392</v>
      </c>
      <c r="BC461" s="372">
        <v>9.6178000000000008</v>
      </c>
      <c r="BD461" s="372">
        <v>0.123</v>
      </c>
      <c r="BE461" s="372">
        <v>6.6849999999999996</v>
      </c>
      <c r="BF461" s="372">
        <v>7.2919999999999998</v>
      </c>
      <c r="BG461" s="372">
        <v>7.6790000000000003</v>
      </c>
      <c r="BH461" s="372">
        <v>7.8940000000000001</v>
      </c>
      <c r="BI461" s="372">
        <v>8.2390000000000008</v>
      </c>
      <c r="BJ461" s="372">
        <v>8.4830000000000005</v>
      </c>
      <c r="BK461" s="372">
        <v>8.859</v>
      </c>
      <c r="BL461" s="372">
        <v>9.6180000000000003</v>
      </c>
      <c r="BM461" s="372">
        <v>10.458</v>
      </c>
      <c r="BN461" s="372">
        <v>10.946999999999999</v>
      </c>
      <c r="BO461" s="372">
        <v>11.294</v>
      </c>
      <c r="BP461" s="372">
        <v>11.834</v>
      </c>
      <c r="BQ461" s="372">
        <v>12.202</v>
      </c>
      <c r="BR461" s="372">
        <v>12.936</v>
      </c>
      <c r="BS461" s="372">
        <v>14.327</v>
      </c>
    </row>
    <row r="462" spans="1:71" x14ac:dyDescent="0.2">
      <c r="A462" s="265">
        <f t="shared" si="230"/>
        <v>9.98</v>
      </c>
      <c r="B462" s="265">
        <f t="shared" si="231"/>
        <v>9.23</v>
      </c>
      <c r="C462" s="265">
        <f t="shared" si="208"/>
        <v>10.798</v>
      </c>
      <c r="D462" s="265">
        <f t="shared" si="232"/>
        <v>460</v>
      </c>
      <c r="E462" s="373">
        <f t="shared" si="233"/>
        <v>15.112936344969199</v>
      </c>
      <c r="F462" s="373">
        <f t="shared" si="234"/>
        <v>1.2594113620807665</v>
      </c>
      <c r="G462" s="373">
        <f t="shared" si="235"/>
        <v>24.112936344969199</v>
      </c>
      <c r="H462" s="374">
        <f t="shared" si="236"/>
        <v>0.97382618869844417</v>
      </c>
      <c r="I462" s="374">
        <f t="shared" si="209"/>
        <v>0.85582029570772666</v>
      </c>
      <c r="J462" s="374">
        <f t="shared" si="210"/>
        <v>0.90083422062337026</v>
      </c>
      <c r="K462" s="265" cm="1">
        <f t="array" ref="K462">$G462^gamma_drug4/($G462^gamma_drug4+(AGE_50_drug4+9)^gamma_drug4)</f>
        <v>1</v>
      </c>
      <c r="L462" s="264">
        <f t="shared" si="211"/>
        <v>460</v>
      </c>
      <c r="M462" s="264">
        <f t="shared" si="212"/>
        <v>-9.9499999999999991E-2</v>
      </c>
      <c r="N462" s="264">
        <f t="shared" si="213"/>
        <v>9.9798000000000009</v>
      </c>
      <c r="O462" s="264">
        <f t="shared" si="214"/>
        <v>0.11655499999999999</v>
      </c>
      <c r="P462" s="264">
        <f t="shared" si="215"/>
        <v>7.0135000000000005</v>
      </c>
      <c r="Q462" s="264">
        <f t="shared" si="216"/>
        <v>7.6434999999999995</v>
      </c>
      <c r="R462" s="264">
        <f t="shared" si="217"/>
        <v>8.0389999999999997</v>
      </c>
      <c r="S462" s="264">
        <f t="shared" si="218"/>
        <v>8.2580000000000009</v>
      </c>
      <c r="T462" s="264">
        <f t="shared" si="219"/>
        <v>8.6080000000000005</v>
      </c>
      <c r="U462" s="264">
        <f t="shared" si="220"/>
        <v>8.8535000000000004</v>
      </c>
      <c r="V462" s="264">
        <f t="shared" si="221"/>
        <v>9.23</v>
      </c>
      <c r="W462" s="264">
        <f t="shared" si="222"/>
        <v>9.98</v>
      </c>
      <c r="X462" s="264">
        <f t="shared" si="223"/>
        <v>10.798</v>
      </c>
      <c r="Y462" s="264">
        <f t="shared" si="224"/>
        <v>11.268000000000001</v>
      </c>
      <c r="Z462" s="264">
        <f t="shared" si="225"/>
        <v>11.599</v>
      </c>
      <c r="AA462" s="264">
        <f t="shared" si="226"/>
        <v>12.111000000000001</v>
      </c>
      <c r="AB462" s="264">
        <f t="shared" si="227"/>
        <v>12.4565</v>
      </c>
      <c r="AC462" s="264">
        <f t="shared" si="228"/>
        <v>13.140499999999999</v>
      </c>
      <c r="AD462" s="264">
        <f t="shared" si="229"/>
        <v>14.413499999999999</v>
      </c>
      <c r="AF462" s="266">
        <v>460</v>
      </c>
      <c r="AG462" s="266">
        <v>4.0500000000000001E-2</v>
      </c>
      <c r="AH462" s="266">
        <v>10.334899999999999</v>
      </c>
      <c r="AI462" s="266">
        <v>0.11011</v>
      </c>
      <c r="AJ462" s="266">
        <v>7.3369999999999997</v>
      </c>
      <c r="AK462" s="266">
        <v>7.9889999999999999</v>
      </c>
      <c r="AL462" s="266">
        <v>8.3940000000000001</v>
      </c>
      <c r="AM462" s="266">
        <v>8.6170000000000009</v>
      </c>
      <c r="AN462" s="266">
        <v>8.9710000000000001</v>
      </c>
      <c r="AO462" s="266">
        <v>9.218</v>
      </c>
      <c r="AP462" s="266">
        <v>9.5939999999999994</v>
      </c>
      <c r="AQ462" s="266">
        <v>10.335000000000001</v>
      </c>
      <c r="AR462" s="266">
        <v>11.13</v>
      </c>
      <c r="AS462" s="266">
        <v>11.581</v>
      </c>
      <c r="AT462" s="266">
        <v>11.896000000000001</v>
      </c>
      <c r="AU462" s="266">
        <v>12.379</v>
      </c>
      <c r="AV462" s="266">
        <v>12.702</v>
      </c>
      <c r="AW462" s="266">
        <v>13.335000000000001</v>
      </c>
      <c r="AX462" s="266">
        <v>14.49</v>
      </c>
      <c r="BA462" s="372">
        <v>460</v>
      </c>
      <c r="BB462" s="372">
        <v>-0.23949999999999999</v>
      </c>
      <c r="BC462" s="372">
        <v>9.6247000000000007</v>
      </c>
      <c r="BD462" s="372">
        <v>0.123</v>
      </c>
      <c r="BE462" s="372">
        <v>6.69</v>
      </c>
      <c r="BF462" s="372">
        <v>7.298</v>
      </c>
      <c r="BG462" s="372">
        <v>7.6840000000000002</v>
      </c>
      <c r="BH462" s="372">
        <v>7.899</v>
      </c>
      <c r="BI462" s="372">
        <v>8.2449999999999992</v>
      </c>
      <c r="BJ462" s="372">
        <v>8.4890000000000008</v>
      </c>
      <c r="BK462" s="372">
        <v>8.8659999999999997</v>
      </c>
      <c r="BL462" s="372">
        <v>9.625</v>
      </c>
      <c r="BM462" s="372">
        <v>10.465999999999999</v>
      </c>
      <c r="BN462" s="372">
        <v>10.955</v>
      </c>
      <c r="BO462" s="372">
        <v>11.302</v>
      </c>
      <c r="BP462" s="372">
        <v>11.843</v>
      </c>
      <c r="BQ462" s="372">
        <v>12.211</v>
      </c>
      <c r="BR462" s="372">
        <v>12.946</v>
      </c>
      <c r="BS462" s="372">
        <v>14.337</v>
      </c>
    </row>
    <row r="463" spans="1:71" x14ac:dyDescent="0.2">
      <c r="A463" s="265">
        <f t="shared" si="230"/>
        <v>9.9870000000000001</v>
      </c>
      <c r="B463" s="265">
        <f t="shared" si="231"/>
        <v>9.2364999999999995</v>
      </c>
      <c r="C463" s="265">
        <f t="shared" si="208"/>
        <v>10.806000000000001</v>
      </c>
      <c r="D463" s="265">
        <f t="shared" si="232"/>
        <v>461</v>
      </c>
      <c r="E463" s="373">
        <f t="shared" si="233"/>
        <v>15.145790554414784</v>
      </c>
      <c r="F463" s="373">
        <f t="shared" si="234"/>
        <v>1.2621492128678986</v>
      </c>
      <c r="G463" s="373">
        <f t="shared" si="235"/>
        <v>24.145790554414784</v>
      </c>
      <c r="H463" s="374">
        <f t="shared" si="236"/>
        <v>0.97397673306997934</v>
      </c>
      <c r="I463" s="374">
        <f t="shared" si="209"/>
        <v>0.85632694017288302</v>
      </c>
      <c r="J463" s="374">
        <f t="shared" si="210"/>
        <v>0.90115001834709518</v>
      </c>
      <c r="K463" s="265" cm="1">
        <f t="array" ref="K463">$G463^gamma_drug4/($G463^gamma_drug4+(AGE_50_drug4+9)^gamma_drug4)</f>
        <v>1</v>
      </c>
      <c r="L463" s="264">
        <f t="shared" si="211"/>
        <v>461</v>
      </c>
      <c r="M463" s="264">
        <f t="shared" si="212"/>
        <v>-9.9750000000000005E-2</v>
      </c>
      <c r="N463" s="264">
        <f t="shared" si="213"/>
        <v>9.9868000000000006</v>
      </c>
      <c r="O463" s="264">
        <f t="shared" si="214"/>
        <v>0.11656</v>
      </c>
      <c r="P463" s="264">
        <f t="shared" si="215"/>
        <v>7.0184999999999995</v>
      </c>
      <c r="Q463" s="264">
        <f t="shared" si="216"/>
        <v>7.6485000000000003</v>
      </c>
      <c r="R463" s="264">
        <f t="shared" si="217"/>
        <v>8.0449999999999999</v>
      </c>
      <c r="S463" s="264">
        <f t="shared" si="218"/>
        <v>8.2639999999999993</v>
      </c>
      <c r="T463" s="264">
        <f t="shared" si="219"/>
        <v>8.6140000000000008</v>
      </c>
      <c r="U463" s="264">
        <f t="shared" si="220"/>
        <v>8.8595000000000006</v>
      </c>
      <c r="V463" s="264">
        <f t="shared" si="221"/>
        <v>9.2364999999999995</v>
      </c>
      <c r="W463" s="264">
        <f t="shared" si="222"/>
        <v>9.9870000000000001</v>
      </c>
      <c r="X463" s="264">
        <f t="shared" si="223"/>
        <v>10.806000000000001</v>
      </c>
      <c r="Y463" s="264">
        <f t="shared" si="224"/>
        <v>11.276</v>
      </c>
      <c r="Z463" s="264">
        <f t="shared" si="225"/>
        <v>11.608000000000001</v>
      </c>
      <c r="AA463" s="264">
        <f t="shared" si="226"/>
        <v>12.119</v>
      </c>
      <c r="AB463" s="264">
        <f t="shared" si="227"/>
        <v>12.4655</v>
      </c>
      <c r="AC463" s="264">
        <f t="shared" si="228"/>
        <v>13.1495</v>
      </c>
      <c r="AD463" s="264">
        <f t="shared" si="229"/>
        <v>14.4245</v>
      </c>
      <c r="AF463" s="266">
        <v>461</v>
      </c>
      <c r="AG463" s="266">
        <v>4.0300000000000002E-2</v>
      </c>
      <c r="AH463" s="266">
        <v>10.341900000000001</v>
      </c>
      <c r="AI463" s="266">
        <v>0.11012</v>
      </c>
      <c r="AJ463" s="266">
        <v>7.3419999999999996</v>
      </c>
      <c r="AK463" s="266">
        <v>7.9939999999999998</v>
      </c>
      <c r="AL463" s="266">
        <v>8.4</v>
      </c>
      <c r="AM463" s="266">
        <v>8.6229999999999993</v>
      </c>
      <c r="AN463" s="266">
        <v>8.9770000000000003</v>
      </c>
      <c r="AO463" s="266">
        <v>9.2240000000000002</v>
      </c>
      <c r="AP463" s="266">
        <v>9.6010000000000009</v>
      </c>
      <c r="AQ463" s="266">
        <v>10.342000000000001</v>
      </c>
      <c r="AR463" s="266">
        <v>11.138</v>
      </c>
      <c r="AS463" s="266">
        <v>11.589</v>
      </c>
      <c r="AT463" s="266">
        <v>11.904999999999999</v>
      </c>
      <c r="AU463" s="266">
        <v>12.387</v>
      </c>
      <c r="AV463" s="266">
        <v>12.711</v>
      </c>
      <c r="AW463" s="266">
        <v>13.343999999999999</v>
      </c>
      <c r="AX463" s="266">
        <v>14.500999999999999</v>
      </c>
      <c r="BA463" s="372">
        <v>461</v>
      </c>
      <c r="BB463" s="372">
        <v>-0.23980000000000001</v>
      </c>
      <c r="BC463" s="372">
        <v>9.6317000000000004</v>
      </c>
      <c r="BD463" s="372">
        <v>0.123</v>
      </c>
      <c r="BE463" s="372">
        <v>6.6950000000000003</v>
      </c>
      <c r="BF463" s="372">
        <v>7.3029999999999999</v>
      </c>
      <c r="BG463" s="372">
        <v>7.69</v>
      </c>
      <c r="BH463" s="372">
        <v>7.9050000000000002</v>
      </c>
      <c r="BI463" s="372">
        <v>8.2509999999999994</v>
      </c>
      <c r="BJ463" s="372">
        <v>8.4949999999999992</v>
      </c>
      <c r="BK463" s="372">
        <v>8.8719999999999999</v>
      </c>
      <c r="BL463" s="372">
        <v>9.6319999999999997</v>
      </c>
      <c r="BM463" s="372">
        <v>10.474</v>
      </c>
      <c r="BN463" s="372">
        <v>10.962999999999999</v>
      </c>
      <c r="BO463" s="372">
        <v>11.311</v>
      </c>
      <c r="BP463" s="372">
        <v>11.851000000000001</v>
      </c>
      <c r="BQ463" s="372">
        <v>12.22</v>
      </c>
      <c r="BR463" s="372">
        <v>12.955</v>
      </c>
      <c r="BS463" s="372">
        <v>14.348000000000001</v>
      </c>
    </row>
    <row r="464" spans="1:71" x14ac:dyDescent="0.2">
      <c r="A464" s="265">
        <f t="shared" si="230"/>
        <v>9.9939999999999998</v>
      </c>
      <c r="B464" s="265">
        <f t="shared" si="231"/>
        <v>9.2429999999999986</v>
      </c>
      <c r="C464" s="265">
        <f t="shared" si="208"/>
        <v>10.813500000000001</v>
      </c>
      <c r="D464" s="265">
        <f t="shared" si="232"/>
        <v>462</v>
      </c>
      <c r="E464" s="373">
        <f t="shared" si="233"/>
        <v>15.178644763860369</v>
      </c>
      <c r="F464" s="373">
        <f t="shared" si="234"/>
        <v>1.2648870636550309</v>
      </c>
      <c r="G464" s="373">
        <f t="shared" si="235"/>
        <v>24.178644763860369</v>
      </c>
      <c r="H464" s="374">
        <f t="shared" si="236"/>
        <v>0.97412623157443579</v>
      </c>
      <c r="I464" s="374">
        <f t="shared" si="209"/>
        <v>0.85683141624699433</v>
      </c>
      <c r="J464" s="374">
        <f t="shared" si="210"/>
        <v>0.90146449282552221</v>
      </c>
      <c r="K464" s="265" cm="1">
        <f t="array" ref="K464">$G464^gamma_drug4/($G464^gamma_drug4+(AGE_50_drug4+9)^gamma_drug4)</f>
        <v>1</v>
      </c>
      <c r="L464" s="264">
        <f t="shared" si="211"/>
        <v>462</v>
      </c>
      <c r="M464" s="264">
        <f t="shared" si="212"/>
        <v>-0.10009999999999999</v>
      </c>
      <c r="N464" s="264">
        <f t="shared" si="213"/>
        <v>9.9938000000000002</v>
      </c>
      <c r="O464" s="264">
        <f t="shared" si="214"/>
        <v>0.116565</v>
      </c>
      <c r="P464" s="264">
        <f t="shared" si="215"/>
        <v>7.0229999999999997</v>
      </c>
      <c r="Q464" s="264">
        <f t="shared" si="216"/>
        <v>7.6539999999999999</v>
      </c>
      <c r="R464" s="264">
        <f t="shared" si="217"/>
        <v>8.0504999999999995</v>
      </c>
      <c r="S464" s="264">
        <f t="shared" si="218"/>
        <v>8.27</v>
      </c>
      <c r="T464" s="264">
        <f t="shared" si="219"/>
        <v>8.620000000000001</v>
      </c>
      <c r="U464" s="264">
        <f t="shared" si="220"/>
        <v>8.8655000000000008</v>
      </c>
      <c r="V464" s="264">
        <f t="shared" si="221"/>
        <v>9.2429999999999986</v>
      </c>
      <c r="W464" s="264">
        <f t="shared" si="222"/>
        <v>9.9939999999999998</v>
      </c>
      <c r="X464" s="264">
        <f t="shared" si="223"/>
        <v>10.813500000000001</v>
      </c>
      <c r="Y464" s="264">
        <f t="shared" si="224"/>
        <v>11.283999999999999</v>
      </c>
      <c r="Z464" s="264">
        <f t="shared" si="225"/>
        <v>11.616</v>
      </c>
      <c r="AA464" s="264">
        <f t="shared" si="226"/>
        <v>12.128</v>
      </c>
      <c r="AB464" s="264">
        <f t="shared" si="227"/>
        <v>12.474499999999999</v>
      </c>
      <c r="AC464" s="264">
        <f t="shared" si="228"/>
        <v>13.158999999999999</v>
      </c>
      <c r="AD464" s="264">
        <f t="shared" si="229"/>
        <v>14.434999999999999</v>
      </c>
      <c r="AF464" s="266">
        <v>462</v>
      </c>
      <c r="AG464" s="266">
        <v>0.04</v>
      </c>
      <c r="AH464" s="266">
        <v>10.3489</v>
      </c>
      <c r="AI464" s="266">
        <v>0.11013000000000001</v>
      </c>
      <c r="AJ464" s="266">
        <v>7.3460000000000001</v>
      </c>
      <c r="AK464" s="266">
        <v>7.9989999999999997</v>
      </c>
      <c r="AL464" s="266">
        <v>8.4049999999999994</v>
      </c>
      <c r="AM464" s="266">
        <v>8.6289999999999996</v>
      </c>
      <c r="AN464" s="266">
        <v>8.9830000000000005</v>
      </c>
      <c r="AO464" s="266">
        <v>9.23</v>
      </c>
      <c r="AP464" s="266">
        <v>9.6069999999999993</v>
      </c>
      <c r="AQ464" s="266">
        <v>10.349</v>
      </c>
      <c r="AR464" s="266">
        <v>11.146000000000001</v>
      </c>
      <c r="AS464" s="266">
        <v>11.597</v>
      </c>
      <c r="AT464" s="266">
        <v>11.913</v>
      </c>
      <c r="AU464" s="266">
        <v>12.396000000000001</v>
      </c>
      <c r="AV464" s="266">
        <v>12.72</v>
      </c>
      <c r="AW464" s="266">
        <v>13.353</v>
      </c>
      <c r="AX464" s="266">
        <v>14.510999999999999</v>
      </c>
      <c r="BA464" s="372">
        <v>462</v>
      </c>
      <c r="BB464" s="372">
        <v>-0.2402</v>
      </c>
      <c r="BC464" s="372">
        <v>9.6387</v>
      </c>
      <c r="BD464" s="372">
        <v>0.123</v>
      </c>
      <c r="BE464" s="372">
        <v>6.7</v>
      </c>
      <c r="BF464" s="372">
        <v>7.3090000000000002</v>
      </c>
      <c r="BG464" s="372">
        <v>7.6959999999999997</v>
      </c>
      <c r="BH464" s="372">
        <v>7.9109999999999996</v>
      </c>
      <c r="BI464" s="372">
        <v>8.2569999999999997</v>
      </c>
      <c r="BJ464" s="372">
        <v>8.5009999999999994</v>
      </c>
      <c r="BK464" s="372">
        <v>8.8789999999999996</v>
      </c>
      <c r="BL464" s="372">
        <v>9.6389999999999993</v>
      </c>
      <c r="BM464" s="372">
        <v>10.481</v>
      </c>
      <c r="BN464" s="372">
        <v>10.971</v>
      </c>
      <c r="BO464" s="372">
        <v>11.319000000000001</v>
      </c>
      <c r="BP464" s="372">
        <v>11.86</v>
      </c>
      <c r="BQ464" s="372">
        <v>12.228999999999999</v>
      </c>
      <c r="BR464" s="372">
        <v>12.965</v>
      </c>
      <c r="BS464" s="372">
        <v>14.359</v>
      </c>
    </row>
    <row r="465" spans="1:71" x14ac:dyDescent="0.2">
      <c r="A465" s="265">
        <f t="shared" si="230"/>
        <v>10.001000000000001</v>
      </c>
      <c r="B465" s="265">
        <f t="shared" si="231"/>
        <v>9.2489999999999988</v>
      </c>
      <c r="C465" s="265">
        <f t="shared" si="208"/>
        <v>10.821000000000002</v>
      </c>
      <c r="D465" s="265">
        <f t="shared" si="232"/>
        <v>463</v>
      </c>
      <c r="E465" s="373">
        <f t="shared" si="233"/>
        <v>15.211498973305956</v>
      </c>
      <c r="F465" s="373">
        <f t="shared" si="234"/>
        <v>1.267624914442163</v>
      </c>
      <c r="G465" s="373">
        <f t="shared" si="235"/>
        <v>24.211498973305957</v>
      </c>
      <c r="H465" s="374">
        <f t="shared" si="236"/>
        <v>0.97427469262167476</v>
      </c>
      <c r="I465" s="374">
        <f t="shared" si="209"/>
        <v>0.85733373405833657</v>
      </c>
      <c r="J465" s="374">
        <f t="shared" si="210"/>
        <v>0.90177765069418037</v>
      </c>
      <c r="K465" s="265" cm="1">
        <f t="array" ref="K465">$G465^gamma_drug4/($G465^gamma_drug4+(AGE_50_drug4+9)^gamma_drug4)</f>
        <v>1</v>
      </c>
      <c r="L465" s="264">
        <f t="shared" si="211"/>
        <v>463</v>
      </c>
      <c r="M465" s="264">
        <f t="shared" si="212"/>
        <v>-0.10034999999999999</v>
      </c>
      <c r="N465" s="264">
        <f t="shared" si="213"/>
        <v>10.0008</v>
      </c>
      <c r="O465" s="264">
        <f t="shared" si="214"/>
        <v>0.11657000000000001</v>
      </c>
      <c r="P465" s="264">
        <f t="shared" si="215"/>
        <v>7.0280000000000005</v>
      </c>
      <c r="Q465" s="264">
        <f t="shared" si="216"/>
        <v>7.6595000000000004</v>
      </c>
      <c r="R465" s="264">
        <f t="shared" si="217"/>
        <v>8.0559999999999992</v>
      </c>
      <c r="S465" s="264">
        <f t="shared" si="218"/>
        <v>8.275500000000001</v>
      </c>
      <c r="T465" s="264">
        <f t="shared" si="219"/>
        <v>8.6260000000000012</v>
      </c>
      <c r="U465" s="264">
        <f t="shared" si="220"/>
        <v>8.8715000000000011</v>
      </c>
      <c r="V465" s="264">
        <f t="shared" si="221"/>
        <v>9.2489999999999988</v>
      </c>
      <c r="W465" s="264">
        <f t="shared" si="222"/>
        <v>10.001000000000001</v>
      </c>
      <c r="X465" s="264">
        <f t="shared" si="223"/>
        <v>10.821000000000002</v>
      </c>
      <c r="Y465" s="264">
        <f t="shared" si="224"/>
        <v>11.292</v>
      </c>
      <c r="Z465" s="264">
        <f t="shared" si="225"/>
        <v>11.623999999999999</v>
      </c>
      <c r="AA465" s="264">
        <f t="shared" si="226"/>
        <v>12.137</v>
      </c>
      <c r="AB465" s="264">
        <f t="shared" si="227"/>
        <v>12.483499999999999</v>
      </c>
      <c r="AC465" s="264">
        <f t="shared" si="228"/>
        <v>13.1685</v>
      </c>
      <c r="AD465" s="264">
        <f t="shared" si="229"/>
        <v>14.445499999999999</v>
      </c>
      <c r="AF465" s="266">
        <v>463</v>
      </c>
      <c r="AG465" s="266">
        <v>3.9800000000000002E-2</v>
      </c>
      <c r="AH465" s="266">
        <v>10.3559</v>
      </c>
      <c r="AI465" s="266">
        <v>0.11014</v>
      </c>
      <c r="AJ465" s="266">
        <v>7.351</v>
      </c>
      <c r="AK465" s="266">
        <v>8.0050000000000008</v>
      </c>
      <c r="AL465" s="266">
        <v>8.4109999999999996</v>
      </c>
      <c r="AM465" s="266">
        <v>8.6340000000000003</v>
      </c>
      <c r="AN465" s="266">
        <v>8.9890000000000008</v>
      </c>
      <c r="AO465" s="266">
        <v>9.2360000000000007</v>
      </c>
      <c r="AP465" s="266">
        <v>9.6129999999999995</v>
      </c>
      <c r="AQ465" s="266">
        <v>10.356</v>
      </c>
      <c r="AR465" s="266">
        <v>11.153</v>
      </c>
      <c r="AS465" s="266">
        <v>11.605</v>
      </c>
      <c r="AT465" s="266">
        <v>11.920999999999999</v>
      </c>
      <c r="AU465" s="266">
        <v>12.404999999999999</v>
      </c>
      <c r="AV465" s="266">
        <v>12.728999999999999</v>
      </c>
      <c r="AW465" s="266">
        <v>13.363</v>
      </c>
      <c r="AX465" s="266">
        <v>14.521000000000001</v>
      </c>
      <c r="BA465" s="372">
        <v>463</v>
      </c>
      <c r="BB465" s="372">
        <v>-0.24049999999999999</v>
      </c>
      <c r="BC465" s="372">
        <v>9.6456999999999997</v>
      </c>
      <c r="BD465" s="372">
        <v>0.123</v>
      </c>
      <c r="BE465" s="372">
        <v>6.7050000000000001</v>
      </c>
      <c r="BF465" s="372">
        <v>7.3140000000000001</v>
      </c>
      <c r="BG465" s="372">
        <v>7.7009999999999996</v>
      </c>
      <c r="BH465" s="372">
        <v>7.9169999999999998</v>
      </c>
      <c r="BI465" s="372">
        <v>8.2629999999999999</v>
      </c>
      <c r="BJ465" s="372">
        <v>8.5069999999999997</v>
      </c>
      <c r="BK465" s="372">
        <v>8.8849999999999998</v>
      </c>
      <c r="BL465" s="372">
        <v>9.6460000000000008</v>
      </c>
      <c r="BM465" s="372">
        <v>10.489000000000001</v>
      </c>
      <c r="BN465" s="372">
        <v>10.978999999999999</v>
      </c>
      <c r="BO465" s="372">
        <v>11.327</v>
      </c>
      <c r="BP465" s="372">
        <v>11.869</v>
      </c>
      <c r="BQ465" s="372">
        <v>12.238</v>
      </c>
      <c r="BR465" s="372">
        <v>12.974</v>
      </c>
      <c r="BS465" s="372">
        <v>14.37</v>
      </c>
    </row>
    <row r="466" spans="1:71" x14ac:dyDescent="0.2">
      <c r="A466" s="265">
        <f t="shared" si="230"/>
        <v>10.007999999999999</v>
      </c>
      <c r="B466" s="265">
        <f t="shared" si="231"/>
        <v>9.2554999999999996</v>
      </c>
      <c r="C466" s="265">
        <f t="shared" si="208"/>
        <v>10.8285</v>
      </c>
      <c r="D466" s="265">
        <f t="shared" si="232"/>
        <v>464</v>
      </c>
      <c r="E466" s="373">
        <f t="shared" si="233"/>
        <v>15.24435318275154</v>
      </c>
      <c r="F466" s="373">
        <f t="shared" si="234"/>
        <v>1.270362765229295</v>
      </c>
      <c r="G466" s="373">
        <f t="shared" si="235"/>
        <v>24.244353182751539</v>
      </c>
      <c r="H466" s="374">
        <f t="shared" si="236"/>
        <v>0.9744221245459862</v>
      </c>
      <c r="I466" s="374">
        <f t="shared" si="209"/>
        <v>0.85783390369113988</v>
      </c>
      <c r="J466" s="374">
        <f t="shared" si="210"/>
        <v>0.90208949855161324</v>
      </c>
      <c r="K466" s="265" cm="1">
        <f t="array" ref="K466">$G466^gamma_drug4/($G466^gamma_drug4+(AGE_50_drug4+9)^gamma_drug4)</f>
        <v>1</v>
      </c>
      <c r="L466" s="264">
        <f t="shared" si="211"/>
        <v>464</v>
      </c>
      <c r="M466" s="264">
        <f t="shared" si="212"/>
        <v>-0.10059999999999999</v>
      </c>
      <c r="N466" s="264">
        <f t="shared" si="213"/>
        <v>10.00775</v>
      </c>
      <c r="O466" s="264">
        <f t="shared" si="214"/>
        <v>0.116575</v>
      </c>
      <c r="P466" s="264">
        <f t="shared" si="215"/>
        <v>7.0329999999999995</v>
      </c>
      <c r="Q466" s="264">
        <f t="shared" si="216"/>
        <v>7.6645000000000003</v>
      </c>
      <c r="R466" s="264">
        <f t="shared" si="217"/>
        <v>8.0619999999999994</v>
      </c>
      <c r="S466" s="264">
        <f t="shared" si="218"/>
        <v>8.2810000000000006</v>
      </c>
      <c r="T466" s="264">
        <f t="shared" si="219"/>
        <v>8.6319999999999997</v>
      </c>
      <c r="U466" s="264">
        <f t="shared" si="220"/>
        <v>8.8780000000000001</v>
      </c>
      <c r="V466" s="264">
        <f t="shared" si="221"/>
        <v>9.2554999999999996</v>
      </c>
      <c r="W466" s="264">
        <f t="shared" si="222"/>
        <v>10.007999999999999</v>
      </c>
      <c r="X466" s="264">
        <f t="shared" si="223"/>
        <v>10.8285</v>
      </c>
      <c r="Y466" s="264">
        <f t="shared" si="224"/>
        <v>11.3</v>
      </c>
      <c r="Z466" s="264">
        <f t="shared" si="225"/>
        <v>11.632000000000001</v>
      </c>
      <c r="AA466" s="264">
        <f t="shared" si="226"/>
        <v>12.145</v>
      </c>
      <c r="AB466" s="264">
        <f t="shared" si="227"/>
        <v>12.4925</v>
      </c>
      <c r="AC466" s="264">
        <f t="shared" si="228"/>
        <v>13.178000000000001</v>
      </c>
      <c r="AD466" s="264">
        <f t="shared" si="229"/>
        <v>14.456</v>
      </c>
      <c r="AF466" s="266">
        <v>464</v>
      </c>
      <c r="AG466" s="266">
        <v>3.9600000000000003E-2</v>
      </c>
      <c r="AH466" s="266">
        <v>10.3629</v>
      </c>
      <c r="AI466" s="266">
        <v>0.11015</v>
      </c>
      <c r="AJ466" s="266">
        <v>7.3559999999999999</v>
      </c>
      <c r="AK466" s="266">
        <v>8.01</v>
      </c>
      <c r="AL466" s="266">
        <v>8.4169999999999998</v>
      </c>
      <c r="AM466" s="266">
        <v>8.64</v>
      </c>
      <c r="AN466" s="266">
        <v>8.9949999999999992</v>
      </c>
      <c r="AO466" s="266">
        <v>9.2420000000000009</v>
      </c>
      <c r="AP466" s="266">
        <v>9.6199999999999992</v>
      </c>
      <c r="AQ466" s="266">
        <v>10.363</v>
      </c>
      <c r="AR466" s="266">
        <v>11.161</v>
      </c>
      <c r="AS466" s="266">
        <v>11.613</v>
      </c>
      <c r="AT466" s="266">
        <v>11.929</v>
      </c>
      <c r="AU466" s="266">
        <v>12.413</v>
      </c>
      <c r="AV466" s="266">
        <v>12.738</v>
      </c>
      <c r="AW466" s="266">
        <v>13.372</v>
      </c>
      <c r="AX466" s="266">
        <v>14.532</v>
      </c>
      <c r="BA466" s="372">
        <v>464</v>
      </c>
      <c r="BB466" s="372">
        <v>-0.24079999999999999</v>
      </c>
      <c r="BC466" s="372">
        <v>9.6525999999999996</v>
      </c>
      <c r="BD466" s="372">
        <v>0.123</v>
      </c>
      <c r="BE466" s="372">
        <v>6.71</v>
      </c>
      <c r="BF466" s="372">
        <v>7.319</v>
      </c>
      <c r="BG466" s="372">
        <v>7.7069999999999999</v>
      </c>
      <c r="BH466" s="372">
        <v>7.9219999999999997</v>
      </c>
      <c r="BI466" s="372">
        <v>8.2690000000000001</v>
      </c>
      <c r="BJ466" s="372">
        <v>8.5139999999999993</v>
      </c>
      <c r="BK466" s="372">
        <v>8.891</v>
      </c>
      <c r="BL466" s="372">
        <v>9.6530000000000005</v>
      </c>
      <c r="BM466" s="372">
        <v>10.496</v>
      </c>
      <c r="BN466" s="372">
        <v>10.987</v>
      </c>
      <c r="BO466" s="372">
        <v>11.335000000000001</v>
      </c>
      <c r="BP466" s="372">
        <v>11.877000000000001</v>
      </c>
      <c r="BQ466" s="372">
        <v>12.247</v>
      </c>
      <c r="BR466" s="372">
        <v>12.984</v>
      </c>
      <c r="BS466" s="372">
        <v>14.38</v>
      </c>
    </row>
    <row r="467" spans="1:71" x14ac:dyDescent="0.2">
      <c r="A467" s="265">
        <f t="shared" si="230"/>
        <v>10.015000000000001</v>
      </c>
      <c r="B467" s="265">
        <f t="shared" si="231"/>
        <v>9.2620000000000005</v>
      </c>
      <c r="C467" s="265">
        <f t="shared" si="208"/>
        <v>10.836500000000001</v>
      </c>
      <c r="D467" s="265">
        <f t="shared" si="232"/>
        <v>465</v>
      </c>
      <c r="E467" s="373">
        <f t="shared" si="233"/>
        <v>15.277207392197125</v>
      </c>
      <c r="F467" s="373">
        <f t="shared" si="234"/>
        <v>1.2731006160164271</v>
      </c>
      <c r="G467" s="373">
        <f t="shared" si="235"/>
        <v>24.277207392197127</v>
      </c>
      <c r="H467" s="374">
        <f t="shared" si="236"/>
        <v>0.97456853560682144</v>
      </c>
      <c r="I467" s="374">
        <f t="shared" si="209"/>
        <v>0.8583319351856793</v>
      </c>
      <c r="J467" s="374">
        <f t="shared" si="210"/>
        <v>0.90240004295958753</v>
      </c>
      <c r="K467" s="265" cm="1">
        <f t="array" ref="K467">$G467^gamma_drug4/($G467^gamma_drug4+(AGE_50_drug4+9)^gamma_drug4)</f>
        <v>1</v>
      </c>
      <c r="L467" s="264">
        <f t="shared" si="211"/>
        <v>465</v>
      </c>
      <c r="M467" s="264">
        <f t="shared" si="212"/>
        <v>-0.1009</v>
      </c>
      <c r="N467" s="264">
        <f t="shared" si="213"/>
        <v>10.014749999999999</v>
      </c>
      <c r="O467" s="264">
        <f t="shared" si="214"/>
        <v>0.11657999999999999</v>
      </c>
      <c r="P467" s="264">
        <f t="shared" si="215"/>
        <v>7.0380000000000003</v>
      </c>
      <c r="Q467" s="264">
        <f t="shared" si="216"/>
        <v>7.67</v>
      </c>
      <c r="R467" s="264">
        <f t="shared" si="217"/>
        <v>8.0670000000000002</v>
      </c>
      <c r="S467" s="264">
        <f t="shared" si="218"/>
        <v>8.2870000000000008</v>
      </c>
      <c r="T467" s="264">
        <f t="shared" si="219"/>
        <v>8.6379999999999999</v>
      </c>
      <c r="U467" s="264">
        <f t="shared" si="220"/>
        <v>8.8844999999999992</v>
      </c>
      <c r="V467" s="264">
        <f t="shared" si="221"/>
        <v>9.2620000000000005</v>
      </c>
      <c r="W467" s="264">
        <f t="shared" si="222"/>
        <v>10.015000000000001</v>
      </c>
      <c r="X467" s="264">
        <f t="shared" si="223"/>
        <v>10.836500000000001</v>
      </c>
      <c r="Y467" s="264">
        <f t="shared" si="224"/>
        <v>11.308</v>
      </c>
      <c r="Z467" s="264">
        <f t="shared" si="225"/>
        <v>11.641</v>
      </c>
      <c r="AA467" s="264">
        <f t="shared" si="226"/>
        <v>12.154</v>
      </c>
      <c r="AB467" s="264">
        <f t="shared" si="227"/>
        <v>12.501000000000001</v>
      </c>
      <c r="AC467" s="264">
        <f t="shared" si="228"/>
        <v>13.1875</v>
      </c>
      <c r="AD467" s="264">
        <f t="shared" si="229"/>
        <v>14.4665</v>
      </c>
      <c r="AF467" s="266">
        <v>465</v>
      </c>
      <c r="AG467" s="266">
        <v>3.9300000000000002E-2</v>
      </c>
      <c r="AH467" s="266">
        <v>10.369899999999999</v>
      </c>
      <c r="AI467" s="266">
        <v>0.11015999999999999</v>
      </c>
      <c r="AJ467" s="266">
        <v>7.3609999999999998</v>
      </c>
      <c r="AK467" s="266">
        <v>8.0150000000000006</v>
      </c>
      <c r="AL467" s="266">
        <v>8.4220000000000006</v>
      </c>
      <c r="AM467" s="266">
        <v>8.6460000000000008</v>
      </c>
      <c r="AN467" s="266">
        <v>9.0009999999999994</v>
      </c>
      <c r="AO467" s="266">
        <v>9.2490000000000006</v>
      </c>
      <c r="AP467" s="266">
        <v>9.6259999999999994</v>
      </c>
      <c r="AQ467" s="266">
        <v>10.37</v>
      </c>
      <c r="AR467" s="266">
        <v>11.169</v>
      </c>
      <c r="AS467" s="266">
        <v>11.621</v>
      </c>
      <c r="AT467" s="266">
        <v>11.938000000000001</v>
      </c>
      <c r="AU467" s="266">
        <v>12.422000000000001</v>
      </c>
      <c r="AV467" s="266">
        <v>12.746</v>
      </c>
      <c r="AW467" s="266">
        <v>13.382</v>
      </c>
      <c r="AX467" s="266">
        <v>14.542</v>
      </c>
      <c r="BA467" s="372">
        <v>465</v>
      </c>
      <c r="BB467" s="372">
        <v>-0.24110000000000001</v>
      </c>
      <c r="BC467" s="372">
        <v>9.6595999999999993</v>
      </c>
      <c r="BD467" s="372">
        <v>0.123</v>
      </c>
      <c r="BE467" s="372">
        <v>6.7149999999999999</v>
      </c>
      <c r="BF467" s="372">
        <v>7.3250000000000002</v>
      </c>
      <c r="BG467" s="372">
        <v>7.7119999999999997</v>
      </c>
      <c r="BH467" s="372">
        <v>7.9279999999999999</v>
      </c>
      <c r="BI467" s="372">
        <v>8.2750000000000004</v>
      </c>
      <c r="BJ467" s="372">
        <v>8.52</v>
      </c>
      <c r="BK467" s="372">
        <v>8.8979999999999997</v>
      </c>
      <c r="BL467" s="372">
        <v>9.66</v>
      </c>
      <c r="BM467" s="372">
        <v>10.504</v>
      </c>
      <c r="BN467" s="372">
        <v>10.994999999999999</v>
      </c>
      <c r="BO467" s="372">
        <v>11.343999999999999</v>
      </c>
      <c r="BP467" s="372">
        <v>11.885999999999999</v>
      </c>
      <c r="BQ467" s="372">
        <v>12.256</v>
      </c>
      <c r="BR467" s="372">
        <v>12.993</v>
      </c>
      <c r="BS467" s="372">
        <v>14.391</v>
      </c>
    </row>
    <row r="468" spans="1:71" x14ac:dyDescent="0.2">
      <c r="A468" s="265">
        <f t="shared" si="230"/>
        <v>10.022</v>
      </c>
      <c r="B468" s="265">
        <f t="shared" si="231"/>
        <v>9.2684999999999995</v>
      </c>
      <c r="C468" s="265">
        <f t="shared" si="208"/>
        <v>10.844000000000001</v>
      </c>
      <c r="D468" s="265">
        <f t="shared" si="232"/>
        <v>466</v>
      </c>
      <c r="E468" s="373">
        <f t="shared" si="233"/>
        <v>15.31006160164271</v>
      </c>
      <c r="F468" s="373">
        <f t="shared" si="234"/>
        <v>1.2758384668035592</v>
      </c>
      <c r="G468" s="373">
        <f t="shared" si="235"/>
        <v>24.310061601642708</v>
      </c>
      <c r="H468" s="374">
        <f t="shared" si="236"/>
        <v>0.97471393398952078</v>
      </c>
      <c r="I468" s="374">
        <f t="shared" si="209"/>
        <v>0.85882783853836298</v>
      </c>
      <c r="J468" s="374">
        <f t="shared" si="210"/>
        <v>0.90270929044330384</v>
      </c>
      <c r="K468" s="265" cm="1">
        <f t="array" ref="K468">$G468^gamma_drug4/($G468^gamma_drug4+(AGE_50_drug4+9)^gamma_drug4)</f>
        <v>1</v>
      </c>
      <c r="L468" s="264">
        <f t="shared" si="211"/>
        <v>466</v>
      </c>
      <c r="M468" s="264">
        <f t="shared" si="212"/>
        <v>-0.10115</v>
      </c>
      <c r="N468" s="264">
        <f t="shared" si="213"/>
        <v>10.021699999999999</v>
      </c>
      <c r="O468" s="264">
        <f t="shared" si="214"/>
        <v>0.11659</v>
      </c>
      <c r="P468" s="264">
        <f t="shared" si="215"/>
        <v>7.0425000000000004</v>
      </c>
      <c r="Q468" s="264">
        <f t="shared" si="216"/>
        <v>7.6749999999999998</v>
      </c>
      <c r="R468" s="264">
        <f t="shared" si="217"/>
        <v>8.0730000000000004</v>
      </c>
      <c r="S468" s="264">
        <f t="shared" si="218"/>
        <v>8.2925000000000004</v>
      </c>
      <c r="T468" s="264">
        <f t="shared" si="219"/>
        <v>8.6440000000000001</v>
      </c>
      <c r="U468" s="264">
        <f t="shared" si="220"/>
        <v>8.8904999999999994</v>
      </c>
      <c r="V468" s="264">
        <f t="shared" si="221"/>
        <v>9.2684999999999995</v>
      </c>
      <c r="W468" s="264">
        <f t="shared" si="222"/>
        <v>10.022</v>
      </c>
      <c r="X468" s="264">
        <f t="shared" si="223"/>
        <v>10.844000000000001</v>
      </c>
      <c r="Y468" s="264">
        <f t="shared" si="224"/>
        <v>11.315999999999999</v>
      </c>
      <c r="Z468" s="264">
        <f t="shared" si="225"/>
        <v>11.649000000000001</v>
      </c>
      <c r="AA468" s="264">
        <f t="shared" si="226"/>
        <v>12.163</v>
      </c>
      <c r="AB468" s="264">
        <f t="shared" si="227"/>
        <v>12.510000000000002</v>
      </c>
      <c r="AC468" s="264">
        <f t="shared" si="228"/>
        <v>13.196999999999999</v>
      </c>
      <c r="AD468" s="264">
        <f t="shared" si="229"/>
        <v>14.477499999999999</v>
      </c>
      <c r="AF468" s="266">
        <v>466</v>
      </c>
      <c r="AG468" s="266">
        <v>3.9100000000000003E-2</v>
      </c>
      <c r="AH468" s="266">
        <v>10.376899999999999</v>
      </c>
      <c r="AI468" s="266">
        <v>0.11017</v>
      </c>
      <c r="AJ468" s="266">
        <v>7.3659999999999997</v>
      </c>
      <c r="AK468" s="266">
        <v>8.02</v>
      </c>
      <c r="AL468" s="266">
        <v>8.4280000000000008</v>
      </c>
      <c r="AM468" s="266">
        <v>8.6509999999999998</v>
      </c>
      <c r="AN468" s="266">
        <v>9.0069999999999997</v>
      </c>
      <c r="AO468" s="266">
        <v>9.2550000000000008</v>
      </c>
      <c r="AP468" s="266">
        <v>9.6329999999999991</v>
      </c>
      <c r="AQ468" s="266">
        <v>10.377000000000001</v>
      </c>
      <c r="AR468" s="266">
        <v>11.176</v>
      </c>
      <c r="AS468" s="266">
        <v>11.629</v>
      </c>
      <c r="AT468" s="266">
        <v>11.946</v>
      </c>
      <c r="AU468" s="266">
        <v>12.430999999999999</v>
      </c>
      <c r="AV468" s="266">
        <v>12.755000000000001</v>
      </c>
      <c r="AW468" s="266">
        <v>13.391</v>
      </c>
      <c r="AX468" s="266">
        <v>14.553000000000001</v>
      </c>
      <c r="BA468" s="372">
        <v>466</v>
      </c>
      <c r="BB468" s="372">
        <v>-0.2414</v>
      </c>
      <c r="BC468" s="372">
        <v>9.6664999999999992</v>
      </c>
      <c r="BD468" s="372">
        <v>0.12300999999999999</v>
      </c>
      <c r="BE468" s="372">
        <v>6.7190000000000003</v>
      </c>
      <c r="BF468" s="372">
        <v>7.33</v>
      </c>
      <c r="BG468" s="372">
        <v>7.718</v>
      </c>
      <c r="BH468" s="372">
        <v>7.9340000000000002</v>
      </c>
      <c r="BI468" s="372">
        <v>8.2810000000000006</v>
      </c>
      <c r="BJ468" s="372">
        <v>8.5259999999999998</v>
      </c>
      <c r="BK468" s="372">
        <v>8.9039999999999999</v>
      </c>
      <c r="BL468" s="372">
        <v>9.6669999999999998</v>
      </c>
      <c r="BM468" s="372">
        <v>10.512</v>
      </c>
      <c r="BN468" s="372">
        <v>11.003</v>
      </c>
      <c r="BO468" s="372">
        <v>11.352</v>
      </c>
      <c r="BP468" s="372">
        <v>11.895</v>
      </c>
      <c r="BQ468" s="372">
        <v>12.265000000000001</v>
      </c>
      <c r="BR468" s="372">
        <v>13.003</v>
      </c>
      <c r="BS468" s="372">
        <v>14.401999999999999</v>
      </c>
    </row>
    <row r="469" spans="1:71" x14ac:dyDescent="0.2">
      <c r="A469" s="265">
        <f t="shared" si="230"/>
        <v>10.029</v>
      </c>
      <c r="B469" s="265">
        <f t="shared" si="231"/>
        <v>9.2749999999999986</v>
      </c>
      <c r="C469" s="265">
        <f t="shared" si="208"/>
        <v>10.8515</v>
      </c>
      <c r="D469" s="265">
        <f t="shared" si="232"/>
        <v>467</v>
      </c>
      <c r="E469" s="373">
        <f t="shared" si="233"/>
        <v>15.342915811088295</v>
      </c>
      <c r="F469" s="373">
        <f t="shared" si="234"/>
        <v>1.2785763175906912</v>
      </c>
      <c r="G469" s="373">
        <f t="shared" si="235"/>
        <v>24.342915811088297</v>
      </c>
      <c r="H469" s="374">
        <f t="shared" si="236"/>
        <v>0.97485832780603099</v>
      </c>
      <c r="I469" s="374">
        <f t="shared" si="209"/>
        <v>0.85932162370182374</v>
      </c>
      <c r="J469" s="374">
        <f t="shared" si="210"/>
        <v>0.90301724749160339</v>
      </c>
      <c r="K469" s="265" cm="1">
        <f t="array" ref="K469">$G469^gamma_drug4/($G469^gamma_drug4+(AGE_50_drug4+9)^gamma_drug4)</f>
        <v>1</v>
      </c>
      <c r="L469" s="264">
        <f t="shared" si="211"/>
        <v>467</v>
      </c>
      <c r="M469" s="264">
        <f t="shared" si="212"/>
        <v>-0.10145</v>
      </c>
      <c r="N469" s="264">
        <f t="shared" si="213"/>
        <v>10.028700000000001</v>
      </c>
      <c r="O469" s="264">
        <f t="shared" si="214"/>
        <v>0.1166</v>
      </c>
      <c r="P469" s="264">
        <f t="shared" si="215"/>
        <v>7.0470000000000006</v>
      </c>
      <c r="Q469" s="264">
        <f t="shared" si="216"/>
        <v>7.6805000000000003</v>
      </c>
      <c r="R469" s="264">
        <f t="shared" si="217"/>
        <v>8.0785</v>
      </c>
      <c r="S469" s="264">
        <f t="shared" si="218"/>
        <v>8.2985000000000007</v>
      </c>
      <c r="T469" s="264">
        <f t="shared" si="219"/>
        <v>8.65</v>
      </c>
      <c r="U469" s="264">
        <f t="shared" si="220"/>
        <v>8.8964999999999996</v>
      </c>
      <c r="V469" s="264">
        <f t="shared" si="221"/>
        <v>9.2749999999999986</v>
      </c>
      <c r="W469" s="264">
        <f t="shared" si="222"/>
        <v>10.029</v>
      </c>
      <c r="X469" s="264">
        <f t="shared" si="223"/>
        <v>10.8515</v>
      </c>
      <c r="Y469" s="264">
        <f t="shared" si="224"/>
        <v>11.324</v>
      </c>
      <c r="Z469" s="264">
        <f t="shared" si="225"/>
        <v>11.657</v>
      </c>
      <c r="AA469" s="264">
        <f t="shared" si="226"/>
        <v>12.1715</v>
      </c>
      <c r="AB469" s="264">
        <f t="shared" si="227"/>
        <v>12.519500000000001</v>
      </c>
      <c r="AC469" s="264">
        <f t="shared" si="228"/>
        <v>13.207000000000001</v>
      </c>
      <c r="AD469" s="264">
        <f t="shared" si="229"/>
        <v>14.4885</v>
      </c>
      <c r="AF469" s="266">
        <v>467</v>
      </c>
      <c r="AG469" s="266">
        <v>3.8899999999999997E-2</v>
      </c>
      <c r="AH469" s="266">
        <v>10.383900000000001</v>
      </c>
      <c r="AI469" s="266">
        <v>0.11019</v>
      </c>
      <c r="AJ469" s="266">
        <v>7.37</v>
      </c>
      <c r="AK469" s="266">
        <v>8.0259999999999998</v>
      </c>
      <c r="AL469" s="266">
        <v>8.4329999999999998</v>
      </c>
      <c r="AM469" s="266">
        <v>8.657</v>
      </c>
      <c r="AN469" s="266">
        <v>9.0129999999999999</v>
      </c>
      <c r="AO469" s="266">
        <v>9.2609999999999992</v>
      </c>
      <c r="AP469" s="266">
        <v>9.6389999999999993</v>
      </c>
      <c r="AQ469" s="266">
        <v>10.384</v>
      </c>
      <c r="AR469" s="266">
        <v>11.183999999999999</v>
      </c>
      <c r="AS469" s="266">
        <v>11.637</v>
      </c>
      <c r="AT469" s="266">
        <v>11.954000000000001</v>
      </c>
      <c r="AU469" s="266">
        <v>12.439</v>
      </c>
      <c r="AV469" s="266">
        <v>12.765000000000001</v>
      </c>
      <c r="AW469" s="266">
        <v>13.401</v>
      </c>
      <c r="AX469" s="266">
        <v>14.564</v>
      </c>
      <c r="BA469" s="372">
        <v>467</v>
      </c>
      <c r="BB469" s="372">
        <v>-0.24179999999999999</v>
      </c>
      <c r="BC469" s="372">
        <v>9.6735000000000007</v>
      </c>
      <c r="BD469" s="372">
        <v>0.12300999999999999</v>
      </c>
      <c r="BE469" s="372">
        <v>6.7240000000000002</v>
      </c>
      <c r="BF469" s="372">
        <v>7.335</v>
      </c>
      <c r="BG469" s="372">
        <v>7.7240000000000002</v>
      </c>
      <c r="BH469" s="372">
        <v>7.94</v>
      </c>
      <c r="BI469" s="372">
        <v>8.2870000000000008</v>
      </c>
      <c r="BJ469" s="372">
        <v>8.532</v>
      </c>
      <c r="BK469" s="372">
        <v>8.9109999999999996</v>
      </c>
      <c r="BL469" s="372">
        <v>9.6739999999999995</v>
      </c>
      <c r="BM469" s="372">
        <v>10.519</v>
      </c>
      <c r="BN469" s="372">
        <v>11.010999999999999</v>
      </c>
      <c r="BO469" s="372">
        <v>11.36</v>
      </c>
      <c r="BP469" s="372">
        <v>11.904</v>
      </c>
      <c r="BQ469" s="372">
        <v>12.273999999999999</v>
      </c>
      <c r="BR469" s="372">
        <v>13.013</v>
      </c>
      <c r="BS469" s="372">
        <v>14.413</v>
      </c>
    </row>
    <row r="470" spans="1:71" x14ac:dyDescent="0.2">
      <c r="A470" s="265">
        <f t="shared" si="230"/>
        <v>10.036</v>
      </c>
      <c r="B470" s="265">
        <f t="shared" si="231"/>
        <v>9.2809999999999988</v>
      </c>
      <c r="C470" s="265">
        <f t="shared" si="208"/>
        <v>10.859</v>
      </c>
      <c r="D470" s="265">
        <f t="shared" si="232"/>
        <v>468</v>
      </c>
      <c r="E470" s="373">
        <f t="shared" si="233"/>
        <v>15.375770020533881</v>
      </c>
      <c r="F470" s="373">
        <f t="shared" si="234"/>
        <v>1.2813141683778233</v>
      </c>
      <c r="G470" s="373">
        <f t="shared" si="235"/>
        <v>24.375770020533881</v>
      </c>
      <c r="H470" s="374">
        <f t="shared" si="236"/>
        <v>0.97500172509561733</v>
      </c>
      <c r="I470" s="374">
        <f t="shared" si="209"/>
        <v>0.85981330058501082</v>
      </c>
      <c r="J470" s="374">
        <f t="shared" si="210"/>
        <v>0.90332392055717592</v>
      </c>
      <c r="K470" s="265" cm="1">
        <f t="array" ref="K470">$G470^gamma_drug4/($G470^gamma_drug4+(AGE_50_drug4+9)^gamma_drug4)</f>
        <v>1</v>
      </c>
      <c r="L470" s="264">
        <f t="shared" si="211"/>
        <v>468</v>
      </c>
      <c r="M470" s="264">
        <f t="shared" si="212"/>
        <v>-0.10175000000000001</v>
      </c>
      <c r="N470" s="264">
        <f t="shared" si="213"/>
        <v>10.03565</v>
      </c>
      <c r="O470" s="264">
        <f t="shared" si="214"/>
        <v>0.116605</v>
      </c>
      <c r="P470" s="264">
        <f t="shared" si="215"/>
        <v>7.0519999999999996</v>
      </c>
      <c r="Q470" s="264">
        <f t="shared" si="216"/>
        <v>7.6859999999999999</v>
      </c>
      <c r="R470" s="264">
        <f t="shared" si="217"/>
        <v>8.0839999999999996</v>
      </c>
      <c r="S470" s="264">
        <f t="shared" si="218"/>
        <v>8.3040000000000003</v>
      </c>
      <c r="T470" s="264">
        <f t="shared" si="219"/>
        <v>8.6559999999999988</v>
      </c>
      <c r="U470" s="264">
        <f t="shared" si="220"/>
        <v>8.9024999999999999</v>
      </c>
      <c r="V470" s="264">
        <f t="shared" si="221"/>
        <v>9.2809999999999988</v>
      </c>
      <c r="W470" s="264">
        <f t="shared" si="222"/>
        <v>10.036</v>
      </c>
      <c r="X470" s="264">
        <f t="shared" si="223"/>
        <v>10.859</v>
      </c>
      <c r="Y470" s="264">
        <f t="shared" si="224"/>
        <v>11.332000000000001</v>
      </c>
      <c r="Z470" s="264">
        <f t="shared" si="225"/>
        <v>11.664999999999999</v>
      </c>
      <c r="AA470" s="264">
        <f t="shared" si="226"/>
        <v>12.18</v>
      </c>
      <c r="AB470" s="264">
        <f t="shared" si="227"/>
        <v>12.527999999999999</v>
      </c>
      <c r="AC470" s="264">
        <f t="shared" si="228"/>
        <v>13.216000000000001</v>
      </c>
      <c r="AD470" s="264">
        <f t="shared" si="229"/>
        <v>14.498999999999999</v>
      </c>
      <c r="AF470" s="266">
        <v>468</v>
      </c>
      <c r="AG470" s="266">
        <v>3.8600000000000002E-2</v>
      </c>
      <c r="AH470" s="266">
        <v>10.3908</v>
      </c>
      <c r="AI470" s="266">
        <v>0.11020000000000001</v>
      </c>
      <c r="AJ470" s="266">
        <v>7.375</v>
      </c>
      <c r="AK470" s="266">
        <v>8.0310000000000006</v>
      </c>
      <c r="AL470" s="266">
        <v>8.4390000000000001</v>
      </c>
      <c r="AM470" s="266">
        <v>8.6630000000000003</v>
      </c>
      <c r="AN470" s="266">
        <v>9.0190000000000001</v>
      </c>
      <c r="AO470" s="266">
        <v>9.2669999999999995</v>
      </c>
      <c r="AP470" s="266">
        <v>9.6449999999999996</v>
      </c>
      <c r="AQ470" s="266">
        <v>10.391</v>
      </c>
      <c r="AR470" s="266">
        <v>11.191000000000001</v>
      </c>
      <c r="AS470" s="266">
        <v>11.645</v>
      </c>
      <c r="AT470" s="266">
        <v>11.962</v>
      </c>
      <c r="AU470" s="266">
        <v>12.448</v>
      </c>
      <c r="AV470" s="266">
        <v>12.773</v>
      </c>
      <c r="AW470" s="266">
        <v>13.41</v>
      </c>
      <c r="AX470" s="266">
        <v>14.574</v>
      </c>
      <c r="BA470" s="372">
        <v>468</v>
      </c>
      <c r="BB470" s="372">
        <v>-0.24210000000000001</v>
      </c>
      <c r="BC470" s="372">
        <v>9.6805000000000003</v>
      </c>
      <c r="BD470" s="372">
        <v>0.12300999999999999</v>
      </c>
      <c r="BE470" s="372">
        <v>6.7290000000000001</v>
      </c>
      <c r="BF470" s="372">
        <v>7.3410000000000002</v>
      </c>
      <c r="BG470" s="372">
        <v>7.7290000000000001</v>
      </c>
      <c r="BH470" s="372">
        <v>7.9450000000000003</v>
      </c>
      <c r="BI470" s="372">
        <v>8.2929999999999993</v>
      </c>
      <c r="BJ470" s="372">
        <v>8.5380000000000003</v>
      </c>
      <c r="BK470" s="372">
        <v>8.9169999999999998</v>
      </c>
      <c r="BL470" s="372">
        <v>9.6809999999999992</v>
      </c>
      <c r="BM470" s="372">
        <v>10.526999999999999</v>
      </c>
      <c r="BN470" s="372">
        <v>11.019</v>
      </c>
      <c r="BO470" s="372">
        <v>11.368</v>
      </c>
      <c r="BP470" s="372">
        <v>11.912000000000001</v>
      </c>
      <c r="BQ470" s="372">
        <v>12.282999999999999</v>
      </c>
      <c r="BR470" s="372">
        <v>13.022</v>
      </c>
      <c r="BS470" s="372">
        <v>14.423999999999999</v>
      </c>
    </row>
    <row r="471" spans="1:71" x14ac:dyDescent="0.2">
      <c r="A471" s="265">
        <f t="shared" si="230"/>
        <v>10.0425</v>
      </c>
      <c r="B471" s="265">
        <f t="shared" si="231"/>
        <v>9.2874999999999996</v>
      </c>
      <c r="C471" s="265">
        <f t="shared" si="208"/>
        <v>10.8665</v>
      </c>
      <c r="D471" s="265">
        <f t="shared" si="232"/>
        <v>469</v>
      </c>
      <c r="E471" s="373">
        <f t="shared" si="233"/>
        <v>15.408624229979466</v>
      </c>
      <c r="F471" s="373">
        <f t="shared" si="234"/>
        <v>1.2840520191649556</v>
      </c>
      <c r="G471" s="373">
        <f t="shared" si="235"/>
        <v>24.408624229979466</v>
      </c>
      <c r="H471" s="374">
        <f t="shared" si="236"/>
        <v>0.97514413382556797</v>
      </c>
      <c r="I471" s="374">
        <f t="shared" si="209"/>
        <v>0.86030287905328662</v>
      </c>
      <c r="J471" s="374">
        <f t="shared" si="210"/>
        <v>0.90362931605676489</v>
      </c>
      <c r="K471" s="265" cm="1">
        <f t="array" ref="K471">$G471^gamma_drug4/($G471^gamma_drug4+(AGE_50_drug4+9)^gamma_drug4)</f>
        <v>1</v>
      </c>
      <c r="L471" s="264">
        <f t="shared" si="211"/>
        <v>469</v>
      </c>
      <c r="M471" s="264">
        <f t="shared" si="212"/>
        <v>-0.10200000000000001</v>
      </c>
      <c r="N471" s="264">
        <f t="shared" si="213"/>
        <v>10.0426</v>
      </c>
      <c r="O471" s="264">
        <f t="shared" si="214"/>
        <v>0.11660999999999999</v>
      </c>
      <c r="P471" s="264">
        <f t="shared" si="215"/>
        <v>7.0570000000000004</v>
      </c>
      <c r="Q471" s="264">
        <f t="shared" si="216"/>
        <v>7.6909999999999998</v>
      </c>
      <c r="R471" s="264">
        <f t="shared" si="217"/>
        <v>8.089500000000001</v>
      </c>
      <c r="S471" s="264">
        <f t="shared" si="218"/>
        <v>8.3094999999999999</v>
      </c>
      <c r="T471" s="264">
        <f t="shared" si="219"/>
        <v>8.661999999999999</v>
      </c>
      <c r="U471" s="264">
        <f t="shared" si="220"/>
        <v>8.9085000000000001</v>
      </c>
      <c r="V471" s="264">
        <f t="shared" si="221"/>
        <v>9.2874999999999996</v>
      </c>
      <c r="W471" s="264">
        <f t="shared" si="222"/>
        <v>10.0425</v>
      </c>
      <c r="X471" s="264">
        <f t="shared" si="223"/>
        <v>10.8665</v>
      </c>
      <c r="Y471" s="264">
        <f t="shared" si="224"/>
        <v>11.34</v>
      </c>
      <c r="Z471" s="264">
        <f t="shared" si="225"/>
        <v>11.673999999999999</v>
      </c>
      <c r="AA471" s="264">
        <f t="shared" si="226"/>
        <v>12.189</v>
      </c>
      <c r="AB471" s="264">
        <f t="shared" si="227"/>
        <v>12.536999999999999</v>
      </c>
      <c r="AC471" s="264">
        <f t="shared" si="228"/>
        <v>13.225999999999999</v>
      </c>
      <c r="AD471" s="264">
        <f t="shared" si="229"/>
        <v>14.510000000000002</v>
      </c>
      <c r="AF471" s="266">
        <v>469</v>
      </c>
      <c r="AG471" s="266">
        <v>3.8399999999999997E-2</v>
      </c>
      <c r="AH471" s="266">
        <v>10.3978</v>
      </c>
      <c r="AI471" s="266">
        <v>0.11021</v>
      </c>
      <c r="AJ471" s="266">
        <v>7.38</v>
      </c>
      <c r="AK471" s="266">
        <v>8.0359999999999996</v>
      </c>
      <c r="AL471" s="266">
        <v>8.4440000000000008</v>
      </c>
      <c r="AM471" s="266">
        <v>8.6679999999999993</v>
      </c>
      <c r="AN471" s="266">
        <v>9.0250000000000004</v>
      </c>
      <c r="AO471" s="266">
        <v>9.2729999999999997</v>
      </c>
      <c r="AP471" s="266">
        <v>9.6519999999999992</v>
      </c>
      <c r="AQ471" s="266">
        <v>10.398</v>
      </c>
      <c r="AR471" s="266">
        <v>11.199</v>
      </c>
      <c r="AS471" s="266">
        <v>11.653</v>
      </c>
      <c r="AT471" s="266">
        <v>11.971</v>
      </c>
      <c r="AU471" s="266">
        <v>12.457000000000001</v>
      </c>
      <c r="AV471" s="266">
        <v>12.782</v>
      </c>
      <c r="AW471" s="266">
        <v>13.42</v>
      </c>
      <c r="AX471" s="266">
        <v>14.585000000000001</v>
      </c>
      <c r="BA471" s="372">
        <v>469</v>
      </c>
      <c r="BB471" s="372">
        <v>-0.2424</v>
      </c>
      <c r="BC471" s="372">
        <v>9.6874000000000002</v>
      </c>
      <c r="BD471" s="372">
        <v>0.12300999999999999</v>
      </c>
      <c r="BE471" s="372">
        <v>6.734</v>
      </c>
      <c r="BF471" s="372">
        <v>7.3460000000000001</v>
      </c>
      <c r="BG471" s="372">
        <v>7.7350000000000003</v>
      </c>
      <c r="BH471" s="372">
        <v>7.9509999999999996</v>
      </c>
      <c r="BI471" s="372">
        <v>8.2989999999999995</v>
      </c>
      <c r="BJ471" s="372">
        <v>8.5440000000000005</v>
      </c>
      <c r="BK471" s="372">
        <v>8.923</v>
      </c>
      <c r="BL471" s="372">
        <v>9.6869999999999994</v>
      </c>
      <c r="BM471" s="372">
        <v>10.534000000000001</v>
      </c>
      <c r="BN471" s="372">
        <v>11.026999999999999</v>
      </c>
      <c r="BO471" s="372">
        <v>11.377000000000001</v>
      </c>
      <c r="BP471" s="372">
        <v>11.920999999999999</v>
      </c>
      <c r="BQ471" s="372">
        <v>12.292</v>
      </c>
      <c r="BR471" s="372">
        <v>13.032</v>
      </c>
      <c r="BS471" s="372">
        <v>14.435</v>
      </c>
    </row>
    <row r="472" spans="1:71" x14ac:dyDescent="0.2">
      <c r="A472" s="265">
        <f t="shared" si="230"/>
        <v>10.0495</v>
      </c>
      <c r="B472" s="265">
        <f t="shared" si="231"/>
        <v>9.2940000000000005</v>
      </c>
      <c r="C472" s="265">
        <f t="shared" si="208"/>
        <v>10.874500000000001</v>
      </c>
      <c r="D472" s="265">
        <f t="shared" si="232"/>
        <v>470</v>
      </c>
      <c r="E472" s="373">
        <f t="shared" si="233"/>
        <v>15.441478439425051</v>
      </c>
      <c r="F472" s="373">
        <f t="shared" si="234"/>
        <v>1.2867898699520877</v>
      </c>
      <c r="G472" s="373">
        <f t="shared" si="235"/>
        <v>24.441478439425051</v>
      </c>
      <c r="H472" s="374">
        <f t="shared" si="236"/>
        <v>0.97528556189189142</v>
      </c>
      <c r="I472" s="374">
        <f t="shared" si="209"/>
        <v>0.86079036892852112</v>
      </c>
      <c r="J472" s="374">
        <f t="shared" si="210"/>
        <v>0.90393344037137313</v>
      </c>
      <c r="K472" s="265" cm="1">
        <f t="array" ref="K472">$G472^gamma_drug4/($G472^gamma_drug4+(AGE_50_drug4+9)^gamma_drug4)</f>
        <v>1</v>
      </c>
      <c r="L472" s="264">
        <f t="shared" si="211"/>
        <v>470</v>
      </c>
      <c r="M472" s="264">
        <f t="shared" si="212"/>
        <v>-0.10225000000000001</v>
      </c>
      <c r="N472" s="264">
        <f t="shared" si="213"/>
        <v>10.0496</v>
      </c>
      <c r="O472" s="264">
        <f t="shared" si="214"/>
        <v>0.116615</v>
      </c>
      <c r="P472" s="264">
        <f t="shared" si="215"/>
        <v>7.0619999999999994</v>
      </c>
      <c r="Q472" s="264">
        <f t="shared" si="216"/>
        <v>7.6959999999999997</v>
      </c>
      <c r="R472" s="264">
        <f t="shared" si="217"/>
        <v>8.0949999999999989</v>
      </c>
      <c r="S472" s="264">
        <f t="shared" si="218"/>
        <v>8.3155000000000001</v>
      </c>
      <c r="T472" s="264">
        <f t="shared" si="219"/>
        <v>8.6679999999999993</v>
      </c>
      <c r="U472" s="264">
        <f t="shared" si="220"/>
        <v>8.9145000000000003</v>
      </c>
      <c r="V472" s="264">
        <f t="shared" si="221"/>
        <v>9.2940000000000005</v>
      </c>
      <c r="W472" s="264">
        <f t="shared" si="222"/>
        <v>10.0495</v>
      </c>
      <c r="X472" s="264">
        <f t="shared" si="223"/>
        <v>10.874500000000001</v>
      </c>
      <c r="Y472" s="264">
        <f t="shared" si="224"/>
        <v>11.347999999999999</v>
      </c>
      <c r="Z472" s="264">
        <f t="shared" si="225"/>
        <v>11.681999999999999</v>
      </c>
      <c r="AA472" s="264">
        <f t="shared" si="226"/>
        <v>12.1975</v>
      </c>
      <c r="AB472" s="264">
        <f t="shared" si="227"/>
        <v>12.545999999999999</v>
      </c>
      <c r="AC472" s="264">
        <f t="shared" si="228"/>
        <v>13.234999999999999</v>
      </c>
      <c r="AD472" s="264">
        <f t="shared" si="229"/>
        <v>14.52</v>
      </c>
      <c r="AF472" s="266">
        <v>470</v>
      </c>
      <c r="AG472" s="266">
        <v>3.8199999999999998E-2</v>
      </c>
      <c r="AH472" s="266">
        <v>10.4048</v>
      </c>
      <c r="AI472" s="266">
        <v>0.11022</v>
      </c>
      <c r="AJ472" s="266">
        <v>7.3849999999999998</v>
      </c>
      <c r="AK472" s="266">
        <v>8.0410000000000004</v>
      </c>
      <c r="AL472" s="266">
        <v>8.4499999999999993</v>
      </c>
      <c r="AM472" s="266">
        <v>8.6739999999999995</v>
      </c>
      <c r="AN472" s="266">
        <v>9.0310000000000006</v>
      </c>
      <c r="AO472" s="266">
        <v>9.2789999999999999</v>
      </c>
      <c r="AP472" s="266">
        <v>9.6579999999999995</v>
      </c>
      <c r="AQ472" s="266">
        <v>10.404999999999999</v>
      </c>
      <c r="AR472" s="266">
        <v>11.207000000000001</v>
      </c>
      <c r="AS472" s="266">
        <v>11.661</v>
      </c>
      <c r="AT472" s="266">
        <v>11.978999999999999</v>
      </c>
      <c r="AU472" s="266">
        <v>12.465</v>
      </c>
      <c r="AV472" s="266">
        <v>12.791</v>
      </c>
      <c r="AW472" s="266">
        <v>13.429</v>
      </c>
      <c r="AX472" s="266">
        <v>14.595000000000001</v>
      </c>
      <c r="BA472" s="372">
        <v>470</v>
      </c>
      <c r="BB472" s="372">
        <v>-0.2427</v>
      </c>
      <c r="BC472" s="372">
        <v>9.6943999999999999</v>
      </c>
      <c r="BD472" s="372">
        <v>0.12300999999999999</v>
      </c>
      <c r="BE472" s="372">
        <v>6.7389999999999999</v>
      </c>
      <c r="BF472" s="372">
        <v>7.351</v>
      </c>
      <c r="BG472" s="372">
        <v>7.74</v>
      </c>
      <c r="BH472" s="372">
        <v>7.9569999999999999</v>
      </c>
      <c r="BI472" s="372">
        <v>8.3049999999999997</v>
      </c>
      <c r="BJ472" s="372">
        <v>8.5500000000000007</v>
      </c>
      <c r="BK472" s="372">
        <v>8.93</v>
      </c>
      <c r="BL472" s="372">
        <v>9.6940000000000008</v>
      </c>
      <c r="BM472" s="372">
        <v>10.542</v>
      </c>
      <c r="BN472" s="372">
        <v>11.035</v>
      </c>
      <c r="BO472" s="372">
        <v>11.385</v>
      </c>
      <c r="BP472" s="372">
        <v>11.93</v>
      </c>
      <c r="BQ472" s="372">
        <v>12.301</v>
      </c>
      <c r="BR472" s="372">
        <v>13.041</v>
      </c>
      <c r="BS472" s="372">
        <v>14.445</v>
      </c>
    </row>
    <row r="473" spans="1:71" x14ac:dyDescent="0.2">
      <c r="A473" s="265">
        <f t="shared" si="230"/>
        <v>10.0565</v>
      </c>
      <c r="B473" s="265">
        <f t="shared" si="231"/>
        <v>9.3004999999999995</v>
      </c>
      <c r="C473" s="265">
        <f t="shared" si="208"/>
        <v>10.881499999999999</v>
      </c>
      <c r="D473" s="265">
        <f t="shared" si="232"/>
        <v>471</v>
      </c>
      <c r="E473" s="373">
        <f t="shared" si="233"/>
        <v>15.474332648870636</v>
      </c>
      <c r="F473" s="373">
        <f t="shared" si="234"/>
        <v>1.2895277207392197</v>
      </c>
      <c r="G473" s="373">
        <f t="shared" si="235"/>
        <v>24.474332648870636</v>
      </c>
      <c r="H473" s="374">
        <f t="shared" si="236"/>
        <v>0.97542601712000643</v>
      </c>
      <c r="I473" s="374">
        <f t="shared" si="209"/>
        <v>0.86127577998918958</v>
      </c>
      <c r="J473" s="374">
        <f t="shared" si="210"/>
        <v>0.90423629984646625</v>
      </c>
      <c r="K473" s="265" cm="1">
        <f t="array" ref="K473">$G473^gamma_drug4/($G473^gamma_drug4+(AGE_50_drug4+9)^gamma_drug4)</f>
        <v>1</v>
      </c>
      <c r="L473" s="264">
        <f t="shared" si="211"/>
        <v>471</v>
      </c>
      <c r="M473" s="264">
        <f t="shared" si="212"/>
        <v>-0.10255</v>
      </c>
      <c r="N473" s="264">
        <f t="shared" si="213"/>
        <v>10.05655</v>
      </c>
      <c r="O473" s="264">
        <f t="shared" si="214"/>
        <v>0.11662</v>
      </c>
      <c r="P473" s="264">
        <f t="shared" si="215"/>
        <v>7.0670000000000002</v>
      </c>
      <c r="Q473" s="264">
        <f t="shared" si="216"/>
        <v>7.702</v>
      </c>
      <c r="R473" s="264">
        <f t="shared" si="217"/>
        <v>8.1005000000000003</v>
      </c>
      <c r="S473" s="264">
        <f t="shared" si="218"/>
        <v>8.3215000000000003</v>
      </c>
      <c r="T473" s="264">
        <f t="shared" si="219"/>
        <v>8.6739999999999995</v>
      </c>
      <c r="U473" s="264">
        <f t="shared" si="220"/>
        <v>8.9209999999999994</v>
      </c>
      <c r="V473" s="264">
        <f t="shared" si="221"/>
        <v>9.3004999999999995</v>
      </c>
      <c r="W473" s="264">
        <f t="shared" si="222"/>
        <v>10.0565</v>
      </c>
      <c r="X473" s="264">
        <f t="shared" si="223"/>
        <v>10.881499999999999</v>
      </c>
      <c r="Y473" s="264">
        <f t="shared" si="224"/>
        <v>11.356</v>
      </c>
      <c r="Z473" s="264">
        <f t="shared" si="225"/>
        <v>11.690000000000001</v>
      </c>
      <c r="AA473" s="264">
        <f t="shared" si="226"/>
        <v>12.206</v>
      </c>
      <c r="AB473" s="264">
        <f t="shared" si="227"/>
        <v>12.555</v>
      </c>
      <c r="AC473" s="264">
        <f t="shared" si="228"/>
        <v>13.245000000000001</v>
      </c>
      <c r="AD473" s="264">
        <f t="shared" si="229"/>
        <v>14.5305</v>
      </c>
      <c r="AF473" s="266">
        <v>471</v>
      </c>
      <c r="AG473" s="266">
        <v>3.7900000000000003E-2</v>
      </c>
      <c r="AH473" s="266">
        <v>10.411799999999999</v>
      </c>
      <c r="AI473" s="266">
        <v>0.11022999999999999</v>
      </c>
      <c r="AJ473" s="266">
        <v>7.39</v>
      </c>
      <c r="AK473" s="266">
        <v>8.0470000000000006</v>
      </c>
      <c r="AL473" s="266">
        <v>8.4550000000000001</v>
      </c>
      <c r="AM473" s="266">
        <v>8.68</v>
      </c>
      <c r="AN473" s="266">
        <v>9.0370000000000008</v>
      </c>
      <c r="AO473" s="266">
        <v>9.2850000000000001</v>
      </c>
      <c r="AP473" s="266">
        <v>9.6649999999999991</v>
      </c>
      <c r="AQ473" s="266">
        <v>10.412000000000001</v>
      </c>
      <c r="AR473" s="266">
        <v>11.214</v>
      </c>
      <c r="AS473" s="266">
        <v>11.669</v>
      </c>
      <c r="AT473" s="266">
        <v>11.987</v>
      </c>
      <c r="AU473" s="266">
        <v>12.474</v>
      </c>
      <c r="AV473" s="266">
        <v>12.8</v>
      </c>
      <c r="AW473" s="266">
        <v>13.439</v>
      </c>
      <c r="AX473" s="266">
        <v>14.605</v>
      </c>
      <c r="BA473" s="372">
        <v>471</v>
      </c>
      <c r="BB473" s="372">
        <v>-0.24299999999999999</v>
      </c>
      <c r="BC473" s="372">
        <v>9.7012999999999998</v>
      </c>
      <c r="BD473" s="372">
        <v>0.12300999999999999</v>
      </c>
      <c r="BE473" s="372">
        <v>6.7439999999999998</v>
      </c>
      <c r="BF473" s="372">
        <v>7.3570000000000002</v>
      </c>
      <c r="BG473" s="372">
        <v>7.7460000000000004</v>
      </c>
      <c r="BH473" s="372">
        <v>7.9630000000000001</v>
      </c>
      <c r="BI473" s="372">
        <v>8.3109999999999999</v>
      </c>
      <c r="BJ473" s="372">
        <v>8.5570000000000004</v>
      </c>
      <c r="BK473" s="372">
        <v>8.9359999999999999</v>
      </c>
      <c r="BL473" s="372">
        <v>9.7010000000000005</v>
      </c>
      <c r="BM473" s="372">
        <v>10.548999999999999</v>
      </c>
      <c r="BN473" s="372">
        <v>11.042999999999999</v>
      </c>
      <c r="BO473" s="372">
        <v>11.393000000000001</v>
      </c>
      <c r="BP473" s="372">
        <v>11.938000000000001</v>
      </c>
      <c r="BQ473" s="372">
        <v>12.31</v>
      </c>
      <c r="BR473" s="372">
        <v>13.051</v>
      </c>
      <c r="BS473" s="372">
        <v>14.456</v>
      </c>
    </row>
    <row r="474" spans="1:71" x14ac:dyDescent="0.2">
      <c r="A474" s="265">
        <f t="shared" si="230"/>
        <v>10.063500000000001</v>
      </c>
      <c r="B474" s="265">
        <f t="shared" si="231"/>
        <v>9.3069999999999986</v>
      </c>
      <c r="C474" s="265">
        <f t="shared" si="208"/>
        <v>10.8895</v>
      </c>
      <c r="D474" s="265">
        <f t="shared" si="232"/>
        <v>472</v>
      </c>
      <c r="E474" s="373">
        <f t="shared" si="233"/>
        <v>15.507186858316222</v>
      </c>
      <c r="F474" s="373">
        <f t="shared" si="234"/>
        <v>1.2922655715263518</v>
      </c>
      <c r="G474" s="373">
        <f t="shared" si="235"/>
        <v>24.507186858316224</v>
      </c>
      <c r="H474" s="374">
        <f t="shared" si="236"/>
        <v>0.97556550726542546</v>
      </c>
      <c r="I474" s="374">
        <f t="shared" si="209"/>
        <v>0.86175912197047477</v>
      </c>
      <c r="J474" s="374">
        <f t="shared" si="210"/>
        <v>0.90453790079217655</v>
      </c>
      <c r="K474" s="265" cm="1">
        <f t="array" ref="K474">$G474^gamma_drug4/($G474^gamma_drug4+(AGE_50_drug4+9)^gamma_drug4)</f>
        <v>1</v>
      </c>
      <c r="L474" s="264">
        <f t="shared" si="211"/>
        <v>472</v>
      </c>
      <c r="M474" s="264">
        <f t="shared" si="212"/>
        <v>-0.1028</v>
      </c>
      <c r="N474" s="264">
        <f t="shared" si="213"/>
        <v>10.063499999999999</v>
      </c>
      <c r="O474" s="264">
        <f t="shared" si="214"/>
        <v>0.11662500000000001</v>
      </c>
      <c r="P474" s="264">
        <f t="shared" si="215"/>
        <v>7.0715000000000003</v>
      </c>
      <c r="Q474" s="264">
        <f t="shared" si="216"/>
        <v>7.7069999999999999</v>
      </c>
      <c r="R474" s="264">
        <f t="shared" si="217"/>
        <v>8.1065000000000005</v>
      </c>
      <c r="S474" s="264">
        <f t="shared" si="218"/>
        <v>8.3264999999999993</v>
      </c>
      <c r="T474" s="264">
        <f t="shared" si="219"/>
        <v>8.68</v>
      </c>
      <c r="U474" s="264">
        <f t="shared" si="220"/>
        <v>8.9269999999999996</v>
      </c>
      <c r="V474" s="264">
        <f t="shared" si="221"/>
        <v>9.3069999999999986</v>
      </c>
      <c r="W474" s="264">
        <f t="shared" si="222"/>
        <v>10.063500000000001</v>
      </c>
      <c r="X474" s="264">
        <f t="shared" si="223"/>
        <v>10.8895</v>
      </c>
      <c r="Y474" s="264">
        <f t="shared" si="224"/>
        <v>11.364000000000001</v>
      </c>
      <c r="Z474" s="264">
        <f t="shared" si="225"/>
        <v>11.698</v>
      </c>
      <c r="AA474" s="264">
        <f t="shared" si="226"/>
        <v>12.214499999999999</v>
      </c>
      <c r="AB474" s="264">
        <f t="shared" si="227"/>
        <v>12.564</v>
      </c>
      <c r="AC474" s="264">
        <f t="shared" si="228"/>
        <v>13.2545</v>
      </c>
      <c r="AD474" s="264">
        <f t="shared" si="229"/>
        <v>14.541499999999999</v>
      </c>
      <c r="AF474" s="266">
        <v>472</v>
      </c>
      <c r="AG474" s="266">
        <v>3.7699999999999997E-2</v>
      </c>
      <c r="AH474" s="266">
        <v>10.418699999999999</v>
      </c>
      <c r="AI474" s="266">
        <v>0.11024</v>
      </c>
      <c r="AJ474" s="266">
        <v>7.3940000000000001</v>
      </c>
      <c r="AK474" s="266">
        <v>8.0519999999999996</v>
      </c>
      <c r="AL474" s="266">
        <v>8.4610000000000003</v>
      </c>
      <c r="AM474" s="266">
        <v>8.6850000000000005</v>
      </c>
      <c r="AN474" s="266">
        <v>9.0429999999999993</v>
      </c>
      <c r="AO474" s="266">
        <v>9.2910000000000004</v>
      </c>
      <c r="AP474" s="266">
        <v>9.6709999999999994</v>
      </c>
      <c r="AQ474" s="266">
        <v>10.419</v>
      </c>
      <c r="AR474" s="266">
        <v>11.222</v>
      </c>
      <c r="AS474" s="266">
        <v>11.677</v>
      </c>
      <c r="AT474" s="266">
        <v>11.994999999999999</v>
      </c>
      <c r="AU474" s="266">
        <v>12.481999999999999</v>
      </c>
      <c r="AV474" s="266">
        <v>12.808999999999999</v>
      </c>
      <c r="AW474" s="266">
        <v>13.448</v>
      </c>
      <c r="AX474" s="266">
        <v>14.616</v>
      </c>
      <c r="BA474" s="372">
        <v>472</v>
      </c>
      <c r="BB474" s="372">
        <v>-0.24329999999999999</v>
      </c>
      <c r="BC474" s="372">
        <v>9.7082999999999995</v>
      </c>
      <c r="BD474" s="372">
        <v>0.12300999999999999</v>
      </c>
      <c r="BE474" s="372">
        <v>6.7489999999999997</v>
      </c>
      <c r="BF474" s="372">
        <v>7.3620000000000001</v>
      </c>
      <c r="BG474" s="372">
        <v>7.7519999999999998</v>
      </c>
      <c r="BH474" s="372">
        <v>7.968</v>
      </c>
      <c r="BI474" s="372">
        <v>8.3170000000000002</v>
      </c>
      <c r="BJ474" s="372">
        <v>8.5630000000000006</v>
      </c>
      <c r="BK474" s="372">
        <v>8.9429999999999996</v>
      </c>
      <c r="BL474" s="372">
        <v>9.7080000000000002</v>
      </c>
      <c r="BM474" s="372">
        <v>10.557</v>
      </c>
      <c r="BN474" s="372">
        <v>11.051</v>
      </c>
      <c r="BO474" s="372">
        <v>11.401</v>
      </c>
      <c r="BP474" s="372">
        <v>11.946999999999999</v>
      </c>
      <c r="BQ474" s="372">
        <v>12.319000000000001</v>
      </c>
      <c r="BR474" s="372">
        <v>13.061</v>
      </c>
      <c r="BS474" s="372">
        <v>14.467000000000001</v>
      </c>
    </row>
    <row r="475" spans="1:71" x14ac:dyDescent="0.2">
      <c r="A475" s="265">
        <f t="shared" si="230"/>
        <v>10.070499999999999</v>
      </c>
      <c r="B475" s="265">
        <f t="shared" si="231"/>
        <v>9.3135000000000012</v>
      </c>
      <c r="C475" s="265">
        <f t="shared" si="208"/>
        <v>10.896999999999998</v>
      </c>
      <c r="D475" s="265">
        <f t="shared" si="232"/>
        <v>473</v>
      </c>
      <c r="E475" s="373">
        <f t="shared" si="233"/>
        <v>15.540041067761807</v>
      </c>
      <c r="F475" s="373">
        <f t="shared" si="234"/>
        <v>1.2950034223134839</v>
      </c>
      <c r="G475" s="373">
        <f t="shared" si="235"/>
        <v>24.540041067761805</v>
      </c>
      <c r="H475" s="374">
        <f t="shared" si="236"/>
        <v>0.97570404001443123</v>
      </c>
      <c r="I475" s="374">
        <f t="shared" si="209"/>
        <v>0.86224040456436368</v>
      </c>
      <c r="J475" s="374">
        <f t="shared" si="210"/>
        <v>0.90483824948350389</v>
      </c>
      <c r="K475" s="265" cm="1">
        <f t="array" ref="K475">$G475^gamma_drug4/($G475^gamma_drug4+(AGE_50_drug4+9)^gamma_drug4)</f>
        <v>1</v>
      </c>
      <c r="L475" s="264">
        <f t="shared" si="211"/>
        <v>473</v>
      </c>
      <c r="M475" s="264">
        <f t="shared" si="212"/>
        <v>-0.10305</v>
      </c>
      <c r="N475" s="264">
        <f t="shared" si="213"/>
        <v>10.070450000000001</v>
      </c>
      <c r="O475" s="264">
        <f t="shared" si="214"/>
        <v>0.11663</v>
      </c>
      <c r="P475" s="264">
        <f t="shared" si="215"/>
        <v>7.0764999999999993</v>
      </c>
      <c r="Q475" s="264">
        <f t="shared" si="216"/>
        <v>7.7119999999999997</v>
      </c>
      <c r="R475" s="264">
        <f t="shared" si="217"/>
        <v>8.1114999999999995</v>
      </c>
      <c r="S475" s="264">
        <f t="shared" si="218"/>
        <v>8.3324999999999996</v>
      </c>
      <c r="T475" s="264">
        <f t="shared" si="219"/>
        <v>8.6859999999999999</v>
      </c>
      <c r="U475" s="264">
        <f t="shared" si="220"/>
        <v>8.9335000000000004</v>
      </c>
      <c r="V475" s="264">
        <f t="shared" si="221"/>
        <v>9.3135000000000012</v>
      </c>
      <c r="W475" s="264">
        <f t="shared" si="222"/>
        <v>10.070499999999999</v>
      </c>
      <c r="X475" s="264">
        <f t="shared" si="223"/>
        <v>10.896999999999998</v>
      </c>
      <c r="Y475" s="264">
        <f t="shared" si="224"/>
        <v>11.372</v>
      </c>
      <c r="Z475" s="264">
        <f t="shared" si="225"/>
        <v>11.706</v>
      </c>
      <c r="AA475" s="264">
        <f t="shared" si="226"/>
        <v>12.222999999999999</v>
      </c>
      <c r="AB475" s="264">
        <f t="shared" si="227"/>
        <v>12.5725</v>
      </c>
      <c r="AC475" s="264">
        <f t="shared" si="228"/>
        <v>13.263500000000001</v>
      </c>
      <c r="AD475" s="264">
        <f t="shared" si="229"/>
        <v>14.551500000000001</v>
      </c>
      <c r="AF475" s="266">
        <v>473</v>
      </c>
      <c r="AG475" s="266">
        <v>3.7499999999999999E-2</v>
      </c>
      <c r="AH475" s="266">
        <v>10.425700000000001</v>
      </c>
      <c r="AI475" s="266">
        <v>0.11025</v>
      </c>
      <c r="AJ475" s="266">
        <v>7.399</v>
      </c>
      <c r="AK475" s="266">
        <v>8.0570000000000004</v>
      </c>
      <c r="AL475" s="266">
        <v>8.4659999999999993</v>
      </c>
      <c r="AM475" s="266">
        <v>8.6910000000000007</v>
      </c>
      <c r="AN475" s="266">
        <v>9.0489999999999995</v>
      </c>
      <c r="AO475" s="266">
        <v>9.298</v>
      </c>
      <c r="AP475" s="266">
        <v>9.6780000000000008</v>
      </c>
      <c r="AQ475" s="266">
        <v>10.426</v>
      </c>
      <c r="AR475" s="266">
        <v>11.228999999999999</v>
      </c>
      <c r="AS475" s="266">
        <v>11.685</v>
      </c>
      <c r="AT475" s="266">
        <v>12.003</v>
      </c>
      <c r="AU475" s="266">
        <v>12.491</v>
      </c>
      <c r="AV475" s="266">
        <v>12.818</v>
      </c>
      <c r="AW475" s="266">
        <v>13.457000000000001</v>
      </c>
      <c r="AX475" s="266">
        <v>14.625999999999999</v>
      </c>
      <c r="BA475" s="372">
        <v>473</v>
      </c>
      <c r="BB475" s="372">
        <v>-0.24360000000000001</v>
      </c>
      <c r="BC475" s="372">
        <v>9.7151999999999994</v>
      </c>
      <c r="BD475" s="372">
        <v>0.12300999999999999</v>
      </c>
      <c r="BE475" s="372">
        <v>6.7539999999999996</v>
      </c>
      <c r="BF475" s="372">
        <v>7.367</v>
      </c>
      <c r="BG475" s="372">
        <v>7.7569999999999997</v>
      </c>
      <c r="BH475" s="372">
        <v>7.9740000000000002</v>
      </c>
      <c r="BI475" s="372">
        <v>8.3230000000000004</v>
      </c>
      <c r="BJ475" s="372">
        <v>8.5690000000000008</v>
      </c>
      <c r="BK475" s="372">
        <v>8.9489999999999998</v>
      </c>
      <c r="BL475" s="372">
        <v>9.7149999999999999</v>
      </c>
      <c r="BM475" s="372">
        <v>10.565</v>
      </c>
      <c r="BN475" s="372">
        <v>11.058999999999999</v>
      </c>
      <c r="BO475" s="372">
        <v>11.409000000000001</v>
      </c>
      <c r="BP475" s="372">
        <v>11.955</v>
      </c>
      <c r="BQ475" s="372">
        <v>12.327</v>
      </c>
      <c r="BR475" s="372">
        <v>13.07</v>
      </c>
      <c r="BS475" s="372">
        <v>14.477</v>
      </c>
    </row>
    <row r="476" spans="1:71" x14ac:dyDescent="0.2">
      <c r="A476" s="265">
        <f t="shared" si="230"/>
        <v>10.077500000000001</v>
      </c>
      <c r="B476" s="265">
        <f t="shared" si="231"/>
        <v>9.32</v>
      </c>
      <c r="C476" s="265">
        <f t="shared" si="208"/>
        <v>10.904499999999999</v>
      </c>
      <c r="D476" s="265">
        <f t="shared" si="232"/>
        <v>474</v>
      </c>
      <c r="E476" s="373">
        <f t="shared" si="233"/>
        <v>15.572895277207392</v>
      </c>
      <c r="F476" s="373">
        <f t="shared" si="234"/>
        <v>1.2977412731006159</v>
      </c>
      <c r="G476" s="373">
        <f t="shared" si="235"/>
        <v>24.572895277207394</v>
      </c>
      <c r="H476" s="374">
        <f t="shared" si="236"/>
        <v>0.9758416229847463</v>
      </c>
      <c r="I476" s="374">
        <f t="shared" si="209"/>
        <v>0.86271963741975377</v>
      </c>
      <c r="J476" s="374">
        <f t="shared" si="210"/>
        <v>0.90513735216051761</v>
      </c>
      <c r="K476" s="265" cm="1">
        <f t="array" ref="K476">$G476^gamma_drug4/($G476^gamma_drug4+(AGE_50_drug4+9)^gamma_drug4)</f>
        <v>1</v>
      </c>
      <c r="L476" s="264">
        <f t="shared" si="211"/>
        <v>474</v>
      </c>
      <c r="M476" s="264">
        <f t="shared" si="212"/>
        <v>-0.1033</v>
      </c>
      <c r="N476" s="264">
        <f t="shared" si="213"/>
        <v>10.077400000000001</v>
      </c>
      <c r="O476" s="264">
        <f t="shared" si="214"/>
        <v>0.11663499999999999</v>
      </c>
      <c r="P476" s="264">
        <f t="shared" si="215"/>
        <v>7.0815000000000001</v>
      </c>
      <c r="Q476" s="264">
        <f t="shared" si="216"/>
        <v>7.7174999999999994</v>
      </c>
      <c r="R476" s="264">
        <f t="shared" si="217"/>
        <v>8.1174999999999997</v>
      </c>
      <c r="S476" s="264">
        <f t="shared" si="218"/>
        <v>8.3384999999999998</v>
      </c>
      <c r="T476" s="264">
        <f t="shared" si="219"/>
        <v>8.6915000000000013</v>
      </c>
      <c r="U476" s="264">
        <f t="shared" si="220"/>
        <v>8.9394999999999989</v>
      </c>
      <c r="V476" s="264">
        <f t="shared" si="221"/>
        <v>9.32</v>
      </c>
      <c r="W476" s="264">
        <f t="shared" si="222"/>
        <v>10.077500000000001</v>
      </c>
      <c r="X476" s="264">
        <f t="shared" si="223"/>
        <v>10.904499999999999</v>
      </c>
      <c r="Y476" s="264">
        <f t="shared" si="224"/>
        <v>11.379999999999999</v>
      </c>
      <c r="Z476" s="264">
        <f t="shared" si="225"/>
        <v>11.715</v>
      </c>
      <c r="AA476" s="264">
        <f t="shared" si="226"/>
        <v>12.2315</v>
      </c>
      <c r="AB476" s="264">
        <f t="shared" si="227"/>
        <v>12.5815</v>
      </c>
      <c r="AC476" s="264">
        <f t="shared" si="228"/>
        <v>13.2735</v>
      </c>
      <c r="AD476" s="264">
        <f t="shared" si="229"/>
        <v>14.561999999999999</v>
      </c>
      <c r="AF476" s="266">
        <v>474</v>
      </c>
      <c r="AG476" s="266">
        <v>3.73E-2</v>
      </c>
      <c r="AH476" s="266">
        <v>10.432600000000001</v>
      </c>
      <c r="AI476" s="266">
        <v>0.11026</v>
      </c>
      <c r="AJ476" s="266">
        <v>7.4039999999999999</v>
      </c>
      <c r="AK476" s="266">
        <v>8.0619999999999994</v>
      </c>
      <c r="AL476" s="266">
        <v>8.4719999999999995</v>
      </c>
      <c r="AM476" s="266">
        <v>8.6969999999999992</v>
      </c>
      <c r="AN476" s="266">
        <v>9.0540000000000003</v>
      </c>
      <c r="AO476" s="266">
        <v>9.3040000000000003</v>
      </c>
      <c r="AP476" s="266">
        <v>9.6839999999999993</v>
      </c>
      <c r="AQ476" s="266">
        <v>10.433</v>
      </c>
      <c r="AR476" s="266">
        <v>11.237</v>
      </c>
      <c r="AS476" s="266">
        <v>11.693</v>
      </c>
      <c r="AT476" s="266">
        <v>12.012</v>
      </c>
      <c r="AU476" s="266">
        <v>12.499000000000001</v>
      </c>
      <c r="AV476" s="266">
        <v>12.827</v>
      </c>
      <c r="AW476" s="266">
        <v>13.467000000000001</v>
      </c>
      <c r="AX476" s="266">
        <v>14.635999999999999</v>
      </c>
      <c r="BA476" s="372">
        <v>474</v>
      </c>
      <c r="BB476" s="372">
        <v>-0.24390000000000001</v>
      </c>
      <c r="BC476" s="372">
        <v>9.7222000000000008</v>
      </c>
      <c r="BD476" s="372">
        <v>0.12300999999999999</v>
      </c>
      <c r="BE476" s="372">
        <v>6.7590000000000003</v>
      </c>
      <c r="BF476" s="372">
        <v>7.3730000000000002</v>
      </c>
      <c r="BG476" s="372">
        <v>7.7629999999999999</v>
      </c>
      <c r="BH476" s="372">
        <v>7.98</v>
      </c>
      <c r="BI476" s="372">
        <v>8.3290000000000006</v>
      </c>
      <c r="BJ476" s="372">
        <v>8.5749999999999993</v>
      </c>
      <c r="BK476" s="372">
        <v>8.9559999999999995</v>
      </c>
      <c r="BL476" s="372">
        <v>9.7219999999999995</v>
      </c>
      <c r="BM476" s="372">
        <v>10.571999999999999</v>
      </c>
      <c r="BN476" s="372">
        <v>11.067</v>
      </c>
      <c r="BO476" s="372">
        <v>11.417999999999999</v>
      </c>
      <c r="BP476" s="372">
        <v>11.964</v>
      </c>
      <c r="BQ476" s="372">
        <v>12.336</v>
      </c>
      <c r="BR476" s="372">
        <v>13.08</v>
      </c>
      <c r="BS476" s="372">
        <v>14.488</v>
      </c>
    </row>
    <row r="477" spans="1:71" x14ac:dyDescent="0.2">
      <c r="A477" s="265">
        <f t="shared" si="230"/>
        <v>10.084499999999998</v>
      </c>
      <c r="B477" s="265">
        <f t="shared" si="231"/>
        <v>9.3260000000000005</v>
      </c>
      <c r="C477" s="265">
        <f t="shared" si="208"/>
        <v>10.9125</v>
      </c>
      <c r="D477" s="265">
        <f t="shared" si="232"/>
        <v>475</v>
      </c>
      <c r="E477" s="373">
        <f t="shared" si="233"/>
        <v>15.605749486652977</v>
      </c>
      <c r="F477" s="373">
        <f t="shared" si="234"/>
        <v>1.3004791238877482</v>
      </c>
      <c r="G477" s="373">
        <f t="shared" si="235"/>
        <v>24.605749486652975</v>
      </c>
      <c r="H477" s="374">
        <f t="shared" si="236"/>
        <v>0.97597826372619567</v>
      </c>
      <c r="I477" s="374">
        <f t="shared" si="209"/>
        <v>0.86319683014255477</v>
      </c>
      <c r="J477" s="374">
        <f t="shared" si="210"/>
        <v>0.90543521502855628</v>
      </c>
      <c r="K477" s="265" cm="1">
        <f t="array" ref="K477">$G477^gamma_drug4/($G477^gamma_drug4+(AGE_50_drug4+9)^gamma_drug4)</f>
        <v>1</v>
      </c>
      <c r="L477" s="264">
        <f t="shared" si="211"/>
        <v>475</v>
      </c>
      <c r="M477" s="264">
        <f t="shared" si="212"/>
        <v>-0.1036</v>
      </c>
      <c r="N477" s="264">
        <f t="shared" si="213"/>
        <v>10.084350000000001</v>
      </c>
      <c r="O477" s="264">
        <f t="shared" si="214"/>
        <v>0.116645</v>
      </c>
      <c r="P477" s="264">
        <f t="shared" si="215"/>
        <v>7.0865</v>
      </c>
      <c r="Q477" s="264">
        <f t="shared" si="216"/>
        <v>7.7229999999999999</v>
      </c>
      <c r="R477" s="264">
        <f t="shared" si="217"/>
        <v>8.1225000000000005</v>
      </c>
      <c r="S477" s="264">
        <f t="shared" si="218"/>
        <v>8.3439999999999994</v>
      </c>
      <c r="T477" s="264">
        <f t="shared" si="219"/>
        <v>8.6975000000000016</v>
      </c>
      <c r="U477" s="264">
        <f t="shared" si="220"/>
        <v>8.9454999999999991</v>
      </c>
      <c r="V477" s="264">
        <f t="shared" si="221"/>
        <v>9.3260000000000005</v>
      </c>
      <c r="W477" s="264">
        <f t="shared" si="222"/>
        <v>10.084499999999998</v>
      </c>
      <c r="X477" s="264">
        <f t="shared" si="223"/>
        <v>10.9125</v>
      </c>
      <c r="Y477" s="264">
        <f t="shared" si="224"/>
        <v>11.388</v>
      </c>
      <c r="Z477" s="264">
        <f t="shared" si="225"/>
        <v>11.722999999999999</v>
      </c>
      <c r="AA477" s="264">
        <f t="shared" si="226"/>
        <v>12.240500000000001</v>
      </c>
      <c r="AB477" s="264">
        <f t="shared" si="227"/>
        <v>12.59</v>
      </c>
      <c r="AC477" s="264">
        <f t="shared" si="228"/>
        <v>13.282500000000001</v>
      </c>
      <c r="AD477" s="264">
        <f t="shared" si="229"/>
        <v>14.573</v>
      </c>
      <c r="AF477" s="266">
        <v>475</v>
      </c>
      <c r="AG477" s="266">
        <v>3.6999999999999998E-2</v>
      </c>
      <c r="AH477" s="266">
        <v>10.4396</v>
      </c>
      <c r="AI477" s="266">
        <v>0.11027000000000001</v>
      </c>
      <c r="AJ477" s="266">
        <v>7.4089999999999998</v>
      </c>
      <c r="AK477" s="266">
        <v>8.0679999999999996</v>
      </c>
      <c r="AL477" s="266">
        <v>8.4770000000000003</v>
      </c>
      <c r="AM477" s="266">
        <v>8.7029999999999994</v>
      </c>
      <c r="AN477" s="266">
        <v>9.06</v>
      </c>
      <c r="AO477" s="266">
        <v>9.31</v>
      </c>
      <c r="AP477" s="266">
        <v>9.69</v>
      </c>
      <c r="AQ477" s="266">
        <v>10.44</v>
      </c>
      <c r="AR477" s="266">
        <v>11.244999999999999</v>
      </c>
      <c r="AS477" s="266">
        <v>11.701000000000001</v>
      </c>
      <c r="AT477" s="266">
        <v>12.02</v>
      </c>
      <c r="AU477" s="266">
        <v>12.507999999999999</v>
      </c>
      <c r="AV477" s="266">
        <v>12.835000000000001</v>
      </c>
      <c r="AW477" s="266">
        <v>13.476000000000001</v>
      </c>
      <c r="AX477" s="266">
        <v>14.647</v>
      </c>
      <c r="BA477" s="372">
        <v>475</v>
      </c>
      <c r="BB477" s="372">
        <v>-0.2442</v>
      </c>
      <c r="BC477" s="372">
        <v>9.7291000000000007</v>
      </c>
      <c r="BD477" s="372">
        <v>0.12302</v>
      </c>
      <c r="BE477" s="372">
        <v>6.7640000000000002</v>
      </c>
      <c r="BF477" s="372">
        <v>7.3780000000000001</v>
      </c>
      <c r="BG477" s="372">
        <v>7.7679999999999998</v>
      </c>
      <c r="BH477" s="372">
        <v>7.9850000000000003</v>
      </c>
      <c r="BI477" s="372">
        <v>8.3350000000000009</v>
      </c>
      <c r="BJ477" s="372">
        <v>8.5809999999999995</v>
      </c>
      <c r="BK477" s="372">
        <v>8.9619999999999997</v>
      </c>
      <c r="BL477" s="372">
        <v>9.7289999999999992</v>
      </c>
      <c r="BM477" s="372">
        <v>10.58</v>
      </c>
      <c r="BN477" s="372">
        <v>11.074999999999999</v>
      </c>
      <c r="BO477" s="372">
        <v>11.426</v>
      </c>
      <c r="BP477" s="372">
        <v>11.973000000000001</v>
      </c>
      <c r="BQ477" s="372">
        <v>12.345000000000001</v>
      </c>
      <c r="BR477" s="372">
        <v>13.089</v>
      </c>
      <c r="BS477" s="372">
        <v>14.499000000000001</v>
      </c>
    </row>
    <row r="478" spans="1:71" x14ac:dyDescent="0.2">
      <c r="A478" s="265">
        <f t="shared" si="230"/>
        <v>10.0915</v>
      </c>
      <c r="B478" s="265">
        <f t="shared" si="231"/>
        <v>9.3324999999999996</v>
      </c>
      <c r="C478" s="265">
        <f t="shared" si="208"/>
        <v>10.919499999999999</v>
      </c>
      <c r="D478" s="265">
        <f t="shared" si="232"/>
        <v>476</v>
      </c>
      <c r="E478" s="373">
        <f t="shared" si="233"/>
        <v>15.638603696098563</v>
      </c>
      <c r="F478" s="373">
        <f t="shared" si="234"/>
        <v>1.3032169746748803</v>
      </c>
      <c r="G478" s="373">
        <f t="shared" si="235"/>
        <v>24.638603696098563</v>
      </c>
      <c r="H478" s="374">
        <f t="shared" si="236"/>
        <v>0.97611396972136344</v>
      </c>
      <c r="I478" s="374">
        <f t="shared" si="209"/>
        <v>0.86367199229579472</v>
      </c>
      <c r="J478" s="374">
        <f t="shared" si="210"/>
        <v>0.90573184425842612</v>
      </c>
      <c r="K478" s="265" cm="1">
        <f t="array" ref="K478">$G478^gamma_drug4/($G478^gamma_drug4+(AGE_50_drug4+9)^gamma_drug4)</f>
        <v>1</v>
      </c>
      <c r="L478" s="264">
        <f t="shared" si="211"/>
        <v>476</v>
      </c>
      <c r="M478" s="264">
        <f t="shared" si="212"/>
        <v>-0.10390000000000001</v>
      </c>
      <c r="N478" s="264">
        <f t="shared" si="213"/>
        <v>10.0913</v>
      </c>
      <c r="O478" s="264">
        <f t="shared" si="214"/>
        <v>0.11665500000000001</v>
      </c>
      <c r="P478" s="264">
        <f t="shared" si="215"/>
        <v>7.0910000000000002</v>
      </c>
      <c r="Q478" s="264">
        <f t="shared" si="216"/>
        <v>7.7279999999999998</v>
      </c>
      <c r="R478" s="264">
        <f t="shared" si="217"/>
        <v>8.1285000000000007</v>
      </c>
      <c r="S478" s="264">
        <f t="shared" si="218"/>
        <v>8.349499999999999</v>
      </c>
      <c r="T478" s="264">
        <f t="shared" si="219"/>
        <v>8.7035</v>
      </c>
      <c r="U478" s="264">
        <f t="shared" si="220"/>
        <v>8.9514999999999993</v>
      </c>
      <c r="V478" s="264">
        <f t="shared" si="221"/>
        <v>9.3324999999999996</v>
      </c>
      <c r="W478" s="264">
        <f t="shared" si="222"/>
        <v>10.0915</v>
      </c>
      <c r="X478" s="264">
        <f t="shared" si="223"/>
        <v>10.919499999999999</v>
      </c>
      <c r="Y478" s="264">
        <f t="shared" si="224"/>
        <v>11.396000000000001</v>
      </c>
      <c r="Z478" s="264">
        <f t="shared" si="225"/>
        <v>11.731</v>
      </c>
      <c r="AA478" s="264">
        <f t="shared" si="226"/>
        <v>12.249499999999999</v>
      </c>
      <c r="AB478" s="264">
        <f t="shared" si="227"/>
        <v>12.599499999999999</v>
      </c>
      <c r="AC478" s="264">
        <f t="shared" si="228"/>
        <v>13.2925</v>
      </c>
      <c r="AD478" s="264">
        <f t="shared" si="229"/>
        <v>14.584</v>
      </c>
      <c r="AF478" s="266">
        <v>476</v>
      </c>
      <c r="AG478" s="266">
        <v>3.6799999999999999E-2</v>
      </c>
      <c r="AH478" s="266">
        <v>10.4465</v>
      </c>
      <c r="AI478" s="266">
        <v>0.11029</v>
      </c>
      <c r="AJ478" s="266">
        <v>7.4130000000000003</v>
      </c>
      <c r="AK478" s="266">
        <v>8.0730000000000004</v>
      </c>
      <c r="AL478" s="266">
        <v>8.4830000000000005</v>
      </c>
      <c r="AM478" s="266">
        <v>8.7080000000000002</v>
      </c>
      <c r="AN478" s="266">
        <v>9.0660000000000007</v>
      </c>
      <c r="AO478" s="266">
        <v>9.3160000000000007</v>
      </c>
      <c r="AP478" s="266">
        <v>9.6969999999999992</v>
      </c>
      <c r="AQ478" s="266">
        <v>10.446999999999999</v>
      </c>
      <c r="AR478" s="266">
        <v>11.252000000000001</v>
      </c>
      <c r="AS478" s="266">
        <v>11.709</v>
      </c>
      <c r="AT478" s="266">
        <v>12.028</v>
      </c>
      <c r="AU478" s="266">
        <v>12.516999999999999</v>
      </c>
      <c r="AV478" s="266">
        <v>12.843999999999999</v>
      </c>
      <c r="AW478" s="266">
        <v>13.486000000000001</v>
      </c>
      <c r="AX478" s="266">
        <v>14.657999999999999</v>
      </c>
      <c r="BA478" s="372">
        <v>476</v>
      </c>
      <c r="BB478" s="372">
        <v>-0.24460000000000001</v>
      </c>
      <c r="BC478" s="372">
        <v>9.7361000000000004</v>
      </c>
      <c r="BD478" s="372">
        <v>0.12302</v>
      </c>
      <c r="BE478" s="372">
        <v>6.7690000000000001</v>
      </c>
      <c r="BF478" s="372">
        <v>7.383</v>
      </c>
      <c r="BG478" s="372">
        <v>7.774</v>
      </c>
      <c r="BH478" s="372">
        <v>7.9909999999999997</v>
      </c>
      <c r="BI478" s="372">
        <v>8.3409999999999993</v>
      </c>
      <c r="BJ478" s="372">
        <v>8.5869999999999997</v>
      </c>
      <c r="BK478" s="372">
        <v>8.968</v>
      </c>
      <c r="BL478" s="372">
        <v>9.7360000000000007</v>
      </c>
      <c r="BM478" s="372">
        <v>10.587</v>
      </c>
      <c r="BN478" s="372">
        <v>11.083</v>
      </c>
      <c r="BO478" s="372">
        <v>11.433999999999999</v>
      </c>
      <c r="BP478" s="372">
        <v>11.981999999999999</v>
      </c>
      <c r="BQ478" s="372">
        <v>12.355</v>
      </c>
      <c r="BR478" s="372">
        <v>13.099</v>
      </c>
      <c r="BS478" s="372">
        <v>14.51</v>
      </c>
    </row>
    <row r="479" spans="1:71" x14ac:dyDescent="0.2">
      <c r="A479" s="265">
        <f t="shared" si="230"/>
        <v>10.098500000000001</v>
      </c>
      <c r="B479" s="265">
        <f t="shared" si="231"/>
        <v>9.3389999999999986</v>
      </c>
      <c r="C479" s="265">
        <f t="shared" si="208"/>
        <v>10.9275</v>
      </c>
      <c r="D479" s="265">
        <f t="shared" si="232"/>
        <v>477</v>
      </c>
      <c r="E479" s="373">
        <f t="shared" si="233"/>
        <v>15.671457905544148</v>
      </c>
      <c r="F479" s="373">
        <f t="shared" si="234"/>
        <v>1.3059548254620124</v>
      </c>
      <c r="G479" s="373">
        <f t="shared" si="235"/>
        <v>24.671457905544148</v>
      </c>
      <c r="H479" s="374">
        <f t="shared" si="236"/>
        <v>0.97624874838624187</v>
      </c>
      <c r="I479" s="374">
        <f t="shared" si="209"/>
        <v>0.8641451333997261</v>
      </c>
      <c r="J479" s="374">
        <f t="shared" si="210"/>
        <v>0.9060272459866</v>
      </c>
      <c r="K479" s="265" cm="1">
        <f t="array" ref="K479">$G479^gamma_drug4/($G479^gamma_drug4+(AGE_50_drug4+9)^gamma_drug4)</f>
        <v>1</v>
      </c>
      <c r="L479" s="264">
        <f t="shared" si="211"/>
        <v>477</v>
      </c>
      <c r="M479" s="264">
        <f t="shared" si="212"/>
        <v>-0.10415000000000001</v>
      </c>
      <c r="N479" s="264">
        <f t="shared" si="213"/>
        <v>10.09825</v>
      </c>
      <c r="O479" s="264">
        <f t="shared" si="214"/>
        <v>0.11666</v>
      </c>
      <c r="P479" s="264">
        <f t="shared" si="215"/>
        <v>7.0960000000000001</v>
      </c>
      <c r="Q479" s="264">
        <f t="shared" si="216"/>
        <v>7.7334999999999994</v>
      </c>
      <c r="R479" s="264">
        <f t="shared" si="217"/>
        <v>8.1334999999999997</v>
      </c>
      <c r="S479" s="264">
        <f t="shared" si="218"/>
        <v>8.3554999999999993</v>
      </c>
      <c r="T479" s="264">
        <f t="shared" si="219"/>
        <v>8.7094999999999985</v>
      </c>
      <c r="U479" s="264">
        <f t="shared" si="220"/>
        <v>8.9574999999999996</v>
      </c>
      <c r="V479" s="264">
        <f t="shared" si="221"/>
        <v>9.3389999999999986</v>
      </c>
      <c r="W479" s="264">
        <f t="shared" si="222"/>
        <v>10.098500000000001</v>
      </c>
      <c r="X479" s="264">
        <f t="shared" si="223"/>
        <v>10.9275</v>
      </c>
      <c r="Y479" s="264">
        <f t="shared" si="224"/>
        <v>11.403500000000001</v>
      </c>
      <c r="Z479" s="264">
        <f t="shared" si="225"/>
        <v>11.739000000000001</v>
      </c>
      <c r="AA479" s="264">
        <f t="shared" si="226"/>
        <v>12.2575</v>
      </c>
      <c r="AB479" s="264">
        <f t="shared" si="227"/>
        <v>12.608000000000001</v>
      </c>
      <c r="AC479" s="264">
        <f t="shared" si="228"/>
        <v>13.301500000000001</v>
      </c>
      <c r="AD479" s="264">
        <f t="shared" si="229"/>
        <v>14.5945</v>
      </c>
      <c r="AF479" s="266">
        <v>477</v>
      </c>
      <c r="AG479" s="266">
        <v>3.6600000000000001E-2</v>
      </c>
      <c r="AH479" s="266">
        <v>10.4535</v>
      </c>
      <c r="AI479" s="266">
        <v>0.1103</v>
      </c>
      <c r="AJ479" s="266">
        <v>7.4180000000000001</v>
      </c>
      <c r="AK479" s="266">
        <v>8.0779999999999994</v>
      </c>
      <c r="AL479" s="266">
        <v>8.4879999999999995</v>
      </c>
      <c r="AM479" s="266">
        <v>8.7140000000000004</v>
      </c>
      <c r="AN479" s="266">
        <v>9.0719999999999992</v>
      </c>
      <c r="AO479" s="266">
        <v>9.3219999999999992</v>
      </c>
      <c r="AP479" s="266">
        <v>9.7029999999999994</v>
      </c>
      <c r="AQ479" s="266">
        <v>10.454000000000001</v>
      </c>
      <c r="AR479" s="266">
        <v>11.26</v>
      </c>
      <c r="AS479" s="266">
        <v>11.717000000000001</v>
      </c>
      <c r="AT479" s="266">
        <v>12.036</v>
      </c>
      <c r="AU479" s="266">
        <v>12.525</v>
      </c>
      <c r="AV479" s="266">
        <v>12.853</v>
      </c>
      <c r="AW479" s="266">
        <v>13.494999999999999</v>
      </c>
      <c r="AX479" s="266">
        <v>14.667999999999999</v>
      </c>
      <c r="BA479" s="372">
        <v>477</v>
      </c>
      <c r="BB479" s="372">
        <v>-0.24490000000000001</v>
      </c>
      <c r="BC479" s="372">
        <v>9.7430000000000003</v>
      </c>
      <c r="BD479" s="372">
        <v>0.12302</v>
      </c>
      <c r="BE479" s="372">
        <v>6.774</v>
      </c>
      <c r="BF479" s="372">
        <v>7.3890000000000002</v>
      </c>
      <c r="BG479" s="372">
        <v>7.7789999999999999</v>
      </c>
      <c r="BH479" s="372">
        <v>7.9969999999999999</v>
      </c>
      <c r="BI479" s="372">
        <v>8.3469999999999995</v>
      </c>
      <c r="BJ479" s="372">
        <v>8.593</v>
      </c>
      <c r="BK479" s="372">
        <v>8.9749999999999996</v>
      </c>
      <c r="BL479" s="372">
        <v>9.7430000000000003</v>
      </c>
      <c r="BM479" s="372">
        <v>10.595000000000001</v>
      </c>
      <c r="BN479" s="372">
        <v>11.09</v>
      </c>
      <c r="BO479" s="372">
        <v>11.442</v>
      </c>
      <c r="BP479" s="372">
        <v>11.99</v>
      </c>
      <c r="BQ479" s="372">
        <v>12.363</v>
      </c>
      <c r="BR479" s="372">
        <v>13.108000000000001</v>
      </c>
      <c r="BS479" s="372">
        <v>14.521000000000001</v>
      </c>
    </row>
    <row r="480" spans="1:71" x14ac:dyDescent="0.2">
      <c r="A480" s="265">
        <f t="shared" si="230"/>
        <v>10.105</v>
      </c>
      <c r="B480" s="265">
        <f t="shared" si="231"/>
        <v>9.3449999999999989</v>
      </c>
      <c r="C480" s="265">
        <f t="shared" si="208"/>
        <v>10.934999999999999</v>
      </c>
      <c r="D480" s="265">
        <f t="shared" si="232"/>
        <v>478</v>
      </c>
      <c r="E480" s="373">
        <f t="shared" si="233"/>
        <v>15.704312114989733</v>
      </c>
      <c r="F480" s="373">
        <f t="shared" si="234"/>
        <v>1.3086926762491444</v>
      </c>
      <c r="G480" s="373">
        <f t="shared" si="235"/>
        <v>24.704312114989733</v>
      </c>
      <c r="H480" s="374">
        <f t="shared" si="236"/>
        <v>0.97638260707087465</v>
      </c>
      <c r="I480" s="374">
        <f t="shared" si="209"/>
        <v>0.86461626293193539</v>
      </c>
      <c r="J480" s="374">
        <f t="shared" si="210"/>
        <v>0.9063214263154139</v>
      </c>
      <c r="K480" s="265" cm="1">
        <f t="array" ref="K480">$G480^gamma_drug4/($G480^gamma_drug4+(AGE_50_drug4+9)^gamma_drug4)</f>
        <v>1</v>
      </c>
      <c r="L480" s="264">
        <f t="shared" si="211"/>
        <v>478</v>
      </c>
      <c r="M480" s="264">
        <f t="shared" si="212"/>
        <v>-0.10445</v>
      </c>
      <c r="N480" s="264">
        <f t="shared" si="213"/>
        <v>10.1052</v>
      </c>
      <c r="O480" s="264">
        <f t="shared" si="214"/>
        <v>0.116665</v>
      </c>
      <c r="P480" s="264">
        <f t="shared" si="215"/>
        <v>7.101</v>
      </c>
      <c r="Q480" s="264">
        <f t="shared" si="216"/>
        <v>7.7385000000000002</v>
      </c>
      <c r="R480" s="264">
        <f t="shared" si="217"/>
        <v>8.1395</v>
      </c>
      <c r="S480" s="264">
        <f t="shared" si="218"/>
        <v>8.3610000000000007</v>
      </c>
      <c r="T480" s="264">
        <f t="shared" si="219"/>
        <v>8.7154999999999987</v>
      </c>
      <c r="U480" s="264">
        <f t="shared" si="220"/>
        <v>8.9639999999999986</v>
      </c>
      <c r="V480" s="264">
        <f t="shared" si="221"/>
        <v>9.3449999999999989</v>
      </c>
      <c r="W480" s="264">
        <f t="shared" si="222"/>
        <v>10.105</v>
      </c>
      <c r="X480" s="264">
        <f t="shared" si="223"/>
        <v>10.934999999999999</v>
      </c>
      <c r="Y480" s="264">
        <f t="shared" si="224"/>
        <v>11.4115</v>
      </c>
      <c r="Z480" s="264">
        <f t="shared" si="225"/>
        <v>11.7475</v>
      </c>
      <c r="AA480" s="264">
        <f t="shared" si="226"/>
        <v>12.266500000000001</v>
      </c>
      <c r="AB480" s="264">
        <f t="shared" si="227"/>
        <v>12.617000000000001</v>
      </c>
      <c r="AC480" s="264">
        <f t="shared" si="228"/>
        <v>13.311500000000001</v>
      </c>
      <c r="AD480" s="264">
        <f t="shared" si="229"/>
        <v>14.605499999999999</v>
      </c>
      <c r="AF480" s="266">
        <v>478</v>
      </c>
      <c r="AG480" s="266">
        <v>3.6299999999999999E-2</v>
      </c>
      <c r="AH480" s="266">
        <v>10.4604</v>
      </c>
      <c r="AI480" s="266">
        <v>0.11031000000000001</v>
      </c>
      <c r="AJ480" s="266">
        <v>7.423</v>
      </c>
      <c r="AK480" s="266">
        <v>8.0830000000000002</v>
      </c>
      <c r="AL480" s="266">
        <v>8.4939999999999998</v>
      </c>
      <c r="AM480" s="266">
        <v>8.7189999999999994</v>
      </c>
      <c r="AN480" s="266">
        <v>9.0779999999999994</v>
      </c>
      <c r="AO480" s="266">
        <v>9.3279999999999994</v>
      </c>
      <c r="AP480" s="266">
        <v>9.7089999999999996</v>
      </c>
      <c r="AQ480" s="266">
        <v>10.46</v>
      </c>
      <c r="AR480" s="266">
        <v>11.266999999999999</v>
      </c>
      <c r="AS480" s="266">
        <v>11.725</v>
      </c>
      <c r="AT480" s="266">
        <v>12.044</v>
      </c>
      <c r="AU480" s="266">
        <v>12.534000000000001</v>
      </c>
      <c r="AV480" s="266">
        <v>12.862</v>
      </c>
      <c r="AW480" s="266">
        <v>13.505000000000001</v>
      </c>
      <c r="AX480" s="266">
        <v>14.679</v>
      </c>
      <c r="BA480" s="372">
        <v>478</v>
      </c>
      <c r="BB480" s="372">
        <v>-0.2452</v>
      </c>
      <c r="BC480" s="372">
        <v>9.75</v>
      </c>
      <c r="BD480" s="372">
        <v>0.12302</v>
      </c>
      <c r="BE480" s="372">
        <v>6.7789999999999999</v>
      </c>
      <c r="BF480" s="372">
        <v>7.3940000000000001</v>
      </c>
      <c r="BG480" s="372">
        <v>7.7850000000000001</v>
      </c>
      <c r="BH480" s="372">
        <v>8.0030000000000001</v>
      </c>
      <c r="BI480" s="372">
        <v>8.3529999999999998</v>
      </c>
      <c r="BJ480" s="372">
        <v>8.6</v>
      </c>
      <c r="BK480" s="372">
        <v>8.9809999999999999</v>
      </c>
      <c r="BL480" s="372">
        <v>9.75</v>
      </c>
      <c r="BM480" s="372">
        <v>10.603</v>
      </c>
      <c r="BN480" s="372">
        <v>11.098000000000001</v>
      </c>
      <c r="BO480" s="372">
        <v>11.451000000000001</v>
      </c>
      <c r="BP480" s="372">
        <v>11.999000000000001</v>
      </c>
      <c r="BQ480" s="372">
        <v>12.372</v>
      </c>
      <c r="BR480" s="372">
        <v>13.118</v>
      </c>
      <c r="BS480" s="372">
        <v>14.532</v>
      </c>
    </row>
    <row r="481" spans="1:71" x14ac:dyDescent="0.2">
      <c r="A481" s="265">
        <f t="shared" si="230"/>
        <v>10.112</v>
      </c>
      <c r="B481" s="265">
        <f t="shared" si="231"/>
        <v>9.3514999999999997</v>
      </c>
      <c r="C481" s="265">
        <f t="shared" si="208"/>
        <v>10.942499999999999</v>
      </c>
      <c r="D481" s="265">
        <f t="shared" si="232"/>
        <v>479</v>
      </c>
      <c r="E481" s="373">
        <f t="shared" si="233"/>
        <v>15.737166324435318</v>
      </c>
      <c r="F481" s="373">
        <f t="shared" si="234"/>
        <v>1.3114305270362765</v>
      </c>
      <c r="G481" s="373">
        <f t="shared" si="235"/>
        <v>24.737166324435318</v>
      </c>
      <c r="H481" s="374">
        <f t="shared" si="236"/>
        <v>0.97651555305999349</v>
      </c>
      <c r="I481" s="374">
        <f t="shared" si="209"/>
        <v>0.86508539032745069</v>
      </c>
      <c r="J481" s="374">
        <f t="shared" si="210"/>
        <v>0.90661439131326294</v>
      </c>
      <c r="K481" s="265" cm="1">
        <f t="array" ref="K481">$G481^gamma_drug4/($G481^gamma_drug4+(AGE_50_drug4+9)^gamma_drug4)</f>
        <v>1</v>
      </c>
      <c r="L481" s="264">
        <f t="shared" si="211"/>
        <v>479</v>
      </c>
      <c r="M481" s="264">
        <f t="shared" si="212"/>
        <v>-0.1047</v>
      </c>
      <c r="N481" s="264">
        <f t="shared" si="213"/>
        <v>10.11215</v>
      </c>
      <c r="O481" s="264">
        <f t="shared" si="214"/>
        <v>0.11667</v>
      </c>
      <c r="P481" s="264">
        <f t="shared" si="215"/>
        <v>7.1059999999999999</v>
      </c>
      <c r="Q481" s="264">
        <f t="shared" si="216"/>
        <v>7.7434999999999992</v>
      </c>
      <c r="R481" s="264">
        <f t="shared" si="217"/>
        <v>8.1449999999999996</v>
      </c>
      <c r="S481" s="264">
        <f t="shared" si="218"/>
        <v>8.3664999999999985</v>
      </c>
      <c r="T481" s="264">
        <f t="shared" si="219"/>
        <v>8.7214999999999989</v>
      </c>
      <c r="U481" s="264">
        <f t="shared" si="220"/>
        <v>8.9699999999999989</v>
      </c>
      <c r="V481" s="264">
        <f t="shared" si="221"/>
        <v>9.3514999999999997</v>
      </c>
      <c r="W481" s="264">
        <f t="shared" si="222"/>
        <v>10.112</v>
      </c>
      <c r="X481" s="264">
        <f t="shared" si="223"/>
        <v>10.942499999999999</v>
      </c>
      <c r="Y481" s="264">
        <f t="shared" si="224"/>
        <v>11.419499999999999</v>
      </c>
      <c r="Z481" s="264">
        <f t="shared" si="225"/>
        <v>11.756</v>
      </c>
      <c r="AA481" s="264">
        <f t="shared" si="226"/>
        <v>12.274999999999999</v>
      </c>
      <c r="AB481" s="264">
        <f t="shared" si="227"/>
        <v>12.626000000000001</v>
      </c>
      <c r="AC481" s="264">
        <f t="shared" si="228"/>
        <v>13.321</v>
      </c>
      <c r="AD481" s="264">
        <f t="shared" si="229"/>
        <v>14.615500000000001</v>
      </c>
      <c r="AF481" s="266">
        <v>479</v>
      </c>
      <c r="AG481" s="266">
        <v>3.61E-2</v>
      </c>
      <c r="AH481" s="266">
        <v>10.4674</v>
      </c>
      <c r="AI481" s="266">
        <v>0.11032</v>
      </c>
      <c r="AJ481" s="266">
        <v>7.4279999999999999</v>
      </c>
      <c r="AK481" s="266">
        <v>8.0879999999999992</v>
      </c>
      <c r="AL481" s="266">
        <v>8.4990000000000006</v>
      </c>
      <c r="AM481" s="266">
        <v>8.7249999999999996</v>
      </c>
      <c r="AN481" s="266">
        <v>9.0839999999999996</v>
      </c>
      <c r="AO481" s="266">
        <v>9.3339999999999996</v>
      </c>
      <c r="AP481" s="266">
        <v>9.7159999999999993</v>
      </c>
      <c r="AQ481" s="266">
        <v>10.467000000000001</v>
      </c>
      <c r="AR481" s="266">
        <v>11.275</v>
      </c>
      <c r="AS481" s="266">
        <v>11.733000000000001</v>
      </c>
      <c r="AT481" s="266">
        <v>12.053000000000001</v>
      </c>
      <c r="AU481" s="266">
        <v>12.542999999999999</v>
      </c>
      <c r="AV481" s="266">
        <v>12.871</v>
      </c>
      <c r="AW481" s="266">
        <v>13.513999999999999</v>
      </c>
      <c r="AX481" s="266">
        <v>14.689</v>
      </c>
      <c r="BA481" s="372">
        <v>479</v>
      </c>
      <c r="BB481" s="372">
        <v>-0.2455</v>
      </c>
      <c r="BC481" s="372">
        <v>9.7568999999999999</v>
      </c>
      <c r="BD481" s="372">
        <v>0.12302</v>
      </c>
      <c r="BE481" s="372">
        <v>6.7839999999999998</v>
      </c>
      <c r="BF481" s="372">
        <v>7.399</v>
      </c>
      <c r="BG481" s="372">
        <v>7.7910000000000004</v>
      </c>
      <c r="BH481" s="372">
        <v>8.0079999999999991</v>
      </c>
      <c r="BI481" s="372">
        <v>8.359</v>
      </c>
      <c r="BJ481" s="372">
        <v>8.6059999999999999</v>
      </c>
      <c r="BK481" s="372">
        <v>8.9870000000000001</v>
      </c>
      <c r="BL481" s="372">
        <v>9.7569999999999997</v>
      </c>
      <c r="BM481" s="372">
        <v>10.61</v>
      </c>
      <c r="BN481" s="372">
        <v>11.106</v>
      </c>
      <c r="BO481" s="372">
        <v>11.459</v>
      </c>
      <c r="BP481" s="372">
        <v>12.007</v>
      </c>
      <c r="BQ481" s="372">
        <v>12.381</v>
      </c>
      <c r="BR481" s="372">
        <v>13.128</v>
      </c>
      <c r="BS481" s="372">
        <v>14.542</v>
      </c>
    </row>
    <row r="482" spans="1:71" x14ac:dyDescent="0.2">
      <c r="A482" s="265">
        <f t="shared" si="230"/>
        <v>10.119</v>
      </c>
      <c r="B482" s="265">
        <f t="shared" si="231"/>
        <v>9.3580000000000005</v>
      </c>
      <c r="C482" s="265">
        <f t="shared" si="208"/>
        <v>10.95</v>
      </c>
      <c r="D482" s="265">
        <f t="shared" si="232"/>
        <v>480</v>
      </c>
      <c r="E482" s="373">
        <f t="shared" si="233"/>
        <v>15.770020533880903</v>
      </c>
      <c r="F482" s="373">
        <f t="shared" si="234"/>
        <v>1.3141683778234086</v>
      </c>
      <c r="G482" s="373">
        <f t="shared" si="235"/>
        <v>24.770020533880903</v>
      </c>
      <c r="H482" s="374">
        <f t="shared" si="236"/>
        <v>0.97664759357364817</v>
      </c>
      <c r="I482" s="374">
        <f t="shared" si="209"/>
        <v>0.8655525249788536</v>
      </c>
      <c r="J482" s="374">
        <f t="shared" si="210"/>
        <v>0.90690614701479644</v>
      </c>
      <c r="K482" s="265" cm="1">
        <f t="array" ref="K482">$G482^gamma_drug4/($G482^gamma_drug4+(AGE_50_drug4+9)^gamma_drug4)</f>
        <v>1</v>
      </c>
      <c r="L482" s="264">
        <f t="shared" si="211"/>
        <v>480</v>
      </c>
      <c r="M482" s="264">
        <f t="shared" si="212"/>
        <v>-0.10494999999999999</v>
      </c>
      <c r="N482" s="264">
        <f t="shared" si="213"/>
        <v>10.11905</v>
      </c>
      <c r="O482" s="264">
        <f t="shared" si="214"/>
        <v>0.116675</v>
      </c>
      <c r="P482" s="264">
        <f t="shared" si="215"/>
        <v>7.1109999999999998</v>
      </c>
      <c r="Q482" s="264">
        <f t="shared" si="216"/>
        <v>7.7494999999999994</v>
      </c>
      <c r="R482" s="264">
        <f t="shared" si="217"/>
        <v>8.150500000000001</v>
      </c>
      <c r="S482" s="264">
        <f t="shared" si="218"/>
        <v>8.3724999999999987</v>
      </c>
      <c r="T482" s="264">
        <f t="shared" si="219"/>
        <v>8.7274999999999991</v>
      </c>
      <c r="U482" s="264">
        <f t="shared" si="220"/>
        <v>8.9759999999999991</v>
      </c>
      <c r="V482" s="264">
        <f t="shared" si="221"/>
        <v>9.3580000000000005</v>
      </c>
      <c r="W482" s="264">
        <f t="shared" si="222"/>
        <v>10.119</v>
      </c>
      <c r="X482" s="264">
        <f t="shared" si="223"/>
        <v>10.95</v>
      </c>
      <c r="Y482" s="264">
        <f t="shared" si="224"/>
        <v>11.427</v>
      </c>
      <c r="Z482" s="264">
        <f t="shared" si="225"/>
        <v>11.763999999999999</v>
      </c>
      <c r="AA482" s="264">
        <f t="shared" si="226"/>
        <v>12.2835</v>
      </c>
      <c r="AB482" s="264">
        <f t="shared" si="227"/>
        <v>12.635000000000002</v>
      </c>
      <c r="AC482" s="264">
        <f t="shared" si="228"/>
        <v>13.33</v>
      </c>
      <c r="AD482" s="264">
        <f t="shared" si="229"/>
        <v>14.626000000000001</v>
      </c>
      <c r="AF482" s="266">
        <v>480</v>
      </c>
      <c r="AG482" s="266">
        <v>3.5900000000000001E-2</v>
      </c>
      <c r="AH482" s="266">
        <v>10.474299999999999</v>
      </c>
      <c r="AI482" s="266">
        <v>0.11033</v>
      </c>
      <c r="AJ482" s="266">
        <v>7.4329999999999998</v>
      </c>
      <c r="AK482" s="266">
        <v>8.0939999999999994</v>
      </c>
      <c r="AL482" s="266">
        <v>8.5050000000000008</v>
      </c>
      <c r="AM482" s="266">
        <v>8.7309999999999999</v>
      </c>
      <c r="AN482" s="266">
        <v>9.09</v>
      </c>
      <c r="AO482" s="266">
        <v>9.34</v>
      </c>
      <c r="AP482" s="266">
        <v>9.7219999999999995</v>
      </c>
      <c r="AQ482" s="266">
        <v>10.474</v>
      </c>
      <c r="AR482" s="266">
        <v>11.282</v>
      </c>
      <c r="AS482" s="266">
        <v>11.74</v>
      </c>
      <c r="AT482" s="266">
        <v>12.061</v>
      </c>
      <c r="AU482" s="266">
        <v>12.551</v>
      </c>
      <c r="AV482" s="266">
        <v>12.88</v>
      </c>
      <c r="AW482" s="266">
        <v>13.523</v>
      </c>
      <c r="AX482" s="266">
        <v>14.699</v>
      </c>
      <c r="BA482" s="372">
        <v>480</v>
      </c>
      <c r="BB482" s="372">
        <v>-0.24579999999999999</v>
      </c>
      <c r="BC482" s="372">
        <v>9.7637999999999998</v>
      </c>
      <c r="BD482" s="372">
        <v>0.12302</v>
      </c>
      <c r="BE482" s="372">
        <v>6.7889999999999997</v>
      </c>
      <c r="BF482" s="372">
        <v>7.4050000000000002</v>
      </c>
      <c r="BG482" s="372">
        <v>7.7960000000000003</v>
      </c>
      <c r="BH482" s="372">
        <v>8.0139999999999993</v>
      </c>
      <c r="BI482" s="372">
        <v>8.3650000000000002</v>
      </c>
      <c r="BJ482" s="372">
        <v>8.6120000000000001</v>
      </c>
      <c r="BK482" s="372">
        <v>8.9939999999999998</v>
      </c>
      <c r="BL482" s="372">
        <v>9.7639999999999993</v>
      </c>
      <c r="BM482" s="372">
        <v>10.618</v>
      </c>
      <c r="BN482" s="372">
        <v>11.114000000000001</v>
      </c>
      <c r="BO482" s="372">
        <v>11.467000000000001</v>
      </c>
      <c r="BP482" s="372">
        <v>12.016</v>
      </c>
      <c r="BQ482" s="372">
        <v>12.39</v>
      </c>
      <c r="BR482" s="372">
        <v>13.137</v>
      </c>
      <c r="BS482" s="372">
        <v>14.553000000000001</v>
      </c>
    </row>
    <row r="483" spans="1:71" x14ac:dyDescent="0.2">
      <c r="A483" s="265">
        <f t="shared" si="230"/>
        <v>10.126000000000001</v>
      </c>
      <c r="B483" s="265">
        <f t="shared" si="231"/>
        <v>9.3644999999999996</v>
      </c>
      <c r="C483" s="265">
        <f t="shared" si="208"/>
        <v>10.9575</v>
      </c>
      <c r="D483" s="265">
        <f t="shared" si="232"/>
        <v>481</v>
      </c>
      <c r="E483" s="373">
        <f t="shared" si="233"/>
        <v>15.802874743326489</v>
      </c>
      <c r="F483" s="373">
        <f t="shared" si="234"/>
        <v>1.3169062286105406</v>
      </c>
      <c r="G483" s="373">
        <f t="shared" si="235"/>
        <v>24.802874743326491</v>
      </c>
      <c r="H483" s="374">
        <f t="shared" si="236"/>
        <v>0.97677873576782992</v>
      </c>
      <c r="I483" s="374">
        <f t="shared" si="209"/>
        <v>0.86601767623639081</v>
      </c>
      <c r="J483" s="374">
        <f t="shared" si="210"/>
        <v>0.90719669942111236</v>
      </c>
      <c r="K483" s="265" cm="1">
        <f t="array" ref="K483">$G483^gamma_drug4/($G483^gamma_drug4+(AGE_50_drug4+9)^gamma_drug4)</f>
        <v>1</v>
      </c>
      <c r="L483" s="264">
        <f t="shared" si="211"/>
        <v>481</v>
      </c>
      <c r="M483" s="264">
        <f t="shared" si="212"/>
        <v>-0.1052</v>
      </c>
      <c r="N483" s="264">
        <f t="shared" si="213"/>
        <v>10.126049999999999</v>
      </c>
      <c r="O483" s="264">
        <f t="shared" si="214"/>
        <v>0.11668000000000001</v>
      </c>
      <c r="P483" s="264">
        <f t="shared" si="215"/>
        <v>7.1154999999999999</v>
      </c>
      <c r="Q483" s="264">
        <f t="shared" si="216"/>
        <v>7.7545000000000002</v>
      </c>
      <c r="R483" s="264">
        <f t="shared" si="217"/>
        <v>8.1559999999999988</v>
      </c>
      <c r="S483" s="264">
        <f t="shared" si="218"/>
        <v>8.3780000000000001</v>
      </c>
      <c r="T483" s="264">
        <f t="shared" si="219"/>
        <v>8.7334999999999994</v>
      </c>
      <c r="U483" s="264">
        <f t="shared" si="220"/>
        <v>8.9819999999999993</v>
      </c>
      <c r="V483" s="264">
        <f t="shared" si="221"/>
        <v>9.3644999999999996</v>
      </c>
      <c r="W483" s="264">
        <f t="shared" si="222"/>
        <v>10.126000000000001</v>
      </c>
      <c r="X483" s="264">
        <f t="shared" si="223"/>
        <v>10.9575</v>
      </c>
      <c r="Y483" s="264">
        <f t="shared" si="224"/>
        <v>11.434999999999999</v>
      </c>
      <c r="Z483" s="264">
        <f t="shared" si="225"/>
        <v>11.772</v>
      </c>
      <c r="AA483" s="264">
        <f t="shared" si="226"/>
        <v>12.2925</v>
      </c>
      <c r="AB483" s="264">
        <f t="shared" si="227"/>
        <v>12.643999999999998</v>
      </c>
      <c r="AC483" s="264">
        <f t="shared" si="228"/>
        <v>13.34</v>
      </c>
      <c r="AD483" s="264">
        <f t="shared" si="229"/>
        <v>14.637</v>
      </c>
      <c r="AF483" s="266">
        <v>481</v>
      </c>
      <c r="AG483" s="266">
        <v>3.5700000000000003E-2</v>
      </c>
      <c r="AH483" s="266">
        <v>10.481299999999999</v>
      </c>
      <c r="AI483" s="266">
        <v>0.11033999999999999</v>
      </c>
      <c r="AJ483" s="266">
        <v>7.4370000000000003</v>
      </c>
      <c r="AK483" s="266">
        <v>8.0990000000000002</v>
      </c>
      <c r="AL483" s="266">
        <v>8.51</v>
      </c>
      <c r="AM483" s="266">
        <v>8.7360000000000007</v>
      </c>
      <c r="AN483" s="266">
        <v>9.0960000000000001</v>
      </c>
      <c r="AO483" s="266">
        <v>9.3460000000000001</v>
      </c>
      <c r="AP483" s="266">
        <v>9.7289999999999992</v>
      </c>
      <c r="AQ483" s="266">
        <v>10.481</v>
      </c>
      <c r="AR483" s="266">
        <v>11.29</v>
      </c>
      <c r="AS483" s="266">
        <v>11.747999999999999</v>
      </c>
      <c r="AT483" s="266">
        <v>12.069000000000001</v>
      </c>
      <c r="AU483" s="266">
        <v>12.56</v>
      </c>
      <c r="AV483" s="266">
        <v>12.888999999999999</v>
      </c>
      <c r="AW483" s="266">
        <v>13.532999999999999</v>
      </c>
      <c r="AX483" s="266">
        <v>14.71</v>
      </c>
      <c r="BA483" s="372">
        <v>481</v>
      </c>
      <c r="BB483" s="372">
        <v>-0.24610000000000001</v>
      </c>
      <c r="BC483" s="372">
        <v>9.7707999999999995</v>
      </c>
      <c r="BD483" s="372">
        <v>0.12302</v>
      </c>
      <c r="BE483" s="372">
        <v>6.7939999999999996</v>
      </c>
      <c r="BF483" s="372">
        <v>7.41</v>
      </c>
      <c r="BG483" s="372">
        <v>7.8019999999999996</v>
      </c>
      <c r="BH483" s="372">
        <v>8.02</v>
      </c>
      <c r="BI483" s="372">
        <v>8.3710000000000004</v>
      </c>
      <c r="BJ483" s="372">
        <v>8.6180000000000003</v>
      </c>
      <c r="BK483" s="372">
        <v>9</v>
      </c>
      <c r="BL483" s="372">
        <v>9.7710000000000008</v>
      </c>
      <c r="BM483" s="372">
        <v>10.625</v>
      </c>
      <c r="BN483" s="372">
        <v>11.122</v>
      </c>
      <c r="BO483" s="372">
        <v>11.475</v>
      </c>
      <c r="BP483" s="372">
        <v>12.025</v>
      </c>
      <c r="BQ483" s="372">
        <v>12.398999999999999</v>
      </c>
      <c r="BR483" s="372">
        <v>13.147</v>
      </c>
      <c r="BS483" s="372">
        <v>14.564</v>
      </c>
    </row>
    <row r="484" spans="1:71" x14ac:dyDescent="0.2">
      <c r="A484" s="265">
        <f t="shared" si="230"/>
        <v>10.132999999999999</v>
      </c>
      <c r="B484" s="265">
        <f t="shared" si="231"/>
        <v>9.3709999999999987</v>
      </c>
      <c r="C484" s="265">
        <f t="shared" si="208"/>
        <v>10.965499999999999</v>
      </c>
      <c r="D484" s="265">
        <f t="shared" si="232"/>
        <v>482</v>
      </c>
      <c r="E484" s="373">
        <f t="shared" si="233"/>
        <v>15.835728952772074</v>
      </c>
      <c r="F484" s="373">
        <f t="shared" si="234"/>
        <v>1.3196440793976729</v>
      </c>
      <c r="G484" s="373">
        <f t="shared" si="235"/>
        <v>24.835728952772072</v>
      </c>
      <c r="H484" s="374">
        <f t="shared" si="236"/>
        <v>0.97690898673508941</v>
      </c>
      <c r="I484" s="374">
        <f t="shared" si="209"/>
        <v>0.86648085340808667</v>
      </c>
      <c r="J484" s="374">
        <f t="shared" si="210"/>
        <v>0.90748605449994957</v>
      </c>
      <c r="K484" s="265" cm="1">
        <f t="array" ref="K484">$G484^gamma_drug4/($G484^gamma_drug4+(AGE_50_drug4+9)^gamma_drug4)</f>
        <v>1</v>
      </c>
      <c r="L484" s="264">
        <f t="shared" si="211"/>
        <v>482</v>
      </c>
      <c r="M484" s="264">
        <f t="shared" si="212"/>
        <v>-0.10550000000000001</v>
      </c>
      <c r="N484" s="264">
        <f t="shared" si="213"/>
        <v>10.132950000000001</v>
      </c>
      <c r="O484" s="264">
        <f t="shared" si="214"/>
        <v>0.11668500000000001</v>
      </c>
      <c r="P484" s="264">
        <f t="shared" si="215"/>
        <v>7.1204999999999998</v>
      </c>
      <c r="Q484" s="264">
        <f t="shared" si="216"/>
        <v>7.7594999999999992</v>
      </c>
      <c r="R484" s="264">
        <f t="shared" si="217"/>
        <v>8.1615000000000002</v>
      </c>
      <c r="S484" s="264">
        <f t="shared" si="218"/>
        <v>8.3840000000000003</v>
      </c>
      <c r="T484" s="264">
        <f t="shared" si="219"/>
        <v>8.7394999999999996</v>
      </c>
      <c r="U484" s="264">
        <f t="shared" si="220"/>
        <v>8.9885000000000002</v>
      </c>
      <c r="V484" s="264">
        <f t="shared" si="221"/>
        <v>9.3709999999999987</v>
      </c>
      <c r="W484" s="264">
        <f t="shared" si="222"/>
        <v>10.132999999999999</v>
      </c>
      <c r="X484" s="264">
        <f t="shared" si="223"/>
        <v>10.965499999999999</v>
      </c>
      <c r="Y484" s="264">
        <f t="shared" si="224"/>
        <v>11.443000000000001</v>
      </c>
      <c r="Z484" s="264">
        <f t="shared" si="225"/>
        <v>11.780000000000001</v>
      </c>
      <c r="AA484" s="264">
        <f t="shared" si="226"/>
        <v>12.3005</v>
      </c>
      <c r="AB484" s="264">
        <f t="shared" si="227"/>
        <v>12.652999999999999</v>
      </c>
      <c r="AC484" s="264">
        <f t="shared" si="228"/>
        <v>13.349</v>
      </c>
      <c r="AD484" s="264">
        <f t="shared" si="229"/>
        <v>14.647</v>
      </c>
      <c r="AF484" s="266">
        <v>482</v>
      </c>
      <c r="AG484" s="266">
        <v>3.5400000000000001E-2</v>
      </c>
      <c r="AH484" s="266">
        <v>10.488200000000001</v>
      </c>
      <c r="AI484" s="266">
        <v>0.11035</v>
      </c>
      <c r="AJ484" s="266">
        <v>7.4420000000000002</v>
      </c>
      <c r="AK484" s="266">
        <v>8.1039999999999992</v>
      </c>
      <c r="AL484" s="266">
        <v>8.516</v>
      </c>
      <c r="AM484" s="266">
        <v>8.7420000000000009</v>
      </c>
      <c r="AN484" s="266">
        <v>9.1020000000000003</v>
      </c>
      <c r="AO484" s="266">
        <v>9.3529999999999998</v>
      </c>
      <c r="AP484" s="266">
        <v>9.7349999999999994</v>
      </c>
      <c r="AQ484" s="266">
        <v>10.488</v>
      </c>
      <c r="AR484" s="266">
        <v>11.298</v>
      </c>
      <c r="AS484" s="266">
        <v>11.756</v>
      </c>
      <c r="AT484" s="266">
        <v>12.077</v>
      </c>
      <c r="AU484" s="266">
        <v>12.568</v>
      </c>
      <c r="AV484" s="266">
        <v>12.898</v>
      </c>
      <c r="AW484" s="266">
        <v>13.542</v>
      </c>
      <c r="AX484" s="266">
        <v>14.72</v>
      </c>
      <c r="BA484" s="372">
        <v>482</v>
      </c>
      <c r="BB484" s="372">
        <v>-0.24640000000000001</v>
      </c>
      <c r="BC484" s="372">
        <v>9.7776999999999994</v>
      </c>
      <c r="BD484" s="372">
        <v>0.12302</v>
      </c>
      <c r="BE484" s="372">
        <v>6.7990000000000004</v>
      </c>
      <c r="BF484" s="372">
        <v>7.415</v>
      </c>
      <c r="BG484" s="372">
        <v>7.8070000000000004</v>
      </c>
      <c r="BH484" s="372">
        <v>8.0259999999999998</v>
      </c>
      <c r="BI484" s="372">
        <v>8.3770000000000007</v>
      </c>
      <c r="BJ484" s="372">
        <v>8.6240000000000006</v>
      </c>
      <c r="BK484" s="372">
        <v>9.0069999999999997</v>
      </c>
      <c r="BL484" s="372">
        <v>9.7780000000000005</v>
      </c>
      <c r="BM484" s="372">
        <v>10.632999999999999</v>
      </c>
      <c r="BN484" s="372">
        <v>11.13</v>
      </c>
      <c r="BO484" s="372">
        <v>11.483000000000001</v>
      </c>
      <c r="BP484" s="372">
        <v>12.032999999999999</v>
      </c>
      <c r="BQ484" s="372">
        <v>12.407999999999999</v>
      </c>
      <c r="BR484" s="372">
        <v>13.156000000000001</v>
      </c>
      <c r="BS484" s="372">
        <v>14.574</v>
      </c>
    </row>
    <row r="485" spans="1:71" x14ac:dyDescent="0.2">
      <c r="A485" s="265">
        <f t="shared" si="230"/>
        <v>10.14</v>
      </c>
      <c r="B485" s="265">
        <f t="shared" si="231"/>
        <v>9.3769999999999989</v>
      </c>
      <c r="C485" s="265">
        <f t="shared" si="208"/>
        <v>10.9725</v>
      </c>
      <c r="D485" s="265">
        <f t="shared" si="232"/>
        <v>483</v>
      </c>
      <c r="E485" s="373">
        <f t="shared" si="233"/>
        <v>15.868583162217659</v>
      </c>
      <c r="F485" s="373">
        <f t="shared" si="234"/>
        <v>1.322381930184805</v>
      </c>
      <c r="G485" s="373">
        <f t="shared" si="235"/>
        <v>24.868583162217661</v>
      </c>
      <c r="H485" s="374">
        <f t="shared" si="236"/>
        <v>0.97703835350514767</v>
      </c>
      <c r="I485" s="374">
        <f t="shared" si="209"/>
        <v>0.86694206575985922</v>
      </c>
      <c r="J485" s="374">
        <f t="shared" si="210"/>
        <v>0.907774218185881</v>
      </c>
      <c r="K485" s="265" cm="1">
        <f t="array" ref="K485">$G485^gamma_drug4/($G485^gamma_drug4+(AGE_50_drug4+9)^gamma_drug4)</f>
        <v>1</v>
      </c>
      <c r="L485" s="264">
        <f t="shared" si="211"/>
        <v>483</v>
      </c>
      <c r="M485" s="264">
        <f t="shared" si="212"/>
        <v>-0.10575</v>
      </c>
      <c r="N485" s="264">
        <f t="shared" si="213"/>
        <v>10.139849999999999</v>
      </c>
      <c r="O485" s="264">
        <f t="shared" si="214"/>
        <v>0.11669499999999999</v>
      </c>
      <c r="P485" s="264">
        <f t="shared" si="215"/>
        <v>7.125</v>
      </c>
      <c r="Q485" s="264">
        <f t="shared" si="216"/>
        <v>7.7650000000000006</v>
      </c>
      <c r="R485" s="264">
        <f t="shared" si="217"/>
        <v>8.1669999999999998</v>
      </c>
      <c r="S485" s="264">
        <f t="shared" si="218"/>
        <v>8.3895</v>
      </c>
      <c r="T485" s="264">
        <f t="shared" si="219"/>
        <v>8.745000000000001</v>
      </c>
      <c r="U485" s="264">
        <f t="shared" si="220"/>
        <v>8.9945000000000004</v>
      </c>
      <c r="V485" s="264">
        <f t="shared" si="221"/>
        <v>9.3769999999999989</v>
      </c>
      <c r="W485" s="264">
        <f t="shared" si="222"/>
        <v>10.14</v>
      </c>
      <c r="X485" s="264">
        <f t="shared" si="223"/>
        <v>10.9725</v>
      </c>
      <c r="Y485" s="264">
        <f t="shared" si="224"/>
        <v>11.451000000000001</v>
      </c>
      <c r="Z485" s="264">
        <f t="shared" si="225"/>
        <v>11.788500000000001</v>
      </c>
      <c r="AA485" s="264">
        <f t="shared" si="226"/>
        <v>12.3095</v>
      </c>
      <c r="AB485" s="264">
        <f t="shared" si="227"/>
        <v>12.661999999999999</v>
      </c>
      <c r="AC485" s="264">
        <f t="shared" si="228"/>
        <v>13.359</v>
      </c>
      <c r="AD485" s="264">
        <f t="shared" si="229"/>
        <v>14.658000000000001</v>
      </c>
      <c r="AF485" s="266">
        <v>483</v>
      </c>
      <c r="AG485" s="266">
        <v>3.5200000000000002E-2</v>
      </c>
      <c r="AH485" s="266">
        <v>10.495100000000001</v>
      </c>
      <c r="AI485" s="266">
        <v>0.11037</v>
      </c>
      <c r="AJ485" s="266">
        <v>7.4470000000000001</v>
      </c>
      <c r="AK485" s="266">
        <v>8.109</v>
      </c>
      <c r="AL485" s="266">
        <v>8.5210000000000008</v>
      </c>
      <c r="AM485" s="266">
        <v>8.7479999999999993</v>
      </c>
      <c r="AN485" s="266">
        <v>9.1080000000000005</v>
      </c>
      <c r="AO485" s="266">
        <v>9.359</v>
      </c>
      <c r="AP485" s="266">
        <v>9.7409999999999997</v>
      </c>
      <c r="AQ485" s="266">
        <v>10.494999999999999</v>
      </c>
      <c r="AR485" s="266">
        <v>11.305</v>
      </c>
      <c r="AS485" s="266">
        <v>11.763999999999999</v>
      </c>
      <c r="AT485" s="266">
        <v>12.085000000000001</v>
      </c>
      <c r="AU485" s="266">
        <v>12.577</v>
      </c>
      <c r="AV485" s="266">
        <v>12.907</v>
      </c>
      <c r="AW485" s="266">
        <v>13.552</v>
      </c>
      <c r="AX485" s="266">
        <v>14.731</v>
      </c>
      <c r="BA485" s="372">
        <v>483</v>
      </c>
      <c r="BB485" s="372">
        <v>-0.2467</v>
      </c>
      <c r="BC485" s="372">
        <v>9.7845999999999993</v>
      </c>
      <c r="BD485" s="372">
        <v>0.12302</v>
      </c>
      <c r="BE485" s="372">
        <v>6.8029999999999999</v>
      </c>
      <c r="BF485" s="372">
        <v>7.4210000000000003</v>
      </c>
      <c r="BG485" s="372">
        <v>7.8129999999999997</v>
      </c>
      <c r="BH485" s="372">
        <v>8.0310000000000006</v>
      </c>
      <c r="BI485" s="372">
        <v>8.3819999999999997</v>
      </c>
      <c r="BJ485" s="372">
        <v>8.6300000000000008</v>
      </c>
      <c r="BK485" s="372">
        <v>9.0129999999999999</v>
      </c>
      <c r="BL485" s="372">
        <v>9.7850000000000001</v>
      </c>
      <c r="BM485" s="372">
        <v>10.64</v>
      </c>
      <c r="BN485" s="372">
        <v>11.138</v>
      </c>
      <c r="BO485" s="372">
        <v>11.492000000000001</v>
      </c>
      <c r="BP485" s="372">
        <v>12.042</v>
      </c>
      <c r="BQ485" s="372">
        <v>12.417</v>
      </c>
      <c r="BR485" s="372">
        <v>13.166</v>
      </c>
      <c r="BS485" s="372">
        <v>14.585000000000001</v>
      </c>
    </row>
    <row r="486" spans="1:71" x14ac:dyDescent="0.2">
      <c r="A486" s="265">
        <f t="shared" si="230"/>
        <v>10.147</v>
      </c>
      <c r="B486" s="265">
        <f t="shared" si="231"/>
        <v>9.3834999999999997</v>
      </c>
      <c r="C486" s="265">
        <f t="shared" si="208"/>
        <v>10.980499999999999</v>
      </c>
      <c r="D486" s="265">
        <f t="shared" si="232"/>
        <v>484</v>
      </c>
      <c r="E486" s="373">
        <f t="shared" si="233"/>
        <v>15.901437371663244</v>
      </c>
      <c r="F486" s="373">
        <f t="shared" si="234"/>
        <v>1.3251197809719371</v>
      </c>
      <c r="G486" s="373">
        <f t="shared" si="235"/>
        <v>24.901437371663242</v>
      </c>
      <c r="H486" s="374">
        <f t="shared" si="236"/>
        <v>0.97716684304550117</v>
      </c>
      <c r="I486" s="374">
        <f t="shared" si="209"/>
        <v>0.86740132251563318</v>
      </c>
      <c r="J486" s="374">
        <f t="shared" si="210"/>
        <v>0.90806119638050409</v>
      </c>
      <c r="K486" s="265" cm="1">
        <f t="array" ref="K486">$G486^gamma_drug4/($G486^gamma_drug4+(AGE_50_drug4+9)^gamma_drug4)</f>
        <v>1</v>
      </c>
      <c r="L486" s="264">
        <f t="shared" si="211"/>
        <v>484</v>
      </c>
      <c r="M486" s="264">
        <f t="shared" si="212"/>
        <v>-0.106</v>
      </c>
      <c r="N486" s="264">
        <f t="shared" si="213"/>
        <v>10.146800000000001</v>
      </c>
      <c r="O486" s="264">
        <f t="shared" si="214"/>
        <v>0.1167</v>
      </c>
      <c r="P486" s="264">
        <f t="shared" si="215"/>
        <v>7.1295000000000002</v>
      </c>
      <c r="Q486" s="264">
        <f t="shared" si="216"/>
        <v>7.7700000000000005</v>
      </c>
      <c r="R486" s="264">
        <f t="shared" si="217"/>
        <v>8.173</v>
      </c>
      <c r="S486" s="264">
        <f t="shared" si="218"/>
        <v>8.3949999999999996</v>
      </c>
      <c r="T486" s="264">
        <f t="shared" si="219"/>
        <v>8.7504999999999988</v>
      </c>
      <c r="U486" s="264">
        <f t="shared" si="220"/>
        <v>9.0004999999999988</v>
      </c>
      <c r="V486" s="264">
        <f t="shared" si="221"/>
        <v>9.3834999999999997</v>
      </c>
      <c r="W486" s="264">
        <f t="shared" si="222"/>
        <v>10.147</v>
      </c>
      <c r="X486" s="264">
        <f t="shared" si="223"/>
        <v>10.980499999999999</v>
      </c>
      <c r="Y486" s="264">
        <f t="shared" si="224"/>
        <v>11.459</v>
      </c>
      <c r="Z486" s="264">
        <f t="shared" si="225"/>
        <v>11.797000000000001</v>
      </c>
      <c r="AA486" s="264">
        <f t="shared" si="226"/>
        <v>12.3185</v>
      </c>
      <c r="AB486" s="264">
        <f t="shared" si="227"/>
        <v>12.670500000000001</v>
      </c>
      <c r="AC486" s="264">
        <f t="shared" si="228"/>
        <v>13.368</v>
      </c>
      <c r="AD486" s="264">
        <f t="shared" si="229"/>
        <v>14.6685</v>
      </c>
      <c r="AF486" s="266">
        <v>484</v>
      </c>
      <c r="AG486" s="266">
        <v>3.5000000000000003E-2</v>
      </c>
      <c r="AH486" s="266">
        <v>10.502000000000001</v>
      </c>
      <c r="AI486" s="266">
        <v>0.11038000000000001</v>
      </c>
      <c r="AJ486" s="266">
        <v>7.4509999999999996</v>
      </c>
      <c r="AK486" s="266">
        <v>8.1140000000000008</v>
      </c>
      <c r="AL486" s="266">
        <v>8.5269999999999992</v>
      </c>
      <c r="AM486" s="266">
        <v>8.7530000000000001</v>
      </c>
      <c r="AN486" s="266">
        <v>9.1129999999999995</v>
      </c>
      <c r="AO486" s="266">
        <v>9.3650000000000002</v>
      </c>
      <c r="AP486" s="266">
        <v>9.7479999999999993</v>
      </c>
      <c r="AQ486" s="266">
        <v>10.502000000000001</v>
      </c>
      <c r="AR486" s="266">
        <v>11.313000000000001</v>
      </c>
      <c r="AS486" s="266">
        <v>11.772</v>
      </c>
      <c r="AT486" s="266">
        <v>12.093999999999999</v>
      </c>
      <c r="AU486" s="266">
        <v>12.586</v>
      </c>
      <c r="AV486" s="266">
        <v>12.914999999999999</v>
      </c>
      <c r="AW486" s="266">
        <v>13.561</v>
      </c>
      <c r="AX486" s="266">
        <v>14.741</v>
      </c>
      <c r="BA486" s="372">
        <v>484</v>
      </c>
      <c r="BB486" s="372">
        <v>-0.247</v>
      </c>
      <c r="BC486" s="372">
        <v>9.7916000000000007</v>
      </c>
      <c r="BD486" s="372">
        <v>0.12302</v>
      </c>
      <c r="BE486" s="372">
        <v>6.8079999999999998</v>
      </c>
      <c r="BF486" s="372">
        <v>7.4260000000000002</v>
      </c>
      <c r="BG486" s="372">
        <v>7.819</v>
      </c>
      <c r="BH486" s="372">
        <v>8.0370000000000008</v>
      </c>
      <c r="BI486" s="372">
        <v>8.3879999999999999</v>
      </c>
      <c r="BJ486" s="372">
        <v>8.6359999999999992</v>
      </c>
      <c r="BK486" s="372">
        <v>9.0190000000000001</v>
      </c>
      <c r="BL486" s="372">
        <v>9.7919999999999998</v>
      </c>
      <c r="BM486" s="372">
        <v>10.648</v>
      </c>
      <c r="BN486" s="372">
        <v>11.146000000000001</v>
      </c>
      <c r="BO486" s="372">
        <v>11.5</v>
      </c>
      <c r="BP486" s="372">
        <v>12.051</v>
      </c>
      <c r="BQ486" s="372">
        <v>12.426</v>
      </c>
      <c r="BR486" s="372">
        <v>13.175000000000001</v>
      </c>
      <c r="BS486" s="372">
        <v>14.596</v>
      </c>
    </row>
    <row r="487" spans="1:71" x14ac:dyDescent="0.2">
      <c r="A487" s="265">
        <f t="shared" si="230"/>
        <v>10.154</v>
      </c>
      <c r="B487" s="265">
        <f t="shared" si="231"/>
        <v>9.39</v>
      </c>
      <c r="C487" s="265">
        <f t="shared" si="208"/>
        <v>10.987500000000001</v>
      </c>
      <c r="D487" s="265">
        <f t="shared" si="232"/>
        <v>485</v>
      </c>
      <c r="E487" s="373">
        <f t="shared" si="233"/>
        <v>15.93429158110883</v>
      </c>
      <c r="F487" s="373">
        <f t="shared" si="234"/>
        <v>1.3278576317590691</v>
      </c>
      <c r="G487" s="373">
        <f t="shared" si="235"/>
        <v>24.93429158110883</v>
      </c>
      <c r="H487" s="374">
        <f t="shared" si="236"/>
        <v>0.97729446226202055</v>
      </c>
      <c r="I487" s="374">
        <f t="shared" si="209"/>
        <v>0.86785863285745846</v>
      </c>
      <c r="J487" s="374">
        <f t="shared" si="210"/>
        <v>0.90834699495263016</v>
      </c>
      <c r="K487" s="265" cm="1">
        <f t="array" ref="K487">$G487^gamma_drug4/($G487^gamma_drug4+(AGE_50_drug4+9)^gamma_drug4)</f>
        <v>1</v>
      </c>
      <c r="L487" s="264">
        <f t="shared" si="211"/>
        <v>485</v>
      </c>
      <c r="M487" s="264">
        <f t="shared" si="212"/>
        <v>-0.10625</v>
      </c>
      <c r="N487" s="264">
        <f t="shared" si="213"/>
        <v>10.15375</v>
      </c>
      <c r="O487" s="264">
        <f t="shared" si="214"/>
        <v>0.11671000000000001</v>
      </c>
      <c r="P487" s="264">
        <f t="shared" si="215"/>
        <v>7.1345000000000001</v>
      </c>
      <c r="Q487" s="264">
        <f t="shared" si="216"/>
        <v>7.7754999999999992</v>
      </c>
      <c r="R487" s="264">
        <f t="shared" si="217"/>
        <v>8.1780000000000008</v>
      </c>
      <c r="S487" s="264">
        <f t="shared" si="218"/>
        <v>8.4009999999999998</v>
      </c>
      <c r="T487" s="264">
        <f t="shared" si="219"/>
        <v>8.7564999999999991</v>
      </c>
      <c r="U487" s="264">
        <f t="shared" si="220"/>
        <v>9.0064999999999991</v>
      </c>
      <c r="V487" s="264">
        <f t="shared" si="221"/>
        <v>9.39</v>
      </c>
      <c r="W487" s="264">
        <f t="shared" si="222"/>
        <v>10.154</v>
      </c>
      <c r="X487" s="264">
        <f t="shared" si="223"/>
        <v>10.987500000000001</v>
      </c>
      <c r="Y487" s="264">
        <f t="shared" si="224"/>
        <v>11.466999999999999</v>
      </c>
      <c r="Z487" s="264">
        <f t="shared" si="225"/>
        <v>11.805</v>
      </c>
      <c r="AA487" s="264">
        <f t="shared" si="226"/>
        <v>12.326499999999999</v>
      </c>
      <c r="AB487" s="264">
        <f t="shared" si="227"/>
        <v>12.679500000000001</v>
      </c>
      <c r="AC487" s="264">
        <f t="shared" si="228"/>
        <v>13.378</v>
      </c>
      <c r="AD487" s="264">
        <f t="shared" si="229"/>
        <v>14.679500000000001</v>
      </c>
      <c r="AF487" s="266">
        <v>485</v>
      </c>
      <c r="AG487" s="266">
        <v>3.4700000000000002E-2</v>
      </c>
      <c r="AH487" s="266">
        <v>10.509</v>
      </c>
      <c r="AI487" s="266">
        <v>0.11039</v>
      </c>
      <c r="AJ487" s="266">
        <v>7.4560000000000004</v>
      </c>
      <c r="AK487" s="266">
        <v>8.1199999999999992</v>
      </c>
      <c r="AL487" s="266">
        <v>8.532</v>
      </c>
      <c r="AM487" s="266">
        <v>8.7590000000000003</v>
      </c>
      <c r="AN487" s="266">
        <v>9.1189999999999998</v>
      </c>
      <c r="AO487" s="266">
        <v>9.3710000000000004</v>
      </c>
      <c r="AP487" s="266">
        <v>9.7539999999999996</v>
      </c>
      <c r="AQ487" s="266">
        <v>10.509</v>
      </c>
      <c r="AR487" s="266">
        <v>11.32</v>
      </c>
      <c r="AS487" s="266">
        <v>11.78</v>
      </c>
      <c r="AT487" s="266">
        <v>12.102</v>
      </c>
      <c r="AU487" s="266">
        <v>12.593999999999999</v>
      </c>
      <c r="AV487" s="266">
        <v>12.923999999999999</v>
      </c>
      <c r="AW487" s="266">
        <v>13.571</v>
      </c>
      <c r="AX487" s="266">
        <v>14.752000000000001</v>
      </c>
      <c r="BA487" s="372">
        <v>485</v>
      </c>
      <c r="BB487" s="372">
        <v>-0.2472</v>
      </c>
      <c r="BC487" s="372">
        <v>9.7985000000000007</v>
      </c>
      <c r="BD487" s="372">
        <v>0.12303</v>
      </c>
      <c r="BE487" s="372">
        <v>6.8129999999999997</v>
      </c>
      <c r="BF487" s="372">
        <v>7.431</v>
      </c>
      <c r="BG487" s="372">
        <v>7.8239999999999998</v>
      </c>
      <c r="BH487" s="372">
        <v>8.0429999999999993</v>
      </c>
      <c r="BI487" s="372">
        <v>8.3940000000000001</v>
      </c>
      <c r="BJ487" s="372">
        <v>8.6419999999999995</v>
      </c>
      <c r="BK487" s="372">
        <v>9.0259999999999998</v>
      </c>
      <c r="BL487" s="372">
        <v>9.7989999999999995</v>
      </c>
      <c r="BM487" s="372">
        <v>10.654999999999999</v>
      </c>
      <c r="BN487" s="372">
        <v>11.154</v>
      </c>
      <c r="BO487" s="372">
        <v>11.507999999999999</v>
      </c>
      <c r="BP487" s="372">
        <v>12.058999999999999</v>
      </c>
      <c r="BQ487" s="372">
        <v>12.435</v>
      </c>
      <c r="BR487" s="372">
        <v>13.185</v>
      </c>
      <c r="BS487" s="372">
        <v>14.606999999999999</v>
      </c>
    </row>
    <row r="488" spans="1:71" x14ac:dyDescent="0.2">
      <c r="A488" s="265">
        <f t="shared" si="230"/>
        <v>10.160499999999999</v>
      </c>
      <c r="B488" s="265">
        <f t="shared" si="231"/>
        <v>9.3960000000000008</v>
      </c>
      <c r="C488" s="265">
        <f t="shared" si="208"/>
        <v>10.9955</v>
      </c>
      <c r="D488" s="265">
        <f t="shared" si="232"/>
        <v>486</v>
      </c>
      <c r="E488" s="373">
        <f t="shared" si="233"/>
        <v>15.967145790554415</v>
      </c>
      <c r="F488" s="373">
        <f t="shared" si="234"/>
        <v>1.3305954825462012</v>
      </c>
      <c r="G488" s="373">
        <f t="shared" si="235"/>
        <v>24.967145790554415</v>
      </c>
      <c r="H488" s="374">
        <f t="shared" si="236"/>
        <v>0.97742121799954418</v>
      </c>
      <c r="I488" s="374">
        <f t="shared" si="209"/>
        <v>0.86831400592562835</v>
      </c>
      <c r="J488" s="374">
        <f t="shared" si="210"/>
        <v>0.90863161973847573</v>
      </c>
      <c r="K488" s="265" cm="1">
        <f t="array" ref="K488">$G488^gamma_drug4/($G488^gamma_drug4+(AGE_50_drug4+9)^gamma_drug4)</f>
        <v>1</v>
      </c>
      <c r="L488" s="264">
        <f t="shared" si="211"/>
        <v>486</v>
      </c>
      <c r="M488" s="264">
        <f t="shared" si="212"/>
        <v>-0.1065</v>
      </c>
      <c r="N488" s="264">
        <f t="shared" si="213"/>
        <v>10.16065</v>
      </c>
      <c r="O488" s="264">
        <f t="shared" si="214"/>
        <v>0.116715</v>
      </c>
      <c r="P488" s="264">
        <f t="shared" si="215"/>
        <v>7.1395</v>
      </c>
      <c r="Q488" s="264">
        <f t="shared" si="216"/>
        <v>7.7810000000000006</v>
      </c>
      <c r="R488" s="264">
        <f t="shared" si="217"/>
        <v>8.1840000000000011</v>
      </c>
      <c r="S488" s="264">
        <f t="shared" si="218"/>
        <v>8.4065000000000012</v>
      </c>
      <c r="T488" s="264">
        <f t="shared" si="219"/>
        <v>8.7624999999999993</v>
      </c>
      <c r="U488" s="264">
        <f t="shared" si="220"/>
        <v>9.0129999999999999</v>
      </c>
      <c r="V488" s="264">
        <f t="shared" si="221"/>
        <v>9.3960000000000008</v>
      </c>
      <c r="W488" s="264">
        <f t="shared" si="222"/>
        <v>10.160499999999999</v>
      </c>
      <c r="X488" s="264">
        <f t="shared" si="223"/>
        <v>10.9955</v>
      </c>
      <c r="Y488" s="264">
        <f t="shared" si="224"/>
        <v>11.475000000000001</v>
      </c>
      <c r="Z488" s="264">
        <f t="shared" si="225"/>
        <v>11.812999999999999</v>
      </c>
      <c r="AA488" s="264">
        <f t="shared" si="226"/>
        <v>12.3355</v>
      </c>
      <c r="AB488" s="264">
        <f t="shared" si="227"/>
        <v>12.688500000000001</v>
      </c>
      <c r="AC488" s="264">
        <f t="shared" si="228"/>
        <v>13.387</v>
      </c>
      <c r="AD488" s="264">
        <f t="shared" si="229"/>
        <v>14.690000000000001</v>
      </c>
      <c r="AF488" s="266">
        <v>486</v>
      </c>
      <c r="AG488" s="266">
        <v>3.4500000000000003E-2</v>
      </c>
      <c r="AH488" s="266">
        <v>10.5159</v>
      </c>
      <c r="AI488" s="266">
        <v>0.1104</v>
      </c>
      <c r="AJ488" s="266">
        <v>7.4610000000000003</v>
      </c>
      <c r="AK488" s="266">
        <v>8.125</v>
      </c>
      <c r="AL488" s="266">
        <v>8.5380000000000003</v>
      </c>
      <c r="AM488" s="266">
        <v>8.7650000000000006</v>
      </c>
      <c r="AN488" s="266">
        <v>9.125</v>
      </c>
      <c r="AO488" s="266">
        <v>9.3770000000000007</v>
      </c>
      <c r="AP488" s="266">
        <v>9.76</v>
      </c>
      <c r="AQ488" s="266">
        <v>10.516</v>
      </c>
      <c r="AR488" s="266">
        <v>11.327999999999999</v>
      </c>
      <c r="AS488" s="266">
        <v>11.788</v>
      </c>
      <c r="AT488" s="266">
        <v>12.11</v>
      </c>
      <c r="AU488" s="266">
        <v>12.603</v>
      </c>
      <c r="AV488" s="266">
        <v>12.933</v>
      </c>
      <c r="AW488" s="266">
        <v>13.58</v>
      </c>
      <c r="AX488" s="266">
        <v>14.762</v>
      </c>
      <c r="BA488" s="372">
        <v>486</v>
      </c>
      <c r="BB488" s="372">
        <v>-0.2475</v>
      </c>
      <c r="BC488" s="372">
        <v>9.8054000000000006</v>
      </c>
      <c r="BD488" s="372">
        <v>0.12303</v>
      </c>
      <c r="BE488" s="372">
        <v>6.8179999999999996</v>
      </c>
      <c r="BF488" s="372">
        <v>7.4370000000000003</v>
      </c>
      <c r="BG488" s="372">
        <v>7.83</v>
      </c>
      <c r="BH488" s="372">
        <v>8.048</v>
      </c>
      <c r="BI488" s="372">
        <v>8.4</v>
      </c>
      <c r="BJ488" s="372">
        <v>8.6489999999999991</v>
      </c>
      <c r="BK488" s="372">
        <v>9.032</v>
      </c>
      <c r="BL488" s="372">
        <v>9.8049999999999997</v>
      </c>
      <c r="BM488" s="372">
        <v>10.663</v>
      </c>
      <c r="BN488" s="372">
        <v>11.162000000000001</v>
      </c>
      <c r="BO488" s="372">
        <v>11.516</v>
      </c>
      <c r="BP488" s="372">
        <v>12.068</v>
      </c>
      <c r="BQ488" s="372">
        <v>12.444000000000001</v>
      </c>
      <c r="BR488" s="372">
        <v>13.194000000000001</v>
      </c>
      <c r="BS488" s="372">
        <v>14.618</v>
      </c>
    </row>
    <row r="489" spans="1:71" x14ac:dyDescent="0.2">
      <c r="A489" s="265">
        <f t="shared" si="230"/>
        <v>10.1675</v>
      </c>
      <c r="B489" s="265">
        <f t="shared" si="231"/>
        <v>9.4029999999999987</v>
      </c>
      <c r="C489" s="265">
        <f t="shared" si="208"/>
        <v>11.003</v>
      </c>
      <c r="D489" s="265">
        <f t="shared" si="232"/>
        <v>487</v>
      </c>
      <c r="E489" s="373">
        <f t="shared" si="233"/>
        <v>16</v>
      </c>
      <c r="F489" s="373">
        <f t="shared" si="234"/>
        <v>1.3333333333333333</v>
      </c>
      <c r="G489" s="373">
        <f t="shared" si="235"/>
        <v>25</v>
      </c>
      <c r="H489" s="374">
        <f t="shared" si="236"/>
        <v>0.97754711704246389</v>
      </c>
      <c r="I489" s="374">
        <f t="shared" si="209"/>
        <v>0.86876745081879558</v>
      </c>
      <c r="J489" s="374">
        <f t="shared" si="210"/>
        <v>0.908915076541848</v>
      </c>
      <c r="K489" s="265" cm="1">
        <f t="array" ref="K489">$G489^gamma_drug4/($G489^gamma_drug4+(AGE_50_drug4+9)^gamma_drug4)</f>
        <v>1</v>
      </c>
      <c r="L489" s="264">
        <f t="shared" si="211"/>
        <v>487</v>
      </c>
      <c r="M489" s="264">
        <f t="shared" si="212"/>
        <v>-0.10675</v>
      </c>
      <c r="N489" s="264">
        <f t="shared" si="213"/>
        <v>10.1676</v>
      </c>
      <c r="O489" s="264">
        <f t="shared" si="214"/>
        <v>0.11671999999999999</v>
      </c>
      <c r="P489" s="264">
        <f t="shared" si="215"/>
        <v>7.1445000000000007</v>
      </c>
      <c r="Q489" s="264">
        <f t="shared" si="216"/>
        <v>7.7860000000000005</v>
      </c>
      <c r="R489" s="264">
        <f t="shared" si="217"/>
        <v>8.1890000000000001</v>
      </c>
      <c r="S489" s="264">
        <f t="shared" si="218"/>
        <v>8.411999999999999</v>
      </c>
      <c r="T489" s="264">
        <f t="shared" si="219"/>
        <v>8.7684999999999995</v>
      </c>
      <c r="U489" s="264">
        <f t="shared" si="220"/>
        <v>9.0189999999999984</v>
      </c>
      <c r="V489" s="264">
        <f t="shared" si="221"/>
        <v>9.4029999999999987</v>
      </c>
      <c r="W489" s="264">
        <f t="shared" si="222"/>
        <v>10.1675</v>
      </c>
      <c r="X489" s="264">
        <f t="shared" si="223"/>
        <v>11.003</v>
      </c>
      <c r="Y489" s="264">
        <f t="shared" si="224"/>
        <v>11.483000000000001</v>
      </c>
      <c r="Z489" s="264">
        <f t="shared" si="225"/>
        <v>11.8215</v>
      </c>
      <c r="AA489" s="264">
        <f t="shared" si="226"/>
        <v>12.344000000000001</v>
      </c>
      <c r="AB489" s="264">
        <f t="shared" si="227"/>
        <v>12.6975</v>
      </c>
      <c r="AC489" s="264">
        <f t="shared" si="228"/>
        <v>13.3965</v>
      </c>
      <c r="AD489" s="264">
        <f t="shared" si="229"/>
        <v>14.7</v>
      </c>
      <c r="AF489" s="266">
        <v>487</v>
      </c>
      <c r="AG489" s="266">
        <v>3.4299999999999997E-2</v>
      </c>
      <c r="AH489" s="266">
        <v>10.5228</v>
      </c>
      <c r="AI489" s="266">
        <v>0.11040999999999999</v>
      </c>
      <c r="AJ489" s="266">
        <v>7.4660000000000002</v>
      </c>
      <c r="AK489" s="266">
        <v>8.1300000000000008</v>
      </c>
      <c r="AL489" s="266">
        <v>8.5429999999999993</v>
      </c>
      <c r="AM489" s="266">
        <v>8.77</v>
      </c>
      <c r="AN489" s="266">
        <v>9.1310000000000002</v>
      </c>
      <c r="AO489" s="266">
        <v>9.3829999999999991</v>
      </c>
      <c r="AP489" s="266">
        <v>9.7669999999999995</v>
      </c>
      <c r="AQ489" s="266">
        <v>10.523</v>
      </c>
      <c r="AR489" s="266">
        <v>11.335000000000001</v>
      </c>
      <c r="AS489" s="266">
        <v>11.795999999999999</v>
      </c>
      <c r="AT489" s="266">
        <v>12.118</v>
      </c>
      <c r="AU489" s="266">
        <v>12.611000000000001</v>
      </c>
      <c r="AV489" s="266">
        <v>12.942</v>
      </c>
      <c r="AW489" s="266">
        <v>13.589</v>
      </c>
      <c r="AX489" s="266">
        <v>14.772</v>
      </c>
      <c r="BA489" s="372">
        <v>487</v>
      </c>
      <c r="BB489" s="372">
        <v>-0.24779999999999999</v>
      </c>
      <c r="BC489" s="372">
        <v>9.8124000000000002</v>
      </c>
      <c r="BD489" s="372">
        <v>0.12303</v>
      </c>
      <c r="BE489" s="372">
        <v>6.8230000000000004</v>
      </c>
      <c r="BF489" s="372">
        <v>7.4420000000000002</v>
      </c>
      <c r="BG489" s="372">
        <v>7.835</v>
      </c>
      <c r="BH489" s="372">
        <v>8.0540000000000003</v>
      </c>
      <c r="BI489" s="372">
        <v>8.4060000000000006</v>
      </c>
      <c r="BJ489" s="372">
        <v>8.6549999999999994</v>
      </c>
      <c r="BK489" s="372">
        <v>9.0389999999999997</v>
      </c>
      <c r="BL489" s="372">
        <v>9.8119999999999994</v>
      </c>
      <c r="BM489" s="372">
        <v>10.670999999999999</v>
      </c>
      <c r="BN489" s="372">
        <v>11.17</v>
      </c>
      <c r="BO489" s="372">
        <v>11.525</v>
      </c>
      <c r="BP489" s="372">
        <v>12.077</v>
      </c>
      <c r="BQ489" s="372">
        <v>12.452999999999999</v>
      </c>
      <c r="BR489" s="372">
        <v>13.204000000000001</v>
      </c>
      <c r="BS489" s="372">
        <v>14.628</v>
      </c>
    </row>
    <row r="490" spans="1:71" x14ac:dyDescent="0.2">
      <c r="A490" s="265">
        <f t="shared" si="230"/>
        <v>10.1745</v>
      </c>
      <c r="B490" s="265">
        <f t="shared" si="231"/>
        <v>9.4089999999999989</v>
      </c>
      <c r="C490" s="265">
        <f t="shared" si="208"/>
        <v>11.0105</v>
      </c>
      <c r="D490" s="265">
        <f t="shared" si="232"/>
        <v>488</v>
      </c>
      <c r="E490" s="373">
        <f t="shared" si="233"/>
        <v>16.032854209445585</v>
      </c>
      <c r="F490" s="373">
        <f t="shared" si="234"/>
        <v>1.3360711841204653</v>
      </c>
      <c r="G490" s="373">
        <f t="shared" si="235"/>
        <v>25.032854209445585</v>
      </c>
      <c r="H490" s="374">
        <f t="shared" si="236"/>
        <v>0.97767216611530727</v>
      </c>
      <c r="I490" s="374">
        <f t="shared" si="209"/>
        <v>0.86921897659409486</v>
      </c>
      <c r="J490" s="374">
        <f t="shared" si="210"/>
        <v>0.90919737113433419</v>
      </c>
      <c r="K490" s="265" cm="1">
        <f t="array" ref="K490">$G490^gamma_drug4/($G490^gamma_drug4+(AGE_50_drug4+9)^gamma_drug4)</f>
        <v>1</v>
      </c>
      <c r="L490" s="264">
        <f t="shared" si="211"/>
        <v>488</v>
      </c>
      <c r="M490" s="264">
        <f t="shared" si="212"/>
        <v>-0.107</v>
      </c>
      <c r="N490" s="264">
        <f t="shared" si="213"/>
        <v>10.1745</v>
      </c>
      <c r="O490" s="264">
        <f t="shared" si="214"/>
        <v>0.116725</v>
      </c>
      <c r="P490" s="264">
        <f t="shared" si="215"/>
        <v>7.1494999999999997</v>
      </c>
      <c r="Q490" s="264">
        <f t="shared" si="216"/>
        <v>7.7910000000000004</v>
      </c>
      <c r="R490" s="264">
        <f t="shared" si="217"/>
        <v>8.1950000000000003</v>
      </c>
      <c r="S490" s="264">
        <f t="shared" si="218"/>
        <v>8.4179999999999993</v>
      </c>
      <c r="T490" s="264">
        <f t="shared" si="219"/>
        <v>8.7744999999999997</v>
      </c>
      <c r="U490" s="264">
        <f t="shared" si="220"/>
        <v>9.0249999999999986</v>
      </c>
      <c r="V490" s="264">
        <f t="shared" si="221"/>
        <v>9.4089999999999989</v>
      </c>
      <c r="W490" s="264">
        <f t="shared" si="222"/>
        <v>10.1745</v>
      </c>
      <c r="X490" s="264">
        <f t="shared" si="223"/>
        <v>11.0105</v>
      </c>
      <c r="Y490" s="264">
        <f t="shared" si="224"/>
        <v>11.491</v>
      </c>
      <c r="Z490" s="264">
        <f t="shared" si="225"/>
        <v>11.829499999999999</v>
      </c>
      <c r="AA490" s="264">
        <f t="shared" si="226"/>
        <v>12.352499999999999</v>
      </c>
      <c r="AB490" s="264">
        <f t="shared" si="227"/>
        <v>12.7065</v>
      </c>
      <c r="AC490" s="264">
        <f t="shared" si="228"/>
        <v>13.4055</v>
      </c>
      <c r="AD490" s="264">
        <f t="shared" si="229"/>
        <v>14.710999999999999</v>
      </c>
      <c r="AF490" s="266">
        <v>488</v>
      </c>
      <c r="AG490" s="266">
        <v>3.4099999999999998E-2</v>
      </c>
      <c r="AH490" s="266">
        <v>10.5297</v>
      </c>
      <c r="AI490" s="266">
        <v>0.11042</v>
      </c>
      <c r="AJ490" s="266">
        <v>7.4710000000000001</v>
      </c>
      <c r="AK490" s="266">
        <v>8.1349999999999998</v>
      </c>
      <c r="AL490" s="266">
        <v>8.5489999999999995</v>
      </c>
      <c r="AM490" s="266">
        <v>8.7759999999999998</v>
      </c>
      <c r="AN490" s="266">
        <v>9.1370000000000005</v>
      </c>
      <c r="AO490" s="266">
        <v>9.3889999999999993</v>
      </c>
      <c r="AP490" s="266">
        <v>9.7729999999999997</v>
      </c>
      <c r="AQ490" s="266">
        <v>10.53</v>
      </c>
      <c r="AR490" s="266">
        <v>11.343</v>
      </c>
      <c r="AS490" s="266">
        <v>11.804</v>
      </c>
      <c r="AT490" s="266">
        <v>12.125999999999999</v>
      </c>
      <c r="AU490" s="266">
        <v>12.62</v>
      </c>
      <c r="AV490" s="266">
        <v>12.951000000000001</v>
      </c>
      <c r="AW490" s="266">
        <v>13.598000000000001</v>
      </c>
      <c r="AX490" s="266">
        <v>14.782999999999999</v>
      </c>
      <c r="BA490" s="372">
        <v>488</v>
      </c>
      <c r="BB490" s="372">
        <v>-0.24809999999999999</v>
      </c>
      <c r="BC490" s="372">
        <v>9.8193000000000001</v>
      </c>
      <c r="BD490" s="372">
        <v>0.12303</v>
      </c>
      <c r="BE490" s="372">
        <v>6.8280000000000003</v>
      </c>
      <c r="BF490" s="372">
        <v>7.4470000000000001</v>
      </c>
      <c r="BG490" s="372">
        <v>7.8410000000000002</v>
      </c>
      <c r="BH490" s="372">
        <v>8.06</v>
      </c>
      <c r="BI490" s="372">
        <v>8.4120000000000008</v>
      </c>
      <c r="BJ490" s="372">
        <v>8.6609999999999996</v>
      </c>
      <c r="BK490" s="372">
        <v>9.0449999999999999</v>
      </c>
      <c r="BL490" s="372">
        <v>9.8190000000000008</v>
      </c>
      <c r="BM490" s="372">
        <v>10.678000000000001</v>
      </c>
      <c r="BN490" s="372">
        <v>11.178000000000001</v>
      </c>
      <c r="BO490" s="372">
        <v>11.532999999999999</v>
      </c>
      <c r="BP490" s="372">
        <v>12.085000000000001</v>
      </c>
      <c r="BQ490" s="372">
        <v>12.462</v>
      </c>
      <c r="BR490" s="372">
        <v>13.212999999999999</v>
      </c>
      <c r="BS490" s="372">
        <v>14.638999999999999</v>
      </c>
    </row>
    <row r="491" spans="1:71" x14ac:dyDescent="0.2">
      <c r="A491" s="265">
        <f t="shared" si="230"/>
        <v>10.1815</v>
      </c>
      <c r="B491" s="265">
        <f t="shared" si="231"/>
        <v>9.4149999999999991</v>
      </c>
      <c r="C491" s="265">
        <f t="shared" si="208"/>
        <v>11.018000000000001</v>
      </c>
      <c r="D491" s="265">
        <f t="shared" si="232"/>
        <v>489</v>
      </c>
      <c r="E491" s="373">
        <f t="shared" si="233"/>
        <v>16.06570841889117</v>
      </c>
      <c r="F491" s="373">
        <f t="shared" si="234"/>
        <v>1.3388090349075976</v>
      </c>
      <c r="G491" s="373">
        <f t="shared" si="235"/>
        <v>25.06570841889117</v>
      </c>
      <c r="H491" s="374">
        <f t="shared" si="236"/>
        <v>0.97779637188331192</v>
      </c>
      <c r="I491" s="374">
        <f t="shared" si="209"/>
        <v>0.86966859226726256</v>
      </c>
      <c r="J491" s="374">
        <f t="shared" si="210"/>
        <v>0.90947850925548657</v>
      </c>
      <c r="K491" s="265" cm="1">
        <f t="array" ref="K491">$G491^gamma_drug4/($G491^gamma_drug4+(AGE_50_drug4+9)^gamma_drug4)</f>
        <v>1</v>
      </c>
      <c r="L491" s="264">
        <f t="shared" si="211"/>
        <v>489</v>
      </c>
      <c r="M491" s="264">
        <f t="shared" si="212"/>
        <v>-0.10730000000000001</v>
      </c>
      <c r="N491" s="264">
        <f t="shared" si="213"/>
        <v>10.1814</v>
      </c>
      <c r="O491" s="264">
        <f t="shared" si="214"/>
        <v>0.11673500000000001</v>
      </c>
      <c r="P491" s="264">
        <f t="shared" si="215"/>
        <v>7.1539999999999999</v>
      </c>
      <c r="Q491" s="264">
        <f t="shared" si="216"/>
        <v>7.7965</v>
      </c>
      <c r="R491" s="264">
        <f t="shared" si="217"/>
        <v>8.1999999999999993</v>
      </c>
      <c r="S491" s="264">
        <f t="shared" si="218"/>
        <v>8.4235000000000007</v>
      </c>
      <c r="T491" s="264">
        <f t="shared" si="219"/>
        <v>8.7805</v>
      </c>
      <c r="U491" s="264">
        <f t="shared" si="220"/>
        <v>9.0309999999999988</v>
      </c>
      <c r="V491" s="264">
        <f t="shared" si="221"/>
        <v>9.4149999999999991</v>
      </c>
      <c r="W491" s="264">
        <f t="shared" si="222"/>
        <v>10.1815</v>
      </c>
      <c r="X491" s="264">
        <f t="shared" si="223"/>
        <v>11.018000000000001</v>
      </c>
      <c r="Y491" s="264">
        <f t="shared" si="224"/>
        <v>11.498999999999999</v>
      </c>
      <c r="Z491" s="264">
        <f t="shared" si="225"/>
        <v>11.8375</v>
      </c>
      <c r="AA491" s="264">
        <f t="shared" si="226"/>
        <v>12.361499999999999</v>
      </c>
      <c r="AB491" s="264">
        <f t="shared" si="227"/>
        <v>12.715</v>
      </c>
      <c r="AC491" s="264">
        <f t="shared" si="228"/>
        <v>13.415500000000002</v>
      </c>
      <c r="AD491" s="264">
        <f t="shared" si="229"/>
        <v>14.721499999999999</v>
      </c>
      <c r="AF491" s="266">
        <v>489</v>
      </c>
      <c r="AG491" s="266">
        <v>3.3799999999999997E-2</v>
      </c>
      <c r="AH491" s="266">
        <v>10.5366</v>
      </c>
      <c r="AI491" s="266">
        <v>0.11044</v>
      </c>
      <c r="AJ491" s="266">
        <v>7.4749999999999996</v>
      </c>
      <c r="AK491" s="266">
        <v>8.14</v>
      </c>
      <c r="AL491" s="266">
        <v>8.5540000000000003</v>
      </c>
      <c r="AM491" s="266">
        <v>8.7810000000000006</v>
      </c>
      <c r="AN491" s="266">
        <v>9.1430000000000007</v>
      </c>
      <c r="AO491" s="266">
        <v>9.3949999999999996</v>
      </c>
      <c r="AP491" s="266">
        <v>9.7789999999999999</v>
      </c>
      <c r="AQ491" s="266">
        <v>10.537000000000001</v>
      </c>
      <c r="AR491" s="266">
        <v>11.35</v>
      </c>
      <c r="AS491" s="266">
        <v>11.811999999999999</v>
      </c>
      <c r="AT491" s="266">
        <v>12.134</v>
      </c>
      <c r="AU491" s="266">
        <v>12.629</v>
      </c>
      <c r="AV491" s="266">
        <v>12.96</v>
      </c>
      <c r="AW491" s="266">
        <v>13.608000000000001</v>
      </c>
      <c r="AX491" s="266">
        <v>14.792999999999999</v>
      </c>
      <c r="BA491" s="372">
        <v>489</v>
      </c>
      <c r="BB491" s="372">
        <v>-0.24840000000000001</v>
      </c>
      <c r="BC491" s="372">
        <v>9.8262</v>
      </c>
      <c r="BD491" s="372">
        <v>0.12303</v>
      </c>
      <c r="BE491" s="372">
        <v>6.8330000000000002</v>
      </c>
      <c r="BF491" s="372">
        <v>7.4530000000000003</v>
      </c>
      <c r="BG491" s="372">
        <v>7.8460000000000001</v>
      </c>
      <c r="BH491" s="372">
        <v>8.0660000000000007</v>
      </c>
      <c r="BI491" s="372">
        <v>8.4179999999999993</v>
      </c>
      <c r="BJ491" s="372">
        <v>8.6669999999999998</v>
      </c>
      <c r="BK491" s="372">
        <v>9.0510000000000002</v>
      </c>
      <c r="BL491" s="372">
        <v>9.8260000000000005</v>
      </c>
      <c r="BM491" s="372">
        <v>10.686</v>
      </c>
      <c r="BN491" s="372">
        <v>11.186</v>
      </c>
      <c r="BO491" s="372">
        <v>11.541</v>
      </c>
      <c r="BP491" s="372">
        <v>12.093999999999999</v>
      </c>
      <c r="BQ491" s="372">
        <v>12.47</v>
      </c>
      <c r="BR491" s="372">
        <v>13.223000000000001</v>
      </c>
      <c r="BS491" s="372">
        <v>14.65</v>
      </c>
    </row>
    <row r="492" spans="1:71" x14ac:dyDescent="0.2">
      <c r="A492" s="265">
        <f t="shared" si="230"/>
        <v>10.188500000000001</v>
      </c>
      <c r="B492" s="265">
        <f t="shared" si="231"/>
        <v>9.4220000000000006</v>
      </c>
      <c r="C492" s="265">
        <f t="shared" si="208"/>
        <v>11.025500000000001</v>
      </c>
      <c r="D492" s="265">
        <f t="shared" si="232"/>
        <v>490</v>
      </c>
      <c r="E492" s="373">
        <f t="shared" si="233"/>
        <v>16.098562628336754</v>
      </c>
      <c r="F492" s="373">
        <f t="shared" si="234"/>
        <v>1.3415468856947297</v>
      </c>
      <c r="G492" s="373">
        <f t="shared" si="235"/>
        <v>25.098562628336754</v>
      </c>
      <c r="H492" s="374">
        <f t="shared" si="236"/>
        <v>0.97791974095299472</v>
      </c>
      <c r="I492" s="374">
        <f t="shared" si="209"/>
        <v>0.8701163068127572</v>
      </c>
      <c r="J492" s="374">
        <f t="shared" si="210"/>
        <v>0.90975849661300767</v>
      </c>
      <c r="K492" s="265" cm="1">
        <f t="array" ref="K492">$G492^gamma_drug4/($G492^gamma_drug4+(AGE_50_drug4+9)^gamma_drug4)</f>
        <v>1</v>
      </c>
      <c r="L492" s="264">
        <f t="shared" si="211"/>
        <v>490</v>
      </c>
      <c r="M492" s="264">
        <f t="shared" si="212"/>
        <v>-0.10755000000000001</v>
      </c>
      <c r="N492" s="264">
        <f t="shared" si="213"/>
        <v>10.1883</v>
      </c>
      <c r="O492" s="264">
        <f t="shared" si="214"/>
        <v>0.11674000000000001</v>
      </c>
      <c r="P492" s="264">
        <f t="shared" si="215"/>
        <v>7.1590000000000007</v>
      </c>
      <c r="Q492" s="264">
        <f t="shared" si="216"/>
        <v>7.8014999999999999</v>
      </c>
      <c r="R492" s="264">
        <f t="shared" si="217"/>
        <v>8.2059999999999995</v>
      </c>
      <c r="S492" s="264">
        <f t="shared" si="218"/>
        <v>8.4290000000000003</v>
      </c>
      <c r="T492" s="264">
        <f t="shared" si="219"/>
        <v>8.7865000000000002</v>
      </c>
      <c r="U492" s="264">
        <f t="shared" si="220"/>
        <v>9.036999999999999</v>
      </c>
      <c r="V492" s="264">
        <f t="shared" si="221"/>
        <v>9.4220000000000006</v>
      </c>
      <c r="W492" s="264">
        <f t="shared" si="222"/>
        <v>10.188500000000001</v>
      </c>
      <c r="X492" s="264">
        <f t="shared" si="223"/>
        <v>11.025500000000001</v>
      </c>
      <c r="Y492" s="264">
        <f t="shared" si="224"/>
        <v>11.506499999999999</v>
      </c>
      <c r="Z492" s="264">
        <f t="shared" si="225"/>
        <v>11.846</v>
      </c>
      <c r="AA492" s="264">
        <f t="shared" si="226"/>
        <v>12.3695</v>
      </c>
      <c r="AB492" s="264">
        <f t="shared" si="227"/>
        <v>12.7235</v>
      </c>
      <c r="AC492" s="264">
        <f t="shared" si="228"/>
        <v>13.4245</v>
      </c>
      <c r="AD492" s="264">
        <f t="shared" si="229"/>
        <v>14.731999999999999</v>
      </c>
      <c r="AF492" s="266">
        <v>490</v>
      </c>
      <c r="AG492" s="266">
        <v>3.3599999999999998E-2</v>
      </c>
      <c r="AH492" s="266">
        <v>10.5435</v>
      </c>
      <c r="AI492" s="266">
        <v>0.11045000000000001</v>
      </c>
      <c r="AJ492" s="266">
        <v>7.48</v>
      </c>
      <c r="AK492" s="266">
        <v>8.1449999999999996</v>
      </c>
      <c r="AL492" s="266">
        <v>8.56</v>
      </c>
      <c r="AM492" s="266">
        <v>8.7870000000000008</v>
      </c>
      <c r="AN492" s="266">
        <v>9.1489999999999991</v>
      </c>
      <c r="AO492" s="266">
        <v>9.4009999999999998</v>
      </c>
      <c r="AP492" s="266">
        <v>9.7859999999999996</v>
      </c>
      <c r="AQ492" s="266">
        <v>10.544</v>
      </c>
      <c r="AR492" s="266">
        <v>11.358000000000001</v>
      </c>
      <c r="AS492" s="266">
        <v>11.82</v>
      </c>
      <c r="AT492" s="266">
        <v>12.143000000000001</v>
      </c>
      <c r="AU492" s="266">
        <v>12.637</v>
      </c>
      <c r="AV492" s="266">
        <v>12.968</v>
      </c>
      <c r="AW492" s="266">
        <v>13.617000000000001</v>
      </c>
      <c r="AX492" s="266">
        <v>14.804</v>
      </c>
      <c r="BA492" s="372">
        <v>490</v>
      </c>
      <c r="BB492" s="372">
        <v>-0.2487</v>
      </c>
      <c r="BC492" s="372">
        <v>9.8331</v>
      </c>
      <c r="BD492" s="372">
        <v>0.12303</v>
      </c>
      <c r="BE492" s="372">
        <v>6.8380000000000001</v>
      </c>
      <c r="BF492" s="372">
        <v>7.4580000000000002</v>
      </c>
      <c r="BG492" s="372">
        <v>7.8520000000000003</v>
      </c>
      <c r="BH492" s="372">
        <v>8.0709999999999997</v>
      </c>
      <c r="BI492" s="372">
        <v>8.4239999999999995</v>
      </c>
      <c r="BJ492" s="372">
        <v>8.673</v>
      </c>
      <c r="BK492" s="372">
        <v>9.0579999999999998</v>
      </c>
      <c r="BL492" s="372">
        <v>9.8330000000000002</v>
      </c>
      <c r="BM492" s="372">
        <v>10.693</v>
      </c>
      <c r="BN492" s="372">
        <v>11.193</v>
      </c>
      <c r="BO492" s="372">
        <v>11.548999999999999</v>
      </c>
      <c r="BP492" s="372">
        <v>12.102</v>
      </c>
      <c r="BQ492" s="372">
        <v>12.478999999999999</v>
      </c>
      <c r="BR492" s="372">
        <v>13.231999999999999</v>
      </c>
      <c r="BS492" s="372">
        <v>14.66</v>
      </c>
    </row>
    <row r="493" spans="1:71" x14ac:dyDescent="0.2">
      <c r="A493" s="265">
        <f t="shared" si="230"/>
        <v>10.195499999999999</v>
      </c>
      <c r="B493" s="265">
        <f t="shared" si="231"/>
        <v>9.4280000000000008</v>
      </c>
      <c r="C493" s="265">
        <f t="shared" si="208"/>
        <v>11.0335</v>
      </c>
      <c r="D493" s="265">
        <f t="shared" si="232"/>
        <v>491</v>
      </c>
      <c r="E493" s="373">
        <f t="shared" si="233"/>
        <v>16.131416837782339</v>
      </c>
      <c r="F493" s="373">
        <f t="shared" si="234"/>
        <v>1.3442847364818618</v>
      </c>
      <c r="G493" s="373">
        <f t="shared" si="235"/>
        <v>25.131416837782339</v>
      </c>
      <c r="H493" s="374">
        <f t="shared" si="236"/>
        <v>0.97804227987271575</v>
      </c>
      <c r="I493" s="374">
        <f t="shared" si="209"/>
        <v>0.87056212916388465</v>
      </c>
      <c r="J493" s="374">
        <f t="shared" si="210"/>
        <v>0.91003733888293581</v>
      </c>
      <c r="K493" s="265" cm="1">
        <f t="array" ref="K493">$G493^gamma_drug4/($G493^gamma_drug4+(AGE_50_drug4+9)^gamma_drug4)</f>
        <v>1</v>
      </c>
      <c r="L493" s="264">
        <f t="shared" si="211"/>
        <v>491</v>
      </c>
      <c r="M493" s="264">
        <f t="shared" si="212"/>
        <v>-0.10780000000000001</v>
      </c>
      <c r="N493" s="264">
        <f t="shared" si="213"/>
        <v>10.1953</v>
      </c>
      <c r="O493" s="264">
        <f t="shared" si="214"/>
        <v>0.116745</v>
      </c>
      <c r="P493" s="264">
        <f t="shared" si="215"/>
        <v>7.1639999999999997</v>
      </c>
      <c r="Q493" s="264">
        <f t="shared" si="216"/>
        <v>7.8070000000000004</v>
      </c>
      <c r="R493" s="264">
        <f t="shared" si="217"/>
        <v>8.2114999999999991</v>
      </c>
      <c r="S493" s="264">
        <f t="shared" si="218"/>
        <v>8.4349999999999987</v>
      </c>
      <c r="T493" s="264">
        <f t="shared" si="219"/>
        <v>8.7925000000000004</v>
      </c>
      <c r="U493" s="264">
        <f t="shared" si="220"/>
        <v>9.0429999999999993</v>
      </c>
      <c r="V493" s="264">
        <f t="shared" si="221"/>
        <v>9.4280000000000008</v>
      </c>
      <c r="W493" s="264">
        <f t="shared" si="222"/>
        <v>10.195499999999999</v>
      </c>
      <c r="X493" s="264">
        <f t="shared" si="223"/>
        <v>11.0335</v>
      </c>
      <c r="Y493" s="264">
        <f t="shared" si="224"/>
        <v>11.5145</v>
      </c>
      <c r="Z493" s="264">
        <f t="shared" si="225"/>
        <v>11.853999999999999</v>
      </c>
      <c r="AA493" s="264">
        <f t="shared" si="226"/>
        <v>12.378500000000001</v>
      </c>
      <c r="AB493" s="264">
        <f t="shared" si="227"/>
        <v>12.7325</v>
      </c>
      <c r="AC493" s="264">
        <f t="shared" si="228"/>
        <v>13.4345</v>
      </c>
      <c r="AD493" s="264">
        <f t="shared" si="229"/>
        <v>14.7425</v>
      </c>
      <c r="AF493" s="266">
        <v>491</v>
      </c>
      <c r="AG493" s="266">
        <v>3.3399999999999999E-2</v>
      </c>
      <c r="AH493" s="266">
        <v>10.5505</v>
      </c>
      <c r="AI493" s="266">
        <v>0.11046</v>
      </c>
      <c r="AJ493" s="266">
        <v>7.4850000000000003</v>
      </c>
      <c r="AK493" s="266">
        <v>8.1509999999999998</v>
      </c>
      <c r="AL493" s="266">
        <v>8.5649999999999995</v>
      </c>
      <c r="AM493" s="266">
        <v>8.7929999999999993</v>
      </c>
      <c r="AN493" s="266">
        <v>9.1549999999999994</v>
      </c>
      <c r="AO493" s="266">
        <v>9.407</v>
      </c>
      <c r="AP493" s="266">
        <v>9.7919999999999998</v>
      </c>
      <c r="AQ493" s="266">
        <v>10.551</v>
      </c>
      <c r="AR493" s="266">
        <v>11.366</v>
      </c>
      <c r="AS493" s="266">
        <v>11.827999999999999</v>
      </c>
      <c r="AT493" s="266">
        <v>12.151</v>
      </c>
      <c r="AU493" s="266">
        <v>12.646000000000001</v>
      </c>
      <c r="AV493" s="266">
        <v>12.977</v>
      </c>
      <c r="AW493" s="266">
        <v>13.627000000000001</v>
      </c>
      <c r="AX493" s="266">
        <v>14.814</v>
      </c>
      <c r="BA493" s="372">
        <v>491</v>
      </c>
      <c r="BB493" s="372">
        <v>-0.249</v>
      </c>
      <c r="BC493" s="372">
        <v>9.8400999999999996</v>
      </c>
      <c r="BD493" s="372">
        <v>0.12303</v>
      </c>
      <c r="BE493" s="372">
        <v>6.843</v>
      </c>
      <c r="BF493" s="372">
        <v>7.4630000000000001</v>
      </c>
      <c r="BG493" s="372">
        <v>7.8579999999999997</v>
      </c>
      <c r="BH493" s="372">
        <v>8.077</v>
      </c>
      <c r="BI493" s="372">
        <v>8.43</v>
      </c>
      <c r="BJ493" s="372">
        <v>8.6790000000000003</v>
      </c>
      <c r="BK493" s="372">
        <v>9.0640000000000001</v>
      </c>
      <c r="BL493" s="372">
        <v>9.84</v>
      </c>
      <c r="BM493" s="372">
        <v>10.701000000000001</v>
      </c>
      <c r="BN493" s="372">
        <v>11.201000000000001</v>
      </c>
      <c r="BO493" s="372">
        <v>11.557</v>
      </c>
      <c r="BP493" s="372">
        <v>12.111000000000001</v>
      </c>
      <c r="BQ493" s="372">
        <v>12.488</v>
      </c>
      <c r="BR493" s="372">
        <v>13.242000000000001</v>
      </c>
      <c r="BS493" s="372">
        <v>14.670999999999999</v>
      </c>
    </row>
    <row r="494" spans="1:71" x14ac:dyDescent="0.2">
      <c r="A494" s="265">
        <f t="shared" si="230"/>
        <v>10.202</v>
      </c>
      <c r="B494" s="265">
        <f t="shared" si="231"/>
        <v>9.4344999999999999</v>
      </c>
      <c r="C494" s="265">
        <f t="shared" si="208"/>
        <v>11.0405</v>
      </c>
      <c r="D494" s="265">
        <f t="shared" si="232"/>
        <v>492</v>
      </c>
      <c r="E494" s="373">
        <f t="shared" si="233"/>
        <v>16.164271047227928</v>
      </c>
      <c r="F494" s="373">
        <f t="shared" si="234"/>
        <v>1.3470225872689938</v>
      </c>
      <c r="G494" s="373">
        <f t="shared" si="235"/>
        <v>25.164271047227928</v>
      </c>
      <c r="H494" s="374">
        <f t="shared" si="236"/>
        <v>0.97816399513323626</v>
      </c>
      <c r="I494" s="374">
        <f t="shared" si="209"/>
        <v>0.8710060682129207</v>
      </c>
      <c r="J494" s="374">
        <f t="shared" si="210"/>
        <v>0.91031504170982658</v>
      </c>
      <c r="K494" s="265" cm="1">
        <f t="array" ref="K494">$G494^gamma_drug4/($G494^gamma_drug4+(AGE_50_drug4+9)^gamma_drug4)</f>
        <v>1</v>
      </c>
      <c r="L494" s="264">
        <f t="shared" si="211"/>
        <v>492</v>
      </c>
      <c r="M494" s="264">
        <f t="shared" si="212"/>
        <v>-0.10804999999999999</v>
      </c>
      <c r="N494" s="264">
        <f t="shared" si="213"/>
        <v>10.202199999999999</v>
      </c>
      <c r="O494" s="264">
        <f t="shared" si="214"/>
        <v>0.11674999999999999</v>
      </c>
      <c r="P494" s="264">
        <f t="shared" si="215"/>
        <v>7.1684999999999999</v>
      </c>
      <c r="Q494" s="264">
        <f t="shared" si="216"/>
        <v>7.8125</v>
      </c>
      <c r="R494" s="264">
        <f t="shared" si="217"/>
        <v>8.2170000000000005</v>
      </c>
      <c r="S494" s="264">
        <f t="shared" si="218"/>
        <v>8.4405000000000001</v>
      </c>
      <c r="T494" s="264">
        <f t="shared" si="219"/>
        <v>8.7985000000000007</v>
      </c>
      <c r="U494" s="264">
        <f t="shared" si="220"/>
        <v>9.0489999999999995</v>
      </c>
      <c r="V494" s="264">
        <f t="shared" si="221"/>
        <v>9.4344999999999999</v>
      </c>
      <c r="W494" s="264">
        <f t="shared" si="222"/>
        <v>10.202</v>
      </c>
      <c r="X494" s="264">
        <f t="shared" si="223"/>
        <v>11.0405</v>
      </c>
      <c r="Y494" s="264">
        <f t="shared" si="224"/>
        <v>11.522500000000001</v>
      </c>
      <c r="Z494" s="264">
        <f t="shared" si="225"/>
        <v>11.862</v>
      </c>
      <c r="AA494" s="264">
        <f t="shared" si="226"/>
        <v>12.387</v>
      </c>
      <c r="AB494" s="264">
        <f t="shared" si="227"/>
        <v>12.7415</v>
      </c>
      <c r="AC494" s="264">
        <f t="shared" si="228"/>
        <v>13.4435</v>
      </c>
      <c r="AD494" s="264">
        <f t="shared" si="229"/>
        <v>14.753499999999999</v>
      </c>
      <c r="AF494" s="266">
        <v>492</v>
      </c>
      <c r="AG494" s="266">
        <v>3.32E-2</v>
      </c>
      <c r="AH494" s="266">
        <v>10.557399999999999</v>
      </c>
      <c r="AI494" s="266">
        <v>0.11047</v>
      </c>
      <c r="AJ494" s="266">
        <v>7.4889999999999999</v>
      </c>
      <c r="AK494" s="266">
        <v>8.1560000000000006</v>
      </c>
      <c r="AL494" s="266">
        <v>8.5709999999999997</v>
      </c>
      <c r="AM494" s="266">
        <v>8.798</v>
      </c>
      <c r="AN494" s="266">
        <v>9.1609999999999996</v>
      </c>
      <c r="AO494" s="266">
        <v>9.4130000000000003</v>
      </c>
      <c r="AP494" s="266">
        <v>9.798</v>
      </c>
      <c r="AQ494" s="266">
        <v>10.557</v>
      </c>
      <c r="AR494" s="266">
        <v>11.372999999999999</v>
      </c>
      <c r="AS494" s="266">
        <v>11.836</v>
      </c>
      <c r="AT494" s="266">
        <v>12.159000000000001</v>
      </c>
      <c r="AU494" s="266">
        <v>12.654</v>
      </c>
      <c r="AV494" s="266">
        <v>12.986000000000001</v>
      </c>
      <c r="AW494" s="266">
        <v>13.635999999999999</v>
      </c>
      <c r="AX494" s="266">
        <v>14.824999999999999</v>
      </c>
      <c r="BA494" s="372">
        <v>492</v>
      </c>
      <c r="BB494" s="372">
        <v>-0.24929999999999999</v>
      </c>
      <c r="BC494" s="372">
        <v>9.8469999999999995</v>
      </c>
      <c r="BD494" s="372">
        <v>0.12303</v>
      </c>
      <c r="BE494" s="372">
        <v>6.8479999999999999</v>
      </c>
      <c r="BF494" s="372">
        <v>7.4690000000000003</v>
      </c>
      <c r="BG494" s="372">
        <v>7.8630000000000004</v>
      </c>
      <c r="BH494" s="372">
        <v>8.0830000000000002</v>
      </c>
      <c r="BI494" s="372">
        <v>8.4359999999999999</v>
      </c>
      <c r="BJ494" s="372">
        <v>8.6850000000000005</v>
      </c>
      <c r="BK494" s="372">
        <v>9.0709999999999997</v>
      </c>
      <c r="BL494" s="372">
        <v>9.8469999999999995</v>
      </c>
      <c r="BM494" s="372">
        <v>10.708</v>
      </c>
      <c r="BN494" s="372">
        <v>11.209</v>
      </c>
      <c r="BO494" s="372">
        <v>11.565</v>
      </c>
      <c r="BP494" s="372">
        <v>12.12</v>
      </c>
      <c r="BQ494" s="372">
        <v>12.497</v>
      </c>
      <c r="BR494" s="372">
        <v>13.250999999999999</v>
      </c>
      <c r="BS494" s="372">
        <v>14.682</v>
      </c>
    </row>
    <row r="495" spans="1:71" x14ac:dyDescent="0.2">
      <c r="A495" s="265">
        <f t="shared" si="230"/>
        <v>10.209</v>
      </c>
      <c r="B495" s="265">
        <f t="shared" si="231"/>
        <v>9.4409999999999989</v>
      </c>
      <c r="C495" s="265">
        <f t="shared" si="208"/>
        <v>11.048500000000001</v>
      </c>
      <c r="D495" s="265">
        <f t="shared" si="232"/>
        <v>493</v>
      </c>
      <c r="E495" s="373">
        <f t="shared" si="233"/>
        <v>16.197125256673512</v>
      </c>
      <c r="F495" s="373">
        <f t="shared" si="234"/>
        <v>1.3497604380561259</v>
      </c>
      <c r="G495" s="373">
        <f t="shared" si="235"/>
        <v>25.197125256673512</v>
      </c>
      <c r="H495" s="374">
        <f t="shared" si="236"/>
        <v>0.97828489316827039</v>
      </c>
      <c r="I495" s="374">
        <f t="shared" si="209"/>
        <v>0.8714481328112349</v>
      </c>
      <c r="J495" s="374">
        <f t="shared" si="210"/>
        <v>0.91059161070693651</v>
      </c>
      <c r="K495" s="265" cm="1">
        <f t="array" ref="K495">$G495^gamma_drug4/($G495^gamma_drug4+(AGE_50_drug4+9)^gamma_drug4)</f>
        <v>1</v>
      </c>
      <c r="L495" s="264">
        <f t="shared" si="211"/>
        <v>493</v>
      </c>
      <c r="M495" s="264">
        <f t="shared" si="212"/>
        <v>-0.10835</v>
      </c>
      <c r="N495" s="264">
        <f t="shared" si="213"/>
        <v>10.209099999999999</v>
      </c>
      <c r="O495" s="264">
        <f t="shared" si="214"/>
        <v>0.116755</v>
      </c>
      <c r="P495" s="264">
        <f t="shared" si="215"/>
        <v>7.1734999999999998</v>
      </c>
      <c r="Q495" s="264">
        <f t="shared" si="216"/>
        <v>7.8174999999999999</v>
      </c>
      <c r="R495" s="264">
        <f t="shared" si="217"/>
        <v>8.2225000000000001</v>
      </c>
      <c r="S495" s="264">
        <f t="shared" si="218"/>
        <v>8.4465000000000003</v>
      </c>
      <c r="T495" s="264">
        <f t="shared" si="219"/>
        <v>8.8045000000000009</v>
      </c>
      <c r="U495" s="264">
        <f t="shared" si="220"/>
        <v>9.0549999999999997</v>
      </c>
      <c r="V495" s="264">
        <f t="shared" si="221"/>
        <v>9.4409999999999989</v>
      </c>
      <c r="W495" s="264">
        <f t="shared" si="222"/>
        <v>10.209</v>
      </c>
      <c r="X495" s="264">
        <f t="shared" si="223"/>
        <v>11.048500000000001</v>
      </c>
      <c r="Y495" s="264">
        <f t="shared" si="224"/>
        <v>11.530000000000001</v>
      </c>
      <c r="Z495" s="264">
        <f t="shared" si="225"/>
        <v>11.8705</v>
      </c>
      <c r="AA495" s="264">
        <f t="shared" si="226"/>
        <v>12.3955</v>
      </c>
      <c r="AB495" s="264">
        <f t="shared" si="227"/>
        <v>12.750499999999999</v>
      </c>
      <c r="AC495" s="264">
        <f t="shared" si="228"/>
        <v>13.4535</v>
      </c>
      <c r="AD495" s="264">
        <f t="shared" si="229"/>
        <v>14.763500000000001</v>
      </c>
      <c r="AF495" s="266">
        <v>493</v>
      </c>
      <c r="AG495" s="266">
        <v>3.2899999999999999E-2</v>
      </c>
      <c r="AH495" s="266">
        <v>10.564299999999999</v>
      </c>
      <c r="AI495" s="266">
        <v>0.11047999999999999</v>
      </c>
      <c r="AJ495" s="266">
        <v>7.4939999999999998</v>
      </c>
      <c r="AK495" s="266">
        <v>8.1609999999999996</v>
      </c>
      <c r="AL495" s="266">
        <v>8.5760000000000005</v>
      </c>
      <c r="AM495" s="266">
        <v>8.8040000000000003</v>
      </c>
      <c r="AN495" s="266">
        <v>9.1669999999999998</v>
      </c>
      <c r="AO495" s="266">
        <v>9.4190000000000005</v>
      </c>
      <c r="AP495" s="266">
        <v>9.8049999999999997</v>
      </c>
      <c r="AQ495" s="266">
        <v>10.564</v>
      </c>
      <c r="AR495" s="266">
        <v>11.381</v>
      </c>
      <c r="AS495" s="266">
        <v>11.843</v>
      </c>
      <c r="AT495" s="266">
        <v>12.167</v>
      </c>
      <c r="AU495" s="266">
        <v>12.663</v>
      </c>
      <c r="AV495" s="266">
        <v>12.994999999999999</v>
      </c>
      <c r="AW495" s="266">
        <v>13.646000000000001</v>
      </c>
      <c r="AX495" s="266">
        <v>14.835000000000001</v>
      </c>
      <c r="BA495" s="372">
        <v>493</v>
      </c>
      <c r="BB495" s="372">
        <v>-0.24959999999999999</v>
      </c>
      <c r="BC495" s="372">
        <v>9.8538999999999994</v>
      </c>
      <c r="BD495" s="372">
        <v>0.12303</v>
      </c>
      <c r="BE495" s="372">
        <v>6.8529999999999998</v>
      </c>
      <c r="BF495" s="372">
        <v>7.4740000000000002</v>
      </c>
      <c r="BG495" s="372">
        <v>7.8689999999999998</v>
      </c>
      <c r="BH495" s="372">
        <v>8.0890000000000004</v>
      </c>
      <c r="BI495" s="372">
        <v>8.4420000000000002</v>
      </c>
      <c r="BJ495" s="372">
        <v>8.6910000000000007</v>
      </c>
      <c r="BK495" s="372">
        <v>9.077</v>
      </c>
      <c r="BL495" s="372">
        <v>9.8539999999999992</v>
      </c>
      <c r="BM495" s="372">
        <v>10.715999999999999</v>
      </c>
      <c r="BN495" s="372">
        <v>11.217000000000001</v>
      </c>
      <c r="BO495" s="372">
        <v>11.574</v>
      </c>
      <c r="BP495" s="372">
        <v>12.128</v>
      </c>
      <c r="BQ495" s="372">
        <v>12.506</v>
      </c>
      <c r="BR495" s="372">
        <v>13.260999999999999</v>
      </c>
      <c r="BS495" s="372">
        <v>14.692</v>
      </c>
    </row>
    <row r="496" spans="1:71" x14ac:dyDescent="0.2">
      <c r="A496" s="265">
        <f t="shared" si="230"/>
        <v>10.216000000000001</v>
      </c>
      <c r="B496" s="265">
        <f t="shared" si="231"/>
        <v>9.4469999999999992</v>
      </c>
      <c r="C496" s="265">
        <f t="shared" si="208"/>
        <v>11.0555</v>
      </c>
      <c r="D496" s="265">
        <f t="shared" si="232"/>
        <v>494</v>
      </c>
      <c r="E496" s="373">
        <f t="shared" si="233"/>
        <v>16.229979466119097</v>
      </c>
      <c r="F496" s="373">
        <f t="shared" si="234"/>
        <v>1.352498288843258</v>
      </c>
      <c r="G496" s="373">
        <f t="shared" si="235"/>
        <v>25.229979466119097</v>
      </c>
      <c r="H496" s="374">
        <f t="shared" si="236"/>
        <v>0.97840498035503187</v>
      </c>
      <c r="I496" s="374">
        <f t="shared" si="209"/>
        <v>0.87188833176941527</v>
      </c>
      <c r="J496" s="374">
        <f t="shared" si="210"/>
        <v>0.91086705145640368</v>
      </c>
      <c r="K496" s="265" cm="1">
        <f t="array" ref="K496">$G496^gamma_drug4/($G496^gamma_drug4+(AGE_50_drug4+9)^gamma_drug4)</f>
        <v>1</v>
      </c>
      <c r="L496" s="264">
        <f t="shared" si="211"/>
        <v>494</v>
      </c>
      <c r="M496" s="264">
        <f t="shared" si="212"/>
        <v>-0.1086</v>
      </c>
      <c r="N496" s="264">
        <f t="shared" si="213"/>
        <v>10.215999999999999</v>
      </c>
      <c r="O496" s="264">
        <f t="shared" si="214"/>
        <v>0.11676500000000001</v>
      </c>
      <c r="P496" s="264">
        <f t="shared" si="215"/>
        <v>7.1784999999999997</v>
      </c>
      <c r="Q496" s="264">
        <f t="shared" si="216"/>
        <v>7.8224999999999998</v>
      </c>
      <c r="R496" s="264">
        <f t="shared" si="217"/>
        <v>8.2274999999999991</v>
      </c>
      <c r="S496" s="264">
        <f t="shared" si="218"/>
        <v>8.452</v>
      </c>
      <c r="T496" s="264">
        <f t="shared" si="219"/>
        <v>8.81</v>
      </c>
      <c r="U496" s="264">
        <f t="shared" si="220"/>
        <v>9.0615000000000006</v>
      </c>
      <c r="V496" s="264">
        <f t="shared" si="221"/>
        <v>9.4469999999999992</v>
      </c>
      <c r="W496" s="264">
        <f t="shared" si="222"/>
        <v>10.216000000000001</v>
      </c>
      <c r="X496" s="264">
        <f t="shared" si="223"/>
        <v>11.0555</v>
      </c>
      <c r="Y496" s="264">
        <f t="shared" si="224"/>
        <v>11.538</v>
      </c>
      <c r="Z496" s="264">
        <f t="shared" si="225"/>
        <v>11.878500000000001</v>
      </c>
      <c r="AA496" s="264">
        <f t="shared" si="226"/>
        <v>12.404</v>
      </c>
      <c r="AB496" s="264">
        <f t="shared" si="227"/>
        <v>12.759499999999999</v>
      </c>
      <c r="AC496" s="264">
        <f t="shared" si="228"/>
        <v>13.462499999999999</v>
      </c>
      <c r="AD496" s="264">
        <f t="shared" si="229"/>
        <v>14.7745</v>
      </c>
      <c r="AF496" s="266">
        <v>494</v>
      </c>
      <c r="AG496" s="266">
        <v>3.27E-2</v>
      </c>
      <c r="AH496" s="266">
        <v>10.571199999999999</v>
      </c>
      <c r="AI496" s="266">
        <v>0.1105</v>
      </c>
      <c r="AJ496" s="266">
        <v>7.4989999999999997</v>
      </c>
      <c r="AK496" s="266">
        <v>8.1660000000000004</v>
      </c>
      <c r="AL496" s="266">
        <v>8.5809999999999995</v>
      </c>
      <c r="AM496" s="266">
        <v>8.81</v>
      </c>
      <c r="AN496" s="266">
        <v>9.1720000000000006</v>
      </c>
      <c r="AO496" s="266">
        <v>9.4250000000000007</v>
      </c>
      <c r="AP496" s="266">
        <v>9.8109999999999999</v>
      </c>
      <c r="AQ496" s="266">
        <v>10.571</v>
      </c>
      <c r="AR496" s="266">
        <v>11.388</v>
      </c>
      <c r="AS496" s="266">
        <v>11.851000000000001</v>
      </c>
      <c r="AT496" s="266">
        <v>12.175000000000001</v>
      </c>
      <c r="AU496" s="266">
        <v>12.670999999999999</v>
      </c>
      <c r="AV496" s="266">
        <v>13.004</v>
      </c>
      <c r="AW496" s="266">
        <v>13.654999999999999</v>
      </c>
      <c r="AX496" s="266">
        <v>14.846</v>
      </c>
      <c r="BA496" s="372">
        <v>494</v>
      </c>
      <c r="BB496" s="372">
        <v>-0.24990000000000001</v>
      </c>
      <c r="BC496" s="372">
        <v>9.8607999999999993</v>
      </c>
      <c r="BD496" s="372">
        <v>0.12303</v>
      </c>
      <c r="BE496" s="372">
        <v>6.8579999999999997</v>
      </c>
      <c r="BF496" s="372">
        <v>7.4790000000000001</v>
      </c>
      <c r="BG496" s="372">
        <v>7.8739999999999997</v>
      </c>
      <c r="BH496" s="372">
        <v>8.0939999999999994</v>
      </c>
      <c r="BI496" s="372">
        <v>8.4480000000000004</v>
      </c>
      <c r="BJ496" s="372">
        <v>8.6980000000000004</v>
      </c>
      <c r="BK496" s="372">
        <v>9.0830000000000002</v>
      </c>
      <c r="BL496" s="372">
        <v>9.8610000000000007</v>
      </c>
      <c r="BM496" s="372">
        <v>10.723000000000001</v>
      </c>
      <c r="BN496" s="372">
        <v>11.225</v>
      </c>
      <c r="BO496" s="372">
        <v>11.582000000000001</v>
      </c>
      <c r="BP496" s="372">
        <v>12.137</v>
      </c>
      <c r="BQ496" s="372">
        <v>12.515000000000001</v>
      </c>
      <c r="BR496" s="372">
        <v>13.27</v>
      </c>
      <c r="BS496" s="372">
        <v>14.702999999999999</v>
      </c>
    </row>
    <row r="497" spans="1:71" x14ac:dyDescent="0.2">
      <c r="A497" s="265">
        <f t="shared" si="230"/>
        <v>10.222999999999999</v>
      </c>
      <c r="B497" s="265">
        <f t="shared" si="231"/>
        <v>9.4535</v>
      </c>
      <c r="C497" s="265">
        <f t="shared" si="208"/>
        <v>11.063500000000001</v>
      </c>
      <c r="D497" s="265">
        <f t="shared" si="232"/>
        <v>495</v>
      </c>
      <c r="E497" s="373">
        <f t="shared" si="233"/>
        <v>16.262833675564682</v>
      </c>
      <c r="F497" s="373">
        <f t="shared" si="234"/>
        <v>1.3552361396303902</v>
      </c>
      <c r="G497" s="373">
        <f t="shared" si="235"/>
        <v>25.262833675564682</v>
      </c>
      <c r="H497" s="374">
        <f t="shared" si="236"/>
        <v>0.97852426301477569</v>
      </c>
      <c r="I497" s="374">
        <f t="shared" si="209"/>
        <v>0.87232667385739715</v>
      </c>
      <c r="J497" s="374">
        <f t="shared" si="210"/>
        <v>0.9111413695094287</v>
      </c>
      <c r="K497" s="265" cm="1">
        <f t="array" ref="K497">$G497^gamma_drug4/($G497^gamma_drug4+(AGE_50_drug4+9)^gamma_drug4)</f>
        <v>1</v>
      </c>
      <c r="L497" s="264">
        <f t="shared" si="211"/>
        <v>495</v>
      </c>
      <c r="M497" s="264">
        <f t="shared" si="212"/>
        <v>-0.10879999999999999</v>
      </c>
      <c r="N497" s="264">
        <f t="shared" si="213"/>
        <v>10.222849999999999</v>
      </c>
      <c r="O497" s="264">
        <f t="shared" si="214"/>
        <v>0.11677</v>
      </c>
      <c r="P497" s="264">
        <f t="shared" si="215"/>
        <v>7.1829999999999998</v>
      </c>
      <c r="Q497" s="264">
        <f t="shared" si="216"/>
        <v>7.8279999999999994</v>
      </c>
      <c r="R497" s="264">
        <f t="shared" si="217"/>
        <v>8.2334999999999994</v>
      </c>
      <c r="S497" s="264">
        <f t="shared" si="218"/>
        <v>8.4574999999999996</v>
      </c>
      <c r="T497" s="264">
        <f t="shared" si="219"/>
        <v>8.8160000000000007</v>
      </c>
      <c r="U497" s="264">
        <f t="shared" si="220"/>
        <v>9.067499999999999</v>
      </c>
      <c r="V497" s="264">
        <f t="shared" si="221"/>
        <v>9.4535</v>
      </c>
      <c r="W497" s="264">
        <f t="shared" si="222"/>
        <v>10.222999999999999</v>
      </c>
      <c r="X497" s="264">
        <f t="shared" si="223"/>
        <v>11.063500000000001</v>
      </c>
      <c r="Y497" s="264">
        <f t="shared" si="224"/>
        <v>11.545999999999999</v>
      </c>
      <c r="Z497" s="264">
        <f t="shared" si="225"/>
        <v>11.8865</v>
      </c>
      <c r="AA497" s="264">
        <f t="shared" si="226"/>
        <v>12.4125</v>
      </c>
      <c r="AB497" s="264">
        <f t="shared" si="227"/>
        <v>12.7685</v>
      </c>
      <c r="AC497" s="264">
        <f t="shared" si="228"/>
        <v>13.472</v>
      </c>
      <c r="AD497" s="264">
        <f t="shared" si="229"/>
        <v>14.785</v>
      </c>
      <c r="AF497" s="266">
        <v>495</v>
      </c>
      <c r="AG497" s="266">
        <v>3.2500000000000001E-2</v>
      </c>
      <c r="AH497" s="266">
        <v>10.577999999999999</v>
      </c>
      <c r="AI497" s="266">
        <v>0.11051</v>
      </c>
      <c r="AJ497" s="266">
        <v>7.5030000000000001</v>
      </c>
      <c r="AK497" s="266">
        <v>8.1709999999999994</v>
      </c>
      <c r="AL497" s="266">
        <v>8.5869999999999997</v>
      </c>
      <c r="AM497" s="266">
        <v>8.8149999999999995</v>
      </c>
      <c r="AN497" s="266">
        <v>9.1780000000000008</v>
      </c>
      <c r="AO497" s="266">
        <v>9.4309999999999992</v>
      </c>
      <c r="AP497" s="266">
        <v>9.8170000000000002</v>
      </c>
      <c r="AQ497" s="266">
        <v>10.577999999999999</v>
      </c>
      <c r="AR497" s="266">
        <v>11.396000000000001</v>
      </c>
      <c r="AS497" s="266">
        <v>11.859</v>
      </c>
      <c r="AT497" s="266">
        <v>12.183</v>
      </c>
      <c r="AU497" s="266">
        <v>12.68</v>
      </c>
      <c r="AV497" s="266">
        <v>13.013</v>
      </c>
      <c r="AW497" s="266">
        <v>13.664</v>
      </c>
      <c r="AX497" s="266">
        <v>14.856</v>
      </c>
      <c r="BA497" s="372">
        <v>495</v>
      </c>
      <c r="BB497" s="372">
        <v>-0.25009999999999999</v>
      </c>
      <c r="BC497" s="372">
        <v>9.8676999999999992</v>
      </c>
      <c r="BD497" s="372">
        <v>0.12303</v>
      </c>
      <c r="BE497" s="372">
        <v>6.8630000000000004</v>
      </c>
      <c r="BF497" s="372">
        <v>7.4850000000000003</v>
      </c>
      <c r="BG497" s="372">
        <v>7.88</v>
      </c>
      <c r="BH497" s="372">
        <v>8.1</v>
      </c>
      <c r="BI497" s="372">
        <v>8.4540000000000006</v>
      </c>
      <c r="BJ497" s="372">
        <v>8.7040000000000006</v>
      </c>
      <c r="BK497" s="372">
        <v>9.09</v>
      </c>
      <c r="BL497" s="372">
        <v>9.8680000000000003</v>
      </c>
      <c r="BM497" s="372">
        <v>10.731</v>
      </c>
      <c r="BN497" s="372">
        <v>11.233000000000001</v>
      </c>
      <c r="BO497" s="372">
        <v>11.59</v>
      </c>
      <c r="BP497" s="372">
        <v>12.145</v>
      </c>
      <c r="BQ497" s="372">
        <v>12.523999999999999</v>
      </c>
      <c r="BR497" s="372">
        <v>13.28</v>
      </c>
      <c r="BS497" s="372">
        <v>14.714</v>
      </c>
    </row>
    <row r="498" spans="1:71" x14ac:dyDescent="0.2">
      <c r="A498" s="265">
        <f t="shared" si="230"/>
        <v>10.23</v>
      </c>
      <c r="B498" s="265">
        <f t="shared" si="231"/>
        <v>9.4600000000000009</v>
      </c>
      <c r="C498" s="265">
        <f t="shared" si="208"/>
        <v>11.070499999999999</v>
      </c>
      <c r="D498" s="265">
        <f t="shared" si="232"/>
        <v>496</v>
      </c>
      <c r="E498" s="373">
        <f t="shared" si="233"/>
        <v>16.295687885010267</v>
      </c>
      <c r="F498" s="373">
        <f t="shared" si="234"/>
        <v>1.3579739904175223</v>
      </c>
      <c r="G498" s="373">
        <f t="shared" si="235"/>
        <v>25.295687885010267</v>
      </c>
      <c r="H498" s="374">
        <f t="shared" si="236"/>
        <v>0.97864274741333324</v>
      </c>
      <c r="I498" s="374">
        <f t="shared" si="209"/>
        <v>0.87276316780458751</v>
      </c>
      <c r="J498" s="374">
        <f t="shared" si="210"/>
        <v>0.91141457038645379</v>
      </c>
      <c r="K498" s="265" cm="1">
        <f t="array" ref="K498">$G498^gamma_drug4/($G498^gamma_drug4+(AGE_50_drug4+9)^gamma_drug4)</f>
        <v>1</v>
      </c>
      <c r="L498" s="264">
        <f t="shared" si="211"/>
        <v>496</v>
      </c>
      <c r="M498" s="264">
        <f t="shared" si="212"/>
        <v>-0.10905000000000001</v>
      </c>
      <c r="N498" s="264">
        <f t="shared" si="213"/>
        <v>10.229749999999999</v>
      </c>
      <c r="O498" s="264">
        <f t="shared" si="214"/>
        <v>0.11677999999999999</v>
      </c>
      <c r="P498" s="264">
        <f t="shared" si="215"/>
        <v>7.1875</v>
      </c>
      <c r="Q498" s="264">
        <f t="shared" si="216"/>
        <v>7.8330000000000002</v>
      </c>
      <c r="R498" s="264">
        <f t="shared" si="217"/>
        <v>8.2385000000000002</v>
      </c>
      <c r="S498" s="264">
        <f t="shared" si="218"/>
        <v>8.4634999999999998</v>
      </c>
      <c r="T498" s="264">
        <f t="shared" si="219"/>
        <v>8.8219999999999992</v>
      </c>
      <c r="U498" s="264">
        <f t="shared" si="220"/>
        <v>9.0734999999999992</v>
      </c>
      <c r="V498" s="264">
        <f t="shared" si="221"/>
        <v>9.4600000000000009</v>
      </c>
      <c r="W498" s="264">
        <f t="shared" si="222"/>
        <v>10.23</v>
      </c>
      <c r="X498" s="264">
        <f t="shared" si="223"/>
        <v>11.070499999999999</v>
      </c>
      <c r="Y498" s="264">
        <f t="shared" si="224"/>
        <v>11.554</v>
      </c>
      <c r="Z498" s="264">
        <f t="shared" si="225"/>
        <v>11.895</v>
      </c>
      <c r="AA498" s="264">
        <f t="shared" si="226"/>
        <v>12.420999999999999</v>
      </c>
      <c r="AB498" s="264">
        <f t="shared" si="227"/>
        <v>12.777000000000001</v>
      </c>
      <c r="AC498" s="264">
        <f t="shared" si="228"/>
        <v>13.481999999999999</v>
      </c>
      <c r="AD498" s="264">
        <f t="shared" si="229"/>
        <v>14.795500000000001</v>
      </c>
      <c r="AF498" s="266">
        <v>496</v>
      </c>
      <c r="AG498" s="266">
        <v>3.2300000000000002E-2</v>
      </c>
      <c r="AH498" s="266">
        <v>10.584899999999999</v>
      </c>
      <c r="AI498" s="266">
        <v>0.11051999999999999</v>
      </c>
      <c r="AJ498" s="266">
        <v>7.508</v>
      </c>
      <c r="AK498" s="266">
        <v>8.1760000000000002</v>
      </c>
      <c r="AL498" s="266">
        <v>8.5920000000000005</v>
      </c>
      <c r="AM498" s="266">
        <v>8.8209999999999997</v>
      </c>
      <c r="AN498" s="266">
        <v>9.1839999999999993</v>
      </c>
      <c r="AO498" s="266">
        <v>9.4369999999999994</v>
      </c>
      <c r="AP498" s="266">
        <v>9.8239999999999998</v>
      </c>
      <c r="AQ498" s="266">
        <v>10.585000000000001</v>
      </c>
      <c r="AR498" s="266">
        <v>11.403</v>
      </c>
      <c r="AS498" s="266">
        <v>11.867000000000001</v>
      </c>
      <c r="AT498" s="266">
        <v>12.192</v>
      </c>
      <c r="AU498" s="266">
        <v>12.688000000000001</v>
      </c>
      <c r="AV498" s="266">
        <v>13.021000000000001</v>
      </c>
      <c r="AW498" s="266">
        <v>13.673999999999999</v>
      </c>
      <c r="AX498" s="266">
        <v>14.866</v>
      </c>
      <c r="BA498" s="372">
        <v>496</v>
      </c>
      <c r="BB498" s="372">
        <v>-0.25040000000000001</v>
      </c>
      <c r="BC498" s="372">
        <v>9.8745999999999992</v>
      </c>
      <c r="BD498" s="372">
        <v>0.12304</v>
      </c>
      <c r="BE498" s="372">
        <v>6.867</v>
      </c>
      <c r="BF498" s="372">
        <v>7.49</v>
      </c>
      <c r="BG498" s="372">
        <v>7.8849999999999998</v>
      </c>
      <c r="BH498" s="372">
        <v>8.1059999999999999</v>
      </c>
      <c r="BI498" s="372">
        <v>8.4600000000000009</v>
      </c>
      <c r="BJ498" s="372">
        <v>8.7100000000000009</v>
      </c>
      <c r="BK498" s="372">
        <v>9.0960000000000001</v>
      </c>
      <c r="BL498" s="372">
        <v>9.875</v>
      </c>
      <c r="BM498" s="372">
        <v>10.738</v>
      </c>
      <c r="BN498" s="372">
        <v>11.241</v>
      </c>
      <c r="BO498" s="372">
        <v>11.598000000000001</v>
      </c>
      <c r="BP498" s="372">
        <v>12.154</v>
      </c>
      <c r="BQ498" s="372">
        <v>12.532999999999999</v>
      </c>
      <c r="BR498" s="372">
        <v>13.29</v>
      </c>
      <c r="BS498" s="372">
        <v>14.725</v>
      </c>
    </row>
    <row r="499" spans="1:71" x14ac:dyDescent="0.2">
      <c r="A499" s="265">
        <f t="shared" si="230"/>
        <v>10.237</v>
      </c>
      <c r="B499" s="265">
        <f t="shared" si="231"/>
        <v>9.4660000000000011</v>
      </c>
      <c r="C499" s="265">
        <f t="shared" si="208"/>
        <v>11.0785</v>
      </c>
      <c r="D499" s="265">
        <f t="shared" si="232"/>
        <v>497</v>
      </c>
      <c r="E499" s="373">
        <f t="shared" si="233"/>
        <v>16.328542094455852</v>
      </c>
      <c r="F499" s="373">
        <f t="shared" si="234"/>
        <v>1.3607118412046544</v>
      </c>
      <c r="G499" s="373">
        <f t="shared" si="235"/>
        <v>25.328542094455852</v>
      </c>
      <c r="H499" s="374">
        <f t="shared" si="236"/>
        <v>0.97876043976164262</v>
      </c>
      <c r="I499" s="374">
        <f t="shared" si="209"/>
        <v>0.87319782229999432</v>
      </c>
      <c r="J499" s="374">
        <f t="shared" si="210"/>
        <v>0.91168665957734096</v>
      </c>
      <c r="K499" s="265" cm="1">
        <f t="array" ref="K499">$G499^gamma_drug4/($G499^gamma_drug4+(AGE_50_drug4+9)^gamma_drug4)</f>
        <v>1</v>
      </c>
      <c r="L499" s="264">
        <f t="shared" si="211"/>
        <v>497</v>
      </c>
      <c r="M499" s="264">
        <f t="shared" si="212"/>
        <v>-0.10934999999999999</v>
      </c>
      <c r="N499" s="264">
        <f t="shared" si="213"/>
        <v>10.236699999999999</v>
      </c>
      <c r="O499" s="264">
        <f t="shared" si="214"/>
        <v>0.116785</v>
      </c>
      <c r="P499" s="264">
        <f t="shared" si="215"/>
        <v>7.1924999999999999</v>
      </c>
      <c r="Q499" s="264">
        <f t="shared" si="216"/>
        <v>7.8384999999999998</v>
      </c>
      <c r="R499" s="264">
        <f t="shared" si="217"/>
        <v>8.2445000000000004</v>
      </c>
      <c r="S499" s="264">
        <f t="shared" si="218"/>
        <v>8.4685000000000006</v>
      </c>
      <c r="T499" s="264">
        <f t="shared" si="219"/>
        <v>8.8279999999999994</v>
      </c>
      <c r="U499" s="264">
        <f t="shared" si="220"/>
        <v>9.0794999999999995</v>
      </c>
      <c r="V499" s="264">
        <f t="shared" si="221"/>
        <v>9.4660000000000011</v>
      </c>
      <c r="W499" s="264">
        <f t="shared" si="222"/>
        <v>10.237</v>
      </c>
      <c r="X499" s="264">
        <f t="shared" si="223"/>
        <v>11.0785</v>
      </c>
      <c r="Y499" s="264">
        <f t="shared" si="224"/>
        <v>11.562000000000001</v>
      </c>
      <c r="Z499" s="264">
        <f t="shared" si="225"/>
        <v>11.902999999999999</v>
      </c>
      <c r="AA499" s="264">
        <f t="shared" si="226"/>
        <v>12.43</v>
      </c>
      <c r="AB499" s="264">
        <f t="shared" si="227"/>
        <v>12.786</v>
      </c>
      <c r="AC499" s="264">
        <f t="shared" si="228"/>
        <v>13.491</v>
      </c>
      <c r="AD499" s="264">
        <f t="shared" si="229"/>
        <v>14.806000000000001</v>
      </c>
      <c r="AF499" s="266">
        <v>497</v>
      </c>
      <c r="AG499" s="266">
        <v>3.2000000000000001E-2</v>
      </c>
      <c r="AH499" s="266">
        <v>10.591799999999999</v>
      </c>
      <c r="AI499" s="266">
        <v>0.11053</v>
      </c>
      <c r="AJ499" s="266">
        <v>7.5129999999999999</v>
      </c>
      <c r="AK499" s="266">
        <v>8.1820000000000004</v>
      </c>
      <c r="AL499" s="266">
        <v>8.5980000000000008</v>
      </c>
      <c r="AM499" s="266">
        <v>8.8260000000000005</v>
      </c>
      <c r="AN499" s="266">
        <v>9.19</v>
      </c>
      <c r="AO499" s="266">
        <v>9.4429999999999996</v>
      </c>
      <c r="AP499" s="266">
        <v>9.83</v>
      </c>
      <c r="AQ499" s="266">
        <v>10.592000000000001</v>
      </c>
      <c r="AR499" s="266">
        <v>11.411</v>
      </c>
      <c r="AS499" s="266">
        <v>11.875</v>
      </c>
      <c r="AT499" s="266">
        <v>12.2</v>
      </c>
      <c r="AU499" s="266">
        <v>12.696999999999999</v>
      </c>
      <c r="AV499" s="266">
        <v>13.03</v>
      </c>
      <c r="AW499" s="266">
        <v>13.683</v>
      </c>
      <c r="AX499" s="266">
        <v>14.877000000000001</v>
      </c>
      <c r="BA499" s="372">
        <v>497</v>
      </c>
      <c r="BB499" s="372">
        <v>-0.25069999999999998</v>
      </c>
      <c r="BC499" s="372">
        <v>9.8816000000000006</v>
      </c>
      <c r="BD499" s="372">
        <v>0.12304</v>
      </c>
      <c r="BE499" s="372">
        <v>6.8719999999999999</v>
      </c>
      <c r="BF499" s="372">
        <v>7.4950000000000001</v>
      </c>
      <c r="BG499" s="372">
        <v>7.891</v>
      </c>
      <c r="BH499" s="372">
        <v>8.1110000000000007</v>
      </c>
      <c r="BI499" s="372">
        <v>8.4659999999999993</v>
      </c>
      <c r="BJ499" s="372">
        <v>8.7159999999999993</v>
      </c>
      <c r="BK499" s="372">
        <v>9.1020000000000003</v>
      </c>
      <c r="BL499" s="372">
        <v>9.8819999999999997</v>
      </c>
      <c r="BM499" s="372">
        <v>10.746</v>
      </c>
      <c r="BN499" s="372">
        <v>11.249000000000001</v>
      </c>
      <c r="BO499" s="372">
        <v>11.606</v>
      </c>
      <c r="BP499" s="372">
        <v>12.163</v>
      </c>
      <c r="BQ499" s="372">
        <v>12.542</v>
      </c>
      <c r="BR499" s="372">
        <v>13.298999999999999</v>
      </c>
      <c r="BS499" s="372">
        <v>14.734999999999999</v>
      </c>
    </row>
    <row r="500" spans="1:71" x14ac:dyDescent="0.2">
      <c r="A500" s="265">
        <f t="shared" si="230"/>
        <v>10.244</v>
      </c>
      <c r="B500" s="265">
        <f t="shared" si="231"/>
        <v>9.4725000000000001</v>
      </c>
      <c r="C500" s="265">
        <f t="shared" si="208"/>
        <v>11.085999999999999</v>
      </c>
      <c r="D500" s="265">
        <f t="shared" si="232"/>
        <v>498</v>
      </c>
      <c r="E500" s="373">
        <f t="shared" si="233"/>
        <v>16.361396303901437</v>
      </c>
      <c r="F500" s="373">
        <f t="shared" si="234"/>
        <v>1.3634496919917864</v>
      </c>
      <c r="G500" s="373">
        <f t="shared" si="235"/>
        <v>25.361396303901437</v>
      </c>
      <c r="H500" s="374">
        <f t="shared" si="236"/>
        <v>0.97887734621627376</v>
      </c>
      <c r="I500" s="374">
        <f t="shared" si="209"/>
        <v>0.87363064599235374</v>
      </c>
      <c r="J500" s="374">
        <f t="shared" si="210"/>
        <v>0.91195764254155087</v>
      </c>
      <c r="K500" s="265" cm="1">
        <f t="array" ref="K500">$G500^gamma_drug4/($G500^gamma_drug4+(AGE_50_drug4+9)^gamma_drug4)</f>
        <v>1</v>
      </c>
      <c r="L500" s="264">
        <f t="shared" si="211"/>
        <v>498</v>
      </c>
      <c r="M500" s="264">
        <f t="shared" si="212"/>
        <v>-0.1096</v>
      </c>
      <c r="N500" s="264">
        <f t="shared" si="213"/>
        <v>10.243600000000001</v>
      </c>
      <c r="O500" s="264">
        <f t="shared" si="214"/>
        <v>0.11679</v>
      </c>
      <c r="P500" s="264">
        <f t="shared" si="215"/>
        <v>7.1974999999999998</v>
      </c>
      <c r="Q500" s="264">
        <f t="shared" si="216"/>
        <v>7.8434999999999997</v>
      </c>
      <c r="R500" s="264">
        <f t="shared" si="217"/>
        <v>8.25</v>
      </c>
      <c r="S500" s="264">
        <f t="shared" si="218"/>
        <v>8.4745000000000008</v>
      </c>
      <c r="T500" s="264">
        <f t="shared" si="219"/>
        <v>8.8339999999999996</v>
      </c>
      <c r="U500" s="264">
        <f t="shared" si="220"/>
        <v>9.0854999999999997</v>
      </c>
      <c r="V500" s="264">
        <f t="shared" si="221"/>
        <v>9.4725000000000001</v>
      </c>
      <c r="W500" s="264">
        <f t="shared" si="222"/>
        <v>10.244</v>
      </c>
      <c r="X500" s="264">
        <f t="shared" si="223"/>
        <v>11.085999999999999</v>
      </c>
      <c r="Y500" s="264">
        <f t="shared" si="224"/>
        <v>11.57</v>
      </c>
      <c r="Z500" s="264">
        <f t="shared" si="225"/>
        <v>11.9115</v>
      </c>
      <c r="AA500" s="264">
        <f t="shared" si="226"/>
        <v>12.437999999999999</v>
      </c>
      <c r="AB500" s="264">
        <f t="shared" si="227"/>
        <v>12.795</v>
      </c>
      <c r="AC500" s="264">
        <f t="shared" si="228"/>
        <v>13.500499999999999</v>
      </c>
      <c r="AD500" s="264">
        <f t="shared" si="229"/>
        <v>14.816500000000001</v>
      </c>
      <c r="AF500" s="266">
        <v>498</v>
      </c>
      <c r="AG500" s="266">
        <v>3.1800000000000002E-2</v>
      </c>
      <c r="AH500" s="266">
        <v>10.598699999999999</v>
      </c>
      <c r="AI500" s="266">
        <v>0.11054</v>
      </c>
      <c r="AJ500" s="266">
        <v>7.5179999999999998</v>
      </c>
      <c r="AK500" s="266">
        <v>8.1869999999999994</v>
      </c>
      <c r="AL500" s="266">
        <v>8.6029999999999998</v>
      </c>
      <c r="AM500" s="266">
        <v>8.8320000000000007</v>
      </c>
      <c r="AN500" s="266">
        <v>9.1959999999999997</v>
      </c>
      <c r="AO500" s="266">
        <v>9.4489999999999998</v>
      </c>
      <c r="AP500" s="266">
        <v>9.8360000000000003</v>
      </c>
      <c r="AQ500" s="266">
        <v>10.599</v>
      </c>
      <c r="AR500" s="266">
        <v>11.417999999999999</v>
      </c>
      <c r="AS500" s="266">
        <v>11.882999999999999</v>
      </c>
      <c r="AT500" s="266">
        <v>12.208</v>
      </c>
      <c r="AU500" s="266">
        <v>12.705</v>
      </c>
      <c r="AV500" s="266">
        <v>13.039</v>
      </c>
      <c r="AW500" s="266">
        <v>13.692</v>
      </c>
      <c r="AX500" s="266">
        <v>14.887</v>
      </c>
      <c r="BA500" s="372">
        <v>498</v>
      </c>
      <c r="BB500" s="372">
        <v>-0.251</v>
      </c>
      <c r="BC500" s="372">
        <v>9.8885000000000005</v>
      </c>
      <c r="BD500" s="372">
        <v>0.12304</v>
      </c>
      <c r="BE500" s="372">
        <v>6.8769999999999998</v>
      </c>
      <c r="BF500" s="372">
        <v>7.5</v>
      </c>
      <c r="BG500" s="372">
        <v>7.8970000000000002</v>
      </c>
      <c r="BH500" s="372">
        <v>8.1170000000000009</v>
      </c>
      <c r="BI500" s="372">
        <v>8.4719999999999995</v>
      </c>
      <c r="BJ500" s="372">
        <v>8.7219999999999995</v>
      </c>
      <c r="BK500" s="372">
        <v>9.109</v>
      </c>
      <c r="BL500" s="372">
        <v>9.8889999999999993</v>
      </c>
      <c r="BM500" s="372">
        <v>10.754</v>
      </c>
      <c r="BN500" s="372">
        <v>11.257</v>
      </c>
      <c r="BO500" s="372">
        <v>11.615</v>
      </c>
      <c r="BP500" s="372">
        <v>12.170999999999999</v>
      </c>
      <c r="BQ500" s="372">
        <v>12.551</v>
      </c>
      <c r="BR500" s="372">
        <v>13.308999999999999</v>
      </c>
      <c r="BS500" s="372">
        <v>14.746</v>
      </c>
    </row>
    <row r="501" spans="1:71" x14ac:dyDescent="0.2">
      <c r="A501" s="265">
        <f t="shared" si="230"/>
        <v>10.250499999999999</v>
      </c>
      <c r="B501" s="265">
        <f t="shared" si="231"/>
        <v>9.4789999999999992</v>
      </c>
      <c r="C501" s="265">
        <f t="shared" si="208"/>
        <v>11.093499999999999</v>
      </c>
      <c r="D501" s="265">
        <f t="shared" si="232"/>
        <v>499</v>
      </c>
      <c r="E501" s="373">
        <f t="shared" si="233"/>
        <v>16.394250513347021</v>
      </c>
      <c r="F501" s="373">
        <f t="shared" si="234"/>
        <v>1.3661875427789185</v>
      </c>
      <c r="G501" s="373">
        <f t="shared" si="235"/>
        <v>25.394250513347021</v>
      </c>
      <c r="H501" s="374">
        <f t="shared" si="236"/>
        <v>0.97899347287994787</v>
      </c>
      <c r="I501" s="374">
        <f t="shared" si="209"/>
        <v>0.87406164749026094</v>
      </c>
      <c r="J501" s="374">
        <f t="shared" si="210"/>
        <v>0.91222752470831747</v>
      </c>
      <c r="K501" s="265" cm="1">
        <f t="array" ref="K501">$G501^gamma_drug4/($G501^gamma_drug4+(AGE_50_drug4+9)^gamma_drug4)</f>
        <v>1</v>
      </c>
      <c r="L501" s="264">
        <f t="shared" si="211"/>
        <v>499</v>
      </c>
      <c r="M501" s="264">
        <f t="shared" si="212"/>
        <v>-0.10985</v>
      </c>
      <c r="N501" s="264">
        <f t="shared" si="213"/>
        <v>10.250500000000001</v>
      </c>
      <c r="O501" s="264">
        <f t="shared" si="214"/>
        <v>0.1168</v>
      </c>
      <c r="P501" s="264">
        <f t="shared" si="215"/>
        <v>7.202</v>
      </c>
      <c r="Q501" s="264">
        <f t="shared" si="216"/>
        <v>7.8490000000000002</v>
      </c>
      <c r="R501" s="264">
        <f t="shared" si="217"/>
        <v>8.2554999999999996</v>
      </c>
      <c r="S501" s="264">
        <f t="shared" si="218"/>
        <v>8.48</v>
      </c>
      <c r="T501" s="264">
        <f t="shared" si="219"/>
        <v>8.84</v>
      </c>
      <c r="U501" s="264">
        <f t="shared" si="220"/>
        <v>9.0914999999999999</v>
      </c>
      <c r="V501" s="264">
        <f t="shared" si="221"/>
        <v>9.4789999999999992</v>
      </c>
      <c r="W501" s="264">
        <f t="shared" si="222"/>
        <v>10.250499999999999</v>
      </c>
      <c r="X501" s="264">
        <f t="shared" si="223"/>
        <v>11.093499999999999</v>
      </c>
      <c r="Y501" s="264">
        <f t="shared" si="224"/>
        <v>11.577999999999999</v>
      </c>
      <c r="Z501" s="264">
        <f t="shared" si="225"/>
        <v>11.919499999999999</v>
      </c>
      <c r="AA501" s="264">
        <f t="shared" si="226"/>
        <v>12.446999999999999</v>
      </c>
      <c r="AB501" s="264">
        <f t="shared" si="227"/>
        <v>12.804</v>
      </c>
      <c r="AC501" s="264">
        <f t="shared" si="228"/>
        <v>13.51</v>
      </c>
      <c r="AD501" s="264">
        <f t="shared" si="229"/>
        <v>14.827500000000001</v>
      </c>
      <c r="AF501" s="266">
        <v>499</v>
      </c>
      <c r="AG501" s="266">
        <v>3.1600000000000003E-2</v>
      </c>
      <c r="AH501" s="266">
        <v>10.605600000000001</v>
      </c>
      <c r="AI501" s="266">
        <v>0.11056000000000001</v>
      </c>
      <c r="AJ501" s="266">
        <v>7.5220000000000002</v>
      </c>
      <c r="AK501" s="266">
        <v>8.1920000000000002</v>
      </c>
      <c r="AL501" s="266">
        <v>8.609</v>
      </c>
      <c r="AM501" s="266">
        <v>8.8369999999999997</v>
      </c>
      <c r="AN501" s="266">
        <v>9.202</v>
      </c>
      <c r="AO501" s="266">
        <v>9.4550000000000001</v>
      </c>
      <c r="AP501" s="266">
        <v>9.843</v>
      </c>
      <c r="AQ501" s="266">
        <v>10.606</v>
      </c>
      <c r="AR501" s="266">
        <v>11.426</v>
      </c>
      <c r="AS501" s="266">
        <v>11.891</v>
      </c>
      <c r="AT501" s="266">
        <v>12.215999999999999</v>
      </c>
      <c r="AU501" s="266">
        <v>12.714</v>
      </c>
      <c r="AV501" s="266">
        <v>13.048</v>
      </c>
      <c r="AW501" s="266">
        <v>13.702</v>
      </c>
      <c r="AX501" s="266">
        <v>14.898</v>
      </c>
      <c r="BA501" s="372">
        <v>499</v>
      </c>
      <c r="BB501" s="372">
        <v>-0.25130000000000002</v>
      </c>
      <c r="BC501" s="372">
        <v>9.8954000000000004</v>
      </c>
      <c r="BD501" s="372">
        <v>0.12304</v>
      </c>
      <c r="BE501" s="372">
        <v>6.8819999999999997</v>
      </c>
      <c r="BF501" s="372">
        <v>7.5060000000000002</v>
      </c>
      <c r="BG501" s="372">
        <v>7.9020000000000001</v>
      </c>
      <c r="BH501" s="372">
        <v>8.1229999999999993</v>
      </c>
      <c r="BI501" s="372">
        <v>8.4779999999999998</v>
      </c>
      <c r="BJ501" s="372">
        <v>8.7279999999999998</v>
      </c>
      <c r="BK501" s="372">
        <v>9.1150000000000002</v>
      </c>
      <c r="BL501" s="372">
        <v>9.8949999999999996</v>
      </c>
      <c r="BM501" s="372">
        <v>10.760999999999999</v>
      </c>
      <c r="BN501" s="372">
        <v>11.265000000000001</v>
      </c>
      <c r="BO501" s="372">
        <v>11.622999999999999</v>
      </c>
      <c r="BP501" s="372">
        <v>12.18</v>
      </c>
      <c r="BQ501" s="372">
        <v>12.56</v>
      </c>
      <c r="BR501" s="372">
        <v>13.318</v>
      </c>
      <c r="BS501" s="372">
        <v>14.757</v>
      </c>
    </row>
    <row r="502" spans="1:71" x14ac:dyDescent="0.2">
      <c r="A502" s="265">
        <f t="shared" si="230"/>
        <v>10.2575</v>
      </c>
      <c r="B502" s="265">
        <f t="shared" si="231"/>
        <v>9.4849999999999994</v>
      </c>
      <c r="C502" s="265">
        <f t="shared" si="208"/>
        <v>11.100999999999999</v>
      </c>
      <c r="D502" s="265">
        <f t="shared" si="232"/>
        <v>500</v>
      </c>
      <c r="E502" s="373">
        <f t="shared" si="233"/>
        <v>16.427104722792606</v>
      </c>
      <c r="F502" s="373">
        <f t="shared" si="234"/>
        <v>1.3689253935660506</v>
      </c>
      <c r="G502" s="373">
        <f t="shared" si="235"/>
        <v>25.427104722792606</v>
      </c>
      <c r="H502" s="374">
        <f t="shared" si="236"/>
        <v>0.97910882580205172</v>
      </c>
      <c r="I502" s="374">
        <f t="shared" si="209"/>
        <v>0.87449083536229844</v>
      </c>
      <c r="J502" s="374">
        <f t="shared" si="210"/>
        <v>0.91249631147682519</v>
      </c>
      <c r="K502" s="265" cm="1">
        <f t="array" ref="K502">$G502^gamma_drug4/($G502^gamma_drug4+(AGE_50_drug4+9)^gamma_drug4)</f>
        <v>1</v>
      </c>
      <c r="L502" s="264">
        <f t="shared" si="211"/>
        <v>500</v>
      </c>
      <c r="M502" s="264">
        <f t="shared" si="212"/>
        <v>-0.11005000000000001</v>
      </c>
      <c r="N502" s="264">
        <f t="shared" si="213"/>
        <v>10.257400000000001</v>
      </c>
      <c r="O502" s="264">
        <f t="shared" si="214"/>
        <v>0.11680499999999999</v>
      </c>
      <c r="P502" s="264">
        <f t="shared" si="215"/>
        <v>7.2069999999999999</v>
      </c>
      <c r="Q502" s="264">
        <f t="shared" si="216"/>
        <v>7.8539999999999992</v>
      </c>
      <c r="R502" s="264">
        <f t="shared" si="217"/>
        <v>8.261000000000001</v>
      </c>
      <c r="S502" s="264">
        <f t="shared" si="218"/>
        <v>8.4855</v>
      </c>
      <c r="T502" s="264">
        <f t="shared" si="219"/>
        <v>8.8455000000000013</v>
      </c>
      <c r="U502" s="264">
        <f t="shared" si="220"/>
        <v>9.0975000000000001</v>
      </c>
      <c r="V502" s="264">
        <f t="shared" si="221"/>
        <v>9.4849999999999994</v>
      </c>
      <c r="W502" s="264">
        <f t="shared" si="222"/>
        <v>10.2575</v>
      </c>
      <c r="X502" s="264">
        <f t="shared" si="223"/>
        <v>11.100999999999999</v>
      </c>
      <c r="Y502" s="264">
        <f t="shared" si="224"/>
        <v>11.585999999999999</v>
      </c>
      <c r="Z502" s="264">
        <f t="shared" si="225"/>
        <v>11.9275</v>
      </c>
      <c r="AA502" s="264">
        <f t="shared" si="226"/>
        <v>12.455500000000001</v>
      </c>
      <c r="AB502" s="264">
        <f t="shared" si="227"/>
        <v>12.8125</v>
      </c>
      <c r="AC502" s="264">
        <f t="shared" si="228"/>
        <v>13.519</v>
      </c>
      <c r="AD502" s="264">
        <f t="shared" si="229"/>
        <v>14.837499999999999</v>
      </c>
      <c r="AF502" s="266">
        <v>500</v>
      </c>
      <c r="AG502" s="266">
        <v>3.1399999999999997E-2</v>
      </c>
      <c r="AH502" s="266">
        <v>10.612500000000001</v>
      </c>
      <c r="AI502" s="266">
        <v>0.11057</v>
      </c>
      <c r="AJ502" s="266">
        <v>7.5270000000000001</v>
      </c>
      <c r="AK502" s="266">
        <v>8.1969999999999992</v>
      </c>
      <c r="AL502" s="266">
        <v>8.6140000000000008</v>
      </c>
      <c r="AM502" s="266">
        <v>8.843</v>
      </c>
      <c r="AN502" s="266">
        <v>9.2070000000000007</v>
      </c>
      <c r="AO502" s="266">
        <v>9.4610000000000003</v>
      </c>
      <c r="AP502" s="266">
        <v>9.8490000000000002</v>
      </c>
      <c r="AQ502" s="266">
        <v>10.613</v>
      </c>
      <c r="AR502" s="266">
        <v>11.433</v>
      </c>
      <c r="AS502" s="266">
        <v>11.898999999999999</v>
      </c>
      <c r="AT502" s="266">
        <v>12.224</v>
      </c>
      <c r="AU502" s="266">
        <v>12.723000000000001</v>
      </c>
      <c r="AV502" s="266">
        <v>13.057</v>
      </c>
      <c r="AW502" s="266">
        <v>13.711</v>
      </c>
      <c r="AX502" s="266">
        <v>14.907999999999999</v>
      </c>
      <c r="BA502" s="372">
        <v>500</v>
      </c>
      <c r="BB502" s="372">
        <v>-0.2515</v>
      </c>
      <c r="BC502" s="372">
        <v>9.9023000000000003</v>
      </c>
      <c r="BD502" s="372">
        <v>0.12304</v>
      </c>
      <c r="BE502" s="372">
        <v>6.8869999999999996</v>
      </c>
      <c r="BF502" s="372">
        <v>7.5110000000000001</v>
      </c>
      <c r="BG502" s="372">
        <v>7.9080000000000004</v>
      </c>
      <c r="BH502" s="372">
        <v>8.1280000000000001</v>
      </c>
      <c r="BI502" s="372">
        <v>8.484</v>
      </c>
      <c r="BJ502" s="372">
        <v>8.734</v>
      </c>
      <c r="BK502" s="372">
        <v>9.1210000000000004</v>
      </c>
      <c r="BL502" s="372">
        <v>9.9019999999999992</v>
      </c>
      <c r="BM502" s="372">
        <v>10.769</v>
      </c>
      <c r="BN502" s="372">
        <v>11.273</v>
      </c>
      <c r="BO502" s="372">
        <v>11.631</v>
      </c>
      <c r="BP502" s="372">
        <v>12.188000000000001</v>
      </c>
      <c r="BQ502" s="372">
        <v>12.568</v>
      </c>
      <c r="BR502" s="372">
        <v>13.327</v>
      </c>
      <c r="BS502" s="372">
        <v>14.766999999999999</v>
      </c>
    </row>
    <row r="503" spans="1:71" x14ac:dyDescent="0.2">
      <c r="A503" s="265">
        <f t="shared" si="230"/>
        <v>10.263999999999999</v>
      </c>
      <c r="B503" s="265">
        <f t="shared" si="231"/>
        <v>9.4915000000000003</v>
      </c>
      <c r="C503" s="265">
        <f t="shared" si="208"/>
        <v>11.108499999999999</v>
      </c>
      <c r="D503" s="265">
        <f t="shared" si="232"/>
        <v>501</v>
      </c>
      <c r="E503" s="373">
        <f t="shared" si="233"/>
        <v>16.459958932238195</v>
      </c>
      <c r="F503" s="373">
        <f t="shared" si="234"/>
        <v>1.3716632443531827</v>
      </c>
      <c r="G503" s="373">
        <f t="shared" si="235"/>
        <v>25.459958932238195</v>
      </c>
      <c r="H503" s="374">
        <f t="shared" si="236"/>
        <v>0.979223410979147</v>
      </c>
      <c r="I503" s="374">
        <f t="shared" si="209"/>
        <v>0.87491821813716775</v>
      </c>
      <c r="J503" s="374">
        <f t="shared" si="210"/>
        <v>0.91276400821638293</v>
      </c>
      <c r="K503" s="265" cm="1">
        <f t="array" ref="K503">$G503^gamma_drug4/($G503^gamma_drug4+(AGE_50_drug4+9)^gamma_drug4)</f>
        <v>1</v>
      </c>
      <c r="L503" s="264">
        <f t="shared" si="211"/>
        <v>501</v>
      </c>
      <c r="M503" s="264">
        <f t="shared" si="212"/>
        <v>-0.11030000000000001</v>
      </c>
      <c r="N503" s="264">
        <f t="shared" si="213"/>
        <v>10.264250000000001</v>
      </c>
      <c r="O503" s="264">
        <f t="shared" si="214"/>
        <v>0.11681</v>
      </c>
      <c r="P503" s="264">
        <f t="shared" si="215"/>
        <v>7.2119999999999997</v>
      </c>
      <c r="Q503" s="264">
        <f t="shared" si="216"/>
        <v>7.859</v>
      </c>
      <c r="R503" s="264">
        <f t="shared" si="217"/>
        <v>8.266</v>
      </c>
      <c r="S503" s="264">
        <f t="shared" si="218"/>
        <v>8.4915000000000003</v>
      </c>
      <c r="T503" s="264">
        <f t="shared" si="219"/>
        <v>8.8514999999999997</v>
      </c>
      <c r="U503" s="264">
        <f t="shared" si="220"/>
        <v>9.1035000000000004</v>
      </c>
      <c r="V503" s="264">
        <f t="shared" si="221"/>
        <v>9.4915000000000003</v>
      </c>
      <c r="W503" s="264">
        <f t="shared" si="222"/>
        <v>10.263999999999999</v>
      </c>
      <c r="X503" s="264">
        <f t="shared" si="223"/>
        <v>11.108499999999999</v>
      </c>
      <c r="Y503" s="264">
        <f t="shared" si="224"/>
        <v>11.593500000000001</v>
      </c>
      <c r="Z503" s="264">
        <f t="shared" si="225"/>
        <v>11.935499999999999</v>
      </c>
      <c r="AA503" s="264">
        <f t="shared" si="226"/>
        <v>12.463999999999999</v>
      </c>
      <c r="AB503" s="264">
        <f t="shared" si="227"/>
        <v>12.8215</v>
      </c>
      <c r="AC503" s="264">
        <f t="shared" si="228"/>
        <v>13.529</v>
      </c>
      <c r="AD503" s="264">
        <f t="shared" si="229"/>
        <v>14.847999999999999</v>
      </c>
      <c r="AF503" s="266">
        <v>501</v>
      </c>
      <c r="AG503" s="266">
        <v>3.1199999999999999E-2</v>
      </c>
      <c r="AH503" s="266">
        <v>10.619300000000001</v>
      </c>
      <c r="AI503" s="266">
        <v>0.11058</v>
      </c>
      <c r="AJ503" s="266">
        <v>7.532</v>
      </c>
      <c r="AK503" s="266">
        <v>8.202</v>
      </c>
      <c r="AL503" s="266">
        <v>8.6189999999999998</v>
      </c>
      <c r="AM503" s="266">
        <v>8.8490000000000002</v>
      </c>
      <c r="AN503" s="266">
        <v>9.2129999999999992</v>
      </c>
      <c r="AO503" s="266">
        <v>9.4670000000000005</v>
      </c>
      <c r="AP503" s="266">
        <v>9.8550000000000004</v>
      </c>
      <c r="AQ503" s="266">
        <v>10.619</v>
      </c>
      <c r="AR503" s="266">
        <v>11.441000000000001</v>
      </c>
      <c r="AS503" s="266">
        <v>11.906000000000001</v>
      </c>
      <c r="AT503" s="266">
        <v>12.231999999999999</v>
      </c>
      <c r="AU503" s="266">
        <v>12.731</v>
      </c>
      <c r="AV503" s="266">
        <v>13.066000000000001</v>
      </c>
      <c r="AW503" s="266">
        <v>13.721</v>
      </c>
      <c r="AX503" s="266">
        <v>14.917999999999999</v>
      </c>
      <c r="BA503" s="372">
        <v>501</v>
      </c>
      <c r="BB503" s="372">
        <v>-0.25180000000000002</v>
      </c>
      <c r="BC503" s="372">
        <v>9.9092000000000002</v>
      </c>
      <c r="BD503" s="372">
        <v>0.12304</v>
      </c>
      <c r="BE503" s="372">
        <v>6.8920000000000003</v>
      </c>
      <c r="BF503" s="372">
        <v>7.516</v>
      </c>
      <c r="BG503" s="372">
        <v>7.9130000000000003</v>
      </c>
      <c r="BH503" s="372">
        <v>8.1340000000000003</v>
      </c>
      <c r="BI503" s="372">
        <v>8.49</v>
      </c>
      <c r="BJ503" s="372">
        <v>8.74</v>
      </c>
      <c r="BK503" s="372">
        <v>9.1280000000000001</v>
      </c>
      <c r="BL503" s="372">
        <v>9.9090000000000007</v>
      </c>
      <c r="BM503" s="372">
        <v>10.776</v>
      </c>
      <c r="BN503" s="372">
        <v>11.281000000000001</v>
      </c>
      <c r="BO503" s="372">
        <v>11.638999999999999</v>
      </c>
      <c r="BP503" s="372">
        <v>12.196999999999999</v>
      </c>
      <c r="BQ503" s="372">
        <v>12.577</v>
      </c>
      <c r="BR503" s="372">
        <v>13.337</v>
      </c>
      <c r="BS503" s="372">
        <v>14.778</v>
      </c>
    </row>
    <row r="504" spans="1:71" x14ac:dyDescent="0.2">
      <c r="A504" s="265">
        <f t="shared" si="230"/>
        <v>10.271000000000001</v>
      </c>
      <c r="B504" s="265">
        <f t="shared" si="231"/>
        <v>9.4980000000000011</v>
      </c>
      <c r="C504" s="265">
        <f t="shared" si="208"/>
        <v>11.116</v>
      </c>
      <c r="D504" s="265">
        <f t="shared" si="232"/>
        <v>502</v>
      </c>
      <c r="E504" s="373">
        <f t="shared" si="233"/>
        <v>16.492813141683779</v>
      </c>
      <c r="F504" s="373">
        <f t="shared" si="234"/>
        <v>1.3744010951403149</v>
      </c>
      <c r="G504" s="373">
        <f t="shared" si="235"/>
        <v>25.492813141683779</v>
      </c>
      <c r="H504" s="374">
        <f t="shared" si="236"/>
        <v>0.97933723435547382</v>
      </c>
      <c r="I504" s="374">
        <f t="shared" si="209"/>
        <v>0.87534380430381942</v>
      </c>
      <c r="J504" s="374">
        <f t="shared" si="210"/>
        <v>0.91303062026659787</v>
      </c>
      <c r="K504" s="265" cm="1">
        <f t="array" ref="K504">$G504^gamma_drug4/($G504^gamma_drug4+(AGE_50_drug4+9)^gamma_drug4)</f>
        <v>1</v>
      </c>
      <c r="L504" s="264">
        <f t="shared" si="211"/>
        <v>502</v>
      </c>
      <c r="M504" s="264">
        <f t="shared" si="212"/>
        <v>-0.11059999999999999</v>
      </c>
      <c r="N504" s="264">
        <f t="shared" si="213"/>
        <v>10.27115</v>
      </c>
      <c r="O504" s="264">
        <f t="shared" si="214"/>
        <v>0.116815</v>
      </c>
      <c r="P504" s="264">
        <f t="shared" si="215"/>
        <v>7.2164999999999999</v>
      </c>
      <c r="Q504" s="264">
        <f t="shared" si="216"/>
        <v>7.8645000000000005</v>
      </c>
      <c r="R504" s="264">
        <f t="shared" si="217"/>
        <v>8.2720000000000002</v>
      </c>
      <c r="S504" s="264">
        <f t="shared" si="218"/>
        <v>8.4969999999999999</v>
      </c>
      <c r="T504" s="264">
        <f t="shared" si="219"/>
        <v>8.8569999999999993</v>
      </c>
      <c r="U504" s="264">
        <f t="shared" si="220"/>
        <v>9.11</v>
      </c>
      <c r="V504" s="264">
        <f t="shared" si="221"/>
        <v>9.4980000000000011</v>
      </c>
      <c r="W504" s="264">
        <f t="shared" si="222"/>
        <v>10.271000000000001</v>
      </c>
      <c r="X504" s="264">
        <f t="shared" si="223"/>
        <v>11.116</v>
      </c>
      <c r="Y504" s="264">
        <f t="shared" si="224"/>
        <v>11.600999999999999</v>
      </c>
      <c r="Z504" s="264">
        <f t="shared" si="225"/>
        <v>11.9435</v>
      </c>
      <c r="AA504" s="264">
        <f t="shared" si="226"/>
        <v>12.472999999999999</v>
      </c>
      <c r="AB504" s="264">
        <f t="shared" si="227"/>
        <v>12.83</v>
      </c>
      <c r="AC504" s="264">
        <f t="shared" si="228"/>
        <v>13.538</v>
      </c>
      <c r="AD504" s="264">
        <f t="shared" si="229"/>
        <v>14.859</v>
      </c>
      <c r="AF504" s="266">
        <v>502</v>
      </c>
      <c r="AG504" s="266">
        <v>3.09E-2</v>
      </c>
      <c r="AH504" s="266">
        <v>10.626200000000001</v>
      </c>
      <c r="AI504" s="266">
        <v>0.11058999999999999</v>
      </c>
      <c r="AJ504" s="266">
        <v>7.5359999999999996</v>
      </c>
      <c r="AK504" s="266">
        <v>8.2070000000000007</v>
      </c>
      <c r="AL504" s="266">
        <v>8.625</v>
      </c>
      <c r="AM504" s="266">
        <v>8.8539999999999992</v>
      </c>
      <c r="AN504" s="266">
        <v>9.2189999999999994</v>
      </c>
      <c r="AO504" s="266">
        <v>9.4740000000000002</v>
      </c>
      <c r="AP504" s="266">
        <v>9.8620000000000001</v>
      </c>
      <c r="AQ504" s="266">
        <v>10.625999999999999</v>
      </c>
      <c r="AR504" s="266">
        <v>11.448</v>
      </c>
      <c r="AS504" s="266">
        <v>11.914</v>
      </c>
      <c r="AT504" s="266">
        <v>12.24</v>
      </c>
      <c r="AU504" s="266">
        <v>12.74</v>
      </c>
      <c r="AV504" s="266">
        <v>13.074</v>
      </c>
      <c r="AW504" s="266">
        <v>13.73</v>
      </c>
      <c r="AX504" s="266">
        <v>14.929</v>
      </c>
      <c r="BA504" s="372">
        <v>502</v>
      </c>
      <c r="BB504" s="372">
        <v>-0.25209999999999999</v>
      </c>
      <c r="BC504" s="372">
        <v>9.9161000000000001</v>
      </c>
      <c r="BD504" s="372">
        <v>0.12304</v>
      </c>
      <c r="BE504" s="372">
        <v>6.8970000000000002</v>
      </c>
      <c r="BF504" s="372">
        <v>7.5220000000000002</v>
      </c>
      <c r="BG504" s="372">
        <v>7.9189999999999996</v>
      </c>
      <c r="BH504" s="372">
        <v>8.14</v>
      </c>
      <c r="BI504" s="372">
        <v>8.4949999999999992</v>
      </c>
      <c r="BJ504" s="372">
        <v>8.7460000000000004</v>
      </c>
      <c r="BK504" s="372">
        <v>9.1340000000000003</v>
      </c>
      <c r="BL504" s="372">
        <v>9.9160000000000004</v>
      </c>
      <c r="BM504" s="372">
        <v>10.784000000000001</v>
      </c>
      <c r="BN504" s="372">
        <v>11.288</v>
      </c>
      <c r="BO504" s="372">
        <v>11.647</v>
      </c>
      <c r="BP504" s="372">
        <v>12.206</v>
      </c>
      <c r="BQ504" s="372">
        <v>12.586</v>
      </c>
      <c r="BR504" s="372">
        <v>13.346</v>
      </c>
      <c r="BS504" s="372">
        <v>14.789</v>
      </c>
    </row>
    <row r="505" spans="1:71" x14ac:dyDescent="0.2">
      <c r="A505" s="265">
        <f t="shared" si="230"/>
        <v>10.277999999999999</v>
      </c>
      <c r="B505" s="265">
        <f t="shared" si="231"/>
        <v>9.5045000000000002</v>
      </c>
      <c r="C505" s="265">
        <f t="shared" si="208"/>
        <v>11.1235</v>
      </c>
      <c r="D505" s="265">
        <f t="shared" si="232"/>
        <v>503</v>
      </c>
      <c r="E505" s="373">
        <f t="shared" si="233"/>
        <v>16.525667351129364</v>
      </c>
      <c r="F505" s="373">
        <f t="shared" si="234"/>
        <v>1.377138945927447</v>
      </c>
      <c r="G505" s="373">
        <f t="shared" si="235"/>
        <v>25.525667351129364</v>
      </c>
      <c r="H505" s="374">
        <f t="shared" si="236"/>
        <v>0.97945030182345061</v>
      </c>
      <c r="I505" s="374">
        <f t="shared" si="209"/>
        <v>0.87576760231158701</v>
      </c>
      <c r="J505" s="374">
        <f t="shared" si="210"/>
        <v>0.91329615293754884</v>
      </c>
      <c r="K505" s="265" cm="1">
        <f t="array" ref="K505">$G505^gamma_drug4/($G505^gamma_drug4+(AGE_50_drug4+9)^gamma_drug4)</f>
        <v>1</v>
      </c>
      <c r="L505" s="264">
        <f t="shared" si="211"/>
        <v>503</v>
      </c>
      <c r="M505" s="264">
        <f t="shared" si="212"/>
        <v>-0.11085</v>
      </c>
      <c r="N505" s="264">
        <f t="shared" si="213"/>
        <v>10.27805</v>
      </c>
      <c r="O505" s="264">
        <f t="shared" si="214"/>
        <v>0.11682000000000001</v>
      </c>
      <c r="P505" s="264">
        <f t="shared" si="215"/>
        <v>7.2215000000000007</v>
      </c>
      <c r="Q505" s="264">
        <f t="shared" si="216"/>
        <v>7.8695000000000004</v>
      </c>
      <c r="R505" s="264">
        <f t="shared" si="217"/>
        <v>8.277000000000001</v>
      </c>
      <c r="S505" s="264">
        <f t="shared" si="218"/>
        <v>8.5030000000000001</v>
      </c>
      <c r="T505" s="264">
        <f t="shared" si="219"/>
        <v>8.8629999999999995</v>
      </c>
      <c r="U505" s="264">
        <f t="shared" si="220"/>
        <v>9.1165000000000003</v>
      </c>
      <c r="V505" s="264">
        <f t="shared" si="221"/>
        <v>9.5045000000000002</v>
      </c>
      <c r="W505" s="264">
        <f t="shared" si="222"/>
        <v>10.277999999999999</v>
      </c>
      <c r="X505" s="264">
        <f t="shared" si="223"/>
        <v>11.1235</v>
      </c>
      <c r="Y505" s="264">
        <f t="shared" si="224"/>
        <v>11.609</v>
      </c>
      <c r="Z505" s="264">
        <f t="shared" si="225"/>
        <v>11.952</v>
      </c>
      <c r="AA505" s="264">
        <f t="shared" si="226"/>
        <v>12.481</v>
      </c>
      <c r="AB505" s="264">
        <f t="shared" si="227"/>
        <v>12.839</v>
      </c>
      <c r="AC505" s="264">
        <f t="shared" si="228"/>
        <v>13.547499999999999</v>
      </c>
      <c r="AD505" s="264">
        <f t="shared" si="229"/>
        <v>14.869</v>
      </c>
      <c r="AF505" s="266">
        <v>503</v>
      </c>
      <c r="AG505" s="266">
        <v>3.0700000000000002E-2</v>
      </c>
      <c r="AH505" s="266">
        <v>10.633100000000001</v>
      </c>
      <c r="AI505" s="266">
        <v>0.1106</v>
      </c>
      <c r="AJ505" s="266">
        <v>7.5410000000000004</v>
      </c>
      <c r="AK505" s="266">
        <v>8.2119999999999997</v>
      </c>
      <c r="AL505" s="266">
        <v>8.6300000000000008</v>
      </c>
      <c r="AM505" s="266">
        <v>8.86</v>
      </c>
      <c r="AN505" s="266">
        <v>9.2249999999999996</v>
      </c>
      <c r="AO505" s="266">
        <v>9.48</v>
      </c>
      <c r="AP505" s="266">
        <v>9.8680000000000003</v>
      </c>
      <c r="AQ505" s="266">
        <v>10.632999999999999</v>
      </c>
      <c r="AR505" s="266">
        <v>11.456</v>
      </c>
      <c r="AS505" s="266">
        <v>11.922000000000001</v>
      </c>
      <c r="AT505" s="266">
        <v>12.249000000000001</v>
      </c>
      <c r="AU505" s="266">
        <v>12.747999999999999</v>
      </c>
      <c r="AV505" s="266">
        <v>13.083</v>
      </c>
      <c r="AW505" s="266">
        <v>13.739000000000001</v>
      </c>
      <c r="AX505" s="266">
        <v>14.939</v>
      </c>
      <c r="BA505" s="372">
        <v>503</v>
      </c>
      <c r="BB505" s="372">
        <v>-0.25240000000000001</v>
      </c>
      <c r="BC505" s="372">
        <v>9.923</v>
      </c>
      <c r="BD505" s="372">
        <v>0.12304</v>
      </c>
      <c r="BE505" s="372">
        <v>6.9020000000000001</v>
      </c>
      <c r="BF505" s="372">
        <v>7.5270000000000001</v>
      </c>
      <c r="BG505" s="372">
        <v>7.9240000000000004</v>
      </c>
      <c r="BH505" s="372">
        <v>8.1460000000000008</v>
      </c>
      <c r="BI505" s="372">
        <v>8.5009999999999994</v>
      </c>
      <c r="BJ505" s="372">
        <v>8.7530000000000001</v>
      </c>
      <c r="BK505" s="372">
        <v>9.141</v>
      </c>
      <c r="BL505" s="372">
        <v>9.923</v>
      </c>
      <c r="BM505" s="372">
        <v>10.791</v>
      </c>
      <c r="BN505" s="372">
        <v>11.295999999999999</v>
      </c>
      <c r="BO505" s="372">
        <v>11.654999999999999</v>
      </c>
      <c r="BP505" s="372">
        <v>12.214</v>
      </c>
      <c r="BQ505" s="372">
        <v>12.595000000000001</v>
      </c>
      <c r="BR505" s="372">
        <v>13.356</v>
      </c>
      <c r="BS505" s="372">
        <v>14.798999999999999</v>
      </c>
    </row>
    <row r="506" spans="1:71" x14ac:dyDescent="0.2">
      <c r="A506" s="265">
        <f t="shared" si="230"/>
        <v>10.285</v>
      </c>
      <c r="B506" s="265">
        <f t="shared" si="231"/>
        <v>9.5105000000000004</v>
      </c>
      <c r="C506" s="265">
        <f t="shared" si="208"/>
        <v>11.131</v>
      </c>
      <c r="D506" s="265">
        <f t="shared" si="232"/>
        <v>504</v>
      </c>
      <c r="E506" s="373">
        <f t="shared" si="233"/>
        <v>16.558521560574949</v>
      </c>
      <c r="F506" s="373">
        <f t="shared" si="234"/>
        <v>1.3798767967145791</v>
      </c>
      <c r="G506" s="373">
        <f t="shared" si="235"/>
        <v>25.558521560574949</v>
      </c>
      <c r="H506" s="374">
        <f t="shared" si="236"/>
        <v>0.9795626192241671</v>
      </c>
      <c r="I506" s="374">
        <f t="shared" si="209"/>
        <v>0.87618962057031802</v>
      </c>
      <c r="J506" s="374">
        <f t="shared" si="210"/>
        <v>0.91356061150995693</v>
      </c>
      <c r="K506" s="265" cm="1">
        <f t="array" ref="K506">$G506^gamma_drug4/($G506^gamma_drug4+(AGE_50_drug4+9)^gamma_drug4)</f>
        <v>1</v>
      </c>
      <c r="L506" s="264">
        <f t="shared" si="211"/>
        <v>504</v>
      </c>
      <c r="M506" s="264">
        <f t="shared" si="212"/>
        <v>-0.11105</v>
      </c>
      <c r="N506" s="264">
        <f t="shared" si="213"/>
        <v>10.2849</v>
      </c>
      <c r="O506" s="264">
        <f t="shared" si="214"/>
        <v>0.11682999999999999</v>
      </c>
      <c r="P506" s="264">
        <f t="shared" si="215"/>
        <v>7.2264999999999997</v>
      </c>
      <c r="Q506" s="264">
        <f t="shared" si="216"/>
        <v>7.8745000000000003</v>
      </c>
      <c r="R506" s="264">
        <f t="shared" si="217"/>
        <v>8.2829999999999995</v>
      </c>
      <c r="S506" s="264">
        <f t="shared" si="218"/>
        <v>8.5079999999999991</v>
      </c>
      <c r="T506" s="264">
        <f t="shared" si="219"/>
        <v>8.8689999999999998</v>
      </c>
      <c r="U506" s="264">
        <f t="shared" si="220"/>
        <v>9.1219999999999999</v>
      </c>
      <c r="V506" s="264">
        <f t="shared" si="221"/>
        <v>9.5105000000000004</v>
      </c>
      <c r="W506" s="264">
        <f t="shared" si="222"/>
        <v>10.285</v>
      </c>
      <c r="X506" s="264">
        <f t="shared" si="223"/>
        <v>11.131</v>
      </c>
      <c r="Y506" s="264">
        <f t="shared" si="224"/>
        <v>11.617000000000001</v>
      </c>
      <c r="Z506" s="264">
        <f t="shared" si="225"/>
        <v>11.96</v>
      </c>
      <c r="AA506" s="264">
        <f t="shared" si="226"/>
        <v>12.49</v>
      </c>
      <c r="AB506" s="264">
        <f t="shared" si="227"/>
        <v>12.847999999999999</v>
      </c>
      <c r="AC506" s="264">
        <f t="shared" si="228"/>
        <v>13.557</v>
      </c>
      <c r="AD506" s="264">
        <f t="shared" si="229"/>
        <v>14.879999999999999</v>
      </c>
      <c r="AF506" s="266">
        <v>504</v>
      </c>
      <c r="AG506" s="266">
        <v>3.0499999999999999E-2</v>
      </c>
      <c r="AH506" s="266">
        <v>10.639900000000001</v>
      </c>
      <c r="AI506" s="266">
        <v>0.11062</v>
      </c>
      <c r="AJ506" s="266">
        <v>7.5460000000000003</v>
      </c>
      <c r="AK506" s="266">
        <v>8.2170000000000005</v>
      </c>
      <c r="AL506" s="266">
        <v>8.6359999999999992</v>
      </c>
      <c r="AM506" s="266">
        <v>8.8650000000000002</v>
      </c>
      <c r="AN506" s="266">
        <v>9.2309999999999999</v>
      </c>
      <c r="AO506" s="266">
        <v>9.4849999999999994</v>
      </c>
      <c r="AP506" s="266">
        <v>9.8740000000000006</v>
      </c>
      <c r="AQ506" s="266">
        <v>10.64</v>
      </c>
      <c r="AR506" s="266">
        <v>11.462999999999999</v>
      </c>
      <c r="AS506" s="266">
        <v>11.93</v>
      </c>
      <c r="AT506" s="266">
        <v>12.257</v>
      </c>
      <c r="AU506" s="266">
        <v>12.757</v>
      </c>
      <c r="AV506" s="266">
        <v>13.092000000000001</v>
      </c>
      <c r="AW506" s="266">
        <v>13.749000000000001</v>
      </c>
      <c r="AX506" s="266">
        <v>14.95</v>
      </c>
      <c r="BA506" s="372">
        <v>504</v>
      </c>
      <c r="BB506" s="372">
        <v>-0.25259999999999999</v>
      </c>
      <c r="BC506" s="372">
        <v>9.9298999999999999</v>
      </c>
      <c r="BD506" s="372">
        <v>0.12304</v>
      </c>
      <c r="BE506" s="372">
        <v>6.907</v>
      </c>
      <c r="BF506" s="372">
        <v>7.532</v>
      </c>
      <c r="BG506" s="372">
        <v>7.93</v>
      </c>
      <c r="BH506" s="372">
        <v>8.1509999999999998</v>
      </c>
      <c r="BI506" s="372">
        <v>8.5069999999999997</v>
      </c>
      <c r="BJ506" s="372">
        <v>8.7590000000000003</v>
      </c>
      <c r="BK506" s="372">
        <v>9.1470000000000002</v>
      </c>
      <c r="BL506" s="372">
        <v>9.93</v>
      </c>
      <c r="BM506" s="372">
        <v>10.798999999999999</v>
      </c>
      <c r="BN506" s="372">
        <v>11.304</v>
      </c>
      <c r="BO506" s="372">
        <v>11.663</v>
      </c>
      <c r="BP506" s="372">
        <v>12.223000000000001</v>
      </c>
      <c r="BQ506" s="372">
        <v>12.603999999999999</v>
      </c>
      <c r="BR506" s="372">
        <v>13.365</v>
      </c>
      <c r="BS506" s="372">
        <v>14.81</v>
      </c>
    </row>
    <row r="507" spans="1:71" x14ac:dyDescent="0.2">
      <c r="A507" s="265">
        <f t="shared" si="230"/>
        <v>10.292</v>
      </c>
      <c r="B507" s="265">
        <f t="shared" si="231"/>
        <v>9.5165000000000006</v>
      </c>
      <c r="C507" s="265">
        <f t="shared" si="208"/>
        <v>11.138500000000001</v>
      </c>
      <c r="D507" s="265">
        <f t="shared" si="232"/>
        <v>505</v>
      </c>
      <c r="E507" s="373">
        <f t="shared" si="233"/>
        <v>16.591375770020534</v>
      </c>
      <c r="F507" s="373">
        <f t="shared" si="234"/>
        <v>1.3826146475017111</v>
      </c>
      <c r="G507" s="373">
        <f t="shared" si="235"/>
        <v>25.591375770020534</v>
      </c>
      <c r="H507" s="374">
        <f t="shared" si="236"/>
        <v>0.97967419234787356</v>
      </c>
      <c r="I507" s="374">
        <f t="shared" si="209"/>
        <v>0.87660986745050629</v>
      </c>
      <c r="J507" s="374">
        <f t="shared" si="210"/>
        <v>0.91382400123535801</v>
      </c>
      <c r="K507" s="265" cm="1">
        <f t="array" ref="K507">$G507^gamma_drug4/($G507^gamma_drug4+(AGE_50_drug4+9)^gamma_drug4)</f>
        <v>1</v>
      </c>
      <c r="L507" s="264">
        <f t="shared" si="211"/>
        <v>505</v>
      </c>
      <c r="M507" s="264">
        <f t="shared" si="212"/>
        <v>-0.11130000000000001</v>
      </c>
      <c r="N507" s="264">
        <f t="shared" si="213"/>
        <v>10.2918</v>
      </c>
      <c r="O507" s="264">
        <f t="shared" si="214"/>
        <v>0.11683499999999999</v>
      </c>
      <c r="P507" s="264">
        <f t="shared" si="215"/>
        <v>7.2309999999999999</v>
      </c>
      <c r="Q507" s="264">
        <f t="shared" si="216"/>
        <v>7.8805000000000005</v>
      </c>
      <c r="R507" s="264">
        <f t="shared" si="217"/>
        <v>8.2884999999999991</v>
      </c>
      <c r="S507" s="264">
        <f t="shared" si="218"/>
        <v>8.5139999999999993</v>
      </c>
      <c r="T507" s="264">
        <f t="shared" si="219"/>
        <v>8.875</v>
      </c>
      <c r="U507" s="264">
        <f t="shared" si="220"/>
        <v>9.1285000000000007</v>
      </c>
      <c r="V507" s="264">
        <f t="shared" si="221"/>
        <v>9.5165000000000006</v>
      </c>
      <c r="W507" s="264">
        <f t="shared" si="222"/>
        <v>10.292</v>
      </c>
      <c r="X507" s="264">
        <f t="shared" si="223"/>
        <v>11.138500000000001</v>
      </c>
      <c r="Y507" s="264">
        <f t="shared" si="224"/>
        <v>11.625</v>
      </c>
      <c r="Z507" s="264">
        <f t="shared" si="225"/>
        <v>11.968500000000001</v>
      </c>
      <c r="AA507" s="264">
        <f t="shared" si="226"/>
        <v>12.498000000000001</v>
      </c>
      <c r="AB507" s="264">
        <f t="shared" si="227"/>
        <v>12.856999999999999</v>
      </c>
      <c r="AC507" s="264">
        <f t="shared" si="228"/>
        <v>13.5665</v>
      </c>
      <c r="AD507" s="264">
        <f t="shared" si="229"/>
        <v>14.890499999999999</v>
      </c>
      <c r="AF507" s="266">
        <v>505</v>
      </c>
      <c r="AG507" s="266">
        <v>3.0300000000000001E-2</v>
      </c>
      <c r="AH507" s="266">
        <v>10.646800000000001</v>
      </c>
      <c r="AI507" s="266">
        <v>0.11063000000000001</v>
      </c>
      <c r="AJ507" s="266">
        <v>7.55</v>
      </c>
      <c r="AK507" s="266">
        <v>8.2230000000000008</v>
      </c>
      <c r="AL507" s="266">
        <v>8.641</v>
      </c>
      <c r="AM507" s="266">
        <v>8.8710000000000004</v>
      </c>
      <c r="AN507" s="266">
        <v>9.2370000000000001</v>
      </c>
      <c r="AO507" s="266">
        <v>9.4920000000000009</v>
      </c>
      <c r="AP507" s="266">
        <v>9.8800000000000008</v>
      </c>
      <c r="AQ507" s="266">
        <v>10.647</v>
      </c>
      <c r="AR507" s="266">
        <v>11.471</v>
      </c>
      <c r="AS507" s="266">
        <v>11.938000000000001</v>
      </c>
      <c r="AT507" s="266">
        <v>12.265000000000001</v>
      </c>
      <c r="AU507" s="266">
        <v>12.765000000000001</v>
      </c>
      <c r="AV507" s="266">
        <v>13.101000000000001</v>
      </c>
      <c r="AW507" s="266">
        <v>13.757999999999999</v>
      </c>
      <c r="AX507" s="266">
        <v>14.96</v>
      </c>
      <c r="BA507" s="372">
        <v>505</v>
      </c>
      <c r="BB507" s="372">
        <v>-0.25290000000000001</v>
      </c>
      <c r="BC507" s="372">
        <v>9.9367999999999999</v>
      </c>
      <c r="BD507" s="372">
        <v>0.12304</v>
      </c>
      <c r="BE507" s="372">
        <v>6.9119999999999999</v>
      </c>
      <c r="BF507" s="372">
        <v>7.5380000000000003</v>
      </c>
      <c r="BG507" s="372">
        <v>7.9359999999999999</v>
      </c>
      <c r="BH507" s="372">
        <v>8.157</v>
      </c>
      <c r="BI507" s="372">
        <v>8.5129999999999999</v>
      </c>
      <c r="BJ507" s="372">
        <v>8.7650000000000006</v>
      </c>
      <c r="BK507" s="372">
        <v>9.1530000000000005</v>
      </c>
      <c r="BL507" s="372">
        <v>9.9369999999999994</v>
      </c>
      <c r="BM507" s="372">
        <v>10.805999999999999</v>
      </c>
      <c r="BN507" s="372">
        <v>11.311999999999999</v>
      </c>
      <c r="BO507" s="372">
        <v>11.672000000000001</v>
      </c>
      <c r="BP507" s="372">
        <v>12.231</v>
      </c>
      <c r="BQ507" s="372">
        <v>12.613</v>
      </c>
      <c r="BR507" s="372">
        <v>13.375</v>
      </c>
      <c r="BS507" s="372">
        <v>14.821</v>
      </c>
    </row>
    <row r="508" spans="1:71" x14ac:dyDescent="0.2">
      <c r="A508" s="265">
        <f t="shared" si="230"/>
        <v>10.298999999999999</v>
      </c>
      <c r="B508" s="265">
        <f t="shared" si="231"/>
        <v>9.5235000000000003</v>
      </c>
      <c r="C508" s="265">
        <f t="shared" si="208"/>
        <v>11.146000000000001</v>
      </c>
      <c r="D508" s="265">
        <f t="shared" si="232"/>
        <v>506</v>
      </c>
      <c r="E508" s="373">
        <f t="shared" si="233"/>
        <v>16.624229979466119</v>
      </c>
      <c r="F508" s="373">
        <f t="shared" si="234"/>
        <v>1.3853524982888432</v>
      </c>
      <c r="G508" s="373">
        <f t="shared" si="235"/>
        <v>25.624229979466119</v>
      </c>
      <c r="H508" s="374">
        <f t="shared" si="236"/>
        <v>0.97978502693446479</v>
      </c>
      <c r="I508" s="374">
        <f t="shared" si="209"/>
        <v>0.87702835128342749</v>
      </c>
      <c r="J508" s="374">
        <f t="shared" si="210"/>
        <v>0.91408632733627138</v>
      </c>
      <c r="K508" s="265" cm="1">
        <f t="array" ref="K508">$G508^gamma_drug4/($G508^gamma_drug4+(AGE_50_drug4+9)^gamma_drug4)</f>
        <v>1</v>
      </c>
      <c r="L508" s="264">
        <f t="shared" si="211"/>
        <v>506</v>
      </c>
      <c r="M508" s="264">
        <f t="shared" si="212"/>
        <v>-0.11159999999999999</v>
      </c>
      <c r="N508" s="264">
        <f t="shared" si="213"/>
        <v>10.2987</v>
      </c>
      <c r="O508" s="264">
        <f t="shared" si="214"/>
        <v>0.11684</v>
      </c>
      <c r="P508" s="264">
        <f t="shared" si="215"/>
        <v>7.2359999999999998</v>
      </c>
      <c r="Q508" s="264">
        <f t="shared" si="216"/>
        <v>7.8855000000000004</v>
      </c>
      <c r="R508" s="264">
        <f t="shared" si="217"/>
        <v>8.2940000000000005</v>
      </c>
      <c r="S508" s="264">
        <f t="shared" si="218"/>
        <v>8.52</v>
      </c>
      <c r="T508" s="264">
        <f t="shared" si="219"/>
        <v>8.8810000000000002</v>
      </c>
      <c r="U508" s="264">
        <f t="shared" si="220"/>
        <v>9.1344999999999992</v>
      </c>
      <c r="V508" s="264">
        <f t="shared" si="221"/>
        <v>9.5235000000000003</v>
      </c>
      <c r="W508" s="264">
        <f t="shared" si="222"/>
        <v>10.298999999999999</v>
      </c>
      <c r="X508" s="264">
        <f t="shared" si="223"/>
        <v>11.146000000000001</v>
      </c>
      <c r="Y508" s="264">
        <f t="shared" si="224"/>
        <v>11.632999999999999</v>
      </c>
      <c r="Z508" s="264">
        <f t="shared" si="225"/>
        <v>11.9765</v>
      </c>
      <c r="AA508" s="264">
        <f t="shared" si="226"/>
        <v>12.507</v>
      </c>
      <c r="AB508" s="264">
        <f t="shared" si="227"/>
        <v>12.866</v>
      </c>
      <c r="AC508" s="264">
        <f t="shared" si="228"/>
        <v>13.5755</v>
      </c>
      <c r="AD508" s="264">
        <f t="shared" si="229"/>
        <v>14.900500000000001</v>
      </c>
      <c r="AF508" s="266">
        <v>506</v>
      </c>
      <c r="AG508" s="266">
        <v>0.03</v>
      </c>
      <c r="AH508" s="266">
        <v>10.653700000000001</v>
      </c>
      <c r="AI508" s="266">
        <v>0.11064</v>
      </c>
      <c r="AJ508" s="266">
        <v>7.5549999999999997</v>
      </c>
      <c r="AK508" s="266">
        <v>8.2279999999999998</v>
      </c>
      <c r="AL508" s="266">
        <v>8.6470000000000002</v>
      </c>
      <c r="AM508" s="266">
        <v>8.8770000000000007</v>
      </c>
      <c r="AN508" s="266">
        <v>9.2430000000000003</v>
      </c>
      <c r="AO508" s="266">
        <v>9.4979999999999993</v>
      </c>
      <c r="AP508" s="266">
        <v>9.8870000000000005</v>
      </c>
      <c r="AQ508" s="266">
        <v>10.654</v>
      </c>
      <c r="AR508" s="266">
        <v>11.478</v>
      </c>
      <c r="AS508" s="266">
        <v>11.946</v>
      </c>
      <c r="AT508" s="266">
        <v>12.273</v>
      </c>
      <c r="AU508" s="266">
        <v>12.773999999999999</v>
      </c>
      <c r="AV508" s="266">
        <v>13.11</v>
      </c>
      <c r="AW508" s="266">
        <v>13.766999999999999</v>
      </c>
      <c r="AX508" s="266">
        <v>14.97</v>
      </c>
      <c r="BA508" s="372">
        <v>506</v>
      </c>
      <c r="BB508" s="372">
        <v>-0.25319999999999998</v>
      </c>
      <c r="BC508" s="372">
        <v>9.9436999999999998</v>
      </c>
      <c r="BD508" s="372">
        <v>0.12304</v>
      </c>
      <c r="BE508" s="372">
        <v>6.9169999999999998</v>
      </c>
      <c r="BF508" s="372">
        <v>7.5430000000000001</v>
      </c>
      <c r="BG508" s="372">
        <v>7.9409999999999998</v>
      </c>
      <c r="BH508" s="372">
        <v>8.1630000000000003</v>
      </c>
      <c r="BI508" s="372">
        <v>8.5190000000000001</v>
      </c>
      <c r="BJ508" s="372">
        <v>8.7710000000000008</v>
      </c>
      <c r="BK508" s="372">
        <v>9.16</v>
      </c>
      <c r="BL508" s="372">
        <v>9.9440000000000008</v>
      </c>
      <c r="BM508" s="372">
        <v>10.814</v>
      </c>
      <c r="BN508" s="372">
        <v>11.32</v>
      </c>
      <c r="BO508" s="372">
        <v>11.68</v>
      </c>
      <c r="BP508" s="372">
        <v>12.24</v>
      </c>
      <c r="BQ508" s="372">
        <v>12.622</v>
      </c>
      <c r="BR508" s="372">
        <v>13.384</v>
      </c>
      <c r="BS508" s="372">
        <v>14.831</v>
      </c>
    </row>
    <row r="509" spans="1:71" x14ac:dyDescent="0.2">
      <c r="A509" s="265">
        <f t="shared" si="230"/>
        <v>10.306000000000001</v>
      </c>
      <c r="B509" s="265">
        <f t="shared" si="231"/>
        <v>9.5295000000000005</v>
      </c>
      <c r="C509" s="265">
        <f t="shared" si="208"/>
        <v>11.153500000000001</v>
      </c>
      <c r="D509" s="265">
        <f t="shared" si="232"/>
        <v>507</v>
      </c>
      <c r="E509" s="373">
        <f t="shared" si="233"/>
        <v>16.657084188911703</v>
      </c>
      <c r="F509" s="373">
        <f t="shared" si="234"/>
        <v>1.3880903490759753</v>
      </c>
      <c r="G509" s="373">
        <f t="shared" si="235"/>
        <v>25.657084188911703</v>
      </c>
      <c r="H509" s="374">
        <f t="shared" si="236"/>
        <v>0.97989512867395945</v>
      </c>
      <c r="I509" s="374">
        <f t="shared" si="209"/>
        <v>0.87744508036127278</v>
      </c>
      <c r="J509" s="374">
        <f t="shared" si="210"/>
        <v>0.91434759500636975</v>
      </c>
      <c r="K509" s="265" cm="1">
        <f t="array" ref="K509">$G509^gamma_drug4/($G509^gamma_drug4+(AGE_50_drug4+9)^gamma_drug4)</f>
        <v>1</v>
      </c>
      <c r="L509" s="264">
        <f t="shared" si="211"/>
        <v>507</v>
      </c>
      <c r="M509" s="264">
        <f t="shared" si="212"/>
        <v>-0.11185</v>
      </c>
      <c r="N509" s="264">
        <f t="shared" si="213"/>
        <v>10.30555</v>
      </c>
      <c r="O509" s="264">
        <f t="shared" si="214"/>
        <v>0.11685000000000001</v>
      </c>
      <c r="P509" s="264">
        <f t="shared" si="215"/>
        <v>7.2404999999999999</v>
      </c>
      <c r="Q509" s="264">
        <f t="shared" si="216"/>
        <v>7.8905000000000003</v>
      </c>
      <c r="R509" s="264">
        <f t="shared" si="217"/>
        <v>8.2995000000000001</v>
      </c>
      <c r="S509" s="264">
        <f t="shared" si="218"/>
        <v>8.5249999999999986</v>
      </c>
      <c r="T509" s="264">
        <f t="shared" si="219"/>
        <v>8.8864999999999998</v>
      </c>
      <c r="U509" s="264">
        <f t="shared" si="220"/>
        <v>9.1404999999999994</v>
      </c>
      <c r="V509" s="264">
        <f t="shared" si="221"/>
        <v>9.5295000000000005</v>
      </c>
      <c r="W509" s="264">
        <f t="shared" si="222"/>
        <v>10.306000000000001</v>
      </c>
      <c r="X509" s="264">
        <f t="shared" si="223"/>
        <v>11.153500000000001</v>
      </c>
      <c r="Y509" s="264">
        <f t="shared" si="224"/>
        <v>11.641</v>
      </c>
      <c r="Z509" s="264">
        <f t="shared" si="225"/>
        <v>11.984500000000001</v>
      </c>
      <c r="AA509" s="264">
        <f t="shared" si="226"/>
        <v>12.515499999999999</v>
      </c>
      <c r="AB509" s="264">
        <f t="shared" si="227"/>
        <v>12.874500000000001</v>
      </c>
      <c r="AC509" s="264">
        <f t="shared" si="228"/>
        <v>13.5855</v>
      </c>
      <c r="AD509" s="264">
        <f t="shared" si="229"/>
        <v>14.911000000000001</v>
      </c>
      <c r="AF509" s="266">
        <v>507</v>
      </c>
      <c r="AG509" s="266">
        <v>2.98E-2</v>
      </c>
      <c r="AH509" s="266">
        <v>10.660500000000001</v>
      </c>
      <c r="AI509" s="266">
        <v>0.11065</v>
      </c>
      <c r="AJ509" s="266">
        <v>7.56</v>
      </c>
      <c r="AK509" s="266">
        <v>8.2330000000000005</v>
      </c>
      <c r="AL509" s="266">
        <v>8.6519999999999992</v>
      </c>
      <c r="AM509" s="266">
        <v>8.8819999999999997</v>
      </c>
      <c r="AN509" s="266">
        <v>9.2479999999999993</v>
      </c>
      <c r="AO509" s="266">
        <v>9.5039999999999996</v>
      </c>
      <c r="AP509" s="266">
        <v>9.8930000000000007</v>
      </c>
      <c r="AQ509" s="266">
        <v>10.661</v>
      </c>
      <c r="AR509" s="266">
        <v>11.486000000000001</v>
      </c>
      <c r="AS509" s="266">
        <v>11.954000000000001</v>
      </c>
      <c r="AT509" s="266">
        <v>12.281000000000001</v>
      </c>
      <c r="AU509" s="266">
        <v>12.782</v>
      </c>
      <c r="AV509" s="266">
        <v>13.118</v>
      </c>
      <c r="AW509" s="266">
        <v>13.776999999999999</v>
      </c>
      <c r="AX509" s="266">
        <v>14.98</v>
      </c>
      <c r="BA509" s="372">
        <v>507</v>
      </c>
      <c r="BB509" s="372">
        <v>-0.2535</v>
      </c>
      <c r="BC509" s="372">
        <v>9.9505999999999997</v>
      </c>
      <c r="BD509" s="372">
        <v>0.12305000000000001</v>
      </c>
      <c r="BE509" s="372">
        <v>6.9210000000000003</v>
      </c>
      <c r="BF509" s="372">
        <v>7.548</v>
      </c>
      <c r="BG509" s="372">
        <v>7.9470000000000001</v>
      </c>
      <c r="BH509" s="372">
        <v>8.1679999999999993</v>
      </c>
      <c r="BI509" s="372">
        <v>8.5250000000000004</v>
      </c>
      <c r="BJ509" s="372">
        <v>8.7769999999999992</v>
      </c>
      <c r="BK509" s="372">
        <v>9.1660000000000004</v>
      </c>
      <c r="BL509" s="372">
        <v>9.9510000000000005</v>
      </c>
      <c r="BM509" s="372">
        <v>10.821</v>
      </c>
      <c r="BN509" s="372">
        <v>11.327999999999999</v>
      </c>
      <c r="BO509" s="372">
        <v>11.688000000000001</v>
      </c>
      <c r="BP509" s="372">
        <v>12.249000000000001</v>
      </c>
      <c r="BQ509" s="372">
        <v>12.631</v>
      </c>
      <c r="BR509" s="372">
        <v>13.394</v>
      </c>
      <c r="BS509" s="372">
        <v>14.842000000000001</v>
      </c>
    </row>
    <row r="510" spans="1:71" x14ac:dyDescent="0.2">
      <c r="A510" s="265">
        <f t="shared" si="230"/>
        <v>10.3125</v>
      </c>
      <c r="B510" s="265">
        <f t="shared" si="231"/>
        <v>9.535499999999999</v>
      </c>
      <c r="C510" s="265">
        <f t="shared" si="208"/>
        <v>11.161000000000001</v>
      </c>
      <c r="D510" s="265">
        <f t="shared" si="232"/>
        <v>508</v>
      </c>
      <c r="E510" s="373">
        <f t="shared" si="233"/>
        <v>16.689938398357288</v>
      </c>
      <c r="F510" s="373">
        <f t="shared" si="234"/>
        <v>1.3908281998631074</v>
      </c>
      <c r="G510" s="373">
        <f t="shared" si="235"/>
        <v>25.689938398357288</v>
      </c>
      <c r="H510" s="374">
        <f t="shared" si="236"/>
        <v>0.98000450320697352</v>
      </c>
      <c r="I510" s="374">
        <f t="shared" si="209"/>
        <v>0.87786006293728125</v>
      </c>
      <c r="J510" s="374">
        <f t="shared" si="210"/>
        <v>0.91460780941064668</v>
      </c>
      <c r="K510" s="265" cm="1">
        <f t="array" ref="K510">$G510^gamma_drug4/($G510^gamma_drug4+(AGE_50_drug4+9)^gamma_drug4)</f>
        <v>1</v>
      </c>
      <c r="L510" s="264">
        <f t="shared" si="211"/>
        <v>508</v>
      </c>
      <c r="M510" s="264">
        <f t="shared" si="212"/>
        <v>-0.11204999999999998</v>
      </c>
      <c r="N510" s="264">
        <f t="shared" si="213"/>
        <v>10.31245</v>
      </c>
      <c r="O510" s="264">
        <f t="shared" si="214"/>
        <v>0.11686000000000001</v>
      </c>
      <c r="P510" s="264">
        <f t="shared" si="215"/>
        <v>7.2450000000000001</v>
      </c>
      <c r="Q510" s="264">
        <f t="shared" si="216"/>
        <v>7.8955000000000002</v>
      </c>
      <c r="R510" s="264">
        <f t="shared" si="217"/>
        <v>8.3045000000000009</v>
      </c>
      <c r="S510" s="264">
        <f t="shared" si="218"/>
        <v>8.5309999999999988</v>
      </c>
      <c r="T510" s="264">
        <f t="shared" si="219"/>
        <v>8.8925000000000001</v>
      </c>
      <c r="U510" s="264">
        <f t="shared" si="220"/>
        <v>9.1464999999999996</v>
      </c>
      <c r="V510" s="264">
        <f t="shared" si="221"/>
        <v>9.535499999999999</v>
      </c>
      <c r="W510" s="264">
        <f t="shared" si="222"/>
        <v>10.3125</v>
      </c>
      <c r="X510" s="264">
        <f t="shared" si="223"/>
        <v>11.161000000000001</v>
      </c>
      <c r="Y510" s="264">
        <f t="shared" si="224"/>
        <v>11.649000000000001</v>
      </c>
      <c r="Z510" s="264">
        <f t="shared" si="225"/>
        <v>11.9925</v>
      </c>
      <c r="AA510" s="264">
        <f t="shared" si="226"/>
        <v>12.524000000000001</v>
      </c>
      <c r="AB510" s="264">
        <f t="shared" si="227"/>
        <v>12.883500000000002</v>
      </c>
      <c r="AC510" s="264">
        <f t="shared" si="228"/>
        <v>13.5945</v>
      </c>
      <c r="AD510" s="264">
        <f t="shared" si="229"/>
        <v>14.922000000000001</v>
      </c>
      <c r="AF510" s="266">
        <v>508</v>
      </c>
      <c r="AG510" s="266">
        <v>2.9600000000000001E-2</v>
      </c>
      <c r="AH510" s="266">
        <v>10.667400000000001</v>
      </c>
      <c r="AI510" s="266">
        <v>0.11067</v>
      </c>
      <c r="AJ510" s="266">
        <v>7.5640000000000001</v>
      </c>
      <c r="AK510" s="266">
        <v>8.2379999999999995</v>
      </c>
      <c r="AL510" s="266">
        <v>8.657</v>
      </c>
      <c r="AM510" s="266">
        <v>8.8879999999999999</v>
      </c>
      <c r="AN510" s="266">
        <v>9.2539999999999996</v>
      </c>
      <c r="AO510" s="266">
        <v>9.51</v>
      </c>
      <c r="AP510" s="266">
        <v>9.8989999999999991</v>
      </c>
      <c r="AQ510" s="266">
        <v>10.667</v>
      </c>
      <c r="AR510" s="266">
        <v>11.493</v>
      </c>
      <c r="AS510" s="266">
        <v>11.962</v>
      </c>
      <c r="AT510" s="266">
        <v>12.289</v>
      </c>
      <c r="AU510" s="266">
        <v>12.791</v>
      </c>
      <c r="AV510" s="266">
        <v>13.127000000000001</v>
      </c>
      <c r="AW510" s="266">
        <v>13.786</v>
      </c>
      <c r="AX510" s="266">
        <v>14.991</v>
      </c>
      <c r="BA510" s="372">
        <v>508</v>
      </c>
      <c r="BB510" s="372">
        <v>-0.25369999999999998</v>
      </c>
      <c r="BC510" s="372">
        <v>9.9574999999999996</v>
      </c>
      <c r="BD510" s="372">
        <v>0.12305000000000001</v>
      </c>
      <c r="BE510" s="372">
        <v>6.9260000000000002</v>
      </c>
      <c r="BF510" s="372">
        <v>7.5529999999999999</v>
      </c>
      <c r="BG510" s="372">
        <v>7.952</v>
      </c>
      <c r="BH510" s="372">
        <v>8.1739999999999995</v>
      </c>
      <c r="BI510" s="372">
        <v>8.5310000000000006</v>
      </c>
      <c r="BJ510" s="372">
        <v>8.7829999999999995</v>
      </c>
      <c r="BK510" s="372">
        <v>9.1720000000000006</v>
      </c>
      <c r="BL510" s="372">
        <v>9.9580000000000002</v>
      </c>
      <c r="BM510" s="372">
        <v>10.829000000000001</v>
      </c>
      <c r="BN510" s="372">
        <v>11.336</v>
      </c>
      <c r="BO510" s="372">
        <v>11.696</v>
      </c>
      <c r="BP510" s="372">
        <v>12.257</v>
      </c>
      <c r="BQ510" s="372">
        <v>12.64</v>
      </c>
      <c r="BR510" s="372">
        <v>13.403</v>
      </c>
      <c r="BS510" s="372">
        <v>14.853</v>
      </c>
    </row>
    <row r="511" spans="1:71" x14ac:dyDescent="0.2">
      <c r="A511" s="265">
        <f t="shared" si="230"/>
        <v>10.318999999999999</v>
      </c>
      <c r="B511" s="265">
        <f t="shared" si="231"/>
        <v>9.5425000000000004</v>
      </c>
      <c r="C511" s="265">
        <f t="shared" si="208"/>
        <v>11.1685</v>
      </c>
      <c r="D511" s="265">
        <f t="shared" si="232"/>
        <v>509</v>
      </c>
      <c r="E511" s="373">
        <f t="shared" si="233"/>
        <v>16.722792607802873</v>
      </c>
      <c r="F511" s="373">
        <f t="shared" si="234"/>
        <v>1.3935660506502396</v>
      </c>
      <c r="G511" s="373">
        <f t="shared" si="235"/>
        <v>25.722792607802873</v>
      </c>
      <c r="H511" s="374">
        <f t="shared" si="236"/>
        <v>0.98011315612519101</v>
      </c>
      <c r="I511" s="374">
        <f t="shared" si="209"/>
        <v>0.87827330722587937</v>
      </c>
      <c r="J511" s="374">
        <f t="shared" si="210"/>
        <v>0.91486697568558473</v>
      </c>
      <c r="K511" s="265" cm="1">
        <f t="array" ref="K511">$G511^gamma_drug4/($G511^gamma_drug4+(AGE_50_drug4+9)^gamma_drug4)</f>
        <v>1</v>
      </c>
      <c r="L511" s="264">
        <f t="shared" si="211"/>
        <v>509</v>
      </c>
      <c r="M511" s="264">
        <f t="shared" si="212"/>
        <v>-0.1123</v>
      </c>
      <c r="N511" s="264">
        <f t="shared" si="213"/>
        <v>10.3193</v>
      </c>
      <c r="O511" s="264">
        <f t="shared" si="214"/>
        <v>0.116865</v>
      </c>
      <c r="P511" s="264">
        <f t="shared" si="215"/>
        <v>7.25</v>
      </c>
      <c r="Q511" s="264">
        <f t="shared" si="216"/>
        <v>7.9009999999999998</v>
      </c>
      <c r="R511" s="264">
        <f t="shared" si="217"/>
        <v>8.3105000000000011</v>
      </c>
      <c r="S511" s="264">
        <f t="shared" si="218"/>
        <v>8.5365000000000002</v>
      </c>
      <c r="T511" s="264">
        <f t="shared" si="219"/>
        <v>8.8985000000000003</v>
      </c>
      <c r="U511" s="264">
        <f t="shared" si="220"/>
        <v>9.1524999999999999</v>
      </c>
      <c r="V511" s="264">
        <f t="shared" si="221"/>
        <v>9.5425000000000004</v>
      </c>
      <c r="W511" s="264">
        <f t="shared" si="222"/>
        <v>10.318999999999999</v>
      </c>
      <c r="X511" s="264">
        <f t="shared" si="223"/>
        <v>11.1685</v>
      </c>
      <c r="Y511" s="264">
        <f t="shared" si="224"/>
        <v>11.656499999999999</v>
      </c>
      <c r="Z511" s="264">
        <f t="shared" si="225"/>
        <v>12.000500000000001</v>
      </c>
      <c r="AA511" s="264">
        <f t="shared" si="226"/>
        <v>12.532499999999999</v>
      </c>
      <c r="AB511" s="264">
        <f t="shared" si="227"/>
        <v>12.891999999999999</v>
      </c>
      <c r="AC511" s="264">
        <f t="shared" si="228"/>
        <v>13.603999999999999</v>
      </c>
      <c r="AD511" s="264">
        <f t="shared" si="229"/>
        <v>14.932500000000001</v>
      </c>
      <c r="AF511" s="266">
        <v>509</v>
      </c>
      <c r="AG511" s="266">
        <v>2.9399999999999999E-2</v>
      </c>
      <c r="AH511" s="266">
        <v>10.674200000000001</v>
      </c>
      <c r="AI511" s="266">
        <v>0.11068</v>
      </c>
      <c r="AJ511" s="266">
        <v>7.569</v>
      </c>
      <c r="AK511" s="266">
        <v>8.2430000000000003</v>
      </c>
      <c r="AL511" s="266">
        <v>8.6630000000000003</v>
      </c>
      <c r="AM511" s="266">
        <v>8.8930000000000007</v>
      </c>
      <c r="AN511" s="266">
        <v>9.26</v>
      </c>
      <c r="AO511" s="266">
        <v>9.516</v>
      </c>
      <c r="AP511" s="266">
        <v>9.9060000000000006</v>
      </c>
      <c r="AQ511" s="266">
        <v>10.673999999999999</v>
      </c>
      <c r="AR511" s="266">
        <v>11.500999999999999</v>
      </c>
      <c r="AS511" s="266">
        <v>11.968999999999999</v>
      </c>
      <c r="AT511" s="266">
        <v>12.297000000000001</v>
      </c>
      <c r="AU511" s="266">
        <v>12.798999999999999</v>
      </c>
      <c r="AV511" s="266">
        <v>13.135999999999999</v>
      </c>
      <c r="AW511" s="266">
        <v>13.795</v>
      </c>
      <c r="AX511" s="266">
        <v>15.000999999999999</v>
      </c>
      <c r="BA511" s="372">
        <v>509</v>
      </c>
      <c r="BB511" s="372">
        <v>-0.254</v>
      </c>
      <c r="BC511" s="372">
        <v>9.9643999999999995</v>
      </c>
      <c r="BD511" s="372">
        <v>0.12305000000000001</v>
      </c>
      <c r="BE511" s="372">
        <v>6.931</v>
      </c>
      <c r="BF511" s="372">
        <v>7.5590000000000002</v>
      </c>
      <c r="BG511" s="372">
        <v>7.9580000000000002</v>
      </c>
      <c r="BH511" s="372">
        <v>8.18</v>
      </c>
      <c r="BI511" s="372">
        <v>8.5370000000000008</v>
      </c>
      <c r="BJ511" s="372">
        <v>8.7889999999999997</v>
      </c>
      <c r="BK511" s="372">
        <v>9.1790000000000003</v>
      </c>
      <c r="BL511" s="372">
        <v>9.9640000000000004</v>
      </c>
      <c r="BM511" s="372">
        <v>10.836</v>
      </c>
      <c r="BN511" s="372">
        <v>11.343999999999999</v>
      </c>
      <c r="BO511" s="372">
        <v>11.704000000000001</v>
      </c>
      <c r="BP511" s="372">
        <v>12.266</v>
      </c>
      <c r="BQ511" s="372">
        <v>12.648</v>
      </c>
      <c r="BR511" s="372">
        <v>13.413</v>
      </c>
      <c r="BS511" s="372">
        <v>14.864000000000001</v>
      </c>
    </row>
    <row r="512" spans="1:71" x14ac:dyDescent="0.2">
      <c r="A512" s="265">
        <f t="shared" si="230"/>
        <v>10.326000000000001</v>
      </c>
      <c r="B512" s="265">
        <f t="shared" si="231"/>
        <v>9.5485000000000007</v>
      </c>
      <c r="C512" s="265">
        <f t="shared" si="208"/>
        <v>11.175999999999998</v>
      </c>
      <c r="D512" s="265">
        <f t="shared" si="232"/>
        <v>510</v>
      </c>
      <c r="E512" s="373">
        <f t="shared" si="233"/>
        <v>16.755646817248461</v>
      </c>
      <c r="F512" s="373">
        <f t="shared" si="234"/>
        <v>1.3963039014373717</v>
      </c>
      <c r="G512" s="373">
        <f t="shared" si="235"/>
        <v>25.755646817248461</v>
      </c>
      <c r="H512" s="374">
        <f t="shared" si="236"/>
        <v>0.98022109297182747</v>
      </c>
      <c r="I512" s="374">
        <f t="shared" si="209"/>
        <v>0.87868482140281245</v>
      </c>
      <c r="J512" s="374">
        <f t="shared" si="210"/>
        <v>0.91512509893932059</v>
      </c>
      <c r="K512" s="265" cm="1">
        <f t="array" ref="K512">$G512^gamma_drug4/($G512^gamma_drug4+(AGE_50_drug4+9)^gamma_drug4)</f>
        <v>1</v>
      </c>
      <c r="L512" s="264">
        <f t="shared" si="211"/>
        <v>510</v>
      </c>
      <c r="M512" s="264">
        <f t="shared" si="212"/>
        <v>-0.11255000000000001</v>
      </c>
      <c r="N512" s="264">
        <f t="shared" si="213"/>
        <v>10.3262</v>
      </c>
      <c r="O512" s="264">
        <f t="shared" si="214"/>
        <v>0.11687</v>
      </c>
      <c r="P512" s="264">
        <f t="shared" si="215"/>
        <v>7.2549999999999999</v>
      </c>
      <c r="Q512" s="264">
        <f t="shared" si="216"/>
        <v>7.9059999999999997</v>
      </c>
      <c r="R512" s="264">
        <f t="shared" si="217"/>
        <v>8.3155000000000001</v>
      </c>
      <c r="S512" s="264">
        <f t="shared" si="218"/>
        <v>8.5419999999999998</v>
      </c>
      <c r="T512" s="264">
        <f t="shared" si="219"/>
        <v>8.9044999999999987</v>
      </c>
      <c r="U512" s="264">
        <f t="shared" si="220"/>
        <v>9.1585000000000001</v>
      </c>
      <c r="V512" s="264">
        <f t="shared" si="221"/>
        <v>9.5485000000000007</v>
      </c>
      <c r="W512" s="264">
        <f t="shared" si="222"/>
        <v>10.326000000000001</v>
      </c>
      <c r="X512" s="264">
        <f t="shared" si="223"/>
        <v>11.175999999999998</v>
      </c>
      <c r="Y512" s="264">
        <f t="shared" si="224"/>
        <v>11.6645</v>
      </c>
      <c r="Z512" s="264">
        <f t="shared" si="225"/>
        <v>12.0085</v>
      </c>
      <c r="AA512" s="264">
        <f t="shared" si="226"/>
        <v>12.541</v>
      </c>
      <c r="AB512" s="264">
        <f t="shared" si="227"/>
        <v>12.901</v>
      </c>
      <c r="AC512" s="264">
        <f t="shared" si="228"/>
        <v>13.6135</v>
      </c>
      <c r="AD512" s="264">
        <f t="shared" si="229"/>
        <v>14.943000000000001</v>
      </c>
      <c r="AF512" s="266">
        <v>510</v>
      </c>
      <c r="AG512" s="266">
        <v>2.92E-2</v>
      </c>
      <c r="AH512" s="266">
        <v>10.681100000000001</v>
      </c>
      <c r="AI512" s="266">
        <v>0.11069</v>
      </c>
      <c r="AJ512" s="266">
        <v>7.5739999999999998</v>
      </c>
      <c r="AK512" s="266">
        <v>8.2479999999999993</v>
      </c>
      <c r="AL512" s="266">
        <v>8.6679999999999993</v>
      </c>
      <c r="AM512" s="266">
        <v>8.8989999999999991</v>
      </c>
      <c r="AN512" s="266">
        <v>9.266</v>
      </c>
      <c r="AO512" s="266">
        <v>9.5220000000000002</v>
      </c>
      <c r="AP512" s="266">
        <v>9.9120000000000008</v>
      </c>
      <c r="AQ512" s="266">
        <v>10.680999999999999</v>
      </c>
      <c r="AR512" s="266">
        <v>11.507999999999999</v>
      </c>
      <c r="AS512" s="266">
        <v>11.977</v>
      </c>
      <c r="AT512" s="266">
        <v>12.305</v>
      </c>
      <c r="AU512" s="266">
        <v>12.808</v>
      </c>
      <c r="AV512" s="266">
        <v>13.145</v>
      </c>
      <c r="AW512" s="266">
        <v>13.805</v>
      </c>
      <c r="AX512" s="266">
        <v>15.012</v>
      </c>
      <c r="BA512" s="372">
        <v>510</v>
      </c>
      <c r="BB512" s="372">
        <v>-0.25430000000000003</v>
      </c>
      <c r="BC512" s="372">
        <v>9.9712999999999994</v>
      </c>
      <c r="BD512" s="372">
        <v>0.12305000000000001</v>
      </c>
      <c r="BE512" s="372">
        <v>6.9359999999999999</v>
      </c>
      <c r="BF512" s="372">
        <v>7.5640000000000001</v>
      </c>
      <c r="BG512" s="372">
        <v>7.9630000000000001</v>
      </c>
      <c r="BH512" s="372">
        <v>8.1850000000000005</v>
      </c>
      <c r="BI512" s="372">
        <v>8.5429999999999993</v>
      </c>
      <c r="BJ512" s="372">
        <v>8.7949999999999999</v>
      </c>
      <c r="BK512" s="372">
        <v>9.1850000000000005</v>
      </c>
      <c r="BL512" s="372">
        <v>9.9710000000000001</v>
      </c>
      <c r="BM512" s="372">
        <v>10.843999999999999</v>
      </c>
      <c r="BN512" s="372">
        <v>11.352</v>
      </c>
      <c r="BO512" s="372">
        <v>11.712</v>
      </c>
      <c r="BP512" s="372">
        <v>12.273999999999999</v>
      </c>
      <c r="BQ512" s="372">
        <v>12.657</v>
      </c>
      <c r="BR512" s="372">
        <v>13.422000000000001</v>
      </c>
      <c r="BS512" s="372">
        <v>14.874000000000001</v>
      </c>
    </row>
    <row r="513" spans="1:71" x14ac:dyDescent="0.2">
      <c r="A513" s="265">
        <f t="shared" si="230"/>
        <v>10.333</v>
      </c>
      <c r="B513" s="265">
        <f t="shared" si="231"/>
        <v>9.5545000000000009</v>
      </c>
      <c r="C513" s="265">
        <f t="shared" si="208"/>
        <v>11.1835</v>
      </c>
      <c r="D513" s="265">
        <f t="shared" si="232"/>
        <v>511</v>
      </c>
      <c r="E513" s="373">
        <f t="shared" si="233"/>
        <v>16.788501026694046</v>
      </c>
      <c r="F513" s="373">
        <f t="shared" si="234"/>
        <v>1.3990417522245038</v>
      </c>
      <c r="G513" s="373">
        <f t="shared" si="235"/>
        <v>25.788501026694046</v>
      </c>
      <c r="H513" s="374">
        <f t="shared" si="236"/>
        <v>0.98032831924209107</v>
      </c>
      <c r="I513" s="374">
        <f t="shared" si="209"/>
        <v>0.87909461360528318</v>
      </c>
      <c r="J513" s="374">
        <f t="shared" si="210"/>
        <v>0.91538218425181173</v>
      </c>
      <c r="K513" s="265" cm="1">
        <f t="array" ref="K513">$G513^gamma_drug4/($G513^gamma_drug4+(AGE_50_drug4+9)^gamma_drug4)</f>
        <v>1</v>
      </c>
      <c r="L513" s="264">
        <f t="shared" si="211"/>
        <v>511</v>
      </c>
      <c r="M513" s="264">
        <f t="shared" si="212"/>
        <v>-0.1128</v>
      </c>
      <c r="N513" s="264">
        <f t="shared" si="213"/>
        <v>10.33305</v>
      </c>
      <c r="O513" s="264">
        <f t="shared" si="214"/>
        <v>0.11687500000000001</v>
      </c>
      <c r="P513" s="264">
        <f t="shared" si="215"/>
        <v>7.26</v>
      </c>
      <c r="Q513" s="264">
        <f t="shared" si="216"/>
        <v>7.9109999999999996</v>
      </c>
      <c r="R513" s="264">
        <f t="shared" si="217"/>
        <v>8.3215000000000003</v>
      </c>
      <c r="S513" s="264">
        <f t="shared" si="218"/>
        <v>8.5474999999999994</v>
      </c>
      <c r="T513" s="264">
        <f t="shared" si="219"/>
        <v>8.910499999999999</v>
      </c>
      <c r="U513" s="264">
        <f t="shared" si="220"/>
        <v>9.1645000000000003</v>
      </c>
      <c r="V513" s="264">
        <f t="shared" si="221"/>
        <v>9.5545000000000009</v>
      </c>
      <c r="W513" s="264">
        <f t="shared" si="222"/>
        <v>10.333</v>
      </c>
      <c r="X513" s="264">
        <f t="shared" si="223"/>
        <v>11.1835</v>
      </c>
      <c r="Y513" s="264">
        <f t="shared" si="224"/>
        <v>11.672000000000001</v>
      </c>
      <c r="Z513" s="264">
        <f t="shared" si="225"/>
        <v>12.016999999999999</v>
      </c>
      <c r="AA513" s="264">
        <f t="shared" si="226"/>
        <v>12.5495</v>
      </c>
      <c r="AB513" s="264">
        <f t="shared" si="227"/>
        <v>12.91</v>
      </c>
      <c r="AC513" s="264">
        <f t="shared" si="228"/>
        <v>13.623000000000001</v>
      </c>
      <c r="AD513" s="264">
        <f t="shared" si="229"/>
        <v>14.9535</v>
      </c>
      <c r="AF513" s="266">
        <v>511</v>
      </c>
      <c r="AG513" s="266">
        <v>2.8899999999999999E-2</v>
      </c>
      <c r="AH513" s="266">
        <v>10.687900000000001</v>
      </c>
      <c r="AI513" s="266">
        <v>0.11070000000000001</v>
      </c>
      <c r="AJ513" s="266">
        <v>7.5789999999999997</v>
      </c>
      <c r="AK513" s="266">
        <v>8.2530000000000001</v>
      </c>
      <c r="AL513" s="266">
        <v>8.6739999999999995</v>
      </c>
      <c r="AM513" s="266">
        <v>8.9039999999999999</v>
      </c>
      <c r="AN513" s="266">
        <v>9.2720000000000002</v>
      </c>
      <c r="AO513" s="266">
        <v>9.5280000000000005</v>
      </c>
      <c r="AP513" s="266">
        <v>9.9179999999999993</v>
      </c>
      <c r="AQ513" s="266">
        <v>10.688000000000001</v>
      </c>
      <c r="AR513" s="266">
        <v>11.516</v>
      </c>
      <c r="AS513" s="266">
        <v>11.984999999999999</v>
      </c>
      <c r="AT513" s="266">
        <v>12.313000000000001</v>
      </c>
      <c r="AU513" s="266">
        <v>12.816000000000001</v>
      </c>
      <c r="AV513" s="266">
        <v>13.154</v>
      </c>
      <c r="AW513" s="266">
        <v>13.814</v>
      </c>
      <c r="AX513" s="266">
        <v>15.022</v>
      </c>
      <c r="BA513" s="372">
        <v>511</v>
      </c>
      <c r="BB513" s="372">
        <v>-0.2545</v>
      </c>
      <c r="BC513" s="372">
        <v>9.9781999999999993</v>
      </c>
      <c r="BD513" s="372">
        <v>0.12305000000000001</v>
      </c>
      <c r="BE513" s="372">
        <v>6.9409999999999998</v>
      </c>
      <c r="BF513" s="372">
        <v>7.569</v>
      </c>
      <c r="BG513" s="372">
        <v>7.9690000000000003</v>
      </c>
      <c r="BH513" s="372">
        <v>8.1910000000000007</v>
      </c>
      <c r="BI513" s="372">
        <v>8.5489999999999995</v>
      </c>
      <c r="BJ513" s="372">
        <v>8.8010000000000002</v>
      </c>
      <c r="BK513" s="372">
        <v>9.1910000000000007</v>
      </c>
      <c r="BL513" s="372">
        <v>9.9779999999999998</v>
      </c>
      <c r="BM513" s="372">
        <v>10.851000000000001</v>
      </c>
      <c r="BN513" s="372">
        <v>11.359</v>
      </c>
      <c r="BO513" s="372">
        <v>11.721</v>
      </c>
      <c r="BP513" s="372">
        <v>12.282999999999999</v>
      </c>
      <c r="BQ513" s="372">
        <v>12.666</v>
      </c>
      <c r="BR513" s="372">
        <v>13.432</v>
      </c>
      <c r="BS513" s="372">
        <v>14.885</v>
      </c>
    </row>
    <row r="514" spans="1:71" x14ac:dyDescent="0.2">
      <c r="A514" s="265">
        <f t="shared" si="230"/>
        <v>10.34</v>
      </c>
      <c r="B514" s="265">
        <f t="shared" si="231"/>
        <v>9.5609999999999999</v>
      </c>
      <c r="C514" s="265">
        <f t="shared" ref="C514:C577" si="237">X514</f>
        <v>11.190999999999999</v>
      </c>
      <c r="D514" s="265">
        <f t="shared" si="232"/>
        <v>512</v>
      </c>
      <c r="E514" s="373">
        <f t="shared" si="233"/>
        <v>16.821355236139631</v>
      </c>
      <c r="F514" s="373">
        <f t="shared" si="234"/>
        <v>1.4017796030116358</v>
      </c>
      <c r="G514" s="373">
        <f t="shared" si="235"/>
        <v>25.821355236139631</v>
      </c>
      <c r="H514" s="374">
        <f t="shared" si="236"/>
        <v>0.98043484038363715</v>
      </c>
      <c r="I514" s="374">
        <f t="shared" ref="I514:I577" si="238">$G514^gamma_drug2/($G514^gamma_drug2+(AGE_50_drug2+9)^gamma_drug2)</f>
        <v>0.87950269193208741</v>
      </c>
      <c r="J514" s="374">
        <f t="shared" ref="J514:J577" si="239">$G514^gamma_drug3/($G514^gamma_drug3+(AGE_50_drug3+9)^gamma_drug3)</f>
        <v>0.91563823667499966</v>
      </c>
      <c r="K514" s="265" cm="1">
        <f t="array" ref="K514">$G514^gamma_drug4/($G514^gamma_drug4+(AGE_50_drug4+9)^gamma_drug4)</f>
        <v>1</v>
      </c>
      <c r="L514" s="264">
        <f t="shared" ref="L514:L577" si="240">AVERAGE(AF514,BA514)</f>
        <v>512</v>
      </c>
      <c r="M514" s="264">
        <f t="shared" ref="M514:M577" si="241">AVERAGE(AG514,BB514)</f>
        <v>-0.11305000000000001</v>
      </c>
      <c r="N514" s="264">
        <f t="shared" ref="N514:N577" si="242">AVERAGE(AH514,BC514)</f>
        <v>10.33995</v>
      </c>
      <c r="O514" s="264">
        <f t="shared" ref="O514:O577" si="243">AVERAGE(AI514,BD514)</f>
        <v>0.116885</v>
      </c>
      <c r="P514" s="264">
        <f t="shared" ref="P514:P577" si="244">AVERAGE(AJ514,BE514)</f>
        <v>7.2645</v>
      </c>
      <c r="Q514" s="264">
        <f t="shared" ref="Q514:Q577" si="245">AVERAGE(AK514,BF514)</f>
        <v>7.9164999999999992</v>
      </c>
      <c r="R514" s="264">
        <f t="shared" ref="R514:R577" si="246">AVERAGE(AL514,BG514)</f>
        <v>8.3264999999999993</v>
      </c>
      <c r="S514" s="264">
        <f t="shared" ref="S514:S577" si="247">AVERAGE(AM514,BH514)</f>
        <v>8.5534999999999997</v>
      </c>
      <c r="T514" s="264">
        <f t="shared" ref="T514:T577" si="248">AVERAGE(AN514,BI514)</f>
        <v>8.9160000000000004</v>
      </c>
      <c r="U514" s="264">
        <f t="shared" ref="U514:U577" si="249">AVERAGE(AO514,BJ514)</f>
        <v>9.1705000000000005</v>
      </c>
      <c r="V514" s="264">
        <f t="shared" ref="V514:V577" si="250">AVERAGE(AP514,BK514)</f>
        <v>9.5609999999999999</v>
      </c>
      <c r="W514" s="264">
        <f t="shared" ref="W514:W577" si="251">AVERAGE(AQ514,BL514)</f>
        <v>10.34</v>
      </c>
      <c r="X514" s="264">
        <f t="shared" ref="X514:X577" si="252">AVERAGE(AR514,BM514)</f>
        <v>11.190999999999999</v>
      </c>
      <c r="Y514" s="264">
        <f t="shared" ref="Y514:Y577" si="253">AVERAGE(AS514,BN514)</f>
        <v>11.68</v>
      </c>
      <c r="Z514" s="264">
        <f t="shared" ref="Z514:Z577" si="254">AVERAGE(AT514,BO514)</f>
        <v>12.025499999999999</v>
      </c>
      <c r="AA514" s="264">
        <f t="shared" ref="AA514:AA577" si="255">AVERAGE(AU514,BP514)</f>
        <v>12.558</v>
      </c>
      <c r="AB514" s="264">
        <f t="shared" ref="AB514:AB577" si="256">AVERAGE(AV514,BQ514)</f>
        <v>12.919</v>
      </c>
      <c r="AC514" s="264">
        <f t="shared" ref="AC514:AC577" si="257">AVERAGE(AW514,BR514)</f>
        <v>13.6325</v>
      </c>
      <c r="AD514" s="264">
        <f t="shared" ref="AD514:AD577" si="258">AVERAGE(AX514,BS514)</f>
        <v>14.963999999999999</v>
      </c>
      <c r="AF514" s="266">
        <v>512</v>
      </c>
      <c r="AG514" s="266">
        <v>2.87E-2</v>
      </c>
      <c r="AH514" s="266">
        <v>10.694800000000001</v>
      </c>
      <c r="AI514" s="266">
        <v>0.11072</v>
      </c>
      <c r="AJ514" s="266">
        <v>7.5830000000000002</v>
      </c>
      <c r="AK514" s="266">
        <v>8.2579999999999991</v>
      </c>
      <c r="AL514" s="266">
        <v>8.6790000000000003</v>
      </c>
      <c r="AM514" s="266">
        <v>8.91</v>
      </c>
      <c r="AN514" s="266">
        <v>9.2769999999999992</v>
      </c>
      <c r="AO514" s="266">
        <v>9.5340000000000007</v>
      </c>
      <c r="AP514" s="266">
        <v>9.9239999999999995</v>
      </c>
      <c r="AQ514" s="266">
        <v>10.695</v>
      </c>
      <c r="AR514" s="266">
        <v>11.523</v>
      </c>
      <c r="AS514" s="266">
        <v>11.993</v>
      </c>
      <c r="AT514" s="266">
        <v>12.321999999999999</v>
      </c>
      <c r="AU514" s="266">
        <v>12.824999999999999</v>
      </c>
      <c r="AV514" s="266">
        <v>13.163</v>
      </c>
      <c r="AW514" s="266">
        <v>13.824</v>
      </c>
      <c r="AX514" s="266">
        <v>15.032999999999999</v>
      </c>
      <c r="BA514" s="372">
        <v>512</v>
      </c>
      <c r="BB514" s="372">
        <v>-0.25480000000000003</v>
      </c>
      <c r="BC514" s="372">
        <v>9.9850999999999992</v>
      </c>
      <c r="BD514" s="372">
        <v>0.12305000000000001</v>
      </c>
      <c r="BE514" s="372">
        <v>6.9459999999999997</v>
      </c>
      <c r="BF514" s="372">
        <v>7.5750000000000002</v>
      </c>
      <c r="BG514" s="372">
        <v>7.9740000000000002</v>
      </c>
      <c r="BH514" s="372">
        <v>8.1969999999999992</v>
      </c>
      <c r="BI514" s="372">
        <v>8.5549999999999997</v>
      </c>
      <c r="BJ514" s="372">
        <v>8.8070000000000004</v>
      </c>
      <c r="BK514" s="372">
        <v>9.1980000000000004</v>
      </c>
      <c r="BL514" s="372">
        <v>9.9849999999999994</v>
      </c>
      <c r="BM514" s="372">
        <v>10.859</v>
      </c>
      <c r="BN514" s="372">
        <v>11.367000000000001</v>
      </c>
      <c r="BO514" s="372">
        <v>11.728999999999999</v>
      </c>
      <c r="BP514" s="372">
        <v>12.291</v>
      </c>
      <c r="BQ514" s="372">
        <v>12.675000000000001</v>
      </c>
      <c r="BR514" s="372">
        <v>13.441000000000001</v>
      </c>
      <c r="BS514" s="372">
        <v>14.895</v>
      </c>
    </row>
    <row r="515" spans="1:71" x14ac:dyDescent="0.2">
      <c r="A515" s="265">
        <f t="shared" ref="A515:A578" si="259">W515</f>
        <v>10.347000000000001</v>
      </c>
      <c r="B515" s="265">
        <f t="shared" ref="B515:B578" si="260">V515</f>
        <v>9.567499999999999</v>
      </c>
      <c r="C515" s="265">
        <f t="shared" si="237"/>
        <v>11.198499999999999</v>
      </c>
      <c r="D515" s="265">
        <f t="shared" ref="D515:D578" si="261">L515</f>
        <v>513</v>
      </c>
      <c r="E515" s="373">
        <f t="shared" ref="E515:E578" si="262">D515/(365.25/12)</f>
        <v>16.854209445585216</v>
      </c>
      <c r="F515" s="373">
        <f t="shared" ref="F515:F578" si="263">D515/365.25</f>
        <v>1.4045174537987679</v>
      </c>
      <c r="G515" s="373">
        <f t="shared" ref="G515:G578" si="264">E515+9</f>
        <v>25.854209445585216</v>
      </c>
      <c r="H515" s="374">
        <f t="shared" ref="H515:H578" si="265">$G515^gamma_drug1/(G515^gamma+(AGE_50_drug1+9)^gamma_drug1)</f>
        <v>0.98054066179701971</v>
      </c>
      <c r="I515" s="374">
        <f t="shared" si="238"/>
        <v>0.87990906444375072</v>
      </c>
      <c r="J515" s="374">
        <f t="shared" si="239"/>
        <v>0.91589326123297454</v>
      </c>
      <c r="K515" s="265" cm="1">
        <f t="array" ref="K515">$G515^gamma_drug4/($G515^gamma_drug4+(AGE_50_drug4+9)^gamma_drug4)</f>
        <v>1</v>
      </c>
      <c r="L515" s="264">
        <f t="shared" si="240"/>
        <v>513</v>
      </c>
      <c r="M515" s="264">
        <f t="shared" si="241"/>
        <v>-0.1133</v>
      </c>
      <c r="N515" s="264">
        <f t="shared" si="242"/>
        <v>10.3468</v>
      </c>
      <c r="O515" s="264">
        <f t="shared" si="243"/>
        <v>0.11688999999999999</v>
      </c>
      <c r="P515" s="264">
        <f t="shared" si="244"/>
        <v>7.2694999999999999</v>
      </c>
      <c r="Q515" s="264">
        <f t="shared" si="245"/>
        <v>7.9215</v>
      </c>
      <c r="R515" s="264">
        <f t="shared" si="246"/>
        <v>8.3320000000000007</v>
      </c>
      <c r="S515" s="264">
        <f t="shared" si="247"/>
        <v>8.5584999999999987</v>
      </c>
      <c r="T515" s="264">
        <f t="shared" si="248"/>
        <v>8.9220000000000006</v>
      </c>
      <c r="U515" s="264">
        <f t="shared" si="249"/>
        <v>9.1760000000000002</v>
      </c>
      <c r="V515" s="264">
        <f t="shared" si="250"/>
        <v>9.567499999999999</v>
      </c>
      <c r="W515" s="264">
        <f t="shared" si="251"/>
        <v>10.347000000000001</v>
      </c>
      <c r="X515" s="264">
        <f t="shared" si="252"/>
        <v>11.198499999999999</v>
      </c>
      <c r="Y515" s="264">
        <f t="shared" si="253"/>
        <v>11.687999999999999</v>
      </c>
      <c r="Z515" s="264">
        <f t="shared" si="254"/>
        <v>12.0335</v>
      </c>
      <c r="AA515" s="264">
        <f t="shared" si="255"/>
        <v>12.566500000000001</v>
      </c>
      <c r="AB515" s="264">
        <f t="shared" si="256"/>
        <v>12.927499999999998</v>
      </c>
      <c r="AC515" s="264">
        <f t="shared" si="257"/>
        <v>13.641999999999999</v>
      </c>
      <c r="AD515" s="264">
        <f t="shared" si="258"/>
        <v>14.974499999999999</v>
      </c>
      <c r="AF515" s="266">
        <v>513</v>
      </c>
      <c r="AG515" s="266">
        <v>2.8500000000000001E-2</v>
      </c>
      <c r="AH515" s="266">
        <v>10.701599999999999</v>
      </c>
      <c r="AI515" s="266">
        <v>0.11073</v>
      </c>
      <c r="AJ515" s="266">
        <v>7.5880000000000001</v>
      </c>
      <c r="AK515" s="266">
        <v>8.2629999999999999</v>
      </c>
      <c r="AL515" s="266">
        <v>8.6839999999999993</v>
      </c>
      <c r="AM515" s="266">
        <v>8.9149999999999991</v>
      </c>
      <c r="AN515" s="266">
        <v>9.2829999999999995</v>
      </c>
      <c r="AO515" s="266">
        <v>9.5389999999999997</v>
      </c>
      <c r="AP515" s="266">
        <v>9.9309999999999992</v>
      </c>
      <c r="AQ515" s="266">
        <v>10.702</v>
      </c>
      <c r="AR515" s="266">
        <v>11.531000000000001</v>
      </c>
      <c r="AS515" s="266">
        <v>12.000999999999999</v>
      </c>
      <c r="AT515" s="266">
        <v>12.33</v>
      </c>
      <c r="AU515" s="266">
        <v>12.833</v>
      </c>
      <c r="AV515" s="266">
        <v>13.170999999999999</v>
      </c>
      <c r="AW515" s="266">
        <v>13.833</v>
      </c>
      <c r="AX515" s="266">
        <v>15.042999999999999</v>
      </c>
      <c r="BA515" s="372">
        <v>513</v>
      </c>
      <c r="BB515" s="372">
        <v>-0.25509999999999999</v>
      </c>
      <c r="BC515" s="372">
        <v>9.9920000000000009</v>
      </c>
      <c r="BD515" s="372">
        <v>0.12305000000000001</v>
      </c>
      <c r="BE515" s="372">
        <v>6.9509999999999996</v>
      </c>
      <c r="BF515" s="372">
        <v>7.58</v>
      </c>
      <c r="BG515" s="372">
        <v>7.98</v>
      </c>
      <c r="BH515" s="372">
        <v>8.202</v>
      </c>
      <c r="BI515" s="372">
        <v>8.5609999999999999</v>
      </c>
      <c r="BJ515" s="372">
        <v>8.8130000000000006</v>
      </c>
      <c r="BK515" s="372">
        <v>9.2040000000000006</v>
      </c>
      <c r="BL515" s="372">
        <v>9.9920000000000009</v>
      </c>
      <c r="BM515" s="372">
        <v>10.866</v>
      </c>
      <c r="BN515" s="372">
        <v>11.375</v>
      </c>
      <c r="BO515" s="372">
        <v>11.737</v>
      </c>
      <c r="BP515" s="372">
        <v>12.3</v>
      </c>
      <c r="BQ515" s="372">
        <v>12.683999999999999</v>
      </c>
      <c r="BR515" s="372">
        <v>13.451000000000001</v>
      </c>
      <c r="BS515" s="372">
        <v>14.906000000000001</v>
      </c>
    </row>
    <row r="516" spans="1:71" x14ac:dyDescent="0.2">
      <c r="A516" s="265">
        <f t="shared" si="259"/>
        <v>10.3535</v>
      </c>
      <c r="B516" s="265">
        <f t="shared" si="260"/>
        <v>9.5739999999999998</v>
      </c>
      <c r="C516" s="265">
        <f t="shared" si="237"/>
        <v>11.206</v>
      </c>
      <c r="D516" s="265">
        <f t="shared" si="261"/>
        <v>514</v>
      </c>
      <c r="E516" s="373">
        <f t="shared" si="262"/>
        <v>16.887063655030801</v>
      </c>
      <c r="F516" s="373">
        <f t="shared" si="263"/>
        <v>1.4072553045859</v>
      </c>
      <c r="G516" s="373">
        <f t="shared" si="264"/>
        <v>25.887063655030801</v>
      </c>
      <c r="H516" s="374">
        <f t="shared" si="265"/>
        <v>0.98064578883613751</v>
      </c>
      <c r="I516" s="374">
        <f t="shared" si="238"/>
        <v>0.8803137391626672</v>
      </c>
      <c r="J516" s="374">
        <f t="shared" si="239"/>
        <v>0.91614726292213711</v>
      </c>
      <c r="K516" s="265" cm="1">
        <f t="array" ref="K516">$G516^gamma_drug4/($G516^gamma_drug4+(AGE_50_drug4+9)^gamma_drug4)</f>
        <v>1</v>
      </c>
      <c r="L516" s="264">
        <f t="shared" si="240"/>
        <v>514</v>
      </c>
      <c r="M516" s="264">
        <f t="shared" si="241"/>
        <v>-0.11350000000000002</v>
      </c>
      <c r="N516" s="264">
        <f t="shared" si="242"/>
        <v>10.35365</v>
      </c>
      <c r="O516" s="264">
        <f t="shared" si="243"/>
        <v>0.116895</v>
      </c>
      <c r="P516" s="264">
        <f t="shared" si="244"/>
        <v>7.274</v>
      </c>
      <c r="Q516" s="264">
        <f t="shared" si="245"/>
        <v>7.9269999999999996</v>
      </c>
      <c r="R516" s="264">
        <f t="shared" si="246"/>
        <v>8.3375000000000004</v>
      </c>
      <c r="S516" s="264">
        <f t="shared" si="247"/>
        <v>8.5644999999999989</v>
      </c>
      <c r="T516" s="264">
        <f t="shared" si="248"/>
        <v>8.9280000000000008</v>
      </c>
      <c r="U516" s="264">
        <f t="shared" si="249"/>
        <v>9.182500000000001</v>
      </c>
      <c r="V516" s="264">
        <f t="shared" si="250"/>
        <v>9.5739999999999998</v>
      </c>
      <c r="W516" s="264">
        <f t="shared" si="251"/>
        <v>10.3535</v>
      </c>
      <c r="X516" s="264">
        <f t="shared" si="252"/>
        <v>11.206</v>
      </c>
      <c r="Y516" s="264">
        <f t="shared" si="253"/>
        <v>11.696</v>
      </c>
      <c r="Z516" s="264">
        <f t="shared" si="254"/>
        <v>12.041499999999999</v>
      </c>
      <c r="AA516" s="264">
        <f t="shared" si="255"/>
        <v>12.5755</v>
      </c>
      <c r="AB516" s="264">
        <f t="shared" si="256"/>
        <v>12.936499999999999</v>
      </c>
      <c r="AC516" s="264">
        <f t="shared" si="257"/>
        <v>13.651</v>
      </c>
      <c r="AD516" s="264">
        <f t="shared" si="258"/>
        <v>14.984999999999999</v>
      </c>
      <c r="AF516" s="266">
        <v>514</v>
      </c>
      <c r="AG516" s="266">
        <v>2.8299999999999999E-2</v>
      </c>
      <c r="AH516" s="266">
        <v>10.708399999999999</v>
      </c>
      <c r="AI516" s="266">
        <v>0.11074000000000001</v>
      </c>
      <c r="AJ516" s="266">
        <v>7.5919999999999996</v>
      </c>
      <c r="AK516" s="266">
        <v>8.2690000000000001</v>
      </c>
      <c r="AL516" s="266">
        <v>8.69</v>
      </c>
      <c r="AM516" s="266">
        <v>8.9209999999999994</v>
      </c>
      <c r="AN516" s="266">
        <v>9.2889999999999997</v>
      </c>
      <c r="AO516" s="266">
        <v>9.5449999999999999</v>
      </c>
      <c r="AP516" s="266">
        <v>9.9369999999999994</v>
      </c>
      <c r="AQ516" s="266">
        <v>10.708</v>
      </c>
      <c r="AR516" s="266">
        <v>11.538</v>
      </c>
      <c r="AS516" s="266">
        <v>12.009</v>
      </c>
      <c r="AT516" s="266">
        <v>12.337999999999999</v>
      </c>
      <c r="AU516" s="266">
        <v>12.842000000000001</v>
      </c>
      <c r="AV516" s="266">
        <v>13.18</v>
      </c>
      <c r="AW516" s="266">
        <v>13.842000000000001</v>
      </c>
      <c r="AX516" s="266">
        <v>15.053000000000001</v>
      </c>
      <c r="BA516" s="372">
        <v>514</v>
      </c>
      <c r="BB516" s="372">
        <v>-0.25530000000000003</v>
      </c>
      <c r="BC516" s="372">
        <v>9.9989000000000008</v>
      </c>
      <c r="BD516" s="372">
        <v>0.12305000000000001</v>
      </c>
      <c r="BE516" s="372">
        <v>6.9560000000000004</v>
      </c>
      <c r="BF516" s="372">
        <v>7.585</v>
      </c>
      <c r="BG516" s="372">
        <v>7.9850000000000003</v>
      </c>
      <c r="BH516" s="372">
        <v>8.2080000000000002</v>
      </c>
      <c r="BI516" s="372">
        <v>8.5670000000000002</v>
      </c>
      <c r="BJ516" s="372">
        <v>8.82</v>
      </c>
      <c r="BK516" s="372">
        <v>9.2110000000000003</v>
      </c>
      <c r="BL516" s="372">
        <v>9.9990000000000006</v>
      </c>
      <c r="BM516" s="372">
        <v>10.874000000000001</v>
      </c>
      <c r="BN516" s="372">
        <v>11.382999999999999</v>
      </c>
      <c r="BO516" s="372">
        <v>11.744999999999999</v>
      </c>
      <c r="BP516" s="372">
        <v>12.308999999999999</v>
      </c>
      <c r="BQ516" s="372">
        <v>12.693</v>
      </c>
      <c r="BR516" s="372">
        <v>13.46</v>
      </c>
      <c r="BS516" s="372">
        <v>14.917</v>
      </c>
    </row>
    <row r="517" spans="1:71" x14ac:dyDescent="0.2">
      <c r="A517" s="265">
        <f t="shared" si="259"/>
        <v>10.3605</v>
      </c>
      <c r="B517" s="265">
        <f t="shared" si="260"/>
        <v>9.58</v>
      </c>
      <c r="C517" s="265">
        <f t="shared" si="237"/>
        <v>11.213000000000001</v>
      </c>
      <c r="D517" s="265">
        <f t="shared" si="261"/>
        <v>515</v>
      </c>
      <c r="E517" s="373">
        <f t="shared" si="262"/>
        <v>16.919917864476385</v>
      </c>
      <c r="F517" s="373">
        <f t="shared" si="263"/>
        <v>1.4099931553730323</v>
      </c>
      <c r="G517" s="373">
        <f t="shared" si="264"/>
        <v>25.919917864476385</v>
      </c>
      <c r="H517" s="374">
        <f t="shared" si="265"/>
        <v>0.98075022680867563</v>
      </c>
      <c r="I517" s="374">
        <f t="shared" si="238"/>
        <v>0.88071672407323565</v>
      </c>
      <c r="J517" s="374">
        <f t="shared" si="239"/>
        <v>0.916400246711361</v>
      </c>
      <c r="K517" s="265" cm="1">
        <f t="array" ref="K517">$G517^gamma_drug4/($G517^gamma_drug4+(AGE_50_drug4+9)^gamma_drug4)</f>
        <v>1</v>
      </c>
      <c r="L517" s="264">
        <f t="shared" si="240"/>
        <v>515</v>
      </c>
      <c r="M517" s="264">
        <f t="shared" si="241"/>
        <v>-0.11374999999999999</v>
      </c>
      <c r="N517" s="264">
        <f t="shared" si="242"/>
        <v>10.36055</v>
      </c>
      <c r="O517" s="264">
        <f t="shared" si="243"/>
        <v>0.1169</v>
      </c>
      <c r="P517" s="264">
        <f t="shared" si="244"/>
        <v>7.2789999999999999</v>
      </c>
      <c r="Q517" s="264">
        <f t="shared" si="245"/>
        <v>7.9319999999999995</v>
      </c>
      <c r="R517" s="264">
        <f t="shared" si="246"/>
        <v>8.343</v>
      </c>
      <c r="S517" s="264">
        <f t="shared" si="247"/>
        <v>8.5704999999999991</v>
      </c>
      <c r="T517" s="264">
        <f t="shared" si="248"/>
        <v>8.9340000000000011</v>
      </c>
      <c r="U517" s="264">
        <f t="shared" si="249"/>
        <v>9.1890000000000001</v>
      </c>
      <c r="V517" s="264">
        <f t="shared" si="250"/>
        <v>9.58</v>
      </c>
      <c r="W517" s="264">
        <f t="shared" si="251"/>
        <v>10.3605</v>
      </c>
      <c r="X517" s="264">
        <f t="shared" si="252"/>
        <v>11.213000000000001</v>
      </c>
      <c r="Y517" s="264">
        <f t="shared" si="253"/>
        <v>11.7035</v>
      </c>
      <c r="Z517" s="264">
        <f t="shared" si="254"/>
        <v>12.0495</v>
      </c>
      <c r="AA517" s="264">
        <f t="shared" si="255"/>
        <v>12.583500000000001</v>
      </c>
      <c r="AB517" s="264">
        <f t="shared" si="256"/>
        <v>12.945499999999999</v>
      </c>
      <c r="AC517" s="264">
        <f t="shared" si="257"/>
        <v>13.660500000000001</v>
      </c>
      <c r="AD517" s="264">
        <f t="shared" si="258"/>
        <v>14.9955</v>
      </c>
      <c r="AF517" s="266">
        <v>515</v>
      </c>
      <c r="AG517" s="266">
        <v>2.81E-2</v>
      </c>
      <c r="AH517" s="266">
        <v>10.715299999999999</v>
      </c>
      <c r="AI517" s="266">
        <v>0.11075</v>
      </c>
      <c r="AJ517" s="266">
        <v>7.5970000000000004</v>
      </c>
      <c r="AK517" s="266">
        <v>8.2739999999999991</v>
      </c>
      <c r="AL517" s="266">
        <v>8.6950000000000003</v>
      </c>
      <c r="AM517" s="266">
        <v>8.9269999999999996</v>
      </c>
      <c r="AN517" s="266">
        <v>9.2949999999999999</v>
      </c>
      <c r="AO517" s="266">
        <v>9.5519999999999996</v>
      </c>
      <c r="AP517" s="266">
        <v>9.9429999999999996</v>
      </c>
      <c r="AQ517" s="266">
        <v>10.715</v>
      </c>
      <c r="AR517" s="266">
        <v>11.545</v>
      </c>
      <c r="AS517" s="266">
        <v>12.016</v>
      </c>
      <c r="AT517" s="266">
        <v>12.346</v>
      </c>
      <c r="AU517" s="266">
        <v>12.85</v>
      </c>
      <c r="AV517" s="266">
        <v>13.189</v>
      </c>
      <c r="AW517" s="266">
        <v>13.851000000000001</v>
      </c>
      <c r="AX517" s="266">
        <v>15.064</v>
      </c>
      <c r="BA517" s="372">
        <v>515</v>
      </c>
      <c r="BB517" s="372">
        <v>-0.25559999999999999</v>
      </c>
      <c r="BC517" s="372">
        <v>10.005800000000001</v>
      </c>
      <c r="BD517" s="372">
        <v>0.12305000000000001</v>
      </c>
      <c r="BE517" s="372">
        <v>6.9610000000000003</v>
      </c>
      <c r="BF517" s="372">
        <v>7.59</v>
      </c>
      <c r="BG517" s="372">
        <v>7.9909999999999997</v>
      </c>
      <c r="BH517" s="372">
        <v>8.2140000000000004</v>
      </c>
      <c r="BI517" s="372">
        <v>8.5730000000000004</v>
      </c>
      <c r="BJ517" s="372">
        <v>8.8260000000000005</v>
      </c>
      <c r="BK517" s="372">
        <v>9.2170000000000005</v>
      </c>
      <c r="BL517" s="372">
        <v>10.006</v>
      </c>
      <c r="BM517" s="372">
        <v>10.881</v>
      </c>
      <c r="BN517" s="372">
        <v>11.391</v>
      </c>
      <c r="BO517" s="372">
        <v>11.753</v>
      </c>
      <c r="BP517" s="372">
        <v>12.317</v>
      </c>
      <c r="BQ517" s="372">
        <v>12.702</v>
      </c>
      <c r="BR517" s="372">
        <v>13.47</v>
      </c>
      <c r="BS517" s="372">
        <v>14.927</v>
      </c>
    </row>
    <row r="518" spans="1:71" x14ac:dyDescent="0.2">
      <c r="A518" s="265">
        <f t="shared" si="259"/>
        <v>10.3675</v>
      </c>
      <c r="B518" s="265">
        <f t="shared" si="260"/>
        <v>9.5860000000000003</v>
      </c>
      <c r="C518" s="265">
        <f t="shared" si="237"/>
        <v>11.221</v>
      </c>
      <c r="D518" s="265">
        <f t="shared" si="261"/>
        <v>516</v>
      </c>
      <c r="E518" s="373">
        <f t="shared" si="262"/>
        <v>16.95277207392197</v>
      </c>
      <c r="F518" s="373">
        <f t="shared" si="263"/>
        <v>1.4127310061601643</v>
      </c>
      <c r="G518" s="373">
        <f t="shared" si="264"/>
        <v>25.95277207392197</v>
      </c>
      <c r="H518" s="374">
        <f t="shared" si="265"/>
        <v>0.98085398097654319</v>
      </c>
      <c r="I518" s="374">
        <f t="shared" si="238"/>
        <v>0.88111802712199783</v>
      </c>
      <c r="J518" s="374">
        <f t="shared" si="239"/>
        <v>0.9166522175421532</v>
      </c>
      <c r="K518" s="265" cm="1">
        <f t="array" ref="K518">$G518^gamma_drug4/($G518^gamma_drug4+(AGE_50_drug4+9)^gamma_drug4)</f>
        <v>1</v>
      </c>
      <c r="L518" s="264">
        <f t="shared" si="240"/>
        <v>516</v>
      </c>
      <c r="M518" s="264">
        <f t="shared" si="241"/>
        <v>-0.11395000000000001</v>
      </c>
      <c r="N518" s="264">
        <f t="shared" si="242"/>
        <v>10.3674</v>
      </c>
      <c r="O518" s="264">
        <f t="shared" si="243"/>
        <v>0.11691</v>
      </c>
      <c r="P518" s="264">
        <f t="shared" si="244"/>
        <v>7.2840000000000007</v>
      </c>
      <c r="Q518" s="264">
        <f t="shared" si="245"/>
        <v>7.9375</v>
      </c>
      <c r="R518" s="264">
        <f t="shared" si="246"/>
        <v>8.3484999999999996</v>
      </c>
      <c r="S518" s="264">
        <f t="shared" si="247"/>
        <v>8.5760000000000005</v>
      </c>
      <c r="T518" s="264">
        <f t="shared" si="248"/>
        <v>8.9390000000000001</v>
      </c>
      <c r="U518" s="264">
        <f t="shared" si="249"/>
        <v>9.1945000000000014</v>
      </c>
      <c r="V518" s="264">
        <f t="shared" si="250"/>
        <v>9.5860000000000003</v>
      </c>
      <c r="W518" s="264">
        <f t="shared" si="251"/>
        <v>10.3675</v>
      </c>
      <c r="X518" s="264">
        <f t="shared" si="252"/>
        <v>11.221</v>
      </c>
      <c r="Y518" s="264">
        <f t="shared" si="253"/>
        <v>11.711499999999999</v>
      </c>
      <c r="Z518" s="264">
        <f t="shared" si="254"/>
        <v>12.057499999999999</v>
      </c>
      <c r="AA518" s="264">
        <f t="shared" si="255"/>
        <v>12.592500000000001</v>
      </c>
      <c r="AB518" s="264">
        <f t="shared" si="256"/>
        <v>12.954000000000001</v>
      </c>
      <c r="AC518" s="264">
        <f t="shared" si="257"/>
        <v>13.67</v>
      </c>
      <c r="AD518" s="264">
        <f t="shared" si="258"/>
        <v>15.006</v>
      </c>
      <c r="AF518" s="266">
        <v>516</v>
      </c>
      <c r="AG518" s="266">
        <v>2.7900000000000001E-2</v>
      </c>
      <c r="AH518" s="266">
        <v>10.722099999999999</v>
      </c>
      <c r="AI518" s="266">
        <v>0.11076999999999999</v>
      </c>
      <c r="AJ518" s="266">
        <v>7.6020000000000003</v>
      </c>
      <c r="AK518" s="266">
        <v>8.2789999999999999</v>
      </c>
      <c r="AL518" s="266">
        <v>8.6999999999999993</v>
      </c>
      <c r="AM518" s="266">
        <v>8.9320000000000004</v>
      </c>
      <c r="AN518" s="266">
        <v>9.3000000000000007</v>
      </c>
      <c r="AO518" s="266">
        <v>9.5570000000000004</v>
      </c>
      <c r="AP518" s="266">
        <v>9.9489999999999998</v>
      </c>
      <c r="AQ518" s="266">
        <v>10.722</v>
      </c>
      <c r="AR518" s="266">
        <v>11.553000000000001</v>
      </c>
      <c r="AS518" s="266">
        <v>12.023999999999999</v>
      </c>
      <c r="AT518" s="266">
        <v>12.353999999999999</v>
      </c>
      <c r="AU518" s="266">
        <v>12.859</v>
      </c>
      <c r="AV518" s="266">
        <v>13.198</v>
      </c>
      <c r="AW518" s="266">
        <v>13.861000000000001</v>
      </c>
      <c r="AX518" s="266">
        <v>15.074</v>
      </c>
      <c r="BA518" s="372">
        <v>516</v>
      </c>
      <c r="BB518" s="372">
        <v>-0.25580000000000003</v>
      </c>
      <c r="BC518" s="372">
        <v>10.012700000000001</v>
      </c>
      <c r="BD518" s="372">
        <v>0.12305000000000001</v>
      </c>
      <c r="BE518" s="372">
        <v>6.9660000000000002</v>
      </c>
      <c r="BF518" s="372">
        <v>7.5960000000000001</v>
      </c>
      <c r="BG518" s="372">
        <v>7.9969999999999999</v>
      </c>
      <c r="BH518" s="372">
        <v>8.2200000000000006</v>
      </c>
      <c r="BI518" s="372">
        <v>8.5779999999999994</v>
      </c>
      <c r="BJ518" s="372">
        <v>8.8320000000000007</v>
      </c>
      <c r="BK518" s="372">
        <v>9.2230000000000008</v>
      </c>
      <c r="BL518" s="372">
        <v>10.013</v>
      </c>
      <c r="BM518" s="372">
        <v>10.888999999999999</v>
      </c>
      <c r="BN518" s="372">
        <v>11.398999999999999</v>
      </c>
      <c r="BO518" s="372">
        <v>11.760999999999999</v>
      </c>
      <c r="BP518" s="372">
        <v>12.326000000000001</v>
      </c>
      <c r="BQ518" s="372">
        <v>12.71</v>
      </c>
      <c r="BR518" s="372">
        <v>13.478999999999999</v>
      </c>
      <c r="BS518" s="372">
        <v>14.938000000000001</v>
      </c>
    </row>
    <row r="519" spans="1:71" x14ac:dyDescent="0.2">
      <c r="A519" s="265">
        <f t="shared" si="259"/>
        <v>10.374499999999999</v>
      </c>
      <c r="B519" s="265">
        <f t="shared" si="260"/>
        <v>9.593</v>
      </c>
      <c r="C519" s="265">
        <f t="shared" si="237"/>
        <v>11.228000000000002</v>
      </c>
      <c r="D519" s="265">
        <f t="shared" si="261"/>
        <v>517</v>
      </c>
      <c r="E519" s="373">
        <f t="shared" si="262"/>
        <v>16.985626283367555</v>
      </c>
      <c r="F519" s="373">
        <f t="shared" si="263"/>
        <v>1.4154688569472964</v>
      </c>
      <c r="G519" s="373">
        <f t="shared" si="264"/>
        <v>25.985626283367555</v>
      </c>
      <c r="H519" s="374">
        <f t="shared" si="265"/>
        <v>0.98095705655630583</v>
      </c>
      <c r="I519" s="374">
        <f t="shared" si="238"/>
        <v>0.88151765621777767</v>
      </c>
      <c r="J519" s="374">
        <f t="shared" si="239"/>
        <v>0.91690318032881413</v>
      </c>
      <c r="K519" s="265" cm="1">
        <f t="array" ref="K519">$G519^gamma_drug4/($G519^gamma_drug4+(AGE_50_drug4+9)^gamma_drug4)</f>
        <v>1</v>
      </c>
      <c r="L519" s="264">
        <f t="shared" si="240"/>
        <v>517</v>
      </c>
      <c r="M519" s="264">
        <f t="shared" si="241"/>
        <v>-0.11424999999999999</v>
      </c>
      <c r="N519" s="264">
        <f t="shared" si="242"/>
        <v>10.37425</v>
      </c>
      <c r="O519" s="264">
        <f t="shared" si="243"/>
        <v>0.11691500000000001</v>
      </c>
      <c r="P519" s="264">
        <f t="shared" si="244"/>
        <v>7.2880000000000003</v>
      </c>
      <c r="Q519" s="264">
        <f t="shared" si="245"/>
        <v>7.9425000000000008</v>
      </c>
      <c r="R519" s="264">
        <f t="shared" si="246"/>
        <v>8.3539999999999992</v>
      </c>
      <c r="S519" s="264">
        <f t="shared" si="247"/>
        <v>8.5815000000000001</v>
      </c>
      <c r="T519" s="264">
        <f t="shared" si="248"/>
        <v>8.9450000000000003</v>
      </c>
      <c r="U519" s="264">
        <f t="shared" si="249"/>
        <v>9.2004999999999999</v>
      </c>
      <c r="V519" s="264">
        <f t="shared" si="250"/>
        <v>9.593</v>
      </c>
      <c r="W519" s="264">
        <f t="shared" si="251"/>
        <v>10.374499999999999</v>
      </c>
      <c r="X519" s="264">
        <f t="shared" si="252"/>
        <v>11.228000000000002</v>
      </c>
      <c r="Y519" s="264">
        <f t="shared" si="253"/>
        <v>11.7195</v>
      </c>
      <c r="Z519" s="264">
        <f t="shared" si="254"/>
        <v>12.0655</v>
      </c>
      <c r="AA519" s="264">
        <f t="shared" si="255"/>
        <v>12.6005</v>
      </c>
      <c r="AB519" s="264">
        <f t="shared" si="256"/>
        <v>12.962499999999999</v>
      </c>
      <c r="AC519" s="264">
        <f t="shared" si="257"/>
        <v>13.678999999999998</v>
      </c>
      <c r="AD519" s="264">
        <f t="shared" si="258"/>
        <v>15.016500000000001</v>
      </c>
      <c r="AF519" s="266">
        <v>517</v>
      </c>
      <c r="AG519" s="266">
        <v>2.76E-2</v>
      </c>
      <c r="AH519" s="266">
        <v>10.728899999999999</v>
      </c>
      <c r="AI519" s="266">
        <v>0.11078</v>
      </c>
      <c r="AJ519" s="266">
        <v>7.6059999999999999</v>
      </c>
      <c r="AK519" s="266">
        <v>8.2840000000000007</v>
      </c>
      <c r="AL519" s="266">
        <v>8.7059999999999995</v>
      </c>
      <c r="AM519" s="266">
        <v>8.9380000000000006</v>
      </c>
      <c r="AN519" s="266">
        <v>9.3059999999999992</v>
      </c>
      <c r="AO519" s="266">
        <v>9.5630000000000006</v>
      </c>
      <c r="AP519" s="266">
        <v>9.9559999999999995</v>
      </c>
      <c r="AQ519" s="266">
        <v>10.728999999999999</v>
      </c>
      <c r="AR519" s="266">
        <v>11.56</v>
      </c>
      <c r="AS519" s="266">
        <v>12.032</v>
      </c>
      <c r="AT519" s="266">
        <v>12.362</v>
      </c>
      <c r="AU519" s="266">
        <v>12.867000000000001</v>
      </c>
      <c r="AV519" s="266">
        <v>13.206</v>
      </c>
      <c r="AW519" s="266">
        <v>13.87</v>
      </c>
      <c r="AX519" s="266">
        <v>15.085000000000001</v>
      </c>
      <c r="BA519" s="372">
        <v>517</v>
      </c>
      <c r="BB519" s="372">
        <v>-0.25609999999999999</v>
      </c>
      <c r="BC519" s="372">
        <v>10.019600000000001</v>
      </c>
      <c r="BD519" s="372">
        <v>0.12305000000000001</v>
      </c>
      <c r="BE519" s="372">
        <v>6.97</v>
      </c>
      <c r="BF519" s="372">
        <v>7.601</v>
      </c>
      <c r="BG519" s="372">
        <v>8.0020000000000007</v>
      </c>
      <c r="BH519" s="372">
        <v>8.2249999999999996</v>
      </c>
      <c r="BI519" s="372">
        <v>8.5839999999999996</v>
      </c>
      <c r="BJ519" s="372">
        <v>8.8379999999999992</v>
      </c>
      <c r="BK519" s="372">
        <v>9.23</v>
      </c>
      <c r="BL519" s="372">
        <v>10.02</v>
      </c>
      <c r="BM519" s="372">
        <v>10.896000000000001</v>
      </c>
      <c r="BN519" s="372">
        <v>11.407</v>
      </c>
      <c r="BO519" s="372">
        <v>11.769</v>
      </c>
      <c r="BP519" s="372">
        <v>12.334</v>
      </c>
      <c r="BQ519" s="372">
        <v>12.718999999999999</v>
      </c>
      <c r="BR519" s="372">
        <v>13.488</v>
      </c>
      <c r="BS519" s="372">
        <v>14.948</v>
      </c>
    </row>
    <row r="520" spans="1:71" x14ac:dyDescent="0.2">
      <c r="A520" s="265">
        <f t="shared" si="259"/>
        <v>10.381499999999999</v>
      </c>
      <c r="B520" s="265">
        <f t="shared" si="260"/>
        <v>9.5990000000000002</v>
      </c>
      <c r="C520" s="265">
        <f t="shared" si="237"/>
        <v>11.236000000000001</v>
      </c>
      <c r="D520" s="265">
        <f t="shared" si="261"/>
        <v>518</v>
      </c>
      <c r="E520" s="373">
        <f t="shared" si="262"/>
        <v>17.018480492813143</v>
      </c>
      <c r="F520" s="373">
        <f t="shared" si="263"/>
        <v>1.4182067077344285</v>
      </c>
      <c r="G520" s="373">
        <f t="shared" si="264"/>
        <v>26.018480492813143</v>
      </c>
      <c r="H520" s="374">
        <f t="shared" si="265"/>
        <v>0.98105945871961497</v>
      </c>
      <c r="I520" s="374">
        <f t="shared" si="238"/>
        <v>0.8819156192318196</v>
      </c>
      <c r="J520" s="374">
        <f t="shared" si="239"/>
        <v>0.91715313995859682</v>
      </c>
      <c r="K520" s="265" cm="1">
        <f t="array" ref="K520">$G520^gamma_drug4/($G520^gamma_drug4+(AGE_50_drug4+9)^gamma_drug4)</f>
        <v>1</v>
      </c>
      <c r="L520" s="264">
        <f t="shared" si="240"/>
        <v>518</v>
      </c>
      <c r="M520" s="264">
        <f t="shared" si="241"/>
        <v>-0.1145</v>
      </c>
      <c r="N520" s="264">
        <f t="shared" si="242"/>
        <v>10.3811</v>
      </c>
      <c r="O520" s="264">
        <f t="shared" si="243"/>
        <v>0.116925</v>
      </c>
      <c r="P520" s="264">
        <f t="shared" si="244"/>
        <v>7.2929999999999993</v>
      </c>
      <c r="Q520" s="264">
        <f t="shared" si="245"/>
        <v>7.9474999999999998</v>
      </c>
      <c r="R520" s="264">
        <f t="shared" si="246"/>
        <v>8.3595000000000006</v>
      </c>
      <c r="S520" s="264">
        <f t="shared" si="247"/>
        <v>8.5869999999999997</v>
      </c>
      <c r="T520" s="264">
        <f t="shared" si="248"/>
        <v>8.9510000000000005</v>
      </c>
      <c r="U520" s="264">
        <f t="shared" si="249"/>
        <v>9.2065000000000001</v>
      </c>
      <c r="V520" s="264">
        <f t="shared" si="250"/>
        <v>9.5990000000000002</v>
      </c>
      <c r="W520" s="264">
        <f t="shared" si="251"/>
        <v>10.381499999999999</v>
      </c>
      <c r="X520" s="264">
        <f t="shared" si="252"/>
        <v>11.236000000000001</v>
      </c>
      <c r="Y520" s="264">
        <f t="shared" si="253"/>
        <v>11.727499999999999</v>
      </c>
      <c r="Z520" s="264">
        <f t="shared" si="254"/>
        <v>12.074</v>
      </c>
      <c r="AA520" s="264">
        <f t="shared" si="255"/>
        <v>12.609500000000001</v>
      </c>
      <c r="AB520" s="264">
        <f t="shared" si="256"/>
        <v>12.971499999999999</v>
      </c>
      <c r="AC520" s="264">
        <f t="shared" si="257"/>
        <v>13.688499999999999</v>
      </c>
      <c r="AD520" s="264">
        <f t="shared" si="258"/>
        <v>15.0275</v>
      </c>
      <c r="AF520" s="266">
        <v>518</v>
      </c>
      <c r="AG520" s="266">
        <v>2.7400000000000001E-2</v>
      </c>
      <c r="AH520" s="266">
        <v>10.7357</v>
      </c>
      <c r="AI520" s="266">
        <v>0.11079</v>
      </c>
      <c r="AJ520" s="266">
        <v>7.6109999999999998</v>
      </c>
      <c r="AK520" s="266">
        <v>8.2889999999999997</v>
      </c>
      <c r="AL520" s="266">
        <v>8.7110000000000003</v>
      </c>
      <c r="AM520" s="266">
        <v>8.9429999999999996</v>
      </c>
      <c r="AN520" s="266">
        <v>9.3119999999999994</v>
      </c>
      <c r="AO520" s="266">
        <v>9.5690000000000008</v>
      </c>
      <c r="AP520" s="266">
        <v>9.9619999999999997</v>
      </c>
      <c r="AQ520" s="266">
        <v>10.736000000000001</v>
      </c>
      <c r="AR520" s="266">
        <v>11.568</v>
      </c>
      <c r="AS520" s="266">
        <v>12.04</v>
      </c>
      <c r="AT520" s="266">
        <v>12.37</v>
      </c>
      <c r="AU520" s="266">
        <v>12.875999999999999</v>
      </c>
      <c r="AV520" s="266">
        <v>13.215</v>
      </c>
      <c r="AW520" s="266">
        <v>13.879</v>
      </c>
      <c r="AX520" s="266">
        <v>15.095000000000001</v>
      </c>
      <c r="BA520" s="372">
        <v>518</v>
      </c>
      <c r="BB520" s="372">
        <v>-0.25640000000000002</v>
      </c>
      <c r="BC520" s="372">
        <v>10.0265</v>
      </c>
      <c r="BD520" s="372">
        <v>0.12306</v>
      </c>
      <c r="BE520" s="372">
        <v>6.9749999999999996</v>
      </c>
      <c r="BF520" s="372">
        <v>7.6059999999999999</v>
      </c>
      <c r="BG520" s="372">
        <v>8.0079999999999991</v>
      </c>
      <c r="BH520" s="372">
        <v>8.2309999999999999</v>
      </c>
      <c r="BI520" s="372">
        <v>8.59</v>
      </c>
      <c r="BJ520" s="372">
        <v>8.8439999999999994</v>
      </c>
      <c r="BK520" s="372">
        <v>9.2360000000000007</v>
      </c>
      <c r="BL520" s="372">
        <v>10.026999999999999</v>
      </c>
      <c r="BM520" s="372">
        <v>10.904</v>
      </c>
      <c r="BN520" s="372">
        <v>11.414999999999999</v>
      </c>
      <c r="BO520" s="372">
        <v>11.778</v>
      </c>
      <c r="BP520" s="372">
        <v>12.343</v>
      </c>
      <c r="BQ520" s="372">
        <v>12.728</v>
      </c>
      <c r="BR520" s="372">
        <v>13.497999999999999</v>
      </c>
      <c r="BS520" s="372">
        <v>14.96</v>
      </c>
    </row>
    <row r="521" spans="1:71" x14ac:dyDescent="0.2">
      <c r="A521" s="265">
        <f t="shared" si="259"/>
        <v>10.388</v>
      </c>
      <c r="B521" s="265">
        <f t="shared" si="260"/>
        <v>9.6050000000000004</v>
      </c>
      <c r="C521" s="265">
        <f t="shared" si="237"/>
        <v>11.243500000000001</v>
      </c>
      <c r="D521" s="265">
        <f t="shared" si="261"/>
        <v>519</v>
      </c>
      <c r="E521" s="373">
        <f t="shared" si="262"/>
        <v>17.051334702258728</v>
      </c>
      <c r="F521" s="373">
        <f t="shared" si="263"/>
        <v>1.4209445585215605</v>
      </c>
      <c r="G521" s="373">
        <f t="shared" si="264"/>
        <v>26.051334702258728</v>
      </c>
      <c r="H521" s="374">
        <f t="shared" si="265"/>
        <v>0.98116119259363122</v>
      </c>
      <c r="I521" s="374">
        <f t="shared" si="238"/>
        <v>0.88231192399792757</v>
      </c>
      <c r="J521" s="374">
        <f t="shared" si="239"/>
        <v>0.91740210129186517</v>
      </c>
      <c r="K521" s="265" cm="1">
        <f t="array" ref="K521">$G521^gamma_drug4/($G521^gamma_drug4+(AGE_50_drug4+9)^gamma_drug4)</f>
        <v>1</v>
      </c>
      <c r="L521" s="264">
        <f t="shared" si="240"/>
        <v>519</v>
      </c>
      <c r="M521" s="264">
        <f t="shared" si="241"/>
        <v>-0.1147</v>
      </c>
      <c r="N521" s="264">
        <f t="shared" si="242"/>
        <v>10.388</v>
      </c>
      <c r="O521" s="264">
        <f t="shared" si="243"/>
        <v>0.11693500000000001</v>
      </c>
      <c r="P521" s="264">
        <f t="shared" si="244"/>
        <v>7.2975000000000003</v>
      </c>
      <c r="Q521" s="264">
        <f t="shared" si="245"/>
        <v>7.9530000000000003</v>
      </c>
      <c r="R521" s="264">
        <f t="shared" si="246"/>
        <v>8.3644999999999996</v>
      </c>
      <c r="S521" s="264">
        <f t="shared" si="247"/>
        <v>8.593</v>
      </c>
      <c r="T521" s="264">
        <f t="shared" si="248"/>
        <v>8.9570000000000007</v>
      </c>
      <c r="U521" s="264">
        <f t="shared" si="249"/>
        <v>9.2124999999999986</v>
      </c>
      <c r="V521" s="264">
        <f t="shared" si="250"/>
        <v>9.6050000000000004</v>
      </c>
      <c r="W521" s="264">
        <f t="shared" si="251"/>
        <v>10.388</v>
      </c>
      <c r="X521" s="264">
        <f t="shared" si="252"/>
        <v>11.243500000000001</v>
      </c>
      <c r="Y521" s="264">
        <f t="shared" si="253"/>
        <v>11.7355</v>
      </c>
      <c r="Z521" s="264">
        <f t="shared" si="254"/>
        <v>12.082000000000001</v>
      </c>
      <c r="AA521" s="264">
        <f t="shared" si="255"/>
        <v>12.618500000000001</v>
      </c>
      <c r="AB521" s="264">
        <f t="shared" si="256"/>
        <v>12.980499999999999</v>
      </c>
      <c r="AC521" s="264">
        <f t="shared" si="257"/>
        <v>13.698499999999999</v>
      </c>
      <c r="AD521" s="264">
        <f t="shared" si="258"/>
        <v>15.038</v>
      </c>
      <c r="AF521" s="266">
        <v>519</v>
      </c>
      <c r="AG521" s="266">
        <v>2.7199999999999998E-2</v>
      </c>
      <c r="AH521" s="266">
        <v>10.742599999999999</v>
      </c>
      <c r="AI521" s="266">
        <v>0.11081000000000001</v>
      </c>
      <c r="AJ521" s="266">
        <v>7.6150000000000002</v>
      </c>
      <c r="AK521" s="266">
        <v>8.2940000000000005</v>
      </c>
      <c r="AL521" s="266">
        <v>8.7159999999999993</v>
      </c>
      <c r="AM521" s="266">
        <v>8.9489999999999998</v>
      </c>
      <c r="AN521" s="266">
        <v>9.3179999999999996</v>
      </c>
      <c r="AO521" s="266">
        <v>9.5749999999999993</v>
      </c>
      <c r="AP521" s="266">
        <v>9.968</v>
      </c>
      <c r="AQ521" s="266">
        <v>10.743</v>
      </c>
      <c r="AR521" s="266">
        <v>11.574999999999999</v>
      </c>
      <c r="AS521" s="266">
        <v>12.048</v>
      </c>
      <c r="AT521" s="266">
        <v>12.378</v>
      </c>
      <c r="AU521" s="266">
        <v>12.885</v>
      </c>
      <c r="AV521" s="266">
        <v>13.224</v>
      </c>
      <c r="AW521" s="266">
        <v>13.888999999999999</v>
      </c>
      <c r="AX521" s="266">
        <v>15.106</v>
      </c>
      <c r="BA521" s="372">
        <v>519</v>
      </c>
      <c r="BB521" s="372">
        <v>-0.25659999999999999</v>
      </c>
      <c r="BC521" s="372">
        <v>10.0334</v>
      </c>
      <c r="BD521" s="372">
        <v>0.12306</v>
      </c>
      <c r="BE521" s="372">
        <v>6.98</v>
      </c>
      <c r="BF521" s="372">
        <v>7.6120000000000001</v>
      </c>
      <c r="BG521" s="372">
        <v>8.0129999999999999</v>
      </c>
      <c r="BH521" s="372">
        <v>8.2370000000000001</v>
      </c>
      <c r="BI521" s="372">
        <v>8.5960000000000001</v>
      </c>
      <c r="BJ521" s="372">
        <v>8.85</v>
      </c>
      <c r="BK521" s="372">
        <v>9.2420000000000009</v>
      </c>
      <c r="BL521" s="372">
        <v>10.032999999999999</v>
      </c>
      <c r="BM521" s="372">
        <v>10.912000000000001</v>
      </c>
      <c r="BN521" s="372">
        <v>11.423</v>
      </c>
      <c r="BO521" s="372">
        <v>11.786</v>
      </c>
      <c r="BP521" s="372">
        <v>12.352</v>
      </c>
      <c r="BQ521" s="372">
        <v>12.737</v>
      </c>
      <c r="BR521" s="372">
        <v>13.507999999999999</v>
      </c>
      <c r="BS521" s="372">
        <v>14.97</v>
      </c>
    </row>
    <row r="522" spans="1:71" x14ac:dyDescent="0.2">
      <c r="A522" s="265">
        <f t="shared" si="259"/>
        <v>10.394500000000001</v>
      </c>
      <c r="B522" s="265">
        <f t="shared" si="260"/>
        <v>9.6114999999999995</v>
      </c>
      <c r="C522" s="265">
        <f t="shared" si="237"/>
        <v>11.251000000000001</v>
      </c>
      <c r="D522" s="265">
        <f t="shared" si="261"/>
        <v>520</v>
      </c>
      <c r="E522" s="373">
        <f t="shared" si="262"/>
        <v>17.084188911704313</v>
      </c>
      <c r="F522" s="373">
        <f t="shared" si="263"/>
        <v>1.4236824093086926</v>
      </c>
      <c r="G522" s="373">
        <f t="shared" si="264"/>
        <v>26.084188911704313</v>
      </c>
      <c r="H522" s="374">
        <f t="shared" si="265"/>
        <v>0.98126226326144528</v>
      </c>
      <c r="I522" s="374">
        <f t="shared" si="238"/>
        <v>0.88270657831260402</v>
      </c>
      <c r="J522" s="374">
        <f t="shared" si="239"/>
        <v>0.91765006916225045</v>
      </c>
      <c r="K522" s="265" cm="1">
        <f t="array" ref="K522">$G522^gamma_drug4/($G522^gamma_drug4+(AGE_50_drug4+9)^gamma_drug4)</f>
        <v>1</v>
      </c>
      <c r="L522" s="264">
        <f t="shared" si="240"/>
        <v>520</v>
      </c>
      <c r="M522" s="264">
        <f t="shared" si="241"/>
        <v>-0.11495000000000001</v>
      </c>
      <c r="N522" s="264">
        <f t="shared" si="242"/>
        <v>10.3948</v>
      </c>
      <c r="O522" s="264">
        <f t="shared" si="243"/>
        <v>0.11694</v>
      </c>
      <c r="P522" s="264">
        <f t="shared" si="244"/>
        <v>7.3025000000000002</v>
      </c>
      <c r="Q522" s="264">
        <f t="shared" si="245"/>
        <v>7.9580000000000002</v>
      </c>
      <c r="R522" s="264">
        <f t="shared" si="246"/>
        <v>8.3704999999999998</v>
      </c>
      <c r="S522" s="264">
        <f t="shared" si="247"/>
        <v>8.5980000000000008</v>
      </c>
      <c r="T522" s="264">
        <f t="shared" si="248"/>
        <v>8.963000000000001</v>
      </c>
      <c r="U522" s="264">
        <f t="shared" si="249"/>
        <v>9.2184999999999988</v>
      </c>
      <c r="V522" s="264">
        <f t="shared" si="250"/>
        <v>9.6114999999999995</v>
      </c>
      <c r="W522" s="264">
        <f t="shared" si="251"/>
        <v>10.394500000000001</v>
      </c>
      <c r="X522" s="264">
        <f t="shared" si="252"/>
        <v>11.251000000000001</v>
      </c>
      <c r="Y522" s="264">
        <f t="shared" si="253"/>
        <v>11.742999999999999</v>
      </c>
      <c r="Z522" s="264">
        <f t="shared" si="254"/>
        <v>12.09</v>
      </c>
      <c r="AA522" s="264">
        <f t="shared" si="255"/>
        <v>12.6265</v>
      </c>
      <c r="AB522" s="264">
        <f t="shared" si="256"/>
        <v>12.9895</v>
      </c>
      <c r="AC522" s="264">
        <f t="shared" si="257"/>
        <v>13.7075</v>
      </c>
      <c r="AD522" s="264">
        <f t="shared" si="258"/>
        <v>15.048500000000001</v>
      </c>
      <c r="AF522" s="266">
        <v>520</v>
      </c>
      <c r="AG522" s="266">
        <v>2.7E-2</v>
      </c>
      <c r="AH522" s="266">
        <v>10.7494</v>
      </c>
      <c r="AI522" s="266">
        <v>0.11082</v>
      </c>
      <c r="AJ522" s="266">
        <v>7.62</v>
      </c>
      <c r="AK522" s="266">
        <v>8.2989999999999995</v>
      </c>
      <c r="AL522" s="266">
        <v>8.7219999999999995</v>
      </c>
      <c r="AM522" s="266">
        <v>8.9540000000000006</v>
      </c>
      <c r="AN522" s="266">
        <v>9.3239999999999998</v>
      </c>
      <c r="AO522" s="266">
        <v>9.5809999999999995</v>
      </c>
      <c r="AP522" s="266">
        <v>9.9740000000000002</v>
      </c>
      <c r="AQ522" s="266">
        <v>10.749000000000001</v>
      </c>
      <c r="AR522" s="266">
        <v>11.583</v>
      </c>
      <c r="AS522" s="266">
        <v>12.055999999999999</v>
      </c>
      <c r="AT522" s="266">
        <v>12.385999999999999</v>
      </c>
      <c r="AU522" s="266">
        <v>12.893000000000001</v>
      </c>
      <c r="AV522" s="266">
        <v>13.233000000000001</v>
      </c>
      <c r="AW522" s="266">
        <v>13.898</v>
      </c>
      <c r="AX522" s="266">
        <v>15.116</v>
      </c>
      <c r="BA522" s="372">
        <v>520</v>
      </c>
      <c r="BB522" s="372">
        <v>-0.25690000000000002</v>
      </c>
      <c r="BC522" s="372">
        <v>10.0402</v>
      </c>
      <c r="BD522" s="372">
        <v>0.12306</v>
      </c>
      <c r="BE522" s="372">
        <v>6.9850000000000003</v>
      </c>
      <c r="BF522" s="372">
        <v>7.617</v>
      </c>
      <c r="BG522" s="372">
        <v>8.0190000000000001</v>
      </c>
      <c r="BH522" s="372">
        <v>8.2420000000000009</v>
      </c>
      <c r="BI522" s="372">
        <v>8.6020000000000003</v>
      </c>
      <c r="BJ522" s="372">
        <v>8.8559999999999999</v>
      </c>
      <c r="BK522" s="372">
        <v>9.2490000000000006</v>
      </c>
      <c r="BL522" s="372">
        <v>10.039999999999999</v>
      </c>
      <c r="BM522" s="372">
        <v>10.919</v>
      </c>
      <c r="BN522" s="372">
        <v>11.43</v>
      </c>
      <c r="BO522" s="372">
        <v>11.794</v>
      </c>
      <c r="BP522" s="372">
        <v>12.36</v>
      </c>
      <c r="BQ522" s="372">
        <v>12.746</v>
      </c>
      <c r="BR522" s="372">
        <v>13.516999999999999</v>
      </c>
      <c r="BS522" s="372">
        <v>14.981</v>
      </c>
    </row>
    <row r="523" spans="1:71" x14ac:dyDescent="0.2">
      <c r="A523" s="265">
        <f t="shared" si="259"/>
        <v>10.4015</v>
      </c>
      <c r="B523" s="265">
        <f t="shared" si="260"/>
        <v>9.6180000000000003</v>
      </c>
      <c r="C523" s="265">
        <f t="shared" si="237"/>
        <v>11.257999999999999</v>
      </c>
      <c r="D523" s="265">
        <f t="shared" si="261"/>
        <v>521</v>
      </c>
      <c r="E523" s="373">
        <f t="shared" si="262"/>
        <v>17.117043121149898</v>
      </c>
      <c r="F523" s="373">
        <f t="shared" si="263"/>
        <v>1.4264202600958247</v>
      </c>
      <c r="G523" s="373">
        <f t="shared" si="264"/>
        <v>26.117043121149898</v>
      </c>
      <c r="H523" s="374">
        <f t="shared" si="265"/>
        <v>0.98136267576249292</v>
      </c>
      <c r="I523" s="374">
        <f t="shared" si="238"/>
        <v>0.88309958993518989</v>
      </c>
      <c r="J523" s="374">
        <f t="shared" si="239"/>
        <v>0.91789704837680908</v>
      </c>
      <c r="K523" s="265" cm="1">
        <f t="array" ref="K523">$G523^gamma_drug4/($G523^gamma_drug4+(AGE_50_drug4+9)^gamma_drug4)</f>
        <v>1</v>
      </c>
      <c r="L523" s="264">
        <f t="shared" si="240"/>
        <v>521</v>
      </c>
      <c r="M523" s="264">
        <f t="shared" si="241"/>
        <v>-0.11515</v>
      </c>
      <c r="N523" s="264">
        <f t="shared" si="242"/>
        <v>10.40165</v>
      </c>
      <c r="O523" s="264">
        <f t="shared" si="243"/>
        <v>0.11694499999999999</v>
      </c>
      <c r="P523" s="264">
        <f t="shared" si="244"/>
        <v>7.3075000000000001</v>
      </c>
      <c r="Q523" s="264">
        <f t="shared" si="245"/>
        <v>7.9630000000000001</v>
      </c>
      <c r="R523" s="264">
        <f t="shared" si="246"/>
        <v>8.3754999999999988</v>
      </c>
      <c r="S523" s="264">
        <f t="shared" si="247"/>
        <v>8.6039999999999992</v>
      </c>
      <c r="T523" s="264">
        <f t="shared" si="248"/>
        <v>8.9685000000000006</v>
      </c>
      <c r="U523" s="264">
        <f t="shared" si="249"/>
        <v>9.224499999999999</v>
      </c>
      <c r="V523" s="264">
        <f t="shared" si="250"/>
        <v>9.6180000000000003</v>
      </c>
      <c r="W523" s="264">
        <f t="shared" si="251"/>
        <v>10.4015</v>
      </c>
      <c r="X523" s="264">
        <f t="shared" si="252"/>
        <v>11.257999999999999</v>
      </c>
      <c r="Y523" s="264">
        <f t="shared" si="253"/>
        <v>11.750500000000001</v>
      </c>
      <c r="Z523" s="264">
        <f t="shared" si="254"/>
        <v>12.097999999999999</v>
      </c>
      <c r="AA523" s="264">
        <f t="shared" si="255"/>
        <v>12.635</v>
      </c>
      <c r="AB523" s="264">
        <f t="shared" si="256"/>
        <v>12.998000000000001</v>
      </c>
      <c r="AC523" s="264">
        <f t="shared" si="257"/>
        <v>13.7165</v>
      </c>
      <c r="AD523" s="264">
        <f t="shared" si="258"/>
        <v>15.058499999999999</v>
      </c>
      <c r="AF523" s="266">
        <v>521</v>
      </c>
      <c r="AG523" s="266">
        <v>2.6800000000000001E-2</v>
      </c>
      <c r="AH523" s="266">
        <v>10.7562</v>
      </c>
      <c r="AI523" s="266">
        <v>0.11083</v>
      </c>
      <c r="AJ523" s="266">
        <v>7.625</v>
      </c>
      <c r="AK523" s="266">
        <v>8.3040000000000003</v>
      </c>
      <c r="AL523" s="266">
        <v>8.7270000000000003</v>
      </c>
      <c r="AM523" s="266">
        <v>8.9600000000000009</v>
      </c>
      <c r="AN523" s="266">
        <v>9.3290000000000006</v>
      </c>
      <c r="AO523" s="266">
        <v>9.5869999999999997</v>
      </c>
      <c r="AP523" s="266">
        <v>9.9809999999999999</v>
      </c>
      <c r="AQ523" s="266">
        <v>10.756</v>
      </c>
      <c r="AR523" s="266">
        <v>11.59</v>
      </c>
      <c r="AS523" s="266">
        <v>12.063000000000001</v>
      </c>
      <c r="AT523" s="266">
        <v>12.394</v>
      </c>
      <c r="AU523" s="266">
        <v>12.901</v>
      </c>
      <c r="AV523" s="266">
        <v>13.241</v>
      </c>
      <c r="AW523" s="266">
        <v>13.907</v>
      </c>
      <c r="AX523" s="266">
        <v>15.125999999999999</v>
      </c>
      <c r="BA523" s="372">
        <v>521</v>
      </c>
      <c r="BB523" s="372">
        <v>-0.2571</v>
      </c>
      <c r="BC523" s="372">
        <v>10.0471</v>
      </c>
      <c r="BD523" s="372">
        <v>0.12306</v>
      </c>
      <c r="BE523" s="372">
        <v>6.99</v>
      </c>
      <c r="BF523" s="372">
        <v>7.6219999999999999</v>
      </c>
      <c r="BG523" s="372">
        <v>8.0239999999999991</v>
      </c>
      <c r="BH523" s="372">
        <v>8.2479999999999993</v>
      </c>
      <c r="BI523" s="372">
        <v>8.6080000000000005</v>
      </c>
      <c r="BJ523" s="372">
        <v>8.8620000000000001</v>
      </c>
      <c r="BK523" s="372">
        <v>9.2550000000000008</v>
      </c>
      <c r="BL523" s="372">
        <v>10.047000000000001</v>
      </c>
      <c r="BM523" s="372">
        <v>10.926</v>
      </c>
      <c r="BN523" s="372">
        <v>11.438000000000001</v>
      </c>
      <c r="BO523" s="372">
        <v>11.802</v>
      </c>
      <c r="BP523" s="372">
        <v>12.369</v>
      </c>
      <c r="BQ523" s="372">
        <v>12.755000000000001</v>
      </c>
      <c r="BR523" s="372">
        <v>13.526</v>
      </c>
      <c r="BS523" s="372">
        <v>14.991</v>
      </c>
    </row>
    <row r="524" spans="1:71" x14ac:dyDescent="0.2">
      <c r="A524" s="265">
        <f t="shared" si="259"/>
        <v>10.4085</v>
      </c>
      <c r="B524" s="265">
        <f t="shared" si="260"/>
        <v>9.6239999999999988</v>
      </c>
      <c r="C524" s="265">
        <f t="shared" si="237"/>
        <v>11.266</v>
      </c>
      <c r="D524" s="265">
        <f t="shared" si="261"/>
        <v>522</v>
      </c>
      <c r="E524" s="373">
        <f t="shared" si="262"/>
        <v>17.149897330595483</v>
      </c>
      <c r="F524" s="373">
        <f t="shared" si="263"/>
        <v>1.429158110882957</v>
      </c>
      <c r="G524" s="373">
        <f t="shared" si="264"/>
        <v>26.149897330595483</v>
      </c>
      <c r="H524" s="374">
        <f t="shared" si="265"/>
        <v>0.98146243509296716</v>
      </c>
      <c r="I524" s="374">
        <f t="shared" si="238"/>
        <v>0.88349096658800486</v>
      </c>
      <c r="J524" s="374">
        <f t="shared" si="239"/>
        <v>0.91814304371617739</v>
      </c>
      <c r="K524" s="265" cm="1">
        <f t="array" ref="K524">$G524^gamma_drug4/($G524^gamma_drug4+(AGE_50_drug4+9)^gamma_drug4)</f>
        <v>1</v>
      </c>
      <c r="L524" s="264">
        <f t="shared" si="240"/>
        <v>522</v>
      </c>
      <c r="M524" s="264">
        <f t="shared" si="241"/>
        <v>-0.1154</v>
      </c>
      <c r="N524" s="264">
        <f t="shared" si="242"/>
        <v>10.4085</v>
      </c>
      <c r="O524" s="264">
        <f t="shared" si="243"/>
        <v>0.11695</v>
      </c>
      <c r="P524" s="264">
        <f t="shared" si="244"/>
        <v>7.3125</v>
      </c>
      <c r="Q524" s="264">
        <f t="shared" si="245"/>
        <v>7.968</v>
      </c>
      <c r="R524" s="264">
        <f t="shared" si="246"/>
        <v>8.3814999999999991</v>
      </c>
      <c r="S524" s="264">
        <f t="shared" si="247"/>
        <v>8.6095000000000006</v>
      </c>
      <c r="T524" s="264">
        <f t="shared" si="248"/>
        <v>8.9745000000000008</v>
      </c>
      <c r="U524" s="264">
        <f t="shared" si="249"/>
        <v>9.2304999999999993</v>
      </c>
      <c r="V524" s="264">
        <f t="shared" si="250"/>
        <v>9.6239999999999988</v>
      </c>
      <c r="W524" s="264">
        <f t="shared" si="251"/>
        <v>10.4085</v>
      </c>
      <c r="X524" s="264">
        <f t="shared" si="252"/>
        <v>11.266</v>
      </c>
      <c r="Y524" s="264">
        <f t="shared" si="253"/>
        <v>11.7585</v>
      </c>
      <c r="Z524" s="264">
        <f t="shared" si="254"/>
        <v>12.106</v>
      </c>
      <c r="AA524" s="264">
        <f t="shared" si="255"/>
        <v>12.6435</v>
      </c>
      <c r="AB524" s="264">
        <f t="shared" si="256"/>
        <v>13.007</v>
      </c>
      <c r="AC524" s="264">
        <f t="shared" si="257"/>
        <v>13.7265</v>
      </c>
      <c r="AD524" s="264">
        <f t="shared" si="258"/>
        <v>15.068999999999999</v>
      </c>
      <c r="AF524" s="266">
        <v>522</v>
      </c>
      <c r="AG524" s="266">
        <v>2.6599999999999999E-2</v>
      </c>
      <c r="AH524" s="266">
        <v>10.763</v>
      </c>
      <c r="AI524" s="266">
        <v>0.11083999999999999</v>
      </c>
      <c r="AJ524" s="266">
        <v>7.63</v>
      </c>
      <c r="AK524" s="266">
        <v>8.3089999999999993</v>
      </c>
      <c r="AL524" s="266">
        <v>8.7330000000000005</v>
      </c>
      <c r="AM524" s="266">
        <v>8.9649999999999999</v>
      </c>
      <c r="AN524" s="266">
        <v>9.3350000000000009</v>
      </c>
      <c r="AO524" s="266">
        <v>9.593</v>
      </c>
      <c r="AP524" s="266">
        <v>9.9870000000000001</v>
      </c>
      <c r="AQ524" s="266">
        <v>10.763</v>
      </c>
      <c r="AR524" s="266">
        <v>11.598000000000001</v>
      </c>
      <c r="AS524" s="266">
        <v>12.071</v>
      </c>
      <c r="AT524" s="266">
        <v>12.401999999999999</v>
      </c>
      <c r="AU524" s="266">
        <v>12.91</v>
      </c>
      <c r="AV524" s="266">
        <v>13.25</v>
      </c>
      <c r="AW524" s="266">
        <v>13.917</v>
      </c>
      <c r="AX524" s="266">
        <v>15.135999999999999</v>
      </c>
      <c r="BA524" s="372">
        <v>522</v>
      </c>
      <c r="BB524" s="372">
        <v>-0.25740000000000002</v>
      </c>
      <c r="BC524" s="372">
        <v>10.054</v>
      </c>
      <c r="BD524" s="372">
        <v>0.12306</v>
      </c>
      <c r="BE524" s="372">
        <v>6.9950000000000001</v>
      </c>
      <c r="BF524" s="372">
        <v>7.6269999999999998</v>
      </c>
      <c r="BG524" s="372">
        <v>8.0299999999999994</v>
      </c>
      <c r="BH524" s="372">
        <v>8.2539999999999996</v>
      </c>
      <c r="BI524" s="372">
        <v>8.6140000000000008</v>
      </c>
      <c r="BJ524" s="372">
        <v>8.8680000000000003</v>
      </c>
      <c r="BK524" s="372">
        <v>9.2609999999999992</v>
      </c>
      <c r="BL524" s="372">
        <v>10.054</v>
      </c>
      <c r="BM524" s="372">
        <v>10.933999999999999</v>
      </c>
      <c r="BN524" s="372">
        <v>11.446</v>
      </c>
      <c r="BO524" s="372">
        <v>11.81</v>
      </c>
      <c r="BP524" s="372">
        <v>12.377000000000001</v>
      </c>
      <c r="BQ524" s="372">
        <v>12.763999999999999</v>
      </c>
      <c r="BR524" s="372">
        <v>13.536</v>
      </c>
      <c r="BS524" s="372">
        <v>15.002000000000001</v>
      </c>
    </row>
    <row r="525" spans="1:71" x14ac:dyDescent="0.2">
      <c r="A525" s="265">
        <f t="shared" si="259"/>
        <v>10.4155</v>
      </c>
      <c r="B525" s="265">
        <f t="shared" si="260"/>
        <v>9.6305000000000014</v>
      </c>
      <c r="C525" s="265">
        <f t="shared" si="237"/>
        <v>11.273</v>
      </c>
      <c r="D525" s="265">
        <f t="shared" si="261"/>
        <v>523</v>
      </c>
      <c r="E525" s="373">
        <f t="shared" si="262"/>
        <v>17.182751540041068</v>
      </c>
      <c r="F525" s="373">
        <f t="shared" si="263"/>
        <v>1.431895961670089</v>
      </c>
      <c r="G525" s="373">
        <f t="shared" si="264"/>
        <v>26.182751540041068</v>
      </c>
      <c r="H525" s="374">
        <f t="shared" si="265"/>
        <v>0.98156154620622538</v>
      </c>
      <c r="I525" s="374">
        <f t="shared" si="238"/>
        <v>0.88388071595648621</v>
      </c>
      <c r="J525" s="374">
        <f t="shared" si="239"/>
        <v>0.91838805993472561</v>
      </c>
      <c r="K525" s="265" cm="1">
        <f t="array" ref="K525">$G525^gamma_drug4/($G525^gamma_drug4+(AGE_50_drug4+9)^gamma_drug4)</f>
        <v>1</v>
      </c>
      <c r="L525" s="264">
        <f t="shared" si="240"/>
        <v>523</v>
      </c>
      <c r="M525" s="264">
        <f t="shared" si="241"/>
        <v>-0.1157</v>
      </c>
      <c r="N525" s="264">
        <f t="shared" si="242"/>
        <v>10.41535</v>
      </c>
      <c r="O525" s="264">
        <f t="shared" si="243"/>
        <v>0.11696000000000001</v>
      </c>
      <c r="P525" s="264">
        <f t="shared" si="244"/>
        <v>7.3170000000000002</v>
      </c>
      <c r="Q525" s="264">
        <f t="shared" si="245"/>
        <v>7.9734999999999996</v>
      </c>
      <c r="R525" s="264">
        <f t="shared" si="246"/>
        <v>8.3864999999999998</v>
      </c>
      <c r="S525" s="264">
        <f t="shared" si="247"/>
        <v>8.6150000000000002</v>
      </c>
      <c r="T525" s="264">
        <f t="shared" si="248"/>
        <v>8.9804999999999993</v>
      </c>
      <c r="U525" s="264">
        <f t="shared" si="249"/>
        <v>9.2364999999999995</v>
      </c>
      <c r="V525" s="264">
        <f t="shared" si="250"/>
        <v>9.6305000000000014</v>
      </c>
      <c r="W525" s="264">
        <f t="shared" si="251"/>
        <v>10.4155</v>
      </c>
      <c r="X525" s="264">
        <f t="shared" si="252"/>
        <v>11.273</v>
      </c>
      <c r="Y525" s="264">
        <f t="shared" si="253"/>
        <v>11.766500000000001</v>
      </c>
      <c r="Z525" s="264">
        <f t="shared" si="254"/>
        <v>12.1145</v>
      </c>
      <c r="AA525" s="264">
        <f t="shared" si="255"/>
        <v>12.651999999999999</v>
      </c>
      <c r="AB525" s="264">
        <f t="shared" si="256"/>
        <v>13.016</v>
      </c>
      <c r="AC525" s="264">
        <f t="shared" si="257"/>
        <v>13.7355</v>
      </c>
      <c r="AD525" s="264">
        <f t="shared" si="258"/>
        <v>15.08</v>
      </c>
      <c r="AF525" s="266">
        <v>523</v>
      </c>
      <c r="AG525" s="266">
        <v>2.63E-2</v>
      </c>
      <c r="AH525" s="266">
        <v>10.7698</v>
      </c>
      <c r="AI525" s="266">
        <v>0.11086</v>
      </c>
      <c r="AJ525" s="266">
        <v>7.6340000000000003</v>
      </c>
      <c r="AK525" s="266">
        <v>8.3140000000000001</v>
      </c>
      <c r="AL525" s="266">
        <v>8.7379999999999995</v>
      </c>
      <c r="AM525" s="266">
        <v>8.9710000000000001</v>
      </c>
      <c r="AN525" s="266">
        <v>9.3409999999999993</v>
      </c>
      <c r="AO525" s="266">
        <v>9.5990000000000002</v>
      </c>
      <c r="AP525" s="266">
        <v>9.9930000000000003</v>
      </c>
      <c r="AQ525" s="266">
        <v>10.77</v>
      </c>
      <c r="AR525" s="266">
        <v>11.605</v>
      </c>
      <c r="AS525" s="266">
        <v>12.079000000000001</v>
      </c>
      <c r="AT525" s="266">
        <v>12.411</v>
      </c>
      <c r="AU525" s="266">
        <v>12.917999999999999</v>
      </c>
      <c r="AV525" s="266">
        <v>13.259</v>
      </c>
      <c r="AW525" s="266">
        <v>13.926</v>
      </c>
      <c r="AX525" s="266">
        <v>15.147</v>
      </c>
      <c r="BA525" s="372">
        <v>523</v>
      </c>
      <c r="BB525" s="372">
        <v>-0.25769999999999998</v>
      </c>
      <c r="BC525" s="372">
        <v>10.0609</v>
      </c>
      <c r="BD525" s="372">
        <v>0.12306</v>
      </c>
      <c r="BE525" s="372">
        <v>7</v>
      </c>
      <c r="BF525" s="372">
        <v>7.633</v>
      </c>
      <c r="BG525" s="372">
        <v>8.0350000000000001</v>
      </c>
      <c r="BH525" s="372">
        <v>8.2590000000000003</v>
      </c>
      <c r="BI525" s="372">
        <v>8.6199999999999992</v>
      </c>
      <c r="BJ525" s="372">
        <v>8.8740000000000006</v>
      </c>
      <c r="BK525" s="372">
        <v>9.2680000000000007</v>
      </c>
      <c r="BL525" s="372">
        <v>10.061</v>
      </c>
      <c r="BM525" s="372">
        <v>10.941000000000001</v>
      </c>
      <c r="BN525" s="372">
        <v>11.454000000000001</v>
      </c>
      <c r="BO525" s="372">
        <v>11.818</v>
      </c>
      <c r="BP525" s="372">
        <v>12.385999999999999</v>
      </c>
      <c r="BQ525" s="372">
        <v>12.773</v>
      </c>
      <c r="BR525" s="372">
        <v>13.545</v>
      </c>
      <c r="BS525" s="372">
        <v>15.013</v>
      </c>
    </row>
    <row r="526" spans="1:71" x14ac:dyDescent="0.2">
      <c r="A526" s="265">
        <f t="shared" si="259"/>
        <v>10.422499999999999</v>
      </c>
      <c r="B526" s="265">
        <f t="shared" si="260"/>
        <v>9.6364999999999998</v>
      </c>
      <c r="C526" s="265">
        <f t="shared" si="237"/>
        <v>11.280999999999999</v>
      </c>
      <c r="D526" s="265">
        <f t="shared" si="261"/>
        <v>524</v>
      </c>
      <c r="E526" s="373">
        <f t="shared" si="262"/>
        <v>17.215605749486652</v>
      </c>
      <c r="F526" s="373">
        <f t="shared" si="263"/>
        <v>1.4346338124572211</v>
      </c>
      <c r="G526" s="373">
        <f t="shared" si="264"/>
        <v>26.215605749486652</v>
      </c>
      <c r="H526" s="374">
        <f t="shared" si="265"/>
        <v>0.98166001401319281</v>
      </c>
      <c r="I526" s="374">
        <f t="shared" si="238"/>
        <v>0.88426884568932995</v>
      </c>
      <c r="J526" s="374">
        <f t="shared" si="239"/>
        <v>0.9186321017607133</v>
      </c>
      <c r="K526" s="265" cm="1">
        <f t="array" ref="K526">$G526^gamma_drug4/($G526^gamma_drug4+(AGE_50_drug4+9)^gamma_drug4)</f>
        <v>1</v>
      </c>
      <c r="L526" s="264">
        <f t="shared" si="240"/>
        <v>524</v>
      </c>
      <c r="M526" s="264">
        <f t="shared" si="241"/>
        <v>-0.1159</v>
      </c>
      <c r="N526" s="264">
        <f t="shared" si="242"/>
        <v>10.4222</v>
      </c>
      <c r="O526" s="264">
        <f t="shared" si="243"/>
        <v>0.116965</v>
      </c>
      <c r="P526" s="264">
        <f t="shared" si="244"/>
        <v>7.3220000000000001</v>
      </c>
      <c r="Q526" s="264">
        <f t="shared" si="245"/>
        <v>7.9785000000000004</v>
      </c>
      <c r="R526" s="264">
        <f t="shared" si="246"/>
        <v>8.3919999999999995</v>
      </c>
      <c r="S526" s="264">
        <f t="shared" si="247"/>
        <v>8.6204999999999998</v>
      </c>
      <c r="T526" s="264">
        <f t="shared" si="248"/>
        <v>8.9864999999999995</v>
      </c>
      <c r="U526" s="264">
        <f t="shared" si="249"/>
        <v>9.2424999999999997</v>
      </c>
      <c r="V526" s="264">
        <f t="shared" si="250"/>
        <v>9.6364999999999998</v>
      </c>
      <c r="W526" s="264">
        <f t="shared" si="251"/>
        <v>10.422499999999999</v>
      </c>
      <c r="X526" s="264">
        <f t="shared" si="252"/>
        <v>11.280999999999999</v>
      </c>
      <c r="Y526" s="264">
        <f t="shared" si="253"/>
        <v>11.7745</v>
      </c>
      <c r="Z526" s="264">
        <f t="shared" si="254"/>
        <v>12.123000000000001</v>
      </c>
      <c r="AA526" s="264">
        <f t="shared" si="255"/>
        <v>12.660499999999999</v>
      </c>
      <c r="AB526" s="264">
        <f t="shared" si="256"/>
        <v>13.0245</v>
      </c>
      <c r="AC526" s="264">
        <f t="shared" si="257"/>
        <v>13.745000000000001</v>
      </c>
      <c r="AD526" s="264">
        <f t="shared" si="258"/>
        <v>15.09</v>
      </c>
      <c r="AF526" s="266">
        <v>524</v>
      </c>
      <c r="AG526" s="266">
        <v>2.6100000000000002E-2</v>
      </c>
      <c r="AH526" s="266">
        <v>10.7766</v>
      </c>
      <c r="AI526" s="266">
        <v>0.11087</v>
      </c>
      <c r="AJ526" s="266">
        <v>7.6390000000000002</v>
      </c>
      <c r="AK526" s="266">
        <v>8.3190000000000008</v>
      </c>
      <c r="AL526" s="266">
        <v>8.7430000000000003</v>
      </c>
      <c r="AM526" s="266">
        <v>8.9760000000000009</v>
      </c>
      <c r="AN526" s="266">
        <v>9.3469999999999995</v>
      </c>
      <c r="AO526" s="266">
        <v>9.6050000000000004</v>
      </c>
      <c r="AP526" s="266">
        <v>9.9990000000000006</v>
      </c>
      <c r="AQ526" s="266">
        <v>10.776999999999999</v>
      </c>
      <c r="AR526" s="266">
        <v>11.613</v>
      </c>
      <c r="AS526" s="266">
        <v>12.087</v>
      </c>
      <c r="AT526" s="266">
        <v>12.419</v>
      </c>
      <c r="AU526" s="266">
        <v>12.927</v>
      </c>
      <c r="AV526" s="266">
        <v>13.268000000000001</v>
      </c>
      <c r="AW526" s="266">
        <v>13.935</v>
      </c>
      <c r="AX526" s="266">
        <v>15.157</v>
      </c>
      <c r="BA526" s="372">
        <v>524</v>
      </c>
      <c r="BB526" s="372">
        <v>-0.25790000000000002</v>
      </c>
      <c r="BC526" s="372">
        <v>10.0678</v>
      </c>
      <c r="BD526" s="372">
        <v>0.12306</v>
      </c>
      <c r="BE526" s="372">
        <v>7.0049999999999999</v>
      </c>
      <c r="BF526" s="372">
        <v>7.6379999999999999</v>
      </c>
      <c r="BG526" s="372">
        <v>8.0410000000000004</v>
      </c>
      <c r="BH526" s="372">
        <v>8.2650000000000006</v>
      </c>
      <c r="BI526" s="372">
        <v>8.6259999999999994</v>
      </c>
      <c r="BJ526" s="372">
        <v>8.8800000000000008</v>
      </c>
      <c r="BK526" s="372">
        <v>9.2739999999999991</v>
      </c>
      <c r="BL526" s="372">
        <v>10.068</v>
      </c>
      <c r="BM526" s="372">
        <v>10.949</v>
      </c>
      <c r="BN526" s="372">
        <v>11.462</v>
      </c>
      <c r="BO526" s="372">
        <v>11.827</v>
      </c>
      <c r="BP526" s="372">
        <v>12.394</v>
      </c>
      <c r="BQ526" s="372">
        <v>12.781000000000001</v>
      </c>
      <c r="BR526" s="372">
        <v>13.555</v>
      </c>
      <c r="BS526" s="372">
        <v>15.023</v>
      </c>
    </row>
    <row r="527" spans="1:71" x14ac:dyDescent="0.2">
      <c r="A527" s="265">
        <f t="shared" si="259"/>
        <v>10.429500000000001</v>
      </c>
      <c r="B527" s="265">
        <f t="shared" si="260"/>
        <v>9.6430000000000007</v>
      </c>
      <c r="C527" s="265">
        <f t="shared" si="237"/>
        <v>11.288</v>
      </c>
      <c r="D527" s="265">
        <f t="shared" si="261"/>
        <v>525</v>
      </c>
      <c r="E527" s="373">
        <f t="shared" si="262"/>
        <v>17.248459958932237</v>
      </c>
      <c r="F527" s="373">
        <f t="shared" si="263"/>
        <v>1.4373716632443532</v>
      </c>
      <c r="G527" s="373">
        <f t="shared" si="264"/>
        <v>26.248459958932237</v>
      </c>
      <c r="H527" s="374">
        <f t="shared" si="265"/>
        <v>0.98175784338276195</v>
      </c>
      <c r="I527" s="374">
        <f t="shared" si="238"/>
        <v>0.88465536339863182</v>
      </c>
      <c r="J527" s="374">
        <f t="shared" si="239"/>
        <v>0.91887517389644058</v>
      </c>
      <c r="K527" s="265" cm="1">
        <f t="array" ref="K527">$G527^gamma_drug4/($G527^gamma_drug4+(AGE_50_drug4+9)^gamma_drug4)</f>
        <v>1</v>
      </c>
      <c r="L527" s="264">
        <f t="shared" si="240"/>
        <v>525</v>
      </c>
      <c r="M527" s="264">
        <f t="shared" si="241"/>
        <v>-0.11614999999999999</v>
      </c>
      <c r="N527" s="264">
        <f t="shared" si="242"/>
        <v>10.42905</v>
      </c>
      <c r="O527" s="264">
        <f t="shared" si="243"/>
        <v>0.11697</v>
      </c>
      <c r="P527" s="264">
        <f t="shared" si="244"/>
        <v>7.3260000000000005</v>
      </c>
      <c r="Q527" s="264">
        <f t="shared" si="245"/>
        <v>7.984</v>
      </c>
      <c r="R527" s="264">
        <f t="shared" si="246"/>
        <v>8.3975000000000009</v>
      </c>
      <c r="S527" s="264">
        <f t="shared" si="247"/>
        <v>8.6265000000000001</v>
      </c>
      <c r="T527" s="264">
        <f t="shared" si="248"/>
        <v>8.9924999999999997</v>
      </c>
      <c r="U527" s="264">
        <f t="shared" si="249"/>
        <v>9.2484999999999999</v>
      </c>
      <c r="V527" s="264">
        <f t="shared" si="250"/>
        <v>9.6430000000000007</v>
      </c>
      <c r="W527" s="264">
        <f t="shared" si="251"/>
        <v>10.429500000000001</v>
      </c>
      <c r="X527" s="264">
        <f t="shared" si="252"/>
        <v>11.288</v>
      </c>
      <c r="Y527" s="264">
        <f t="shared" si="253"/>
        <v>11.782500000000001</v>
      </c>
      <c r="Z527" s="264">
        <f t="shared" si="254"/>
        <v>12.131</v>
      </c>
      <c r="AA527" s="264">
        <f t="shared" si="255"/>
        <v>12.669</v>
      </c>
      <c r="AB527" s="264">
        <f t="shared" si="256"/>
        <v>13.0335</v>
      </c>
      <c r="AC527" s="264">
        <f t="shared" si="257"/>
        <v>13.7545</v>
      </c>
      <c r="AD527" s="264">
        <f t="shared" si="258"/>
        <v>15.1005</v>
      </c>
      <c r="AF527" s="266">
        <v>525</v>
      </c>
      <c r="AG527" s="266">
        <v>2.5899999999999999E-2</v>
      </c>
      <c r="AH527" s="266">
        <v>10.7835</v>
      </c>
      <c r="AI527" s="266">
        <v>0.11088000000000001</v>
      </c>
      <c r="AJ527" s="266">
        <v>7.6429999999999998</v>
      </c>
      <c r="AK527" s="266">
        <v>8.3249999999999993</v>
      </c>
      <c r="AL527" s="266">
        <v>8.7490000000000006</v>
      </c>
      <c r="AM527" s="266">
        <v>8.9819999999999993</v>
      </c>
      <c r="AN527" s="266">
        <v>9.3529999999999998</v>
      </c>
      <c r="AO527" s="266">
        <v>9.6110000000000007</v>
      </c>
      <c r="AP527" s="266">
        <v>10.006</v>
      </c>
      <c r="AQ527" s="266">
        <v>10.784000000000001</v>
      </c>
      <c r="AR527" s="266">
        <v>11.62</v>
      </c>
      <c r="AS527" s="266">
        <v>12.095000000000001</v>
      </c>
      <c r="AT527" s="266">
        <v>12.427</v>
      </c>
      <c r="AU527" s="266">
        <v>12.935</v>
      </c>
      <c r="AV527" s="266">
        <v>13.276999999999999</v>
      </c>
      <c r="AW527" s="266">
        <v>13.945</v>
      </c>
      <c r="AX527" s="266">
        <v>15.167</v>
      </c>
      <c r="BA527" s="372">
        <v>525</v>
      </c>
      <c r="BB527" s="372">
        <v>-0.25819999999999999</v>
      </c>
      <c r="BC527" s="372">
        <v>10.0746</v>
      </c>
      <c r="BD527" s="372">
        <v>0.12306</v>
      </c>
      <c r="BE527" s="372">
        <v>7.0090000000000003</v>
      </c>
      <c r="BF527" s="372">
        <v>7.6429999999999998</v>
      </c>
      <c r="BG527" s="372">
        <v>8.0459999999999994</v>
      </c>
      <c r="BH527" s="372">
        <v>8.2710000000000008</v>
      </c>
      <c r="BI527" s="372">
        <v>8.6319999999999997</v>
      </c>
      <c r="BJ527" s="372">
        <v>8.8859999999999992</v>
      </c>
      <c r="BK527" s="372">
        <v>9.2799999999999994</v>
      </c>
      <c r="BL527" s="372">
        <v>10.074999999999999</v>
      </c>
      <c r="BM527" s="372">
        <v>10.956</v>
      </c>
      <c r="BN527" s="372">
        <v>11.47</v>
      </c>
      <c r="BO527" s="372">
        <v>11.835000000000001</v>
      </c>
      <c r="BP527" s="372">
        <v>12.403</v>
      </c>
      <c r="BQ527" s="372">
        <v>12.79</v>
      </c>
      <c r="BR527" s="372">
        <v>13.564</v>
      </c>
      <c r="BS527" s="372">
        <v>15.034000000000001</v>
      </c>
    </row>
    <row r="528" spans="1:71" x14ac:dyDescent="0.2">
      <c r="A528" s="265">
        <f t="shared" si="259"/>
        <v>10.436</v>
      </c>
      <c r="B528" s="265">
        <f t="shared" si="260"/>
        <v>9.6494999999999997</v>
      </c>
      <c r="C528" s="265">
        <f t="shared" si="237"/>
        <v>11.295999999999999</v>
      </c>
      <c r="D528" s="265">
        <f t="shared" si="261"/>
        <v>526</v>
      </c>
      <c r="E528" s="373">
        <f t="shared" si="262"/>
        <v>17.281314168377822</v>
      </c>
      <c r="F528" s="373">
        <f t="shared" si="263"/>
        <v>1.4401095140314852</v>
      </c>
      <c r="G528" s="373">
        <f t="shared" si="264"/>
        <v>26.281314168377822</v>
      </c>
      <c r="H528" s="374">
        <f t="shared" si="265"/>
        <v>0.98185503914218764</v>
      </c>
      <c r="I528" s="374">
        <f t="shared" si="238"/>
        <v>0.88504027666002671</v>
      </c>
      <c r="J528" s="374">
        <f t="shared" si="239"/>
        <v>0.91911728101840151</v>
      </c>
      <c r="K528" s="265" cm="1">
        <f t="array" ref="K528">$G528^gamma_drug4/($G528^gamma_drug4+(AGE_50_drug4+9)^gamma_drug4)</f>
        <v>1</v>
      </c>
      <c r="L528" s="264">
        <f t="shared" si="240"/>
        <v>526</v>
      </c>
      <c r="M528" s="264">
        <f t="shared" si="241"/>
        <v>-0.11635000000000001</v>
      </c>
      <c r="N528" s="264">
        <f t="shared" si="242"/>
        <v>10.4359</v>
      </c>
      <c r="O528" s="264">
        <f t="shared" si="243"/>
        <v>0.11698</v>
      </c>
      <c r="P528" s="264">
        <f t="shared" si="244"/>
        <v>7.3309999999999995</v>
      </c>
      <c r="Q528" s="264">
        <f t="shared" si="245"/>
        <v>7.9890000000000008</v>
      </c>
      <c r="R528" s="264">
        <f t="shared" si="246"/>
        <v>8.4029999999999987</v>
      </c>
      <c r="S528" s="264">
        <f t="shared" si="247"/>
        <v>8.6314999999999991</v>
      </c>
      <c r="T528" s="264">
        <f t="shared" si="248"/>
        <v>8.9980000000000011</v>
      </c>
      <c r="U528" s="264">
        <f t="shared" si="249"/>
        <v>9.2550000000000008</v>
      </c>
      <c r="V528" s="264">
        <f t="shared" si="250"/>
        <v>9.6494999999999997</v>
      </c>
      <c r="W528" s="264">
        <f t="shared" si="251"/>
        <v>10.436</v>
      </c>
      <c r="X528" s="264">
        <f t="shared" si="252"/>
        <v>11.295999999999999</v>
      </c>
      <c r="Y528" s="264">
        <f t="shared" si="253"/>
        <v>11.7905</v>
      </c>
      <c r="Z528" s="264">
        <f t="shared" si="254"/>
        <v>12.138999999999999</v>
      </c>
      <c r="AA528" s="264">
        <f t="shared" si="255"/>
        <v>12.6775</v>
      </c>
      <c r="AB528" s="264">
        <f t="shared" si="256"/>
        <v>13.042</v>
      </c>
      <c r="AC528" s="264">
        <f t="shared" si="257"/>
        <v>13.763999999999999</v>
      </c>
      <c r="AD528" s="264">
        <f t="shared" si="258"/>
        <v>15.111000000000001</v>
      </c>
      <c r="AF528" s="266">
        <v>526</v>
      </c>
      <c r="AG528" s="266">
        <v>2.5700000000000001E-2</v>
      </c>
      <c r="AH528" s="266">
        <v>10.7903</v>
      </c>
      <c r="AI528" s="266">
        <v>0.1109</v>
      </c>
      <c r="AJ528" s="266">
        <v>7.6479999999999997</v>
      </c>
      <c r="AK528" s="266">
        <v>8.3290000000000006</v>
      </c>
      <c r="AL528" s="266">
        <v>8.7539999999999996</v>
      </c>
      <c r="AM528" s="266">
        <v>8.9870000000000001</v>
      </c>
      <c r="AN528" s="266">
        <v>9.3580000000000005</v>
      </c>
      <c r="AO528" s="266">
        <v>9.6170000000000009</v>
      </c>
      <c r="AP528" s="266">
        <v>10.012</v>
      </c>
      <c r="AQ528" s="266">
        <v>10.79</v>
      </c>
      <c r="AR528" s="266">
        <v>11.628</v>
      </c>
      <c r="AS528" s="266">
        <v>12.103</v>
      </c>
      <c r="AT528" s="266">
        <v>12.435</v>
      </c>
      <c r="AU528" s="266">
        <v>12.944000000000001</v>
      </c>
      <c r="AV528" s="266">
        <v>13.285</v>
      </c>
      <c r="AW528" s="266">
        <v>13.954000000000001</v>
      </c>
      <c r="AX528" s="266">
        <v>15.178000000000001</v>
      </c>
      <c r="BA528" s="372">
        <v>526</v>
      </c>
      <c r="BB528" s="372">
        <v>-0.25840000000000002</v>
      </c>
      <c r="BC528" s="372">
        <v>10.0815</v>
      </c>
      <c r="BD528" s="372">
        <v>0.12306</v>
      </c>
      <c r="BE528" s="372">
        <v>7.0140000000000002</v>
      </c>
      <c r="BF528" s="372">
        <v>7.649</v>
      </c>
      <c r="BG528" s="372">
        <v>8.0519999999999996</v>
      </c>
      <c r="BH528" s="372">
        <v>8.2759999999999998</v>
      </c>
      <c r="BI528" s="372">
        <v>8.6379999999999999</v>
      </c>
      <c r="BJ528" s="372">
        <v>8.8930000000000007</v>
      </c>
      <c r="BK528" s="372">
        <v>9.2870000000000008</v>
      </c>
      <c r="BL528" s="372">
        <v>10.082000000000001</v>
      </c>
      <c r="BM528" s="372">
        <v>10.964</v>
      </c>
      <c r="BN528" s="372">
        <v>11.478</v>
      </c>
      <c r="BO528" s="372">
        <v>11.843</v>
      </c>
      <c r="BP528" s="372">
        <v>12.411</v>
      </c>
      <c r="BQ528" s="372">
        <v>12.798999999999999</v>
      </c>
      <c r="BR528" s="372">
        <v>13.574</v>
      </c>
      <c r="BS528" s="372">
        <v>15.044</v>
      </c>
    </row>
    <row r="529" spans="1:71" x14ac:dyDescent="0.2">
      <c r="A529" s="265">
        <f t="shared" si="259"/>
        <v>10.442499999999999</v>
      </c>
      <c r="B529" s="265">
        <f t="shared" si="260"/>
        <v>9.6555</v>
      </c>
      <c r="C529" s="265">
        <f t="shared" si="237"/>
        <v>11.303000000000001</v>
      </c>
      <c r="D529" s="265">
        <f t="shared" si="261"/>
        <v>527</v>
      </c>
      <c r="E529" s="373">
        <f t="shared" si="262"/>
        <v>17.31416837782341</v>
      </c>
      <c r="F529" s="373">
        <f t="shared" si="263"/>
        <v>1.4428473648186173</v>
      </c>
      <c r="G529" s="373">
        <f t="shared" si="264"/>
        <v>26.31416837782341</v>
      </c>
      <c r="H529" s="374">
        <f t="shared" si="265"/>
        <v>0.98195160607747856</v>
      </c>
      <c r="I529" s="374">
        <f t="shared" si="238"/>
        <v>0.8854235930128298</v>
      </c>
      <c r="J529" s="374">
        <f t="shared" si="239"/>
        <v>0.91935842777743437</v>
      </c>
      <c r="K529" s="265" cm="1">
        <f t="array" ref="K529">$G529^gamma_drug4/($G529^gamma_drug4+(AGE_50_drug4+9)^gamma_drug4)</f>
        <v>1</v>
      </c>
      <c r="L529" s="264">
        <f t="shared" si="240"/>
        <v>527</v>
      </c>
      <c r="M529" s="264">
        <f t="shared" si="241"/>
        <v>-0.1166</v>
      </c>
      <c r="N529" s="264">
        <f t="shared" si="242"/>
        <v>10.44275</v>
      </c>
      <c r="O529" s="264">
        <f t="shared" si="243"/>
        <v>0.11699</v>
      </c>
      <c r="P529" s="264">
        <f t="shared" si="244"/>
        <v>7.3360000000000003</v>
      </c>
      <c r="Q529" s="264">
        <f t="shared" si="245"/>
        <v>7.9945000000000004</v>
      </c>
      <c r="R529" s="264">
        <f t="shared" si="246"/>
        <v>8.4080000000000013</v>
      </c>
      <c r="S529" s="264">
        <f t="shared" si="247"/>
        <v>8.6374999999999993</v>
      </c>
      <c r="T529" s="264">
        <f t="shared" si="248"/>
        <v>9.0035000000000007</v>
      </c>
      <c r="U529" s="264">
        <f t="shared" si="249"/>
        <v>9.2609999999999992</v>
      </c>
      <c r="V529" s="264">
        <f t="shared" si="250"/>
        <v>9.6555</v>
      </c>
      <c r="W529" s="264">
        <f t="shared" si="251"/>
        <v>10.442499999999999</v>
      </c>
      <c r="X529" s="264">
        <f t="shared" si="252"/>
        <v>11.303000000000001</v>
      </c>
      <c r="Y529" s="264">
        <f t="shared" si="253"/>
        <v>11.798</v>
      </c>
      <c r="Z529" s="264">
        <f t="shared" si="254"/>
        <v>12.147</v>
      </c>
      <c r="AA529" s="264">
        <f t="shared" si="255"/>
        <v>12.686</v>
      </c>
      <c r="AB529" s="264">
        <f t="shared" si="256"/>
        <v>13.051</v>
      </c>
      <c r="AC529" s="264">
        <f t="shared" si="257"/>
        <v>13.7735</v>
      </c>
      <c r="AD529" s="264">
        <f t="shared" si="258"/>
        <v>15.121500000000001</v>
      </c>
      <c r="AF529" s="266">
        <v>527</v>
      </c>
      <c r="AG529" s="266">
        <v>2.5499999999999998E-2</v>
      </c>
      <c r="AH529" s="266">
        <v>10.7971</v>
      </c>
      <c r="AI529" s="266">
        <v>0.11090999999999999</v>
      </c>
      <c r="AJ529" s="266">
        <v>7.6529999999999996</v>
      </c>
      <c r="AK529" s="266">
        <v>8.3350000000000009</v>
      </c>
      <c r="AL529" s="266">
        <v>8.7590000000000003</v>
      </c>
      <c r="AM529" s="266">
        <v>8.9930000000000003</v>
      </c>
      <c r="AN529" s="266">
        <v>9.3640000000000008</v>
      </c>
      <c r="AO529" s="266">
        <v>9.6229999999999993</v>
      </c>
      <c r="AP529" s="266">
        <v>10.018000000000001</v>
      </c>
      <c r="AQ529" s="266">
        <v>10.797000000000001</v>
      </c>
      <c r="AR529" s="266">
        <v>11.635</v>
      </c>
      <c r="AS529" s="266">
        <v>12.11</v>
      </c>
      <c r="AT529" s="266">
        <v>12.443</v>
      </c>
      <c r="AU529" s="266">
        <v>12.952</v>
      </c>
      <c r="AV529" s="266">
        <v>13.294</v>
      </c>
      <c r="AW529" s="266">
        <v>13.964</v>
      </c>
      <c r="AX529" s="266">
        <v>15.188000000000001</v>
      </c>
      <c r="BA529" s="372">
        <v>527</v>
      </c>
      <c r="BB529" s="372">
        <v>-0.25869999999999999</v>
      </c>
      <c r="BC529" s="372">
        <v>10.0884</v>
      </c>
      <c r="BD529" s="372">
        <v>0.12307</v>
      </c>
      <c r="BE529" s="372">
        <v>7.0190000000000001</v>
      </c>
      <c r="BF529" s="372">
        <v>7.6539999999999999</v>
      </c>
      <c r="BG529" s="372">
        <v>8.0570000000000004</v>
      </c>
      <c r="BH529" s="372">
        <v>8.282</v>
      </c>
      <c r="BI529" s="372">
        <v>8.6430000000000007</v>
      </c>
      <c r="BJ529" s="372">
        <v>8.8989999999999991</v>
      </c>
      <c r="BK529" s="372">
        <v>9.2929999999999993</v>
      </c>
      <c r="BL529" s="372">
        <v>10.087999999999999</v>
      </c>
      <c r="BM529" s="372">
        <v>10.971</v>
      </c>
      <c r="BN529" s="372">
        <v>11.486000000000001</v>
      </c>
      <c r="BO529" s="372">
        <v>11.851000000000001</v>
      </c>
      <c r="BP529" s="372">
        <v>12.42</v>
      </c>
      <c r="BQ529" s="372">
        <v>12.808</v>
      </c>
      <c r="BR529" s="372">
        <v>13.583</v>
      </c>
      <c r="BS529" s="372">
        <v>15.055</v>
      </c>
    </row>
    <row r="530" spans="1:71" x14ac:dyDescent="0.2">
      <c r="A530" s="265">
        <f t="shared" si="259"/>
        <v>10.4495</v>
      </c>
      <c r="B530" s="265">
        <f t="shared" si="260"/>
        <v>9.6615000000000002</v>
      </c>
      <c r="C530" s="265">
        <f t="shared" si="237"/>
        <v>11.310499999999999</v>
      </c>
      <c r="D530" s="265">
        <f t="shared" si="261"/>
        <v>528</v>
      </c>
      <c r="E530" s="373">
        <f t="shared" si="262"/>
        <v>17.347022587268995</v>
      </c>
      <c r="F530" s="373">
        <f t="shared" si="263"/>
        <v>1.4455852156057496</v>
      </c>
      <c r="G530" s="373">
        <f t="shared" si="264"/>
        <v>26.347022587268995</v>
      </c>
      <c r="H530" s="374">
        <f t="shared" si="265"/>
        <v>0.98204754893378443</v>
      </c>
      <c r="I530" s="374">
        <f t="shared" si="238"/>
        <v>0.88580531996017875</v>
      </c>
      <c r="J530" s="374">
        <f t="shared" si="239"/>
        <v>0.91959861879887195</v>
      </c>
      <c r="K530" s="265" cm="1">
        <f t="array" ref="K530">$G530^gamma_drug4/($G530^gamma_drug4+(AGE_50_drug4+9)^gamma_drug4)</f>
        <v>1</v>
      </c>
      <c r="L530" s="264">
        <f t="shared" si="240"/>
        <v>528</v>
      </c>
      <c r="M530" s="264">
        <f t="shared" si="241"/>
        <v>-0.11680000000000001</v>
      </c>
      <c r="N530" s="264">
        <f t="shared" si="242"/>
        <v>10.4496</v>
      </c>
      <c r="O530" s="264">
        <f t="shared" si="243"/>
        <v>0.116995</v>
      </c>
      <c r="P530" s="264">
        <f t="shared" si="244"/>
        <v>7.3405000000000005</v>
      </c>
      <c r="Q530" s="264">
        <f t="shared" si="245"/>
        <v>7.9994999999999994</v>
      </c>
      <c r="R530" s="264">
        <f t="shared" si="246"/>
        <v>8.4140000000000015</v>
      </c>
      <c r="S530" s="264">
        <f t="shared" si="247"/>
        <v>8.6430000000000007</v>
      </c>
      <c r="T530" s="264">
        <f t="shared" si="248"/>
        <v>9.0094999999999992</v>
      </c>
      <c r="U530" s="264">
        <f t="shared" si="249"/>
        <v>9.2669999999999995</v>
      </c>
      <c r="V530" s="264">
        <f t="shared" si="250"/>
        <v>9.6615000000000002</v>
      </c>
      <c r="W530" s="264">
        <f t="shared" si="251"/>
        <v>10.4495</v>
      </c>
      <c r="X530" s="264">
        <f t="shared" si="252"/>
        <v>11.310499999999999</v>
      </c>
      <c r="Y530" s="264">
        <f t="shared" si="253"/>
        <v>11.8055</v>
      </c>
      <c r="Z530" s="264">
        <f t="shared" si="254"/>
        <v>12.155000000000001</v>
      </c>
      <c r="AA530" s="264">
        <f t="shared" si="255"/>
        <v>12.695</v>
      </c>
      <c r="AB530" s="264">
        <f t="shared" si="256"/>
        <v>13.06</v>
      </c>
      <c r="AC530" s="264">
        <f t="shared" si="257"/>
        <v>13.783000000000001</v>
      </c>
      <c r="AD530" s="264">
        <f t="shared" si="258"/>
        <v>15.1325</v>
      </c>
      <c r="AF530" s="266">
        <v>528</v>
      </c>
      <c r="AG530" s="266">
        <v>2.53E-2</v>
      </c>
      <c r="AH530" s="266">
        <v>10.803900000000001</v>
      </c>
      <c r="AI530" s="266">
        <v>0.11092</v>
      </c>
      <c r="AJ530" s="266">
        <v>7.657</v>
      </c>
      <c r="AK530" s="266">
        <v>8.34</v>
      </c>
      <c r="AL530" s="266">
        <v>8.7650000000000006</v>
      </c>
      <c r="AM530" s="266">
        <v>8.9979999999999993</v>
      </c>
      <c r="AN530" s="266">
        <v>9.3699999999999992</v>
      </c>
      <c r="AO530" s="266">
        <v>9.6289999999999996</v>
      </c>
      <c r="AP530" s="266">
        <v>10.023999999999999</v>
      </c>
      <c r="AQ530" s="266">
        <v>10.804</v>
      </c>
      <c r="AR530" s="266">
        <v>11.641999999999999</v>
      </c>
      <c r="AS530" s="266">
        <v>12.118</v>
      </c>
      <c r="AT530" s="266">
        <v>12.451000000000001</v>
      </c>
      <c r="AU530" s="266">
        <v>12.961</v>
      </c>
      <c r="AV530" s="266">
        <v>13.303000000000001</v>
      </c>
      <c r="AW530" s="266">
        <v>13.973000000000001</v>
      </c>
      <c r="AX530" s="266">
        <v>15.199</v>
      </c>
      <c r="BA530" s="372">
        <v>528</v>
      </c>
      <c r="BB530" s="372">
        <v>-0.25890000000000002</v>
      </c>
      <c r="BC530" s="372">
        <v>10.0953</v>
      </c>
      <c r="BD530" s="372">
        <v>0.12307</v>
      </c>
      <c r="BE530" s="372">
        <v>7.024</v>
      </c>
      <c r="BF530" s="372">
        <v>7.6589999999999998</v>
      </c>
      <c r="BG530" s="372">
        <v>8.0630000000000006</v>
      </c>
      <c r="BH530" s="372">
        <v>8.2880000000000003</v>
      </c>
      <c r="BI530" s="372">
        <v>8.6489999999999991</v>
      </c>
      <c r="BJ530" s="372">
        <v>8.9049999999999994</v>
      </c>
      <c r="BK530" s="372">
        <v>9.2989999999999995</v>
      </c>
      <c r="BL530" s="372">
        <v>10.095000000000001</v>
      </c>
      <c r="BM530" s="372">
        <v>10.978999999999999</v>
      </c>
      <c r="BN530" s="372">
        <v>11.493</v>
      </c>
      <c r="BO530" s="372">
        <v>11.859</v>
      </c>
      <c r="BP530" s="372">
        <v>12.429</v>
      </c>
      <c r="BQ530" s="372">
        <v>12.817</v>
      </c>
      <c r="BR530" s="372">
        <v>13.593</v>
      </c>
      <c r="BS530" s="372">
        <v>15.066000000000001</v>
      </c>
    </row>
    <row r="531" spans="1:71" x14ac:dyDescent="0.2">
      <c r="A531" s="265">
        <f t="shared" si="259"/>
        <v>10.4565</v>
      </c>
      <c r="B531" s="265">
        <f t="shared" si="260"/>
        <v>9.6684999999999999</v>
      </c>
      <c r="C531" s="265">
        <f t="shared" si="237"/>
        <v>11.318000000000001</v>
      </c>
      <c r="D531" s="265">
        <f t="shared" si="261"/>
        <v>529</v>
      </c>
      <c r="E531" s="373">
        <f t="shared" si="262"/>
        <v>17.37987679671458</v>
      </c>
      <c r="F531" s="373">
        <f t="shared" si="263"/>
        <v>1.4483230663928817</v>
      </c>
      <c r="G531" s="373">
        <f t="shared" si="264"/>
        <v>26.37987679671458</v>
      </c>
      <c r="H531" s="374">
        <f t="shared" si="265"/>
        <v>0.98214287241577969</v>
      </c>
      <c r="I531" s="374">
        <f t="shared" si="238"/>
        <v>0.88618546496917316</v>
      </c>
      <c r="J531" s="374">
        <f t="shared" si="239"/>
        <v>0.91983785868269219</v>
      </c>
      <c r="K531" s="265" cm="1">
        <f t="array" ref="K531">$G531^gamma_drug4/($G531^gamma_drug4+(AGE_50_drug4+9)^gamma_drug4)</f>
        <v>1</v>
      </c>
      <c r="L531" s="264">
        <f t="shared" si="240"/>
        <v>529</v>
      </c>
      <c r="M531" s="264">
        <f t="shared" si="241"/>
        <v>-0.1171</v>
      </c>
      <c r="N531" s="264">
        <f t="shared" si="242"/>
        <v>10.4564</v>
      </c>
      <c r="O531" s="264">
        <f t="shared" si="243"/>
        <v>0.117005</v>
      </c>
      <c r="P531" s="264">
        <f t="shared" si="244"/>
        <v>7.3454999999999995</v>
      </c>
      <c r="Q531" s="264">
        <f t="shared" si="245"/>
        <v>8.0045000000000002</v>
      </c>
      <c r="R531" s="264">
        <f t="shared" si="246"/>
        <v>8.4190000000000005</v>
      </c>
      <c r="S531" s="264">
        <f t="shared" si="247"/>
        <v>8.6484999999999985</v>
      </c>
      <c r="T531" s="264">
        <f t="shared" si="248"/>
        <v>9.0154999999999994</v>
      </c>
      <c r="U531" s="264">
        <f t="shared" si="249"/>
        <v>9.2729999999999997</v>
      </c>
      <c r="V531" s="264">
        <f t="shared" si="250"/>
        <v>9.6684999999999999</v>
      </c>
      <c r="W531" s="264">
        <f t="shared" si="251"/>
        <v>10.4565</v>
      </c>
      <c r="X531" s="264">
        <f t="shared" si="252"/>
        <v>11.318000000000001</v>
      </c>
      <c r="Y531" s="264">
        <f t="shared" si="253"/>
        <v>11.813499999999999</v>
      </c>
      <c r="Z531" s="264">
        <f t="shared" si="254"/>
        <v>12.163</v>
      </c>
      <c r="AA531" s="264">
        <f t="shared" si="255"/>
        <v>12.7035</v>
      </c>
      <c r="AB531" s="264">
        <f t="shared" si="256"/>
        <v>13.068999999999999</v>
      </c>
      <c r="AC531" s="264">
        <f t="shared" si="257"/>
        <v>13.792</v>
      </c>
      <c r="AD531" s="264">
        <f t="shared" si="258"/>
        <v>15.1425</v>
      </c>
      <c r="AF531" s="266">
        <v>529</v>
      </c>
      <c r="AG531" s="266">
        <v>2.5000000000000001E-2</v>
      </c>
      <c r="AH531" s="266">
        <v>10.810700000000001</v>
      </c>
      <c r="AI531" s="266">
        <v>0.11094</v>
      </c>
      <c r="AJ531" s="266">
        <v>7.6619999999999999</v>
      </c>
      <c r="AK531" s="266">
        <v>8.3450000000000006</v>
      </c>
      <c r="AL531" s="266">
        <v>8.77</v>
      </c>
      <c r="AM531" s="266">
        <v>9.0039999999999996</v>
      </c>
      <c r="AN531" s="266">
        <v>9.3759999999999994</v>
      </c>
      <c r="AO531" s="266">
        <v>9.6349999999999998</v>
      </c>
      <c r="AP531" s="266">
        <v>10.031000000000001</v>
      </c>
      <c r="AQ531" s="266">
        <v>10.811</v>
      </c>
      <c r="AR531" s="266">
        <v>11.65</v>
      </c>
      <c r="AS531" s="266">
        <v>12.125999999999999</v>
      </c>
      <c r="AT531" s="266">
        <v>12.459</v>
      </c>
      <c r="AU531" s="266">
        <v>12.97</v>
      </c>
      <c r="AV531" s="266">
        <v>13.311999999999999</v>
      </c>
      <c r="AW531" s="266">
        <v>13.981999999999999</v>
      </c>
      <c r="AX531" s="266">
        <v>15.209</v>
      </c>
      <c r="BA531" s="372">
        <v>529</v>
      </c>
      <c r="BB531" s="372">
        <v>-0.25919999999999999</v>
      </c>
      <c r="BC531" s="372">
        <v>10.1021</v>
      </c>
      <c r="BD531" s="372">
        <v>0.12307</v>
      </c>
      <c r="BE531" s="372">
        <v>7.0289999999999999</v>
      </c>
      <c r="BF531" s="372">
        <v>7.6639999999999997</v>
      </c>
      <c r="BG531" s="372">
        <v>8.0679999999999996</v>
      </c>
      <c r="BH531" s="372">
        <v>8.2929999999999993</v>
      </c>
      <c r="BI531" s="372">
        <v>8.6549999999999994</v>
      </c>
      <c r="BJ531" s="372">
        <v>8.9109999999999996</v>
      </c>
      <c r="BK531" s="372">
        <v>9.3059999999999992</v>
      </c>
      <c r="BL531" s="372">
        <v>10.102</v>
      </c>
      <c r="BM531" s="372">
        <v>10.986000000000001</v>
      </c>
      <c r="BN531" s="372">
        <v>11.500999999999999</v>
      </c>
      <c r="BO531" s="372">
        <v>11.867000000000001</v>
      </c>
      <c r="BP531" s="372">
        <v>12.436999999999999</v>
      </c>
      <c r="BQ531" s="372">
        <v>12.826000000000001</v>
      </c>
      <c r="BR531" s="372">
        <v>13.602</v>
      </c>
      <c r="BS531" s="372">
        <v>15.076000000000001</v>
      </c>
    </row>
    <row r="532" spans="1:71" x14ac:dyDescent="0.2">
      <c r="A532" s="265">
        <f t="shared" si="259"/>
        <v>10.463000000000001</v>
      </c>
      <c r="B532" s="265">
        <f t="shared" si="260"/>
        <v>9.6745000000000001</v>
      </c>
      <c r="C532" s="265">
        <f t="shared" si="237"/>
        <v>11.3255</v>
      </c>
      <c r="D532" s="265">
        <f t="shared" si="261"/>
        <v>530</v>
      </c>
      <c r="E532" s="373">
        <f t="shared" si="262"/>
        <v>17.412731006160165</v>
      </c>
      <c r="F532" s="373">
        <f t="shared" si="263"/>
        <v>1.4510609171800137</v>
      </c>
      <c r="G532" s="373">
        <f t="shared" si="264"/>
        <v>26.412731006160165</v>
      </c>
      <c r="H532" s="374">
        <f t="shared" si="265"/>
        <v>0.98223758118804327</v>
      </c>
      <c r="I532" s="374">
        <f t="shared" si="238"/>
        <v>0.88656403547101681</v>
      </c>
      <c r="J532" s="374">
        <f t="shared" si="239"/>
        <v>0.92007615200366544</v>
      </c>
      <c r="K532" s="265" cm="1">
        <f t="array" ref="K532">$G532^gamma_drug4/($G532^gamma_drug4+(AGE_50_drug4+9)^gamma_drug4)</f>
        <v>1</v>
      </c>
      <c r="L532" s="264">
        <f t="shared" si="240"/>
        <v>530</v>
      </c>
      <c r="M532" s="264">
        <f t="shared" si="241"/>
        <v>-0.11730000000000002</v>
      </c>
      <c r="N532" s="264">
        <f t="shared" si="242"/>
        <v>10.463200000000001</v>
      </c>
      <c r="O532" s="264">
        <f t="shared" si="243"/>
        <v>0.11701</v>
      </c>
      <c r="P532" s="264">
        <f t="shared" si="244"/>
        <v>7.35</v>
      </c>
      <c r="Q532" s="264">
        <f t="shared" si="245"/>
        <v>8.01</v>
      </c>
      <c r="R532" s="264">
        <f t="shared" si="246"/>
        <v>8.4245000000000001</v>
      </c>
      <c r="S532" s="264">
        <f t="shared" si="247"/>
        <v>8.6539999999999999</v>
      </c>
      <c r="T532" s="264">
        <f t="shared" si="248"/>
        <v>9.0210000000000008</v>
      </c>
      <c r="U532" s="264">
        <f t="shared" si="249"/>
        <v>9.2789999999999999</v>
      </c>
      <c r="V532" s="264">
        <f t="shared" si="250"/>
        <v>9.6745000000000001</v>
      </c>
      <c r="W532" s="264">
        <f t="shared" si="251"/>
        <v>10.463000000000001</v>
      </c>
      <c r="X532" s="264">
        <f t="shared" si="252"/>
        <v>11.3255</v>
      </c>
      <c r="Y532" s="264">
        <f t="shared" si="253"/>
        <v>11.8215</v>
      </c>
      <c r="Z532" s="264">
        <f t="shared" si="254"/>
        <v>12.170999999999999</v>
      </c>
      <c r="AA532" s="264">
        <f t="shared" si="255"/>
        <v>12.712</v>
      </c>
      <c r="AB532" s="264">
        <f t="shared" si="256"/>
        <v>13.077</v>
      </c>
      <c r="AC532" s="264">
        <f t="shared" si="257"/>
        <v>13.801500000000001</v>
      </c>
      <c r="AD532" s="264">
        <f t="shared" si="258"/>
        <v>15.152999999999999</v>
      </c>
      <c r="AF532" s="266">
        <v>530</v>
      </c>
      <c r="AG532" s="266">
        <v>2.4799999999999999E-2</v>
      </c>
      <c r="AH532" s="266">
        <v>10.817399999999999</v>
      </c>
      <c r="AI532" s="266">
        <v>0.11094999999999999</v>
      </c>
      <c r="AJ532" s="266">
        <v>7.6660000000000004</v>
      </c>
      <c r="AK532" s="266">
        <v>8.35</v>
      </c>
      <c r="AL532" s="266">
        <v>8.7750000000000004</v>
      </c>
      <c r="AM532" s="266">
        <v>9.0090000000000003</v>
      </c>
      <c r="AN532" s="266">
        <v>9.3810000000000002</v>
      </c>
      <c r="AO532" s="266">
        <v>9.641</v>
      </c>
      <c r="AP532" s="266">
        <v>10.037000000000001</v>
      </c>
      <c r="AQ532" s="266">
        <v>10.817</v>
      </c>
      <c r="AR532" s="266">
        <v>11.657</v>
      </c>
      <c r="AS532" s="266">
        <v>12.134</v>
      </c>
      <c r="AT532" s="266">
        <v>12.467000000000001</v>
      </c>
      <c r="AU532" s="266">
        <v>12.978</v>
      </c>
      <c r="AV532" s="266">
        <v>13.32</v>
      </c>
      <c r="AW532" s="266">
        <v>13.991</v>
      </c>
      <c r="AX532" s="266">
        <v>15.218999999999999</v>
      </c>
      <c r="BA532" s="372">
        <v>530</v>
      </c>
      <c r="BB532" s="372">
        <v>-0.25940000000000002</v>
      </c>
      <c r="BC532" s="372">
        <v>10.109</v>
      </c>
      <c r="BD532" s="372">
        <v>0.12307</v>
      </c>
      <c r="BE532" s="372">
        <v>7.0339999999999998</v>
      </c>
      <c r="BF532" s="372">
        <v>7.67</v>
      </c>
      <c r="BG532" s="372">
        <v>8.0739999999999998</v>
      </c>
      <c r="BH532" s="372">
        <v>8.2989999999999995</v>
      </c>
      <c r="BI532" s="372">
        <v>8.6609999999999996</v>
      </c>
      <c r="BJ532" s="372">
        <v>8.9169999999999998</v>
      </c>
      <c r="BK532" s="372">
        <v>9.3119999999999994</v>
      </c>
      <c r="BL532" s="372">
        <v>10.109</v>
      </c>
      <c r="BM532" s="372">
        <v>10.994</v>
      </c>
      <c r="BN532" s="372">
        <v>11.509</v>
      </c>
      <c r="BO532" s="372">
        <v>11.875</v>
      </c>
      <c r="BP532" s="372">
        <v>12.446</v>
      </c>
      <c r="BQ532" s="372">
        <v>12.834</v>
      </c>
      <c r="BR532" s="372">
        <v>13.612</v>
      </c>
      <c r="BS532" s="372">
        <v>15.087</v>
      </c>
    </row>
    <row r="533" spans="1:71" x14ac:dyDescent="0.2">
      <c r="A533" s="265">
        <f t="shared" si="259"/>
        <v>10.469999999999999</v>
      </c>
      <c r="B533" s="265">
        <f t="shared" si="260"/>
        <v>9.6804999999999986</v>
      </c>
      <c r="C533" s="265">
        <f t="shared" si="237"/>
        <v>11.332999999999998</v>
      </c>
      <c r="D533" s="265">
        <f t="shared" si="261"/>
        <v>531</v>
      </c>
      <c r="E533" s="373">
        <f t="shared" si="262"/>
        <v>17.44558521560575</v>
      </c>
      <c r="F533" s="373">
        <f t="shared" si="263"/>
        <v>1.4537987679671458</v>
      </c>
      <c r="G533" s="373">
        <f t="shared" si="264"/>
        <v>26.44558521560575</v>
      </c>
      <c r="H533" s="374">
        <f t="shared" si="265"/>
        <v>0.98233167987543424</v>
      </c>
      <c r="I533" s="374">
        <f t="shared" si="238"/>
        <v>0.88694103886115894</v>
      </c>
      <c r="J533" s="374">
        <f t="shared" si="239"/>
        <v>0.92031350331150297</v>
      </c>
      <c r="K533" s="265" cm="1">
        <f t="array" ref="K533">$G533^gamma_drug4/($G533^gamma_drug4+(AGE_50_drug4+9)^gamma_drug4)</f>
        <v>1</v>
      </c>
      <c r="L533" s="264">
        <f t="shared" si="240"/>
        <v>531</v>
      </c>
      <c r="M533" s="264">
        <f t="shared" si="241"/>
        <v>-0.11754999999999999</v>
      </c>
      <c r="N533" s="264">
        <f t="shared" si="242"/>
        <v>10.470050000000001</v>
      </c>
      <c r="O533" s="264">
        <f t="shared" si="243"/>
        <v>0.11701500000000001</v>
      </c>
      <c r="P533" s="264">
        <f t="shared" si="244"/>
        <v>7.3550000000000004</v>
      </c>
      <c r="Q533" s="264">
        <f t="shared" si="245"/>
        <v>8.0150000000000006</v>
      </c>
      <c r="R533" s="264">
        <f t="shared" si="246"/>
        <v>8.43</v>
      </c>
      <c r="S533" s="264">
        <f t="shared" si="247"/>
        <v>8.66</v>
      </c>
      <c r="T533" s="264">
        <f t="shared" si="248"/>
        <v>9.027000000000001</v>
      </c>
      <c r="U533" s="264">
        <f t="shared" si="249"/>
        <v>9.2850000000000001</v>
      </c>
      <c r="V533" s="264">
        <f t="shared" si="250"/>
        <v>9.6804999999999986</v>
      </c>
      <c r="W533" s="264">
        <f t="shared" si="251"/>
        <v>10.469999999999999</v>
      </c>
      <c r="X533" s="264">
        <f t="shared" si="252"/>
        <v>11.332999999999998</v>
      </c>
      <c r="Y533" s="264">
        <f t="shared" si="253"/>
        <v>11.829000000000001</v>
      </c>
      <c r="Z533" s="264">
        <f t="shared" si="254"/>
        <v>12.178999999999998</v>
      </c>
      <c r="AA533" s="264">
        <f t="shared" si="255"/>
        <v>12.72</v>
      </c>
      <c r="AB533" s="264">
        <f t="shared" si="256"/>
        <v>13.086</v>
      </c>
      <c r="AC533" s="264">
        <f t="shared" si="257"/>
        <v>13.811</v>
      </c>
      <c r="AD533" s="264">
        <f t="shared" si="258"/>
        <v>15.164000000000001</v>
      </c>
      <c r="AF533" s="266">
        <v>531</v>
      </c>
      <c r="AG533" s="266">
        <v>2.46E-2</v>
      </c>
      <c r="AH533" s="266">
        <v>10.824199999999999</v>
      </c>
      <c r="AI533" s="266">
        <v>0.11096</v>
      </c>
      <c r="AJ533" s="266">
        <v>7.6710000000000003</v>
      </c>
      <c r="AK533" s="266">
        <v>8.3550000000000004</v>
      </c>
      <c r="AL533" s="266">
        <v>8.7810000000000006</v>
      </c>
      <c r="AM533" s="266">
        <v>9.0150000000000006</v>
      </c>
      <c r="AN533" s="266">
        <v>9.3870000000000005</v>
      </c>
      <c r="AO533" s="266">
        <v>9.6470000000000002</v>
      </c>
      <c r="AP533" s="266">
        <v>10.042999999999999</v>
      </c>
      <c r="AQ533" s="266">
        <v>10.824</v>
      </c>
      <c r="AR533" s="266">
        <v>11.664999999999999</v>
      </c>
      <c r="AS533" s="266">
        <v>12.141</v>
      </c>
      <c r="AT533" s="266">
        <v>12.475</v>
      </c>
      <c r="AU533" s="266">
        <v>12.986000000000001</v>
      </c>
      <c r="AV533" s="266">
        <v>13.329000000000001</v>
      </c>
      <c r="AW533" s="266">
        <v>14.000999999999999</v>
      </c>
      <c r="AX533" s="266">
        <v>15.23</v>
      </c>
      <c r="BA533" s="372">
        <v>531</v>
      </c>
      <c r="BB533" s="372">
        <v>-0.25969999999999999</v>
      </c>
      <c r="BC533" s="372">
        <v>10.1159</v>
      </c>
      <c r="BD533" s="372">
        <v>0.12307</v>
      </c>
      <c r="BE533" s="372">
        <v>7.0389999999999997</v>
      </c>
      <c r="BF533" s="372">
        <v>7.6749999999999998</v>
      </c>
      <c r="BG533" s="372">
        <v>8.0790000000000006</v>
      </c>
      <c r="BH533" s="372">
        <v>8.3049999999999997</v>
      </c>
      <c r="BI533" s="372">
        <v>8.6669999999999998</v>
      </c>
      <c r="BJ533" s="372">
        <v>8.923</v>
      </c>
      <c r="BK533" s="372">
        <v>9.3179999999999996</v>
      </c>
      <c r="BL533" s="372">
        <v>10.116</v>
      </c>
      <c r="BM533" s="372">
        <v>11.000999999999999</v>
      </c>
      <c r="BN533" s="372">
        <v>11.516999999999999</v>
      </c>
      <c r="BO533" s="372">
        <v>11.882999999999999</v>
      </c>
      <c r="BP533" s="372">
        <v>12.454000000000001</v>
      </c>
      <c r="BQ533" s="372">
        <v>12.843</v>
      </c>
      <c r="BR533" s="372">
        <v>13.621</v>
      </c>
      <c r="BS533" s="372">
        <v>15.098000000000001</v>
      </c>
    </row>
    <row r="534" spans="1:71" x14ac:dyDescent="0.2">
      <c r="A534" s="265">
        <f t="shared" si="259"/>
        <v>10.477</v>
      </c>
      <c r="B534" s="265">
        <f t="shared" si="260"/>
        <v>9.6869999999999994</v>
      </c>
      <c r="C534" s="265">
        <f t="shared" si="237"/>
        <v>11.3405</v>
      </c>
      <c r="D534" s="265">
        <f t="shared" si="261"/>
        <v>532</v>
      </c>
      <c r="E534" s="373">
        <f t="shared" si="262"/>
        <v>17.478439425051334</v>
      </c>
      <c r="F534" s="373">
        <f t="shared" si="263"/>
        <v>1.4565366187542779</v>
      </c>
      <c r="G534" s="373">
        <f t="shared" si="264"/>
        <v>26.478439425051334</v>
      </c>
      <c r="H534" s="374">
        <f t="shared" si="265"/>
        <v>0.98242517306346389</v>
      </c>
      <c r="I534" s="374">
        <f t="shared" si="238"/>
        <v>0.8873164824994354</v>
      </c>
      <c r="J534" s="374">
        <f t="shared" si="239"/>
        <v>0.92054991713100343</v>
      </c>
      <c r="K534" s="265" cm="1">
        <f t="array" ref="K534">$G534^gamma_drug4/($G534^gamma_drug4+(AGE_50_drug4+9)^gamma_drug4)</f>
        <v>1</v>
      </c>
      <c r="L534" s="264">
        <f t="shared" si="240"/>
        <v>532</v>
      </c>
      <c r="M534" s="264">
        <f t="shared" si="241"/>
        <v>-0.11775000000000001</v>
      </c>
      <c r="N534" s="264">
        <f t="shared" si="242"/>
        <v>10.476849999999999</v>
      </c>
      <c r="O534" s="264">
        <f t="shared" si="243"/>
        <v>0.11702499999999999</v>
      </c>
      <c r="P534" s="264">
        <f t="shared" si="244"/>
        <v>7.3594999999999997</v>
      </c>
      <c r="Q534" s="264">
        <f t="shared" si="245"/>
        <v>8.02</v>
      </c>
      <c r="R534" s="264">
        <f t="shared" si="246"/>
        <v>8.4355000000000011</v>
      </c>
      <c r="S534" s="264">
        <f t="shared" si="247"/>
        <v>8.6649999999999991</v>
      </c>
      <c r="T534" s="264">
        <f t="shared" si="248"/>
        <v>9.0330000000000013</v>
      </c>
      <c r="U534" s="264">
        <f t="shared" si="249"/>
        <v>9.2910000000000004</v>
      </c>
      <c r="V534" s="264">
        <f t="shared" si="250"/>
        <v>9.6869999999999994</v>
      </c>
      <c r="W534" s="264">
        <f t="shared" si="251"/>
        <v>10.477</v>
      </c>
      <c r="X534" s="264">
        <f t="shared" si="252"/>
        <v>11.3405</v>
      </c>
      <c r="Y534" s="264">
        <f t="shared" si="253"/>
        <v>11.837</v>
      </c>
      <c r="Z534" s="264">
        <f t="shared" si="254"/>
        <v>12.1875</v>
      </c>
      <c r="AA534" s="264">
        <f t="shared" si="255"/>
        <v>12.728999999999999</v>
      </c>
      <c r="AB534" s="264">
        <f t="shared" si="256"/>
        <v>13.094999999999999</v>
      </c>
      <c r="AC534" s="264">
        <f t="shared" si="257"/>
        <v>13.82</v>
      </c>
      <c r="AD534" s="264">
        <f t="shared" si="258"/>
        <v>15.173999999999999</v>
      </c>
      <c r="AF534" s="266">
        <v>532</v>
      </c>
      <c r="AG534" s="266">
        <v>2.4400000000000002E-2</v>
      </c>
      <c r="AH534" s="266">
        <v>10.831</v>
      </c>
      <c r="AI534" s="266">
        <v>0.11098</v>
      </c>
      <c r="AJ534" s="266">
        <v>7.6749999999999998</v>
      </c>
      <c r="AK534" s="266">
        <v>8.36</v>
      </c>
      <c r="AL534" s="266">
        <v>8.7859999999999996</v>
      </c>
      <c r="AM534" s="266">
        <v>9.02</v>
      </c>
      <c r="AN534" s="266">
        <v>9.3930000000000007</v>
      </c>
      <c r="AO534" s="266">
        <v>9.6530000000000005</v>
      </c>
      <c r="AP534" s="266">
        <v>10.048999999999999</v>
      </c>
      <c r="AQ534" s="266">
        <v>10.831</v>
      </c>
      <c r="AR534" s="266">
        <v>11.672000000000001</v>
      </c>
      <c r="AS534" s="266">
        <v>12.148999999999999</v>
      </c>
      <c r="AT534" s="266">
        <v>12.483000000000001</v>
      </c>
      <c r="AU534" s="266">
        <v>12.994999999999999</v>
      </c>
      <c r="AV534" s="266">
        <v>13.337999999999999</v>
      </c>
      <c r="AW534" s="266">
        <v>14.01</v>
      </c>
      <c r="AX534" s="266">
        <v>15.24</v>
      </c>
      <c r="BA534" s="372">
        <v>532</v>
      </c>
      <c r="BB534" s="372">
        <v>-0.25990000000000002</v>
      </c>
      <c r="BC534" s="372">
        <v>10.1227</v>
      </c>
      <c r="BD534" s="372">
        <v>0.12307</v>
      </c>
      <c r="BE534" s="372">
        <v>7.0439999999999996</v>
      </c>
      <c r="BF534" s="372">
        <v>7.68</v>
      </c>
      <c r="BG534" s="372">
        <v>8.0850000000000009</v>
      </c>
      <c r="BH534" s="372">
        <v>8.31</v>
      </c>
      <c r="BI534" s="372">
        <v>8.673</v>
      </c>
      <c r="BJ534" s="372">
        <v>8.9290000000000003</v>
      </c>
      <c r="BK534" s="372">
        <v>9.3249999999999993</v>
      </c>
      <c r="BL534" s="372">
        <v>10.122999999999999</v>
      </c>
      <c r="BM534" s="372">
        <v>11.009</v>
      </c>
      <c r="BN534" s="372">
        <v>11.525</v>
      </c>
      <c r="BO534" s="372">
        <v>11.891999999999999</v>
      </c>
      <c r="BP534" s="372">
        <v>12.462999999999999</v>
      </c>
      <c r="BQ534" s="372">
        <v>12.852</v>
      </c>
      <c r="BR534" s="372">
        <v>13.63</v>
      </c>
      <c r="BS534" s="372">
        <v>15.108000000000001</v>
      </c>
    </row>
    <row r="535" spans="1:71" x14ac:dyDescent="0.2">
      <c r="A535" s="265">
        <f t="shared" si="259"/>
        <v>10.484</v>
      </c>
      <c r="B535" s="265">
        <f t="shared" si="260"/>
        <v>9.6929999999999996</v>
      </c>
      <c r="C535" s="265">
        <f t="shared" si="237"/>
        <v>11.3475</v>
      </c>
      <c r="D535" s="265">
        <f t="shared" si="261"/>
        <v>533</v>
      </c>
      <c r="E535" s="373">
        <f t="shared" si="262"/>
        <v>17.511293634496919</v>
      </c>
      <c r="F535" s="373">
        <f t="shared" si="263"/>
        <v>1.4592744695414099</v>
      </c>
      <c r="G535" s="373">
        <f t="shared" si="264"/>
        <v>26.511293634496919</v>
      </c>
      <c r="H535" s="374">
        <f t="shared" si="265"/>
        <v>0.98251806529866414</v>
      </c>
      <c r="I535" s="374">
        <f t="shared" si="238"/>
        <v>0.88769037371021087</v>
      </c>
      <c r="J535" s="374">
        <f t="shared" si="239"/>
        <v>0.92078539796219949</v>
      </c>
      <c r="K535" s="265" cm="1">
        <f t="array" ref="K535">$G535^gamma_drug4/($G535^gamma_drug4+(AGE_50_drug4+9)^gamma_drug4)</f>
        <v>1</v>
      </c>
      <c r="L535" s="264">
        <f t="shared" si="240"/>
        <v>533</v>
      </c>
      <c r="M535" s="264">
        <f t="shared" si="241"/>
        <v>-0.11795</v>
      </c>
      <c r="N535" s="264">
        <f t="shared" si="242"/>
        <v>10.483699999999999</v>
      </c>
      <c r="O535" s="264">
        <f t="shared" si="243"/>
        <v>0.11703</v>
      </c>
      <c r="P535" s="264">
        <f t="shared" si="244"/>
        <v>7.3639999999999999</v>
      </c>
      <c r="Q535" s="264">
        <f t="shared" si="245"/>
        <v>8.0250000000000004</v>
      </c>
      <c r="R535" s="264">
        <f t="shared" si="246"/>
        <v>8.4409999999999989</v>
      </c>
      <c r="S535" s="264">
        <f t="shared" si="247"/>
        <v>8.6709999999999994</v>
      </c>
      <c r="T535" s="264">
        <f t="shared" si="248"/>
        <v>9.0389999999999997</v>
      </c>
      <c r="U535" s="264">
        <f t="shared" si="249"/>
        <v>9.2970000000000006</v>
      </c>
      <c r="V535" s="264">
        <f t="shared" si="250"/>
        <v>9.6929999999999996</v>
      </c>
      <c r="W535" s="264">
        <f t="shared" si="251"/>
        <v>10.484</v>
      </c>
      <c r="X535" s="264">
        <f t="shared" si="252"/>
        <v>11.3475</v>
      </c>
      <c r="Y535" s="264">
        <f t="shared" si="253"/>
        <v>11.844999999999999</v>
      </c>
      <c r="Z535" s="264">
        <f t="shared" si="254"/>
        <v>12.195499999999999</v>
      </c>
      <c r="AA535" s="264">
        <f t="shared" si="255"/>
        <v>12.737</v>
      </c>
      <c r="AB535" s="264">
        <f t="shared" si="256"/>
        <v>13.103999999999999</v>
      </c>
      <c r="AC535" s="264">
        <f t="shared" si="257"/>
        <v>13.829499999999999</v>
      </c>
      <c r="AD535" s="264">
        <f t="shared" si="258"/>
        <v>15.1845</v>
      </c>
      <c r="AF535" s="266">
        <v>533</v>
      </c>
      <c r="AG535" s="266">
        <v>2.4199999999999999E-2</v>
      </c>
      <c r="AH535" s="266">
        <v>10.8378</v>
      </c>
      <c r="AI535" s="266">
        <v>0.11099000000000001</v>
      </c>
      <c r="AJ535" s="266">
        <v>7.68</v>
      </c>
      <c r="AK535" s="266">
        <v>8.3650000000000002</v>
      </c>
      <c r="AL535" s="266">
        <v>8.7910000000000004</v>
      </c>
      <c r="AM535" s="266">
        <v>9.0259999999999998</v>
      </c>
      <c r="AN535" s="266">
        <v>9.3989999999999991</v>
      </c>
      <c r="AO535" s="266">
        <v>9.6590000000000007</v>
      </c>
      <c r="AP535" s="266">
        <v>10.055</v>
      </c>
      <c r="AQ535" s="266">
        <v>10.837999999999999</v>
      </c>
      <c r="AR535" s="266">
        <v>11.679</v>
      </c>
      <c r="AS535" s="266">
        <v>12.157</v>
      </c>
      <c r="AT535" s="266">
        <v>12.491</v>
      </c>
      <c r="AU535" s="266">
        <v>13.003</v>
      </c>
      <c r="AV535" s="266">
        <v>13.347</v>
      </c>
      <c r="AW535" s="266">
        <v>14.019</v>
      </c>
      <c r="AX535" s="266">
        <v>15.25</v>
      </c>
      <c r="BA535" s="372">
        <v>533</v>
      </c>
      <c r="BB535" s="372">
        <v>-0.2601</v>
      </c>
      <c r="BC535" s="372">
        <v>10.1296</v>
      </c>
      <c r="BD535" s="372">
        <v>0.12307</v>
      </c>
      <c r="BE535" s="372">
        <v>7.048</v>
      </c>
      <c r="BF535" s="372">
        <v>7.6849999999999996</v>
      </c>
      <c r="BG535" s="372">
        <v>8.0909999999999993</v>
      </c>
      <c r="BH535" s="372">
        <v>8.3160000000000007</v>
      </c>
      <c r="BI535" s="372">
        <v>8.6790000000000003</v>
      </c>
      <c r="BJ535" s="372">
        <v>8.9350000000000005</v>
      </c>
      <c r="BK535" s="372">
        <v>9.3309999999999995</v>
      </c>
      <c r="BL535" s="372">
        <v>10.130000000000001</v>
      </c>
      <c r="BM535" s="372">
        <v>11.016</v>
      </c>
      <c r="BN535" s="372">
        <v>11.532999999999999</v>
      </c>
      <c r="BO535" s="372">
        <v>11.9</v>
      </c>
      <c r="BP535" s="372">
        <v>12.471</v>
      </c>
      <c r="BQ535" s="372">
        <v>12.861000000000001</v>
      </c>
      <c r="BR535" s="372">
        <v>13.64</v>
      </c>
      <c r="BS535" s="372">
        <v>15.119</v>
      </c>
    </row>
    <row r="536" spans="1:71" x14ac:dyDescent="0.2">
      <c r="A536" s="265">
        <f t="shared" si="259"/>
        <v>10.491</v>
      </c>
      <c r="B536" s="265">
        <f t="shared" si="260"/>
        <v>9.6995000000000005</v>
      </c>
      <c r="C536" s="265">
        <f t="shared" si="237"/>
        <v>11.355499999999999</v>
      </c>
      <c r="D536" s="265">
        <f t="shared" si="261"/>
        <v>534</v>
      </c>
      <c r="E536" s="373">
        <f t="shared" si="262"/>
        <v>17.544147843942504</v>
      </c>
      <c r="F536" s="373">
        <f t="shared" si="263"/>
        <v>1.462012320328542</v>
      </c>
      <c r="G536" s="373">
        <f t="shared" si="264"/>
        <v>26.544147843942504</v>
      </c>
      <c r="H536" s="374">
        <f t="shared" si="265"/>
        <v>0.98261036108895228</v>
      </c>
      <c r="I536" s="374">
        <f t="shared" si="238"/>
        <v>0.88806271978251905</v>
      </c>
      <c r="J536" s="374">
        <f t="shared" si="239"/>
        <v>0.92101995028050287</v>
      </c>
      <c r="K536" s="265" cm="1">
        <f t="array" ref="K536">$G536^gamma_drug4/($G536^gamma_drug4+(AGE_50_drug4+9)^gamma_drug4)</f>
        <v>1</v>
      </c>
      <c r="L536" s="264">
        <f t="shared" si="240"/>
        <v>534</v>
      </c>
      <c r="M536" s="264">
        <f t="shared" si="241"/>
        <v>-0.11820000000000001</v>
      </c>
      <c r="N536" s="264">
        <f t="shared" si="242"/>
        <v>10.490549999999999</v>
      </c>
      <c r="O536" s="264">
        <f t="shared" si="243"/>
        <v>0.117035</v>
      </c>
      <c r="P536" s="264">
        <f t="shared" si="244"/>
        <v>7.3689999999999998</v>
      </c>
      <c r="Q536" s="264">
        <f t="shared" si="245"/>
        <v>8.0305</v>
      </c>
      <c r="R536" s="264">
        <f t="shared" si="246"/>
        <v>8.4465000000000003</v>
      </c>
      <c r="S536" s="264">
        <f t="shared" si="247"/>
        <v>8.6765000000000008</v>
      </c>
      <c r="T536" s="264">
        <f t="shared" si="248"/>
        <v>9.0444999999999993</v>
      </c>
      <c r="U536" s="264">
        <f t="shared" si="249"/>
        <v>9.3030000000000008</v>
      </c>
      <c r="V536" s="264">
        <f t="shared" si="250"/>
        <v>9.6995000000000005</v>
      </c>
      <c r="W536" s="264">
        <f t="shared" si="251"/>
        <v>10.491</v>
      </c>
      <c r="X536" s="264">
        <f t="shared" si="252"/>
        <v>11.355499999999999</v>
      </c>
      <c r="Y536" s="264">
        <f t="shared" si="253"/>
        <v>11.853</v>
      </c>
      <c r="Z536" s="264">
        <f t="shared" si="254"/>
        <v>12.2035</v>
      </c>
      <c r="AA536" s="264">
        <f t="shared" si="255"/>
        <v>12.746</v>
      </c>
      <c r="AB536" s="264">
        <f t="shared" si="256"/>
        <v>13.112500000000001</v>
      </c>
      <c r="AC536" s="264">
        <f t="shared" si="257"/>
        <v>13.838999999999999</v>
      </c>
      <c r="AD536" s="264">
        <f t="shared" si="258"/>
        <v>15.195</v>
      </c>
      <c r="AF536" s="266">
        <v>534</v>
      </c>
      <c r="AG536" s="266">
        <v>2.4E-2</v>
      </c>
      <c r="AH536" s="266">
        <v>10.8446</v>
      </c>
      <c r="AI536" s="266">
        <v>0.111</v>
      </c>
      <c r="AJ536" s="266">
        <v>7.6849999999999996</v>
      </c>
      <c r="AK536" s="266">
        <v>8.3699999999999992</v>
      </c>
      <c r="AL536" s="266">
        <v>8.7970000000000006</v>
      </c>
      <c r="AM536" s="266">
        <v>9.0310000000000006</v>
      </c>
      <c r="AN536" s="266">
        <v>9.4039999999999999</v>
      </c>
      <c r="AO536" s="266">
        <v>9.6649999999999991</v>
      </c>
      <c r="AP536" s="266">
        <v>10.061999999999999</v>
      </c>
      <c r="AQ536" s="266">
        <v>10.845000000000001</v>
      </c>
      <c r="AR536" s="266">
        <v>11.686999999999999</v>
      </c>
      <c r="AS536" s="266">
        <v>12.164999999999999</v>
      </c>
      <c r="AT536" s="266">
        <v>12.499000000000001</v>
      </c>
      <c r="AU536" s="266">
        <v>13.012</v>
      </c>
      <c r="AV536" s="266">
        <v>13.355</v>
      </c>
      <c r="AW536" s="266">
        <v>14.029</v>
      </c>
      <c r="AX536" s="266">
        <v>15.260999999999999</v>
      </c>
      <c r="BA536" s="372">
        <v>534</v>
      </c>
      <c r="BB536" s="372">
        <v>-0.26040000000000002</v>
      </c>
      <c r="BC536" s="372">
        <v>10.1365</v>
      </c>
      <c r="BD536" s="372">
        <v>0.12307</v>
      </c>
      <c r="BE536" s="372">
        <v>7.0529999999999999</v>
      </c>
      <c r="BF536" s="372">
        <v>7.6909999999999998</v>
      </c>
      <c r="BG536" s="372">
        <v>8.0960000000000001</v>
      </c>
      <c r="BH536" s="372">
        <v>8.3219999999999992</v>
      </c>
      <c r="BI536" s="372">
        <v>8.6850000000000005</v>
      </c>
      <c r="BJ536" s="372">
        <v>8.9410000000000007</v>
      </c>
      <c r="BK536" s="372">
        <v>9.3369999999999997</v>
      </c>
      <c r="BL536" s="372">
        <v>10.137</v>
      </c>
      <c r="BM536" s="372">
        <v>11.023999999999999</v>
      </c>
      <c r="BN536" s="372">
        <v>11.541</v>
      </c>
      <c r="BO536" s="372">
        <v>11.907999999999999</v>
      </c>
      <c r="BP536" s="372">
        <v>12.48</v>
      </c>
      <c r="BQ536" s="372">
        <v>12.87</v>
      </c>
      <c r="BR536" s="372">
        <v>13.648999999999999</v>
      </c>
      <c r="BS536" s="372">
        <v>15.129</v>
      </c>
    </row>
    <row r="537" spans="1:71" x14ac:dyDescent="0.2">
      <c r="A537" s="265">
        <f t="shared" si="259"/>
        <v>10.497</v>
      </c>
      <c r="B537" s="265">
        <f t="shared" si="260"/>
        <v>9.7059999999999995</v>
      </c>
      <c r="C537" s="265">
        <f t="shared" si="237"/>
        <v>11.362500000000001</v>
      </c>
      <c r="D537" s="265">
        <f t="shared" si="261"/>
        <v>535</v>
      </c>
      <c r="E537" s="373">
        <f t="shared" si="262"/>
        <v>17.577002053388089</v>
      </c>
      <c r="F537" s="373">
        <f t="shared" si="263"/>
        <v>1.4647501711156743</v>
      </c>
      <c r="G537" s="373">
        <f t="shared" si="264"/>
        <v>26.577002053388089</v>
      </c>
      <c r="H537" s="374">
        <f t="shared" si="265"/>
        <v>0.98270206490399203</v>
      </c>
      <c r="I537" s="374">
        <f t="shared" si="238"/>
        <v>0.88843352797020614</v>
      </c>
      <c r="J537" s="374">
        <f t="shared" si="239"/>
        <v>0.92125357853684831</v>
      </c>
      <c r="K537" s="265" cm="1">
        <f t="array" ref="K537">$G537^gamma_drug4/($G537^gamma_drug4+(AGE_50_drug4+9)^gamma_drug4)</f>
        <v>1</v>
      </c>
      <c r="L537" s="264">
        <f t="shared" si="240"/>
        <v>535</v>
      </c>
      <c r="M537" s="264">
        <f t="shared" si="241"/>
        <v>-0.11840000000000001</v>
      </c>
      <c r="N537" s="264">
        <f t="shared" si="242"/>
        <v>10.497350000000001</v>
      </c>
      <c r="O537" s="264">
        <f t="shared" si="243"/>
        <v>0.11704999999999999</v>
      </c>
      <c r="P537" s="264">
        <f t="shared" si="244"/>
        <v>7.3734999999999999</v>
      </c>
      <c r="Q537" s="264">
        <f t="shared" si="245"/>
        <v>8.035499999999999</v>
      </c>
      <c r="R537" s="264">
        <f t="shared" si="246"/>
        <v>8.4514999999999993</v>
      </c>
      <c r="S537" s="264">
        <f t="shared" si="247"/>
        <v>8.6820000000000004</v>
      </c>
      <c r="T537" s="264">
        <f t="shared" si="248"/>
        <v>9.0504999999999995</v>
      </c>
      <c r="U537" s="264">
        <f t="shared" si="249"/>
        <v>9.3084999999999987</v>
      </c>
      <c r="V537" s="264">
        <f t="shared" si="250"/>
        <v>9.7059999999999995</v>
      </c>
      <c r="W537" s="264">
        <f t="shared" si="251"/>
        <v>10.497</v>
      </c>
      <c r="X537" s="264">
        <f t="shared" si="252"/>
        <v>11.362500000000001</v>
      </c>
      <c r="Y537" s="264">
        <f t="shared" si="253"/>
        <v>11.8605</v>
      </c>
      <c r="Z537" s="264">
        <f t="shared" si="254"/>
        <v>12.212</v>
      </c>
      <c r="AA537" s="264">
        <f t="shared" si="255"/>
        <v>12.754</v>
      </c>
      <c r="AB537" s="264">
        <f t="shared" si="256"/>
        <v>13.121500000000001</v>
      </c>
      <c r="AC537" s="264">
        <f t="shared" si="257"/>
        <v>13.848500000000001</v>
      </c>
      <c r="AD537" s="264">
        <f t="shared" si="258"/>
        <v>15.205500000000001</v>
      </c>
      <c r="AF537" s="266">
        <v>535</v>
      </c>
      <c r="AG537" s="266">
        <v>2.3800000000000002E-2</v>
      </c>
      <c r="AH537" s="266">
        <v>10.8514</v>
      </c>
      <c r="AI537" s="266">
        <v>0.11101999999999999</v>
      </c>
      <c r="AJ537" s="266">
        <v>7.6890000000000001</v>
      </c>
      <c r="AK537" s="266">
        <v>8.375</v>
      </c>
      <c r="AL537" s="266">
        <v>8.8019999999999996</v>
      </c>
      <c r="AM537" s="266">
        <v>9.0370000000000008</v>
      </c>
      <c r="AN537" s="266">
        <v>9.41</v>
      </c>
      <c r="AO537" s="266">
        <v>9.67</v>
      </c>
      <c r="AP537" s="266">
        <v>10.068</v>
      </c>
      <c r="AQ537" s="266">
        <v>10.851000000000001</v>
      </c>
      <c r="AR537" s="266">
        <v>11.694000000000001</v>
      </c>
      <c r="AS537" s="266">
        <v>12.173</v>
      </c>
      <c r="AT537" s="266">
        <v>12.507999999999999</v>
      </c>
      <c r="AU537" s="266">
        <v>13.02</v>
      </c>
      <c r="AV537" s="266">
        <v>13.364000000000001</v>
      </c>
      <c r="AW537" s="266">
        <v>14.038</v>
      </c>
      <c r="AX537" s="266">
        <v>15.271000000000001</v>
      </c>
      <c r="BA537" s="372">
        <v>535</v>
      </c>
      <c r="BB537" s="372">
        <v>-0.2606</v>
      </c>
      <c r="BC537" s="372">
        <v>10.1433</v>
      </c>
      <c r="BD537" s="372">
        <v>0.12307999999999999</v>
      </c>
      <c r="BE537" s="372">
        <v>7.0579999999999998</v>
      </c>
      <c r="BF537" s="372">
        <v>7.6959999999999997</v>
      </c>
      <c r="BG537" s="372">
        <v>8.1010000000000009</v>
      </c>
      <c r="BH537" s="372">
        <v>8.327</v>
      </c>
      <c r="BI537" s="372">
        <v>8.6910000000000007</v>
      </c>
      <c r="BJ537" s="372">
        <v>8.9469999999999992</v>
      </c>
      <c r="BK537" s="372">
        <v>9.3439999999999994</v>
      </c>
      <c r="BL537" s="372">
        <v>10.143000000000001</v>
      </c>
      <c r="BM537" s="372">
        <v>11.031000000000001</v>
      </c>
      <c r="BN537" s="372">
        <v>11.548</v>
      </c>
      <c r="BO537" s="372">
        <v>11.916</v>
      </c>
      <c r="BP537" s="372">
        <v>12.488</v>
      </c>
      <c r="BQ537" s="372">
        <v>12.879</v>
      </c>
      <c r="BR537" s="372">
        <v>13.659000000000001</v>
      </c>
      <c r="BS537" s="372">
        <v>15.14</v>
      </c>
    </row>
    <row r="538" spans="1:71" x14ac:dyDescent="0.2">
      <c r="A538" s="265">
        <f t="shared" si="259"/>
        <v>10.504000000000001</v>
      </c>
      <c r="B538" s="265">
        <f t="shared" si="260"/>
        <v>9.7119999999999997</v>
      </c>
      <c r="C538" s="265">
        <f t="shared" si="237"/>
        <v>11.3705</v>
      </c>
      <c r="D538" s="265">
        <f t="shared" si="261"/>
        <v>536</v>
      </c>
      <c r="E538" s="373">
        <f t="shared" si="262"/>
        <v>17.609856262833677</v>
      </c>
      <c r="F538" s="373">
        <f t="shared" si="263"/>
        <v>1.4674880219028064</v>
      </c>
      <c r="G538" s="373">
        <f t="shared" si="264"/>
        <v>26.609856262833677</v>
      </c>
      <c r="H538" s="374">
        <f t="shared" si="265"/>
        <v>0.98279318117555059</v>
      </c>
      <c r="I538" s="374">
        <f t="shared" si="238"/>
        <v>0.88880280549207169</v>
      </c>
      <c r="J538" s="374">
        <f t="shared" si="239"/>
        <v>0.92148628715783787</v>
      </c>
      <c r="K538" s="265" cm="1">
        <f t="array" ref="K538">$G538^gamma_drug4/($G538^gamma_drug4+(AGE_50_drug4+9)^gamma_drug4)</f>
        <v>1</v>
      </c>
      <c r="L538" s="264">
        <f t="shared" si="240"/>
        <v>536</v>
      </c>
      <c r="M538" s="264">
        <f t="shared" si="241"/>
        <v>-0.11865000000000001</v>
      </c>
      <c r="N538" s="264">
        <f t="shared" si="242"/>
        <v>10.504200000000001</v>
      </c>
      <c r="O538" s="264">
        <f t="shared" si="243"/>
        <v>0.11705499999999999</v>
      </c>
      <c r="P538" s="264">
        <f t="shared" si="244"/>
        <v>7.3784999999999998</v>
      </c>
      <c r="Q538" s="264">
        <f t="shared" si="245"/>
        <v>8.0404999999999998</v>
      </c>
      <c r="R538" s="264">
        <f t="shared" si="246"/>
        <v>8.4570000000000007</v>
      </c>
      <c r="S538" s="264">
        <f t="shared" si="247"/>
        <v>8.6875</v>
      </c>
      <c r="T538" s="264">
        <f t="shared" si="248"/>
        <v>9.0560000000000009</v>
      </c>
      <c r="U538" s="264">
        <f t="shared" si="249"/>
        <v>9.3144999999999989</v>
      </c>
      <c r="V538" s="264">
        <f t="shared" si="250"/>
        <v>9.7119999999999997</v>
      </c>
      <c r="W538" s="264">
        <f t="shared" si="251"/>
        <v>10.504000000000001</v>
      </c>
      <c r="X538" s="264">
        <f t="shared" si="252"/>
        <v>11.3705</v>
      </c>
      <c r="Y538" s="264">
        <f t="shared" si="253"/>
        <v>11.868499999999999</v>
      </c>
      <c r="Z538" s="264">
        <f t="shared" si="254"/>
        <v>12.219999999999999</v>
      </c>
      <c r="AA538" s="264">
        <f t="shared" si="255"/>
        <v>12.763</v>
      </c>
      <c r="AB538" s="264">
        <f t="shared" si="256"/>
        <v>13.1305</v>
      </c>
      <c r="AC538" s="264">
        <f t="shared" si="257"/>
        <v>13.8575</v>
      </c>
      <c r="AD538" s="264">
        <f t="shared" si="258"/>
        <v>15.2165</v>
      </c>
      <c r="AF538" s="266">
        <v>536</v>
      </c>
      <c r="AG538" s="266">
        <v>2.3599999999999999E-2</v>
      </c>
      <c r="AH538" s="266">
        <v>10.8582</v>
      </c>
      <c r="AI538" s="266">
        <v>0.11103</v>
      </c>
      <c r="AJ538" s="266">
        <v>7.694</v>
      </c>
      <c r="AK538" s="266">
        <v>8.3800000000000008</v>
      </c>
      <c r="AL538" s="266">
        <v>8.8070000000000004</v>
      </c>
      <c r="AM538" s="266">
        <v>9.0419999999999998</v>
      </c>
      <c r="AN538" s="266">
        <v>9.4160000000000004</v>
      </c>
      <c r="AO538" s="266">
        <v>9.6760000000000002</v>
      </c>
      <c r="AP538" s="266">
        <v>10.074</v>
      </c>
      <c r="AQ538" s="266">
        <v>10.858000000000001</v>
      </c>
      <c r="AR538" s="266">
        <v>11.702</v>
      </c>
      <c r="AS538" s="266">
        <v>12.180999999999999</v>
      </c>
      <c r="AT538" s="266">
        <v>12.516</v>
      </c>
      <c r="AU538" s="266">
        <v>13.029</v>
      </c>
      <c r="AV538" s="266">
        <v>13.372999999999999</v>
      </c>
      <c r="AW538" s="266">
        <v>14.047000000000001</v>
      </c>
      <c r="AX538" s="266">
        <v>15.282</v>
      </c>
      <c r="BA538" s="372">
        <v>536</v>
      </c>
      <c r="BB538" s="372">
        <v>-0.26090000000000002</v>
      </c>
      <c r="BC538" s="372">
        <v>10.1502</v>
      </c>
      <c r="BD538" s="372">
        <v>0.12307999999999999</v>
      </c>
      <c r="BE538" s="372">
        <v>7.0629999999999997</v>
      </c>
      <c r="BF538" s="372">
        <v>7.7009999999999996</v>
      </c>
      <c r="BG538" s="372">
        <v>8.1069999999999993</v>
      </c>
      <c r="BH538" s="372">
        <v>8.3330000000000002</v>
      </c>
      <c r="BI538" s="372">
        <v>8.6959999999999997</v>
      </c>
      <c r="BJ538" s="372">
        <v>8.9529999999999994</v>
      </c>
      <c r="BK538" s="372">
        <v>9.35</v>
      </c>
      <c r="BL538" s="372">
        <v>10.15</v>
      </c>
      <c r="BM538" s="372">
        <v>11.039</v>
      </c>
      <c r="BN538" s="372">
        <v>11.555999999999999</v>
      </c>
      <c r="BO538" s="372">
        <v>11.923999999999999</v>
      </c>
      <c r="BP538" s="372">
        <v>12.497</v>
      </c>
      <c r="BQ538" s="372">
        <v>12.888</v>
      </c>
      <c r="BR538" s="372">
        <v>13.667999999999999</v>
      </c>
      <c r="BS538" s="372">
        <v>15.151</v>
      </c>
    </row>
    <row r="539" spans="1:71" x14ac:dyDescent="0.2">
      <c r="A539" s="265">
        <f t="shared" si="259"/>
        <v>10.510999999999999</v>
      </c>
      <c r="B539" s="265">
        <f t="shared" si="260"/>
        <v>9.718</v>
      </c>
      <c r="C539" s="265">
        <f t="shared" si="237"/>
        <v>11.3775</v>
      </c>
      <c r="D539" s="265">
        <f t="shared" si="261"/>
        <v>537</v>
      </c>
      <c r="E539" s="373">
        <f t="shared" si="262"/>
        <v>17.642710472279262</v>
      </c>
      <c r="F539" s="373">
        <f t="shared" si="263"/>
        <v>1.4702258726899384</v>
      </c>
      <c r="G539" s="373">
        <f t="shared" si="264"/>
        <v>26.642710472279262</v>
      </c>
      <c r="H539" s="374">
        <f t="shared" si="265"/>
        <v>0.98288371429785293</v>
      </c>
      <c r="I539" s="374">
        <f t="shared" si="238"/>
        <v>0.88917055953200952</v>
      </c>
      <c r="J539" s="374">
        <f t="shared" si="239"/>
        <v>0.92171808054588311</v>
      </c>
      <c r="K539" s="265" cm="1">
        <f t="array" ref="K539">$G539^gamma_drug4/($G539^gamma_drug4+(AGE_50_drug4+9)^gamma_drug4)</f>
        <v>1</v>
      </c>
      <c r="L539" s="264">
        <f t="shared" si="240"/>
        <v>537</v>
      </c>
      <c r="M539" s="264">
        <f t="shared" si="241"/>
        <v>-0.11890000000000001</v>
      </c>
      <c r="N539" s="264">
        <f t="shared" si="242"/>
        <v>10.510950000000001</v>
      </c>
      <c r="O539" s="264">
        <f t="shared" si="243"/>
        <v>0.11706</v>
      </c>
      <c r="P539" s="264">
        <f t="shared" si="244"/>
        <v>7.383</v>
      </c>
      <c r="Q539" s="264">
        <f t="shared" si="245"/>
        <v>8.0455000000000005</v>
      </c>
      <c r="R539" s="264">
        <f t="shared" si="246"/>
        <v>8.4625000000000004</v>
      </c>
      <c r="S539" s="264">
        <f t="shared" si="247"/>
        <v>8.6935000000000002</v>
      </c>
      <c r="T539" s="264">
        <f t="shared" si="248"/>
        <v>9.0620000000000012</v>
      </c>
      <c r="U539" s="264">
        <f t="shared" si="249"/>
        <v>9.3204999999999991</v>
      </c>
      <c r="V539" s="264">
        <f t="shared" si="250"/>
        <v>9.718</v>
      </c>
      <c r="W539" s="264">
        <f t="shared" si="251"/>
        <v>10.510999999999999</v>
      </c>
      <c r="X539" s="264">
        <f t="shared" si="252"/>
        <v>11.3775</v>
      </c>
      <c r="Y539" s="264">
        <f t="shared" si="253"/>
        <v>11.876000000000001</v>
      </c>
      <c r="Z539" s="264">
        <f t="shared" si="254"/>
        <v>12.227499999999999</v>
      </c>
      <c r="AA539" s="264">
        <f t="shared" si="255"/>
        <v>12.771000000000001</v>
      </c>
      <c r="AB539" s="264">
        <f t="shared" si="256"/>
        <v>13.138999999999999</v>
      </c>
      <c r="AC539" s="264">
        <f t="shared" si="257"/>
        <v>13.867000000000001</v>
      </c>
      <c r="AD539" s="264">
        <f t="shared" si="258"/>
        <v>15.2265</v>
      </c>
      <c r="AF539" s="266">
        <v>537</v>
      </c>
      <c r="AG539" s="266">
        <v>2.3300000000000001E-2</v>
      </c>
      <c r="AH539" s="266">
        <v>10.8649</v>
      </c>
      <c r="AI539" s="266">
        <v>0.11104</v>
      </c>
      <c r="AJ539" s="266">
        <v>7.6980000000000004</v>
      </c>
      <c r="AK539" s="266">
        <v>8.3849999999999998</v>
      </c>
      <c r="AL539" s="266">
        <v>8.8130000000000006</v>
      </c>
      <c r="AM539" s="266">
        <v>9.048</v>
      </c>
      <c r="AN539" s="266">
        <v>9.4220000000000006</v>
      </c>
      <c r="AO539" s="266">
        <v>9.6820000000000004</v>
      </c>
      <c r="AP539" s="266">
        <v>10.08</v>
      </c>
      <c r="AQ539" s="266">
        <v>10.865</v>
      </c>
      <c r="AR539" s="266">
        <v>11.709</v>
      </c>
      <c r="AS539" s="266">
        <v>12.188000000000001</v>
      </c>
      <c r="AT539" s="266">
        <v>12.523</v>
      </c>
      <c r="AU539" s="266">
        <v>13.037000000000001</v>
      </c>
      <c r="AV539" s="266">
        <v>13.382</v>
      </c>
      <c r="AW539" s="266">
        <v>14.055999999999999</v>
      </c>
      <c r="AX539" s="266">
        <v>15.292</v>
      </c>
      <c r="BA539" s="372">
        <v>537</v>
      </c>
      <c r="BB539" s="372">
        <v>-0.2611</v>
      </c>
      <c r="BC539" s="372">
        <v>10.157</v>
      </c>
      <c r="BD539" s="372">
        <v>0.12307999999999999</v>
      </c>
      <c r="BE539" s="372">
        <v>7.0679999999999996</v>
      </c>
      <c r="BF539" s="372">
        <v>7.7060000000000004</v>
      </c>
      <c r="BG539" s="372">
        <v>8.1120000000000001</v>
      </c>
      <c r="BH539" s="372">
        <v>8.3390000000000004</v>
      </c>
      <c r="BI539" s="372">
        <v>8.702</v>
      </c>
      <c r="BJ539" s="372">
        <v>8.9589999999999996</v>
      </c>
      <c r="BK539" s="372">
        <v>9.3559999999999999</v>
      </c>
      <c r="BL539" s="372">
        <v>10.157</v>
      </c>
      <c r="BM539" s="372">
        <v>11.045999999999999</v>
      </c>
      <c r="BN539" s="372">
        <v>11.564</v>
      </c>
      <c r="BO539" s="372">
        <v>11.932</v>
      </c>
      <c r="BP539" s="372">
        <v>12.505000000000001</v>
      </c>
      <c r="BQ539" s="372">
        <v>12.896000000000001</v>
      </c>
      <c r="BR539" s="372">
        <v>13.678000000000001</v>
      </c>
      <c r="BS539" s="372">
        <v>15.161</v>
      </c>
    </row>
    <row r="540" spans="1:71" x14ac:dyDescent="0.2">
      <c r="A540" s="265">
        <f t="shared" si="259"/>
        <v>10.518000000000001</v>
      </c>
      <c r="B540" s="265">
        <f t="shared" si="260"/>
        <v>9.724499999999999</v>
      </c>
      <c r="C540" s="265">
        <f t="shared" si="237"/>
        <v>11.3855</v>
      </c>
      <c r="D540" s="265">
        <f t="shared" si="261"/>
        <v>538</v>
      </c>
      <c r="E540" s="373">
        <f t="shared" si="262"/>
        <v>17.675564681724847</v>
      </c>
      <c r="F540" s="373">
        <f t="shared" si="263"/>
        <v>1.4729637234770705</v>
      </c>
      <c r="G540" s="373">
        <f t="shared" si="264"/>
        <v>26.675564681724847</v>
      </c>
      <c r="H540" s="374">
        <f t="shared" si="265"/>
        <v>0.98297366862793167</v>
      </c>
      <c r="I540" s="374">
        <f t="shared" si="238"/>
        <v>0.88953679723915169</v>
      </c>
      <c r="J540" s="374">
        <f t="shared" si="239"/>
        <v>0.92194896307934737</v>
      </c>
      <c r="K540" s="265" cm="1">
        <f t="array" ref="K540">$G540^gamma_drug4/($G540^gamma_drug4+(AGE_50_drug4+9)^gamma_drug4)</f>
        <v>1</v>
      </c>
      <c r="L540" s="264">
        <f t="shared" si="240"/>
        <v>538</v>
      </c>
      <c r="M540" s="264">
        <f t="shared" si="241"/>
        <v>-0.11915000000000001</v>
      </c>
      <c r="N540" s="264">
        <f t="shared" si="242"/>
        <v>10.517800000000001</v>
      </c>
      <c r="O540" s="264">
        <f t="shared" si="243"/>
        <v>0.11707000000000001</v>
      </c>
      <c r="P540" s="264">
        <f t="shared" si="244"/>
        <v>7.3879999999999999</v>
      </c>
      <c r="Q540" s="264">
        <f t="shared" si="245"/>
        <v>8.0510000000000002</v>
      </c>
      <c r="R540" s="264">
        <f t="shared" si="246"/>
        <v>8.468</v>
      </c>
      <c r="S540" s="264">
        <f t="shared" si="247"/>
        <v>8.6984999999999992</v>
      </c>
      <c r="T540" s="264">
        <f t="shared" si="248"/>
        <v>9.067499999999999</v>
      </c>
      <c r="U540" s="264">
        <f t="shared" si="249"/>
        <v>9.3264999999999993</v>
      </c>
      <c r="V540" s="264">
        <f t="shared" si="250"/>
        <v>9.724499999999999</v>
      </c>
      <c r="W540" s="264">
        <f t="shared" si="251"/>
        <v>10.518000000000001</v>
      </c>
      <c r="X540" s="264">
        <f t="shared" si="252"/>
        <v>11.3855</v>
      </c>
      <c r="Y540" s="264">
        <f t="shared" si="253"/>
        <v>11.884</v>
      </c>
      <c r="Z540" s="264">
        <f t="shared" si="254"/>
        <v>12.236000000000001</v>
      </c>
      <c r="AA540" s="264">
        <f t="shared" si="255"/>
        <v>12.78</v>
      </c>
      <c r="AB540" s="264">
        <f t="shared" si="256"/>
        <v>13.147500000000001</v>
      </c>
      <c r="AC540" s="264">
        <f t="shared" si="257"/>
        <v>13.8765</v>
      </c>
      <c r="AD540" s="264">
        <f t="shared" si="258"/>
        <v>15.237</v>
      </c>
      <c r="AF540" s="266">
        <v>538</v>
      </c>
      <c r="AG540" s="266">
        <v>2.3099999999999999E-2</v>
      </c>
      <c r="AH540" s="266">
        <v>10.871700000000001</v>
      </c>
      <c r="AI540" s="266">
        <v>0.11106000000000001</v>
      </c>
      <c r="AJ540" s="266">
        <v>7.7030000000000003</v>
      </c>
      <c r="AK540" s="266">
        <v>8.39</v>
      </c>
      <c r="AL540" s="266">
        <v>8.8179999999999996</v>
      </c>
      <c r="AM540" s="266">
        <v>9.0530000000000008</v>
      </c>
      <c r="AN540" s="266">
        <v>9.4269999999999996</v>
      </c>
      <c r="AO540" s="266">
        <v>9.6880000000000006</v>
      </c>
      <c r="AP540" s="266">
        <v>10.086</v>
      </c>
      <c r="AQ540" s="266">
        <v>10.872</v>
      </c>
      <c r="AR540" s="266">
        <v>11.717000000000001</v>
      </c>
      <c r="AS540" s="266">
        <v>12.196</v>
      </c>
      <c r="AT540" s="266">
        <v>12.532</v>
      </c>
      <c r="AU540" s="266">
        <v>13.045999999999999</v>
      </c>
      <c r="AV540" s="266">
        <v>13.39</v>
      </c>
      <c r="AW540" s="266">
        <v>14.066000000000001</v>
      </c>
      <c r="AX540" s="266">
        <v>15.302</v>
      </c>
      <c r="BA540" s="372">
        <v>538</v>
      </c>
      <c r="BB540" s="372">
        <v>-0.26140000000000002</v>
      </c>
      <c r="BC540" s="372">
        <v>10.1639</v>
      </c>
      <c r="BD540" s="372">
        <v>0.12307999999999999</v>
      </c>
      <c r="BE540" s="372">
        <v>7.0730000000000004</v>
      </c>
      <c r="BF540" s="372">
        <v>7.7119999999999997</v>
      </c>
      <c r="BG540" s="372">
        <v>8.1180000000000003</v>
      </c>
      <c r="BH540" s="372">
        <v>8.3439999999999994</v>
      </c>
      <c r="BI540" s="372">
        <v>8.7080000000000002</v>
      </c>
      <c r="BJ540" s="372">
        <v>8.9649999999999999</v>
      </c>
      <c r="BK540" s="372">
        <v>9.3629999999999995</v>
      </c>
      <c r="BL540" s="372">
        <v>10.164</v>
      </c>
      <c r="BM540" s="372">
        <v>11.054</v>
      </c>
      <c r="BN540" s="372">
        <v>11.571999999999999</v>
      </c>
      <c r="BO540" s="372">
        <v>11.94</v>
      </c>
      <c r="BP540" s="372">
        <v>12.513999999999999</v>
      </c>
      <c r="BQ540" s="372">
        <v>12.904999999999999</v>
      </c>
      <c r="BR540" s="372">
        <v>13.686999999999999</v>
      </c>
      <c r="BS540" s="372">
        <v>15.172000000000001</v>
      </c>
    </row>
    <row r="541" spans="1:71" x14ac:dyDescent="0.2">
      <c r="A541" s="265">
        <f t="shared" si="259"/>
        <v>10.524999999999999</v>
      </c>
      <c r="B541" s="265">
        <f t="shared" si="260"/>
        <v>9.7309999999999999</v>
      </c>
      <c r="C541" s="265">
        <f t="shared" si="237"/>
        <v>11.3925</v>
      </c>
      <c r="D541" s="265">
        <f t="shared" si="261"/>
        <v>539</v>
      </c>
      <c r="E541" s="373">
        <f t="shared" si="262"/>
        <v>17.708418891170432</v>
      </c>
      <c r="F541" s="373">
        <f t="shared" si="263"/>
        <v>1.4757015742642026</v>
      </c>
      <c r="G541" s="373">
        <f t="shared" si="264"/>
        <v>26.708418891170432</v>
      </c>
      <c r="H541" s="374">
        <f t="shared" si="265"/>
        <v>0.98306304848597414</v>
      </c>
      <c r="I541" s="374">
        <f t="shared" si="238"/>
        <v>0.88990152572800718</v>
      </c>
      <c r="J541" s="374">
        <f t="shared" si="239"/>
        <v>0.92217893911268678</v>
      </c>
      <c r="K541" s="265" cm="1">
        <f t="array" ref="K541">$G541^gamma_drug4/($G541^gamma_drug4+(AGE_50_drug4+9)^gamma_drug4)</f>
        <v>1</v>
      </c>
      <c r="L541" s="264">
        <f t="shared" si="240"/>
        <v>539</v>
      </c>
      <c r="M541" s="264">
        <f t="shared" si="241"/>
        <v>-0.11935</v>
      </c>
      <c r="N541" s="264">
        <f t="shared" si="242"/>
        <v>10.5246</v>
      </c>
      <c r="O541" s="264">
        <f t="shared" si="243"/>
        <v>0.117075</v>
      </c>
      <c r="P541" s="264">
        <f t="shared" si="244"/>
        <v>7.3925000000000001</v>
      </c>
      <c r="Q541" s="264">
        <f t="shared" si="245"/>
        <v>8.0559999999999992</v>
      </c>
      <c r="R541" s="264">
        <f t="shared" si="246"/>
        <v>8.4735000000000014</v>
      </c>
      <c r="S541" s="264">
        <f t="shared" si="247"/>
        <v>8.7044999999999995</v>
      </c>
      <c r="T541" s="264">
        <f t="shared" si="248"/>
        <v>9.0734999999999992</v>
      </c>
      <c r="U541" s="264">
        <f t="shared" si="249"/>
        <v>9.3324999999999996</v>
      </c>
      <c r="V541" s="264">
        <f t="shared" si="250"/>
        <v>9.7309999999999999</v>
      </c>
      <c r="W541" s="264">
        <f t="shared" si="251"/>
        <v>10.524999999999999</v>
      </c>
      <c r="X541" s="264">
        <f t="shared" si="252"/>
        <v>11.3925</v>
      </c>
      <c r="Y541" s="264">
        <f t="shared" si="253"/>
        <v>11.891999999999999</v>
      </c>
      <c r="Z541" s="264">
        <f t="shared" si="254"/>
        <v>12.244</v>
      </c>
      <c r="AA541" s="264">
        <f t="shared" si="255"/>
        <v>12.788</v>
      </c>
      <c r="AB541" s="264">
        <f t="shared" si="256"/>
        <v>13.156499999999999</v>
      </c>
      <c r="AC541" s="264">
        <f t="shared" si="257"/>
        <v>13.8855</v>
      </c>
      <c r="AD541" s="264">
        <f t="shared" si="258"/>
        <v>15.2475</v>
      </c>
      <c r="AF541" s="266">
        <v>539</v>
      </c>
      <c r="AG541" s="266">
        <v>2.29E-2</v>
      </c>
      <c r="AH541" s="266">
        <v>10.878500000000001</v>
      </c>
      <c r="AI541" s="266">
        <v>0.11107</v>
      </c>
      <c r="AJ541" s="266">
        <v>7.7080000000000002</v>
      </c>
      <c r="AK541" s="266">
        <v>8.3949999999999996</v>
      </c>
      <c r="AL541" s="266">
        <v>8.8230000000000004</v>
      </c>
      <c r="AM541" s="266">
        <v>9.0589999999999993</v>
      </c>
      <c r="AN541" s="266">
        <v>9.4329999999999998</v>
      </c>
      <c r="AO541" s="266">
        <v>9.6940000000000008</v>
      </c>
      <c r="AP541" s="266">
        <v>10.093</v>
      </c>
      <c r="AQ541" s="266">
        <v>10.879</v>
      </c>
      <c r="AR541" s="266">
        <v>11.724</v>
      </c>
      <c r="AS541" s="266">
        <v>12.204000000000001</v>
      </c>
      <c r="AT541" s="266">
        <v>12.54</v>
      </c>
      <c r="AU541" s="266">
        <v>13.054</v>
      </c>
      <c r="AV541" s="266">
        <v>13.398999999999999</v>
      </c>
      <c r="AW541" s="266">
        <v>14.074999999999999</v>
      </c>
      <c r="AX541" s="266">
        <v>15.313000000000001</v>
      </c>
      <c r="BA541" s="372">
        <v>539</v>
      </c>
      <c r="BB541" s="372">
        <v>-0.2616</v>
      </c>
      <c r="BC541" s="372">
        <v>10.1707</v>
      </c>
      <c r="BD541" s="372">
        <v>0.12307999999999999</v>
      </c>
      <c r="BE541" s="372">
        <v>7.077</v>
      </c>
      <c r="BF541" s="372">
        <v>7.7169999999999996</v>
      </c>
      <c r="BG541" s="372">
        <v>8.1240000000000006</v>
      </c>
      <c r="BH541" s="372">
        <v>8.35</v>
      </c>
      <c r="BI541" s="372">
        <v>8.7140000000000004</v>
      </c>
      <c r="BJ541" s="372">
        <v>8.9710000000000001</v>
      </c>
      <c r="BK541" s="372">
        <v>9.3689999999999998</v>
      </c>
      <c r="BL541" s="372">
        <v>10.170999999999999</v>
      </c>
      <c r="BM541" s="372">
        <v>11.061</v>
      </c>
      <c r="BN541" s="372">
        <v>11.58</v>
      </c>
      <c r="BO541" s="372">
        <v>11.948</v>
      </c>
      <c r="BP541" s="372">
        <v>12.522</v>
      </c>
      <c r="BQ541" s="372">
        <v>12.914</v>
      </c>
      <c r="BR541" s="372">
        <v>13.696</v>
      </c>
      <c r="BS541" s="372">
        <v>15.182</v>
      </c>
    </row>
    <row r="542" spans="1:71" x14ac:dyDescent="0.2">
      <c r="A542" s="265">
        <f t="shared" si="259"/>
        <v>10.531500000000001</v>
      </c>
      <c r="B542" s="265">
        <f t="shared" si="260"/>
        <v>9.7370000000000001</v>
      </c>
      <c r="C542" s="265">
        <f t="shared" si="237"/>
        <v>11.4</v>
      </c>
      <c r="D542" s="265">
        <f t="shared" si="261"/>
        <v>540</v>
      </c>
      <c r="E542" s="373">
        <f t="shared" si="262"/>
        <v>17.741273100616016</v>
      </c>
      <c r="F542" s="373">
        <f t="shared" si="263"/>
        <v>1.4784394250513346</v>
      </c>
      <c r="G542" s="373">
        <f t="shared" si="264"/>
        <v>26.741273100616016</v>
      </c>
      <c r="H542" s="374">
        <f t="shared" si="265"/>
        <v>0.98315185815566564</v>
      </c>
      <c r="I542" s="374">
        <f t="shared" si="238"/>
        <v>0.89026475207860678</v>
      </c>
      <c r="J542" s="374">
        <f t="shared" si="239"/>
        <v>0.92240801297659059</v>
      </c>
      <c r="K542" s="265" cm="1">
        <f t="array" ref="K542">$G542^gamma_drug4/($G542^gamma_drug4+(AGE_50_drug4+9)^gamma_drug4)</f>
        <v>1</v>
      </c>
      <c r="L542" s="264">
        <f t="shared" si="240"/>
        <v>540</v>
      </c>
      <c r="M542" s="264">
        <f t="shared" si="241"/>
        <v>-0.11954999999999999</v>
      </c>
      <c r="N542" s="264">
        <f t="shared" si="242"/>
        <v>10.5314</v>
      </c>
      <c r="O542" s="264">
        <f t="shared" si="243"/>
        <v>0.11707999999999999</v>
      </c>
      <c r="P542" s="264">
        <f t="shared" si="244"/>
        <v>7.3970000000000002</v>
      </c>
      <c r="Q542" s="264">
        <f t="shared" si="245"/>
        <v>8.0609999999999999</v>
      </c>
      <c r="R542" s="264">
        <f t="shared" si="246"/>
        <v>8.4789999999999992</v>
      </c>
      <c r="S542" s="264">
        <f t="shared" si="247"/>
        <v>8.7100000000000009</v>
      </c>
      <c r="T542" s="264">
        <f t="shared" si="248"/>
        <v>9.0794999999999995</v>
      </c>
      <c r="U542" s="264">
        <f t="shared" si="249"/>
        <v>9.3384999999999998</v>
      </c>
      <c r="V542" s="264">
        <f t="shared" si="250"/>
        <v>9.7370000000000001</v>
      </c>
      <c r="W542" s="264">
        <f t="shared" si="251"/>
        <v>10.531500000000001</v>
      </c>
      <c r="X542" s="264">
        <f t="shared" si="252"/>
        <v>11.4</v>
      </c>
      <c r="Y542" s="264">
        <f t="shared" si="253"/>
        <v>11.899999999999999</v>
      </c>
      <c r="Z542" s="264">
        <f t="shared" si="254"/>
        <v>12.251999999999999</v>
      </c>
      <c r="AA542" s="264">
        <f t="shared" si="255"/>
        <v>12.7965</v>
      </c>
      <c r="AB542" s="264">
        <f t="shared" si="256"/>
        <v>13.1655</v>
      </c>
      <c r="AC542" s="264">
        <f t="shared" si="257"/>
        <v>13.895</v>
      </c>
      <c r="AD542" s="264">
        <f t="shared" si="258"/>
        <v>15.257999999999999</v>
      </c>
      <c r="AF542" s="266">
        <v>540</v>
      </c>
      <c r="AG542" s="266">
        <v>2.2700000000000001E-2</v>
      </c>
      <c r="AH542" s="266">
        <v>10.885199999999999</v>
      </c>
      <c r="AI542" s="266">
        <v>0.11108</v>
      </c>
      <c r="AJ542" s="266">
        <v>7.7119999999999997</v>
      </c>
      <c r="AK542" s="266">
        <v>8.4</v>
      </c>
      <c r="AL542" s="266">
        <v>8.8290000000000006</v>
      </c>
      <c r="AM542" s="266">
        <v>9.0640000000000001</v>
      </c>
      <c r="AN542" s="266">
        <v>9.4390000000000001</v>
      </c>
      <c r="AO542" s="266">
        <v>9.6999999999999993</v>
      </c>
      <c r="AP542" s="266">
        <v>10.099</v>
      </c>
      <c r="AQ542" s="266">
        <v>10.885</v>
      </c>
      <c r="AR542" s="266">
        <v>11.731</v>
      </c>
      <c r="AS542" s="266">
        <v>12.212</v>
      </c>
      <c r="AT542" s="266">
        <v>12.548</v>
      </c>
      <c r="AU542" s="266">
        <v>13.061999999999999</v>
      </c>
      <c r="AV542" s="266">
        <v>13.407999999999999</v>
      </c>
      <c r="AW542" s="266">
        <v>14.084</v>
      </c>
      <c r="AX542" s="266">
        <v>15.323</v>
      </c>
      <c r="BA542" s="372">
        <v>540</v>
      </c>
      <c r="BB542" s="372">
        <v>-0.26179999999999998</v>
      </c>
      <c r="BC542" s="372">
        <v>10.1776</v>
      </c>
      <c r="BD542" s="372">
        <v>0.12307999999999999</v>
      </c>
      <c r="BE542" s="372">
        <v>7.0819999999999999</v>
      </c>
      <c r="BF542" s="372">
        <v>7.7220000000000004</v>
      </c>
      <c r="BG542" s="372">
        <v>8.1289999999999996</v>
      </c>
      <c r="BH542" s="372">
        <v>8.3559999999999999</v>
      </c>
      <c r="BI542" s="372">
        <v>8.7200000000000006</v>
      </c>
      <c r="BJ542" s="372">
        <v>8.9770000000000003</v>
      </c>
      <c r="BK542" s="372">
        <v>9.375</v>
      </c>
      <c r="BL542" s="372">
        <v>10.178000000000001</v>
      </c>
      <c r="BM542" s="372">
        <v>11.069000000000001</v>
      </c>
      <c r="BN542" s="372">
        <v>11.587999999999999</v>
      </c>
      <c r="BO542" s="372">
        <v>11.956</v>
      </c>
      <c r="BP542" s="372">
        <v>12.531000000000001</v>
      </c>
      <c r="BQ542" s="372">
        <v>12.923</v>
      </c>
      <c r="BR542" s="372">
        <v>13.706</v>
      </c>
      <c r="BS542" s="372">
        <v>15.193</v>
      </c>
    </row>
    <row r="543" spans="1:71" x14ac:dyDescent="0.2">
      <c r="A543" s="265">
        <f t="shared" si="259"/>
        <v>10.538499999999999</v>
      </c>
      <c r="B543" s="265">
        <f t="shared" si="260"/>
        <v>9.7435000000000009</v>
      </c>
      <c r="C543" s="265">
        <f t="shared" si="237"/>
        <v>11.407500000000001</v>
      </c>
      <c r="D543" s="265">
        <f t="shared" si="261"/>
        <v>541</v>
      </c>
      <c r="E543" s="373">
        <f t="shared" si="262"/>
        <v>17.774127310061601</v>
      </c>
      <c r="F543" s="373">
        <f t="shared" si="263"/>
        <v>1.4811772758384667</v>
      </c>
      <c r="G543" s="373">
        <f t="shared" si="264"/>
        <v>26.774127310061601</v>
      </c>
      <c r="H543" s="374">
        <f t="shared" si="265"/>
        <v>0.98324010188452904</v>
      </c>
      <c r="I543" s="374">
        <f t="shared" si="238"/>
        <v>0.89062648333664352</v>
      </c>
      <c r="J543" s="374">
        <f t="shared" si="239"/>
        <v>0.92263618897812028</v>
      </c>
      <c r="K543" s="265" cm="1">
        <f t="array" ref="K543">$G543^gamma_drug4/($G543^gamma_drug4+(AGE_50_drug4+9)^gamma_drug4)</f>
        <v>1</v>
      </c>
      <c r="L543" s="264">
        <f t="shared" si="240"/>
        <v>541</v>
      </c>
      <c r="M543" s="264">
        <f t="shared" si="241"/>
        <v>-0.1198</v>
      </c>
      <c r="N543" s="264">
        <f t="shared" si="242"/>
        <v>10.53825</v>
      </c>
      <c r="O543" s="264">
        <f t="shared" si="243"/>
        <v>0.11709</v>
      </c>
      <c r="P543" s="264">
        <f t="shared" si="244"/>
        <v>7.4019999999999992</v>
      </c>
      <c r="Q543" s="264">
        <f t="shared" si="245"/>
        <v>8.0659999999999989</v>
      </c>
      <c r="R543" s="264">
        <f t="shared" si="246"/>
        <v>8.4845000000000006</v>
      </c>
      <c r="S543" s="264">
        <f t="shared" si="247"/>
        <v>8.7149999999999999</v>
      </c>
      <c r="T543" s="264">
        <f t="shared" si="248"/>
        <v>9.0850000000000009</v>
      </c>
      <c r="U543" s="264">
        <f t="shared" si="249"/>
        <v>9.3445</v>
      </c>
      <c r="V543" s="264">
        <f t="shared" si="250"/>
        <v>9.7435000000000009</v>
      </c>
      <c r="W543" s="264">
        <f t="shared" si="251"/>
        <v>10.538499999999999</v>
      </c>
      <c r="X543" s="264">
        <f t="shared" si="252"/>
        <v>11.407500000000001</v>
      </c>
      <c r="Y543" s="264">
        <f t="shared" si="253"/>
        <v>11.907</v>
      </c>
      <c r="Z543" s="264">
        <f t="shared" si="254"/>
        <v>12.2605</v>
      </c>
      <c r="AA543" s="264">
        <f t="shared" si="255"/>
        <v>12.805499999999999</v>
      </c>
      <c r="AB543" s="264">
        <f t="shared" si="256"/>
        <v>13.1745</v>
      </c>
      <c r="AC543" s="264">
        <f t="shared" si="257"/>
        <v>13.904499999999999</v>
      </c>
      <c r="AD543" s="264">
        <f t="shared" si="258"/>
        <v>15.2685</v>
      </c>
      <c r="AF543" s="266">
        <v>541</v>
      </c>
      <c r="AG543" s="266">
        <v>2.2499999999999999E-2</v>
      </c>
      <c r="AH543" s="266">
        <v>10.891999999999999</v>
      </c>
      <c r="AI543" s="266">
        <v>0.1111</v>
      </c>
      <c r="AJ543" s="266">
        <v>7.7169999999999996</v>
      </c>
      <c r="AK543" s="266">
        <v>8.4049999999999994</v>
      </c>
      <c r="AL543" s="266">
        <v>8.8339999999999996</v>
      </c>
      <c r="AM543" s="266">
        <v>9.0690000000000008</v>
      </c>
      <c r="AN543" s="266">
        <v>9.4440000000000008</v>
      </c>
      <c r="AO543" s="266">
        <v>9.7059999999999995</v>
      </c>
      <c r="AP543" s="266">
        <v>10.105</v>
      </c>
      <c r="AQ543" s="266">
        <v>10.891999999999999</v>
      </c>
      <c r="AR543" s="266">
        <v>11.739000000000001</v>
      </c>
      <c r="AS543" s="266">
        <v>12.218999999999999</v>
      </c>
      <c r="AT543" s="266">
        <v>12.555999999999999</v>
      </c>
      <c r="AU543" s="266">
        <v>13.071</v>
      </c>
      <c r="AV543" s="266">
        <v>13.417</v>
      </c>
      <c r="AW543" s="266">
        <v>14.093999999999999</v>
      </c>
      <c r="AX543" s="266">
        <v>15.333</v>
      </c>
      <c r="BA543" s="372">
        <v>541</v>
      </c>
      <c r="BB543" s="372">
        <v>-0.2621</v>
      </c>
      <c r="BC543" s="372">
        <v>10.1845</v>
      </c>
      <c r="BD543" s="372">
        <v>0.12307999999999999</v>
      </c>
      <c r="BE543" s="372">
        <v>7.0869999999999997</v>
      </c>
      <c r="BF543" s="372">
        <v>7.7270000000000003</v>
      </c>
      <c r="BG543" s="372">
        <v>8.1349999999999998</v>
      </c>
      <c r="BH543" s="372">
        <v>8.3610000000000007</v>
      </c>
      <c r="BI543" s="372">
        <v>8.7260000000000009</v>
      </c>
      <c r="BJ543" s="372">
        <v>8.9830000000000005</v>
      </c>
      <c r="BK543" s="372">
        <v>9.3819999999999997</v>
      </c>
      <c r="BL543" s="372">
        <v>10.185</v>
      </c>
      <c r="BM543" s="372">
        <v>11.076000000000001</v>
      </c>
      <c r="BN543" s="372">
        <v>11.595000000000001</v>
      </c>
      <c r="BO543" s="372">
        <v>11.965</v>
      </c>
      <c r="BP543" s="372">
        <v>12.54</v>
      </c>
      <c r="BQ543" s="372">
        <v>12.932</v>
      </c>
      <c r="BR543" s="372">
        <v>13.715</v>
      </c>
      <c r="BS543" s="372">
        <v>15.204000000000001</v>
      </c>
    </row>
    <row r="544" spans="1:71" x14ac:dyDescent="0.2">
      <c r="A544" s="265">
        <f t="shared" si="259"/>
        <v>10.545</v>
      </c>
      <c r="B544" s="265">
        <f t="shared" si="260"/>
        <v>9.7495000000000012</v>
      </c>
      <c r="C544" s="265">
        <f t="shared" si="237"/>
        <v>11.414999999999999</v>
      </c>
      <c r="D544" s="265">
        <f t="shared" si="261"/>
        <v>542</v>
      </c>
      <c r="E544" s="373">
        <f t="shared" si="262"/>
        <v>17.806981519507186</v>
      </c>
      <c r="F544" s="373">
        <f t="shared" si="263"/>
        <v>1.483915126625599</v>
      </c>
      <c r="G544" s="373">
        <f t="shared" si="264"/>
        <v>26.806981519507186</v>
      </c>
      <c r="H544" s="374">
        <f t="shared" si="265"/>
        <v>0.98332778388426167</v>
      </c>
      <c r="I544" s="374">
        <f t="shared" si="238"/>
        <v>0.89098672651361277</v>
      </c>
      <c r="J544" s="374">
        <f t="shared" si="239"/>
        <v>0.92286347140084901</v>
      </c>
      <c r="K544" s="265" cm="1">
        <f t="array" ref="K544">$G544^gamma_drug4/($G544^gamma_drug4+(AGE_50_drug4+9)^gamma_drug4)</f>
        <v>1</v>
      </c>
      <c r="L544" s="264">
        <f t="shared" si="240"/>
        <v>542</v>
      </c>
      <c r="M544" s="264">
        <f t="shared" si="241"/>
        <v>-0.12</v>
      </c>
      <c r="N544" s="264">
        <f t="shared" si="242"/>
        <v>10.54505</v>
      </c>
      <c r="O544" s="264">
        <f t="shared" si="243"/>
        <v>0.11710000000000001</v>
      </c>
      <c r="P544" s="264">
        <f t="shared" si="244"/>
        <v>7.4064999999999994</v>
      </c>
      <c r="Q544" s="264">
        <f t="shared" si="245"/>
        <v>8.0709999999999997</v>
      </c>
      <c r="R544" s="264">
        <f t="shared" si="246"/>
        <v>8.4894999999999996</v>
      </c>
      <c r="S544" s="264">
        <f t="shared" si="247"/>
        <v>8.7210000000000001</v>
      </c>
      <c r="T544" s="264">
        <f t="shared" si="248"/>
        <v>9.0909999999999993</v>
      </c>
      <c r="U544" s="264">
        <f t="shared" si="249"/>
        <v>9.3505000000000003</v>
      </c>
      <c r="V544" s="264">
        <f t="shared" si="250"/>
        <v>9.7495000000000012</v>
      </c>
      <c r="W544" s="264">
        <f t="shared" si="251"/>
        <v>10.545</v>
      </c>
      <c r="X544" s="264">
        <f t="shared" si="252"/>
        <v>11.414999999999999</v>
      </c>
      <c r="Y544" s="264">
        <f t="shared" si="253"/>
        <v>11.914999999999999</v>
      </c>
      <c r="Z544" s="264">
        <f t="shared" si="254"/>
        <v>12.2685</v>
      </c>
      <c r="AA544" s="264">
        <f t="shared" si="255"/>
        <v>12.813500000000001</v>
      </c>
      <c r="AB544" s="264">
        <f t="shared" si="256"/>
        <v>13.183</v>
      </c>
      <c r="AC544" s="264">
        <f t="shared" si="257"/>
        <v>13.914</v>
      </c>
      <c r="AD544" s="264">
        <f t="shared" si="258"/>
        <v>15.279499999999999</v>
      </c>
      <c r="AF544" s="266">
        <v>542</v>
      </c>
      <c r="AG544" s="266">
        <v>2.23E-2</v>
      </c>
      <c r="AH544" s="266">
        <v>10.8988</v>
      </c>
      <c r="AI544" s="266">
        <v>0.11111</v>
      </c>
      <c r="AJ544" s="266">
        <v>7.7210000000000001</v>
      </c>
      <c r="AK544" s="266">
        <v>8.41</v>
      </c>
      <c r="AL544" s="266">
        <v>8.8390000000000004</v>
      </c>
      <c r="AM544" s="266">
        <v>9.0749999999999993</v>
      </c>
      <c r="AN544" s="266">
        <v>9.4499999999999993</v>
      </c>
      <c r="AO544" s="266">
        <v>9.7119999999999997</v>
      </c>
      <c r="AP544" s="266">
        <v>10.111000000000001</v>
      </c>
      <c r="AQ544" s="266">
        <v>10.898999999999999</v>
      </c>
      <c r="AR544" s="266">
        <v>11.746</v>
      </c>
      <c r="AS544" s="266">
        <v>12.227</v>
      </c>
      <c r="AT544" s="266">
        <v>12.564</v>
      </c>
      <c r="AU544" s="266">
        <v>13.079000000000001</v>
      </c>
      <c r="AV544" s="266">
        <v>13.425000000000001</v>
      </c>
      <c r="AW544" s="266">
        <v>14.103</v>
      </c>
      <c r="AX544" s="266">
        <v>15.343999999999999</v>
      </c>
      <c r="BA544" s="372">
        <v>542</v>
      </c>
      <c r="BB544" s="372">
        <v>-0.26229999999999998</v>
      </c>
      <c r="BC544" s="372">
        <v>10.1913</v>
      </c>
      <c r="BD544" s="372">
        <v>0.12309</v>
      </c>
      <c r="BE544" s="372">
        <v>7.0919999999999996</v>
      </c>
      <c r="BF544" s="372">
        <v>7.7320000000000002</v>
      </c>
      <c r="BG544" s="372">
        <v>8.14</v>
      </c>
      <c r="BH544" s="372">
        <v>8.3670000000000009</v>
      </c>
      <c r="BI544" s="372">
        <v>8.7319999999999993</v>
      </c>
      <c r="BJ544" s="372">
        <v>8.9890000000000008</v>
      </c>
      <c r="BK544" s="372">
        <v>9.3879999999999999</v>
      </c>
      <c r="BL544" s="372">
        <v>10.191000000000001</v>
      </c>
      <c r="BM544" s="372">
        <v>11.084</v>
      </c>
      <c r="BN544" s="372">
        <v>11.603</v>
      </c>
      <c r="BO544" s="372">
        <v>11.973000000000001</v>
      </c>
      <c r="BP544" s="372">
        <v>12.548</v>
      </c>
      <c r="BQ544" s="372">
        <v>12.941000000000001</v>
      </c>
      <c r="BR544" s="372">
        <v>13.725</v>
      </c>
      <c r="BS544" s="372">
        <v>15.215</v>
      </c>
    </row>
    <row r="545" spans="1:71" x14ac:dyDescent="0.2">
      <c r="A545" s="265">
        <f t="shared" si="259"/>
        <v>10.552</v>
      </c>
      <c r="B545" s="265">
        <f t="shared" si="260"/>
        <v>9.7555000000000014</v>
      </c>
      <c r="C545" s="265">
        <f t="shared" si="237"/>
        <v>11.422499999999999</v>
      </c>
      <c r="D545" s="265">
        <f t="shared" si="261"/>
        <v>543</v>
      </c>
      <c r="E545" s="373">
        <f t="shared" si="262"/>
        <v>17.839835728952771</v>
      </c>
      <c r="F545" s="373">
        <f t="shared" si="263"/>
        <v>1.4866529774127311</v>
      </c>
      <c r="G545" s="373">
        <f t="shared" si="264"/>
        <v>26.839835728952771</v>
      </c>
      <c r="H545" s="374">
        <f t="shared" si="265"/>
        <v>0.98341490833106826</v>
      </c>
      <c r="I545" s="374">
        <f t="shared" si="238"/>
        <v>0.89134548858695728</v>
      </c>
      <c r="J545" s="374">
        <f t="shared" si="239"/>
        <v>0.92308986450499886</v>
      </c>
      <c r="K545" s="265" cm="1">
        <f t="array" ref="K545">$G545^gamma_drug4/($G545^gamma_drug4+(AGE_50_drug4+9)^gamma_drug4)</f>
        <v>1</v>
      </c>
      <c r="L545" s="264">
        <f t="shared" si="240"/>
        <v>543</v>
      </c>
      <c r="M545" s="264">
        <f t="shared" si="241"/>
        <v>-0.1202</v>
      </c>
      <c r="N545" s="264">
        <f t="shared" si="242"/>
        <v>10.55185</v>
      </c>
      <c r="O545" s="264">
        <f t="shared" si="243"/>
        <v>0.11711000000000001</v>
      </c>
      <c r="P545" s="264">
        <f t="shared" si="244"/>
        <v>7.4115000000000002</v>
      </c>
      <c r="Q545" s="264">
        <f t="shared" si="245"/>
        <v>8.0764999999999993</v>
      </c>
      <c r="R545" s="264">
        <f t="shared" si="246"/>
        <v>8.495000000000001</v>
      </c>
      <c r="S545" s="264">
        <f t="shared" si="247"/>
        <v>8.7259999999999991</v>
      </c>
      <c r="T545" s="264">
        <f t="shared" si="248"/>
        <v>9.0969999999999995</v>
      </c>
      <c r="U545" s="264">
        <f t="shared" si="249"/>
        <v>9.3569999999999993</v>
      </c>
      <c r="V545" s="264">
        <f t="shared" si="250"/>
        <v>9.7555000000000014</v>
      </c>
      <c r="W545" s="264">
        <f t="shared" si="251"/>
        <v>10.552</v>
      </c>
      <c r="X545" s="264">
        <f t="shared" si="252"/>
        <v>11.422499999999999</v>
      </c>
      <c r="Y545" s="264">
        <f t="shared" si="253"/>
        <v>11.923</v>
      </c>
      <c r="Z545" s="264">
        <f t="shared" si="254"/>
        <v>12.276499999999999</v>
      </c>
      <c r="AA545" s="264">
        <f t="shared" si="255"/>
        <v>12.8225</v>
      </c>
      <c r="AB545" s="264">
        <f t="shared" si="256"/>
        <v>13.1915</v>
      </c>
      <c r="AC545" s="264">
        <f t="shared" si="257"/>
        <v>13.923</v>
      </c>
      <c r="AD545" s="264">
        <f t="shared" si="258"/>
        <v>15.2895</v>
      </c>
      <c r="AF545" s="266">
        <v>543</v>
      </c>
      <c r="AG545" s="266">
        <v>2.2100000000000002E-2</v>
      </c>
      <c r="AH545" s="266">
        <v>10.9055</v>
      </c>
      <c r="AI545" s="266">
        <v>0.11113000000000001</v>
      </c>
      <c r="AJ545" s="266">
        <v>7.726</v>
      </c>
      <c r="AK545" s="266">
        <v>8.4149999999999991</v>
      </c>
      <c r="AL545" s="266">
        <v>8.8439999999999994</v>
      </c>
      <c r="AM545" s="266">
        <v>9.08</v>
      </c>
      <c r="AN545" s="266">
        <v>9.4559999999999995</v>
      </c>
      <c r="AO545" s="266">
        <v>9.718</v>
      </c>
      <c r="AP545" s="266">
        <v>10.117000000000001</v>
      </c>
      <c r="AQ545" s="266">
        <v>10.906000000000001</v>
      </c>
      <c r="AR545" s="266">
        <v>11.754</v>
      </c>
      <c r="AS545" s="266">
        <v>12.234999999999999</v>
      </c>
      <c r="AT545" s="266">
        <v>12.571999999999999</v>
      </c>
      <c r="AU545" s="266">
        <v>13.087999999999999</v>
      </c>
      <c r="AV545" s="266">
        <v>13.433999999999999</v>
      </c>
      <c r="AW545" s="266">
        <v>14.112</v>
      </c>
      <c r="AX545" s="266">
        <v>15.353999999999999</v>
      </c>
      <c r="BA545" s="372">
        <v>543</v>
      </c>
      <c r="BB545" s="372">
        <v>-0.26250000000000001</v>
      </c>
      <c r="BC545" s="372">
        <v>10.1982</v>
      </c>
      <c r="BD545" s="372">
        <v>0.12309</v>
      </c>
      <c r="BE545" s="372">
        <v>7.0970000000000004</v>
      </c>
      <c r="BF545" s="372">
        <v>7.7380000000000004</v>
      </c>
      <c r="BG545" s="372">
        <v>8.1460000000000008</v>
      </c>
      <c r="BH545" s="372">
        <v>8.3719999999999999</v>
      </c>
      <c r="BI545" s="372">
        <v>8.7379999999999995</v>
      </c>
      <c r="BJ545" s="372">
        <v>8.9960000000000004</v>
      </c>
      <c r="BK545" s="372">
        <v>9.3940000000000001</v>
      </c>
      <c r="BL545" s="372">
        <v>10.198</v>
      </c>
      <c r="BM545" s="372">
        <v>11.090999999999999</v>
      </c>
      <c r="BN545" s="372">
        <v>11.611000000000001</v>
      </c>
      <c r="BO545" s="372">
        <v>11.981</v>
      </c>
      <c r="BP545" s="372">
        <v>12.557</v>
      </c>
      <c r="BQ545" s="372">
        <v>12.949</v>
      </c>
      <c r="BR545" s="372">
        <v>13.734</v>
      </c>
      <c r="BS545" s="372">
        <v>15.225</v>
      </c>
    </row>
    <row r="546" spans="1:71" x14ac:dyDescent="0.2">
      <c r="A546" s="265">
        <f t="shared" si="259"/>
        <v>10.5585</v>
      </c>
      <c r="B546" s="265">
        <f t="shared" si="260"/>
        <v>9.7620000000000005</v>
      </c>
      <c r="C546" s="265">
        <f t="shared" si="237"/>
        <v>11.43</v>
      </c>
      <c r="D546" s="265">
        <f t="shared" si="261"/>
        <v>544</v>
      </c>
      <c r="E546" s="373">
        <f t="shared" si="262"/>
        <v>17.872689938398356</v>
      </c>
      <c r="F546" s="373">
        <f t="shared" si="263"/>
        <v>1.4893908281998631</v>
      </c>
      <c r="G546" s="373">
        <f t="shared" si="264"/>
        <v>26.872689938398356</v>
      </c>
      <c r="H546" s="374">
        <f t="shared" si="265"/>
        <v>0.98350147936599075</v>
      </c>
      <c r="I546" s="374">
        <f t="shared" si="238"/>
        <v>0.89170277650020568</v>
      </c>
      <c r="J546" s="374">
        <f t="shared" si="239"/>
        <v>0.92331537252757789</v>
      </c>
      <c r="K546" s="265" cm="1">
        <f t="array" ref="K546">$G546^gamma_drug4/($G546^gamma_drug4+(AGE_50_drug4+9)^gamma_drug4)</f>
        <v>1</v>
      </c>
      <c r="L546" s="264">
        <f t="shared" si="240"/>
        <v>544</v>
      </c>
      <c r="M546" s="264">
        <f t="shared" si="241"/>
        <v>-0.12044999999999999</v>
      </c>
      <c r="N546" s="264">
        <f t="shared" si="242"/>
        <v>10.55865</v>
      </c>
      <c r="O546" s="264">
        <f t="shared" si="243"/>
        <v>0.117115</v>
      </c>
      <c r="P546" s="264">
        <f t="shared" si="244"/>
        <v>7.4160000000000004</v>
      </c>
      <c r="Q546" s="264">
        <f t="shared" si="245"/>
        <v>8.0815000000000001</v>
      </c>
      <c r="R546" s="264">
        <f t="shared" si="246"/>
        <v>8.5004999999999988</v>
      </c>
      <c r="S546" s="264">
        <f t="shared" si="247"/>
        <v>8.7319999999999993</v>
      </c>
      <c r="T546" s="264">
        <f t="shared" si="248"/>
        <v>9.1029999999999998</v>
      </c>
      <c r="U546" s="264">
        <f t="shared" si="249"/>
        <v>9.3629999999999995</v>
      </c>
      <c r="V546" s="264">
        <f t="shared" si="250"/>
        <v>9.7620000000000005</v>
      </c>
      <c r="W546" s="264">
        <f t="shared" si="251"/>
        <v>10.5585</v>
      </c>
      <c r="X546" s="264">
        <f t="shared" si="252"/>
        <v>11.43</v>
      </c>
      <c r="Y546" s="264">
        <f t="shared" si="253"/>
        <v>11.931000000000001</v>
      </c>
      <c r="Z546" s="264">
        <f t="shared" si="254"/>
        <v>12.284500000000001</v>
      </c>
      <c r="AA546" s="264">
        <f t="shared" si="255"/>
        <v>12.830500000000001</v>
      </c>
      <c r="AB546" s="264">
        <f t="shared" si="256"/>
        <v>13.2005</v>
      </c>
      <c r="AC546" s="264">
        <f t="shared" si="257"/>
        <v>13.933</v>
      </c>
      <c r="AD546" s="264">
        <f t="shared" si="258"/>
        <v>15.3</v>
      </c>
      <c r="AF546" s="266">
        <v>544</v>
      </c>
      <c r="AG546" s="266">
        <v>2.1899999999999999E-2</v>
      </c>
      <c r="AH546" s="266">
        <v>10.9123</v>
      </c>
      <c r="AI546" s="266">
        <v>0.11114</v>
      </c>
      <c r="AJ546" s="266">
        <v>7.73</v>
      </c>
      <c r="AK546" s="266">
        <v>8.42</v>
      </c>
      <c r="AL546" s="266">
        <v>8.85</v>
      </c>
      <c r="AM546" s="266">
        <v>9.0860000000000003</v>
      </c>
      <c r="AN546" s="266">
        <v>9.4619999999999997</v>
      </c>
      <c r="AO546" s="266">
        <v>9.7240000000000002</v>
      </c>
      <c r="AP546" s="266">
        <v>10.124000000000001</v>
      </c>
      <c r="AQ546" s="266">
        <v>10.912000000000001</v>
      </c>
      <c r="AR546" s="266">
        <v>11.760999999999999</v>
      </c>
      <c r="AS546" s="266">
        <v>12.243</v>
      </c>
      <c r="AT546" s="266">
        <v>12.58</v>
      </c>
      <c r="AU546" s="266">
        <v>13.096</v>
      </c>
      <c r="AV546" s="266">
        <v>13.443</v>
      </c>
      <c r="AW546" s="266">
        <v>14.122</v>
      </c>
      <c r="AX546" s="266">
        <v>15.364000000000001</v>
      </c>
      <c r="BA546" s="372">
        <v>544</v>
      </c>
      <c r="BB546" s="372">
        <v>-0.26279999999999998</v>
      </c>
      <c r="BC546" s="372">
        <v>10.205</v>
      </c>
      <c r="BD546" s="372">
        <v>0.12309</v>
      </c>
      <c r="BE546" s="372">
        <v>7.1020000000000003</v>
      </c>
      <c r="BF546" s="372">
        <v>7.7430000000000003</v>
      </c>
      <c r="BG546" s="372">
        <v>8.1509999999999998</v>
      </c>
      <c r="BH546" s="372">
        <v>8.3780000000000001</v>
      </c>
      <c r="BI546" s="372">
        <v>8.7439999999999998</v>
      </c>
      <c r="BJ546" s="372">
        <v>9.0020000000000007</v>
      </c>
      <c r="BK546" s="372">
        <v>9.4</v>
      </c>
      <c r="BL546" s="372">
        <v>10.205</v>
      </c>
      <c r="BM546" s="372">
        <v>11.099</v>
      </c>
      <c r="BN546" s="372">
        <v>11.619</v>
      </c>
      <c r="BO546" s="372">
        <v>11.989000000000001</v>
      </c>
      <c r="BP546" s="372">
        <v>12.565</v>
      </c>
      <c r="BQ546" s="372">
        <v>12.958</v>
      </c>
      <c r="BR546" s="372">
        <v>13.744</v>
      </c>
      <c r="BS546" s="372">
        <v>15.236000000000001</v>
      </c>
    </row>
    <row r="547" spans="1:71" x14ac:dyDescent="0.2">
      <c r="A547" s="265">
        <f t="shared" si="259"/>
        <v>10.5655</v>
      </c>
      <c r="B547" s="265">
        <f t="shared" si="260"/>
        <v>9.7684999999999995</v>
      </c>
      <c r="C547" s="265">
        <f t="shared" si="237"/>
        <v>11.437000000000001</v>
      </c>
      <c r="D547" s="265">
        <f t="shared" si="261"/>
        <v>545</v>
      </c>
      <c r="E547" s="373">
        <f t="shared" si="262"/>
        <v>17.905544147843944</v>
      </c>
      <c r="F547" s="373">
        <f t="shared" si="263"/>
        <v>1.4921286789869952</v>
      </c>
      <c r="G547" s="373">
        <f t="shared" si="264"/>
        <v>26.905544147843944</v>
      </c>
      <c r="H547" s="374">
        <f t="shared" si="265"/>
        <v>0.98358750109523452</v>
      </c>
      <c r="I547" s="374">
        <f t="shared" si="238"/>
        <v>0.89205859716311597</v>
      </c>
      <c r="J547" s="374">
        <f t="shared" si="239"/>
        <v>0.9235399996825171</v>
      </c>
      <c r="K547" s="265" cm="1">
        <f t="array" ref="K547">$G547^gamma_drug4/($G547^gamma_drug4+(AGE_50_drug4+9)^gamma_drug4)</f>
        <v>1</v>
      </c>
      <c r="L547" s="264">
        <f t="shared" si="240"/>
        <v>545</v>
      </c>
      <c r="M547" s="264">
        <f t="shared" si="241"/>
        <v>-0.12065000000000001</v>
      </c>
      <c r="N547" s="264">
        <f t="shared" si="242"/>
        <v>10.5655</v>
      </c>
      <c r="O547" s="264">
        <f t="shared" si="243"/>
        <v>0.11712</v>
      </c>
      <c r="P547" s="264">
        <f t="shared" si="244"/>
        <v>7.4210000000000003</v>
      </c>
      <c r="Q547" s="264">
        <f t="shared" si="245"/>
        <v>8.0865000000000009</v>
      </c>
      <c r="R547" s="264">
        <f t="shared" si="246"/>
        <v>8.5060000000000002</v>
      </c>
      <c r="S547" s="264">
        <f t="shared" si="247"/>
        <v>8.7375000000000007</v>
      </c>
      <c r="T547" s="264">
        <f t="shared" si="248"/>
        <v>9.1080000000000005</v>
      </c>
      <c r="U547" s="264">
        <f t="shared" si="249"/>
        <v>9.3689999999999998</v>
      </c>
      <c r="V547" s="264">
        <f t="shared" si="250"/>
        <v>9.7684999999999995</v>
      </c>
      <c r="W547" s="264">
        <f t="shared" si="251"/>
        <v>10.5655</v>
      </c>
      <c r="X547" s="264">
        <f t="shared" si="252"/>
        <v>11.437000000000001</v>
      </c>
      <c r="Y547" s="264">
        <f t="shared" si="253"/>
        <v>11.939</v>
      </c>
      <c r="Z547" s="264">
        <f t="shared" si="254"/>
        <v>12.2925</v>
      </c>
      <c r="AA547" s="264">
        <f t="shared" si="255"/>
        <v>12.839500000000001</v>
      </c>
      <c r="AB547" s="264">
        <f t="shared" si="256"/>
        <v>13.2095</v>
      </c>
      <c r="AC547" s="264">
        <f t="shared" si="257"/>
        <v>13.942</v>
      </c>
      <c r="AD547" s="264">
        <f t="shared" si="258"/>
        <v>15.310500000000001</v>
      </c>
      <c r="AF547" s="266">
        <v>545</v>
      </c>
      <c r="AG547" s="266">
        <v>2.1700000000000001E-2</v>
      </c>
      <c r="AH547" s="266">
        <v>10.9191</v>
      </c>
      <c r="AI547" s="266">
        <v>0.11115</v>
      </c>
      <c r="AJ547" s="266">
        <v>7.7350000000000003</v>
      </c>
      <c r="AK547" s="266">
        <v>8.4250000000000007</v>
      </c>
      <c r="AL547" s="266">
        <v>8.8550000000000004</v>
      </c>
      <c r="AM547" s="266">
        <v>9.0909999999999993</v>
      </c>
      <c r="AN547" s="266">
        <v>9.4670000000000005</v>
      </c>
      <c r="AO547" s="266">
        <v>9.73</v>
      </c>
      <c r="AP547" s="266">
        <v>10.130000000000001</v>
      </c>
      <c r="AQ547" s="266">
        <v>10.919</v>
      </c>
      <c r="AR547" s="266">
        <v>11.768000000000001</v>
      </c>
      <c r="AS547" s="266">
        <v>12.250999999999999</v>
      </c>
      <c r="AT547" s="266">
        <v>12.587999999999999</v>
      </c>
      <c r="AU547" s="266">
        <v>13.105</v>
      </c>
      <c r="AV547" s="266">
        <v>13.452</v>
      </c>
      <c r="AW547" s="266">
        <v>14.131</v>
      </c>
      <c r="AX547" s="266">
        <v>15.375</v>
      </c>
      <c r="BA547" s="372">
        <v>545</v>
      </c>
      <c r="BB547" s="372">
        <v>-0.26300000000000001</v>
      </c>
      <c r="BC547" s="372">
        <v>10.2119</v>
      </c>
      <c r="BD547" s="372">
        <v>0.12309</v>
      </c>
      <c r="BE547" s="372">
        <v>7.1070000000000002</v>
      </c>
      <c r="BF547" s="372">
        <v>7.7480000000000002</v>
      </c>
      <c r="BG547" s="372">
        <v>8.157</v>
      </c>
      <c r="BH547" s="372">
        <v>8.3840000000000003</v>
      </c>
      <c r="BI547" s="372">
        <v>8.7490000000000006</v>
      </c>
      <c r="BJ547" s="372">
        <v>9.0079999999999991</v>
      </c>
      <c r="BK547" s="372">
        <v>9.407</v>
      </c>
      <c r="BL547" s="372">
        <v>10.212</v>
      </c>
      <c r="BM547" s="372">
        <v>11.106</v>
      </c>
      <c r="BN547" s="372">
        <v>11.627000000000001</v>
      </c>
      <c r="BO547" s="372">
        <v>11.997</v>
      </c>
      <c r="BP547" s="372">
        <v>12.574</v>
      </c>
      <c r="BQ547" s="372">
        <v>12.967000000000001</v>
      </c>
      <c r="BR547" s="372">
        <v>13.753</v>
      </c>
      <c r="BS547" s="372">
        <v>15.246</v>
      </c>
    </row>
    <row r="548" spans="1:71" x14ac:dyDescent="0.2">
      <c r="A548" s="265">
        <f t="shared" si="259"/>
        <v>10.5725</v>
      </c>
      <c r="B548" s="265">
        <f t="shared" si="260"/>
        <v>9.7744999999999997</v>
      </c>
      <c r="C548" s="265">
        <f t="shared" si="237"/>
        <v>11.445</v>
      </c>
      <c r="D548" s="265">
        <f t="shared" si="261"/>
        <v>546</v>
      </c>
      <c r="E548" s="373">
        <f t="shared" si="262"/>
        <v>17.938398357289529</v>
      </c>
      <c r="F548" s="373">
        <f t="shared" si="263"/>
        <v>1.4948665297741273</v>
      </c>
      <c r="G548" s="373">
        <f t="shared" si="264"/>
        <v>26.938398357289529</v>
      </c>
      <c r="H548" s="374">
        <f t="shared" si="265"/>
        <v>0.98367297759049221</v>
      </c>
      <c r="I548" s="374">
        <f t="shared" si="238"/>
        <v>0.89241295745181637</v>
      </c>
      <c r="J548" s="374">
        <f t="shared" si="239"/>
        <v>0.92376375016080481</v>
      </c>
      <c r="K548" s="265" cm="1">
        <f t="array" ref="K548">$G548^gamma_drug4/($G548^gamma_drug4+(AGE_50_drug4+9)^gamma_drug4)</f>
        <v>1</v>
      </c>
      <c r="L548" s="264">
        <f t="shared" si="240"/>
        <v>546</v>
      </c>
      <c r="M548" s="264">
        <f t="shared" si="241"/>
        <v>-0.12089999999999999</v>
      </c>
      <c r="N548" s="264">
        <f t="shared" si="242"/>
        <v>10.57225</v>
      </c>
      <c r="O548" s="264">
        <f t="shared" si="243"/>
        <v>0.11713000000000001</v>
      </c>
      <c r="P548" s="264">
        <f t="shared" si="244"/>
        <v>7.4249999999999998</v>
      </c>
      <c r="Q548" s="264">
        <f t="shared" si="245"/>
        <v>8.0919999999999987</v>
      </c>
      <c r="R548" s="264">
        <f t="shared" si="246"/>
        <v>8.5109999999999992</v>
      </c>
      <c r="S548" s="264">
        <f t="shared" si="247"/>
        <v>8.7429999999999986</v>
      </c>
      <c r="T548" s="264">
        <f t="shared" si="248"/>
        <v>9.1140000000000008</v>
      </c>
      <c r="U548" s="264">
        <f t="shared" si="249"/>
        <v>9.3744999999999994</v>
      </c>
      <c r="V548" s="264">
        <f t="shared" si="250"/>
        <v>9.7744999999999997</v>
      </c>
      <c r="W548" s="264">
        <f t="shared" si="251"/>
        <v>10.5725</v>
      </c>
      <c r="X548" s="264">
        <f t="shared" si="252"/>
        <v>11.445</v>
      </c>
      <c r="Y548" s="264">
        <f t="shared" si="253"/>
        <v>11.9465</v>
      </c>
      <c r="Z548" s="264">
        <f t="shared" si="254"/>
        <v>12.3005</v>
      </c>
      <c r="AA548" s="264">
        <f t="shared" si="255"/>
        <v>12.8475</v>
      </c>
      <c r="AB548" s="264">
        <f t="shared" si="256"/>
        <v>13.218</v>
      </c>
      <c r="AC548" s="264">
        <f t="shared" si="257"/>
        <v>13.951000000000001</v>
      </c>
      <c r="AD548" s="264">
        <f t="shared" si="258"/>
        <v>15.321</v>
      </c>
      <c r="AF548" s="266">
        <v>546</v>
      </c>
      <c r="AG548" s="266">
        <v>2.1399999999999999E-2</v>
      </c>
      <c r="AH548" s="266">
        <v>10.925800000000001</v>
      </c>
      <c r="AI548" s="266">
        <v>0.11117</v>
      </c>
      <c r="AJ548" s="266">
        <v>7.7389999999999999</v>
      </c>
      <c r="AK548" s="266">
        <v>8.43</v>
      </c>
      <c r="AL548" s="266">
        <v>8.86</v>
      </c>
      <c r="AM548" s="266">
        <v>9.0969999999999995</v>
      </c>
      <c r="AN548" s="266">
        <v>9.4730000000000008</v>
      </c>
      <c r="AO548" s="266">
        <v>9.7349999999999994</v>
      </c>
      <c r="AP548" s="266">
        <v>10.135999999999999</v>
      </c>
      <c r="AQ548" s="266">
        <v>10.926</v>
      </c>
      <c r="AR548" s="266">
        <v>11.776</v>
      </c>
      <c r="AS548" s="266">
        <v>12.257999999999999</v>
      </c>
      <c r="AT548" s="266">
        <v>12.596</v>
      </c>
      <c r="AU548" s="266">
        <v>13.113</v>
      </c>
      <c r="AV548" s="266">
        <v>13.46</v>
      </c>
      <c r="AW548" s="266">
        <v>14.14</v>
      </c>
      <c r="AX548" s="266">
        <v>15.385</v>
      </c>
      <c r="BA548" s="372">
        <v>546</v>
      </c>
      <c r="BB548" s="372">
        <v>-0.26319999999999999</v>
      </c>
      <c r="BC548" s="372">
        <v>10.2187</v>
      </c>
      <c r="BD548" s="372">
        <v>0.12309</v>
      </c>
      <c r="BE548" s="372">
        <v>7.1109999999999998</v>
      </c>
      <c r="BF548" s="372">
        <v>7.7539999999999996</v>
      </c>
      <c r="BG548" s="372">
        <v>8.1620000000000008</v>
      </c>
      <c r="BH548" s="372">
        <v>8.3889999999999993</v>
      </c>
      <c r="BI548" s="372">
        <v>8.7550000000000008</v>
      </c>
      <c r="BJ548" s="372">
        <v>9.0139999999999993</v>
      </c>
      <c r="BK548" s="372">
        <v>9.4130000000000003</v>
      </c>
      <c r="BL548" s="372">
        <v>10.218999999999999</v>
      </c>
      <c r="BM548" s="372">
        <v>11.114000000000001</v>
      </c>
      <c r="BN548" s="372">
        <v>11.635</v>
      </c>
      <c r="BO548" s="372">
        <v>12.005000000000001</v>
      </c>
      <c r="BP548" s="372">
        <v>12.582000000000001</v>
      </c>
      <c r="BQ548" s="372">
        <v>12.976000000000001</v>
      </c>
      <c r="BR548" s="372">
        <v>13.762</v>
      </c>
      <c r="BS548" s="372">
        <v>15.257</v>
      </c>
    </row>
    <row r="549" spans="1:71" x14ac:dyDescent="0.2">
      <c r="A549" s="265">
        <f t="shared" si="259"/>
        <v>10.579499999999999</v>
      </c>
      <c r="B549" s="265">
        <f t="shared" si="260"/>
        <v>9.7805</v>
      </c>
      <c r="C549" s="265">
        <f t="shared" si="237"/>
        <v>11.452</v>
      </c>
      <c r="D549" s="265">
        <f t="shared" si="261"/>
        <v>547</v>
      </c>
      <c r="E549" s="373">
        <f t="shared" si="262"/>
        <v>17.971252566735114</v>
      </c>
      <c r="F549" s="373">
        <f t="shared" si="263"/>
        <v>1.4976043805612593</v>
      </c>
      <c r="G549" s="373">
        <f t="shared" si="264"/>
        <v>26.971252566735114</v>
      </c>
      <c r="H549" s="374">
        <f t="shared" si="265"/>
        <v>0.9837579128892634</v>
      </c>
      <c r="I549" s="374">
        <f t="shared" si="238"/>
        <v>0.89276586420894655</v>
      </c>
      <c r="J549" s="374">
        <f t="shared" si="239"/>
        <v>0.92398662813062249</v>
      </c>
      <c r="K549" s="265" cm="1">
        <f t="array" ref="K549">$G549^gamma_drug4/($G549^gamma_drug4+(AGE_50_drug4+9)^gamma_drug4)</f>
        <v>1</v>
      </c>
      <c r="L549" s="264">
        <f t="shared" si="240"/>
        <v>547</v>
      </c>
      <c r="M549" s="264">
        <f t="shared" si="241"/>
        <v>-0.12115000000000001</v>
      </c>
      <c r="N549" s="264">
        <f t="shared" si="242"/>
        <v>10.579050000000001</v>
      </c>
      <c r="O549" s="264">
        <f t="shared" si="243"/>
        <v>0.117135</v>
      </c>
      <c r="P549" s="264">
        <f t="shared" si="244"/>
        <v>7.43</v>
      </c>
      <c r="Q549" s="264">
        <f t="shared" si="245"/>
        <v>8.0970000000000013</v>
      </c>
      <c r="R549" s="264">
        <f t="shared" si="246"/>
        <v>8.5169999999999995</v>
      </c>
      <c r="S549" s="264">
        <f t="shared" si="247"/>
        <v>8.7484999999999999</v>
      </c>
      <c r="T549" s="264">
        <f t="shared" si="248"/>
        <v>9.1199999999999992</v>
      </c>
      <c r="U549" s="264">
        <f t="shared" si="249"/>
        <v>9.3804999999999996</v>
      </c>
      <c r="V549" s="264">
        <f t="shared" si="250"/>
        <v>9.7805</v>
      </c>
      <c r="W549" s="264">
        <f t="shared" si="251"/>
        <v>10.579499999999999</v>
      </c>
      <c r="X549" s="264">
        <f t="shared" si="252"/>
        <v>11.452</v>
      </c>
      <c r="Y549" s="264">
        <f t="shared" si="253"/>
        <v>11.954000000000001</v>
      </c>
      <c r="Z549" s="264">
        <f t="shared" si="254"/>
        <v>12.308499999999999</v>
      </c>
      <c r="AA549" s="264">
        <f t="shared" si="255"/>
        <v>12.8565</v>
      </c>
      <c r="AB549" s="264">
        <f t="shared" si="256"/>
        <v>13.2265</v>
      </c>
      <c r="AC549" s="264">
        <f t="shared" si="257"/>
        <v>13.961</v>
      </c>
      <c r="AD549" s="264">
        <f t="shared" si="258"/>
        <v>15.3315</v>
      </c>
      <c r="AF549" s="266">
        <v>547</v>
      </c>
      <c r="AG549" s="266">
        <v>2.12E-2</v>
      </c>
      <c r="AH549" s="266">
        <v>10.932600000000001</v>
      </c>
      <c r="AI549" s="266">
        <v>0.11118</v>
      </c>
      <c r="AJ549" s="266">
        <v>7.7439999999999998</v>
      </c>
      <c r="AK549" s="266">
        <v>8.4350000000000005</v>
      </c>
      <c r="AL549" s="266">
        <v>8.8659999999999997</v>
      </c>
      <c r="AM549" s="266">
        <v>9.1020000000000003</v>
      </c>
      <c r="AN549" s="266">
        <v>9.4789999999999992</v>
      </c>
      <c r="AO549" s="266">
        <v>9.7409999999999997</v>
      </c>
      <c r="AP549" s="266">
        <v>10.141999999999999</v>
      </c>
      <c r="AQ549" s="266">
        <v>10.933</v>
      </c>
      <c r="AR549" s="266">
        <v>11.782999999999999</v>
      </c>
      <c r="AS549" s="266">
        <v>12.266</v>
      </c>
      <c r="AT549" s="266">
        <v>12.603999999999999</v>
      </c>
      <c r="AU549" s="266">
        <v>13.122</v>
      </c>
      <c r="AV549" s="266">
        <v>13.468999999999999</v>
      </c>
      <c r="AW549" s="266">
        <v>14.15</v>
      </c>
      <c r="AX549" s="266">
        <v>15.396000000000001</v>
      </c>
      <c r="BA549" s="372">
        <v>547</v>
      </c>
      <c r="BB549" s="372">
        <v>-0.26350000000000001</v>
      </c>
      <c r="BC549" s="372">
        <v>10.2255</v>
      </c>
      <c r="BD549" s="372">
        <v>0.12309</v>
      </c>
      <c r="BE549" s="372">
        <v>7.1159999999999997</v>
      </c>
      <c r="BF549" s="372">
        <v>7.7590000000000003</v>
      </c>
      <c r="BG549" s="372">
        <v>8.1679999999999993</v>
      </c>
      <c r="BH549" s="372">
        <v>8.3949999999999996</v>
      </c>
      <c r="BI549" s="372">
        <v>8.7609999999999992</v>
      </c>
      <c r="BJ549" s="372">
        <v>9.02</v>
      </c>
      <c r="BK549" s="372">
        <v>9.4190000000000005</v>
      </c>
      <c r="BL549" s="372">
        <v>10.226000000000001</v>
      </c>
      <c r="BM549" s="372">
        <v>11.121</v>
      </c>
      <c r="BN549" s="372">
        <v>11.641999999999999</v>
      </c>
      <c r="BO549" s="372">
        <v>12.013</v>
      </c>
      <c r="BP549" s="372">
        <v>12.590999999999999</v>
      </c>
      <c r="BQ549" s="372">
        <v>12.984</v>
      </c>
      <c r="BR549" s="372">
        <v>13.772</v>
      </c>
      <c r="BS549" s="372">
        <v>15.266999999999999</v>
      </c>
    </row>
    <row r="550" spans="1:71" x14ac:dyDescent="0.2">
      <c r="A550" s="265">
        <f t="shared" si="259"/>
        <v>10.5855</v>
      </c>
      <c r="B550" s="265">
        <f t="shared" si="260"/>
        <v>9.786999999999999</v>
      </c>
      <c r="C550" s="265">
        <f t="shared" si="237"/>
        <v>11.4595</v>
      </c>
      <c r="D550" s="265">
        <f t="shared" si="261"/>
        <v>548</v>
      </c>
      <c r="E550" s="373">
        <f t="shared" si="262"/>
        <v>18.004106776180699</v>
      </c>
      <c r="F550" s="373">
        <f t="shared" si="263"/>
        <v>1.5003422313483916</v>
      </c>
      <c r="G550" s="373">
        <f t="shared" si="264"/>
        <v>27.004106776180699</v>
      </c>
      <c r="H550" s="374">
        <f t="shared" si="265"/>
        <v>0.98384231099517139</v>
      </c>
      <c r="I550" s="374">
        <f t="shared" si="238"/>
        <v>0.8931173242437993</v>
      </c>
      <c r="J550" s="374">
        <f t="shared" si="239"/>
        <v>0.92420863773747797</v>
      </c>
      <c r="K550" s="265" cm="1">
        <f t="array" ref="K550">$G550^gamma_drug4/($G550^gamma_drug4+(AGE_50_drug4+9)^gamma_drug4)</f>
        <v>1</v>
      </c>
      <c r="L550" s="264">
        <f t="shared" si="240"/>
        <v>548</v>
      </c>
      <c r="M550" s="264">
        <f t="shared" si="241"/>
        <v>-0.12135</v>
      </c>
      <c r="N550" s="264">
        <f t="shared" si="242"/>
        <v>10.585850000000001</v>
      </c>
      <c r="O550" s="264">
        <f t="shared" si="243"/>
        <v>0.117145</v>
      </c>
      <c r="P550" s="264">
        <f t="shared" si="244"/>
        <v>7.4344999999999999</v>
      </c>
      <c r="Q550" s="264">
        <f t="shared" si="245"/>
        <v>8.1020000000000003</v>
      </c>
      <c r="R550" s="264">
        <f t="shared" si="246"/>
        <v>8.5220000000000002</v>
      </c>
      <c r="S550" s="264">
        <f t="shared" si="247"/>
        <v>8.7545000000000002</v>
      </c>
      <c r="T550" s="264">
        <f t="shared" si="248"/>
        <v>9.1254999999999988</v>
      </c>
      <c r="U550" s="264">
        <f t="shared" si="249"/>
        <v>9.3864999999999998</v>
      </c>
      <c r="V550" s="264">
        <f t="shared" si="250"/>
        <v>9.786999999999999</v>
      </c>
      <c r="W550" s="264">
        <f t="shared" si="251"/>
        <v>10.5855</v>
      </c>
      <c r="X550" s="264">
        <f t="shared" si="252"/>
        <v>11.4595</v>
      </c>
      <c r="Y550" s="264">
        <f t="shared" si="253"/>
        <v>11.962</v>
      </c>
      <c r="Z550" s="264">
        <f t="shared" si="254"/>
        <v>12.316500000000001</v>
      </c>
      <c r="AA550" s="264">
        <f t="shared" si="255"/>
        <v>12.8645</v>
      </c>
      <c r="AB550" s="264">
        <f t="shared" si="256"/>
        <v>13.2355</v>
      </c>
      <c r="AC550" s="264">
        <f t="shared" si="257"/>
        <v>13.97</v>
      </c>
      <c r="AD550" s="264">
        <f t="shared" si="258"/>
        <v>15.342000000000001</v>
      </c>
      <c r="AF550" s="266">
        <v>548</v>
      </c>
      <c r="AG550" s="266">
        <v>2.1000000000000001E-2</v>
      </c>
      <c r="AH550" s="266">
        <v>10.939299999999999</v>
      </c>
      <c r="AI550" s="266">
        <v>0.11119999999999999</v>
      </c>
      <c r="AJ550" s="266">
        <v>7.7480000000000002</v>
      </c>
      <c r="AK550" s="266">
        <v>8.44</v>
      </c>
      <c r="AL550" s="266">
        <v>8.8710000000000004</v>
      </c>
      <c r="AM550" s="266">
        <v>9.1080000000000005</v>
      </c>
      <c r="AN550" s="266">
        <v>9.484</v>
      </c>
      <c r="AO550" s="266">
        <v>9.7469999999999999</v>
      </c>
      <c r="AP550" s="266">
        <v>10.148</v>
      </c>
      <c r="AQ550" s="266">
        <v>10.939</v>
      </c>
      <c r="AR550" s="266">
        <v>11.791</v>
      </c>
      <c r="AS550" s="266">
        <v>12.273999999999999</v>
      </c>
      <c r="AT550" s="266">
        <v>12.612</v>
      </c>
      <c r="AU550" s="266">
        <v>13.13</v>
      </c>
      <c r="AV550" s="266">
        <v>13.478</v>
      </c>
      <c r="AW550" s="266">
        <v>14.159000000000001</v>
      </c>
      <c r="AX550" s="266">
        <v>15.406000000000001</v>
      </c>
      <c r="BA550" s="372">
        <v>548</v>
      </c>
      <c r="BB550" s="372">
        <v>-0.26369999999999999</v>
      </c>
      <c r="BC550" s="372">
        <v>10.2324</v>
      </c>
      <c r="BD550" s="372">
        <v>0.12309</v>
      </c>
      <c r="BE550" s="372">
        <v>7.1210000000000004</v>
      </c>
      <c r="BF550" s="372">
        <v>7.7640000000000002</v>
      </c>
      <c r="BG550" s="372">
        <v>8.173</v>
      </c>
      <c r="BH550" s="372">
        <v>8.4009999999999998</v>
      </c>
      <c r="BI550" s="372">
        <v>8.7669999999999995</v>
      </c>
      <c r="BJ550" s="372">
        <v>9.0259999999999998</v>
      </c>
      <c r="BK550" s="372">
        <v>9.4260000000000002</v>
      </c>
      <c r="BL550" s="372">
        <v>10.231999999999999</v>
      </c>
      <c r="BM550" s="372">
        <v>11.128</v>
      </c>
      <c r="BN550" s="372">
        <v>11.65</v>
      </c>
      <c r="BO550" s="372">
        <v>12.021000000000001</v>
      </c>
      <c r="BP550" s="372">
        <v>12.599</v>
      </c>
      <c r="BQ550" s="372">
        <v>12.993</v>
      </c>
      <c r="BR550" s="372">
        <v>13.781000000000001</v>
      </c>
      <c r="BS550" s="372">
        <v>15.278</v>
      </c>
    </row>
    <row r="551" spans="1:71" x14ac:dyDescent="0.2">
      <c r="A551" s="265">
        <f t="shared" si="259"/>
        <v>10.592500000000001</v>
      </c>
      <c r="B551" s="265">
        <f t="shared" si="260"/>
        <v>9.7929999999999993</v>
      </c>
      <c r="C551" s="265">
        <f t="shared" si="237"/>
        <v>11.466999999999999</v>
      </c>
      <c r="D551" s="265">
        <f t="shared" si="261"/>
        <v>549</v>
      </c>
      <c r="E551" s="373">
        <f t="shared" si="262"/>
        <v>18.036960985626283</v>
      </c>
      <c r="F551" s="373">
        <f t="shared" si="263"/>
        <v>1.5030800821355237</v>
      </c>
      <c r="G551" s="373">
        <f t="shared" si="264"/>
        <v>27.036960985626283</v>
      </c>
      <c r="H551" s="374">
        <f t="shared" si="265"/>
        <v>0.98392617587827691</v>
      </c>
      <c r="I551" s="374">
        <f t="shared" si="238"/>
        <v>0.89346734433246078</v>
      </c>
      <c r="J551" s="374">
        <f t="shared" si="239"/>
        <v>0.92442978310433832</v>
      </c>
      <c r="K551" s="265" cm="1">
        <f t="array" ref="K551">$G551^gamma_drug4/($G551^gamma_drug4+(AGE_50_drug4+9)^gamma_drug4)</f>
        <v>1</v>
      </c>
      <c r="L551" s="264">
        <f t="shared" si="240"/>
        <v>549</v>
      </c>
      <c r="M551" s="264">
        <f t="shared" si="241"/>
        <v>-0.12155000000000002</v>
      </c>
      <c r="N551" s="264">
        <f t="shared" si="242"/>
        <v>10.592649999999999</v>
      </c>
      <c r="O551" s="264">
        <f t="shared" si="243"/>
        <v>0.11715500000000001</v>
      </c>
      <c r="P551" s="264">
        <f t="shared" si="244"/>
        <v>7.4395000000000007</v>
      </c>
      <c r="Q551" s="264">
        <f t="shared" si="245"/>
        <v>8.1069999999999993</v>
      </c>
      <c r="R551" s="264">
        <f t="shared" si="246"/>
        <v>8.527000000000001</v>
      </c>
      <c r="S551" s="264">
        <f t="shared" si="247"/>
        <v>8.7594999999999992</v>
      </c>
      <c r="T551" s="264">
        <f t="shared" si="248"/>
        <v>9.1314999999999991</v>
      </c>
      <c r="U551" s="264">
        <f t="shared" si="249"/>
        <v>9.3925000000000001</v>
      </c>
      <c r="V551" s="264">
        <f t="shared" si="250"/>
        <v>9.7929999999999993</v>
      </c>
      <c r="W551" s="264">
        <f t="shared" si="251"/>
        <v>10.592500000000001</v>
      </c>
      <c r="X551" s="264">
        <f t="shared" si="252"/>
        <v>11.466999999999999</v>
      </c>
      <c r="Y551" s="264">
        <f t="shared" si="253"/>
        <v>11.969999999999999</v>
      </c>
      <c r="Z551" s="264">
        <f t="shared" si="254"/>
        <v>12.3245</v>
      </c>
      <c r="AA551" s="264">
        <f t="shared" si="255"/>
        <v>12.8735</v>
      </c>
      <c r="AB551" s="264">
        <f t="shared" si="256"/>
        <v>13.2445</v>
      </c>
      <c r="AC551" s="264">
        <f t="shared" si="257"/>
        <v>13.9795</v>
      </c>
      <c r="AD551" s="264">
        <f t="shared" si="258"/>
        <v>15.352499999999999</v>
      </c>
      <c r="AF551" s="266">
        <v>549</v>
      </c>
      <c r="AG551" s="266">
        <v>2.0799999999999999E-2</v>
      </c>
      <c r="AH551" s="266">
        <v>10.946099999999999</v>
      </c>
      <c r="AI551" s="266">
        <v>0.11121</v>
      </c>
      <c r="AJ551" s="266">
        <v>7.7530000000000001</v>
      </c>
      <c r="AK551" s="266">
        <v>8.4450000000000003</v>
      </c>
      <c r="AL551" s="266">
        <v>8.8759999999999994</v>
      </c>
      <c r="AM551" s="266">
        <v>9.1129999999999995</v>
      </c>
      <c r="AN551" s="266">
        <v>9.49</v>
      </c>
      <c r="AO551" s="266">
        <v>9.7530000000000001</v>
      </c>
      <c r="AP551" s="266">
        <v>10.154</v>
      </c>
      <c r="AQ551" s="266">
        <v>10.946</v>
      </c>
      <c r="AR551" s="266">
        <v>11.798</v>
      </c>
      <c r="AS551" s="266">
        <v>12.282</v>
      </c>
      <c r="AT551" s="266">
        <v>12.62</v>
      </c>
      <c r="AU551" s="266">
        <v>13.138999999999999</v>
      </c>
      <c r="AV551" s="266">
        <v>13.487</v>
      </c>
      <c r="AW551" s="266">
        <v>14.167999999999999</v>
      </c>
      <c r="AX551" s="266">
        <v>15.416</v>
      </c>
      <c r="BA551" s="372">
        <v>549</v>
      </c>
      <c r="BB551" s="372">
        <v>-0.26390000000000002</v>
      </c>
      <c r="BC551" s="372">
        <v>10.2392</v>
      </c>
      <c r="BD551" s="372">
        <v>0.1231</v>
      </c>
      <c r="BE551" s="372">
        <v>7.1260000000000003</v>
      </c>
      <c r="BF551" s="372">
        <v>7.7690000000000001</v>
      </c>
      <c r="BG551" s="372">
        <v>8.1780000000000008</v>
      </c>
      <c r="BH551" s="372">
        <v>8.4060000000000006</v>
      </c>
      <c r="BI551" s="372">
        <v>8.7729999999999997</v>
      </c>
      <c r="BJ551" s="372">
        <v>9.032</v>
      </c>
      <c r="BK551" s="372">
        <v>9.4320000000000004</v>
      </c>
      <c r="BL551" s="372">
        <v>10.239000000000001</v>
      </c>
      <c r="BM551" s="372">
        <v>11.135999999999999</v>
      </c>
      <c r="BN551" s="372">
        <v>11.657999999999999</v>
      </c>
      <c r="BO551" s="372">
        <v>12.029</v>
      </c>
      <c r="BP551" s="372">
        <v>12.608000000000001</v>
      </c>
      <c r="BQ551" s="372">
        <v>13.002000000000001</v>
      </c>
      <c r="BR551" s="372">
        <v>13.791</v>
      </c>
      <c r="BS551" s="372">
        <v>15.289</v>
      </c>
    </row>
    <row r="552" spans="1:71" x14ac:dyDescent="0.2">
      <c r="A552" s="265">
        <f t="shared" si="259"/>
        <v>10.599499999999999</v>
      </c>
      <c r="B552" s="265">
        <f t="shared" si="260"/>
        <v>9.7995000000000001</v>
      </c>
      <c r="C552" s="265">
        <f t="shared" si="237"/>
        <v>11.474</v>
      </c>
      <c r="D552" s="265">
        <f t="shared" si="261"/>
        <v>550</v>
      </c>
      <c r="E552" s="373">
        <f t="shared" si="262"/>
        <v>18.069815195071868</v>
      </c>
      <c r="F552" s="373">
        <f t="shared" si="263"/>
        <v>1.5058179329226558</v>
      </c>
      <c r="G552" s="373">
        <f t="shared" si="264"/>
        <v>27.069815195071868</v>
      </c>
      <c r="H552" s="374">
        <f t="shared" si="265"/>
        <v>0.98400951147538895</v>
      </c>
      <c r="I552" s="374">
        <f t="shared" si="238"/>
        <v>0.89381593121795355</v>
      </c>
      <c r="J552" s="374">
        <f t="shared" si="239"/>
        <v>0.92465006833176344</v>
      </c>
      <c r="K552" s="265" cm="1">
        <f t="array" ref="K552">$G552^gamma_drug4/($G552^gamma_drug4+(AGE_50_drug4+9)^gamma_drug4)</f>
        <v>1</v>
      </c>
      <c r="L552" s="264">
        <f t="shared" si="240"/>
        <v>550</v>
      </c>
      <c r="M552" s="264">
        <f t="shared" si="241"/>
        <v>-0.12179999999999999</v>
      </c>
      <c r="N552" s="264">
        <f t="shared" si="242"/>
        <v>10.599450000000001</v>
      </c>
      <c r="O552" s="264">
        <f t="shared" si="243"/>
        <v>0.11716</v>
      </c>
      <c r="P552" s="264">
        <f t="shared" si="244"/>
        <v>7.4444999999999997</v>
      </c>
      <c r="Q552" s="264">
        <f t="shared" si="245"/>
        <v>8.1120000000000001</v>
      </c>
      <c r="R552" s="264">
        <f t="shared" si="246"/>
        <v>8.5324999999999989</v>
      </c>
      <c r="S552" s="264">
        <f t="shared" si="247"/>
        <v>8.7654999999999994</v>
      </c>
      <c r="T552" s="264">
        <f t="shared" si="248"/>
        <v>9.1374999999999993</v>
      </c>
      <c r="U552" s="264">
        <f t="shared" si="249"/>
        <v>9.3985000000000003</v>
      </c>
      <c r="V552" s="264">
        <f t="shared" si="250"/>
        <v>9.7995000000000001</v>
      </c>
      <c r="W552" s="264">
        <f t="shared" si="251"/>
        <v>10.599499999999999</v>
      </c>
      <c r="X552" s="264">
        <f t="shared" si="252"/>
        <v>11.474</v>
      </c>
      <c r="Y552" s="264">
        <f t="shared" si="253"/>
        <v>11.977499999999999</v>
      </c>
      <c r="Z552" s="264">
        <f t="shared" si="254"/>
        <v>12.333</v>
      </c>
      <c r="AA552" s="264">
        <f t="shared" si="255"/>
        <v>12.881499999999999</v>
      </c>
      <c r="AB552" s="264">
        <f t="shared" si="256"/>
        <v>13.253</v>
      </c>
      <c r="AC552" s="264">
        <f t="shared" si="257"/>
        <v>13.9885</v>
      </c>
      <c r="AD552" s="264">
        <f t="shared" si="258"/>
        <v>15.362500000000001</v>
      </c>
      <c r="AF552" s="266">
        <v>550</v>
      </c>
      <c r="AG552" s="266">
        <v>2.06E-2</v>
      </c>
      <c r="AH552" s="266">
        <v>10.9528</v>
      </c>
      <c r="AI552" s="266">
        <v>0.11122</v>
      </c>
      <c r="AJ552" s="266">
        <v>7.758</v>
      </c>
      <c r="AK552" s="266">
        <v>8.4499999999999993</v>
      </c>
      <c r="AL552" s="266">
        <v>8.8810000000000002</v>
      </c>
      <c r="AM552" s="266">
        <v>9.1189999999999998</v>
      </c>
      <c r="AN552" s="266">
        <v>9.4960000000000004</v>
      </c>
      <c r="AO552" s="266">
        <v>9.7590000000000003</v>
      </c>
      <c r="AP552" s="266">
        <v>10.161</v>
      </c>
      <c r="AQ552" s="266">
        <v>10.952999999999999</v>
      </c>
      <c r="AR552" s="266">
        <v>11.805</v>
      </c>
      <c r="AS552" s="266">
        <v>12.289</v>
      </c>
      <c r="AT552" s="266">
        <v>12.628</v>
      </c>
      <c r="AU552" s="266">
        <v>13.147</v>
      </c>
      <c r="AV552" s="266">
        <v>13.494999999999999</v>
      </c>
      <c r="AW552" s="266">
        <v>14.177</v>
      </c>
      <c r="AX552" s="266">
        <v>15.426</v>
      </c>
      <c r="BA552" s="372">
        <v>550</v>
      </c>
      <c r="BB552" s="372">
        <v>-0.26419999999999999</v>
      </c>
      <c r="BC552" s="372">
        <v>10.2461</v>
      </c>
      <c r="BD552" s="372">
        <v>0.1231</v>
      </c>
      <c r="BE552" s="372">
        <v>7.1310000000000002</v>
      </c>
      <c r="BF552" s="372">
        <v>7.774</v>
      </c>
      <c r="BG552" s="372">
        <v>8.1839999999999993</v>
      </c>
      <c r="BH552" s="372">
        <v>8.4120000000000008</v>
      </c>
      <c r="BI552" s="372">
        <v>8.7789999999999999</v>
      </c>
      <c r="BJ552" s="372">
        <v>9.0380000000000003</v>
      </c>
      <c r="BK552" s="372">
        <v>9.4380000000000006</v>
      </c>
      <c r="BL552" s="372">
        <v>10.246</v>
      </c>
      <c r="BM552" s="372">
        <v>11.143000000000001</v>
      </c>
      <c r="BN552" s="372">
        <v>11.666</v>
      </c>
      <c r="BO552" s="372">
        <v>12.038</v>
      </c>
      <c r="BP552" s="372">
        <v>12.616</v>
      </c>
      <c r="BQ552" s="372">
        <v>13.010999999999999</v>
      </c>
      <c r="BR552" s="372">
        <v>13.8</v>
      </c>
      <c r="BS552" s="372">
        <v>15.298999999999999</v>
      </c>
    </row>
    <row r="553" spans="1:71" x14ac:dyDescent="0.2">
      <c r="A553" s="265">
        <f t="shared" si="259"/>
        <v>10.6065</v>
      </c>
      <c r="B553" s="265">
        <f t="shared" si="260"/>
        <v>9.8055000000000003</v>
      </c>
      <c r="C553" s="265">
        <f t="shared" si="237"/>
        <v>11.481999999999999</v>
      </c>
      <c r="D553" s="265">
        <f t="shared" si="261"/>
        <v>551</v>
      </c>
      <c r="E553" s="373">
        <f t="shared" si="262"/>
        <v>18.102669404517453</v>
      </c>
      <c r="F553" s="373">
        <f t="shared" si="263"/>
        <v>1.5085557837097878</v>
      </c>
      <c r="G553" s="373">
        <f t="shared" si="264"/>
        <v>27.102669404517453</v>
      </c>
      <c r="H553" s="374">
        <f t="shared" si="265"/>
        <v>0.98409232169037186</v>
      </c>
      <c r="I553" s="374">
        <f t="shared" si="238"/>
        <v>0.89416309161037588</v>
      </c>
      <c r="J553" s="374">
        <f t="shared" si="239"/>
        <v>0.92486949749803626</v>
      </c>
      <c r="K553" s="265" cm="1">
        <f t="array" ref="K553">$G553^gamma_drug4/($G553^gamma_drug4+(AGE_50_drug4+9)^gamma_drug4)</f>
        <v>1</v>
      </c>
      <c r="L553" s="264">
        <f t="shared" si="240"/>
        <v>551</v>
      </c>
      <c r="M553" s="264">
        <f t="shared" si="241"/>
        <v>-0.12200000000000001</v>
      </c>
      <c r="N553" s="264">
        <f t="shared" si="242"/>
        <v>10.606249999999999</v>
      </c>
      <c r="O553" s="264">
        <f t="shared" si="243"/>
        <v>0.11717</v>
      </c>
      <c r="P553" s="264">
        <f t="shared" si="244"/>
        <v>7.4489999999999998</v>
      </c>
      <c r="Q553" s="264">
        <f t="shared" si="245"/>
        <v>8.1174999999999997</v>
      </c>
      <c r="R553" s="264">
        <f t="shared" si="246"/>
        <v>8.5380000000000003</v>
      </c>
      <c r="S553" s="264">
        <f t="shared" si="247"/>
        <v>8.7710000000000008</v>
      </c>
      <c r="T553" s="264">
        <f t="shared" si="248"/>
        <v>9.1430000000000007</v>
      </c>
      <c r="U553" s="264">
        <f t="shared" si="249"/>
        <v>9.4045000000000005</v>
      </c>
      <c r="V553" s="264">
        <f t="shared" si="250"/>
        <v>9.8055000000000003</v>
      </c>
      <c r="W553" s="264">
        <f t="shared" si="251"/>
        <v>10.6065</v>
      </c>
      <c r="X553" s="264">
        <f t="shared" si="252"/>
        <v>11.481999999999999</v>
      </c>
      <c r="Y553" s="264">
        <f t="shared" si="253"/>
        <v>11.9855</v>
      </c>
      <c r="Z553" s="264">
        <f t="shared" si="254"/>
        <v>12.340999999999999</v>
      </c>
      <c r="AA553" s="264">
        <f t="shared" si="255"/>
        <v>12.890499999999999</v>
      </c>
      <c r="AB553" s="264">
        <f t="shared" si="256"/>
        <v>13.262</v>
      </c>
      <c r="AC553" s="264">
        <f t="shared" si="257"/>
        <v>13.997999999999999</v>
      </c>
      <c r="AD553" s="264">
        <f t="shared" si="258"/>
        <v>15.3735</v>
      </c>
      <c r="AF553" s="266">
        <v>551</v>
      </c>
      <c r="AG553" s="266">
        <v>2.0400000000000001E-2</v>
      </c>
      <c r="AH553" s="266">
        <v>10.9596</v>
      </c>
      <c r="AI553" s="266">
        <v>0.11124000000000001</v>
      </c>
      <c r="AJ553" s="266">
        <v>7.7619999999999996</v>
      </c>
      <c r="AK553" s="266">
        <v>8.4550000000000001</v>
      </c>
      <c r="AL553" s="266">
        <v>8.8870000000000005</v>
      </c>
      <c r="AM553" s="266">
        <v>9.1240000000000006</v>
      </c>
      <c r="AN553" s="266">
        <v>9.5009999999999994</v>
      </c>
      <c r="AO553" s="266">
        <v>9.7650000000000006</v>
      </c>
      <c r="AP553" s="266">
        <v>10.167</v>
      </c>
      <c r="AQ553" s="266">
        <v>10.96</v>
      </c>
      <c r="AR553" s="266">
        <v>11.813000000000001</v>
      </c>
      <c r="AS553" s="266">
        <v>12.297000000000001</v>
      </c>
      <c r="AT553" s="266">
        <v>12.635999999999999</v>
      </c>
      <c r="AU553" s="266">
        <v>13.156000000000001</v>
      </c>
      <c r="AV553" s="266">
        <v>13.504</v>
      </c>
      <c r="AW553" s="266">
        <v>14.186999999999999</v>
      </c>
      <c r="AX553" s="266">
        <v>15.436999999999999</v>
      </c>
      <c r="BA553" s="372">
        <v>551</v>
      </c>
      <c r="BB553" s="372">
        <v>-0.26440000000000002</v>
      </c>
      <c r="BC553" s="372">
        <v>10.2529</v>
      </c>
      <c r="BD553" s="372">
        <v>0.1231</v>
      </c>
      <c r="BE553" s="372">
        <v>7.1360000000000001</v>
      </c>
      <c r="BF553" s="372">
        <v>7.78</v>
      </c>
      <c r="BG553" s="372">
        <v>8.1890000000000001</v>
      </c>
      <c r="BH553" s="372">
        <v>8.4179999999999993</v>
      </c>
      <c r="BI553" s="372">
        <v>8.7850000000000001</v>
      </c>
      <c r="BJ553" s="372">
        <v>9.0440000000000005</v>
      </c>
      <c r="BK553" s="372">
        <v>9.4440000000000008</v>
      </c>
      <c r="BL553" s="372">
        <v>10.253</v>
      </c>
      <c r="BM553" s="372">
        <v>11.151</v>
      </c>
      <c r="BN553" s="372">
        <v>11.673999999999999</v>
      </c>
      <c r="BO553" s="372">
        <v>12.045999999999999</v>
      </c>
      <c r="BP553" s="372">
        <v>12.625</v>
      </c>
      <c r="BQ553" s="372">
        <v>13.02</v>
      </c>
      <c r="BR553" s="372">
        <v>13.808999999999999</v>
      </c>
      <c r="BS553" s="372">
        <v>15.31</v>
      </c>
    </row>
    <row r="554" spans="1:71" x14ac:dyDescent="0.2">
      <c r="A554" s="265">
        <f t="shared" si="259"/>
        <v>10.613</v>
      </c>
      <c r="B554" s="265">
        <f t="shared" si="260"/>
        <v>9.8120000000000012</v>
      </c>
      <c r="C554" s="265">
        <f t="shared" si="237"/>
        <v>11.489000000000001</v>
      </c>
      <c r="D554" s="265">
        <f t="shared" si="261"/>
        <v>552</v>
      </c>
      <c r="E554" s="373">
        <f t="shared" si="262"/>
        <v>18.135523613963038</v>
      </c>
      <c r="F554" s="373">
        <f t="shared" si="263"/>
        <v>1.5112936344969199</v>
      </c>
      <c r="G554" s="373">
        <f t="shared" si="264"/>
        <v>27.135523613963038</v>
      </c>
      <c r="H554" s="374">
        <f t="shared" si="265"/>
        <v>0.98417461039445009</v>
      </c>
      <c r="I554" s="374">
        <f t="shared" si="238"/>
        <v>0.89450883218704336</v>
      </c>
      <c r="J554" s="374">
        <f t="shared" si="239"/>
        <v>0.9250880746592941</v>
      </c>
      <c r="K554" s="265" cm="1">
        <f t="array" ref="K554">$G554^gamma_drug4/($G554^gamma_drug4+(AGE_50_drug4+9)^gamma_drug4)</f>
        <v>1</v>
      </c>
      <c r="L554" s="264">
        <f t="shared" si="240"/>
        <v>552</v>
      </c>
      <c r="M554" s="264">
        <f t="shared" si="241"/>
        <v>-0.1222</v>
      </c>
      <c r="N554" s="264">
        <f t="shared" si="242"/>
        <v>10.613</v>
      </c>
      <c r="O554" s="264">
        <f t="shared" si="243"/>
        <v>0.117175</v>
      </c>
      <c r="P554" s="264">
        <f t="shared" si="244"/>
        <v>7.4535</v>
      </c>
      <c r="Q554" s="264">
        <f t="shared" si="245"/>
        <v>8.1225000000000005</v>
      </c>
      <c r="R554" s="264">
        <f t="shared" si="246"/>
        <v>8.5434999999999999</v>
      </c>
      <c r="S554" s="264">
        <f t="shared" si="247"/>
        <v>8.7759999999999998</v>
      </c>
      <c r="T554" s="264">
        <f t="shared" si="248"/>
        <v>9.1484999999999985</v>
      </c>
      <c r="U554" s="264">
        <f t="shared" si="249"/>
        <v>9.4105000000000008</v>
      </c>
      <c r="V554" s="264">
        <f t="shared" si="250"/>
        <v>9.8120000000000012</v>
      </c>
      <c r="W554" s="264">
        <f t="shared" si="251"/>
        <v>10.613</v>
      </c>
      <c r="X554" s="264">
        <f t="shared" si="252"/>
        <v>11.489000000000001</v>
      </c>
      <c r="Y554" s="264">
        <f t="shared" si="253"/>
        <v>11.993500000000001</v>
      </c>
      <c r="Z554" s="264">
        <f t="shared" si="254"/>
        <v>12.349</v>
      </c>
      <c r="AA554" s="264">
        <f t="shared" si="255"/>
        <v>12.898499999999999</v>
      </c>
      <c r="AB554" s="264">
        <f t="shared" si="256"/>
        <v>13.271000000000001</v>
      </c>
      <c r="AC554" s="264">
        <f t="shared" si="257"/>
        <v>14.0075</v>
      </c>
      <c r="AD554" s="264">
        <f t="shared" si="258"/>
        <v>15.3835</v>
      </c>
      <c r="AF554" s="266">
        <v>552</v>
      </c>
      <c r="AG554" s="266">
        <v>2.0199999999999999E-2</v>
      </c>
      <c r="AH554" s="266">
        <v>10.9663</v>
      </c>
      <c r="AI554" s="266">
        <v>0.11125</v>
      </c>
      <c r="AJ554" s="266">
        <v>7.7670000000000003</v>
      </c>
      <c r="AK554" s="266">
        <v>8.4600000000000009</v>
      </c>
      <c r="AL554" s="266">
        <v>8.8919999999999995</v>
      </c>
      <c r="AM554" s="266">
        <v>9.1289999999999996</v>
      </c>
      <c r="AN554" s="266">
        <v>9.5069999999999997</v>
      </c>
      <c r="AO554" s="266">
        <v>9.7710000000000008</v>
      </c>
      <c r="AP554" s="266">
        <v>10.173</v>
      </c>
      <c r="AQ554" s="266">
        <v>10.965999999999999</v>
      </c>
      <c r="AR554" s="266">
        <v>11.82</v>
      </c>
      <c r="AS554" s="266">
        <v>12.305</v>
      </c>
      <c r="AT554" s="266">
        <v>12.644</v>
      </c>
      <c r="AU554" s="266">
        <v>13.164</v>
      </c>
      <c r="AV554" s="266">
        <v>13.513</v>
      </c>
      <c r="AW554" s="266">
        <v>14.196</v>
      </c>
      <c r="AX554" s="266">
        <v>15.446999999999999</v>
      </c>
      <c r="BA554" s="372">
        <v>552</v>
      </c>
      <c r="BB554" s="372">
        <v>-0.2646</v>
      </c>
      <c r="BC554" s="372">
        <v>10.2597</v>
      </c>
      <c r="BD554" s="372">
        <v>0.1231</v>
      </c>
      <c r="BE554" s="372">
        <v>7.14</v>
      </c>
      <c r="BF554" s="372">
        <v>7.7850000000000001</v>
      </c>
      <c r="BG554" s="372">
        <v>8.1950000000000003</v>
      </c>
      <c r="BH554" s="372">
        <v>8.423</v>
      </c>
      <c r="BI554" s="372">
        <v>8.7899999999999991</v>
      </c>
      <c r="BJ554" s="372">
        <v>9.0500000000000007</v>
      </c>
      <c r="BK554" s="372">
        <v>9.4510000000000005</v>
      </c>
      <c r="BL554" s="372">
        <v>10.26</v>
      </c>
      <c r="BM554" s="372">
        <v>11.157999999999999</v>
      </c>
      <c r="BN554" s="372">
        <v>11.682</v>
      </c>
      <c r="BO554" s="372">
        <v>12.054</v>
      </c>
      <c r="BP554" s="372">
        <v>12.632999999999999</v>
      </c>
      <c r="BQ554" s="372">
        <v>13.029</v>
      </c>
      <c r="BR554" s="372">
        <v>13.819000000000001</v>
      </c>
      <c r="BS554" s="372">
        <v>15.32</v>
      </c>
    </row>
    <row r="555" spans="1:71" x14ac:dyDescent="0.2">
      <c r="A555" s="265">
        <f t="shared" si="259"/>
        <v>10.620000000000001</v>
      </c>
      <c r="B555" s="265">
        <f t="shared" si="260"/>
        <v>9.8180000000000014</v>
      </c>
      <c r="C555" s="265">
        <f t="shared" si="237"/>
        <v>11.497</v>
      </c>
      <c r="D555" s="265">
        <f t="shared" si="261"/>
        <v>553</v>
      </c>
      <c r="E555" s="373">
        <f t="shared" si="262"/>
        <v>18.168377823408623</v>
      </c>
      <c r="F555" s="373">
        <f t="shared" si="263"/>
        <v>1.514031485284052</v>
      </c>
      <c r="G555" s="373">
        <f t="shared" si="264"/>
        <v>27.168377823408623</v>
      </c>
      <c r="H555" s="374">
        <f t="shared" si="265"/>
        <v>0.98425638142650929</v>
      </c>
      <c r="I555" s="374">
        <f t="shared" si="238"/>
        <v>0.89485315959262812</v>
      </c>
      <c r="J555" s="374">
        <f t="shared" si="239"/>
        <v>0.92530580384965855</v>
      </c>
      <c r="K555" s="265" cm="1">
        <f t="array" ref="K555">$G555^gamma_drug4/($G555^gamma_drug4+(AGE_50_drug4+9)^gamma_drug4)</f>
        <v>1</v>
      </c>
      <c r="L555" s="264">
        <f t="shared" si="240"/>
        <v>553</v>
      </c>
      <c r="M555" s="264">
        <f t="shared" si="241"/>
        <v>-0.12245000000000002</v>
      </c>
      <c r="N555" s="264">
        <f t="shared" si="242"/>
        <v>10.619800000000001</v>
      </c>
      <c r="O555" s="264">
        <f t="shared" si="243"/>
        <v>0.117185</v>
      </c>
      <c r="P555" s="264">
        <f t="shared" si="244"/>
        <v>7.4580000000000002</v>
      </c>
      <c r="Q555" s="264">
        <f t="shared" si="245"/>
        <v>8.1274999999999995</v>
      </c>
      <c r="R555" s="264">
        <f t="shared" si="246"/>
        <v>8.5485000000000007</v>
      </c>
      <c r="S555" s="264">
        <f t="shared" si="247"/>
        <v>8.782</v>
      </c>
      <c r="T555" s="264">
        <f t="shared" si="248"/>
        <v>9.1544999999999987</v>
      </c>
      <c r="U555" s="264">
        <f t="shared" si="249"/>
        <v>9.4160000000000004</v>
      </c>
      <c r="V555" s="264">
        <f t="shared" si="250"/>
        <v>9.8180000000000014</v>
      </c>
      <c r="W555" s="264">
        <f t="shared" si="251"/>
        <v>10.620000000000001</v>
      </c>
      <c r="X555" s="264">
        <f t="shared" si="252"/>
        <v>11.497</v>
      </c>
      <c r="Y555" s="264">
        <f t="shared" si="253"/>
        <v>12.001000000000001</v>
      </c>
      <c r="Z555" s="264">
        <f t="shared" si="254"/>
        <v>12.356999999999999</v>
      </c>
      <c r="AA555" s="264">
        <f t="shared" si="255"/>
        <v>12.907</v>
      </c>
      <c r="AB555" s="264">
        <f t="shared" si="256"/>
        <v>13.279</v>
      </c>
      <c r="AC555" s="264">
        <f t="shared" si="257"/>
        <v>14.016500000000001</v>
      </c>
      <c r="AD555" s="264">
        <f t="shared" si="258"/>
        <v>15.394500000000001</v>
      </c>
      <c r="AF555" s="266">
        <v>553</v>
      </c>
      <c r="AG555" s="266">
        <v>0.02</v>
      </c>
      <c r="AH555" s="266">
        <v>10.973000000000001</v>
      </c>
      <c r="AI555" s="266">
        <v>0.11126999999999999</v>
      </c>
      <c r="AJ555" s="266">
        <v>7.7709999999999999</v>
      </c>
      <c r="AK555" s="266">
        <v>8.4649999999999999</v>
      </c>
      <c r="AL555" s="266">
        <v>8.8970000000000002</v>
      </c>
      <c r="AM555" s="266">
        <v>9.1349999999999998</v>
      </c>
      <c r="AN555" s="266">
        <v>9.5129999999999999</v>
      </c>
      <c r="AO555" s="266">
        <v>9.7759999999999998</v>
      </c>
      <c r="AP555" s="266">
        <v>10.179</v>
      </c>
      <c r="AQ555" s="266">
        <v>10.973000000000001</v>
      </c>
      <c r="AR555" s="266">
        <v>11.827999999999999</v>
      </c>
      <c r="AS555" s="266">
        <v>12.313000000000001</v>
      </c>
      <c r="AT555" s="266">
        <v>12.651999999999999</v>
      </c>
      <c r="AU555" s="266">
        <v>13.172000000000001</v>
      </c>
      <c r="AV555" s="266">
        <v>13.521000000000001</v>
      </c>
      <c r="AW555" s="266">
        <v>14.205</v>
      </c>
      <c r="AX555" s="266">
        <v>15.458</v>
      </c>
      <c r="BA555" s="372">
        <v>553</v>
      </c>
      <c r="BB555" s="372">
        <v>-0.26490000000000002</v>
      </c>
      <c r="BC555" s="372">
        <v>10.2666</v>
      </c>
      <c r="BD555" s="372">
        <v>0.1231</v>
      </c>
      <c r="BE555" s="372">
        <v>7.1449999999999996</v>
      </c>
      <c r="BF555" s="372">
        <v>7.79</v>
      </c>
      <c r="BG555" s="372">
        <v>8.1999999999999993</v>
      </c>
      <c r="BH555" s="372">
        <v>8.4290000000000003</v>
      </c>
      <c r="BI555" s="372">
        <v>8.7959999999999994</v>
      </c>
      <c r="BJ555" s="372">
        <v>9.0559999999999992</v>
      </c>
      <c r="BK555" s="372">
        <v>9.4570000000000007</v>
      </c>
      <c r="BL555" s="372">
        <v>10.266999999999999</v>
      </c>
      <c r="BM555" s="372">
        <v>11.166</v>
      </c>
      <c r="BN555" s="372">
        <v>11.689</v>
      </c>
      <c r="BO555" s="372">
        <v>12.061999999999999</v>
      </c>
      <c r="BP555" s="372">
        <v>12.641999999999999</v>
      </c>
      <c r="BQ555" s="372">
        <v>13.037000000000001</v>
      </c>
      <c r="BR555" s="372">
        <v>13.827999999999999</v>
      </c>
      <c r="BS555" s="372">
        <v>15.331</v>
      </c>
    </row>
    <row r="556" spans="1:71" x14ac:dyDescent="0.2">
      <c r="A556" s="265">
        <f t="shared" si="259"/>
        <v>10.6265</v>
      </c>
      <c r="B556" s="265">
        <f t="shared" si="260"/>
        <v>9.8239999999999998</v>
      </c>
      <c r="C556" s="265">
        <f t="shared" si="237"/>
        <v>11.504000000000001</v>
      </c>
      <c r="D556" s="265">
        <f t="shared" si="261"/>
        <v>554</v>
      </c>
      <c r="E556" s="373">
        <f t="shared" si="262"/>
        <v>18.201232032854211</v>
      </c>
      <c r="F556" s="373">
        <f t="shared" si="263"/>
        <v>1.516769336071184</v>
      </c>
      <c r="G556" s="373">
        <f t="shared" si="264"/>
        <v>27.201232032854211</v>
      </c>
      <c r="H556" s="374">
        <f t="shared" si="265"/>
        <v>0.98433763859339463</v>
      </c>
      <c r="I556" s="374">
        <f t="shared" si="238"/>
        <v>0.89519608043930188</v>
      </c>
      <c r="J556" s="374">
        <f t="shared" si="239"/>
        <v>0.92552268908136526</v>
      </c>
      <c r="K556" s="265" cm="1">
        <f t="array" ref="K556">$G556^gamma_drug4/($G556^gamma_drug4+(AGE_50_drug4+9)^gamma_drug4)</f>
        <v>1</v>
      </c>
      <c r="L556" s="264">
        <f t="shared" si="240"/>
        <v>554</v>
      </c>
      <c r="M556" s="264">
        <f t="shared" si="241"/>
        <v>-0.12265</v>
      </c>
      <c r="N556" s="264">
        <f t="shared" si="242"/>
        <v>10.6266</v>
      </c>
      <c r="O556" s="264">
        <f t="shared" si="243"/>
        <v>0.11719</v>
      </c>
      <c r="P556" s="264">
        <f t="shared" si="244"/>
        <v>7.4630000000000001</v>
      </c>
      <c r="Q556" s="264">
        <f t="shared" si="245"/>
        <v>8.1325000000000003</v>
      </c>
      <c r="R556" s="264">
        <f t="shared" si="246"/>
        <v>8.5539999999999985</v>
      </c>
      <c r="S556" s="264">
        <f t="shared" si="247"/>
        <v>8.786999999999999</v>
      </c>
      <c r="T556" s="264">
        <f t="shared" si="248"/>
        <v>9.160499999999999</v>
      </c>
      <c r="U556" s="264">
        <f t="shared" si="249"/>
        <v>9.4220000000000006</v>
      </c>
      <c r="V556" s="264">
        <f t="shared" si="250"/>
        <v>9.8239999999999998</v>
      </c>
      <c r="W556" s="264">
        <f t="shared" si="251"/>
        <v>10.6265</v>
      </c>
      <c r="X556" s="264">
        <f t="shared" si="252"/>
        <v>11.504000000000001</v>
      </c>
      <c r="Y556" s="264">
        <f t="shared" si="253"/>
        <v>12.0085</v>
      </c>
      <c r="Z556" s="264">
        <f t="shared" si="254"/>
        <v>12.365</v>
      </c>
      <c r="AA556" s="264">
        <f t="shared" si="255"/>
        <v>12.9155</v>
      </c>
      <c r="AB556" s="264">
        <f t="shared" si="256"/>
        <v>13.288</v>
      </c>
      <c r="AC556" s="264">
        <f t="shared" si="257"/>
        <v>14.026499999999999</v>
      </c>
      <c r="AD556" s="264">
        <f t="shared" si="258"/>
        <v>15.404499999999999</v>
      </c>
      <c r="AF556" s="266">
        <v>554</v>
      </c>
      <c r="AG556" s="266">
        <v>1.9800000000000002E-2</v>
      </c>
      <c r="AH556" s="266">
        <v>10.979799999999999</v>
      </c>
      <c r="AI556" s="266">
        <v>0.11128</v>
      </c>
      <c r="AJ556" s="266">
        <v>7.7759999999999998</v>
      </c>
      <c r="AK556" s="266">
        <v>8.4700000000000006</v>
      </c>
      <c r="AL556" s="266">
        <v>8.9019999999999992</v>
      </c>
      <c r="AM556" s="266">
        <v>9.14</v>
      </c>
      <c r="AN556" s="266">
        <v>9.5190000000000001</v>
      </c>
      <c r="AO556" s="266">
        <v>9.782</v>
      </c>
      <c r="AP556" s="266">
        <v>10.185</v>
      </c>
      <c r="AQ556" s="266">
        <v>10.98</v>
      </c>
      <c r="AR556" s="266">
        <v>11.835000000000001</v>
      </c>
      <c r="AS556" s="266">
        <v>12.32</v>
      </c>
      <c r="AT556" s="266">
        <v>12.66</v>
      </c>
      <c r="AU556" s="266">
        <v>13.180999999999999</v>
      </c>
      <c r="AV556" s="266">
        <v>13.53</v>
      </c>
      <c r="AW556" s="266">
        <v>14.215</v>
      </c>
      <c r="AX556" s="266">
        <v>15.468</v>
      </c>
      <c r="BA556" s="372">
        <v>554</v>
      </c>
      <c r="BB556" s="372">
        <v>-0.2651</v>
      </c>
      <c r="BC556" s="372">
        <v>10.273400000000001</v>
      </c>
      <c r="BD556" s="372">
        <v>0.1231</v>
      </c>
      <c r="BE556" s="372">
        <v>7.15</v>
      </c>
      <c r="BF556" s="372">
        <v>7.7949999999999999</v>
      </c>
      <c r="BG556" s="372">
        <v>8.2059999999999995</v>
      </c>
      <c r="BH556" s="372">
        <v>8.4339999999999993</v>
      </c>
      <c r="BI556" s="372">
        <v>8.8019999999999996</v>
      </c>
      <c r="BJ556" s="372">
        <v>9.0619999999999994</v>
      </c>
      <c r="BK556" s="372">
        <v>9.4629999999999992</v>
      </c>
      <c r="BL556" s="372">
        <v>10.273</v>
      </c>
      <c r="BM556" s="372">
        <v>11.173</v>
      </c>
      <c r="BN556" s="372">
        <v>11.696999999999999</v>
      </c>
      <c r="BO556" s="372">
        <v>12.07</v>
      </c>
      <c r="BP556" s="372">
        <v>12.65</v>
      </c>
      <c r="BQ556" s="372">
        <v>13.045999999999999</v>
      </c>
      <c r="BR556" s="372">
        <v>13.837999999999999</v>
      </c>
      <c r="BS556" s="372">
        <v>15.340999999999999</v>
      </c>
    </row>
    <row r="557" spans="1:71" x14ac:dyDescent="0.2">
      <c r="A557" s="265">
        <f t="shared" si="259"/>
        <v>10.6335</v>
      </c>
      <c r="B557" s="265">
        <f t="shared" si="260"/>
        <v>9.8305000000000007</v>
      </c>
      <c r="C557" s="265">
        <f t="shared" si="237"/>
        <v>11.5115</v>
      </c>
      <c r="D557" s="265">
        <f t="shared" si="261"/>
        <v>555</v>
      </c>
      <c r="E557" s="373">
        <f t="shared" si="262"/>
        <v>18.234086242299796</v>
      </c>
      <c r="F557" s="373">
        <f t="shared" si="263"/>
        <v>1.5195071868583163</v>
      </c>
      <c r="G557" s="373">
        <f t="shared" si="264"/>
        <v>27.234086242299796</v>
      </c>
      <c r="H557" s="374">
        <f t="shared" si="265"/>
        <v>0.98441838567020679</v>
      </c>
      <c r="I557" s="374">
        <f t="shared" si="238"/>
        <v>0.89553760130687476</v>
      </c>
      <c r="J557" s="374">
        <f t="shared" si="239"/>
        <v>0.92573873434489184</v>
      </c>
      <c r="K557" s="265" cm="1">
        <f t="array" ref="K557">$G557^gamma_drug4/($G557^gamma_drug4+(AGE_50_drug4+9)^gamma_drug4)</f>
        <v>1</v>
      </c>
      <c r="L557" s="264">
        <f t="shared" si="240"/>
        <v>555</v>
      </c>
      <c r="M557" s="264">
        <f t="shared" si="241"/>
        <v>-0.12284999999999999</v>
      </c>
      <c r="N557" s="264">
        <f t="shared" si="242"/>
        <v>10.6334</v>
      </c>
      <c r="O557" s="264">
        <f t="shared" si="243"/>
        <v>0.1172</v>
      </c>
      <c r="P557" s="264">
        <f t="shared" si="244"/>
        <v>7.4675000000000002</v>
      </c>
      <c r="Q557" s="264">
        <f t="shared" si="245"/>
        <v>8.1379999999999999</v>
      </c>
      <c r="R557" s="264">
        <f t="shared" si="246"/>
        <v>8.5594999999999999</v>
      </c>
      <c r="S557" s="264">
        <f t="shared" si="247"/>
        <v>8.7929999999999993</v>
      </c>
      <c r="T557" s="264">
        <f t="shared" si="248"/>
        <v>9.1660000000000004</v>
      </c>
      <c r="U557" s="264">
        <f t="shared" si="249"/>
        <v>9.4280000000000008</v>
      </c>
      <c r="V557" s="264">
        <f t="shared" si="250"/>
        <v>9.8305000000000007</v>
      </c>
      <c r="W557" s="264">
        <f t="shared" si="251"/>
        <v>10.6335</v>
      </c>
      <c r="X557" s="264">
        <f t="shared" si="252"/>
        <v>11.5115</v>
      </c>
      <c r="Y557" s="264">
        <f t="shared" si="253"/>
        <v>12.016500000000001</v>
      </c>
      <c r="Z557" s="264">
        <f t="shared" si="254"/>
        <v>12.372999999999999</v>
      </c>
      <c r="AA557" s="264">
        <f t="shared" si="255"/>
        <v>12.923999999999999</v>
      </c>
      <c r="AB557" s="264">
        <f t="shared" si="256"/>
        <v>13.297000000000001</v>
      </c>
      <c r="AC557" s="264">
        <f t="shared" si="257"/>
        <v>14.035499999999999</v>
      </c>
      <c r="AD557" s="264">
        <f t="shared" si="258"/>
        <v>15.414999999999999</v>
      </c>
      <c r="AF557" s="266">
        <v>555</v>
      </c>
      <c r="AG557" s="266">
        <v>1.9599999999999999E-2</v>
      </c>
      <c r="AH557" s="266">
        <v>10.986499999999999</v>
      </c>
      <c r="AI557" s="266">
        <v>0.11129</v>
      </c>
      <c r="AJ557" s="266">
        <v>7.78</v>
      </c>
      <c r="AK557" s="266">
        <v>8.4749999999999996</v>
      </c>
      <c r="AL557" s="266">
        <v>8.9079999999999995</v>
      </c>
      <c r="AM557" s="266">
        <v>9.1460000000000008</v>
      </c>
      <c r="AN557" s="266">
        <v>9.5239999999999991</v>
      </c>
      <c r="AO557" s="266">
        <v>9.7880000000000003</v>
      </c>
      <c r="AP557" s="266">
        <v>10.191000000000001</v>
      </c>
      <c r="AQ557" s="266">
        <v>10.987</v>
      </c>
      <c r="AR557" s="266">
        <v>11.842000000000001</v>
      </c>
      <c r="AS557" s="266">
        <v>12.327999999999999</v>
      </c>
      <c r="AT557" s="266">
        <v>12.667999999999999</v>
      </c>
      <c r="AU557" s="266">
        <v>13.189</v>
      </c>
      <c r="AV557" s="266">
        <v>13.539</v>
      </c>
      <c r="AW557" s="266">
        <v>14.224</v>
      </c>
      <c r="AX557" s="266">
        <v>15.478</v>
      </c>
      <c r="BA557" s="372">
        <v>555</v>
      </c>
      <c r="BB557" s="372">
        <v>-0.26529999999999998</v>
      </c>
      <c r="BC557" s="372">
        <v>10.2803</v>
      </c>
      <c r="BD557" s="372">
        <v>0.12311</v>
      </c>
      <c r="BE557" s="372">
        <v>7.1550000000000002</v>
      </c>
      <c r="BF557" s="372">
        <v>7.8010000000000002</v>
      </c>
      <c r="BG557" s="372">
        <v>8.2110000000000003</v>
      </c>
      <c r="BH557" s="372">
        <v>8.44</v>
      </c>
      <c r="BI557" s="372">
        <v>8.8079999999999998</v>
      </c>
      <c r="BJ557" s="372">
        <v>9.0679999999999996</v>
      </c>
      <c r="BK557" s="372">
        <v>9.4700000000000006</v>
      </c>
      <c r="BL557" s="372">
        <v>10.28</v>
      </c>
      <c r="BM557" s="372">
        <v>11.180999999999999</v>
      </c>
      <c r="BN557" s="372">
        <v>11.705</v>
      </c>
      <c r="BO557" s="372">
        <v>12.077999999999999</v>
      </c>
      <c r="BP557" s="372">
        <v>12.659000000000001</v>
      </c>
      <c r="BQ557" s="372">
        <v>13.055</v>
      </c>
      <c r="BR557" s="372">
        <v>13.847</v>
      </c>
      <c r="BS557" s="372">
        <v>15.352</v>
      </c>
    </row>
    <row r="558" spans="1:71" x14ac:dyDescent="0.2">
      <c r="A558" s="265">
        <f t="shared" si="259"/>
        <v>10.64</v>
      </c>
      <c r="B558" s="265">
        <f t="shared" si="260"/>
        <v>9.8369999999999997</v>
      </c>
      <c r="C558" s="265">
        <f t="shared" si="237"/>
        <v>11.519</v>
      </c>
      <c r="D558" s="265">
        <f t="shared" si="261"/>
        <v>556</v>
      </c>
      <c r="E558" s="373">
        <f t="shared" si="262"/>
        <v>18.266940451745381</v>
      </c>
      <c r="F558" s="373">
        <f t="shared" si="263"/>
        <v>1.5222450376454484</v>
      </c>
      <c r="G558" s="373">
        <f t="shared" si="264"/>
        <v>27.266940451745381</v>
      </c>
      <c r="H558" s="374">
        <f t="shared" si="265"/>
        <v>0.98449862640059382</v>
      </c>
      <c r="I558" s="374">
        <f t="shared" si="238"/>
        <v>0.89587772874293536</v>
      </c>
      <c r="J558" s="374">
        <f t="shared" si="239"/>
        <v>0.92595394360908567</v>
      </c>
      <c r="K558" s="265" cm="1">
        <f t="array" ref="K558">$G558^gamma_drug4/($G558^gamma_drug4+(AGE_50_drug4+9)^gamma_drug4)</f>
        <v>1</v>
      </c>
      <c r="L558" s="264">
        <f t="shared" si="240"/>
        <v>556</v>
      </c>
      <c r="M558" s="264">
        <f t="shared" si="241"/>
        <v>-0.12305000000000001</v>
      </c>
      <c r="N558" s="264">
        <f t="shared" si="242"/>
        <v>10.64015</v>
      </c>
      <c r="O558" s="264">
        <f t="shared" si="243"/>
        <v>0.11721000000000001</v>
      </c>
      <c r="P558" s="264">
        <f t="shared" si="244"/>
        <v>7.4725000000000001</v>
      </c>
      <c r="Q558" s="264">
        <f t="shared" si="245"/>
        <v>8.1430000000000007</v>
      </c>
      <c r="R558" s="264">
        <f t="shared" si="246"/>
        <v>8.5650000000000013</v>
      </c>
      <c r="S558" s="264">
        <f t="shared" si="247"/>
        <v>8.7985000000000007</v>
      </c>
      <c r="T558" s="264">
        <f t="shared" si="248"/>
        <v>9.1720000000000006</v>
      </c>
      <c r="U558" s="264">
        <f t="shared" si="249"/>
        <v>9.4340000000000011</v>
      </c>
      <c r="V558" s="264">
        <f t="shared" si="250"/>
        <v>9.8369999999999997</v>
      </c>
      <c r="W558" s="264">
        <f t="shared" si="251"/>
        <v>10.64</v>
      </c>
      <c r="X558" s="264">
        <f t="shared" si="252"/>
        <v>11.519</v>
      </c>
      <c r="Y558" s="264">
        <f t="shared" si="253"/>
        <v>12.0245</v>
      </c>
      <c r="Z558" s="264">
        <f t="shared" si="254"/>
        <v>12.381</v>
      </c>
      <c r="AA558" s="264">
        <f t="shared" si="255"/>
        <v>12.932500000000001</v>
      </c>
      <c r="AB558" s="264">
        <f t="shared" si="256"/>
        <v>13.306000000000001</v>
      </c>
      <c r="AC558" s="264">
        <f t="shared" si="257"/>
        <v>14.045</v>
      </c>
      <c r="AD558" s="264">
        <f t="shared" si="258"/>
        <v>15.426</v>
      </c>
      <c r="AF558" s="266">
        <v>556</v>
      </c>
      <c r="AG558" s="266">
        <v>1.9400000000000001E-2</v>
      </c>
      <c r="AH558" s="266">
        <v>10.9932</v>
      </c>
      <c r="AI558" s="266">
        <v>0.11131000000000001</v>
      </c>
      <c r="AJ558" s="266">
        <v>7.7850000000000001</v>
      </c>
      <c r="AK558" s="266">
        <v>8.48</v>
      </c>
      <c r="AL558" s="266">
        <v>8.9130000000000003</v>
      </c>
      <c r="AM558" s="266">
        <v>9.1509999999999998</v>
      </c>
      <c r="AN558" s="266">
        <v>9.5299999999999994</v>
      </c>
      <c r="AO558" s="266">
        <v>9.7940000000000005</v>
      </c>
      <c r="AP558" s="266">
        <v>10.198</v>
      </c>
      <c r="AQ558" s="266">
        <v>10.993</v>
      </c>
      <c r="AR558" s="266">
        <v>11.85</v>
      </c>
      <c r="AS558" s="266">
        <v>12.336</v>
      </c>
      <c r="AT558" s="266">
        <v>12.676</v>
      </c>
      <c r="AU558" s="266">
        <v>13.198</v>
      </c>
      <c r="AV558" s="266">
        <v>13.548</v>
      </c>
      <c r="AW558" s="266">
        <v>14.233000000000001</v>
      </c>
      <c r="AX558" s="266">
        <v>15.489000000000001</v>
      </c>
      <c r="BA558" s="372">
        <v>556</v>
      </c>
      <c r="BB558" s="372">
        <v>-0.26550000000000001</v>
      </c>
      <c r="BC558" s="372">
        <v>10.287100000000001</v>
      </c>
      <c r="BD558" s="372">
        <v>0.12311</v>
      </c>
      <c r="BE558" s="372">
        <v>7.16</v>
      </c>
      <c r="BF558" s="372">
        <v>7.806</v>
      </c>
      <c r="BG558" s="372">
        <v>8.2170000000000005</v>
      </c>
      <c r="BH558" s="372">
        <v>8.4459999999999997</v>
      </c>
      <c r="BI558" s="372">
        <v>8.8140000000000001</v>
      </c>
      <c r="BJ558" s="372">
        <v>9.0739999999999998</v>
      </c>
      <c r="BK558" s="372">
        <v>9.4760000000000009</v>
      </c>
      <c r="BL558" s="372">
        <v>10.287000000000001</v>
      </c>
      <c r="BM558" s="372">
        <v>11.188000000000001</v>
      </c>
      <c r="BN558" s="372">
        <v>11.712999999999999</v>
      </c>
      <c r="BO558" s="372">
        <v>12.086</v>
      </c>
      <c r="BP558" s="372">
        <v>12.667</v>
      </c>
      <c r="BQ558" s="372">
        <v>13.064</v>
      </c>
      <c r="BR558" s="372">
        <v>13.856999999999999</v>
      </c>
      <c r="BS558" s="372">
        <v>15.363</v>
      </c>
    </row>
    <row r="559" spans="1:71" x14ac:dyDescent="0.2">
      <c r="A559" s="265">
        <f t="shared" si="259"/>
        <v>10.647</v>
      </c>
      <c r="B559" s="265">
        <f t="shared" si="260"/>
        <v>9.843</v>
      </c>
      <c r="C559" s="265">
        <f t="shared" si="237"/>
        <v>11.526499999999999</v>
      </c>
      <c r="D559" s="265">
        <f t="shared" si="261"/>
        <v>557</v>
      </c>
      <c r="E559" s="373">
        <f t="shared" si="262"/>
        <v>18.299794661190965</v>
      </c>
      <c r="F559" s="373">
        <f t="shared" si="263"/>
        <v>1.5249828884325805</v>
      </c>
      <c r="G559" s="373">
        <f t="shared" si="264"/>
        <v>27.299794661190965</v>
      </c>
      <c r="H559" s="374">
        <f t="shared" si="265"/>
        <v>0.98457836449704084</v>
      </c>
      <c r="I559" s="374">
        <f t="shared" si="238"/>
        <v>0.89621646926299159</v>
      </c>
      <c r="J559" s="374">
        <f t="shared" si="239"/>
        <v>0.92616832082129108</v>
      </c>
      <c r="K559" s="265" cm="1">
        <f t="array" ref="K559">$G559^gamma_drug4/($G559^gamma_drug4+(AGE_50_drug4+9)^gamma_drug4)</f>
        <v>1</v>
      </c>
      <c r="L559" s="264">
        <f t="shared" si="240"/>
        <v>557</v>
      </c>
      <c r="M559" s="264">
        <f t="shared" si="241"/>
        <v>-0.12329999999999999</v>
      </c>
      <c r="N559" s="264">
        <f t="shared" si="242"/>
        <v>10.64695</v>
      </c>
      <c r="O559" s="264">
        <f t="shared" si="243"/>
        <v>0.117215</v>
      </c>
      <c r="P559" s="264">
        <f t="shared" si="244"/>
        <v>7.4770000000000003</v>
      </c>
      <c r="Q559" s="264">
        <f t="shared" si="245"/>
        <v>8.1479999999999997</v>
      </c>
      <c r="R559" s="264">
        <f t="shared" si="246"/>
        <v>8.57</v>
      </c>
      <c r="S559" s="264">
        <f t="shared" si="247"/>
        <v>8.8040000000000003</v>
      </c>
      <c r="T559" s="264">
        <f t="shared" si="248"/>
        <v>9.1780000000000008</v>
      </c>
      <c r="U559" s="264">
        <f t="shared" si="249"/>
        <v>9.4400000000000013</v>
      </c>
      <c r="V559" s="264">
        <f t="shared" si="250"/>
        <v>9.843</v>
      </c>
      <c r="W559" s="264">
        <f t="shared" si="251"/>
        <v>10.647</v>
      </c>
      <c r="X559" s="264">
        <f t="shared" si="252"/>
        <v>11.526499999999999</v>
      </c>
      <c r="Y559" s="264">
        <f t="shared" si="253"/>
        <v>12.032499999999999</v>
      </c>
      <c r="Z559" s="264">
        <f t="shared" si="254"/>
        <v>12.388999999999999</v>
      </c>
      <c r="AA559" s="264">
        <f t="shared" si="255"/>
        <v>12.940999999999999</v>
      </c>
      <c r="AB559" s="264">
        <f t="shared" si="256"/>
        <v>13.314499999999999</v>
      </c>
      <c r="AC559" s="264">
        <f t="shared" si="257"/>
        <v>14.054</v>
      </c>
      <c r="AD559" s="264">
        <f t="shared" si="258"/>
        <v>15.436</v>
      </c>
      <c r="AF559" s="266">
        <v>557</v>
      </c>
      <c r="AG559" s="266">
        <v>1.9199999999999998E-2</v>
      </c>
      <c r="AH559" s="266">
        <v>11</v>
      </c>
      <c r="AI559" s="266">
        <v>0.11132</v>
      </c>
      <c r="AJ559" s="266">
        <v>7.7889999999999997</v>
      </c>
      <c r="AK559" s="266">
        <v>8.4849999999999994</v>
      </c>
      <c r="AL559" s="266">
        <v>8.9179999999999993</v>
      </c>
      <c r="AM559" s="266">
        <v>9.157</v>
      </c>
      <c r="AN559" s="266">
        <v>9.5359999999999996</v>
      </c>
      <c r="AO559" s="266">
        <v>9.8000000000000007</v>
      </c>
      <c r="AP559" s="266">
        <v>10.204000000000001</v>
      </c>
      <c r="AQ559" s="266">
        <v>11</v>
      </c>
      <c r="AR559" s="266">
        <v>11.856999999999999</v>
      </c>
      <c r="AS559" s="266">
        <v>12.343999999999999</v>
      </c>
      <c r="AT559" s="266">
        <v>12.683999999999999</v>
      </c>
      <c r="AU559" s="266">
        <v>13.206</v>
      </c>
      <c r="AV559" s="266">
        <v>13.555999999999999</v>
      </c>
      <c r="AW559" s="266">
        <v>14.242000000000001</v>
      </c>
      <c r="AX559" s="266">
        <v>15.499000000000001</v>
      </c>
      <c r="BA559" s="372">
        <v>557</v>
      </c>
      <c r="BB559" s="372">
        <v>-0.26579999999999998</v>
      </c>
      <c r="BC559" s="372">
        <v>10.293900000000001</v>
      </c>
      <c r="BD559" s="372">
        <v>0.12311</v>
      </c>
      <c r="BE559" s="372">
        <v>7.165</v>
      </c>
      <c r="BF559" s="372">
        <v>7.8109999999999999</v>
      </c>
      <c r="BG559" s="372">
        <v>8.2219999999999995</v>
      </c>
      <c r="BH559" s="372">
        <v>8.4510000000000005</v>
      </c>
      <c r="BI559" s="372">
        <v>8.82</v>
      </c>
      <c r="BJ559" s="372">
        <v>9.08</v>
      </c>
      <c r="BK559" s="372">
        <v>9.4819999999999993</v>
      </c>
      <c r="BL559" s="372">
        <v>10.294</v>
      </c>
      <c r="BM559" s="372">
        <v>11.196</v>
      </c>
      <c r="BN559" s="372">
        <v>11.721</v>
      </c>
      <c r="BO559" s="372">
        <v>12.093999999999999</v>
      </c>
      <c r="BP559" s="372">
        <v>12.676</v>
      </c>
      <c r="BQ559" s="372">
        <v>13.073</v>
      </c>
      <c r="BR559" s="372">
        <v>13.866</v>
      </c>
      <c r="BS559" s="372">
        <v>15.372999999999999</v>
      </c>
    </row>
    <row r="560" spans="1:71" x14ac:dyDescent="0.2">
      <c r="A560" s="265">
        <f t="shared" si="259"/>
        <v>10.654</v>
      </c>
      <c r="B560" s="265">
        <f t="shared" si="260"/>
        <v>9.8495000000000008</v>
      </c>
      <c r="C560" s="265">
        <f t="shared" si="237"/>
        <v>11.5335</v>
      </c>
      <c r="D560" s="265">
        <f t="shared" si="261"/>
        <v>558</v>
      </c>
      <c r="E560" s="373">
        <f t="shared" si="262"/>
        <v>18.33264887063655</v>
      </c>
      <c r="F560" s="373">
        <f t="shared" si="263"/>
        <v>1.5277207392197125</v>
      </c>
      <c r="G560" s="373">
        <f t="shared" si="264"/>
        <v>27.33264887063655</v>
      </c>
      <c r="H560" s="374">
        <f t="shared" si="265"/>
        <v>0.98465760364115718</v>
      </c>
      <c r="I560" s="374">
        <f t="shared" si="238"/>
        <v>0.89655382935060923</v>
      </c>
      <c r="J560" s="374">
        <f t="shared" si="239"/>
        <v>0.92638186990747584</v>
      </c>
      <c r="K560" s="265" cm="1">
        <f t="array" ref="K560">$G560^gamma_drug4/($G560^gamma_drug4+(AGE_50_drug4+9)^gamma_drug4)</f>
        <v>1</v>
      </c>
      <c r="L560" s="264">
        <f t="shared" si="240"/>
        <v>558</v>
      </c>
      <c r="M560" s="264">
        <f t="shared" si="241"/>
        <v>-0.12355000000000001</v>
      </c>
      <c r="N560" s="264">
        <f t="shared" si="242"/>
        <v>10.65375</v>
      </c>
      <c r="O560" s="264">
        <f t="shared" si="243"/>
        <v>0.117225</v>
      </c>
      <c r="P560" s="264">
        <f t="shared" si="244"/>
        <v>7.4814999999999996</v>
      </c>
      <c r="Q560" s="264">
        <f t="shared" si="245"/>
        <v>8.1530000000000005</v>
      </c>
      <c r="R560" s="264">
        <f t="shared" si="246"/>
        <v>8.5754999999999999</v>
      </c>
      <c r="S560" s="264">
        <f t="shared" si="247"/>
        <v>8.8094999999999999</v>
      </c>
      <c r="T560" s="264">
        <f t="shared" si="248"/>
        <v>9.1835000000000004</v>
      </c>
      <c r="U560" s="264">
        <f t="shared" si="249"/>
        <v>9.4459999999999997</v>
      </c>
      <c r="V560" s="264">
        <f t="shared" si="250"/>
        <v>9.8495000000000008</v>
      </c>
      <c r="W560" s="264">
        <f t="shared" si="251"/>
        <v>10.654</v>
      </c>
      <c r="X560" s="264">
        <f t="shared" si="252"/>
        <v>11.5335</v>
      </c>
      <c r="Y560" s="264">
        <f t="shared" si="253"/>
        <v>12.04</v>
      </c>
      <c r="Z560" s="264">
        <f t="shared" si="254"/>
        <v>12.397</v>
      </c>
      <c r="AA560" s="264">
        <f t="shared" si="255"/>
        <v>12.9495</v>
      </c>
      <c r="AB560" s="264">
        <f t="shared" si="256"/>
        <v>13.323499999999999</v>
      </c>
      <c r="AC560" s="264">
        <f t="shared" si="257"/>
        <v>14.063500000000001</v>
      </c>
      <c r="AD560" s="264">
        <f t="shared" si="258"/>
        <v>15.446999999999999</v>
      </c>
      <c r="AF560" s="266">
        <v>558</v>
      </c>
      <c r="AG560" s="266">
        <v>1.89E-2</v>
      </c>
      <c r="AH560" s="266">
        <v>11.0067</v>
      </c>
      <c r="AI560" s="266">
        <v>0.11133999999999999</v>
      </c>
      <c r="AJ560" s="266">
        <v>7.7939999999999996</v>
      </c>
      <c r="AK560" s="266">
        <v>8.49</v>
      </c>
      <c r="AL560" s="266">
        <v>8.923</v>
      </c>
      <c r="AM560" s="266">
        <v>9.1620000000000008</v>
      </c>
      <c r="AN560" s="266">
        <v>9.5410000000000004</v>
      </c>
      <c r="AO560" s="266">
        <v>9.8059999999999992</v>
      </c>
      <c r="AP560" s="266">
        <v>10.210000000000001</v>
      </c>
      <c r="AQ560" s="266">
        <v>11.007</v>
      </c>
      <c r="AR560" s="266">
        <v>11.864000000000001</v>
      </c>
      <c r="AS560" s="266">
        <v>12.351000000000001</v>
      </c>
      <c r="AT560" s="266">
        <v>12.692</v>
      </c>
      <c r="AU560" s="266">
        <v>13.215</v>
      </c>
      <c r="AV560" s="266">
        <v>13.565</v>
      </c>
      <c r="AW560" s="266">
        <v>14.252000000000001</v>
      </c>
      <c r="AX560" s="266">
        <v>15.51</v>
      </c>
      <c r="BA560" s="372">
        <v>558</v>
      </c>
      <c r="BB560" s="372">
        <v>-0.26600000000000001</v>
      </c>
      <c r="BC560" s="372">
        <v>10.300800000000001</v>
      </c>
      <c r="BD560" s="372">
        <v>0.12311</v>
      </c>
      <c r="BE560" s="372">
        <v>7.1689999999999996</v>
      </c>
      <c r="BF560" s="372">
        <v>7.8159999999999998</v>
      </c>
      <c r="BG560" s="372">
        <v>8.2279999999999998</v>
      </c>
      <c r="BH560" s="372">
        <v>8.4570000000000007</v>
      </c>
      <c r="BI560" s="372">
        <v>8.8260000000000005</v>
      </c>
      <c r="BJ560" s="372">
        <v>9.0860000000000003</v>
      </c>
      <c r="BK560" s="372">
        <v>9.4890000000000008</v>
      </c>
      <c r="BL560" s="372">
        <v>10.301</v>
      </c>
      <c r="BM560" s="372">
        <v>11.202999999999999</v>
      </c>
      <c r="BN560" s="372">
        <v>11.728999999999999</v>
      </c>
      <c r="BO560" s="372">
        <v>12.102</v>
      </c>
      <c r="BP560" s="372">
        <v>12.683999999999999</v>
      </c>
      <c r="BQ560" s="372">
        <v>13.082000000000001</v>
      </c>
      <c r="BR560" s="372">
        <v>13.875</v>
      </c>
      <c r="BS560" s="372">
        <v>15.384</v>
      </c>
    </row>
    <row r="561" spans="1:71" x14ac:dyDescent="0.2">
      <c r="A561" s="265">
        <f t="shared" si="259"/>
        <v>10.660499999999999</v>
      </c>
      <c r="B561" s="265">
        <f t="shared" si="260"/>
        <v>9.8554999999999993</v>
      </c>
      <c r="C561" s="265">
        <f t="shared" si="237"/>
        <v>11.541</v>
      </c>
      <c r="D561" s="265">
        <f t="shared" si="261"/>
        <v>559</v>
      </c>
      <c r="E561" s="373">
        <f t="shared" si="262"/>
        <v>18.365503080082135</v>
      </c>
      <c r="F561" s="373">
        <f t="shared" si="263"/>
        <v>1.5304585900068446</v>
      </c>
      <c r="G561" s="373">
        <f t="shared" si="264"/>
        <v>27.365503080082135</v>
      </c>
      <c r="H561" s="374">
        <f t="shared" si="265"/>
        <v>0.98473634748395966</v>
      </c>
      <c r="I561" s="374">
        <f t="shared" si="238"/>
        <v>0.89688981545755342</v>
      </c>
      <c r="J561" s="374">
        <f t="shared" si="239"/>
        <v>0.92659459477235628</v>
      </c>
      <c r="K561" s="265" cm="1">
        <f t="array" ref="K561">$G561^gamma_drug4/($G561^gamma_drug4+(AGE_50_drug4+9)^gamma_drug4)</f>
        <v>1</v>
      </c>
      <c r="L561" s="264">
        <f t="shared" si="240"/>
        <v>559</v>
      </c>
      <c r="M561" s="264">
        <f t="shared" si="241"/>
        <v>-0.12375</v>
      </c>
      <c r="N561" s="264">
        <f t="shared" si="242"/>
        <v>10.660500000000001</v>
      </c>
      <c r="O561" s="264">
        <f t="shared" si="243"/>
        <v>0.11723</v>
      </c>
      <c r="P561" s="264">
        <f t="shared" si="244"/>
        <v>7.4860000000000007</v>
      </c>
      <c r="Q561" s="264">
        <f t="shared" si="245"/>
        <v>8.1585000000000001</v>
      </c>
      <c r="R561" s="264">
        <f t="shared" si="246"/>
        <v>8.5809999999999995</v>
      </c>
      <c r="S561" s="264">
        <f t="shared" si="247"/>
        <v>8.8149999999999995</v>
      </c>
      <c r="T561" s="264">
        <f t="shared" si="248"/>
        <v>9.1895000000000007</v>
      </c>
      <c r="U561" s="264">
        <f t="shared" si="249"/>
        <v>9.452</v>
      </c>
      <c r="V561" s="264">
        <f t="shared" si="250"/>
        <v>9.8554999999999993</v>
      </c>
      <c r="W561" s="264">
        <f t="shared" si="251"/>
        <v>10.660499999999999</v>
      </c>
      <c r="X561" s="264">
        <f t="shared" si="252"/>
        <v>11.541</v>
      </c>
      <c r="Y561" s="264">
        <f t="shared" si="253"/>
        <v>12.047499999999999</v>
      </c>
      <c r="Z561" s="264">
        <f t="shared" si="254"/>
        <v>12.404999999999999</v>
      </c>
      <c r="AA561" s="264">
        <f t="shared" si="255"/>
        <v>12.958</v>
      </c>
      <c r="AB561" s="264">
        <f t="shared" si="256"/>
        <v>13.332000000000001</v>
      </c>
      <c r="AC561" s="264">
        <f t="shared" si="257"/>
        <v>14.073</v>
      </c>
      <c r="AD561" s="264">
        <f t="shared" si="258"/>
        <v>15.457000000000001</v>
      </c>
      <c r="AF561" s="266">
        <v>559</v>
      </c>
      <c r="AG561" s="266">
        <v>1.8700000000000001E-2</v>
      </c>
      <c r="AH561" s="266">
        <v>11.013400000000001</v>
      </c>
      <c r="AI561" s="266">
        <v>0.11135</v>
      </c>
      <c r="AJ561" s="266">
        <v>7.798</v>
      </c>
      <c r="AK561" s="266">
        <v>8.4949999999999992</v>
      </c>
      <c r="AL561" s="266">
        <v>8.9290000000000003</v>
      </c>
      <c r="AM561" s="266">
        <v>9.1669999999999998</v>
      </c>
      <c r="AN561" s="266">
        <v>9.5470000000000006</v>
      </c>
      <c r="AO561" s="266">
        <v>9.8119999999999994</v>
      </c>
      <c r="AP561" s="266">
        <v>10.215999999999999</v>
      </c>
      <c r="AQ561" s="266">
        <v>11.013</v>
      </c>
      <c r="AR561" s="266">
        <v>11.872</v>
      </c>
      <c r="AS561" s="266">
        <v>12.359</v>
      </c>
      <c r="AT561" s="266">
        <v>12.7</v>
      </c>
      <c r="AU561" s="266">
        <v>13.223000000000001</v>
      </c>
      <c r="AV561" s="266">
        <v>13.574</v>
      </c>
      <c r="AW561" s="266">
        <v>14.260999999999999</v>
      </c>
      <c r="AX561" s="266">
        <v>15.52</v>
      </c>
      <c r="BA561" s="372">
        <v>559</v>
      </c>
      <c r="BB561" s="372">
        <v>-0.26619999999999999</v>
      </c>
      <c r="BC561" s="372">
        <v>10.307600000000001</v>
      </c>
      <c r="BD561" s="372">
        <v>0.12311</v>
      </c>
      <c r="BE561" s="372">
        <v>7.1740000000000004</v>
      </c>
      <c r="BF561" s="372">
        <v>7.8220000000000001</v>
      </c>
      <c r="BG561" s="372">
        <v>8.2330000000000005</v>
      </c>
      <c r="BH561" s="372">
        <v>8.4629999999999992</v>
      </c>
      <c r="BI561" s="372">
        <v>8.8320000000000007</v>
      </c>
      <c r="BJ561" s="372">
        <v>9.0920000000000005</v>
      </c>
      <c r="BK561" s="372">
        <v>9.4949999999999992</v>
      </c>
      <c r="BL561" s="372">
        <v>10.308</v>
      </c>
      <c r="BM561" s="372">
        <v>11.21</v>
      </c>
      <c r="BN561" s="372">
        <v>11.736000000000001</v>
      </c>
      <c r="BO561" s="372">
        <v>12.11</v>
      </c>
      <c r="BP561" s="372">
        <v>12.693</v>
      </c>
      <c r="BQ561" s="372">
        <v>13.09</v>
      </c>
      <c r="BR561" s="372">
        <v>13.885</v>
      </c>
      <c r="BS561" s="372">
        <v>15.394</v>
      </c>
    </row>
    <row r="562" spans="1:71" x14ac:dyDescent="0.2">
      <c r="A562" s="265">
        <f t="shared" si="259"/>
        <v>10.667</v>
      </c>
      <c r="B562" s="265">
        <f t="shared" si="260"/>
        <v>9.8614999999999995</v>
      </c>
      <c r="C562" s="265">
        <f t="shared" si="237"/>
        <v>11.548500000000001</v>
      </c>
      <c r="D562" s="265">
        <f t="shared" si="261"/>
        <v>560</v>
      </c>
      <c r="E562" s="373">
        <f t="shared" si="262"/>
        <v>18.39835728952772</v>
      </c>
      <c r="F562" s="373">
        <f t="shared" si="263"/>
        <v>1.5331964407939767</v>
      </c>
      <c r="G562" s="373">
        <f t="shared" si="264"/>
        <v>27.39835728952772</v>
      </c>
      <c r="H562" s="374">
        <f t="shared" si="265"/>
        <v>0.98481459964615392</v>
      </c>
      <c r="I562" s="374">
        <f t="shared" si="238"/>
        <v>0.89722443400392682</v>
      </c>
      <c r="J562" s="374">
        <f t="shared" si="239"/>
        <v>0.92680649929952175</v>
      </c>
      <c r="K562" s="265" cm="1">
        <f t="array" ref="K562">$G562^gamma_drug4/($G562^gamma_drug4+(AGE_50_drug4+9)^gamma_drug4)</f>
        <v>1</v>
      </c>
      <c r="L562" s="264">
        <f t="shared" si="240"/>
        <v>560</v>
      </c>
      <c r="M562" s="264">
        <f t="shared" si="241"/>
        <v>-0.12395000000000002</v>
      </c>
      <c r="N562" s="264">
        <f t="shared" si="242"/>
        <v>10.667300000000001</v>
      </c>
      <c r="O562" s="264">
        <f t="shared" si="243"/>
        <v>0.11724</v>
      </c>
      <c r="P562" s="264">
        <f t="shared" si="244"/>
        <v>7.4909999999999997</v>
      </c>
      <c r="Q562" s="264">
        <f t="shared" si="245"/>
        <v>8.1634999999999991</v>
      </c>
      <c r="R562" s="264">
        <f t="shared" si="246"/>
        <v>8.5865000000000009</v>
      </c>
      <c r="S562" s="264">
        <f t="shared" si="247"/>
        <v>8.8204999999999991</v>
      </c>
      <c r="T562" s="264">
        <f t="shared" si="248"/>
        <v>9.1950000000000003</v>
      </c>
      <c r="U562" s="264">
        <f t="shared" si="249"/>
        <v>9.4580000000000002</v>
      </c>
      <c r="V562" s="264">
        <f t="shared" si="250"/>
        <v>9.8614999999999995</v>
      </c>
      <c r="W562" s="264">
        <f t="shared" si="251"/>
        <v>10.667</v>
      </c>
      <c r="X562" s="264">
        <f t="shared" si="252"/>
        <v>11.548500000000001</v>
      </c>
      <c r="Y562" s="264">
        <f t="shared" si="253"/>
        <v>12.0555</v>
      </c>
      <c r="Z562" s="264">
        <f t="shared" si="254"/>
        <v>12.413</v>
      </c>
      <c r="AA562" s="264">
        <f t="shared" si="255"/>
        <v>12.9665</v>
      </c>
      <c r="AB562" s="264">
        <f t="shared" si="256"/>
        <v>13.341000000000001</v>
      </c>
      <c r="AC562" s="264">
        <f t="shared" si="257"/>
        <v>14.0825</v>
      </c>
      <c r="AD562" s="264">
        <f t="shared" si="258"/>
        <v>15.467499999999999</v>
      </c>
      <c r="AF562" s="266">
        <v>560</v>
      </c>
      <c r="AG562" s="266">
        <v>1.8499999999999999E-2</v>
      </c>
      <c r="AH562" s="266">
        <v>11.020200000000001</v>
      </c>
      <c r="AI562" s="266">
        <v>0.11137</v>
      </c>
      <c r="AJ562" s="266">
        <v>7.8029999999999999</v>
      </c>
      <c r="AK562" s="266">
        <v>8.5</v>
      </c>
      <c r="AL562" s="266">
        <v>8.9339999999999993</v>
      </c>
      <c r="AM562" s="266">
        <v>9.173</v>
      </c>
      <c r="AN562" s="266">
        <v>9.5530000000000008</v>
      </c>
      <c r="AO562" s="266">
        <v>9.8179999999999996</v>
      </c>
      <c r="AP562" s="266">
        <v>10.222</v>
      </c>
      <c r="AQ562" s="266">
        <v>11.02</v>
      </c>
      <c r="AR562" s="266">
        <v>11.879</v>
      </c>
      <c r="AS562" s="266">
        <v>12.367000000000001</v>
      </c>
      <c r="AT562" s="266">
        <v>12.708</v>
      </c>
      <c r="AU562" s="266">
        <v>13.231999999999999</v>
      </c>
      <c r="AV562" s="266">
        <v>13.583</v>
      </c>
      <c r="AW562" s="266">
        <v>14.271000000000001</v>
      </c>
      <c r="AX562" s="266">
        <v>15.53</v>
      </c>
      <c r="BA562" s="372">
        <v>560</v>
      </c>
      <c r="BB562" s="372">
        <v>-0.26640000000000003</v>
      </c>
      <c r="BC562" s="372">
        <v>10.314399999999999</v>
      </c>
      <c r="BD562" s="372">
        <v>0.12311</v>
      </c>
      <c r="BE562" s="372">
        <v>7.1790000000000003</v>
      </c>
      <c r="BF562" s="372">
        <v>7.827</v>
      </c>
      <c r="BG562" s="372">
        <v>8.2390000000000008</v>
      </c>
      <c r="BH562" s="372">
        <v>8.468</v>
      </c>
      <c r="BI562" s="372">
        <v>8.8369999999999997</v>
      </c>
      <c r="BJ562" s="372">
        <v>9.0980000000000008</v>
      </c>
      <c r="BK562" s="372">
        <v>9.5009999999999994</v>
      </c>
      <c r="BL562" s="372">
        <v>10.314</v>
      </c>
      <c r="BM562" s="372">
        <v>11.218</v>
      </c>
      <c r="BN562" s="372">
        <v>11.744</v>
      </c>
      <c r="BO562" s="372">
        <v>12.118</v>
      </c>
      <c r="BP562" s="372">
        <v>12.701000000000001</v>
      </c>
      <c r="BQ562" s="372">
        <v>13.099</v>
      </c>
      <c r="BR562" s="372">
        <v>13.894</v>
      </c>
      <c r="BS562" s="372">
        <v>15.404999999999999</v>
      </c>
    </row>
    <row r="563" spans="1:71" x14ac:dyDescent="0.2">
      <c r="A563" s="265">
        <f t="shared" si="259"/>
        <v>10.673999999999999</v>
      </c>
      <c r="B563" s="265">
        <f t="shared" si="260"/>
        <v>9.8674999999999997</v>
      </c>
      <c r="C563" s="265">
        <f t="shared" si="237"/>
        <v>11.556000000000001</v>
      </c>
      <c r="D563" s="265">
        <f t="shared" si="261"/>
        <v>561</v>
      </c>
      <c r="E563" s="373">
        <f t="shared" si="262"/>
        <v>18.431211498973305</v>
      </c>
      <c r="F563" s="373">
        <f t="shared" si="263"/>
        <v>1.5359342915811087</v>
      </c>
      <c r="G563" s="373">
        <f t="shared" si="264"/>
        <v>27.431211498973305</v>
      </c>
      <c r="H563" s="374">
        <f t="shared" si="265"/>
        <v>0.98489236371841304</v>
      </c>
      <c r="I563" s="374">
        <f t="shared" si="238"/>
        <v>0.8975576913783091</v>
      </c>
      <c r="J563" s="374">
        <f t="shared" si="239"/>
        <v>0.92701758735155959</v>
      </c>
      <c r="K563" s="265" cm="1">
        <f t="array" ref="K563">$G563^gamma_drug4/($G563^gamma_drug4+(AGE_50_drug4+9)^gamma_drug4)</f>
        <v>1</v>
      </c>
      <c r="L563" s="264">
        <f t="shared" si="240"/>
        <v>561</v>
      </c>
      <c r="M563" s="264">
        <f t="shared" si="241"/>
        <v>-0.12415</v>
      </c>
      <c r="N563" s="264">
        <f t="shared" si="242"/>
        <v>10.674099999999999</v>
      </c>
      <c r="O563" s="264">
        <f t="shared" si="243"/>
        <v>0.11724999999999999</v>
      </c>
      <c r="P563" s="264">
        <f t="shared" si="244"/>
        <v>7.4954999999999998</v>
      </c>
      <c r="Q563" s="264">
        <f t="shared" si="245"/>
        <v>8.1684999999999999</v>
      </c>
      <c r="R563" s="264">
        <f t="shared" si="246"/>
        <v>8.5914999999999999</v>
      </c>
      <c r="S563" s="264">
        <f t="shared" si="247"/>
        <v>8.8260000000000005</v>
      </c>
      <c r="T563" s="264">
        <f t="shared" si="248"/>
        <v>9.2004999999999999</v>
      </c>
      <c r="U563" s="264">
        <f t="shared" si="249"/>
        <v>9.4639999999999986</v>
      </c>
      <c r="V563" s="264">
        <f t="shared" si="250"/>
        <v>9.8674999999999997</v>
      </c>
      <c r="W563" s="264">
        <f t="shared" si="251"/>
        <v>10.673999999999999</v>
      </c>
      <c r="X563" s="264">
        <f t="shared" si="252"/>
        <v>11.556000000000001</v>
      </c>
      <c r="Y563" s="264">
        <f t="shared" si="253"/>
        <v>12.063500000000001</v>
      </c>
      <c r="Z563" s="264">
        <f t="shared" si="254"/>
        <v>12.4215</v>
      </c>
      <c r="AA563" s="264">
        <f t="shared" si="255"/>
        <v>12.975000000000001</v>
      </c>
      <c r="AB563" s="264">
        <f t="shared" si="256"/>
        <v>13.349499999999999</v>
      </c>
      <c r="AC563" s="264">
        <f t="shared" si="257"/>
        <v>14.091999999999999</v>
      </c>
      <c r="AD563" s="264">
        <f t="shared" si="258"/>
        <v>15.478</v>
      </c>
      <c r="AF563" s="266">
        <v>561</v>
      </c>
      <c r="AG563" s="266">
        <v>1.83E-2</v>
      </c>
      <c r="AH563" s="266">
        <v>11.026899999999999</v>
      </c>
      <c r="AI563" s="266">
        <v>0.11138000000000001</v>
      </c>
      <c r="AJ563" s="266">
        <v>7.8070000000000004</v>
      </c>
      <c r="AK563" s="266">
        <v>8.5050000000000008</v>
      </c>
      <c r="AL563" s="266">
        <v>8.9390000000000001</v>
      </c>
      <c r="AM563" s="266">
        <v>9.1780000000000008</v>
      </c>
      <c r="AN563" s="266">
        <v>9.5579999999999998</v>
      </c>
      <c r="AO563" s="266">
        <v>9.8239999999999998</v>
      </c>
      <c r="AP563" s="266">
        <v>10.228</v>
      </c>
      <c r="AQ563" s="266">
        <v>11.026999999999999</v>
      </c>
      <c r="AR563" s="266">
        <v>11.887</v>
      </c>
      <c r="AS563" s="266">
        <v>12.375</v>
      </c>
      <c r="AT563" s="266">
        <v>12.715999999999999</v>
      </c>
      <c r="AU563" s="266">
        <v>13.24</v>
      </c>
      <c r="AV563" s="266">
        <v>13.590999999999999</v>
      </c>
      <c r="AW563" s="266">
        <v>14.28</v>
      </c>
      <c r="AX563" s="266">
        <v>15.54</v>
      </c>
      <c r="BA563" s="372">
        <v>561</v>
      </c>
      <c r="BB563" s="372">
        <v>-0.2666</v>
      </c>
      <c r="BC563" s="372">
        <v>10.321300000000001</v>
      </c>
      <c r="BD563" s="372">
        <v>0.12311999999999999</v>
      </c>
      <c r="BE563" s="372">
        <v>7.1840000000000002</v>
      </c>
      <c r="BF563" s="372">
        <v>7.8319999999999999</v>
      </c>
      <c r="BG563" s="372">
        <v>8.2439999999999998</v>
      </c>
      <c r="BH563" s="372">
        <v>8.4740000000000002</v>
      </c>
      <c r="BI563" s="372">
        <v>8.843</v>
      </c>
      <c r="BJ563" s="372">
        <v>9.1039999999999992</v>
      </c>
      <c r="BK563" s="372">
        <v>9.5069999999999997</v>
      </c>
      <c r="BL563" s="372">
        <v>10.321</v>
      </c>
      <c r="BM563" s="372">
        <v>11.225</v>
      </c>
      <c r="BN563" s="372">
        <v>11.752000000000001</v>
      </c>
      <c r="BO563" s="372">
        <v>12.127000000000001</v>
      </c>
      <c r="BP563" s="372">
        <v>12.71</v>
      </c>
      <c r="BQ563" s="372">
        <v>13.108000000000001</v>
      </c>
      <c r="BR563" s="372">
        <v>13.904</v>
      </c>
      <c r="BS563" s="372">
        <v>15.416</v>
      </c>
    </row>
    <row r="564" spans="1:71" x14ac:dyDescent="0.2">
      <c r="A564" s="265">
        <f t="shared" si="259"/>
        <v>10.681000000000001</v>
      </c>
      <c r="B564" s="265">
        <f t="shared" si="260"/>
        <v>9.8739999999999988</v>
      </c>
      <c r="C564" s="265">
        <f t="shared" si="237"/>
        <v>11.563500000000001</v>
      </c>
      <c r="D564" s="265">
        <f t="shared" si="261"/>
        <v>562</v>
      </c>
      <c r="E564" s="373">
        <f t="shared" si="262"/>
        <v>18.464065708418889</v>
      </c>
      <c r="F564" s="373">
        <f t="shared" si="263"/>
        <v>1.538672142368241</v>
      </c>
      <c r="G564" s="373">
        <f t="shared" si="264"/>
        <v>27.464065708418889</v>
      </c>
      <c r="H564" s="374">
        <f t="shared" si="265"/>
        <v>0.98496964326165226</v>
      </c>
      <c r="I564" s="374">
        <f t="shared" si="238"/>
        <v>0.89788959393789569</v>
      </c>
      <c r="J564" s="374">
        <f t="shared" si="239"/>
        <v>0.92722786277017777</v>
      </c>
      <c r="K564" s="265" cm="1">
        <f t="array" ref="K564">$G564^gamma_drug4/($G564^gamma_drug4+(AGE_50_drug4+9)^gamma_drug4)</f>
        <v>1</v>
      </c>
      <c r="L564" s="264">
        <f t="shared" si="240"/>
        <v>562</v>
      </c>
      <c r="M564" s="264">
        <f t="shared" si="241"/>
        <v>-0.12440000000000001</v>
      </c>
      <c r="N564" s="264">
        <f t="shared" si="242"/>
        <v>10.68085</v>
      </c>
      <c r="O564" s="264">
        <f t="shared" si="243"/>
        <v>0.117255</v>
      </c>
      <c r="P564" s="264">
        <f t="shared" si="244"/>
        <v>7.5005000000000006</v>
      </c>
      <c r="Q564" s="264">
        <f t="shared" si="245"/>
        <v>8.1735000000000007</v>
      </c>
      <c r="R564" s="264">
        <f t="shared" si="246"/>
        <v>8.5975000000000001</v>
      </c>
      <c r="S564" s="264">
        <f t="shared" si="247"/>
        <v>8.8314999999999984</v>
      </c>
      <c r="T564" s="264">
        <f t="shared" si="248"/>
        <v>9.2065000000000001</v>
      </c>
      <c r="U564" s="264">
        <f t="shared" si="249"/>
        <v>9.4695</v>
      </c>
      <c r="V564" s="264">
        <f t="shared" si="250"/>
        <v>9.8739999999999988</v>
      </c>
      <c r="W564" s="264">
        <f t="shared" si="251"/>
        <v>10.681000000000001</v>
      </c>
      <c r="X564" s="264">
        <f t="shared" si="252"/>
        <v>11.563500000000001</v>
      </c>
      <c r="Y564" s="264">
        <f t="shared" si="253"/>
        <v>12.071</v>
      </c>
      <c r="Z564" s="264">
        <f t="shared" si="254"/>
        <v>12.429500000000001</v>
      </c>
      <c r="AA564" s="264">
        <f t="shared" si="255"/>
        <v>12.983499999999999</v>
      </c>
      <c r="AB564" s="264">
        <f t="shared" si="256"/>
        <v>13.358499999999999</v>
      </c>
      <c r="AC564" s="264">
        <f t="shared" si="257"/>
        <v>14.100999999999999</v>
      </c>
      <c r="AD564" s="264">
        <f t="shared" si="258"/>
        <v>15.4885</v>
      </c>
      <c r="AF564" s="266">
        <v>562</v>
      </c>
      <c r="AG564" s="266">
        <v>1.8100000000000002E-2</v>
      </c>
      <c r="AH564" s="266">
        <v>11.0336</v>
      </c>
      <c r="AI564" s="266">
        <v>0.11139</v>
      </c>
      <c r="AJ564" s="266">
        <v>7.8120000000000003</v>
      </c>
      <c r="AK564" s="266">
        <v>8.51</v>
      </c>
      <c r="AL564" s="266">
        <v>8.9450000000000003</v>
      </c>
      <c r="AM564" s="266">
        <v>9.1839999999999993</v>
      </c>
      <c r="AN564" s="266">
        <v>9.5640000000000001</v>
      </c>
      <c r="AO564" s="266">
        <v>9.8290000000000006</v>
      </c>
      <c r="AP564" s="266">
        <v>10.234</v>
      </c>
      <c r="AQ564" s="266">
        <v>11.034000000000001</v>
      </c>
      <c r="AR564" s="266">
        <v>11.894</v>
      </c>
      <c r="AS564" s="266">
        <v>12.382</v>
      </c>
      <c r="AT564" s="266">
        <v>12.724</v>
      </c>
      <c r="AU564" s="266">
        <v>13.247999999999999</v>
      </c>
      <c r="AV564" s="266">
        <v>13.6</v>
      </c>
      <c r="AW564" s="266">
        <v>14.289</v>
      </c>
      <c r="AX564" s="266">
        <v>15.551</v>
      </c>
      <c r="BA564" s="372">
        <v>562</v>
      </c>
      <c r="BB564" s="372">
        <v>-0.26690000000000003</v>
      </c>
      <c r="BC564" s="372">
        <v>10.328099999999999</v>
      </c>
      <c r="BD564" s="372">
        <v>0.12311999999999999</v>
      </c>
      <c r="BE564" s="372">
        <v>7.1890000000000001</v>
      </c>
      <c r="BF564" s="372">
        <v>7.8369999999999997</v>
      </c>
      <c r="BG564" s="372">
        <v>8.25</v>
      </c>
      <c r="BH564" s="372">
        <v>8.4789999999999992</v>
      </c>
      <c r="BI564" s="372">
        <v>8.8490000000000002</v>
      </c>
      <c r="BJ564" s="372">
        <v>9.11</v>
      </c>
      <c r="BK564" s="372">
        <v>9.5139999999999993</v>
      </c>
      <c r="BL564" s="372">
        <v>10.327999999999999</v>
      </c>
      <c r="BM564" s="372">
        <v>11.233000000000001</v>
      </c>
      <c r="BN564" s="372">
        <v>11.76</v>
      </c>
      <c r="BO564" s="372">
        <v>12.135</v>
      </c>
      <c r="BP564" s="372">
        <v>12.718999999999999</v>
      </c>
      <c r="BQ564" s="372">
        <v>13.117000000000001</v>
      </c>
      <c r="BR564" s="372">
        <v>13.913</v>
      </c>
      <c r="BS564" s="372">
        <v>15.426</v>
      </c>
    </row>
    <row r="565" spans="1:71" x14ac:dyDescent="0.2">
      <c r="A565" s="265">
        <f t="shared" si="259"/>
        <v>10.6875</v>
      </c>
      <c r="B565" s="265">
        <f t="shared" si="260"/>
        <v>9.8804999999999996</v>
      </c>
      <c r="C565" s="265">
        <f t="shared" si="237"/>
        <v>11.570499999999999</v>
      </c>
      <c r="D565" s="265">
        <f t="shared" si="261"/>
        <v>563</v>
      </c>
      <c r="E565" s="373">
        <f t="shared" si="262"/>
        <v>18.496919917864478</v>
      </c>
      <c r="F565" s="373">
        <f t="shared" si="263"/>
        <v>1.5414099931553731</v>
      </c>
      <c r="G565" s="373">
        <f t="shared" si="264"/>
        <v>27.496919917864478</v>
      </c>
      <c r="H565" s="374">
        <f t="shared" si="265"/>
        <v>0.98504644180730228</v>
      </c>
      <c r="I565" s="374">
        <f t="shared" si="238"/>
        <v>0.8982201480086377</v>
      </c>
      <c r="J565" s="374">
        <f t="shared" si="239"/>
        <v>0.92743732937632728</v>
      </c>
      <c r="K565" s="265" cm="1">
        <f t="array" ref="K565">$G565^gamma_drug4/($G565^gamma_drug4+(AGE_50_drug4+9)^gamma_drug4)</f>
        <v>1</v>
      </c>
      <c r="L565" s="264">
        <f t="shared" si="240"/>
        <v>563</v>
      </c>
      <c r="M565" s="264">
        <f t="shared" si="241"/>
        <v>-0.1246</v>
      </c>
      <c r="N565" s="264">
        <f t="shared" si="242"/>
        <v>10.6876</v>
      </c>
      <c r="O565" s="264">
        <f t="shared" si="243"/>
        <v>0.11726499999999999</v>
      </c>
      <c r="P565" s="264">
        <f t="shared" si="244"/>
        <v>7.5045000000000002</v>
      </c>
      <c r="Q565" s="264">
        <f t="shared" si="245"/>
        <v>8.1784999999999997</v>
      </c>
      <c r="R565" s="264">
        <f t="shared" si="246"/>
        <v>8.6024999999999991</v>
      </c>
      <c r="S565" s="264">
        <f t="shared" si="247"/>
        <v>8.8369999999999997</v>
      </c>
      <c r="T565" s="264">
        <f t="shared" si="248"/>
        <v>9.2125000000000004</v>
      </c>
      <c r="U565" s="264">
        <f t="shared" si="249"/>
        <v>9.4755000000000003</v>
      </c>
      <c r="V565" s="264">
        <f t="shared" si="250"/>
        <v>9.8804999999999996</v>
      </c>
      <c r="W565" s="264">
        <f t="shared" si="251"/>
        <v>10.6875</v>
      </c>
      <c r="X565" s="264">
        <f t="shared" si="252"/>
        <v>11.570499999999999</v>
      </c>
      <c r="Y565" s="264">
        <f t="shared" si="253"/>
        <v>12.079000000000001</v>
      </c>
      <c r="Z565" s="264">
        <f t="shared" si="254"/>
        <v>12.4375</v>
      </c>
      <c r="AA565" s="264">
        <f t="shared" si="255"/>
        <v>12.992000000000001</v>
      </c>
      <c r="AB565" s="264">
        <f t="shared" si="256"/>
        <v>13.3675</v>
      </c>
      <c r="AC565" s="264">
        <f t="shared" si="257"/>
        <v>14.11</v>
      </c>
      <c r="AD565" s="264">
        <f t="shared" si="258"/>
        <v>15.498999999999999</v>
      </c>
      <c r="AF565" s="266">
        <v>563</v>
      </c>
      <c r="AG565" s="266">
        <v>1.7899999999999999E-2</v>
      </c>
      <c r="AH565" s="266">
        <v>11.0403</v>
      </c>
      <c r="AI565" s="266">
        <v>0.11141</v>
      </c>
      <c r="AJ565" s="266">
        <v>7.8159999999999998</v>
      </c>
      <c r="AK565" s="266">
        <v>8.5150000000000006</v>
      </c>
      <c r="AL565" s="266">
        <v>8.9499999999999993</v>
      </c>
      <c r="AM565" s="266">
        <v>9.1890000000000001</v>
      </c>
      <c r="AN565" s="266">
        <v>9.57</v>
      </c>
      <c r="AO565" s="266">
        <v>9.8350000000000009</v>
      </c>
      <c r="AP565" s="266">
        <v>10.241</v>
      </c>
      <c r="AQ565" s="266">
        <v>11.04</v>
      </c>
      <c r="AR565" s="266">
        <v>11.901</v>
      </c>
      <c r="AS565" s="266">
        <v>12.39</v>
      </c>
      <c r="AT565" s="266">
        <v>12.731999999999999</v>
      </c>
      <c r="AU565" s="266">
        <v>13.257</v>
      </c>
      <c r="AV565" s="266">
        <v>13.609</v>
      </c>
      <c r="AW565" s="266">
        <v>14.298</v>
      </c>
      <c r="AX565" s="266">
        <v>15.561</v>
      </c>
      <c r="BA565" s="372">
        <v>563</v>
      </c>
      <c r="BB565" s="372">
        <v>-0.2671</v>
      </c>
      <c r="BC565" s="372">
        <v>10.334899999999999</v>
      </c>
      <c r="BD565" s="372">
        <v>0.12311999999999999</v>
      </c>
      <c r="BE565" s="372">
        <v>7.1929999999999996</v>
      </c>
      <c r="BF565" s="372">
        <v>7.8419999999999996</v>
      </c>
      <c r="BG565" s="372">
        <v>8.2550000000000008</v>
      </c>
      <c r="BH565" s="372">
        <v>8.4849999999999994</v>
      </c>
      <c r="BI565" s="372">
        <v>8.8550000000000004</v>
      </c>
      <c r="BJ565" s="372">
        <v>9.1159999999999997</v>
      </c>
      <c r="BK565" s="372">
        <v>9.52</v>
      </c>
      <c r="BL565" s="372">
        <v>10.335000000000001</v>
      </c>
      <c r="BM565" s="372">
        <v>11.24</v>
      </c>
      <c r="BN565" s="372">
        <v>11.768000000000001</v>
      </c>
      <c r="BO565" s="372">
        <v>12.143000000000001</v>
      </c>
      <c r="BP565" s="372">
        <v>12.727</v>
      </c>
      <c r="BQ565" s="372">
        <v>13.125999999999999</v>
      </c>
      <c r="BR565" s="372">
        <v>13.922000000000001</v>
      </c>
      <c r="BS565" s="372">
        <v>15.436999999999999</v>
      </c>
    </row>
    <row r="566" spans="1:71" x14ac:dyDescent="0.2">
      <c r="A566" s="265">
        <f t="shared" si="259"/>
        <v>10.694500000000001</v>
      </c>
      <c r="B566" s="265">
        <f t="shared" si="260"/>
        <v>9.8864999999999998</v>
      </c>
      <c r="C566" s="265">
        <f t="shared" si="237"/>
        <v>11.5785</v>
      </c>
      <c r="D566" s="265">
        <f t="shared" si="261"/>
        <v>564</v>
      </c>
      <c r="E566" s="373">
        <f t="shared" si="262"/>
        <v>18.529774127310063</v>
      </c>
      <c r="F566" s="373">
        <f t="shared" si="263"/>
        <v>1.5441478439425051</v>
      </c>
      <c r="G566" s="373">
        <f t="shared" si="264"/>
        <v>27.529774127310063</v>
      </c>
      <c r="H566" s="374">
        <f t="shared" si="265"/>
        <v>0.98512276285757949</v>
      </c>
      <c r="I566" s="374">
        <f t="shared" si="238"/>
        <v>0.89854935988537876</v>
      </c>
      <c r="J566" s="374">
        <f t="shared" si="239"/>
        <v>0.9276459909703243</v>
      </c>
      <c r="K566" s="265" cm="1">
        <f t="array" ref="K566">$G566^gamma_drug4/($G566^gamma_drug4+(AGE_50_drug4+9)^gamma_drug4)</f>
        <v>1</v>
      </c>
      <c r="L566" s="264">
        <f t="shared" si="240"/>
        <v>564</v>
      </c>
      <c r="M566" s="264">
        <f t="shared" si="241"/>
        <v>-0.12479999999999999</v>
      </c>
      <c r="N566" s="264">
        <f t="shared" si="242"/>
        <v>10.69435</v>
      </c>
      <c r="O566" s="264">
        <f t="shared" si="243"/>
        <v>0.11727</v>
      </c>
      <c r="P566" s="264">
        <f t="shared" si="244"/>
        <v>7.5095000000000001</v>
      </c>
      <c r="Q566" s="264">
        <f t="shared" si="245"/>
        <v>8.1839999999999993</v>
      </c>
      <c r="R566" s="264">
        <f t="shared" si="246"/>
        <v>8.6080000000000005</v>
      </c>
      <c r="S566" s="264">
        <f t="shared" si="247"/>
        <v>8.8425000000000011</v>
      </c>
      <c r="T566" s="264">
        <f t="shared" si="248"/>
        <v>9.218</v>
      </c>
      <c r="U566" s="264">
        <f t="shared" si="249"/>
        <v>9.4815000000000005</v>
      </c>
      <c r="V566" s="264">
        <f t="shared" si="250"/>
        <v>9.8864999999999998</v>
      </c>
      <c r="W566" s="264">
        <f t="shared" si="251"/>
        <v>10.694500000000001</v>
      </c>
      <c r="X566" s="264">
        <f t="shared" si="252"/>
        <v>11.5785</v>
      </c>
      <c r="Y566" s="264">
        <f t="shared" si="253"/>
        <v>12.086500000000001</v>
      </c>
      <c r="Z566" s="264">
        <f t="shared" si="254"/>
        <v>12.445499999999999</v>
      </c>
      <c r="AA566" s="264">
        <f t="shared" si="255"/>
        <v>13</v>
      </c>
      <c r="AB566" s="264">
        <f t="shared" si="256"/>
        <v>13.375500000000001</v>
      </c>
      <c r="AC566" s="264">
        <f t="shared" si="257"/>
        <v>14.1195</v>
      </c>
      <c r="AD566" s="264">
        <f t="shared" si="258"/>
        <v>15.509</v>
      </c>
      <c r="AF566" s="266">
        <v>564</v>
      </c>
      <c r="AG566" s="266">
        <v>1.77E-2</v>
      </c>
      <c r="AH566" s="266">
        <v>11.047000000000001</v>
      </c>
      <c r="AI566" s="266">
        <v>0.11142000000000001</v>
      </c>
      <c r="AJ566" s="266">
        <v>7.8209999999999997</v>
      </c>
      <c r="AK566" s="266">
        <v>8.52</v>
      </c>
      <c r="AL566" s="266">
        <v>8.9550000000000001</v>
      </c>
      <c r="AM566" s="266">
        <v>9.1940000000000008</v>
      </c>
      <c r="AN566" s="266">
        <v>9.5749999999999993</v>
      </c>
      <c r="AO566" s="266">
        <v>9.8409999999999993</v>
      </c>
      <c r="AP566" s="266">
        <v>10.247</v>
      </c>
      <c r="AQ566" s="266">
        <v>11.047000000000001</v>
      </c>
      <c r="AR566" s="266">
        <v>11.909000000000001</v>
      </c>
      <c r="AS566" s="266">
        <v>12.398</v>
      </c>
      <c r="AT566" s="266">
        <v>12.74</v>
      </c>
      <c r="AU566" s="266">
        <v>13.265000000000001</v>
      </c>
      <c r="AV566" s="266">
        <v>13.617000000000001</v>
      </c>
      <c r="AW566" s="266">
        <v>14.307</v>
      </c>
      <c r="AX566" s="266">
        <v>15.571</v>
      </c>
      <c r="BA566" s="372">
        <v>564</v>
      </c>
      <c r="BB566" s="372">
        <v>-0.26729999999999998</v>
      </c>
      <c r="BC566" s="372">
        <v>10.341699999999999</v>
      </c>
      <c r="BD566" s="372">
        <v>0.12311999999999999</v>
      </c>
      <c r="BE566" s="372">
        <v>7.1980000000000004</v>
      </c>
      <c r="BF566" s="372">
        <v>7.8479999999999999</v>
      </c>
      <c r="BG566" s="372">
        <v>8.2609999999999992</v>
      </c>
      <c r="BH566" s="372">
        <v>8.4909999999999997</v>
      </c>
      <c r="BI566" s="372">
        <v>8.8610000000000007</v>
      </c>
      <c r="BJ566" s="372">
        <v>9.1219999999999999</v>
      </c>
      <c r="BK566" s="372">
        <v>9.5259999999999998</v>
      </c>
      <c r="BL566" s="372">
        <v>10.342000000000001</v>
      </c>
      <c r="BM566" s="372">
        <v>11.247999999999999</v>
      </c>
      <c r="BN566" s="372">
        <v>11.775</v>
      </c>
      <c r="BO566" s="372">
        <v>12.151</v>
      </c>
      <c r="BP566" s="372">
        <v>12.734999999999999</v>
      </c>
      <c r="BQ566" s="372">
        <v>13.134</v>
      </c>
      <c r="BR566" s="372">
        <v>13.932</v>
      </c>
      <c r="BS566" s="372">
        <v>15.446999999999999</v>
      </c>
    </row>
    <row r="567" spans="1:71" x14ac:dyDescent="0.2">
      <c r="A567" s="265">
        <f t="shared" si="259"/>
        <v>10.701499999999999</v>
      </c>
      <c r="B567" s="265">
        <f t="shared" si="260"/>
        <v>9.8930000000000007</v>
      </c>
      <c r="C567" s="265">
        <f t="shared" si="237"/>
        <v>11.5855</v>
      </c>
      <c r="D567" s="265">
        <f t="shared" si="261"/>
        <v>565</v>
      </c>
      <c r="E567" s="373">
        <f t="shared" si="262"/>
        <v>18.562628336755647</v>
      </c>
      <c r="F567" s="373">
        <f t="shared" si="263"/>
        <v>1.5468856947296372</v>
      </c>
      <c r="G567" s="373">
        <f t="shared" si="264"/>
        <v>27.562628336755647</v>
      </c>
      <c r="H567" s="374">
        <f t="shared" si="265"/>
        <v>0.98519860988575292</v>
      </c>
      <c r="I567" s="374">
        <f t="shared" si="238"/>
        <v>0.89887723583199519</v>
      </c>
      <c r="J567" s="374">
        <f t="shared" si="239"/>
        <v>0.92785385133197162</v>
      </c>
      <c r="K567" s="265" cm="1">
        <f t="array" ref="K567">$G567^gamma_drug4/($G567^gamma_drug4+(AGE_50_drug4+9)^gamma_drug4)</f>
        <v>1</v>
      </c>
      <c r="L567" s="264">
        <f t="shared" si="240"/>
        <v>565</v>
      </c>
      <c r="M567" s="264">
        <f t="shared" si="241"/>
        <v>-0.125</v>
      </c>
      <c r="N567" s="264">
        <f t="shared" si="242"/>
        <v>10.701149999999998</v>
      </c>
      <c r="O567" s="264">
        <f t="shared" si="243"/>
        <v>0.11728</v>
      </c>
      <c r="P567" s="264">
        <f t="shared" si="244"/>
        <v>7.5140000000000002</v>
      </c>
      <c r="Q567" s="264">
        <f t="shared" si="245"/>
        <v>8.1884999999999994</v>
      </c>
      <c r="R567" s="264">
        <f t="shared" si="246"/>
        <v>8.6129999999999995</v>
      </c>
      <c r="S567" s="264">
        <f t="shared" si="247"/>
        <v>8.847999999999999</v>
      </c>
      <c r="T567" s="264">
        <f t="shared" si="248"/>
        <v>9.2240000000000002</v>
      </c>
      <c r="U567" s="264">
        <f t="shared" si="249"/>
        <v>9.4875000000000007</v>
      </c>
      <c r="V567" s="264">
        <f t="shared" si="250"/>
        <v>9.8930000000000007</v>
      </c>
      <c r="W567" s="264">
        <f t="shared" si="251"/>
        <v>10.701499999999999</v>
      </c>
      <c r="X567" s="264">
        <f t="shared" si="252"/>
        <v>11.5855</v>
      </c>
      <c r="Y567" s="264">
        <f t="shared" si="253"/>
        <v>12.0945</v>
      </c>
      <c r="Z567" s="264">
        <f t="shared" si="254"/>
        <v>12.4535</v>
      </c>
      <c r="AA567" s="264">
        <f t="shared" si="255"/>
        <v>13.009</v>
      </c>
      <c r="AB567" s="264">
        <f t="shared" si="256"/>
        <v>13.384499999999999</v>
      </c>
      <c r="AC567" s="264">
        <f t="shared" si="257"/>
        <v>14.129000000000001</v>
      </c>
      <c r="AD567" s="264">
        <f t="shared" si="258"/>
        <v>15.52</v>
      </c>
      <c r="AF567" s="266">
        <v>565</v>
      </c>
      <c r="AG567" s="266">
        <v>1.7500000000000002E-2</v>
      </c>
      <c r="AH567" s="266">
        <v>11.053699999999999</v>
      </c>
      <c r="AI567" s="266">
        <v>0.11144</v>
      </c>
      <c r="AJ567" s="266">
        <v>7.8250000000000002</v>
      </c>
      <c r="AK567" s="266">
        <v>8.5239999999999991</v>
      </c>
      <c r="AL567" s="266">
        <v>8.9600000000000009</v>
      </c>
      <c r="AM567" s="266">
        <v>9.1999999999999993</v>
      </c>
      <c r="AN567" s="266">
        <v>9.5809999999999995</v>
      </c>
      <c r="AO567" s="266">
        <v>9.8469999999999995</v>
      </c>
      <c r="AP567" s="266">
        <v>10.253</v>
      </c>
      <c r="AQ567" s="266">
        <v>11.054</v>
      </c>
      <c r="AR567" s="266">
        <v>11.916</v>
      </c>
      <c r="AS567" s="266">
        <v>12.406000000000001</v>
      </c>
      <c r="AT567" s="266">
        <v>12.747999999999999</v>
      </c>
      <c r="AU567" s="266">
        <v>13.273999999999999</v>
      </c>
      <c r="AV567" s="266">
        <v>13.625999999999999</v>
      </c>
      <c r="AW567" s="266">
        <v>14.317</v>
      </c>
      <c r="AX567" s="266">
        <v>15.582000000000001</v>
      </c>
      <c r="BA567" s="372">
        <v>565</v>
      </c>
      <c r="BB567" s="372">
        <v>-0.26750000000000002</v>
      </c>
      <c r="BC567" s="372">
        <v>10.348599999999999</v>
      </c>
      <c r="BD567" s="372">
        <v>0.12311999999999999</v>
      </c>
      <c r="BE567" s="372">
        <v>7.2030000000000003</v>
      </c>
      <c r="BF567" s="372">
        <v>7.8529999999999998</v>
      </c>
      <c r="BG567" s="372">
        <v>8.266</v>
      </c>
      <c r="BH567" s="372">
        <v>8.4960000000000004</v>
      </c>
      <c r="BI567" s="372">
        <v>8.8670000000000009</v>
      </c>
      <c r="BJ567" s="372">
        <v>9.1280000000000001</v>
      </c>
      <c r="BK567" s="372">
        <v>9.5329999999999995</v>
      </c>
      <c r="BL567" s="372">
        <v>10.349</v>
      </c>
      <c r="BM567" s="372">
        <v>11.255000000000001</v>
      </c>
      <c r="BN567" s="372">
        <v>11.782999999999999</v>
      </c>
      <c r="BO567" s="372">
        <v>12.159000000000001</v>
      </c>
      <c r="BP567" s="372">
        <v>12.744</v>
      </c>
      <c r="BQ567" s="372">
        <v>13.143000000000001</v>
      </c>
      <c r="BR567" s="372">
        <v>13.941000000000001</v>
      </c>
      <c r="BS567" s="372">
        <v>15.458</v>
      </c>
    </row>
    <row r="568" spans="1:71" x14ac:dyDescent="0.2">
      <c r="A568" s="265">
        <f t="shared" si="259"/>
        <v>10.708</v>
      </c>
      <c r="B568" s="265">
        <f t="shared" si="260"/>
        <v>9.8990000000000009</v>
      </c>
      <c r="C568" s="265">
        <f t="shared" si="237"/>
        <v>11.593</v>
      </c>
      <c r="D568" s="265">
        <f t="shared" si="261"/>
        <v>566</v>
      </c>
      <c r="E568" s="373">
        <f t="shared" si="262"/>
        <v>18.595482546201232</v>
      </c>
      <c r="F568" s="373">
        <f t="shared" si="263"/>
        <v>1.5496235455167693</v>
      </c>
      <c r="G568" s="373">
        <f t="shared" si="264"/>
        <v>27.595482546201232</v>
      </c>
      <c r="H568" s="374">
        <f t="shared" si="265"/>
        <v>0.98527398633640939</v>
      </c>
      <c r="I568" s="374">
        <f t="shared" si="238"/>
        <v>0.8992037820815324</v>
      </c>
      <c r="J568" s="374">
        <f t="shared" si="239"/>
        <v>0.92806091422067827</v>
      </c>
      <c r="K568" s="265" cm="1">
        <f t="array" ref="K568">$G568^gamma_drug4/($G568^gamma_drug4+(AGE_50_drug4+9)^gamma_drug4)</f>
        <v>1</v>
      </c>
      <c r="L568" s="264">
        <f t="shared" si="240"/>
        <v>566</v>
      </c>
      <c r="M568" s="264">
        <f t="shared" si="241"/>
        <v>-0.12520000000000001</v>
      </c>
      <c r="N568" s="264">
        <f t="shared" si="242"/>
        <v>10.70795</v>
      </c>
      <c r="O568" s="264">
        <f t="shared" si="243"/>
        <v>0.11729000000000001</v>
      </c>
      <c r="P568" s="264">
        <f t="shared" si="244"/>
        <v>7.5190000000000001</v>
      </c>
      <c r="Q568" s="264">
        <f t="shared" si="245"/>
        <v>8.1935000000000002</v>
      </c>
      <c r="R568" s="264">
        <f t="shared" si="246"/>
        <v>8.6189999999999998</v>
      </c>
      <c r="S568" s="264">
        <f t="shared" si="247"/>
        <v>8.8535000000000004</v>
      </c>
      <c r="T568" s="264">
        <f t="shared" si="248"/>
        <v>9.2294999999999998</v>
      </c>
      <c r="U568" s="264">
        <f t="shared" si="249"/>
        <v>9.4935000000000009</v>
      </c>
      <c r="V568" s="264">
        <f t="shared" si="250"/>
        <v>9.8990000000000009</v>
      </c>
      <c r="W568" s="264">
        <f t="shared" si="251"/>
        <v>10.708</v>
      </c>
      <c r="X568" s="264">
        <f t="shared" si="252"/>
        <v>11.593</v>
      </c>
      <c r="Y568" s="264">
        <f t="shared" si="253"/>
        <v>12.102</v>
      </c>
      <c r="Z568" s="264">
        <f t="shared" si="254"/>
        <v>12.461500000000001</v>
      </c>
      <c r="AA568" s="264">
        <f t="shared" si="255"/>
        <v>13.0175</v>
      </c>
      <c r="AB568" s="264">
        <f t="shared" si="256"/>
        <v>13.3935</v>
      </c>
      <c r="AC568" s="264">
        <f t="shared" si="257"/>
        <v>14.138500000000001</v>
      </c>
      <c r="AD568" s="264">
        <f t="shared" si="258"/>
        <v>15.5305</v>
      </c>
      <c r="AF568" s="266">
        <v>566</v>
      </c>
      <c r="AG568" s="266">
        <v>1.7299999999999999E-2</v>
      </c>
      <c r="AH568" s="266">
        <v>11.060499999999999</v>
      </c>
      <c r="AI568" s="266">
        <v>0.11144999999999999</v>
      </c>
      <c r="AJ568" s="266">
        <v>7.83</v>
      </c>
      <c r="AK568" s="266">
        <v>8.5289999999999999</v>
      </c>
      <c r="AL568" s="266">
        <v>8.9659999999999993</v>
      </c>
      <c r="AM568" s="266">
        <v>9.2050000000000001</v>
      </c>
      <c r="AN568" s="266">
        <v>9.5869999999999997</v>
      </c>
      <c r="AO568" s="266">
        <v>9.8529999999999998</v>
      </c>
      <c r="AP568" s="266">
        <v>10.259</v>
      </c>
      <c r="AQ568" s="266">
        <v>11.061</v>
      </c>
      <c r="AR568" s="266">
        <v>11.923</v>
      </c>
      <c r="AS568" s="266">
        <v>12.413</v>
      </c>
      <c r="AT568" s="266">
        <v>12.756</v>
      </c>
      <c r="AU568" s="266">
        <v>13.282</v>
      </c>
      <c r="AV568" s="266">
        <v>13.635</v>
      </c>
      <c r="AW568" s="266">
        <v>14.326000000000001</v>
      </c>
      <c r="AX568" s="266">
        <v>15.592000000000001</v>
      </c>
      <c r="BA568" s="372">
        <v>566</v>
      </c>
      <c r="BB568" s="372">
        <v>-0.26769999999999999</v>
      </c>
      <c r="BC568" s="372">
        <v>10.355399999999999</v>
      </c>
      <c r="BD568" s="372">
        <v>0.12313</v>
      </c>
      <c r="BE568" s="372">
        <v>7.2080000000000002</v>
      </c>
      <c r="BF568" s="372">
        <v>7.8579999999999997</v>
      </c>
      <c r="BG568" s="372">
        <v>8.2720000000000002</v>
      </c>
      <c r="BH568" s="372">
        <v>8.5020000000000007</v>
      </c>
      <c r="BI568" s="372">
        <v>8.8719999999999999</v>
      </c>
      <c r="BJ568" s="372">
        <v>9.1340000000000003</v>
      </c>
      <c r="BK568" s="372">
        <v>9.5389999999999997</v>
      </c>
      <c r="BL568" s="372">
        <v>10.355</v>
      </c>
      <c r="BM568" s="372">
        <v>11.263</v>
      </c>
      <c r="BN568" s="372">
        <v>11.791</v>
      </c>
      <c r="BO568" s="372">
        <v>12.167</v>
      </c>
      <c r="BP568" s="372">
        <v>12.753</v>
      </c>
      <c r="BQ568" s="372">
        <v>13.151999999999999</v>
      </c>
      <c r="BR568" s="372">
        <v>13.951000000000001</v>
      </c>
      <c r="BS568" s="372">
        <v>15.468999999999999</v>
      </c>
    </row>
    <row r="569" spans="1:71" x14ac:dyDescent="0.2">
      <c r="A569" s="265">
        <f t="shared" si="259"/>
        <v>10.714500000000001</v>
      </c>
      <c r="B569" s="265">
        <f t="shared" si="260"/>
        <v>9.9050000000000011</v>
      </c>
      <c r="C569" s="265">
        <f t="shared" si="237"/>
        <v>11.6005</v>
      </c>
      <c r="D569" s="265">
        <f t="shared" si="261"/>
        <v>567</v>
      </c>
      <c r="E569" s="373">
        <f t="shared" si="262"/>
        <v>18.628336755646817</v>
      </c>
      <c r="F569" s="373">
        <f t="shared" si="263"/>
        <v>1.5523613963039014</v>
      </c>
      <c r="G569" s="373">
        <f t="shared" si="264"/>
        <v>27.628336755646817</v>
      </c>
      <c r="H569" s="374">
        <f t="shared" si="265"/>
        <v>0.98534889562571548</v>
      </c>
      <c r="I569" s="374">
        <f t="shared" si="238"/>
        <v>0.89952900483634413</v>
      </c>
      <c r="J569" s="374">
        <f t="shared" si="239"/>
        <v>0.92826718337557967</v>
      </c>
      <c r="K569" s="265" cm="1">
        <f t="array" ref="K569">$G569^gamma_drug4/($G569^gamma_drug4+(AGE_50_drug4+9)^gamma_drug4)</f>
        <v>1</v>
      </c>
      <c r="L569" s="264">
        <f t="shared" si="240"/>
        <v>567</v>
      </c>
      <c r="M569" s="264">
        <f t="shared" si="241"/>
        <v>-0.12540000000000001</v>
      </c>
      <c r="N569" s="264">
        <f t="shared" si="242"/>
        <v>10.714700000000001</v>
      </c>
      <c r="O569" s="264">
        <f t="shared" si="243"/>
        <v>0.1173</v>
      </c>
      <c r="P569" s="264">
        <f t="shared" si="244"/>
        <v>7.5235000000000003</v>
      </c>
      <c r="Q569" s="264">
        <f t="shared" si="245"/>
        <v>8.198500000000001</v>
      </c>
      <c r="R569" s="264">
        <f t="shared" si="246"/>
        <v>8.6239999999999988</v>
      </c>
      <c r="S569" s="264">
        <f t="shared" si="247"/>
        <v>8.859</v>
      </c>
      <c r="T569" s="264">
        <f t="shared" si="248"/>
        <v>9.2349999999999994</v>
      </c>
      <c r="U569" s="264">
        <f t="shared" si="249"/>
        <v>9.4995000000000012</v>
      </c>
      <c r="V569" s="264">
        <f t="shared" si="250"/>
        <v>9.9050000000000011</v>
      </c>
      <c r="W569" s="264">
        <f t="shared" si="251"/>
        <v>10.714500000000001</v>
      </c>
      <c r="X569" s="264">
        <f t="shared" si="252"/>
        <v>11.6005</v>
      </c>
      <c r="Y569" s="264">
        <f t="shared" si="253"/>
        <v>12.11</v>
      </c>
      <c r="Z569" s="264">
        <f t="shared" si="254"/>
        <v>12.4695</v>
      </c>
      <c r="AA569" s="264">
        <f t="shared" si="255"/>
        <v>13.026</v>
      </c>
      <c r="AB569" s="264">
        <f t="shared" si="256"/>
        <v>13.402000000000001</v>
      </c>
      <c r="AC569" s="264">
        <f t="shared" si="257"/>
        <v>14.147500000000001</v>
      </c>
      <c r="AD569" s="264">
        <f t="shared" si="258"/>
        <v>15.541</v>
      </c>
      <c r="AF569" s="266">
        <v>567</v>
      </c>
      <c r="AG569" s="266">
        <v>1.7100000000000001E-2</v>
      </c>
      <c r="AH569" s="266">
        <v>11.0672</v>
      </c>
      <c r="AI569" s="266">
        <v>0.11147</v>
      </c>
      <c r="AJ569" s="266">
        <v>7.8339999999999996</v>
      </c>
      <c r="AK569" s="266">
        <v>8.5340000000000007</v>
      </c>
      <c r="AL569" s="266">
        <v>8.9710000000000001</v>
      </c>
      <c r="AM569" s="266">
        <v>9.2110000000000003</v>
      </c>
      <c r="AN569" s="266">
        <v>9.5920000000000005</v>
      </c>
      <c r="AO569" s="266">
        <v>9.859</v>
      </c>
      <c r="AP569" s="266">
        <v>10.265000000000001</v>
      </c>
      <c r="AQ569" s="266">
        <v>11.067</v>
      </c>
      <c r="AR569" s="266">
        <v>11.930999999999999</v>
      </c>
      <c r="AS569" s="266">
        <v>12.420999999999999</v>
      </c>
      <c r="AT569" s="266">
        <v>12.763999999999999</v>
      </c>
      <c r="AU569" s="266">
        <v>13.291</v>
      </c>
      <c r="AV569" s="266">
        <v>13.643000000000001</v>
      </c>
      <c r="AW569" s="266">
        <v>14.335000000000001</v>
      </c>
      <c r="AX569" s="266">
        <v>15.603</v>
      </c>
      <c r="BA569" s="372">
        <v>567</v>
      </c>
      <c r="BB569" s="372">
        <v>-0.26790000000000003</v>
      </c>
      <c r="BC569" s="372">
        <v>10.3622</v>
      </c>
      <c r="BD569" s="372">
        <v>0.12313</v>
      </c>
      <c r="BE569" s="372">
        <v>7.2130000000000001</v>
      </c>
      <c r="BF569" s="372">
        <v>7.8630000000000004</v>
      </c>
      <c r="BG569" s="372">
        <v>8.2769999999999992</v>
      </c>
      <c r="BH569" s="372">
        <v>8.5069999999999997</v>
      </c>
      <c r="BI569" s="372">
        <v>8.8780000000000001</v>
      </c>
      <c r="BJ569" s="372">
        <v>9.14</v>
      </c>
      <c r="BK569" s="372">
        <v>9.5449999999999999</v>
      </c>
      <c r="BL569" s="372">
        <v>10.362</v>
      </c>
      <c r="BM569" s="372">
        <v>11.27</v>
      </c>
      <c r="BN569" s="372">
        <v>11.798999999999999</v>
      </c>
      <c r="BO569" s="372">
        <v>12.175000000000001</v>
      </c>
      <c r="BP569" s="372">
        <v>12.760999999999999</v>
      </c>
      <c r="BQ569" s="372">
        <v>13.161</v>
      </c>
      <c r="BR569" s="372">
        <v>13.96</v>
      </c>
      <c r="BS569" s="372">
        <v>15.478999999999999</v>
      </c>
    </row>
    <row r="570" spans="1:71" x14ac:dyDescent="0.2">
      <c r="A570" s="265">
        <f t="shared" si="259"/>
        <v>10.721499999999999</v>
      </c>
      <c r="B570" s="265">
        <f t="shared" si="260"/>
        <v>9.9110000000000014</v>
      </c>
      <c r="C570" s="265">
        <f t="shared" si="237"/>
        <v>11.6075</v>
      </c>
      <c r="D570" s="265">
        <f t="shared" si="261"/>
        <v>568</v>
      </c>
      <c r="E570" s="373">
        <f t="shared" si="262"/>
        <v>18.661190965092402</v>
      </c>
      <c r="F570" s="373">
        <f t="shared" si="263"/>
        <v>1.5550992470910336</v>
      </c>
      <c r="G570" s="373">
        <f t="shared" si="264"/>
        <v>27.661190965092402</v>
      </c>
      <c r="H570" s="374">
        <f t="shared" si="265"/>
        <v>0.98542334114167707</v>
      </c>
      <c r="I570" s="374">
        <f t="shared" si="238"/>
        <v>0.899852910268229</v>
      </c>
      <c r="J570" s="374">
        <f t="shared" si="239"/>
        <v>0.92847266251565663</v>
      </c>
      <c r="K570" s="265" cm="1">
        <f t="array" ref="K570">$G570^gamma_drug4/($G570^gamma_drug4+(AGE_50_drug4+9)^gamma_drug4)</f>
        <v>1</v>
      </c>
      <c r="L570" s="264">
        <f t="shared" si="240"/>
        <v>568</v>
      </c>
      <c r="M570" s="264">
        <f t="shared" si="241"/>
        <v>-0.12564999999999998</v>
      </c>
      <c r="N570" s="264">
        <f t="shared" si="242"/>
        <v>10.721450000000001</v>
      </c>
      <c r="O570" s="264">
        <f t="shared" si="243"/>
        <v>0.11730499999999999</v>
      </c>
      <c r="P570" s="264">
        <f t="shared" si="244"/>
        <v>7.5280000000000005</v>
      </c>
      <c r="Q570" s="264">
        <f t="shared" si="245"/>
        <v>8.2035</v>
      </c>
      <c r="R570" s="264">
        <f t="shared" si="246"/>
        <v>8.6295000000000002</v>
      </c>
      <c r="S570" s="264">
        <f t="shared" si="247"/>
        <v>8.8644999999999996</v>
      </c>
      <c r="T570" s="264">
        <f t="shared" si="248"/>
        <v>9.2409999999999997</v>
      </c>
      <c r="U570" s="264">
        <f t="shared" si="249"/>
        <v>9.5050000000000008</v>
      </c>
      <c r="V570" s="264">
        <f t="shared" si="250"/>
        <v>9.9110000000000014</v>
      </c>
      <c r="W570" s="264">
        <f t="shared" si="251"/>
        <v>10.721499999999999</v>
      </c>
      <c r="X570" s="264">
        <f t="shared" si="252"/>
        <v>11.6075</v>
      </c>
      <c r="Y570" s="264">
        <f t="shared" si="253"/>
        <v>12.118</v>
      </c>
      <c r="Z570" s="264">
        <f t="shared" si="254"/>
        <v>12.477499999999999</v>
      </c>
      <c r="AA570" s="264">
        <f t="shared" si="255"/>
        <v>13.0345</v>
      </c>
      <c r="AB570" s="264">
        <f t="shared" si="256"/>
        <v>13.411</v>
      </c>
      <c r="AC570" s="264">
        <f t="shared" si="257"/>
        <v>14.156499999999999</v>
      </c>
      <c r="AD570" s="264">
        <f t="shared" si="258"/>
        <v>15.551500000000001</v>
      </c>
      <c r="AF570" s="266">
        <v>568</v>
      </c>
      <c r="AG570" s="266">
        <v>1.6899999999999998E-2</v>
      </c>
      <c r="AH570" s="266">
        <v>11.0739</v>
      </c>
      <c r="AI570" s="266">
        <v>0.11148</v>
      </c>
      <c r="AJ570" s="266">
        <v>7.8390000000000004</v>
      </c>
      <c r="AK570" s="266">
        <v>8.5389999999999997</v>
      </c>
      <c r="AL570" s="266">
        <v>8.9760000000000009</v>
      </c>
      <c r="AM570" s="266">
        <v>9.2159999999999993</v>
      </c>
      <c r="AN570" s="266">
        <v>9.5980000000000008</v>
      </c>
      <c r="AO570" s="266">
        <v>9.8640000000000008</v>
      </c>
      <c r="AP570" s="266">
        <v>10.271000000000001</v>
      </c>
      <c r="AQ570" s="266">
        <v>11.074</v>
      </c>
      <c r="AR570" s="266">
        <v>11.938000000000001</v>
      </c>
      <c r="AS570" s="266">
        <v>12.429</v>
      </c>
      <c r="AT570" s="266">
        <v>12.772</v>
      </c>
      <c r="AU570" s="266">
        <v>13.298999999999999</v>
      </c>
      <c r="AV570" s="266">
        <v>13.651999999999999</v>
      </c>
      <c r="AW570" s="266">
        <v>14.343999999999999</v>
      </c>
      <c r="AX570" s="266">
        <v>15.613</v>
      </c>
      <c r="BA570" s="372">
        <v>568</v>
      </c>
      <c r="BB570" s="372">
        <v>-0.26819999999999999</v>
      </c>
      <c r="BC570" s="372">
        <v>10.369</v>
      </c>
      <c r="BD570" s="372">
        <v>0.12313</v>
      </c>
      <c r="BE570" s="372">
        <v>7.2169999999999996</v>
      </c>
      <c r="BF570" s="372">
        <v>7.8680000000000003</v>
      </c>
      <c r="BG570" s="372">
        <v>8.2829999999999995</v>
      </c>
      <c r="BH570" s="372">
        <v>8.5129999999999999</v>
      </c>
      <c r="BI570" s="372">
        <v>8.8840000000000003</v>
      </c>
      <c r="BJ570" s="372">
        <v>9.1460000000000008</v>
      </c>
      <c r="BK570" s="372">
        <v>9.5510000000000002</v>
      </c>
      <c r="BL570" s="372">
        <v>10.369</v>
      </c>
      <c r="BM570" s="372">
        <v>11.276999999999999</v>
      </c>
      <c r="BN570" s="372">
        <v>11.807</v>
      </c>
      <c r="BO570" s="372">
        <v>12.183</v>
      </c>
      <c r="BP570" s="372">
        <v>12.77</v>
      </c>
      <c r="BQ570" s="372">
        <v>13.17</v>
      </c>
      <c r="BR570" s="372">
        <v>13.968999999999999</v>
      </c>
      <c r="BS570" s="372">
        <v>15.49</v>
      </c>
    </row>
    <row r="571" spans="1:71" x14ac:dyDescent="0.2">
      <c r="A571" s="265">
        <f t="shared" si="259"/>
        <v>10.7285</v>
      </c>
      <c r="B571" s="265">
        <f t="shared" si="260"/>
        <v>9.9175000000000004</v>
      </c>
      <c r="C571" s="265">
        <f t="shared" si="237"/>
        <v>11.615</v>
      </c>
      <c r="D571" s="265">
        <f t="shared" si="261"/>
        <v>569</v>
      </c>
      <c r="E571" s="373">
        <f t="shared" si="262"/>
        <v>18.694045174537987</v>
      </c>
      <c r="F571" s="373">
        <f t="shared" si="263"/>
        <v>1.5578370978781657</v>
      </c>
      <c r="G571" s="373">
        <f t="shared" si="264"/>
        <v>27.694045174537987</v>
      </c>
      <c r="H571" s="374">
        <f t="shared" si="265"/>
        <v>0.98549732624439668</v>
      </c>
      <c r="I571" s="374">
        <f t="shared" si="238"/>
        <v>0.90017550451856798</v>
      </c>
      <c r="J571" s="374">
        <f t="shared" si="239"/>
        <v>0.92867735533985329</v>
      </c>
      <c r="K571" s="265" cm="1">
        <f t="array" ref="K571">$G571^gamma_drug4/($G571^gamma_drug4+(AGE_50_drug4+9)^gamma_drug4)</f>
        <v>1</v>
      </c>
      <c r="L571" s="264">
        <f t="shared" si="240"/>
        <v>569</v>
      </c>
      <c r="M571" s="264">
        <f t="shared" si="241"/>
        <v>-0.12585000000000002</v>
      </c>
      <c r="N571" s="264">
        <f t="shared" si="242"/>
        <v>10.728249999999999</v>
      </c>
      <c r="O571" s="264">
        <f t="shared" si="243"/>
        <v>0.117315</v>
      </c>
      <c r="P571" s="264">
        <f t="shared" si="244"/>
        <v>7.5325000000000006</v>
      </c>
      <c r="Q571" s="264">
        <f t="shared" si="245"/>
        <v>8.2089999999999996</v>
      </c>
      <c r="R571" s="264">
        <f t="shared" si="246"/>
        <v>8.6344999999999992</v>
      </c>
      <c r="S571" s="264">
        <f t="shared" si="247"/>
        <v>8.870000000000001</v>
      </c>
      <c r="T571" s="264">
        <f t="shared" si="248"/>
        <v>9.2469999999999999</v>
      </c>
      <c r="U571" s="264">
        <f t="shared" si="249"/>
        <v>9.5109999999999992</v>
      </c>
      <c r="V571" s="264">
        <f t="shared" si="250"/>
        <v>9.9175000000000004</v>
      </c>
      <c r="W571" s="264">
        <f t="shared" si="251"/>
        <v>10.7285</v>
      </c>
      <c r="X571" s="264">
        <f t="shared" si="252"/>
        <v>11.615</v>
      </c>
      <c r="Y571" s="264">
        <f t="shared" si="253"/>
        <v>12.125999999999999</v>
      </c>
      <c r="Z571" s="264">
        <f t="shared" si="254"/>
        <v>12.4855</v>
      </c>
      <c r="AA571" s="264">
        <f t="shared" si="255"/>
        <v>13.0425</v>
      </c>
      <c r="AB571" s="264">
        <f t="shared" si="256"/>
        <v>13.419499999999999</v>
      </c>
      <c r="AC571" s="264">
        <f t="shared" si="257"/>
        <v>14.166499999999999</v>
      </c>
      <c r="AD571" s="264">
        <f t="shared" si="258"/>
        <v>15.561499999999999</v>
      </c>
      <c r="AF571" s="266">
        <v>569</v>
      </c>
      <c r="AG571" s="266">
        <v>1.67E-2</v>
      </c>
      <c r="AH571" s="266">
        <v>11.0806</v>
      </c>
      <c r="AI571" s="266">
        <v>0.1115</v>
      </c>
      <c r="AJ571" s="266">
        <v>7.843</v>
      </c>
      <c r="AK571" s="266">
        <v>8.5440000000000005</v>
      </c>
      <c r="AL571" s="266">
        <v>8.9809999999999999</v>
      </c>
      <c r="AM571" s="266">
        <v>9.2210000000000001</v>
      </c>
      <c r="AN571" s="266">
        <v>9.6039999999999992</v>
      </c>
      <c r="AO571" s="266">
        <v>9.8699999999999992</v>
      </c>
      <c r="AP571" s="266">
        <v>10.276999999999999</v>
      </c>
      <c r="AQ571" s="266">
        <v>11.081</v>
      </c>
      <c r="AR571" s="266">
        <v>11.945</v>
      </c>
      <c r="AS571" s="266">
        <v>12.436999999999999</v>
      </c>
      <c r="AT571" s="266">
        <v>12.78</v>
      </c>
      <c r="AU571" s="266">
        <v>13.307</v>
      </c>
      <c r="AV571" s="266">
        <v>13.661</v>
      </c>
      <c r="AW571" s="266">
        <v>14.353999999999999</v>
      </c>
      <c r="AX571" s="266">
        <v>15.622999999999999</v>
      </c>
      <c r="BA571" s="372">
        <v>569</v>
      </c>
      <c r="BB571" s="372">
        <v>-0.26840000000000003</v>
      </c>
      <c r="BC571" s="372">
        <v>10.3759</v>
      </c>
      <c r="BD571" s="372">
        <v>0.12313</v>
      </c>
      <c r="BE571" s="372">
        <v>7.2220000000000004</v>
      </c>
      <c r="BF571" s="372">
        <v>7.8739999999999997</v>
      </c>
      <c r="BG571" s="372">
        <v>8.2880000000000003</v>
      </c>
      <c r="BH571" s="372">
        <v>8.5190000000000001</v>
      </c>
      <c r="BI571" s="372">
        <v>8.89</v>
      </c>
      <c r="BJ571" s="372">
        <v>9.1519999999999992</v>
      </c>
      <c r="BK571" s="372">
        <v>9.5579999999999998</v>
      </c>
      <c r="BL571" s="372">
        <v>10.375999999999999</v>
      </c>
      <c r="BM571" s="372">
        <v>11.285</v>
      </c>
      <c r="BN571" s="372">
        <v>11.815</v>
      </c>
      <c r="BO571" s="372">
        <v>12.191000000000001</v>
      </c>
      <c r="BP571" s="372">
        <v>12.778</v>
      </c>
      <c r="BQ571" s="372">
        <v>13.178000000000001</v>
      </c>
      <c r="BR571" s="372">
        <v>13.978999999999999</v>
      </c>
      <c r="BS571" s="372">
        <v>15.5</v>
      </c>
    </row>
    <row r="572" spans="1:71" x14ac:dyDescent="0.2">
      <c r="A572" s="265">
        <f t="shared" si="259"/>
        <v>10.734999999999999</v>
      </c>
      <c r="B572" s="265">
        <f t="shared" si="260"/>
        <v>9.9239999999999995</v>
      </c>
      <c r="C572" s="265">
        <f t="shared" si="237"/>
        <v>11.622499999999999</v>
      </c>
      <c r="D572" s="265">
        <f t="shared" si="261"/>
        <v>570</v>
      </c>
      <c r="E572" s="373">
        <f t="shared" si="262"/>
        <v>18.726899383983572</v>
      </c>
      <c r="F572" s="373">
        <f t="shared" si="263"/>
        <v>1.5605749486652978</v>
      </c>
      <c r="G572" s="373">
        <f t="shared" si="264"/>
        <v>27.726899383983572</v>
      </c>
      <c r="H572" s="374">
        <f t="shared" si="265"/>
        <v>0.98557085426632729</v>
      </c>
      <c r="I572" s="374">
        <f t="shared" si="238"/>
        <v>0.90049679369846269</v>
      </c>
      <c r="J572" s="374">
        <f t="shared" si="239"/>
        <v>0.9288812655271953</v>
      </c>
      <c r="K572" s="265" cm="1">
        <f t="array" ref="K572">$G572^gamma_drug4/($G572^gamma_drug4+(AGE_50_drug4+9)^gamma_drug4)</f>
        <v>1</v>
      </c>
      <c r="L572" s="264">
        <f t="shared" si="240"/>
        <v>570</v>
      </c>
      <c r="M572" s="264">
        <f t="shared" si="241"/>
        <v>-0.12605</v>
      </c>
      <c r="N572" s="264">
        <f t="shared" si="242"/>
        <v>10.734999999999999</v>
      </c>
      <c r="O572" s="264">
        <f t="shared" si="243"/>
        <v>0.11732000000000001</v>
      </c>
      <c r="P572" s="264">
        <f t="shared" si="244"/>
        <v>7.5374999999999996</v>
      </c>
      <c r="Q572" s="264">
        <f t="shared" si="245"/>
        <v>8.2139999999999986</v>
      </c>
      <c r="R572" s="264">
        <f t="shared" si="246"/>
        <v>8.64</v>
      </c>
      <c r="S572" s="264">
        <f t="shared" si="247"/>
        <v>8.8754999999999988</v>
      </c>
      <c r="T572" s="264">
        <f t="shared" si="248"/>
        <v>9.2525000000000013</v>
      </c>
      <c r="U572" s="264">
        <f t="shared" si="249"/>
        <v>9.5169999999999995</v>
      </c>
      <c r="V572" s="264">
        <f t="shared" si="250"/>
        <v>9.9239999999999995</v>
      </c>
      <c r="W572" s="264">
        <f t="shared" si="251"/>
        <v>10.734999999999999</v>
      </c>
      <c r="X572" s="264">
        <f t="shared" si="252"/>
        <v>11.622499999999999</v>
      </c>
      <c r="Y572" s="264">
        <f t="shared" si="253"/>
        <v>12.132999999999999</v>
      </c>
      <c r="Z572" s="264">
        <f t="shared" si="254"/>
        <v>12.493500000000001</v>
      </c>
      <c r="AA572" s="264">
        <f t="shared" si="255"/>
        <v>13.051</v>
      </c>
      <c r="AB572" s="264">
        <f t="shared" si="256"/>
        <v>13.428000000000001</v>
      </c>
      <c r="AC572" s="264">
        <f t="shared" si="257"/>
        <v>14.1755</v>
      </c>
      <c r="AD572" s="264">
        <f t="shared" si="258"/>
        <v>15.5725</v>
      </c>
      <c r="AF572" s="266">
        <v>570</v>
      </c>
      <c r="AG572" s="266">
        <v>1.6500000000000001E-2</v>
      </c>
      <c r="AH572" s="266">
        <v>11.087300000000001</v>
      </c>
      <c r="AI572" s="266">
        <v>0.11151</v>
      </c>
      <c r="AJ572" s="266">
        <v>7.8479999999999999</v>
      </c>
      <c r="AK572" s="266">
        <v>8.5489999999999995</v>
      </c>
      <c r="AL572" s="266">
        <v>8.9860000000000007</v>
      </c>
      <c r="AM572" s="266">
        <v>9.2270000000000003</v>
      </c>
      <c r="AN572" s="266">
        <v>9.609</v>
      </c>
      <c r="AO572" s="266">
        <v>9.8759999999999994</v>
      </c>
      <c r="AP572" s="266">
        <v>10.284000000000001</v>
      </c>
      <c r="AQ572" s="266">
        <v>11.087</v>
      </c>
      <c r="AR572" s="266">
        <v>11.952999999999999</v>
      </c>
      <c r="AS572" s="266">
        <v>12.444000000000001</v>
      </c>
      <c r="AT572" s="266">
        <v>12.788</v>
      </c>
      <c r="AU572" s="266">
        <v>13.316000000000001</v>
      </c>
      <c r="AV572" s="266">
        <v>13.669</v>
      </c>
      <c r="AW572" s="266">
        <v>14.363</v>
      </c>
      <c r="AX572" s="266">
        <v>15.634</v>
      </c>
      <c r="BA572" s="372">
        <v>570</v>
      </c>
      <c r="BB572" s="372">
        <v>-0.26860000000000001</v>
      </c>
      <c r="BC572" s="372">
        <v>10.3827</v>
      </c>
      <c r="BD572" s="372">
        <v>0.12313</v>
      </c>
      <c r="BE572" s="372">
        <v>7.2270000000000003</v>
      </c>
      <c r="BF572" s="372">
        <v>7.8789999999999996</v>
      </c>
      <c r="BG572" s="372">
        <v>8.2940000000000005</v>
      </c>
      <c r="BH572" s="372">
        <v>8.5239999999999991</v>
      </c>
      <c r="BI572" s="372">
        <v>8.8960000000000008</v>
      </c>
      <c r="BJ572" s="372">
        <v>9.1579999999999995</v>
      </c>
      <c r="BK572" s="372">
        <v>9.5640000000000001</v>
      </c>
      <c r="BL572" s="372">
        <v>10.382999999999999</v>
      </c>
      <c r="BM572" s="372">
        <v>11.292</v>
      </c>
      <c r="BN572" s="372">
        <v>11.821999999999999</v>
      </c>
      <c r="BO572" s="372">
        <v>12.199</v>
      </c>
      <c r="BP572" s="372">
        <v>12.786</v>
      </c>
      <c r="BQ572" s="372">
        <v>13.186999999999999</v>
      </c>
      <c r="BR572" s="372">
        <v>13.988</v>
      </c>
      <c r="BS572" s="372">
        <v>15.510999999999999</v>
      </c>
    </row>
    <row r="573" spans="1:71" x14ac:dyDescent="0.2">
      <c r="A573" s="265">
        <f t="shared" si="259"/>
        <v>10.742000000000001</v>
      </c>
      <c r="B573" s="265">
        <f t="shared" si="260"/>
        <v>9.93</v>
      </c>
      <c r="C573" s="265">
        <f t="shared" si="237"/>
        <v>11.63</v>
      </c>
      <c r="D573" s="265">
        <f t="shared" si="261"/>
        <v>571</v>
      </c>
      <c r="E573" s="373">
        <f t="shared" si="262"/>
        <v>18.759753593429156</v>
      </c>
      <c r="F573" s="373">
        <f t="shared" si="263"/>
        <v>1.5633127994524298</v>
      </c>
      <c r="G573" s="373">
        <f t="shared" si="264"/>
        <v>27.759753593429156</v>
      </c>
      <c r="H573" s="374">
        <f t="shared" si="265"/>
        <v>0.98564392851252502</v>
      </c>
      <c r="I573" s="374">
        <f t="shared" si="238"/>
        <v>0.90081678388886965</v>
      </c>
      <c r="J573" s="374">
        <f t="shared" si="239"/>
        <v>0.92908439673690557</v>
      </c>
      <c r="K573" s="265" cm="1">
        <f t="array" ref="K573">$G573^gamma_drug4/($G573^gamma_drug4+(AGE_50_drug4+9)^gamma_drug4)</f>
        <v>1</v>
      </c>
      <c r="L573" s="264">
        <f t="shared" si="240"/>
        <v>571</v>
      </c>
      <c r="M573" s="264">
        <f t="shared" si="241"/>
        <v>-0.12625</v>
      </c>
      <c r="N573" s="264">
        <f t="shared" si="242"/>
        <v>10.74175</v>
      </c>
      <c r="O573" s="264">
        <f t="shared" si="243"/>
        <v>0.11733499999999999</v>
      </c>
      <c r="P573" s="264">
        <f t="shared" si="244"/>
        <v>7.5419999999999998</v>
      </c>
      <c r="Q573" s="264">
        <f t="shared" si="245"/>
        <v>8.2190000000000012</v>
      </c>
      <c r="R573" s="264">
        <f t="shared" si="246"/>
        <v>8.6455000000000002</v>
      </c>
      <c r="S573" s="264">
        <f t="shared" si="247"/>
        <v>8.8810000000000002</v>
      </c>
      <c r="T573" s="264">
        <f t="shared" si="248"/>
        <v>9.2584999999999997</v>
      </c>
      <c r="U573" s="264">
        <f t="shared" si="249"/>
        <v>9.5229999999999997</v>
      </c>
      <c r="V573" s="264">
        <f t="shared" si="250"/>
        <v>9.93</v>
      </c>
      <c r="W573" s="264">
        <f t="shared" si="251"/>
        <v>10.742000000000001</v>
      </c>
      <c r="X573" s="264">
        <f t="shared" si="252"/>
        <v>11.63</v>
      </c>
      <c r="Y573" s="264">
        <f t="shared" si="253"/>
        <v>12.141</v>
      </c>
      <c r="Z573" s="264">
        <f t="shared" si="254"/>
        <v>12.501999999999999</v>
      </c>
      <c r="AA573" s="264">
        <f t="shared" si="255"/>
        <v>13.0595</v>
      </c>
      <c r="AB573" s="264">
        <f t="shared" si="256"/>
        <v>13.437000000000001</v>
      </c>
      <c r="AC573" s="264">
        <f t="shared" si="257"/>
        <v>14.184999999999999</v>
      </c>
      <c r="AD573" s="264">
        <f t="shared" si="258"/>
        <v>15.583</v>
      </c>
      <c r="AF573" s="266">
        <v>571</v>
      </c>
      <c r="AG573" s="266">
        <v>1.6299999999999999E-2</v>
      </c>
      <c r="AH573" s="266">
        <v>11.093999999999999</v>
      </c>
      <c r="AI573" s="266">
        <v>0.11153</v>
      </c>
      <c r="AJ573" s="266">
        <v>7.8520000000000003</v>
      </c>
      <c r="AK573" s="266">
        <v>8.5540000000000003</v>
      </c>
      <c r="AL573" s="266">
        <v>8.9920000000000009</v>
      </c>
      <c r="AM573" s="266">
        <v>9.2319999999999993</v>
      </c>
      <c r="AN573" s="266">
        <v>9.6150000000000002</v>
      </c>
      <c r="AO573" s="266">
        <v>9.8819999999999997</v>
      </c>
      <c r="AP573" s="266">
        <v>10.29</v>
      </c>
      <c r="AQ573" s="266">
        <v>11.093999999999999</v>
      </c>
      <c r="AR573" s="266">
        <v>11.96</v>
      </c>
      <c r="AS573" s="266">
        <v>12.452</v>
      </c>
      <c r="AT573" s="266">
        <v>12.795999999999999</v>
      </c>
      <c r="AU573" s="266">
        <v>13.324</v>
      </c>
      <c r="AV573" s="266">
        <v>13.678000000000001</v>
      </c>
      <c r="AW573" s="266">
        <v>14.372</v>
      </c>
      <c r="AX573" s="266">
        <v>15.644</v>
      </c>
      <c r="BA573" s="372">
        <v>571</v>
      </c>
      <c r="BB573" s="372">
        <v>-0.26879999999999998</v>
      </c>
      <c r="BC573" s="372">
        <v>10.3895</v>
      </c>
      <c r="BD573" s="372">
        <v>0.12314</v>
      </c>
      <c r="BE573" s="372">
        <v>7.2320000000000002</v>
      </c>
      <c r="BF573" s="372">
        <v>7.8840000000000003</v>
      </c>
      <c r="BG573" s="372">
        <v>8.2989999999999995</v>
      </c>
      <c r="BH573" s="372">
        <v>8.5299999999999994</v>
      </c>
      <c r="BI573" s="372">
        <v>8.9019999999999992</v>
      </c>
      <c r="BJ573" s="372">
        <v>9.1639999999999997</v>
      </c>
      <c r="BK573" s="372">
        <v>9.57</v>
      </c>
      <c r="BL573" s="372">
        <v>10.39</v>
      </c>
      <c r="BM573" s="372">
        <v>11.3</v>
      </c>
      <c r="BN573" s="372">
        <v>11.83</v>
      </c>
      <c r="BO573" s="372">
        <v>12.208</v>
      </c>
      <c r="BP573" s="372">
        <v>12.795</v>
      </c>
      <c r="BQ573" s="372">
        <v>13.196</v>
      </c>
      <c r="BR573" s="372">
        <v>13.997999999999999</v>
      </c>
      <c r="BS573" s="372">
        <v>15.522</v>
      </c>
    </row>
    <row r="574" spans="1:71" x14ac:dyDescent="0.2">
      <c r="A574" s="265">
        <f t="shared" si="259"/>
        <v>10.7485</v>
      </c>
      <c r="B574" s="265">
        <f t="shared" si="260"/>
        <v>9.9359999999999999</v>
      </c>
      <c r="C574" s="265">
        <f t="shared" si="237"/>
        <v>11.637499999999999</v>
      </c>
      <c r="D574" s="265">
        <f t="shared" si="261"/>
        <v>572</v>
      </c>
      <c r="E574" s="373">
        <f t="shared" si="262"/>
        <v>18.792607802874745</v>
      </c>
      <c r="F574" s="373">
        <f t="shared" si="263"/>
        <v>1.5660506502395619</v>
      </c>
      <c r="G574" s="373">
        <f t="shared" si="264"/>
        <v>27.792607802874745</v>
      </c>
      <c r="H574" s="374">
        <f t="shared" si="265"/>
        <v>0.98571655226089816</v>
      </c>
      <c r="I574" s="374">
        <f t="shared" si="238"/>
        <v>0.90113548114073938</v>
      </c>
      <c r="J574" s="374">
        <f t="shared" si="239"/>
        <v>0.92928675260852145</v>
      </c>
      <c r="K574" s="265" cm="1">
        <f t="array" ref="K574">$G574^gamma_drug4/($G574^gamma_drug4+(AGE_50_drug4+9)^gamma_drug4)</f>
        <v>1</v>
      </c>
      <c r="L574" s="264">
        <f t="shared" si="240"/>
        <v>572</v>
      </c>
      <c r="M574" s="264">
        <f t="shared" si="241"/>
        <v>-0.12645000000000001</v>
      </c>
      <c r="N574" s="264">
        <f t="shared" si="242"/>
        <v>10.7485</v>
      </c>
      <c r="O574" s="264">
        <f t="shared" si="243"/>
        <v>0.11734</v>
      </c>
      <c r="P574" s="264">
        <f t="shared" si="244"/>
        <v>7.5470000000000006</v>
      </c>
      <c r="Q574" s="264">
        <f t="shared" si="245"/>
        <v>8.2240000000000002</v>
      </c>
      <c r="R574" s="264">
        <f t="shared" si="246"/>
        <v>8.650500000000001</v>
      </c>
      <c r="S574" s="264">
        <f t="shared" si="247"/>
        <v>8.8859999999999992</v>
      </c>
      <c r="T574" s="264">
        <f t="shared" si="248"/>
        <v>9.2645</v>
      </c>
      <c r="U574" s="264">
        <f t="shared" si="249"/>
        <v>9.5289999999999999</v>
      </c>
      <c r="V574" s="264">
        <f t="shared" si="250"/>
        <v>9.9359999999999999</v>
      </c>
      <c r="W574" s="264">
        <f t="shared" si="251"/>
        <v>10.7485</v>
      </c>
      <c r="X574" s="264">
        <f t="shared" si="252"/>
        <v>11.637499999999999</v>
      </c>
      <c r="Y574" s="264">
        <f t="shared" si="253"/>
        <v>12.149000000000001</v>
      </c>
      <c r="Z574" s="264">
        <f t="shared" si="254"/>
        <v>12.51</v>
      </c>
      <c r="AA574" s="264">
        <f t="shared" si="255"/>
        <v>13.0685</v>
      </c>
      <c r="AB574" s="264">
        <f t="shared" si="256"/>
        <v>13.446</v>
      </c>
      <c r="AC574" s="264">
        <f t="shared" si="257"/>
        <v>14.1945</v>
      </c>
      <c r="AD574" s="264">
        <f t="shared" si="258"/>
        <v>15.593</v>
      </c>
      <c r="AF574" s="266">
        <v>572</v>
      </c>
      <c r="AG574" s="266">
        <v>1.61E-2</v>
      </c>
      <c r="AH574" s="266">
        <v>11.1007</v>
      </c>
      <c r="AI574" s="266">
        <v>0.11154</v>
      </c>
      <c r="AJ574" s="266">
        <v>7.8570000000000002</v>
      </c>
      <c r="AK574" s="266">
        <v>8.5589999999999993</v>
      </c>
      <c r="AL574" s="266">
        <v>8.9969999999999999</v>
      </c>
      <c r="AM574" s="266">
        <v>9.2370000000000001</v>
      </c>
      <c r="AN574" s="266">
        <v>9.6210000000000004</v>
      </c>
      <c r="AO574" s="266">
        <v>9.8879999999999999</v>
      </c>
      <c r="AP574" s="266">
        <v>10.295999999999999</v>
      </c>
      <c r="AQ574" s="266">
        <v>11.101000000000001</v>
      </c>
      <c r="AR574" s="266">
        <v>11.968</v>
      </c>
      <c r="AS574" s="266">
        <v>12.46</v>
      </c>
      <c r="AT574" s="266">
        <v>12.804</v>
      </c>
      <c r="AU574" s="266">
        <v>13.333</v>
      </c>
      <c r="AV574" s="266">
        <v>13.686999999999999</v>
      </c>
      <c r="AW574" s="266">
        <v>14.382</v>
      </c>
      <c r="AX574" s="266">
        <v>15.654</v>
      </c>
      <c r="BA574" s="372">
        <v>572</v>
      </c>
      <c r="BB574" s="372">
        <v>-0.26900000000000002</v>
      </c>
      <c r="BC574" s="372">
        <v>10.3963</v>
      </c>
      <c r="BD574" s="372">
        <v>0.12314</v>
      </c>
      <c r="BE574" s="372">
        <v>7.2370000000000001</v>
      </c>
      <c r="BF574" s="372">
        <v>7.8890000000000002</v>
      </c>
      <c r="BG574" s="372">
        <v>8.3040000000000003</v>
      </c>
      <c r="BH574" s="372">
        <v>8.5350000000000001</v>
      </c>
      <c r="BI574" s="372">
        <v>8.9079999999999995</v>
      </c>
      <c r="BJ574" s="372">
        <v>9.17</v>
      </c>
      <c r="BK574" s="372">
        <v>9.5760000000000005</v>
      </c>
      <c r="BL574" s="372">
        <v>10.396000000000001</v>
      </c>
      <c r="BM574" s="372">
        <v>11.307</v>
      </c>
      <c r="BN574" s="372">
        <v>11.837999999999999</v>
      </c>
      <c r="BO574" s="372">
        <v>12.215999999999999</v>
      </c>
      <c r="BP574" s="372">
        <v>12.804</v>
      </c>
      <c r="BQ574" s="372">
        <v>13.205</v>
      </c>
      <c r="BR574" s="372">
        <v>14.007</v>
      </c>
      <c r="BS574" s="372">
        <v>15.532</v>
      </c>
    </row>
    <row r="575" spans="1:71" x14ac:dyDescent="0.2">
      <c r="A575" s="265">
        <f t="shared" si="259"/>
        <v>10.754999999999999</v>
      </c>
      <c r="B575" s="265">
        <f t="shared" si="260"/>
        <v>9.942499999999999</v>
      </c>
      <c r="C575" s="265">
        <f t="shared" si="237"/>
        <v>11.645</v>
      </c>
      <c r="D575" s="265">
        <f t="shared" si="261"/>
        <v>573</v>
      </c>
      <c r="E575" s="373">
        <f t="shared" si="262"/>
        <v>18.82546201232033</v>
      </c>
      <c r="F575" s="373">
        <f t="shared" si="263"/>
        <v>1.568788501026694</v>
      </c>
      <c r="G575" s="373">
        <f t="shared" si="264"/>
        <v>27.82546201232033</v>
      </c>
      <c r="H575" s="374">
        <f t="shared" si="265"/>
        <v>0.98578872876245438</v>
      </c>
      <c r="I575" s="374">
        <f t="shared" si="238"/>
        <v>0.90145289147515084</v>
      </c>
      <c r="J575" s="374">
        <f t="shared" si="239"/>
        <v>0.92948833676201004</v>
      </c>
      <c r="K575" s="265" cm="1">
        <f t="array" ref="K575">$G575^gamma_drug4/($G575^gamma_drug4+(AGE_50_drug4+9)^gamma_drug4)</f>
        <v>1</v>
      </c>
      <c r="L575" s="264">
        <f t="shared" si="240"/>
        <v>573</v>
      </c>
      <c r="M575" s="264">
        <f t="shared" si="241"/>
        <v>-0.12664999999999998</v>
      </c>
      <c r="N575" s="264">
        <f t="shared" si="242"/>
        <v>10.75525</v>
      </c>
      <c r="O575" s="264">
        <f t="shared" si="243"/>
        <v>0.11735000000000001</v>
      </c>
      <c r="P575" s="264">
        <f t="shared" si="244"/>
        <v>7.5510000000000002</v>
      </c>
      <c r="Q575" s="264">
        <f t="shared" si="245"/>
        <v>8.2289999999999992</v>
      </c>
      <c r="R575" s="264">
        <f t="shared" si="246"/>
        <v>8.6560000000000006</v>
      </c>
      <c r="S575" s="264">
        <f t="shared" si="247"/>
        <v>8.8919999999999995</v>
      </c>
      <c r="T575" s="264">
        <f t="shared" si="248"/>
        <v>9.2695000000000007</v>
      </c>
      <c r="U575" s="264">
        <f t="shared" si="249"/>
        <v>9.5350000000000001</v>
      </c>
      <c r="V575" s="264">
        <f t="shared" si="250"/>
        <v>9.942499999999999</v>
      </c>
      <c r="W575" s="264">
        <f t="shared" si="251"/>
        <v>10.754999999999999</v>
      </c>
      <c r="X575" s="264">
        <f t="shared" si="252"/>
        <v>11.645</v>
      </c>
      <c r="Y575" s="264">
        <f t="shared" si="253"/>
        <v>12.157</v>
      </c>
      <c r="Z575" s="264">
        <f t="shared" si="254"/>
        <v>12.518000000000001</v>
      </c>
      <c r="AA575" s="264">
        <f t="shared" si="255"/>
        <v>13.076499999999999</v>
      </c>
      <c r="AB575" s="264">
        <f t="shared" si="256"/>
        <v>13.455</v>
      </c>
      <c r="AC575" s="264">
        <f t="shared" si="257"/>
        <v>14.2035</v>
      </c>
      <c r="AD575" s="264">
        <f t="shared" si="258"/>
        <v>15.6035</v>
      </c>
      <c r="AF575" s="266">
        <v>573</v>
      </c>
      <c r="AG575" s="266">
        <v>1.5900000000000001E-2</v>
      </c>
      <c r="AH575" s="266">
        <v>11.1074</v>
      </c>
      <c r="AI575" s="266">
        <v>0.11156000000000001</v>
      </c>
      <c r="AJ575" s="266">
        <v>7.8609999999999998</v>
      </c>
      <c r="AK575" s="266">
        <v>8.5640000000000001</v>
      </c>
      <c r="AL575" s="266">
        <v>9.0020000000000007</v>
      </c>
      <c r="AM575" s="266">
        <v>9.2430000000000003</v>
      </c>
      <c r="AN575" s="266">
        <v>9.6259999999999994</v>
      </c>
      <c r="AO575" s="266">
        <v>9.8940000000000001</v>
      </c>
      <c r="AP575" s="266">
        <v>10.302</v>
      </c>
      <c r="AQ575" s="266">
        <v>11.106999999999999</v>
      </c>
      <c r="AR575" s="266">
        <v>11.975</v>
      </c>
      <c r="AS575" s="266">
        <v>12.468</v>
      </c>
      <c r="AT575" s="266">
        <v>12.811999999999999</v>
      </c>
      <c r="AU575" s="266">
        <v>13.340999999999999</v>
      </c>
      <c r="AV575" s="266">
        <v>13.696</v>
      </c>
      <c r="AW575" s="266">
        <v>14.391</v>
      </c>
      <c r="AX575" s="266">
        <v>15.664999999999999</v>
      </c>
      <c r="BA575" s="372">
        <v>573</v>
      </c>
      <c r="BB575" s="372">
        <v>-0.26919999999999999</v>
      </c>
      <c r="BC575" s="372">
        <v>10.4031</v>
      </c>
      <c r="BD575" s="372">
        <v>0.12314</v>
      </c>
      <c r="BE575" s="372">
        <v>7.2409999999999997</v>
      </c>
      <c r="BF575" s="372">
        <v>7.8940000000000001</v>
      </c>
      <c r="BG575" s="372">
        <v>8.31</v>
      </c>
      <c r="BH575" s="372">
        <v>8.5410000000000004</v>
      </c>
      <c r="BI575" s="372">
        <v>8.9130000000000003</v>
      </c>
      <c r="BJ575" s="372">
        <v>9.1760000000000002</v>
      </c>
      <c r="BK575" s="372">
        <v>9.5830000000000002</v>
      </c>
      <c r="BL575" s="372">
        <v>10.403</v>
      </c>
      <c r="BM575" s="372">
        <v>11.315</v>
      </c>
      <c r="BN575" s="372">
        <v>11.846</v>
      </c>
      <c r="BO575" s="372">
        <v>12.224</v>
      </c>
      <c r="BP575" s="372">
        <v>12.811999999999999</v>
      </c>
      <c r="BQ575" s="372">
        <v>13.214</v>
      </c>
      <c r="BR575" s="372">
        <v>14.016</v>
      </c>
      <c r="BS575" s="372">
        <v>15.542</v>
      </c>
    </row>
    <row r="576" spans="1:71" x14ac:dyDescent="0.2">
      <c r="A576" s="265">
        <f t="shared" si="259"/>
        <v>10.762</v>
      </c>
      <c r="B576" s="265">
        <f t="shared" si="260"/>
        <v>9.9484999999999992</v>
      </c>
      <c r="C576" s="265">
        <f t="shared" si="237"/>
        <v>11.651999999999999</v>
      </c>
      <c r="D576" s="265">
        <f t="shared" si="261"/>
        <v>574</v>
      </c>
      <c r="E576" s="373">
        <f t="shared" si="262"/>
        <v>18.858316221765914</v>
      </c>
      <c r="F576" s="373">
        <f t="shared" si="263"/>
        <v>1.5715263518138261</v>
      </c>
      <c r="G576" s="373">
        <f t="shared" si="264"/>
        <v>27.858316221765914</v>
      </c>
      <c r="H576" s="374">
        <f t="shared" si="265"/>
        <v>0.98586046124154514</v>
      </c>
      <c r="I576" s="374">
        <f t="shared" si="238"/>
        <v>0.90176902088344757</v>
      </c>
      <c r="J576" s="374">
        <f t="shared" si="239"/>
        <v>0.92968915279788233</v>
      </c>
      <c r="K576" s="265" cm="1">
        <f t="array" ref="K576">$G576^gamma_drug4/($G576^gamma_drug4+(AGE_50_drug4+9)^gamma_drug4)</f>
        <v>1</v>
      </c>
      <c r="L576" s="264">
        <f t="shared" si="240"/>
        <v>574</v>
      </c>
      <c r="M576" s="264">
        <f t="shared" si="241"/>
        <v>-0.12684999999999999</v>
      </c>
      <c r="N576" s="264">
        <f t="shared" si="242"/>
        <v>10.76205</v>
      </c>
      <c r="O576" s="264">
        <f t="shared" si="243"/>
        <v>0.117355</v>
      </c>
      <c r="P576" s="264">
        <f t="shared" si="244"/>
        <v>7.556</v>
      </c>
      <c r="Q576" s="264">
        <f t="shared" si="245"/>
        <v>8.2345000000000006</v>
      </c>
      <c r="R576" s="264">
        <f t="shared" si="246"/>
        <v>8.6609999999999996</v>
      </c>
      <c r="S576" s="264">
        <f t="shared" si="247"/>
        <v>8.8975000000000009</v>
      </c>
      <c r="T576" s="264">
        <f t="shared" si="248"/>
        <v>9.275500000000001</v>
      </c>
      <c r="U576" s="264">
        <f t="shared" si="249"/>
        <v>9.5404999999999998</v>
      </c>
      <c r="V576" s="264">
        <f t="shared" si="250"/>
        <v>9.9484999999999992</v>
      </c>
      <c r="W576" s="264">
        <f t="shared" si="251"/>
        <v>10.762</v>
      </c>
      <c r="X576" s="264">
        <f t="shared" si="252"/>
        <v>11.651999999999999</v>
      </c>
      <c r="Y576" s="264">
        <f t="shared" si="253"/>
        <v>12.1645</v>
      </c>
      <c r="Z576" s="264">
        <f t="shared" si="254"/>
        <v>12.526</v>
      </c>
      <c r="AA576" s="264">
        <f t="shared" si="255"/>
        <v>13.085000000000001</v>
      </c>
      <c r="AB576" s="264">
        <f t="shared" si="256"/>
        <v>13.463000000000001</v>
      </c>
      <c r="AC576" s="264">
        <f t="shared" si="257"/>
        <v>14.213000000000001</v>
      </c>
      <c r="AD576" s="264">
        <f t="shared" si="258"/>
        <v>15.614000000000001</v>
      </c>
      <c r="AF576" s="266">
        <v>574</v>
      </c>
      <c r="AG576" s="266">
        <v>1.5699999999999999E-2</v>
      </c>
      <c r="AH576" s="266">
        <v>11.114100000000001</v>
      </c>
      <c r="AI576" s="266">
        <v>0.11157</v>
      </c>
      <c r="AJ576" s="266">
        <v>7.8659999999999997</v>
      </c>
      <c r="AK576" s="266">
        <v>8.5690000000000008</v>
      </c>
      <c r="AL576" s="266">
        <v>9.0069999999999997</v>
      </c>
      <c r="AM576" s="266">
        <v>9.2479999999999993</v>
      </c>
      <c r="AN576" s="266">
        <v>9.6319999999999997</v>
      </c>
      <c r="AO576" s="266">
        <v>9.8989999999999991</v>
      </c>
      <c r="AP576" s="266">
        <v>10.308</v>
      </c>
      <c r="AQ576" s="266">
        <v>11.114000000000001</v>
      </c>
      <c r="AR576" s="266">
        <v>11.981999999999999</v>
      </c>
      <c r="AS576" s="266">
        <v>12.475</v>
      </c>
      <c r="AT576" s="266">
        <v>12.82</v>
      </c>
      <c r="AU576" s="266">
        <v>13.349</v>
      </c>
      <c r="AV576" s="266">
        <v>13.704000000000001</v>
      </c>
      <c r="AW576" s="266">
        <v>14.4</v>
      </c>
      <c r="AX576" s="266">
        <v>15.675000000000001</v>
      </c>
      <c r="BA576" s="372">
        <v>574</v>
      </c>
      <c r="BB576" s="372">
        <v>-0.26939999999999997</v>
      </c>
      <c r="BC576" s="372">
        <v>10.41</v>
      </c>
      <c r="BD576" s="372">
        <v>0.12314</v>
      </c>
      <c r="BE576" s="372">
        <v>7.2460000000000004</v>
      </c>
      <c r="BF576" s="372">
        <v>7.9</v>
      </c>
      <c r="BG576" s="372">
        <v>8.3149999999999995</v>
      </c>
      <c r="BH576" s="372">
        <v>8.5470000000000006</v>
      </c>
      <c r="BI576" s="372">
        <v>8.9190000000000005</v>
      </c>
      <c r="BJ576" s="372">
        <v>9.1820000000000004</v>
      </c>
      <c r="BK576" s="372">
        <v>9.5890000000000004</v>
      </c>
      <c r="BL576" s="372">
        <v>10.41</v>
      </c>
      <c r="BM576" s="372">
        <v>11.321999999999999</v>
      </c>
      <c r="BN576" s="372">
        <v>11.853999999999999</v>
      </c>
      <c r="BO576" s="372">
        <v>12.231999999999999</v>
      </c>
      <c r="BP576" s="372">
        <v>12.821</v>
      </c>
      <c r="BQ576" s="372">
        <v>13.222</v>
      </c>
      <c r="BR576" s="372">
        <v>14.026</v>
      </c>
      <c r="BS576" s="372">
        <v>15.553000000000001</v>
      </c>
    </row>
    <row r="577" spans="1:71" x14ac:dyDescent="0.2">
      <c r="A577" s="265">
        <f t="shared" si="259"/>
        <v>10.769</v>
      </c>
      <c r="B577" s="265">
        <f t="shared" si="260"/>
        <v>9.9544999999999995</v>
      </c>
      <c r="C577" s="265">
        <f t="shared" si="237"/>
        <v>11.66</v>
      </c>
      <c r="D577" s="265">
        <f t="shared" si="261"/>
        <v>575</v>
      </c>
      <c r="E577" s="373">
        <f t="shared" si="262"/>
        <v>18.891170431211499</v>
      </c>
      <c r="F577" s="373">
        <f t="shared" si="263"/>
        <v>1.5742642026009583</v>
      </c>
      <c r="G577" s="373">
        <f t="shared" si="264"/>
        <v>27.891170431211499</v>
      </c>
      <c r="H577" s="374">
        <f t="shared" si="265"/>
        <v>0.98593175289610813</v>
      </c>
      <c r="I577" s="374">
        <f t="shared" si="238"/>
        <v>0.90208387532737477</v>
      </c>
      <c r="J577" s="374">
        <f t="shared" si="239"/>
        <v>0.92988920429730793</v>
      </c>
      <c r="K577" s="265" cm="1">
        <f t="array" ref="K577">$G577^gamma_drug4/($G577^gamma_drug4+(AGE_50_drug4+9)^gamma_drug4)</f>
        <v>1</v>
      </c>
      <c r="L577" s="264">
        <f t="shared" si="240"/>
        <v>575</v>
      </c>
      <c r="M577" s="264">
        <f t="shared" si="241"/>
        <v>-0.12705</v>
      </c>
      <c r="N577" s="264">
        <f t="shared" si="242"/>
        <v>10.768799999999999</v>
      </c>
      <c r="O577" s="264">
        <f t="shared" si="243"/>
        <v>0.117365</v>
      </c>
      <c r="P577" s="264">
        <f t="shared" si="244"/>
        <v>7.5605000000000002</v>
      </c>
      <c r="Q577" s="264">
        <f t="shared" si="245"/>
        <v>8.2394999999999996</v>
      </c>
      <c r="R577" s="264">
        <f t="shared" si="246"/>
        <v>8.6664999999999992</v>
      </c>
      <c r="S577" s="264">
        <f t="shared" si="247"/>
        <v>8.9029999999999987</v>
      </c>
      <c r="T577" s="264">
        <f t="shared" si="248"/>
        <v>9.2810000000000006</v>
      </c>
      <c r="U577" s="264">
        <f t="shared" si="249"/>
        <v>9.5465</v>
      </c>
      <c r="V577" s="264">
        <f t="shared" si="250"/>
        <v>9.9544999999999995</v>
      </c>
      <c r="W577" s="264">
        <f t="shared" si="251"/>
        <v>10.769</v>
      </c>
      <c r="X577" s="264">
        <f t="shared" si="252"/>
        <v>11.66</v>
      </c>
      <c r="Y577" s="264">
        <f t="shared" si="253"/>
        <v>12.172000000000001</v>
      </c>
      <c r="Z577" s="264">
        <f t="shared" si="254"/>
        <v>12.533999999999999</v>
      </c>
      <c r="AA577" s="264">
        <f t="shared" si="255"/>
        <v>13.093500000000001</v>
      </c>
      <c r="AB577" s="264">
        <f t="shared" si="256"/>
        <v>13.472</v>
      </c>
      <c r="AC577" s="264">
        <f t="shared" si="257"/>
        <v>14.2225</v>
      </c>
      <c r="AD577" s="264">
        <f t="shared" si="258"/>
        <v>15.624500000000001</v>
      </c>
      <c r="AF577" s="266">
        <v>575</v>
      </c>
      <c r="AG577" s="266">
        <v>1.55E-2</v>
      </c>
      <c r="AH577" s="266">
        <v>11.120799999999999</v>
      </c>
      <c r="AI577" s="266">
        <v>0.11158999999999999</v>
      </c>
      <c r="AJ577" s="266">
        <v>7.87</v>
      </c>
      <c r="AK577" s="266">
        <v>8.5739999999999998</v>
      </c>
      <c r="AL577" s="266">
        <v>9.0120000000000005</v>
      </c>
      <c r="AM577" s="266">
        <v>9.2539999999999996</v>
      </c>
      <c r="AN577" s="266">
        <v>9.6370000000000005</v>
      </c>
      <c r="AO577" s="266">
        <v>9.9049999999999994</v>
      </c>
      <c r="AP577" s="266">
        <v>10.314</v>
      </c>
      <c r="AQ577" s="266">
        <v>11.121</v>
      </c>
      <c r="AR577" s="266">
        <v>11.99</v>
      </c>
      <c r="AS577" s="266">
        <v>12.483000000000001</v>
      </c>
      <c r="AT577" s="266">
        <v>12.827999999999999</v>
      </c>
      <c r="AU577" s="266">
        <v>13.358000000000001</v>
      </c>
      <c r="AV577" s="266">
        <v>13.712999999999999</v>
      </c>
      <c r="AW577" s="266">
        <v>14.41</v>
      </c>
      <c r="AX577" s="266">
        <v>15.686</v>
      </c>
      <c r="BA577" s="372">
        <v>575</v>
      </c>
      <c r="BB577" s="372">
        <v>-0.26960000000000001</v>
      </c>
      <c r="BC577" s="372">
        <v>10.4168</v>
      </c>
      <c r="BD577" s="372">
        <v>0.12314</v>
      </c>
      <c r="BE577" s="372">
        <v>7.2510000000000003</v>
      </c>
      <c r="BF577" s="372">
        <v>7.9050000000000002</v>
      </c>
      <c r="BG577" s="372">
        <v>8.3209999999999997</v>
      </c>
      <c r="BH577" s="372">
        <v>8.5519999999999996</v>
      </c>
      <c r="BI577" s="372">
        <v>8.9250000000000007</v>
      </c>
      <c r="BJ577" s="372">
        <v>9.1880000000000006</v>
      </c>
      <c r="BK577" s="372">
        <v>9.5950000000000006</v>
      </c>
      <c r="BL577" s="372">
        <v>10.417</v>
      </c>
      <c r="BM577" s="372">
        <v>11.33</v>
      </c>
      <c r="BN577" s="372">
        <v>11.861000000000001</v>
      </c>
      <c r="BO577" s="372">
        <v>12.24</v>
      </c>
      <c r="BP577" s="372">
        <v>12.829000000000001</v>
      </c>
      <c r="BQ577" s="372">
        <v>13.231</v>
      </c>
      <c r="BR577" s="372">
        <v>14.035</v>
      </c>
      <c r="BS577" s="372">
        <v>15.563000000000001</v>
      </c>
    </row>
    <row r="578" spans="1:71" x14ac:dyDescent="0.2">
      <c r="A578" s="265">
        <f t="shared" si="259"/>
        <v>10.776</v>
      </c>
      <c r="B578" s="265">
        <f t="shared" si="260"/>
        <v>9.9610000000000003</v>
      </c>
      <c r="C578" s="265">
        <f t="shared" ref="C578:C641" si="266">X578</f>
        <v>11.667</v>
      </c>
      <c r="D578" s="265">
        <f t="shared" si="261"/>
        <v>576</v>
      </c>
      <c r="E578" s="373">
        <f t="shared" si="262"/>
        <v>18.924024640657084</v>
      </c>
      <c r="F578" s="373">
        <f t="shared" si="263"/>
        <v>1.5770020533880904</v>
      </c>
      <c r="G578" s="373">
        <f t="shared" si="264"/>
        <v>27.924024640657084</v>
      </c>
      <c r="H578" s="374">
        <f t="shared" si="265"/>
        <v>0.98600260689790675</v>
      </c>
      <c r="I578" s="374">
        <f t="shared" ref="I578:I641" si="267">$G578^gamma_drug2/($G578^gamma_drug2+(AGE_50_drug2+9)^gamma_drug2)</f>
        <v>0.90239746073921179</v>
      </c>
      <c r="J578" s="374">
        <f t="shared" ref="J578:J641" si="268">$G578^gamma_drug3/($G578^gamma_drug3+(AGE_50_drug3+9)^gamma_drug3)</f>
        <v>0.93008849482222822</v>
      </c>
      <c r="K578" s="265" cm="1">
        <f t="array" ref="K578">$G578^gamma_drug4/($G578^gamma_drug4+(AGE_50_drug4+9)^gamma_drug4)</f>
        <v>1</v>
      </c>
      <c r="L578" s="264">
        <f t="shared" ref="L578:L641" si="269">AVERAGE(AF578,BA578)</f>
        <v>576</v>
      </c>
      <c r="M578" s="264">
        <f t="shared" ref="M578:M641" si="270">AVERAGE(AG578,BB578)</f>
        <v>-0.12725</v>
      </c>
      <c r="N578" s="264">
        <f t="shared" ref="N578:N641" si="271">AVERAGE(AH578,BC578)</f>
        <v>10.775549999999999</v>
      </c>
      <c r="O578" s="264">
        <f t="shared" ref="O578:O641" si="272">AVERAGE(AI578,BD578)</f>
        <v>0.11737500000000001</v>
      </c>
      <c r="P578" s="264">
        <f t="shared" ref="P578:P641" si="273">AVERAGE(AJ578,BE578)</f>
        <v>7.5655000000000001</v>
      </c>
      <c r="Q578" s="264">
        <f t="shared" ref="Q578:Q641" si="274">AVERAGE(AK578,BF578)</f>
        <v>8.2445000000000004</v>
      </c>
      <c r="R578" s="264">
        <f t="shared" ref="R578:R641" si="275">AVERAGE(AL578,BG578)</f>
        <v>8.6720000000000006</v>
      </c>
      <c r="S578" s="264">
        <f t="shared" ref="S578:S641" si="276">AVERAGE(AM578,BH578)</f>
        <v>8.9085000000000001</v>
      </c>
      <c r="T578" s="264">
        <f t="shared" ref="T578:T641" si="277">AVERAGE(AN578,BI578)</f>
        <v>9.286999999999999</v>
      </c>
      <c r="U578" s="264">
        <f t="shared" ref="U578:U641" si="278">AVERAGE(AO578,BJ578)</f>
        <v>9.5525000000000002</v>
      </c>
      <c r="V578" s="264">
        <f t="shared" ref="V578:V641" si="279">AVERAGE(AP578,BK578)</f>
        <v>9.9610000000000003</v>
      </c>
      <c r="W578" s="264">
        <f t="shared" ref="W578:W641" si="280">AVERAGE(AQ578,BL578)</f>
        <v>10.776</v>
      </c>
      <c r="X578" s="264">
        <f t="shared" ref="X578:X641" si="281">AVERAGE(AR578,BM578)</f>
        <v>11.667</v>
      </c>
      <c r="Y578" s="264">
        <f t="shared" ref="Y578:Y641" si="282">AVERAGE(AS578,BN578)</f>
        <v>12.18</v>
      </c>
      <c r="Z578" s="264">
        <f t="shared" ref="Z578:Z641" si="283">AVERAGE(AT578,BO578)</f>
        <v>12.542</v>
      </c>
      <c r="AA578" s="264">
        <f t="shared" ref="AA578:AA641" si="284">AVERAGE(AU578,BP578)</f>
        <v>13.102</v>
      </c>
      <c r="AB578" s="264">
        <f t="shared" ref="AB578:AB641" si="285">AVERAGE(AV578,BQ578)</f>
        <v>13.481</v>
      </c>
      <c r="AC578" s="264">
        <f t="shared" ref="AC578:AC641" si="286">AVERAGE(AW578,BR578)</f>
        <v>14.231999999999999</v>
      </c>
      <c r="AD578" s="264">
        <f t="shared" ref="AD578:AD641" si="287">AVERAGE(AX578,BS578)</f>
        <v>15.635</v>
      </c>
      <c r="AF578" s="266">
        <v>576</v>
      </c>
      <c r="AG578" s="266">
        <v>1.5299999999999999E-2</v>
      </c>
      <c r="AH578" s="266">
        <v>11.1275</v>
      </c>
      <c r="AI578" s="266">
        <v>0.1116</v>
      </c>
      <c r="AJ578" s="266">
        <v>7.875</v>
      </c>
      <c r="AK578" s="266">
        <v>8.5790000000000006</v>
      </c>
      <c r="AL578" s="266">
        <v>9.0180000000000007</v>
      </c>
      <c r="AM578" s="266">
        <v>9.2590000000000003</v>
      </c>
      <c r="AN578" s="266">
        <v>9.6430000000000007</v>
      </c>
      <c r="AO578" s="266">
        <v>9.9109999999999996</v>
      </c>
      <c r="AP578" s="266">
        <v>10.32</v>
      </c>
      <c r="AQ578" s="266">
        <v>11.128</v>
      </c>
      <c r="AR578" s="266">
        <v>11.997</v>
      </c>
      <c r="AS578" s="266">
        <v>12.491</v>
      </c>
      <c r="AT578" s="266">
        <v>12.836</v>
      </c>
      <c r="AU578" s="266">
        <v>13.366</v>
      </c>
      <c r="AV578" s="266">
        <v>13.722</v>
      </c>
      <c r="AW578" s="266">
        <v>14.419</v>
      </c>
      <c r="AX578" s="266">
        <v>15.696</v>
      </c>
      <c r="BA578" s="372">
        <v>576</v>
      </c>
      <c r="BB578" s="372">
        <v>-0.26979999999999998</v>
      </c>
      <c r="BC578" s="372">
        <v>10.4236</v>
      </c>
      <c r="BD578" s="372">
        <v>0.12315</v>
      </c>
      <c r="BE578" s="372">
        <v>7.2560000000000002</v>
      </c>
      <c r="BF578" s="372">
        <v>7.91</v>
      </c>
      <c r="BG578" s="372">
        <v>8.3260000000000005</v>
      </c>
      <c r="BH578" s="372">
        <v>8.5579999999999998</v>
      </c>
      <c r="BI578" s="372">
        <v>8.9309999999999992</v>
      </c>
      <c r="BJ578" s="372">
        <v>9.1940000000000008</v>
      </c>
      <c r="BK578" s="372">
        <v>9.6020000000000003</v>
      </c>
      <c r="BL578" s="372">
        <v>10.423999999999999</v>
      </c>
      <c r="BM578" s="372">
        <v>11.337</v>
      </c>
      <c r="BN578" s="372">
        <v>11.869</v>
      </c>
      <c r="BO578" s="372">
        <v>12.247999999999999</v>
      </c>
      <c r="BP578" s="372">
        <v>12.837999999999999</v>
      </c>
      <c r="BQ578" s="372">
        <v>13.24</v>
      </c>
      <c r="BR578" s="372">
        <v>14.045</v>
      </c>
      <c r="BS578" s="372">
        <v>15.574</v>
      </c>
    </row>
    <row r="579" spans="1:71" x14ac:dyDescent="0.2">
      <c r="A579" s="265">
        <f t="shared" ref="A579:A642" si="288">W579</f>
        <v>10.782</v>
      </c>
      <c r="B579" s="265">
        <f t="shared" ref="B579:B642" si="289">V579</f>
        <v>9.9670000000000005</v>
      </c>
      <c r="C579" s="265">
        <f t="shared" si="266"/>
        <v>11.6745</v>
      </c>
      <c r="D579" s="265">
        <f t="shared" ref="D579:D642" si="290">L579</f>
        <v>577</v>
      </c>
      <c r="E579" s="373">
        <f t="shared" ref="E579:E642" si="291">D579/(365.25/12)</f>
        <v>18.956878850102669</v>
      </c>
      <c r="F579" s="373">
        <f t="shared" ref="F579:F642" si="292">D579/365.25</f>
        <v>1.5797399041752225</v>
      </c>
      <c r="G579" s="373">
        <f t="shared" ref="G579:G642" si="293">E579+9</f>
        <v>27.956878850102669</v>
      </c>
      <c r="H579" s="374">
        <f t="shared" ref="H579:H642" si="294">$G579^gamma_drug1/(G579^gamma+(AGE_50_drug1+9)^gamma_drug1)</f>
        <v>0.98607302639276806</v>
      </c>
      <c r="I579" s="374">
        <f t="shared" si="267"/>
        <v>0.90270978302190974</v>
      </c>
      <c r="J579" s="374">
        <f t="shared" si="268"/>
        <v>0.9302870279154688</v>
      </c>
      <c r="K579" s="265" cm="1">
        <f t="array" ref="K579">$G579^gamma_drug4/($G579^gamma_drug4+(AGE_50_drug4+9)^gamma_drug4)</f>
        <v>1</v>
      </c>
      <c r="L579" s="264">
        <f t="shared" si="269"/>
        <v>577</v>
      </c>
      <c r="M579" s="264">
        <f t="shared" si="270"/>
        <v>-0.12745000000000001</v>
      </c>
      <c r="N579" s="264">
        <f t="shared" si="271"/>
        <v>10.782299999999999</v>
      </c>
      <c r="O579" s="264">
        <f t="shared" si="272"/>
        <v>0.11738499999999999</v>
      </c>
      <c r="P579" s="264">
        <f t="shared" si="273"/>
        <v>7.57</v>
      </c>
      <c r="Q579" s="264">
        <f t="shared" si="274"/>
        <v>8.2494999999999994</v>
      </c>
      <c r="R579" s="264">
        <f t="shared" si="275"/>
        <v>8.6775000000000002</v>
      </c>
      <c r="S579" s="264">
        <f t="shared" si="276"/>
        <v>8.9134999999999991</v>
      </c>
      <c r="T579" s="264">
        <f t="shared" si="277"/>
        <v>9.2929999999999993</v>
      </c>
      <c r="U579" s="264">
        <f t="shared" si="278"/>
        <v>9.5584999999999987</v>
      </c>
      <c r="V579" s="264">
        <f t="shared" si="279"/>
        <v>9.9670000000000005</v>
      </c>
      <c r="W579" s="264">
        <f t="shared" si="280"/>
        <v>10.782</v>
      </c>
      <c r="X579" s="264">
        <f t="shared" si="281"/>
        <v>11.6745</v>
      </c>
      <c r="Y579" s="264">
        <f t="shared" si="282"/>
        <v>12.1875</v>
      </c>
      <c r="Z579" s="264">
        <f t="shared" si="283"/>
        <v>12.55</v>
      </c>
      <c r="AA579" s="264">
        <f t="shared" si="284"/>
        <v>13.1105</v>
      </c>
      <c r="AB579" s="264">
        <f t="shared" si="285"/>
        <v>13.49</v>
      </c>
      <c r="AC579" s="264">
        <f t="shared" si="286"/>
        <v>14.241</v>
      </c>
      <c r="AD579" s="264">
        <f t="shared" si="287"/>
        <v>15.6455</v>
      </c>
      <c r="AF579" s="266">
        <v>577</v>
      </c>
      <c r="AG579" s="266">
        <v>1.5100000000000001E-2</v>
      </c>
      <c r="AH579" s="266">
        <v>11.1342</v>
      </c>
      <c r="AI579" s="266">
        <v>0.11162</v>
      </c>
      <c r="AJ579" s="266">
        <v>7.8789999999999996</v>
      </c>
      <c r="AK579" s="266">
        <v>8.5839999999999996</v>
      </c>
      <c r="AL579" s="266">
        <v>9.0229999999999997</v>
      </c>
      <c r="AM579" s="266">
        <v>9.2639999999999993</v>
      </c>
      <c r="AN579" s="266">
        <v>9.6489999999999991</v>
      </c>
      <c r="AO579" s="266">
        <v>9.9169999999999998</v>
      </c>
      <c r="AP579" s="266">
        <v>10.326000000000001</v>
      </c>
      <c r="AQ579" s="266">
        <v>11.134</v>
      </c>
      <c r="AR579" s="266">
        <v>12.004</v>
      </c>
      <c r="AS579" s="266">
        <v>12.497999999999999</v>
      </c>
      <c r="AT579" s="266">
        <v>12.843999999999999</v>
      </c>
      <c r="AU579" s="266">
        <v>13.375</v>
      </c>
      <c r="AV579" s="266">
        <v>13.731</v>
      </c>
      <c r="AW579" s="266">
        <v>14.428000000000001</v>
      </c>
      <c r="AX579" s="266">
        <v>15.706</v>
      </c>
      <c r="BA579" s="372">
        <v>577</v>
      </c>
      <c r="BB579" s="372">
        <v>-0.27</v>
      </c>
      <c r="BC579" s="372">
        <v>10.430400000000001</v>
      </c>
      <c r="BD579" s="372">
        <v>0.12315</v>
      </c>
      <c r="BE579" s="372">
        <v>7.2610000000000001</v>
      </c>
      <c r="BF579" s="372">
        <v>7.915</v>
      </c>
      <c r="BG579" s="372">
        <v>8.3320000000000007</v>
      </c>
      <c r="BH579" s="372">
        <v>8.5630000000000006</v>
      </c>
      <c r="BI579" s="372">
        <v>8.9369999999999994</v>
      </c>
      <c r="BJ579" s="372">
        <v>9.1999999999999993</v>
      </c>
      <c r="BK579" s="372">
        <v>9.6080000000000005</v>
      </c>
      <c r="BL579" s="372">
        <v>10.43</v>
      </c>
      <c r="BM579" s="372">
        <v>11.345000000000001</v>
      </c>
      <c r="BN579" s="372">
        <v>11.877000000000001</v>
      </c>
      <c r="BO579" s="372">
        <v>12.256</v>
      </c>
      <c r="BP579" s="372">
        <v>12.846</v>
      </c>
      <c r="BQ579" s="372">
        <v>13.249000000000001</v>
      </c>
      <c r="BR579" s="372">
        <v>14.054</v>
      </c>
      <c r="BS579" s="372">
        <v>15.585000000000001</v>
      </c>
    </row>
    <row r="580" spans="1:71" x14ac:dyDescent="0.2">
      <c r="A580" s="265">
        <f t="shared" si="288"/>
        <v>10.789</v>
      </c>
      <c r="B580" s="265">
        <f t="shared" si="289"/>
        <v>9.9730000000000008</v>
      </c>
      <c r="C580" s="265">
        <f t="shared" si="266"/>
        <v>11.682</v>
      </c>
      <c r="D580" s="265">
        <f t="shared" si="290"/>
        <v>578</v>
      </c>
      <c r="E580" s="373">
        <f t="shared" si="291"/>
        <v>18.989733059548254</v>
      </c>
      <c r="F580" s="373">
        <f t="shared" si="292"/>
        <v>1.5824777549623545</v>
      </c>
      <c r="G580" s="373">
        <f t="shared" si="293"/>
        <v>27.989733059548254</v>
      </c>
      <c r="H580" s="374">
        <f t="shared" si="294"/>
        <v>0.98614301450081732</v>
      </c>
      <c r="I580" s="374">
        <f t="shared" si="267"/>
        <v>0.903020848049225</v>
      </c>
      <c r="J580" s="374">
        <f t="shared" si="268"/>
        <v>0.93048480710085235</v>
      </c>
      <c r="K580" s="265" cm="1">
        <f t="array" ref="K580">$G580^gamma_drug4/($G580^gamma_drug4+(AGE_50_drug4+9)^gamma_drug4)</f>
        <v>1</v>
      </c>
      <c r="L580" s="264">
        <f t="shared" si="269"/>
        <v>578</v>
      </c>
      <c r="M580" s="264">
        <f t="shared" si="270"/>
        <v>-0.12764999999999999</v>
      </c>
      <c r="N580" s="264">
        <f t="shared" si="271"/>
        <v>10.78905</v>
      </c>
      <c r="O580" s="264">
        <f t="shared" si="272"/>
        <v>0.11738999999999999</v>
      </c>
      <c r="P580" s="264">
        <f t="shared" si="273"/>
        <v>7.5739999999999998</v>
      </c>
      <c r="Q580" s="264">
        <f t="shared" si="274"/>
        <v>8.2545000000000002</v>
      </c>
      <c r="R580" s="264">
        <f t="shared" si="275"/>
        <v>8.682500000000001</v>
      </c>
      <c r="S580" s="264">
        <f t="shared" si="276"/>
        <v>8.9194999999999993</v>
      </c>
      <c r="T580" s="264">
        <f t="shared" si="277"/>
        <v>9.2985000000000007</v>
      </c>
      <c r="U580" s="264">
        <f t="shared" si="278"/>
        <v>9.5644999999999989</v>
      </c>
      <c r="V580" s="264">
        <f t="shared" si="279"/>
        <v>9.9730000000000008</v>
      </c>
      <c r="W580" s="264">
        <f t="shared" si="280"/>
        <v>10.789</v>
      </c>
      <c r="X580" s="264">
        <f t="shared" si="281"/>
        <v>11.682</v>
      </c>
      <c r="Y580" s="264">
        <f t="shared" si="282"/>
        <v>12.195499999999999</v>
      </c>
      <c r="Z580" s="264">
        <f t="shared" si="283"/>
        <v>12.558</v>
      </c>
      <c r="AA580" s="264">
        <f t="shared" si="284"/>
        <v>13.119</v>
      </c>
      <c r="AB580" s="264">
        <f t="shared" si="285"/>
        <v>13.498000000000001</v>
      </c>
      <c r="AC580" s="264">
        <f t="shared" si="286"/>
        <v>14.25</v>
      </c>
      <c r="AD580" s="264">
        <f t="shared" si="287"/>
        <v>15.6555</v>
      </c>
      <c r="AF580" s="266">
        <v>578</v>
      </c>
      <c r="AG580" s="266">
        <v>1.49E-2</v>
      </c>
      <c r="AH580" s="266">
        <v>11.1409</v>
      </c>
      <c r="AI580" s="266">
        <v>0.11162999999999999</v>
      </c>
      <c r="AJ580" s="266">
        <v>7.883</v>
      </c>
      <c r="AK580" s="266">
        <v>8.5890000000000004</v>
      </c>
      <c r="AL580" s="266">
        <v>9.0280000000000005</v>
      </c>
      <c r="AM580" s="266">
        <v>9.27</v>
      </c>
      <c r="AN580" s="266">
        <v>9.6539999999999999</v>
      </c>
      <c r="AO580" s="266">
        <v>9.923</v>
      </c>
      <c r="AP580" s="266">
        <v>10.332000000000001</v>
      </c>
      <c r="AQ580" s="266">
        <v>11.141</v>
      </c>
      <c r="AR580" s="266">
        <v>12.012</v>
      </c>
      <c r="AS580" s="266">
        <v>12.506</v>
      </c>
      <c r="AT580" s="266">
        <v>12.852</v>
      </c>
      <c r="AU580" s="266">
        <v>13.382999999999999</v>
      </c>
      <c r="AV580" s="266">
        <v>13.739000000000001</v>
      </c>
      <c r="AW580" s="266">
        <v>14.436999999999999</v>
      </c>
      <c r="AX580" s="266">
        <v>15.715999999999999</v>
      </c>
      <c r="BA580" s="372">
        <v>578</v>
      </c>
      <c r="BB580" s="372">
        <v>-0.2702</v>
      </c>
      <c r="BC580" s="372">
        <v>10.437200000000001</v>
      </c>
      <c r="BD580" s="372">
        <v>0.12315</v>
      </c>
      <c r="BE580" s="372">
        <v>7.2649999999999997</v>
      </c>
      <c r="BF580" s="372">
        <v>7.92</v>
      </c>
      <c r="BG580" s="372">
        <v>8.3369999999999997</v>
      </c>
      <c r="BH580" s="372">
        <v>8.5690000000000008</v>
      </c>
      <c r="BI580" s="372">
        <v>8.9429999999999996</v>
      </c>
      <c r="BJ580" s="372">
        <v>9.2059999999999995</v>
      </c>
      <c r="BK580" s="372">
        <v>9.6140000000000008</v>
      </c>
      <c r="BL580" s="372">
        <v>10.436999999999999</v>
      </c>
      <c r="BM580" s="372">
        <v>11.352</v>
      </c>
      <c r="BN580" s="372">
        <v>11.885</v>
      </c>
      <c r="BO580" s="372">
        <v>12.263999999999999</v>
      </c>
      <c r="BP580" s="372">
        <v>12.855</v>
      </c>
      <c r="BQ580" s="372">
        <v>13.257</v>
      </c>
      <c r="BR580" s="372">
        <v>14.063000000000001</v>
      </c>
      <c r="BS580" s="372">
        <v>15.595000000000001</v>
      </c>
    </row>
    <row r="581" spans="1:71" x14ac:dyDescent="0.2">
      <c r="A581" s="265">
        <f t="shared" si="288"/>
        <v>10.795999999999999</v>
      </c>
      <c r="B581" s="265">
        <f t="shared" si="289"/>
        <v>9.9794999999999998</v>
      </c>
      <c r="C581" s="265">
        <f t="shared" si="266"/>
        <v>11.689</v>
      </c>
      <c r="D581" s="265">
        <f t="shared" si="290"/>
        <v>579</v>
      </c>
      <c r="E581" s="373">
        <f t="shared" si="291"/>
        <v>19.022587268993838</v>
      </c>
      <c r="F581" s="373">
        <f t="shared" si="292"/>
        <v>1.5852156057494866</v>
      </c>
      <c r="G581" s="373">
        <f t="shared" si="293"/>
        <v>28.022587268993838</v>
      </c>
      <c r="H581" s="374">
        <f t="shared" si="294"/>
        <v>0.98621257431671128</v>
      </c>
      <c r="I581" s="374">
        <f t="shared" si="267"/>
        <v>0.9033306616658533</v>
      </c>
      <c r="J581" s="374">
        <f t="shared" si="268"/>
        <v>0.93068183588330911</v>
      </c>
      <c r="K581" s="265" cm="1">
        <f t="array" ref="K581">$G581^gamma_drug4/($G581^gamma_drug4+(AGE_50_drug4+9)^gamma_drug4)</f>
        <v>1</v>
      </c>
      <c r="L581" s="264">
        <f t="shared" si="269"/>
        <v>579</v>
      </c>
      <c r="M581" s="264">
        <f t="shared" si="270"/>
        <v>-0.12790000000000001</v>
      </c>
      <c r="N581" s="264">
        <f t="shared" si="271"/>
        <v>10.7958</v>
      </c>
      <c r="O581" s="264">
        <f t="shared" si="272"/>
        <v>0.1174</v>
      </c>
      <c r="P581" s="264">
        <f t="shared" si="273"/>
        <v>7.5789999999999997</v>
      </c>
      <c r="Q581" s="264">
        <f t="shared" si="274"/>
        <v>8.2594999999999992</v>
      </c>
      <c r="R581" s="264">
        <f t="shared" si="275"/>
        <v>8.6879999999999988</v>
      </c>
      <c r="S581" s="264">
        <f t="shared" si="276"/>
        <v>8.9250000000000007</v>
      </c>
      <c r="T581" s="264">
        <f t="shared" si="277"/>
        <v>9.3040000000000003</v>
      </c>
      <c r="U581" s="264">
        <f t="shared" si="278"/>
        <v>9.57</v>
      </c>
      <c r="V581" s="264">
        <f t="shared" si="279"/>
        <v>9.9794999999999998</v>
      </c>
      <c r="W581" s="264">
        <f t="shared" si="280"/>
        <v>10.795999999999999</v>
      </c>
      <c r="X581" s="264">
        <f t="shared" si="281"/>
        <v>11.689</v>
      </c>
      <c r="Y581" s="264">
        <f t="shared" si="282"/>
        <v>12.2035</v>
      </c>
      <c r="Z581" s="264">
        <f t="shared" si="283"/>
        <v>12.565999999999999</v>
      </c>
      <c r="AA581" s="264">
        <f t="shared" si="284"/>
        <v>13.1275</v>
      </c>
      <c r="AB581" s="264">
        <f t="shared" si="285"/>
        <v>13.507</v>
      </c>
      <c r="AC581" s="264">
        <f t="shared" si="286"/>
        <v>14.26</v>
      </c>
      <c r="AD581" s="264">
        <f t="shared" si="287"/>
        <v>15.666499999999999</v>
      </c>
      <c r="AF581" s="266">
        <v>579</v>
      </c>
      <c r="AG581" s="266">
        <v>1.47E-2</v>
      </c>
      <c r="AH581" s="266">
        <v>11.147600000000001</v>
      </c>
      <c r="AI581" s="266">
        <v>0.11165</v>
      </c>
      <c r="AJ581" s="266">
        <v>7.8879999999999999</v>
      </c>
      <c r="AK581" s="266">
        <v>8.593</v>
      </c>
      <c r="AL581" s="266">
        <v>9.0329999999999995</v>
      </c>
      <c r="AM581" s="266">
        <v>9.2750000000000004</v>
      </c>
      <c r="AN581" s="266">
        <v>9.66</v>
      </c>
      <c r="AO581" s="266">
        <v>9.9280000000000008</v>
      </c>
      <c r="AP581" s="266">
        <v>10.339</v>
      </c>
      <c r="AQ581" s="266">
        <v>11.148</v>
      </c>
      <c r="AR581" s="266">
        <v>12.019</v>
      </c>
      <c r="AS581" s="266">
        <v>12.513999999999999</v>
      </c>
      <c r="AT581" s="266">
        <v>12.86</v>
      </c>
      <c r="AU581" s="266">
        <v>13.391999999999999</v>
      </c>
      <c r="AV581" s="266">
        <v>13.747999999999999</v>
      </c>
      <c r="AW581" s="266">
        <v>14.446999999999999</v>
      </c>
      <c r="AX581" s="266">
        <v>15.727</v>
      </c>
      <c r="BA581" s="372">
        <v>579</v>
      </c>
      <c r="BB581" s="372">
        <v>-0.27050000000000002</v>
      </c>
      <c r="BC581" s="372">
        <v>10.444000000000001</v>
      </c>
      <c r="BD581" s="372">
        <v>0.12315</v>
      </c>
      <c r="BE581" s="372">
        <v>7.27</v>
      </c>
      <c r="BF581" s="372">
        <v>7.9260000000000002</v>
      </c>
      <c r="BG581" s="372">
        <v>8.343</v>
      </c>
      <c r="BH581" s="372">
        <v>8.5749999999999993</v>
      </c>
      <c r="BI581" s="372">
        <v>8.9480000000000004</v>
      </c>
      <c r="BJ581" s="372">
        <v>9.2119999999999997</v>
      </c>
      <c r="BK581" s="372">
        <v>9.6199999999999992</v>
      </c>
      <c r="BL581" s="372">
        <v>10.444000000000001</v>
      </c>
      <c r="BM581" s="372">
        <v>11.359</v>
      </c>
      <c r="BN581" s="372">
        <v>11.893000000000001</v>
      </c>
      <c r="BO581" s="372">
        <v>12.272</v>
      </c>
      <c r="BP581" s="372">
        <v>12.863</v>
      </c>
      <c r="BQ581" s="372">
        <v>13.266</v>
      </c>
      <c r="BR581" s="372">
        <v>14.073</v>
      </c>
      <c r="BS581" s="372">
        <v>15.606</v>
      </c>
    </row>
    <row r="582" spans="1:71" x14ac:dyDescent="0.2">
      <c r="A582" s="265">
        <f t="shared" si="288"/>
        <v>10.8025</v>
      </c>
      <c r="B582" s="265">
        <f t="shared" si="289"/>
        <v>9.9860000000000007</v>
      </c>
      <c r="C582" s="265">
        <f t="shared" si="266"/>
        <v>11.6965</v>
      </c>
      <c r="D582" s="265">
        <f t="shared" si="290"/>
        <v>580</v>
      </c>
      <c r="E582" s="373">
        <f t="shared" si="291"/>
        <v>19.055441478439427</v>
      </c>
      <c r="F582" s="373">
        <f t="shared" si="292"/>
        <v>1.5879534565366187</v>
      </c>
      <c r="G582" s="373">
        <f t="shared" si="293"/>
        <v>28.055441478439427</v>
      </c>
      <c r="H582" s="374">
        <f t="shared" si="294"/>
        <v>0.9862817089098681</v>
      </c>
      <c r="I582" s="374">
        <f t="shared" si="267"/>
        <v>0.90363922968756405</v>
      </c>
      <c r="J582" s="374">
        <f t="shared" si="268"/>
        <v>0.93087811774898799</v>
      </c>
      <c r="K582" s="265" cm="1">
        <f t="array" ref="K582">$G582^gamma_drug4/($G582^gamma_drug4+(AGE_50_drug4+9)^gamma_drug4)</f>
        <v>1</v>
      </c>
      <c r="L582" s="264">
        <f t="shared" si="269"/>
        <v>580</v>
      </c>
      <c r="M582" s="264">
        <f t="shared" si="270"/>
        <v>-0.12814999999999999</v>
      </c>
      <c r="N582" s="264">
        <f t="shared" si="271"/>
        <v>10.80255</v>
      </c>
      <c r="O582" s="264">
        <f t="shared" si="272"/>
        <v>0.11741</v>
      </c>
      <c r="P582" s="264">
        <f t="shared" si="273"/>
        <v>7.5835000000000008</v>
      </c>
      <c r="Q582" s="264">
        <f t="shared" si="274"/>
        <v>8.2645</v>
      </c>
      <c r="R582" s="264">
        <f t="shared" si="275"/>
        <v>8.6935000000000002</v>
      </c>
      <c r="S582" s="264">
        <f t="shared" si="276"/>
        <v>8.9305000000000003</v>
      </c>
      <c r="T582" s="264">
        <f t="shared" si="277"/>
        <v>9.31</v>
      </c>
      <c r="U582" s="264">
        <f t="shared" si="278"/>
        <v>9.5760000000000005</v>
      </c>
      <c r="V582" s="264">
        <f t="shared" si="279"/>
        <v>9.9860000000000007</v>
      </c>
      <c r="W582" s="264">
        <f t="shared" si="280"/>
        <v>10.8025</v>
      </c>
      <c r="X582" s="264">
        <f t="shared" si="281"/>
        <v>11.6965</v>
      </c>
      <c r="Y582" s="264">
        <f t="shared" si="282"/>
        <v>12.211500000000001</v>
      </c>
      <c r="Z582" s="264">
        <f t="shared" si="283"/>
        <v>12.574</v>
      </c>
      <c r="AA582" s="264">
        <f t="shared" si="284"/>
        <v>13.135999999999999</v>
      </c>
      <c r="AB582" s="264">
        <f t="shared" si="285"/>
        <v>13.516</v>
      </c>
      <c r="AC582" s="264">
        <f t="shared" si="286"/>
        <v>14.269</v>
      </c>
      <c r="AD582" s="264">
        <f t="shared" si="287"/>
        <v>15.677</v>
      </c>
      <c r="AF582" s="266">
        <v>580</v>
      </c>
      <c r="AG582" s="266">
        <v>1.44E-2</v>
      </c>
      <c r="AH582" s="266">
        <v>11.154299999999999</v>
      </c>
      <c r="AI582" s="266">
        <v>0.11166</v>
      </c>
      <c r="AJ582" s="266">
        <v>7.8920000000000003</v>
      </c>
      <c r="AK582" s="266">
        <v>8.5980000000000008</v>
      </c>
      <c r="AL582" s="266">
        <v>9.0389999999999997</v>
      </c>
      <c r="AM582" s="266">
        <v>9.2810000000000006</v>
      </c>
      <c r="AN582" s="266">
        <v>9.6660000000000004</v>
      </c>
      <c r="AO582" s="266">
        <v>9.9339999999999993</v>
      </c>
      <c r="AP582" s="266">
        <v>10.345000000000001</v>
      </c>
      <c r="AQ582" s="266">
        <v>11.154</v>
      </c>
      <c r="AR582" s="266">
        <v>12.026</v>
      </c>
      <c r="AS582" s="266">
        <v>12.522</v>
      </c>
      <c r="AT582" s="266">
        <v>12.868</v>
      </c>
      <c r="AU582" s="266">
        <v>13.4</v>
      </c>
      <c r="AV582" s="266">
        <v>13.757</v>
      </c>
      <c r="AW582" s="266">
        <v>14.456</v>
      </c>
      <c r="AX582" s="266">
        <v>15.737</v>
      </c>
      <c r="BA582" s="372">
        <v>580</v>
      </c>
      <c r="BB582" s="372">
        <v>-0.2707</v>
      </c>
      <c r="BC582" s="372">
        <v>10.450799999999999</v>
      </c>
      <c r="BD582" s="372">
        <v>0.12316000000000001</v>
      </c>
      <c r="BE582" s="372">
        <v>7.2750000000000004</v>
      </c>
      <c r="BF582" s="372">
        <v>7.931</v>
      </c>
      <c r="BG582" s="372">
        <v>8.3480000000000008</v>
      </c>
      <c r="BH582" s="372">
        <v>8.58</v>
      </c>
      <c r="BI582" s="372">
        <v>8.9540000000000006</v>
      </c>
      <c r="BJ582" s="372">
        <v>9.218</v>
      </c>
      <c r="BK582" s="372">
        <v>9.6270000000000007</v>
      </c>
      <c r="BL582" s="372">
        <v>10.451000000000001</v>
      </c>
      <c r="BM582" s="372">
        <v>11.367000000000001</v>
      </c>
      <c r="BN582" s="372">
        <v>11.901</v>
      </c>
      <c r="BO582" s="372">
        <v>12.28</v>
      </c>
      <c r="BP582" s="372">
        <v>12.872</v>
      </c>
      <c r="BQ582" s="372">
        <v>13.275</v>
      </c>
      <c r="BR582" s="372">
        <v>14.082000000000001</v>
      </c>
      <c r="BS582" s="372">
        <v>15.617000000000001</v>
      </c>
    </row>
    <row r="583" spans="1:71" x14ac:dyDescent="0.2">
      <c r="A583" s="265">
        <f t="shared" si="288"/>
        <v>10.8095</v>
      </c>
      <c r="B583" s="265">
        <f t="shared" si="289"/>
        <v>9.9920000000000009</v>
      </c>
      <c r="C583" s="265">
        <f t="shared" si="266"/>
        <v>11.704000000000001</v>
      </c>
      <c r="D583" s="265">
        <f t="shared" si="290"/>
        <v>581</v>
      </c>
      <c r="E583" s="373">
        <f t="shared" si="291"/>
        <v>19.088295687885012</v>
      </c>
      <c r="F583" s="373">
        <f t="shared" si="292"/>
        <v>1.5906913073237507</v>
      </c>
      <c r="G583" s="373">
        <f t="shared" si="293"/>
        <v>28.088295687885012</v>
      </c>
      <c r="H583" s="374">
        <f t="shared" si="294"/>
        <v>0.98635042132469652</v>
      </c>
      <c r="I583" s="374">
        <f t="shared" si="267"/>
        <v>0.90394655790133416</v>
      </c>
      <c r="J583" s="374">
        <f t="shared" si="268"/>
        <v>0.93107365616536664</v>
      </c>
      <c r="K583" s="265" cm="1">
        <f t="array" ref="K583">$G583^gamma_drug4/($G583^gamma_drug4+(AGE_50_drug4+9)^gamma_drug4)</f>
        <v>1</v>
      </c>
      <c r="L583" s="264">
        <f t="shared" si="269"/>
        <v>581</v>
      </c>
      <c r="M583" s="264">
        <f t="shared" si="270"/>
        <v>-0.12834999999999999</v>
      </c>
      <c r="N583" s="264">
        <f t="shared" si="271"/>
        <v>10.80935</v>
      </c>
      <c r="O583" s="264">
        <f t="shared" si="272"/>
        <v>0.11742</v>
      </c>
      <c r="P583" s="264">
        <f t="shared" si="273"/>
        <v>7.5884999999999998</v>
      </c>
      <c r="Q583" s="264">
        <f t="shared" si="274"/>
        <v>8.2695000000000007</v>
      </c>
      <c r="R583" s="264">
        <f t="shared" si="275"/>
        <v>8.6984999999999992</v>
      </c>
      <c r="S583" s="264">
        <f t="shared" si="276"/>
        <v>8.9359999999999999</v>
      </c>
      <c r="T583" s="264">
        <f t="shared" si="277"/>
        <v>9.3155000000000001</v>
      </c>
      <c r="U583" s="264">
        <f t="shared" si="278"/>
        <v>9.5820000000000007</v>
      </c>
      <c r="V583" s="264">
        <f t="shared" si="279"/>
        <v>9.9920000000000009</v>
      </c>
      <c r="W583" s="264">
        <f t="shared" si="280"/>
        <v>10.8095</v>
      </c>
      <c r="X583" s="264">
        <f t="shared" si="281"/>
        <v>11.704000000000001</v>
      </c>
      <c r="Y583" s="264">
        <f t="shared" si="282"/>
        <v>12.218499999999999</v>
      </c>
      <c r="Z583" s="264">
        <f t="shared" si="283"/>
        <v>12.5825</v>
      </c>
      <c r="AA583" s="264">
        <f t="shared" si="284"/>
        <v>13.144</v>
      </c>
      <c r="AB583" s="264">
        <f t="shared" si="285"/>
        <v>13.5245</v>
      </c>
      <c r="AC583" s="264">
        <f t="shared" si="286"/>
        <v>14.278500000000001</v>
      </c>
      <c r="AD583" s="264">
        <f t="shared" si="287"/>
        <v>15.6875</v>
      </c>
      <c r="AF583" s="266">
        <v>581</v>
      </c>
      <c r="AG583" s="266">
        <v>1.4200000000000001E-2</v>
      </c>
      <c r="AH583" s="266">
        <v>11.161</v>
      </c>
      <c r="AI583" s="266">
        <v>0.11168</v>
      </c>
      <c r="AJ583" s="266">
        <v>7.8970000000000002</v>
      </c>
      <c r="AK583" s="266">
        <v>8.6029999999999998</v>
      </c>
      <c r="AL583" s="266">
        <v>9.0440000000000005</v>
      </c>
      <c r="AM583" s="266">
        <v>9.2859999999999996</v>
      </c>
      <c r="AN583" s="266">
        <v>9.6709999999999994</v>
      </c>
      <c r="AO583" s="266">
        <v>9.94</v>
      </c>
      <c r="AP583" s="266">
        <v>10.351000000000001</v>
      </c>
      <c r="AQ583" s="266">
        <v>11.161</v>
      </c>
      <c r="AR583" s="266">
        <v>12.034000000000001</v>
      </c>
      <c r="AS583" s="266">
        <v>12.529</v>
      </c>
      <c r="AT583" s="266">
        <v>12.877000000000001</v>
      </c>
      <c r="AU583" s="266">
        <v>13.407999999999999</v>
      </c>
      <c r="AV583" s="266">
        <v>13.765000000000001</v>
      </c>
      <c r="AW583" s="266">
        <v>14.465</v>
      </c>
      <c r="AX583" s="266">
        <v>15.747999999999999</v>
      </c>
      <c r="BA583" s="372">
        <v>581</v>
      </c>
      <c r="BB583" s="372">
        <v>-0.27089999999999997</v>
      </c>
      <c r="BC583" s="372">
        <v>10.457700000000001</v>
      </c>
      <c r="BD583" s="372">
        <v>0.12316000000000001</v>
      </c>
      <c r="BE583" s="372">
        <v>7.28</v>
      </c>
      <c r="BF583" s="372">
        <v>7.9359999999999999</v>
      </c>
      <c r="BG583" s="372">
        <v>8.3529999999999998</v>
      </c>
      <c r="BH583" s="372">
        <v>8.5860000000000003</v>
      </c>
      <c r="BI583" s="372">
        <v>8.9600000000000009</v>
      </c>
      <c r="BJ583" s="372">
        <v>9.2240000000000002</v>
      </c>
      <c r="BK583" s="372">
        <v>9.6329999999999991</v>
      </c>
      <c r="BL583" s="372">
        <v>10.458</v>
      </c>
      <c r="BM583" s="372">
        <v>11.374000000000001</v>
      </c>
      <c r="BN583" s="372">
        <v>11.907999999999999</v>
      </c>
      <c r="BO583" s="372">
        <v>12.288</v>
      </c>
      <c r="BP583" s="372">
        <v>12.88</v>
      </c>
      <c r="BQ583" s="372">
        <v>13.284000000000001</v>
      </c>
      <c r="BR583" s="372">
        <v>14.092000000000001</v>
      </c>
      <c r="BS583" s="372">
        <v>15.627000000000001</v>
      </c>
    </row>
    <row r="584" spans="1:71" x14ac:dyDescent="0.2">
      <c r="A584" s="265">
        <f t="shared" si="288"/>
        <v>10.8165</v>
      </c>
      <c r="B584" s="265">
        <f t="shared" si="289"/>
        <v>9.9979999999999993</v>
      </c>
      <c r="C584" s="265">
        <f t="shared" si="266"/>
        <v>11.711500000000001</v>
      </c>
      <c r="D584" s="265">
        <f t="shared" si="290"/>
        <v>582</v>
      </c>
      <c r="E584" s="373">
        <f t="shared" si="291"/>
        <v>19.121149897330596</v>
      </c>
      <c r="F584" s="373">
        <f t="shared" si="292"/>
        <v>1.593429158110883</v>
      </c>
      <c r="G584" s="373">
        <f t="shared" si="293"/>
        <v>28.121149897330596</v>
      </c>
      <c r="H584" s="374">
        <f t="shared" si="294"/>
        <v>0.98641871458082098</v>
      </c>
      <c r="I584" s="374">
        <f t="shared" si="267"/>
        <v>0.90425265206548133</v>
      </c>
      <c r="J584" s="374">
        <f t="shared" si="268"/>
        <v>0.93126845458136087</v>
      </c>
      <c r="K584" s="265" cm="1">
        <f t="array" ref="K584">$G584^gamma_drug4/($G584^gamma_drug4+(AGE_50_drug4+9)^gamma_drug4)</f>
        <v>1</v>
      </c>
      <c r="L584" s="264">
        <f t="shared" si="269"/>
        <v>582</v>
      </c>
      <c r="M584" s="264">
        <f t="shared" si="270"/>
        <v>-0.12855</v>
      </c>
      <c r="N584" s="264">
        <f t="shared" si="271"/>
        <v>10.816050000000001</v>
      </c>
      <c r="O584" s="264">
        <f t="shared" si="272"/>
        <v>0.117425</v>
      </c>
      <c r="P584" s="264">
        <f t="shared" si="273"/>
        <v>7.593</v>
      </c>
      <c r="Q584" s="264">
        <f t="shared" si="274"/>
        <v>8.2744999999999997</v>
      </c>
      <c r="R584" s="264">
        <f t="shared" si="275"/>
        <v>8.7040000000000006</v>
      </c>
      <c r="S584" s="264">
        <f t="shared" si="276"/>
        <v>8.9415000000000013</v>
      </c>
      <c r="T584" s="264">
        <f t="shared" si="277"/>
        <v>9.3215000000000003</v>
      </c>
      <c r="U584" s="264">
        <f t="shared" si="278"/>
        <v>9.588000000000001</v>
      </c>
      <c r="V584" s="264">
        <f t="shared" si="279"/>
        <v>9.9979999999999993</v>
      </c>
      <c r="W584" s="264">
        <f t="shared" si="280"/>
        <v>10.8165</v>
      </c>
      <c r="X584" s="264">
        <f t="shared" si="281"/>
        <v>11.711500000000001</v>
      </c>
      <c r="Y584" s="264">
        <f t="shared" si="282"/>
        <v>12.226500000000001</v>
      </c>
      <c r="Z584" s="264">
        <f t="shared" si="283"/>
        <v>12.59</v>
      </c>
      <c r="AA584" s="264">
        <f t="shared" si="284"/>
        <v>13.152999999999999</v>
      </c>
      <c r="AB584" s="264">
        <f t="shared" si="285"/>
        <v>13.5335</v>
      </c>
      <c r="AC584" s="264">
        <f t="shared" si="286"/>
        <v>14.287500000000001</v>
      </c>
      <c r="AD584" s="264">
        <f t="shared" si="287"/>
        <v>15.698</v>
      </c>
      <c r="AF584" s="266">
        <v>582</v>
      </c>
      <c r="AG584" s="266">
        <v>1.4E-2</v>
      </c>
      <c r="AH584" s="266">
        <v>11.1676</v>
      </c>
      <c r="AI584" s="266">
        <v>0.11169</v>
      </c>
      <c r="AJ584" s="266">
        <v>7.9009999999999998</v>
      </c>
      <c r="AK584" s="266">
        <v>8.6080000000000005</v>
      </c>
      <c r="AL584" s="266">
        <v>9.0489999999999995</v>
      </c>
      <c r="AM584" s="266">
        <v>9.2910000000000004</v>
      </c>
      <c r="AN584" s="266">
        <v>9.6769999999999996</v>
      </c>
      <c r="AO584" s="266">
        <v>9.9459999999999997</v>
      </c>
      <c r="AP584" s="266">
        <v>10.356999999999999</v>
      </c>
      <c r="AQ584" s="266">
        <v>11.167999999999999</v>
      </c>
      <c r="AR584" s="266">
        <v>12.041</v>
      </c>
      <c r="AS584" s="266">
        <v>12.537000000000001</v>
      </c>
      <c r="AT584" s="266">
        <v>12.884</v>
      </c>
      <c r="AU584" s="266">
        <v>13.417</v>
      </c>
      <c r="AV584" s="266">
        <v>13.773999999999999</v>
      </c>
      <c r="AW584" s="266">
        <v>14.474</v>
      </c>
      <c r="AX584" s="266">
        <v>15.757999999999999</v>
      </c>
      <c r="BA584" s="372">
        <v>582</v>
      </c>
      <c r="BB584" s="372">
        <v>-0.27110000000000001</v>
      </c>
      <c r="BC584" s="372">
        <v>10.464499999999999</v>
      </c>
      <c r="BD584" s="372">
        <v>0.12316000000000001</v>
      </c>
      <c r="BE584" s="372">
        <v>7.2850000000000001</v>
      </c>
      <c r="BF584" s="372">
        <v>7.9409999999999998</v>
      </c>
      <c r="BG584" s="372">
        <v>8.359</v>
      </c>
      <c r="BH584" s="372">
        <v>8.5920000000000005</v>
      </c>
      <c r="BI584" s="372">
        <v>8.9659999999999993</v>
      </c>
      <c r="BJ584" s="372">
        <v>9.23</v>
      </c>
      <c r="BK584" s="372">
        <v>9.6389999999999993</v>
      </c>
      <c r="BL584" s="372">
        <v>10.465</v>
      </c>
      <c r="BM584" s="372">
        <v>11.382</v>
      </c>
      <c r="BN584" s="372">
        <v>11.916</v>
      </c>
      <c r="BO584" s="372">
        <v>12.295999999999999</v>
      </c>
      <c r="BP584" s="372">
        <v>12.888999999999999</v>
      </c>
      <c r="BQ584" s="372">
        <v>13.292999999999999</v>
      </c>
      <c r="BR584" s="372">
        <v>14.101000000000001</v>
      </c>
      <c r="BS584" s="372">
        <v>15.638</v>
      </c>
    </row>
    <row r="585" spans="1:71" x14ac:dyDescent="0.2">
      <c r="A585" s="265">
        <f t="shared" si="288"/>
        <v>10.8225</v>
      </c>
      <c r="B585" s="265">
        <f t="shared" si="289"/>
        <v>10.004</v>
      </c>
      <c r="C585" s="265">
        <f t="shared" si="266"/>
        <v>11.718499999999999</v>
      </c>
      <c r="D585" s="265">
        <f t="shared" si="290"/>
        <v>583</v>
      </c>
      <c r="E585" s="373">
        <f t="shared" si="291"/>
        <v>19.154004106776181</v>
      </c>
      <c r="F585" s="373">
        <f t="shared" si="292"/>
        <v>1.5961670088980151</v>
      </c>
      <c r="G585" s="373">
        <f t="shared" si="293"/>
        <v>28.154004106776181</v>
      </c>
      <c r="H585" s="374">
        <f t="shared" si="294"/>
        <v>0.98648659167330599</v>
      </c>
      <c r="I585" s="374">
        <f t="shared" si="267"/>
        <v>0.90455751790979644</v>
      </c>
      <c r="J585" s="374">
        <f t="shared" si="268"/>
        <v>0.93146251642743294</v>
      </c>
      <c r="K585" s="265" cm="1">
        <f t="array" ref="K585">$G585^gamma_drug4/($G585^gamma_drug4+(AGE_50_drug4+9)^gamma_drug4)</f>
        <v>1</v>
      </c>
      <c r="L585" s="264">
        <f t="shared" si="269"/>
        <v>583</v>
      </c>
      <c r="M585" s="264">
        <f t="shared" si="270"/>
        <v>-0.12875</v>
      </c>
      <c r="N585" s="264">
        <f t="shared" si="271"/>
        <v>10.822800000000001</v>
      </c>
      <c r="O585" s="264">
        <f t="shared" si="272"/>
        <v>0.11743500000000001</v>
      </c>
      <c r="P585" s="264">
        <f t="shared" si="273"/>
        <v>7.5979999999999999</v>
      </c>
      <c r="Q585" s="264">
        <f t="shared" si="274"/>
        <v>8.2794999999999987</v>
      </c>
      <c r="R585" s="264">
        <f t="shared" si="275"/>
        <v>8.7089999999999996</v>
      </c>
      <c r="S585" s="264">
        <f t="shared" si="276"/>
        <v>8.9465000000000003</v>
      </c>
      <c r="T585" s="264">
        <f t="shared" si="277"/>
        <v>9.327</v>
      </c>
      <c r="U585" s="264">
        <f t="shared" si="278"/>
        <v>9.5940000000000012</v>
      </c>
      <c r="V585" s="264">
        <f t="shared" si="279"/>
        <v>10.004</v>
      </c>
      <c r="W585" s="264">
        <f t="shared" si="280"/>
        <v>10.8225</v>
      </c>
      <c r="X585" s="264">
        <f t="shared" si="281"/>
        <v>11.718499999999999</v>
      </c>
      <c r="Y585" s="264">
        <f t="shared" si="282"/>
        <v>12.234500000000001</v>
      </c>
      <c r="Z585" s="264">
        <f t="shared" si="283"/>
        <v>12.597999999999999</v>
      </c>
      <c r="AA585" s="264">
        <f t="shared" si="284"/>
        <v>13.161000000000001</v>
      </c>
      <c r="AB585" s="264">
        <f t="shared" si="285"/>
        <v>13.542</v>
      </c>
      <c r="AC585" s="264">
        <f t="shared" si="286"/>
        <v>14.297000000000001</v>
      </c>
      <c r="AD585" s="264">
        <f t="shared" si="287"/>
        <v>15.708</v>
      </c>
      <c r="AF585" s="266">
        <v>583</v>
      </c>
      <c r="AG585" s="266">
        <v>1.38E-2</v>
      </c>
      <c r="AH585" s="266">
        <v>11.174300000000001</v>
      </c>
      <c r="AI585" s="266">
        <v>0.11171</v>
      </c>
      <c r="AJ585" s="266">
        <v>7.9059999999999997</v>
      </c>
      <c r="AK585" s="266">
        <v>8.6129999999999995</v>
      </c>
      <c r="AL585" s="266">
        <v>9.0540000000000003</v>
      </c>
      <c r="AM585" s="266">
        <v>9.2959999999999994</v>
      </c>
      <c r="AN585" s="266">
        <v>9.6820000000000004</v>
      </c>
      <c r="AO585" s="266">
        <v>9.952</v>
      </c>
      <c r="AP585" s="266">
        <v>10.363</v>
      </c>
      <c r="AQ585" s="266">
        <v>11.173999999999999</v>
      </c>
      <c r="AR585" s="266">
        <v>12.048</v>
      </c>
      <c r="AS585" s="266">
        <v>12.545</v>
      </c>
      <c r="AT585" s="266">
        <v>12.891999999999999</v>
      </c>
      <c r="AU585" s="266">
        <v>13.425000000000001</v>
      </c>
      <c r="AV585" s="266">
        <v>13.782999999999999</v>
      </c>
      <c r="AW585" s="266">
        <v>14.484</v>
      </c>
      <c r="AX585" s="266">
        <v>15.768000000000001</v>
      </c>
      <c r="BA585" s="372">
        <v>583</v>
      </c>
      <c r="BB585" s="372">
        <v>-0.27129999999999999</v>
      </c>
      <c r="BC585" s="372">
        <v>10.471299999999999</v>
      </c>
      <c r="BD585" s="372">
        <v>0.12316000000000001</v>
      </c>
      <c r="BE585" s="372">
        <v>7.29</v>
      </c>
      <c r="BF585" s="372">
        <v>7.9459999999999997</v>
      </c>
      <c r="BG585" s="372">
        <v>8.3640000000000008</v>
      </c>
      <c r="BH585" s="372">
        <v>8.5969999999999995</v>
      </c>
      <c r="BI585" s="372">
        <v>8.9719999999999995</v>
      </c>
      <c r="BJ585" s="372">
        <v>9.2360000000000007</v>
      </c>
      <c r="BK585" s="372">
        <v>9.6449999999999996</v>
      </c>
      <c r="BL585" s="372">
        <v>10.471</v>
      </c>
      <c r="BM585" s="372">
        <v>11.388999999999999</v>
      </c>
      <c r="BN585" s="372">
        <v>11.923999999999999</v>
      </c>
      <c r="BO585" s="372">
        <v>12.304</v>
      </c>
      <c r="BP585" s="372">
        <v>12.897</v>
      </c>
      <c r="BQ585" s="372">
        <v>13.301</v>
      </c>
      <c r="BR585" s="372">
        <v>14.11</v>
      </c>
      <c r="BS585" s="372">
        <v>15.648</v>
      </c>
    </row>
    <row r="586" spans="1:71" x14ac:dyDescent="0.2">
      <c r="A586" s="265">
        <f t="shared" si="288"/>
        <v>10.829499999999999</v>
      </c>
      <c r="B586" s="265">
        <f t="shared" si="289"/>
        <v>10.0105</v>
      </c>
      <c r="C586" s="265">
        <f t="shared" si="266"/>
        <v>11.7265</v>
      </c>
      <c r="D586" s="265">
        <f t="shared" si="290"/>
        <v>584</v>
      </c>
      <c r="E586" s="373">
        <f t="shared" si="291"/>
        <v>19.186858316221766</v>
      </c>
      <c r="F586" s="373">
        <f t="shared" si="292"/>
        <v>1.5989048596851472</v>
      </c>
      <c r="G586" s="373">
        <f t="shared" si="293"/>
        <v>28.186858316221766</v>
      </c>
      <c r="H586" s="374">
        <f t="shared" si="294"/>
        <v>0.98655405557287756</v>
      </c>
      <c r="I586" s="374">
        <f t="shared" si="267"/>
        <v>0.90486116113567672</v>
      </c>
      <c r="J586" s="374">
        <f t="shared" si="268"/>
        <v>0.93165584511569999</v>
      </c>
      <c r="K586" s="265" cm="1">
        <f t="array" ref="K586">$G586^gamma_drug4/($G586^gamma_drug4+(AGE_50_drug4+9)^gamma_drug4)</f>
        <v>1</v>
      </c>
      <c r="L586" s="264">
        <f t="shared" si="269"/>
        <v>584</v>
      </c>
      <c r="M586" s="264">
        <f t="shared" si="270"/>
        <v>-0.12895000000000001</v>
      </c>
      <c r="N586" s="264">
        <f t="shared" si="271"/>
        <v>10.829549999999999</v>
      </c>
      <c r="O586" s="264">
        <f t="shared" si="272"/>
        <v>0.11744</v>
      </c>
      <c r="P586" s="264">
        <f t="shared" si="273"/>
        <v>7.6020000000000003</v>
      </c>
      <c r="Q586" s="264">
        <f t="shared" si="274"/>
        <v>8.2850000000000001</v>
      </c>
      <c r="R586" s="264">
        <f t="shared" si="275"/>
        <v>8.7144999999999992</v>
      </c>
      <c r="S586" s="264">
        <f t="shared" si="276"/>
        <v>8.9525000000000006</v>
      </c>
      <c r="T586" s="264">
        <f t="shared" si="277"/>
        <v>9.3330000000000002</v>
      </c>
      <c r="U586" s="264">
        <f t="shared" si="278"/>
        <v>9.6000000000000014</v>
      </c>
      <c r="V586" s="264">
        <f t="shared" si="279"/>
        <v>10.0105</v>
      </c>
      <c r="W586" s="264">
        <f t="shared" si="280"/>
        <v>10.829499999999999</v>
      </c>
      <c r="X586" s="264">
        <f t="shared" si="281"/>
        <v>11.7265</v>
      </c>
      <c r="Y586" s="264">
        <f t="shared" si="282"/>
        <v>12.242000000000001</v>
      </c>
      <c r="Z586" s="264">
        <f t="shared" si="283"/>
        <v>12.606</v>
      </c>
      <c r="AA586" s="264">
        <f t="shared" si="284"/>
        <v>13.169</v>
      </c>
      <c r="AB586" s="264">
        <f t="shared" si="285"/>
        <v>13.5505</v>
      </c>
      <c r="AC586" s="264">
        <f t="shared" si="286"/>
        <v>14.3065</v>
      </c>
      <c r="AD586" s="264">
        <f t="shared" si="287"/>
        <v>15.718499999999999</v>
      </c>
      <c r="AF586" s="266">
        <v>584</v>
      </c>
      <c r="AG586" s="266">
        <v>1.3599999999999999E-2</v>
      </c>
      <c r="AH586" s="266">
        <v>11.180999999999999</v>
      </c>
      <c r="AI586" s="266">
        <v>0.11172</v>
      </c>
      <c r="AJ586" s="266">
        <v>7.91</v>
      </c>
      <c r="AK586" s="266">
        <v>8.6180000000000003</v>
      </c>
      <c r="AL586" s="266">
        <v>9.0589999999999993</v>
      </c>
      <c r="AM586" s="266">
        <v>9.3019999999999996</v>
      </c>
      <c r="AN586" s="266">
        <v>9.6880000000000006</v>
      </c>
      <c r="AO586" s="266">
        <v>9.9580000000000002</v>
      </c>
      <c r="AP586" s="266">
        <v>10.369</v>
      </c>
      <c r="AQ586" s="266">
        <v>11.180999999999999</v>
      </c>
      <c r="AR586" s="266">
        <v>12.055999999999999</v>
      </c>
      <c r="AS586" s="266">
        <v>12.552</v>
      </c>
      <c r="AT586" s="266">
        <v>12.9</v>
      </c>
      <c r="AU586" s="266">
        <v>13.433</v>
      </c>
      <c r="AV586" s="266">
        <v>13.791</v>
      </c>
      <c r="AW586" s="266">
        <v>14.493</v>
      </c>
      <c r="AX586" s="266">
        <v>15.779</v>
      </c>
      <c r="BA586" s="372">
        <v>584</v>
      </c>
      <c r="BB586" s="372">
        <v>-0.27150000000000002</v>
      </c>
      <c r="BC586" s="372">
        <v>10.4781</v>
      </c>
      <c r="BD586" s="372">
        <v>0.12316000000000001</v>
      </c>
      <c r="BE586" s="372">
        <v>7.2939999999999996</v>
      </c>
      <c r="BF586" s="372">
        <v>7.952</v>
      </c>
      <c r="BG586" s="372">
        <v>8.3699999999999992</v>
      </c>
      <c r="BH586" s="372">
        <v>8.6029999999999998</v>
      </c>
      <c r="BI586" s="372">
        <v>8.9779999999999998</v>
      </c>
      <c r="BJ586" s="372">
        <v>9.2420000000000009</v>
      </c>
      <c r="BK586" s="372">
        <v>9.6519999999999992</v>
      </c>
      <c r="BL586" s="372">
        <v>10.478</v>
      </c>
      <c r="BM586" s="372">
        <v>11.397</v>
      </c>
      <c r="BN586" s="372">
        <v>11.932</v>
      </c>
      <c r="BO586" s="372">
        <v>12.311999999999999</v>
      </c>
      <c r="BP586" s="372">
        <v>12.904999999999999</v>
      </c>
      <c r="BQ586" s="372">
        <v>13.31</v>
      </c>
      <c r="BR586" s="372">
        <v>14.12</v>
      </c>
      <c r="BS586" s="372">
        <v>15.657999999999999</v>
      </c>
    </row>
    <row r="587" spans="1:71" x14ac:dyDescent="0.2">
      <c r="A587" s="265">
        <f t="shared" si="288"/>
        <v>10.836500000000001</v>
      </c>
      <c r="B587" s="265">
        <f t="shared" si="289"/>
        <v>10.016500000000001</v>
      </c>
      <c r="C587" s="265">
        <f t="shared" si="266"/>
        <v>11.733499999999999</v>
      </c>
      <c r="D587" s="265">
        <f t="shared" si="290"/>
        <v>585</v>
      </c>
      <c r="E587" s="373">
        <f t="shared" si="291"/>
        <v>19.219712525667351</v>
      </c>
      <c r="F587" s="373">
        <f t="shared" si="292"/>
        <v>1.6016427104722792</v>
      </c>
      <c r="G587" s="373">
        <f t="shared" si="293"/>
        <v>28.219712525667351</v>
      </c>
      <c r="H587" s="374">
        <f t="shared" si="294"/>
        <v>0.98662110922614255</v>
      </c>
      <c r="I587" s="374">
        <f t="shared" si="267"/>
        <v>0.90516358741625846</v>
      </c>
      <c r="J587" s="374">
        <f t="shared" si="268"/>
        <v>0.93184844404004208</v>
      </c>
      <c r="K587" s="265" cm="1">
        <f t="array" ref="K587">$G587^gamma_drug4/($G587^gamma_drug4+(AGE_50_drug4+9)^gamma_drug4)</f>
        <v>1</v>
      </c>
      <c r="L587" s="264">
        <f t="shared" si="269"/>
        <v>585</v>
      </c>
      <c r="M587" s="264">
        <f t="shared" si="270"/>
        <v>-0.12914999999999999</v>
      </c>
      <c r="N587" s="264">
        <f t="shared" si="271"/>
        <v>10.8363</v>
      </c>
      <c r="O587" s="264">
        <f t="shared" si="272"/>
        <v>0.117455</v>
      </c>
      <c r="P587" s="264">
        <f t="shared" si="273"/>
        <v>7.6070000000000002</v>
      </c>
      <c r="Q587" s="264">
        <f t="shared" si="274"/>
        <v>8.2899999999999991</v>
      </c>
      <c r="R587" s="264">
        <f t="shared" si="275"/>
        <v>8.7195</v>
      </c>
      <c r="S587" s="264">
        <f t="shared" si="276"/>
        <v>8.9574999999999996</v>
      </c>
      <c r="T587" s="264">
        <f t="shared" si="277"/>
        <v>9.3384999999999998</v>
      </c>
      <c r="U587" s="264">
        <f t="shared" si="278"/>
        <v>9.6054999999999993</v>
      </c>
      <c r="V587" s="264">
        <f t="shared" si="279"/>
        <v>10.016500000000001</v>
      </c>
      <c r="W587" s="264">
        <f t="shared" si="280"/>
        <v>10.836500000000001</v>
      </c>
      <c r="X587" s="264">
        <f t="shared" si="281"/>
        <v>11.733499999999999</v>
      </c>
      <c r="Y587" s="264">
        <f t="shared" si="282"/>
        <v>12.25</v>
      </c>
      <c r="Z587" s="264">
        <f t="shared" si="283"/>
        <v>12.6145</v>
      </c>
      <c r="AA587" s="264">
        <f t="shared" si="284"/>
        <v>13.178000000000001</v>
      </c>
      <c r="AB587" s="264">
        <f t="shared" si="285"/>
        <v>13.5595</v>
      </c>
      <c r="AC587" s="264">
        <f t="shared" si="286"/>
        <v>14.3155</v>
      </c>
      <c r="AD587" s="264">
        <f t="shared" si="287"/>
        <v>15.728999999999999</v>
      </c>
      <c r="AF587" s="266">
        <v>585</v>
      </c>
      <c r="AG587" s="266">
        <v>1.34E-2</v>
      </c>
      <c r="AH587" s="266">
        <v>11.1877</v>
      </c>
      <c r="AI587" s="266">
        <v>0.11174000000000001</v>
      </c>
      <c r="AJ587" s="266">
        <v>7.915</v>
      </c>
      <c r="AK587" s="266">
        <v>8.6229999999999993</v>
      </c>
      <c r="AL587" s="266">
        <v>9.0640000000000001</v>
      </c>
      <c r="AM587" s="266">
        <v>9.3070000000000004</v>
      </c>
      <c r="AN587" s="266">
        <v>9.6940000000000008</v>
      </c>
      <c r="AO587" s="266">
        <v>9.9629999999999992</v>
      </c>
      <c r="AP587" s="266">
        <v>10.375</v>
      </c>
      <c r="AQ587" s="266">
        <v>11.188000000000001</v>
      </c>
      <c r="AR587" s="266">
        <v>12.063000000000001</v>
      </c>
      <c r="AS587" s="266">
        <v>12.56</v>
      </c>
      <c r="AT587" s="266">
        <v>12.907999999999999</v>
      </c>
      <c r="AU587" s="266">
        <v>13.442</v>
      </c>
      <c r="AV587" s="266">
        <v>13.8</v>
      </c>
      <c r="AW587" s="266">
        <v>14.502000000000001</v>
      </c>
      <c r="AX587" s="266">
        <v>15.789</v>
      </c>
      <c r="BA587" s="372">
        <v>585</v>
      </c>
      <c r="BB587" s="372">
        <v>-0.2717</v>
      </c>
      <c r="BC587" s="372">
        <v>10.4849</v>
      </c>
      <c r="BD587" s="372">
        <v>0.12317</v>
      </c>
      <c r="BE587" s="372">
        <v>7.2990000000000004</v>
      </c>
      <c r="BF587" s="372">
        <v>7.9569999999999999</v>
      </c>
      <c r="BG587" s="372">
        <v>8.375</v>
      </c>
      <c r="BH587" s="372">
        <v>8.6080000000000005</v>
      </c>
      <c r="BI587" s="372">
        <v>8.9830000000000005</v>
      </c>
      <c r="BJ587" s="372">
        <v>9.2479999999999993</v>
      </c>
      <c r="BK587" s="372">
        <v>9.6579999999999995</v>
      </c>
      <c r="BL587" s="372">
        <v>10.484999999999999</v>
      </c>
      <c r="BM587" s="372">
        <v>11.404</v>
      </c>
      <c r="BN587" s="372">
        <v>11.94</v>
      </c>
      <c r="BO587" s="372">
        <v>12.321</v>
      </c>
      <c r="BP587" s="372">
        <v>12.914</v>
      </c>
      <c r="BQ587" s="372">
        <v>13.319000000000001</v>
      </c>
      <c r="BR587" s="372">
        <v>14.129</v>
      </c>
      <c r="BS587" s="372">
        <v>15.669</v>
      </c>
    </row>
    <row r="588" spans="1:71" x14ac:dyDescent="0.2">
      <c r="A588" s="265">
        <f t="shared" si="288"/>
        <v>10.843</v>
      </c>
      <c r="B588" s="265">
        <f t="shared" si="289"/>
        <v>10.022500000000001</v>
      </c>
      <c r="C588" s="265">
        <f t="shared" si="266"/>
        <v>11.740500000000001</v>
      </c>
      <c r="D588" s="265">
        <f t="shared" si="290"/>
        <v>586</v>
      </c>
      <c r="E588" s="373">
        <f t="shared" si="291"/>
        <v>19.252566735112936</v>
      </c>
      <c r="F588" s="373">
        <f t="shared" si="292"/>
        <v>1.6043805612594113</v>
      </c>
      <c r="G588" s="373">
        <f t="shared" si="293"/>
        <v>28.252566735112936</v>
      </c>
      <c r="H588" s="374">
        <f t="shared" si="294"/>
        <v>0.98668775555580635</v>
      </c>
      <c r="I588" s="374">
        <f t="shared" si="267"/>
        <v>0.90546480239654803</v>
      </c>
      <c r="J588" s="374">
        <f t="shared" si="268"/>
        <v>0.93204031657620756</v>
      </c>
      <c r="K588" s="265" cm="1">
        <f t="array" ref="K588">$G588^gamma_drug4/($G588^gamma_drug4+(AGE_50_drug4+9)^gamma_drug4)</f>
        <v>1</v>
      </c>
      <c r="L588" s="264">
        <f t="shared" si="269"/>
        <v>586</v>
      </c>
      <c r="M588" s="264">
        <f t="shared" si="270"/>
        <v>-0.12934999999999999</v>
      </c>
      <c r="N588" s="264">
        <f t="shared" si="271"/>
        <v>10.84305</v>
      </c>
      <c r="O588" s="264">
        <f t="shared" si="272"/>
        <v>0.11746000000000001</v>
      </c>
      <c r="P588" s="264">
        <f t="shared" si="273"/>
        <v>7.6114999999999995</v>
      </c>
      <c r="Q588" s="264">
        <f t="shared" si="274"/>
        <v>8.2949999999999999</v>
      </c>
      <c r="R588" s="264">
        <f t="shared" si="275"/>
        <v>8.7255000000000003</v>
      </c>
      <c r="S588" s="264">
        <f t="shared" si="276"/>
        <v>8.9634999999999998</v>
      </c>
      <c r="T588" s="264">
        <f t="shared" si="277"/>
        <v>9.3440000000000012</v>
      </c>
      <c r="U588" s="264">
        <f t="shared" si="278"/>
        <v>9.6114999999999995</v>
      </c>
      <c r="V588" s="264">
        <f t="shared" si="279"/>
        <v>10.022500000000001</v>
      </c>
      <c r="W588" s="264">
        <f t="shared" si="280"/>
        <v>10.843</v>
      </c>
      <c r="X588" s="264">
        <f t="shared" si="281"/>
        <v>11.740500000000001</v>
      </c>
      <c r="Y588" s="264">
        <f t="shared" si="282"/>
        <v>12.2575</v>
      </c>
      <c r="Z588" s="264">
        <f t="shared" si="283"/>
        <v>12.6225</v>
      </c>
      <c r="AA588" s="264">
        <f t="shared" si="284"/>
        <v>13.186499999999999</v>
      </c>
      <c r="AB588" s="264">
        <f t="shared" si="285"/>
        <v>13.5685</v>
      </c>
      <c r="AC588" s="264">
        <f t="shared" si="286"/>
        <v>14.3245</v>
      </c>
      <c r="AD588" s="264">
        <f t="shared" si="287"/>
        <v>15.7395</v>
      </c>
      <c r="AF588" s="266">
        <v>586</v>
      </c>
      <c r="AG588" s="266">
        <v>1.32E-2</v>
      </c>
      <c r="AH588" s="266">
        <v>11.1944</v>
      </c>
      <c r="AI588" s="266">
        <v>0.11175</v>
      </c>
      <c r="AJ588" s="266">
        <v>7.9189999999999996</v>
      </c>
      <c r="AK588" s="266">
        <v>8.6280000000000001</v>
      </c>
      <c r="AL588" s="266">
        <v>9.07</v>
      </c>
      <c r="AM588" s="266">
        <v>9.3130000000000006</v>
      </c>
      <c r="AN588" s="266">
        <v>9.6989999999999998</v>
      </c>
      <c r="AO588" s="266">
        <v>9.9689999999999994</v>
      </c>
      <c r="AP588" s="266">
        <v>10.381</v>
      </c>
      <c r="AQ588" s="266">
        <v>11.194000000000001</v>
      </c>
      <c r="AR588" s="266">
        <v>12.07</v>
      </c>
      <c r="AS588" s="266">
        <v>12.568</v>
      </c>
      <c r="AT588" s="266">
        <v>12.916</v>
      </c>
      <c r="AU588" s="266">
        <v>13.45</v>
      </c>
      <c r="AV588" s="266">
        <v>13.808999999999999</v>
      </c>
      <c r="AW588" s="266">
        <v>14.510999999999999</v>
      </c>
      <c r="AX588" s="266">
        <v>15.798999999999999</v>
      </c>
      <c r="BA588" s="372">
        <v>586</v>
      </c>
      <c r="BB588" s="372">
        <v>-0.27189999999999998</v>
      </c>
      <c r="BC588" s="372">
        <v>10.4917</v>
      </c>
      <c r="BD588" s="372">
        <v>0.12317</v>
      </c>
      <c r="BE588" s="372">
        <v>7.3040000000000003</v>
      </c>
      <c r="BF588" s="372">
        <v>7.9619999999999997</v>
      </c>
      <c r="BG588" s="372">
        <v>8.3810000000000002</v>
      </c>
      <c r="BH588" s="372">
        <v>8.6140000000000008</v>
      </c>
      <c r="BI588" s="372">
        <v>8.9890000000000008</v>
      </c>
      <c r="BJ588" s="372">
        <v>9.2539999999999996</v>
      </c>
      <c r="BK588" s="372">
        <v>9.6639999999999997</v>
      </c>
      <c r="BL588" s="372">
        <v>10.492000000000001</v>
      </c>
      <c r="BM588" s="372">
        <v>11.411</v>
      </c>
      <c r="BN588" s="372">
        <v>11.946999999999999</v>
      </c>
      <c r="BO588" s="372">
        <v>12.329000000000001</v>
      </c>
      <c r="BP588" s="372">
        <v>12.923</v>
      </c>
      <c r="BQ588" s="372">
        <v>13.327999999999999</v>
      </c>
      <c r="BR588" s="372">
        <v>14.138</v>
      </c>
      <c r="BS588" s="372">
        <v>15.68</v>
      </c>
    </row>
    <row r="589" spans="1:71" x14ac:dyDescent="0.2">
      <c r="A589" s="265">
        <f t="shared" si="288"/>
        <v>10.850000000000001</v>
      </c>
      <c r="B589" s="265">
        <f t="shared" si="289"/>
        <v>10.029</v>
      </c>
      <c r="C589" s="265">
        <f t="shared" si="266"/>
        <v>11.7485</v>
      </c>
      <c r="D589" s="265">
        <f t="shared" si="290"/>
        <v>587</v>
      </c>
      <c r="E589" s="373">
        <f t="shared" si="291"/>
        <v>19.285420944558521</v>
      </c>
      <c r="F589" s="373">
        <f t="shared" si="292"/>
        <v>1.6071184120465434</v>
      </c>
      <c r="G589" s="373">
        <f t="shared" si="293"/>
        <v>28.285420944558521</v>
      </c>
      <c r="H589" s="374">
        <f t="shared" si="294"/>
        <v>0.98675399746088766</v>
      </c>
      <c r="I589" s="374">
        <f t="shared" si="267"/>
        <v>0.90576481169355361</v>
      </c>
      <c r="J589" s="374">
        <f t="shared" si="268"/>
        <v>0.93223146608192009</v>
      </c>
      <c r="K589" s="265" cm="1">
        <f t="array" ref="K589">$G589^gamma_drug4/($G589^gamma_drug4+(AGE_50_drug4+9)^gamma_drug4)</f>
        <v>1</v>
      </c>
      <c r="L589" s="264">
        <f t="shared" si="269"/>
        <v>587</v>
      </c>
      <c r="M589" s="264">
        <f t="shared" si="270"/>
        <v>-0.12955</v>
      </c>
      <c r="N589" s="264">
        <f t="shared" si="271"/>
        <v>10.8498</v>
      </c>
      <c r="O589" s="264">
        <f t="shared" si="272"/>
        <v>0.11746999999999999</v>
      </c>
      <c r="P589" s="264">
        <f t="shared" si="273"/>
        <v>7.6165000000000003</v>
      </c>
      <c r="Q589" s="264">
        <f t="shared" si="274"/>
        <v>8.2999999999999989</v>
      </c>
      <c r="R589" s="264">
        <f t="shared" si="275"/>
        <v>8.7304999999999993</v>
      </c>
      <c r="S589" s="264">
        <f t="shared" si="276"/>
        <v>8.9684999999999988</v>
      </c>
      <c r="T589" s="264">
        <f t="shared" si="277"/>
        <v>9.35</v>
      </c>
      <c r="U589" s="264">
        <f t="shared" si="278"/>
        <v>9.6174999999999997</v>
      </c>
      <c r="V589" s="264">
        <f t="shared" si="279"/>
        <v>10.029</v>
      </c>
      <c r="W589" s="264">
        <f t="shared" si="280"/>
        <v>10.850000000000001</v>
      </c>
      <c r="X589" s="264">
        <f t="shared" si="281"/>
        <v>11.7485</v>
      </c>
      <c r="Y589" s="264">
        <f t="shared" si="282"/>
        <v>12.265499999999999</v>
      </c>
      <c r="Z589" s="264">
        <f t="shared" si="283"/>
        <v>12.6305</v>
      </c>
      <c r="AA589" s="264">
        <f t="shared" si="284"/>
        <v>13.195</v>
      </c>
      <c r="AB589" s="264">
        <f t="shared" si="285"/>
        <v>13.577500000000001</v>
      </c>
      <c r="AC589" s="264">
        <f t="shared" si="286"/>
        <v>14.3345</v>
      </c>
      <c r="AD589" s="264">
        <f t="shared" si="287"/>
        <v>15.75</v>
      </c>
      <c r="AF589" s="266">
        <v>587</v>
      </c>
      <c r="AG589" s="266">
        <v>1.2999999999999999E-2</v>
      </c>
      <c r="AH589" s="266">
        <v>11.2011</v>
      </c>
      <c r="AI589" s="266">
        <v>0.11176999999999999</v>
      </c>
      <c r="AJ589" s="266">
        <v>7.9240000000000004</v>
      </c>
      <c r="AK589" s="266">
        <v>8.6329999999999991</v>
      </c>
      <c r="AL589" s="266">
        <v>9.0749999999999993</v>
      </c>
      <c r="AM589" s="266">
        <v>9.3179999999999996</v>
      </c>
      <c r="AN589" s="266">
        <v>9.7050000000000001</v>
      </c>
      <c r="AO589" s="266">
        <v>9.9749999999999996</v>
      </c>
      <c r="AP589" s="266">
        <v>10.387</v>
      </c>
      <c r="AQ589" s="266">
        <v>11.201000000000001</v>
      </c>
      <c r="AR589" s="266">
        <v>12.077999999999999</v>
      </c>
      <c r="AS589" s="266">
        <v>12.576000000000001</v>
      </c>
      <c r="AT589" s="266">
        <v>12.923999999999999</v>
      </c>
      <c r="AU589" s="266">
        <v>13.459</v>
      </c>
      <c r="AV589" s="266">
        <v>13.818</v>
      </c>
      <c r="AW589" s="266">
        <v>14.521000000000001</v>
      </c>
      <c r="AX589" s="266">
        <v>15.81</v>
      </c>
      <c r="BA589" s="372">
        <v>587</v>
      </c>
      <c r="BB589" s="372">
        <v>-0.27210000000000001</v>
      </c>
      <c r="BC589" s="372">
        <v>10.4985</v>
      </c>
      <c r="BD589" s="372">
        <v>0.12317</v>
      </c>
      <c r="BE589" s="372">
        <v>7.3090000000000002</v>
      </c>
      <c r="BF589" s="372">
        <v>7.9669999999999996</v>
      </c>
      <c r="BG589" s="372">
        <v>8.3859999999999992</v>
      </c>
      <c r="BH589" s="372">
        <v>8.6189999999999998</v>
      </c>
      <c r="BI589" s="372">
        <v>8.9949999999999992</v>
      </c>
      <c r="BJ589" s="372">
        <v>9.26</v>
      </c>
      <c r="BK589" s="372">
        <v>9.6709999999999994</v>
      </c>
      <c r="BL589" s="372">
        <v>10.499000000000001</v>
      </c>
      <c r="BM589" s="372">
        <v>11.419</v>
      </c>
      <c r="BN589" s="372">
        <v>11.955</v>
      </c>
      <c r="BO589" s="372">
        <v>12.337</v>
      </c>
      <c r="BP589" s="372">
        <v>12.930999999999999</v>
      </c>
      <c r="BQ589" s="372">
        <v>13.337</v>
      </c>
      <c r="BR589" s="372">
        <v>14.148</v>
      </c>
      <c r="BS589" s="372">
        <v>15.69</v>
      </c>
    </row>
    <row r="590" spans="1:71" x14ac:dyDescent="0.2">
      <c r="A590" s="265">
        <f t="shared" si="288"/>
        <v>10.8565</v>
      </c>
      <c r="B590" s="265">
        <f t="shared" si="289"/>
        <v>10.035</v>
      </c>
      <c r="C590" s="265">
        <f t="shared" si="266"/>
        <v>11.755500000000001</v>
      </c>
      <c r="D590" s="265">
        <f t="shared" si="290"/>
        <v>588</v>
      </c>
      <c r="E590" s="373">
        <f t="shared" si="291"/>
        <v>19.318275154004105</v>
      </c>
      <c r="F590" s="373">
        <f t="shared" si="292"/>
        <v>1.6098562628336757</v>
      </c>
      <c r="G590" s="373">
        <f t="shared" si="293"/>
        <v>28.318275154004105</v>
      </c>
      <c r="H590" s="374">
        <f t="shared" si="294"/>
        <v>0.98681983781693161</v>
      </c>
      <c r="I590" s="374">
        <f t="shared" si="267"/>
        <v>0.90606362089641745</v>
      </c>
      <c r="J590" s="374">
        <f t="shared" si="268"/>
        <v>0.93242189589698421</v>
      </c>
      <c r="K590" s="265" cm="1">
        <f t="array" ref="K590">$G590^gamma_drug4/($G590^gamma_drug4+(AGE_50_drug4+9)^gamma_drug4)</f>
        <v>1</v>
      </c>
      <c r="L590" s="264">
        <f t="shared" si="269"/>
        <v>588</v>
      </c>
      <c r="M590" s="264">
        <f t="shared" si="270"/>
        <v>-0.12975</v>
      </c>
      <c r="N590" s="264">
        <f t="shared" si="271"/>
        <v>10.8565</v>
      </c>
      <c r="O590" s="264">
        <f t="shared" si="272"/>
        <v>0.117475</v>
      </c>
      <c r="P590" s="264">
        <f t="shared" si="273"/>
        <v>7.6204999999999998</v>
      </c>
      <c r="Q590" s="264">
        <f t="shared" si="274"/>
        <v>8.3049999999999997</v>
      </c>
      <c r="R590" s="264">
        <f t="shared" si="275"/>
        <v>8.7360000000000007</v>
      </c>
      <c r="S590" s="264">
        <f t="shared" si="276"/>
        <v>8.9740000000000002</v>
      </c>
      <c r="T590" s="264">
        <f t="shared" si="277"/>
        <v>9.3559999999999999</v>
      </c>
      <c r="U590" s="264">
        <f t="shared" si="278"/>
        <v>9.6234999999999999</v>
      </c>
      <c r="V590" s="264">
        <f t="shared" si="279"/>
        <v>10.035</v>
      </c>
      <c r="W590" s="264">
        <f t="shared" si="280"/>
        <v>10.8565</v>
      </c>
      <c r="X590" s="264">
        <f t="shared" si="281"/>
        <v>11.755500000000001</v>
      </c>
      <c r="Y590" s="264">
        <f t="shared" si="282"/>
        <v>12.273</v>
      </c>
      <c r="Z590" s="264">
        <f t="shared" si="283"/>
        <v>12.638500000000001</v>
      </c>
      <c r="AA590" s="264">
        <f t="shared" si="284"/>
        <v>13.202999999999999</v>
      </c>
      <c r="AB590" s="264">
        <f t="shared" si="285"/>
        <v>13.5855</v>
      </c>
      <c r="AC590" s="264">
        <f t="shared" si="286"/>
        <v>14.343499999999999</v>
      </c>
      <c r="AD590" s="264">
        <f t="shared" si="287"/>
        <v>15.7605</v>
      </c>
      <c r="AF590" s="266">
        <v>588</v>
      </c>
      <c r="AG590" s="266">
        <v>1.2800000000000001E-2</v>
      </c>
      <c r="AH590" s="266">
        <v>11.207700000000001</v>
      </c>
      <c r="AI590" s="266">
        <v>0.11178</v>
      </c>
      <c r="AJ590" s="266">
        <v>7.9279999999999999</v>
      </c>
      <c r="AK590" s="266">
        <v>8.6379999999999999</v>
      </c>
      <c r="AL590" s="266">
        <v>9.08</v>
      </c>
      <c r="AM590" s="266">
        <v>9.3230000000000004</v>
      </c>
      <c r="AN590" s="266">
        <v>9.7110000000000003</v>
      </c>
      <c r="AO590" s="266">
        <v>9.9809999999999999</v>
      </c>
      <c r="AP590" s="266">
        <v>10.393000000000001</v>
      </c>
      <c r="AQ590" s="266">
        <v>11.208</v>
      </c>
      <c r="AR590" s="266">
        <v>12.085000000000001</v>
      </c>
      <c r="AS590" s="266">
        <v>12.583</v>
      </c>
      <c r="AT590" s="266">
        <v>12.932</v>
      </c>
      <c r="AU590" s="266">
        <v>13.467000000000001</v>
      </c>
      <c r="AV590" s="266">
        <v>13.826000000000001</v>
      </c>
      <c r="AW590" s="266">
        <v>14.53</v>
      </c>
      <c r="AX590" s="266">
        <v>15.82</v>
      </c>
      <c r="BA590" s="372">
        <v>588</v>
      </c>
      <c r="BB590" s="372">
        <v>-0.27229999999999999</v>
      </c>
      <c r="BC590" s="372">
        <v>10.5053</v>
      </c>
      <c r="BD590" s="372">
        <v>0.12317</v>
      </c>
      <c r="BE590" s="372">
        <v>7.3129999999999997</v>
      </c>
      <c r="BF590" s="372">
        <v>7.9720000000000004</v>
      </c>
      <c r="BG590" s="372">
        <v>8.3919999999999995</v>
      </c>
      <c r="BH590" s="372">
        <v>8.625</v>
      </c>
      <c r="BI590" s="372">
        <v>9.0009999999999994</v>
      </c>
      <c r="BJ590" s="372">
        <v>9.266</v>
      </c>
      <c r="BK590" s="372">
        <v>9.6769999999999996</v>
      </c>
      <c r="BL590" s="372">
        <v>10.505000000000001</v>
      </c>
      <c r="BM590" s="372">
        <v>11.426</v>
      </c>
      <c r="BN590" s="372">
        <v>11.962999999999999</v>
      </c>
      <c r="BO590" s="372">
        <v>12.345000000000001</v>
      </c>
      <c r="BP590" s="372">
        <v>12.939</v>
      </c>
      <c r="BQ590" s="372">
        <v>13.345000000000001</v>
      </c>
      <c r="BR590" s="372">
        <v>14.157</v>
      </c>
      <c r="BS590" s="372">
        <v>15.701000000000001</v>
      </c>
    </row>
    <row r="591" spans="1:71" x14ac:dyDescent="0.2">
      <c r="A591" s="265">
        <f t="shared" si="288"/>
        <v>10.863</v>
      </c>
      <c r="B591" s="265">
        <f t="shared" si="289"/>
        <v>10.041</v>
      </c>
      <c r="C591" s="265">
        <f t="shared" si="266"/>
        <v>11.763</v>
      </c>
      <c r="D591" s="265">
        <f t="shared" si="290"/>
        <v>589</v>
      </c>
      <c r="E591" s="373">
        <f t="shared" si="291"/>
        <v>19.351129363449694</v>
      </c>
      <c r="F591" s="373">
        <f t="shared" si="292"/>
        <v>1.6125941136208077</v>
      </c>
      <c r="G591" s="373">
        <f t="shared" si="293"/>
        <v>28.351129363449694</v>
      </c>
      <c r="H591" s="374">
        <f t="shared" si="294"/>
        <v>0.98688527947622096</v>
      </c>
      <c r="I591" s="374">
        <f t="shared" si="267"/>
        <v>0.90636123556654513</v>
      </c>
      <c r="J591" s="374">
        <f t="shared" si="268"/>
        <v>0.93261160934338994</v>
      </c>
      <c r="K591" s="265" cm="1">
        <f t="array" ref="K591">$G591^gamma_drug4/($G591^gamma_drug4+(AGE_50_drug4+9)^gamma_drug4)</f>
        <v>1</v>
      </c>
      <c r="L591" s="264">
        <f t="shared" si="269"/>
        <v>589</v>
      </c>
      <c r="M591" s="264">
        <f t="shared" si="270"/>
        <v>-0.12995000000000001</v>
      </c>
      <c r="N591" s="264">
        <f t="shared" si="271"/>
        <v>10.863250000000001</v>
      </c>
      <c r="O591" s="264">
        <f t="shared" si="272"/>
        <v>0.11749</v>
      </c>
      <c r="P591" s="264">
        <f t="shared" si="273"/>
        <v>7.625</v>
      </c>
      <c r="Q591" s="264">
        <f t="shared" si="274"/>
        <v>8.3094999999999999</v>
      </c>
      <c r="R591" s="264">
        <f t="shared" si="275"/>
        <v>8.7409999999999997</v>
      </c>
      <c r="S591" s="264">
        <f t="shared" si="276"/>
        <v>8.98</v>
      </c>
      <c r="T591" s="264">
        <f t="shared" si="277"/>
        <v>9.3614999999999995</v>
      </c>
      <c r="U591" s="264">
        <f t="shared" si="278"/>
        <v>9.6295000000000002</v>
      </c>
      <c r="V591" s="264">
        <f t="shared" si="279"/>
        <v>10.041</v>
      </c>
      <c r="W591" s="264">
        <f t="shared" si="280"/>
        <v>10.863</v>
      </c>
      <c r="X591" s="264">
        <f t="shared" si="281"/>
        <v>11.763</v>
      </c>
      <c r="Y591" s="264">
        <f t="shared" si="282"/>
        <v>12.280999999999999</v>
      </c>
      <c r="Z591" s="264">
        <f t="shared" si="283"/>
        <v>12.6465</v>
      </c>
      <c r="AA591" s="264">
        <f t="shared" si="284"/>
        <v>13.212</v>
      </c>
      <c r="AB591" s="264">
        <f t="shared" si="285"/>
        <v>13.5945</v>
      </c>
      <c r="AC591" s="264">
        <f t="shared" si="286"/>
        <v>14.353</v>
      </c>
      <c r="AD591" s="264">
        <f t="shared" si="287"/>
        <v>15.771000000000001</v>
      </c>
      <c r="AF591" s="266">
        <v>589</v>
      </c>
      <c r="AG591" s="266">
        <v>1.26E-2</v>
      </c>
      <c r="AH591" s="266">
        <v>11.214399999999999</v>
      </c>
      <c r="AI591" s="266">
        <v>0.1118</v>
      </c>
      <c r="AJ591" s="266">
        <v>7.9320000000000004</v>
      </c>
      <c r="AK591" s="266">
        <v>8.6419999999999995</v>
      </c>
      <c r="AL591" s="266">
        <v>9.0850000000000009</v>
      </c>
      <c r="AM591" s="266">
        <v>9.3290000000000006</v>
      </c>
      <c r="AN591" s="266">
        <v>9.7159999999999993</v>
      </c>
      <c r="AO591" s="266">
        <v>9.9870000000000001</v>
      </c>
      <c r="AP591" s="266">
        <v>10.398999999999999</v>
      </c>
      <c r="AQ591" s="266">
        <v>11.214</v>
      </c>
      <c r="AR591" s="266">
        <v>12.092000000000001</v>
      </c>
      <c r="AS591" s="266">
        <v>12.590999999999999</v>
      </c>
      <c r="AT591" s="266">
        <v>12.94</v>
      </c>
      <c r="AU591" s="266">
        <v>13.476000000000001</v>
      </c>
      <c r="AV591" s="266">
        <v>13.835000000000001</v>
      </c>
      <c r="AW591" s="266">
        <v>14.539</v>
      </c>
      <c r="AX591" s="266">
        <v>15.83</v>
      </c>
      <c r="BA591" s="372">
        <v>589</v>
      </c>
      <c r="BB591" s="372">
        <v>-0.27250000000000002</v>
      </c>
      <c r="BC591" s="372">
        <v>10.5121</v>
      </c>
      <c r="BD591" s="372">
        <v>0.12318</v>
      </c>
      <c r="BE591" s="372">
        <v>7.3179999999999996</v>
      </c>
      <c r="BF591" s="372">
        <v>7.9770000000000003</v>
      </c>
      <c r="BG591" s="372">
        <v>8.3970000000000002</v>
      </c>
      <c r="BH591" s="372">
        <v>8.6310000000000002</v>
      </c>
      <c r="BI591" s="372">
        <v>9.0069999999999997</v>
      </c>
      <c r="BJ591" s="372">
        <v>9.2720000000000002</v>
      </c>
      <c r="BK591" s="372">
        <v>9.6829999999999998</v>
      </c>
      <c r="BL591" s="372">
        <v>10.512</v>
      </c>
      <c r="BM591" s="372">
        <v>11.433999999999999</v>
      </c>
      <c r="BN591" s="372">
        <v>11.971</v>
      </c>
      <c r="BO591" s="372">
        <v>12.353</v>
      </c>
      <c r="BP591" s="372">
        <v>12.948</v>
      </c>
      <c r="BQ591" s="372">
        <v>13.353999999999999</v>
      </c>
      <c r="BR591" s="372">
        <v>14.167</v>
      </c>
      <c r="BS591" s="372">
        <v>15.712</v>
      </c>
    </row>
    <row r="592" spans="1:71" x14ac:dyDescent="0.2">
      <c r="A592" s="265">
        <f t="shared" si="288"/>
        <v>10.870000000000001</v>
      </c>
      <c r="B592" s="265">
        <f t="shared" si="289"/>
        <v>10.047499999999999</v>
      </c>
      <c r="C592" s="265">
        <f t="shared" si="266"/>
        <v>11.7705</v>
      </c>
      <c r="D592" s="265">
        <f t="shared" si="290"/>
        <v>590</v>
      </c>
      <c r="E592" s="373">
        <f t="shared" si="291"/>
        <v>19.383983572895279</v>
      </c>
      <c r="F592" s="373">
        <f t="shared" si="292"/>
        <v>1.6153319644079398</v>
      </c>
      <c r="G592" s="373">
        <f t="shared" si="293"/>
        <v>28.383983572895279</v>
      </c>
      <c r="H592" s="374">
        <f t="shared" si="294"/>
        <v>0.98695032526798543</v>
      </c>
      <c r="I592" s="374">
        <f t="shared" si="267"/>
        <v>0.90665766123773739</v>
      </c>
      <c r="J592" s="374">
        <f t="shared" si="268"/>
        <v>0.93280060972541678</v>
      </c>
      <c r="K592" s="265" cm="1">
        <f t="array" ref="K592">$G592^gamma_drug4/($G592^gamma_drug4+(AGE_50_drug4+9)^gamma_drug4)</f>
        <v>1</v>
      </c>
      <c r="L592" s="264">
        <f t="shared" si="269"/>
        <v>590</v>
      </c>
      <c r="M592" s="264">
        <f t="shared" si="270"/>
        <v>-0.13014999999999999</v>
      </c>
      <c r="N592" s="264">
        <f t="shared" si="271"/>
        <v>10.870000000000001</v>
      </c>
      <c r="O592" s="264">
        <f t="shared" si="272"/>
        <v>0.11749999999999999</v>
      </c>
      <c r="P592" s="264">
        <f t="shared" si="273"/>
        <v>7.6300000000000008</v>
      </c>
      <c r="Q592" s="264">
        <f t="shared" si="274"/>
        <v>8.3149999999999995</v>
      </c>
      <c r="R592" s="264">
        <f t="shared" si="275"/>
        <v>8.7459999999999987</v>
      </c>
      <c r="S592" s="264">
        <f t="shared" si="276"/>
        <v>8.9849999999999994</v>
      </c>
      <c r="T592" s="264">
        <f t="shared" si="277"/>
        <v>9.3674999999999997</v>
      </c>
      <c r="U592" s="264">
        <f t="shared" si="278"/>
        <v>9.6350000000000016</v>
      </c>
      <c r="V592" s="264">
        <f t="shared" si="279"/>
        <v>10.047499999999999</v>
      </c>
      <c r="W592" s="264">
        <f t="shared" si="280"/>
        <v>10.870000000000001</v>
      </c>
      <c r="X592" s="264">
        <f t="shared" si="281"/>
        <v>11.7705</v>
      </c>
      <c r="Y592" s="264">
        <f t="shared" si="282"/>
        <v>12.289</v>
      </c>
      <c r="Z592" s="264">
        <f t="shared" si="283"/>
        <v>12.654500000000001</v>
      </c>
      <c r="AA592" s="264">
        <f t="shared" si="284"/>
        <v>13.220500000000001</v>
      </c>
      <c r="AB592" s="264">
        <f t="shared" si="285"/>
        <v>13.6035</v>
      </c>
      <c r="AC592" s="264">
        <f t="shared" si="286"/>
        <v>14.362500000000001</v>
      </c>
      <c r="AD592" s="264">
        <f t="shared" si="287"/>
        <v>15.781499999999999</v>
      </c>
      <c r="AF592" s="266">
        <v>590</v>
      </c>
      <c r="AG592" s="266">
        <v>1.24E-2</v>
      </c>
      <c r="AH592" s="266">
        <v>11.2211</v>
      </c>
      <c r="AI592" s="266">
        <v>0.11182</v>
      </c>
      <c r="AJ592" s="266">
        <v>7.9370000000000003</v>
      </c>
      <c r="AK592" s="266">
        <v>8.6470000000000002</v>
      </c>
      <c r="AL592" s="266">
        <v>9.09</v>
      </c>
      <c r="AM592" s="266">
        <v>9.3339999999999996</v>
      </c>
      <c r="AN592" s="266">
        <v>9.7219999999999995</v>
      </c>
      <c r="AO592" s="266">
        <v>9.9920000000000009</v>
      </c>
      <c r="AP592" s="266">
        <v>10.406000000000001</v>
      </c>
      <c r="AQ592" s="266">
        <v>11.221</v>
      </c>
      <c r="AR592" s="266">
        <v>12.1</v>
      </c>
      <c r="AS592" s="266">
        <v>12.599</v>
      </c>
      <c r="AT592" s="266">
        <v>12.948</v>
      </c>
      <c r="AU592" s="266">
        <v>13.484</v>
      </c>
      <c r="AV592" s="266">
        <v>13.843999999999999</v>
      </c>
      <c r="AW592" s="266">
        <v>14.548999999999999</v>
      </c>
      <c r="AX592" s="266">
        <v>15.840999999999999</v>
      </c>
      <c r="BA592" s="372">
        <v>590</v>
      </c>
      <c r="BB592" s="372">
        <v>-0.2727</v>
      </c>
      <c r="BC592" s="372">
        <v>10.5189</v>
      </c>
      <c r="BD592" s="372">
        <v>0.12318</v>
      </c>
      <c r="BE592" s="372">
        <v>7.3230000000000004</v>
      </c>
      <c r="BF592" s="372">
        <v>7.9829999999999997</v>
      </c>
      <c r="BG592" s="372">
        <v>8.4019999999999992</v>
      </c>
      <c r="BH592" s="372">
        <v>8.6359999999999992</v>
      </c>
      <c r="BI592" s="372">
        <v>9.0129999999999999</v>
      </c>
      <c r="BJ592" s="372">
        <v>9.2780000000000005</v>
      </c>
      <c r="BK592" s="372">
        <v>9.6890000000000001</v>
      </c>
      <c r="BL592" s="372">
        <v>10.519</v>
      </c>
      <c r="BM592" s="372">
        <v>11.441000000000001</v>
      </c>
      <c r="BN592" s="372">
        <v>11.978999999999999</v>
      </c>
      <c r="BO592" s="372">
        <v>12.361000000000001</v>
      </c>
      <c r="BP592" s="372">
        <v>12.957000000000001</v>
      </c>
      <c r="BQ592" s="372">
        <v>13.363</v>
      </c>
      <c r="BR592" s="372">
        <v>14.176</v>
      </c>
      <c r="BS592" s="372">
        <v>15.722</v>
      </c>
    </row>
    <row r="593" spans="1:71" x14ac:dyDescent="0.2">
      <c r="A593" s="265">
        <f t="shared" si="288"/>
        <v>10.876999999999999</v>
      </c>
      <c r="B593" s="265">
        <f t="shared" si="289"/>
        <v>10.054</v>
      </c>
      <c r="C593" s="265">
        <f t="shared" si="266"/>
        <v>11.777999999999999</v>
      </c>
      <c r="D593" s="265">
        <f t="shared" si="290"/>
        <v>591</v>
      </c>
      <c r="E593" s="373">
        <f t="shared" si="291"/>
        <v>19.416837782340863</v>
      </c>
      <c r="F593" s="373">
        <f t="shared" si="292"/>
        <v>1.6180698151950719</v>
      </c>
      <c r="G593" s="373">
        <f t="shared" si="293"/>
        <v>28.416837782340863</v>
      </c>
      <c r="H593" s="374">
        <f t="shared" si="294"/>
        <v>0.98701497799860716</v>
      </c>
      <c r="I593" s="374">
        <f t="shared" si="267"/>
        <v>0.90695290341631918</v>
      </c>
      <c r="J593" s="374">
        <f t="shared" si="268"/>
        <v>0.9329889003297378</v>
      </c>
      <c r="K593" s="265" cm="1">
        <f t="array" ref="K593">$G593^gamma_drug4/($G593^gamma_drug4+(AGE_50_drug4+9)^gamma_drug4)</f>
        <v>1</v>
      </c>
      <c r="L593" s="264">
        <f t="shared" si="269"/>
        <v>591</v>
      </c>
      <c r="M593" s="264">
        <f t="shared" si="270"/>
        <v>-0.13034999999999999</v>
      </c>
      <c r="N593" s="264">
        <f t="shared" si="271"/>
        <v>10.876750000000001</v>
      </c>
      <c r="O593" s="264">
        <f t="shared" si="272"/>
        <v>0.117505</v>
      </c>
      <c r="P593" s="264">
        <f t="shared" si="273"/>
        <v>7.6345000000000001</v>
      </c>
      <c r="Q593" s="264">
        <f t="shared" si="274"/>
        <v>8.32</v>
      </c>
      <c r="R593" s="264">
        <f t="shared" si="275"/>
        <v>8.7519999999999989</v>
      </c>
      <c r="S593" s="264">
        <f t="shared" si="276"/>
        <v>8.9905000000000008</v>
      </c>
      <c r="T593" s="264">
        <f t="shared" si="277"/>
        <v>9.3725000000000005</v>
      </c>
      <c r="U593" s="264">
        <f t="shared" si="278"/>
        <v>9.641</v>
      </c>
      <c r="V593" s="264">
        <f t="shared" si="279"/>
        <v>10.054</v>
      </c>
      <c r="W593" s="264">
        <f t="shared" si="280"/>
        <v>10.876999999999999</v>
      </c>
      <c r="X593" s="264">
        <f t="shared" si="281"/>
        <v>11.777999999999999</v>
      </c>
      <c r="Y593" s="264">
        <f t="shared" si="282"/>
        <v>12.2965</v>
      </c>
      <c r="Z593" s="264">
        <f t="shared" si="283"/>
        <v>12.6625</v>
      </c>
      <c r="AA593" s="264">
        <f t="shared" si="284"/>
        <v>13.2285</v>
      </c>
      <c r="AB593" s="264">
        <f t="shared" si="285"/>
        <v>13.612</v>
      </c>
      <c r="AC593" s="264">
        <f t="shared" si="286"/>
        <v>14.371500000000001</v>
      </c>
      <c r="AD593" s="264">
        <f t="shared" si="287"/>
        <v>15.792000000000002</v>
      </c>
      <c r="AF593" s="266">
        <v>591</v>
      </c>
      <c r="AG593" s="266">
        <v>1.2200000000000001E-2</v>
      </c>
      <c r="AH593" s="266">
        <v>11.2278</v>
      </c>
      <c r="AI593" s="266">
        <v>0.11183</v>
      </c>
      <c r="AJ593" s="266">
        <v>7.9409999999999998</v>
      </c>
      <c r="AK593" s="266">
        <v>8.6519999999999992</v>
      </c>
      <c r="AL593" s="266">
        <v>9.0960000000000001</v>
      </c>
      <c r="AM593" s="266">
        <v>9.3390000000000004</v>
      </c>
      <c r="AN593" s="266">
        <v>9.7270000000000003</v>
      </c>
      <c r="AO593" s="266">
        <v>9.9979999999999993</v>
      </c>
      <c r="AP593" s="266">
        <v>10.412000000000001</v>
      </c>
      <c r="AQ593" s="266">
        <v>11.228</v>
      </c>
      <c r="AR593" s="266">
        <v>12.106999999999999</v>
      </c>
      <c r="AS593" s="266">
        <v>12.606999999999999</v>
      </c>
      <c r="AT593" s="266">
        <v>12.956</v>
      </c>
      <c r="AU593" s="266">
        <v>13.492000000000001</v>
      </c>
      <c r="AV593" s="266">
        <v>13.852</v>
      </c>
      <c r="AW593" s="266">
        <v>14.558</v>
      </c>
      <c r="AX593" s="266">
        <v>15.851000000000001</v>
      </c>
      <c r="BA593" s="372">
        <v>591</v>
      </c>
      <c r="BB593" s="372">
        <v>-0.27289999999999998</v>
      </c>
      <c r="BC593" s="372">
        <v>10.525700000000001</v>
      </c>
      <c r="BD593" s="372">
        <v>0.12318</v>
      </c>
      <c r="BE593" s="372">
        <v>7.3280000000000003</v>
      </c>
      <c r="BF593" s="372">
        <v>7.9880000000000004</v>
      </c>
      <c r="BG593" s="372">
        <v>8.4079999999999995</v>
      </c>
      <c r="BH593" s="372">
        <v>8.6419999999999995</v>
      </c>
      <c r="BI593" s="372">
        <v>9.0180000000000007</v>
      </c>
      <c r="BJ593" s="372">
        <v>9.2840000000000007</v>
      </c>
      <c r="BK593" s="372">
        <v>9.6959999999999997</v>
      </c>
      <c r="BL593" s="372">
        <v>10.526</v>
      </c>
      <c r="BM593" s="372">
        <v>11.449</v>
      </c>
      <c r="BN593" s="372">
        <v>11.986000000000001</v>
      </c>
      <c r="BO593" s="372">
        <v>12.369</v>
      </c>
      <c r="BP593" s="372">
        <v>12.965</v>
      </c>
      <c r="BQ593" s="372">
        <v>13.372</v>
      </c>
      <c r="BR593" s="372">
        <v>14.185</v>
      </c>
      <c r="BS593" s="372">
        <v>15.733000000000001</v>
      </c>
    </row>
    <row r="594" spans="1:71" x14ac:dyDescent="0.2">
      <c r="A594" s="265">
        <f t="shared" si="288"/>
        <v>10.884</v>
      </c>
      <c r="B594" s="265">
        <f t="shared" si="289"/>
        <v>10.059999999999999</v>
      </c>
      <c r="C594" s="265">
        <f t="shared" si="266"/>
        <v>11.785</v>
      </c>
      <c r="D594" s="265">
        <f t="shared" si="290"/>
        <v>592</v>
      </c>
      <c r="E594" s="373">
        <f t="shared" si="291"/>
        <v>19.449691991786448</v>
      </c>
      <c r="F594" s="373">
        <f t="shared" si="292"/>
        <v>1.6208076659822039</v>
      </c>
      <c r="G594" s="373">
        <f t="shared" si="293"/>
        <v>28.449691991786448</v>
      </c>
      <c r="H594" s="374">
        <f t="shared" si="294"/>
        <v>0.9870792404518276</v>
      </c>
      <c r="I594" s="374">
        <f t="shared" si="267"/>
        <v>0.90724696758127044</v>
      </c>
      <c r="J594" s="374">
        <f t="shared" si="268"/>
        <v>0.93317648442552215</v>
      </c>
      <c r="K594" s="265" cm="1">
        <f t="array" ref="K594">$G594^gamma_drug4/($G594^gamma_drug4+(AGE_50_drug4+9)^gamma_drug4)</f>
        <v>1</v>
      </c>
      <c r="L594" s="264">
        <f t="shared" si="269"/>
        <v>592</v>
      </c>
      <c r="M594" s="264">
        <f t="shared" si="270"/>
        <v>-0.1305</v>
      </c>
      <c r="N594" s="264">
        <f t="shared" si="271"/>
        <v>10.883500000000002</v>
      </c>
      <c r="O594" s="264">
        <f t="shared" si="272"/>
        <v>0.11752</v>
      </c>
      <c r="P594" s="264">
        <f t="shared" si="273"/>
        <v>7.6389999999999993</v>
      </c>
      <c r="Q594" s="264">
        <f t="shared" si="274"/>
        <v>8.3249999999999993</v>
      </c>
      <c r="R594" s="264">
        <f t="shared" si="275"/>
        <v>8.7570000000000014</v>
      </c>
      <c r="S594" s="264">
        <f t="shared" si="276"/>
        <v>8.9960000000000004</v>
      </c>
      <c r="T594" s="264">
        <f t="shared" si="277"/>
        <v>9.3784999999999989</v>
      </c>
      <c r="U594" s="264">
        <f t="shared" si="278"/>
        <v>9.6469999999999985</v>
      </c>
      <c r="V594" s="264">
        <f t="shared" si="279"/>
        <v>10.059999999999999</v>
      </c>
      <c r="W594" s="264">
        <f t="shared" si="280"/>
        <v>10.884</v>
      </c>
      <c r="X594" s="264">
        <f t="shared" si="281"/>
        <v>11.785</v>
      </c>
      <c r="Y594" s="264">
        <f t="shared" si="282"/>
        <v>12.304</v>
      </c>
      <c r="Z594" s="264">
        <f t="shared" si="283"/>
        <v>12.670500000000001</v>
      </c>
      <c r="AA594" s="264">
        <f t="shared" si="284"/>
        <v>13.237500000000001</v>
      </c>
      <c r="AB594" s="264">
        <f t="shared" si="285"/>
        <v>13.621</v>
      </c>
      <c r="AC594" s="264">
        <f t="shared" si="286"/>
        <v>14.381</v>
      </c>
      <c r="AD594" s="264">
        <f t="shared" si="287"/>
        <v>15.8025</v>
      </c>
      <c r="AF594" s="266">
        <v>592</v>
      </c>
      <c r="AG594" s="266">
        <v>1.2E-2</v>
      </c>
      <c r="AH594" s="266">
        <v>11.234500000000001</v>
      </c>
      <c r="AI594" s="266">
        <v>0.11185</v>
      </c>
      <c r="AJ594" s="266">
        <v>7.9459999999999997</v>
      </c>
      <c r="AK594" s="266">
        <v>8.657</v>
      </c>
      <c r="AL594" s="266">
        <v>9.1010000000000009</v>
      </c>
      <c r="AM594" s="266">
        <v>9.3450000000000006</v>
      </c>
      <c r="AN594" s="266">
        <v>9.7330000000000005</v>
      </c>
      <c r="AO594" s="266">
        <v>10.004</v>
      </c>
      <c r="AP594" s="266">
        <v>10.417999999999999</v>
      </c>
      <c r="AQ594" s="266">
        <v>11.234999999999999</v>
      </c>
      <c r="AR594" s="266">
        <v>12.114000000000001</v>
      </c>
      <c r="AS594" s="266">
        <v>12.614000000000001</v>
      </c>
      <c r="AT594" s="266">
        <v>12.964</v>
      </c>
      <c r="AU594" s="266">
        <v>13.500999999999999</v>
      </c>
      <c r="AV594" s="266">
        <v>13.861000000000001</v>
      </c>
      <c r="AW594" s="266">
        <v>14.567</v>
      </c>
      <c r="AX594" s="266">
        <v>15.862</v>
      </c>
      <c r="BA594" s="372">
        <v>592</v>
      </c>
      <c r="BB594" s="372">
        <v>-0.27300000000000002</v>
      </c>
      <c r="BC594" s="372">
        <v>10.532500000000001</v>
      </c>
      <c r="BD594" s="372">
        <v>0.12318999999999999</v>
      </c>
      <c r="BE594" s="372">
        <v>7.3319999999999999</v>
      </c>
      <c r="BF594" s="372">
        <v>7.9930000000000003</v>
      </c>
      <c r="BG594" s="372">
        <v>8.4130000000000003</v>
      </c>
      <c r="BH594" s="372">
        <v>8.6470000000000002</v>
      </c>
      <c r="BI594" s="372">
        <v>9.0239999999999991</v>
      </c>
      <c r="BJ594" s="372">
        <v>9.2899999999999991</v>
      </c>
      <c r="BK594" s="372">
        <v>9.702</v>
      </c>
      <c r="BL594" s="372">
        <v>10.532999999999999</v>
      </c>
      <c r="BM594" s="372">
        <v>11.456</v>
      </c>
      <c r="BN594" s="372">
        <v>11.994</v>
      </c>
      <c r="BO594" s="372">
        <v>12.377000000000001</v>
      </c>
      <c r="BP594" s="372">
        <v>12.974</v>
      </c>
      <c r="BQ594" s="372">
        <v>13.381</v>
      </c>
      <c r="BR594" s="372">
        <v>14.195</v>
      </c>
      <c r="BS594" s="372">
        <v>15.743</v>
      </c>
    </row>
    <row r="595" spans="1:71" x14ac:dyDescent="0.2">
      <c r="A595" s="265">
        <f t="shared" si="288"/>
        <v>10.89</v>
      </c>
      <c r="B595" s="265">
        <f t="shared" si="289"/>
        <v>10.065999999999999</v>
      </c>
      <c r="C595" s="265">
        <f t="shared" si="266"/>
        <v>11.7925</v>
      </c>
      <c r="D595" s="265">
        <f t="shared" si="290"/>
        <v>593</v>
      </c>
      <c r="E595" s="373">
        <f t="shared" si="291"/>
        <v>19.482546201232033</v>
      </c>
      <c r="F595" s="373">
        <f t="shared" si="292"/>
        <v>1.623545516769336</v>
      </c>
      <c r="G595" s="373">
        <f t="shared" si="293"/>
        <v>28.482546201232033</v>
      </c>
      <c r="H595" s="374">
        <f t="shared" si="294"/>
        <v>0.98714311538894883</v>
      </c>
      <c r="I595" s="374">
        <f t="shared" si="267"/>
        <v>0.90753985918435431</v>
      </c>
      <c r="J595" s="374">
        <f t="shared" si="268"/>
        <v>0.93336336526453789</v>
      </c>
      <c r="K595" s="265" cm="1">
        <f t="array" ref="K595">$G595^gamma_drug4/($G595^gamma_drug4+(AGE_50_drug4+9)^gamma_drug4)</f>
        <v>1</v>
      </c>
      <c r="L595" s="264">
        <f t="shared" si="269"/>
        <v>593</v>
      </c>
      <c r="M595" s="264">
        <f t="shared" si="270"/>
        <v>-0.13070000000000001</v>
      </c>
      <c r="N595" s="264">
        <f t="shared" si="271"/>
        <v>10.8902</v>
      </c>
      <c r="O595" s="264">
        <f t="shared" si="272"/>
        <v>0.11752499999999999</v>
      </c>
      <c r="P595" s="264">
        <f t="shared" si="273"/>
        <v>7.6434999999999995</v>
      </c>
      <c r="Q595" s="264">
        <f t="shared" si="274"/>
        <v>8.33</v>
      </c>
      <c r="R595" s="264">
        <f t="shared" si="275"/>
        <v>8.7624999999999993</v>
      </c>
      <c r="S595" s="264">
        <f t="shared" si="276"/>
        <v>9.0015000000000001</v>
      </c>
      <c r="T595" s="264">
        <f t="shared" si="277"/>
        <v>9.3844999999999992</v>
      </c>
      <c r="U595" s="264">
        <f t="shared" si="278"/>
        <v>9.6529999999999987</v>
      </c>
      <c r="V595" s="264">
        <f t="shared" si="279"/>
        <v>10.065999999999999</v>
      </c>
      <c r="W595" s="264">
        <f t="shared" si="280"/>
        <v>10.89</v>
      </c>
      <c r="X595" s="264">
        <f t="shared" si="281"/>
        <v>11.7925</v>
      </c>
      <c r="Y595" s="264">
        <f t="shared" si="282"/>
        <v>12.312000000000001</v>
      </c>
      <c r="Z595" s="264">
        <f t="shared" si="283"/>
        <v>12.6785</v>
      </c>
      <c r="AA595" s="264">
        <f t="shared" si="284"/>
        <v>13.2455</v>
      </c>
      <c r="AB595" s="264">
        <f t="shared" si="285"/>
        <v>13.6295</v>
      </c>
      <c r="AC595" s="264">
        <f t="shared" si="286"/>
        <v>14.39</v>
      </c>
      <c r="AD595" s="264">
        <f t="shared" si="287"/>
        <v>15.812999999999999</v>
      </c>
      <c r="AF595" s="266">
        <v>593</v>
      </c>
      <c r="AG595" s="266">
        <v>1.18E-2</v>
      </c>
      <c r="AH595" s="266">
        <v>11.241099999999999</v>
      </c>
      <c r="AI595" s="266">
        <v>0.11186</v>
      </c>
      <c r="AJ595" s="266">
        <v>7.95</v>
      </c>
      <c r="AK595" s="266">
        <v>8.6620000000000008</v>
      </c>
      <c r="AL595" s="266">
        <v>9.1059999999999999</v>
      </c>
      <c r="AM595" s="266">
        <v>9.35</v>
      </c>
      <c r="AN595" s="266">
        <v>9.7390000000000008</v>
      </c>
      <c r="AO595" s="266">
        <v>10.01</v>
      </c>
      <c r="AP595" s="266">
        <v>10.423999999999999</v>
      </c>
      <c r="AQ595" s="266">
        <v>11.241</v>
      </c>
      <c r="AR595" s="266">
        <v>12.122</v>
      </c>
      <c r="AS595" s="266">
        <v>12.622</v>
      </c>
      <c r="AT595" s="266">
        <v>12.972</v>
      </c>
      <c r="AU595" s="266">
        <v>13.509</v>
      </c>
      <c r="AV595" s="266">
        <v>13.87</v>
      </c>
      <c r="AW595" s="266">
        <v>14.576000000000001</v>
      </c>
      <c r="AX595" s="266">
        <v>15.872</v>
      </c>
      <c r="BA595" s="372">
        <v>593</v>
      </c>
      <c r="BB595" s="372">
        <v>-0.2732</v>
      </c>
      <c r="BC595" s="372">
        <v>10.539300000000001</v>
      </c>
      <c r="BD595" s="372">
        <v>0.12318999999999999</v>
      </c>
      <c r="BE595" s="372">
        <v>7.3369999999999997</v>
      </c>
      <c r="BF595" s="372">
        <v>7.9980000000000002</v>
      </c>
      <c r="BG595" s="372">
        <v>8.4190000000000005</v>
      </c>
      <c r="BH595" s="372">
        <v>8.6530000000000005</v>
      </c>
      <c r="BI595" s="372">
        <v>9.0299999999999994</v>
      </c>
      <c r="BJ595" s="372">
        <v>9.2959999999999994</v>
      </c>
      <c r="BK595" s="372">
        <v>9.7080000000000002</v>
      </c>
      <c r="BL595" s="372">
        <v>10.539</v>
      </c>
      <c r="BM595" s="372">
        <v>11.462999999999999</v>
      </c>
      <c r="BN595" s="372">
        <v>12.002000000000001</v>
      </c>
      <c r="BO595" s="372">
        <v>12.385</v>
      </c>
      <c r="BP595" s="372">
        <v>12.981999999999999</v>
      </c>
      <c r="BQ595" s="372">
        <v>13.388999999999999</v>
      </c>
      <c r="BR595" s="372">
        <v>14.204000000000001</v>
      </c>
      <c r="BS595" s="372">
        <v>15.754</v>
      </c>
    </row>
    <row r="596" spans="1:71" x14ac:dyDescent="0.2">
      <c r="A596" s="265">
        <f t="shared" si="288"/>
        <v>10.896999999999998</v>
      </c>
      <c r="B596" s="265">
        <f t="shared" si="289"/>
        <v>10.071999999999999</v>
      </c>
      <c r="C596" s="265">
        <f t="shared" si="266"/>
        <v>11.8</v>
      </c>
      <c r="D596" s="265">
        <f t="shared" si="290"/>
        <v>594</v>
      </c>
      <c r="E596" s="373">
        <f t="shared" si="291"/>
        <v>19.515400410677618</v>
      </c>
      <c r="F596" s="373">
        <f t="shared" si="292"/>
        <v>1.6262833675564681</v>
      </c>
      <c r="G596" s="373">
        <f t="shared" si="293"/>
        <v>28.515400410677618</v>
      </c>
      <c r="H596" s="374">
        <f t="shared" si="294"/>
        <v>0.98720660554903505</v>
      </c>
      <c r="I596" s="374">
        <f t="shared" si="267"/>
        <v>0.9078315836502473</v>
      </c>
      <c r="J596" s="374">
        <f t="shared" si="268"/>
        <v>0.93354954608125329</v>
      </c>
      <c r="K596" s="265" cm="1">
        <f t="array" ref="K596">$G596^gamma_drug4/($G596^gamma_drug4+(AGE_50_drug4+9)^gamma_drug4)</f>
        <v>1</v>
      </c>
      <c r="L596" s="264">
        <f t="shared" si="269"/>
        <v>594</v>
      </c>
      <c r="M596" s="264">
        <f t="shared" si="270"/>
        <v>-0.13089999999999999</v>
      </c>
      <c r="N596" s="264">
        <f t="shared" si="271"/>
        <v>10.89695</v>
      </c>
      <c r="O596" s="264">
        <f t="shared" si="272"/>
        <v>0.117535</v>
      </c>
      <c r="P596" s="264">
        <f t="shared" si="273"/>
        <v>7.6485000000000003</v>
      </c>
      <c r="Q596" s="264">
        <f t="shared" si="274"/>
        <v>8.3350000000000009</v>
      </c>
      <c r="R596" s="264">
        <f t="shared" si="275"/>
        <v>8.7675000000000001</v>
      </c>
      <c r="S596" s="264">
        <f t="shared" si="276"/>
        <v>9.0064999999999991</v>
      </c>
      <c r="T596" s="264">
        <f t="shared" si="277"/>
        <v>9.39</v>
      </c>
      <c r="U596" s="264">
        <f t="shared" si="278"/>
        <v>9.6589999999999989</v>
      </c>
      <c r="V596" s="264">
        <f t="shared" si="279"/>
        <v>10.071999999999999</v>
      </c>
      <c r="W596" s="264">
        <f t="shared" si="280"/>
        <v>10.896999999999998</v>
      </c>
      <c r="X596" s="264">
        <f t="shared" si="281"/>
        <v>11.8</v>
      </c>
      <c r="Y596" s="264">
        <f t="shared" si="282"/>
        <v>12.32</v>
      </c>
      <c r="Z596" s="264">
        <f t="shared" si="283"/>
        <v>12.686500000000001</v>
      </c>
      <c r="AA596" s="264">
        <f t="shared" si="284"/>
        <v>13.254000000000001</v>
      </c>
      <c r="AB596" s="264">
        <f t="shared" si="285"/>
        <v>13.638</v>
      </c>
      <c r="AC596" s="264">
        <f t="shared" si="286"/>
        <v>14.3995</v>
      </c>
      <c r="AD596" s="264">
        <f t="shared" si="287"/>
        <v>15.823</v>
      </c>
      <c r="AF596" s="266">
        <v>594</v>
      </c>
      <c r="AG596" s="266">
        <v>1.1599999999999999E-2</v>
      </c>
      <c r="AH596" s="266">
        <v>11.2478</v>
      </c>
      <c r="AI596" s="266">
        <v>0.11187999999999999</v>
      </c>
      <c r="AJ596" s="266">
        <v>7.9550000000000001</v>
      </c>
      <c r="AK596" s="266">
        <v>8.6669999999999998</v>
      </c>
      <c r="AL596" s="266">
        <v>9.1110000000000007</v>
      </c>
      <c r="AM596" s="266">
        <v>9.3550000000000004</v>
      </c>
      <c r="AN596" s="266">
        <v>9.7439999999999998</v>
      </c>
      <c r="AO596" s="266">
        <v>10.016</v>
      </c>
      <c r="AP596" s="266">
        <v>10.43</v>
      </c>
      <c r="AQ596" s="266">
        <v>11.247999999999999</v>
      </c>
      <c r="AR596" s="266">
        <v>12.129</v>
      </c>
      <c r="AS596" s="266">
        <v>12.63</v>
      </c>
      <c r="AT596" s="266">
        <v>12.98</v>
      </c>
      <c r="AU596" s="266">
        <v>13.518000000000001</v>
      </c>
      <c r="AV596" s="266">
        <v>13.878</v>
      </c>
      <c r="AW596" s="266">
        <v>14.586</v>
      </c>
      <c r="AX596" s="266">
        <v>15.882</v>
      </c>
      <c r="BA596" s="372">
        <v>594</v>
      </c>
      <c r="BB596" s="372">
        <v>-0.27339999999999998</v>
      </c>
      <c r="BC596" s="372">
        <v>10.546099999999999</v>
      </c>
      <c r="BD596" s="372">
        <v>0.12318999999999999</v>
      </c>
      <c r="BE596" s="372">
        <v>7.3419999999999996</v>
      </c>
      <c r="BF596" s="372">
        <v>8.0030000000000001</v>
      </c>
      <c r="BG596" s="372">
        <v>8.4239999999999995</v>
      </c>
      <c r="BH596" s="372">
        <v>8.6579999999999995</v>
      </c>
      <c r="BI596" s="372">
        <v>9.0359999999999996</v>
      </c>
      <c r="BJ596" s="372">
        <v>9.3019999999999996</v>
      </c>
      <c r="BK596" s="372">
        <v>9.7140000000000004</v>
      </c>
      <c r="BL596" s="372">
        <v>10.545999999999999</v>
      </c>
      <c r="BM596" s="372">
        <v>11.471</v>
      </c>
      <c r="BN596" s="372">
        <v>12.01</v>
      </c>
      <c r="BO596" s="372">
        <v>12.393000000000001</v>
      </c>
      <c r="BP596" s="372">
        <v>12.99</v>
      </c>
      <c r="BQ596" s="372">
        <v>13.398</v>
      </c>
      <c r="BR596" s="372">
        <v>14.212999999999999</v>
      </c>
      <c r="BS596" s="372">
        <v>15.763999999999999</v>
      </c>
    </row>
    <row r="597" spans="1:71" x14ac:dyDescent="0.2">
      <c r="A597" s="265">
        <f t="shared" si="288"/>
        <v>10.904</v>
      </c>
      <c r="B597" s="265">
        <f t="shared" si="289"/>
        <v>10.0785</v>
      </c>
      <c r="C597" s="265">
        <f t="shared" si="266"/>
        <v>11.806999999999999</v>
      </c>
      <c r="D597" s="265">
        <f t="shared" si="290"/>
        <v>595</v>
      </c>
      <c r="E597" s="373">
        <f t="shared" si="291"/>
        <v>19.548254620123203</v>
      </c>
      <c r="F597" s="373">
        <f t="shared" si="292"/>
        <v>1.6290212183436004</v>
      </c>
      <c r="G597" s="373">
        <f t="shared" si="293"/>
        <v>28.548254620123203</v>
      </c>
      <c r="H597" s="374">
        <f t="shared" si="294"/>
        <v>0.98726971364911176</v>
      </c>
      <c r="I597" s="374">
        <f t="shared" si="267"/>
        <v>0.90812214637666688</v>
      </c>
      <c r="J597" s="374">
        <f t="shared" si="268"/>
        <v>0.9337350300929379</v>
      </c>
      <c r="K597" s="265" cm="1">
        <f t="array" ref="K597">$G597^gamma_drug4/($G597^gamma_drug4+(AGE_50_drug4+9)^gamma_drug4)</f>
        <v>1</v>
      </c>
      <c r="L597" s="264">
        <f t="shared" si="269"/>
        <v>595</v>
      </c>
      <c r="M597" s="264">
        <f t="shared" si="270"/>
        <v>-0.13109999999999999</v>
      </c>
      <c r="N597" s="264">
        <f t="shared" si="271"/>
        <v>10.903700000000001</v>
      </c>
      <c r="O597" s="264">
        <f t="shared" si="272"/>
        <v>0.11754000000000001</v>
      </c>
      <c r="P597" s="264">
        <f t="shared" si="273"/>
        <v>7.6530000000000005</v>
      </c>
      <c r="Q597" s="264">
        <f t="shared" si="274"/>
        <v>8.34</v>
      </c>
      <c r="R597" s="264">
        <f t="shared" si="275"/>
        <v>8.7729999999999997</v>
      </c>
      <c r="S597" s="264">
        <f t="shared" si="276"/>
        <v>9.0124999999999993</v>
      </c>
      <c r="T597" s="264">
        <f t="shared" si="277"/>
        <v>9.3960000000000008</v>
      </c>
      <c r="U597" s="264">
        <f t="shared" si="278"/>
        <v>9.6645000000000003</v>
      </c>
      <c r="V597" s="264">
        <f t="shared" si="279"/>
        <v>10.0785</v>
      </c>
      <c r="W597" s="264">
        <f t="shared" si="280"/>
        <v>10.904</v>
      </c>
      <c r="X597" s="264">
        <f t="shared" si="281"/>
        <v>11.806999999999999</v>
      </c>
      <c r="Y597" s="264">
        <f t="shared" si="282"/>
        <v>12.327</v>
      </c>
      <c r="Z597" s="264">
        <f t="shared" si="283"/>
        <v>12.6945</v>
      </c>
      <c r="AA597" s="264">
        <f t="shared" si="284"/>
        <v>13.262499999999999</v>
      </c>
      <c r="AB597" s="264">
        <f t="shared" si="285"/>
        <v>13.647</v>
      </c>
      <c r="AC597" s="264">
        <f t="shared" si="286"/>
        <v>14.409000000000001</v>
      </c>
      <c r="AD597" s="264">
        <f t="shared" si="287"/>
        <v>15.834</v>
      </c>
      <c r="AF597" s="266">
        <v>595</v>
      </c>
      <c r="AG597" s="266">
        <v>1.14E-2</v>
      </c>
      <c r="AH597" s="266">
        <v>11.2545</v>
      </c>
      <c r="AI597" s="266">
        <v>0.11189</v>
      </c>
      <c r="AJ597" s="266">
        <v>7.9589999999999996</v>
      </c>
      <c r="AK597" s="266">
        <v>8.6720000000000006</v>
      </c>
      <c r="AL597" s="266">
        <v>9.1159999999999997</v>
      </c>
      <c r="AM597" s="266">
        <v>9.3610000000000007</v>
      </c>
      <c r="AN597" s="266">
        <v>9.75</v>
      </c>
      <c r="AO597" s="266">
        <v>10.021000000000001</v>
      </c>
      <c r="AP597" s="266">
        <v>10.436</v>
      </c>
      <c r="AQ597" s="266">
        <v>11.255000000000001</v>
      </c>
      <c r="AR597" s="266">
        <v>12.135999999999999</v>
      </c>
      <c r="AS597" s="266">
        <v>12.637</v>
      </c>
      <c r="AT597" s="266">
        <v>12.988</v>
      </c>
      <c r="AU597" s="266">
        <v>13.526</v>
      </c>
      <c r="AV597" s="266">
        <v>13.887</v>
      </c>
      <c r="AW597" s="266">
        <v>14.595000000000001</v>
      </c>
      <c r="AX597" s="266">
        <v>15.893000000000001</v>
      </c>
      <c r="BA597" s="372">
        <v>595</v>
      </c>
      <c r="BB597" s="372">
        <v>-0.27360000000000001</v>
      </c>
      <c r="BC597" s="372">
        <v>10.552899999999999</v>
      </c>
      <c r="BD597" s="372">
        <v>0.12318999999999999</v>
      </c>
      <c r="BE597" s="372">
        <v>7.3470000000000004</v>
      </c>
      <c r="BF597" s="372">
        <v>8.0079999999999991</v>
      </c>
      <c r="BG597" s="372">
        <v>8.43</v>
      </c>
      <c r="BH597" s="372">
        <v>8.6639999999999997</v>
      </c>
      <c r="BI597" s="372">
        <v>9.0419999999999998</v>
      </c>
      <c r="BJ597" s="372">
        <v>9.3079999999999998</v>
      </c>
      <c r="BK597" s="372">
        <v>9.7210000000000001</v>
      </c>
      <c r="BL597" s="372">
        <v>10.553000000000001</v>
      </c>
      <c r="BM597" s="372">
        <v>11.478</v>
      </c>
      <c r="BN597" s="372">
        <v>12.016999999999999</v>
      </c>
      <c r="BO597" s="372">
        <v>12.401</v>
      </c>
      <c r="BP597" s="372">
        <v>12.999000000000001</v>
      </c>
      <c r="BQ597" s="372">
        <v>13.407</v>
      </c>
      <c r="BR597" s="372">
        <v>14.223000000000001</v>
      </c>
      <c r="BS597" s="372">
        <v>15.775</v>
      </c>
    </row>
    <row r="598" spans="1:71" x14ac:dyDescent="0.2">
      <c r="A598" s="265">
        <f t="shared" si="288"/>
        <v>10.910499999999999</v>
      </c>
      <c r="B598" s="265">
        <f t="shared" si="289"/>
        <v>10.0845</v>
      </c>
      <c r="C598" s="265">
        <f t="shared" si="266"/>
        <v>11.815000000000001</v>
      </c>
      <c r="D598" s="265">
        <f t="shared" si="290"/>
        <v>596</v>
      </c>
      <c r="E598" s="373">
        <f t="shared" si="291"/>
        <v>19.581108829568787</v>
      </c>
      <c r="F598" s="373">
        <f t="shared" si="292"/>
        <v>1.6317590691307324</v>
      </c>
      <c r="G598" s="373">
        <f t="shared" si="293"/>
        <v>28.581108829568787</v>
      </c>
      <c r="H598" s="374">
        <f t="shared" si="294"/>
        <v>0.98733244238436235</v>
      </c>
      <c r="I598" s="374">
        <f t="shared" si="267"/>
        <v>0.90841155273449958</v>
      </c>
      <c r="J598" s="374">
        <f t="shared" si="268"/>
        <v>0.93391982049976363</v>
      </c>
      <c r="K598" s="265" cm="1">
        <f t="array" ref="K598">$G598^gamma_drug4/($G598^gamma_drug4+(AGE_50_drug4+9)^gamma_drug4)</f>
        <v>1</v>
      </c>
      <c r="L598" s="264">
        <f t="shared" si="269"/>
        <v>596</v>
      </c>
      <c r="M598" s="264">
        <f t="shared" si="270"/>
        <v>-0.1313</v>
      </c>
      <c r="N598" s="264">
        <f t="shared" si="271"/>
        <v>10.910450000000001</v>
      </c>
      <c r="O598" s="264">
        <f t="shared" si="272"/>
        <v>0.11755499999999999</v>
      </c>
      <c r="P598" s="264">
        <f t="shared" si="273"/>
        <v>7.657</v>
      </c>
      <c r="Q598" s="264">
        <f t="shared" si="274"/>
        <v>8.3454999999999995</v>
      </c>
      <c r="R598" s="264">
        <f t="shared" si="275"/>
        <v>8.7785000000000011</v>
      </c>
      <c r="S598" s="264">
        <f t="shared" si="276"/>
        <v>9.0180000000000007</v>
      </c>
      <c r="T598" s="264">
        <f t="shared" si="277"/>
        <v>9.4009999999999998</v>
      </c>
      <c r="U598" s="264">
        <f t="shared" si="278"/>
        <v>9.6705000000000005</v>
      </c>
      <c r="V598" s="264">
        <f t="shared" si="279"/>
        <v>10.0845</v>
      </c>
      <c r="W598" s="264">
        <f t="shared" si="280"/>
        <v>10.910499999999999</v>
      </c>
      <c r="X598" s="264">
        <f t="shared" si="281"/>
        <v>11.815000000000001</v>
      </c>
      <c r="Y598" s="264">
        <f t="shared" si="282"/>
        <v>12.335000000000001</v>
      </c>
      <c r="Z598" s="264">
        <f t="shared" si="283"/>
        <v>12.702500000000001</v>
      </c>
      <c r="AA598" s="264">
        <f t="shared" si="284"/>
        <v>13.2715</v>
      </c>
      <c r="AB598" s="264">
        <f t="shared" si="285"/>
        <v>13.656000000000001</v>
      </c>
      <c r="AC598" s="264">
        <f t="shared" si="286"/>
        <v>14.417999999999999</v>
      </c>
      <c r="AD598" s="264">
        <f t="shared" si="287"/>
        <v>15.8445</v>
      </c>
      <c r="AF598" s="266">
        <v>596</v>
      </c>
      <c r="AG598" s="266">
        <v>1.12E-2</v>
      </c>
      <c r="AH598" s="266">
        <v>11.261200000000001</v>
      </c>
      <c r="AI598" s="266">
        <v>0.11191</v>
      </c>
      <c r="AJ598" s="266">
        <v>7.9630000000000001</v>
      </c>
      <c r="AK598" s="266">
        <v>8.6769999999999996</v>
      </c>
      <c r="AL598" s="266">
        <v>9.1219999999999999</v>
      </c>
      <c r="AM598" s="266">
        <v>9.3659999999999997</v>
      </c>
      <c r="AN598" s="266">
        <v>9.7550000000000008</v>
      </c>
      <c r="AO598" s="266">
        <v>10.026999999999999</v>
      </c>
      <c r="AP598" s="266">
        <v>10.442</v>
      </c>
      <c r="AQ598" s="266">
        <v>11.260999999999999</v>
      </c>
      <c r="AR598" s="266">
        <v>12.144</v>
      </c>
      <c r="AS598" s="266">
        <v>12.645</v>
      </c>
      <c r="AT598" s="266">
        <v>12.996</v>
      </c>
      <c r="AU598" s="266">
        <v>13.535</v>
      </c>
      <c r="AV598" s="266">
        <v>13.896000000000001</v>
      </c>
      <c r="AW598" s="266">
        <v>14.603999999999999</v>
      </c>
      <c r="AX598" s="266">
        <v>15.903</v>
      </c>
      <c r="BA598" s="372">
        <v>596</v>
      </c>
      <c r="BB598" s="372">
        <v>-0.27379999999999999</v>
      </c>
      <c r="BC598" s="372">
        <v>10.559699999999999</v>
      </c>
      <c r="BD598" s="372">
        <v>0.1232</v>
      </c>
      <c r="BE598" s="372">
        <v>7.351</v>
      </c>
      <c r="BF598" s="372">
        <v>8.0139999999999993</v>
      </c>
      <c r="BG598" s="372">
        <v>8.4350000000000005</v>
      </c>
      <c r="BH598" s="372">
        <v>8.67</v>
      </c>
      <c r="BI598" s="372">
        <v>9.0470000000000006</v>
      </c>
      <c r="BJ598" s="372">
        <v>9.3140000000000001</v>
      </c>
      <c r="BK598" s="372">
        <v>9.7270000000000003</v>
      </c>
      <c r="BL598" s="372">
        <v>10.56</v>
      </c>
      <c r="BM598" s="372">
        <v>11.486000000000001</v>
      </c>
      <c r="BN598" s="372">
        <v>12.025</v>
      </c>
      <c r="BO598" s="372">
        <v>12.409000000000001</v>
      </c>
      <c r="BP598" s="372">
        <v>13.007999999999999</v>
      </c>
      <c r="BQ598" s="372">
        <v>13.416</v>
      </c>
      <c r="BR598" s="372">
        <v>14.231999999999999</v>
      </c>
      <c r="BS598" s="372">
        <v>15.786</v>
      </c>
    </row>
    <row r="599" spans="1:71" x14ac:dyDescent="0.2">
      <c r="A599" s="265">
        <f t="shared" si="288"/>
        <v>10.9175</v>
      </c>
      <c r="B599" s="265">
        <f t="shared" si="289"/>
        <v>10.0905</v>
      </c>
      <c r="C599" s="265">
        <f t="shared" si="266"/>
        <v>11.821999999999999</v>
      </c>
      <c r="D599" s="265">
        <f t="shared" si="290"/>
        <v>597</v>
      </c>
      <c r="E599" s="373">
        <f t="shared" si="291"/>
        <v>19.613963039014372</v>
      </c>
      <c r="F599" s="373">
        <f t="shared" si="292"/>
        <v>1.6344969199178645</v>
      </c>
      <c r="G599" s="373">
        <f t="shared" si="293"/>
        <v>28.613963039014372</v>
      </c>
      <c r="H599" s="374">
        <f t="shared" si="294"/>
        <v>0.98739479442832356</v>
      </c>
      <c r="I599" s="374">
        <f t="shared" si="267"/>
        <v>0.90869980806792994</v>
      </c>
      <c r="J599" s="374">
        <f t="shared" si="268"/>
        <v>0.93410392048490387</v>
      </c>
      <c r="K599" s="265" cm="1">
        <f t="array" ref="K599">$G599^gamma_drug4/($G599^gamma_drug4+(AGE_50_drug4+9)^gamma_drug4)</f>
        <v>1</v>
      </c>
      <c r="L599" s="264">
        <f t="shared" si="269"/>
        <v>597</v>
      </c>
      <c r="M599" s="264">
        <f t="shared" si="270"/>
        <v>-0.13145000000000001</v>
      </c>
      <c r="N599" s="264">
        <f t="shared" si="271"/>
        <v>10.917149999999999</v>
      </c>
      <c r="O599" s="264">
        <f t="shared" si="272"/>
        <v>0.11756</v>
      </c>
      <c r="P599" s="264">
        <f t="shared" si="273"/>
        <v>7.6619999999999999</v>
      </c>
      <c r="Q599" s="264">
        <f t="shared" si="274"/>
        <v>8.3505000000000003</v>
      </c>
      <c r="R599" s="264">
        <f t="shared" si="275"/>
        <v>8.7835000000000001</v>
      </c>
      <c r="S599" s="264">
        <f t="shared" si="276"/>
        <v>9.0229999999999997</v>
      </c>
      <c r="T599" s="264">
        <f t="shared" si="277"/>
        <v>9.407</v>
      </c>
      <c r="U599" s="264">
        <f t="shared" si="278"/>
        <v>9.6765000000000008</v>
      </c>
      <c r="V599" s="264">
        <f t="shared" si="279"/>
        <v>10.0905</v>
      </c>
      <c r="W599" s="264">
        <f t="shared" si="280"/>
        <v>10.9175</v>
      </c>
      <c r="X599" s="264">
        <f t="shared" si="281"/>
        <v>11.821999999999999</v>
      </c>
      <c r="Y599" s="264">
        <f t="shared" si="282"/>
        <v>12.343</v>
      </c>
      <c r="Z599" s="264">
        <f t="shared" si="283"/>
        <v>12.7105</v>
      </c>
      <c r="AA599" s="264">
        <f t="shared" si="284"/>
        <v>13.279499999999999</v>
      </c>
      <c r="AB599" s="264">
        <f t="shared" si="285"/>
        <v>13.6645</v>
      </c>
      <c r="AC599" s="264">
        <f t="shared" si="286"/>
        <v>14.4275</v>
      </c>
      <c r="AD599" s="264">
        <f t="shared" si="287"/>
        <v>15.8545</v>
      </c>
      <c r="AF599" s="266">
        <v>597</v>
      </c>
      <c r="AG599" s="266">
        <v>1.11E-2</v>
      </c>
      <c r="AH599" s="266">
        <v>11.267799999999999</v>
      </c>
      <c r="AI599" s="266">
        <v>0.11192000000000001</v>
      </c>
      <c r="AJ599" s="266">
        <v>7.968</v>
      </c>
      <c r="AK599" s="266">
        <v>8.6820000000000004</v>
      </c>
      <c r="AL599" s="266">
        <v>9.1270000000000007</v>
      </c>
      <c r="AM599" s="266">
        <v>9.3710000000000004</v>
      </c>
      <c r="AN599" s="266">
        <v>9.7609999999999992</v>
      </c>
      <c r="AO599" s="266">
        <v>10.032999999999999</v>
      </c>
      <c r="AP599" s="266">
        <v>10.448</v>
      </c>
      <c r="AQ599" s="266">
        <v>11.268000000000001</v>
      </c>
      <c r="AR599" s="266">
        <v>12.151</v>
      </c>
      <c r="AS599" s="266">
        <v>12.653</v>
      </c>
      <c r="AT599" s="266">
        <v>13.004</v>
      </c>
      <c r="AU599" s="266">
        <v>13.542999999999999</v>
      </c>
      <c r="AV599" s="266">
        <v>13.904</v>
      </c>
      <c r="AW599" s="266">
        <v>14.613</v>
      </c>
      <c r="AX599" s="266">
        <v>15.913</v>
      </c>
      <c r="BA599" s="372">
        <v>597</v>
      </c>
      <c r="BB599" s="372">
        <v>-0.27400000000000002</v>
      </c>
      <c r="BC599" s="372">
        <v>10.5665</v>
      </c>
      <c r="BD599" s="372">
        <v>0.1232</v>
      </c>
      <c r="BE599" s="372">
        <v>7.3559999999999999</v>
      </c>
      <c r="BF599" s="372">
        <v>8.0190000000000001</v>
      </c>
      <c r="BG599" s="372">
        <v>8.44</v>
      </c>
      <c r="BH599" s="372">
        <v>8.6750000000000007</v>
      </c>
      <c r="BI599" s="372">
        <v>9.0530000000000008</v>
      </c>
      <c r="BJ599" s="372">
        <v>9.32</v>
      </c>
      <c r="BK599" s="372">
        <v>9.7330000000000005</v>
      </c>
      <c r="BL599" s="372">
        <v>10.567</v>
      </c>
      <c r="BM599" s="372">
        <v>11.493</v>
      </c>
      <c r="BN599" s="372">
        <v>12.032999999999999</v>
      </c>
      <c r="BO599" s="372">
        <v>12.417</v>
      </c>
      <c r="BP599" s="372">
        <v>13.016</v>
      </c>
      <c r="BQ599" s="372">
        <v>13.425000000000001</v>
      </c>
      <c r="BR599" s="372">
        <v>14.242000000000001</v>
      </c>
      <c r="BS599" s="372">
        <v>15.795999999999999</v>
      </c>
    </row>
    <row r="600" spans="1:71" x14ac:dyDescent="0.2">
      <c r="A600" s="265">
        <f t="shared" si="288"/>
        <v>10.923999999999999</v>
      </c>
      <c r="B600" s="265">
        <f t="shared" si="289"/>
        <v>10.096500000000001</v>
      </c>
      <c r="C600" s="265">
        <f t="shared" si="266"/>
        <v>11.829000000000001</v>
      </c>
      <c r="D600" s="265">
        <f t="shared" si="290"/>
        <v>598</v>
      </c>
      <c r="E600" s="373">
        <f t="shared" si="291"/>
        <v>19.646817248459961</v>
      </c>
      <c r="F600" s="373">
        <f t="shared" si="292"/>
        <v>1.6372347707049966</v>
      </c>
      <c r="G600" s="373">
        <f t="shared" si="293"/>
        <v>28.646817248459961</v>
      </c>
      <c r="H600" s="374">
        <f t="shared" si="294"/>
        <v>0.98745677243307861</v>
      </c>
      <c r="I600" s="374">
        <f t="shared" si="267"/>
        <v>0.90898691769456685</v>
      </c>
      <c r="J600" s="374">
        <f t="shared" si="268"/>
        <v>0.93428733321463342</v>
      </c>
      <c r="K600" s="265" cm="1">
        <f t="array" ref="K600">$G600^gamma_drug4/($G600^gamma_drug4+(AGE_50_drug4+9)^gamma_drug4)</f>
        <v>1</v>
      </c>
      <c r="L600" s="264">
        <f t="shared" si="269"/>
        <v>598</v>
      </c>
      <c r="M600" s="264">
        <f t="shared" si="270"/>
        <v>-0.13164999999999999</v>
      </c>
      <c r="N600" s="264">
        <f t="shared" si="271"/>
        <v>10.9239</v>
      </c>
      <c r="O600" s="264">
        <f t="shared" si="272"/>
        <v>0.11757000000000001</v>
      </c>
      <c r="P600" s="264">
        <f t="shared" si="273"/>
        <v>7.6665000000000001</v>
      </c>
      <c r="Q600" s="264">
        <f t="shared" si="274"/>
        <v>8.3550000000000004</v>
      </c>
      <c r="R600" s="264">
        <f t="shared" si="275"/>
        <v>8.7889999999999997</v>
      </c>
      <c r="S600" s="264">
        <f t="shared" si="276"/>
        <v>9.0289999999999999</v>
      </c>
      <c r="T600" s="264">
        <f t="shared" si="277"/>
        <v>9.4130000000000003</v>
      </c>
      <c r="U600" s="264">
        <f t="shared" si="278"/>
        <v>9.682500000000001</v>
      </c>
      <c r="V600" s="264">
        <f t="shared" si="279"/>
        <v>10.096500000000001</v>
      </c>
      <c r="W600" s="264">
        <f t="shared" si="280"/>
        <v>10.923999999999999</v>
      </c>
      <c r="X600" s="264">
        <f t="shared" si="281"/>
        <v>11.829000000000001</v>
      </c>
      <c r="Y600" s="264">
        <f t="shared" si="282"/>
        <v>12.350999999999999</v>
      </c>
      <c r="Z600" s="264">
        <f t="shared" si="283"/>
        <v>12.718500000000001</v>
      </c>
      <c r="AA600" s="264">
        <f t="shared" si="284"/>
        <v>13.2875</v>
      </c>
      <c r="AB600" s="264">
        <f t="shared" si="285"/>
        <v>13.673</v>
      </c>
      <c r="AC600" s="264">
        <f t="shared" si="286"/>
        <v>14.436999999999999</v>
      </c>
      <c r="AD600" s="264">
        <f t="shared" si="287"/>
        <v>15.865500000000001</v>
      </c>
      <c r="AF600" s="266">
        <v>598</v>
      </c>
      <c r="AG600" s="266">
        <v>1.09E-2</v>
      </c>
      <c r="AH600" s="266">
        <v>11.2745</v>
      </c>
      <c r="AI600" s="266">
        <v>0.11194</v>
      </c>
      <c r="AJ600" s="266">
        <v>7.9720000000000004</v>
      </c>
      <c r="AK600" s="266">
        <v>8.6859999999999999</v>
      </c>
      <c r="AL600" s="266">
        <v>9.1319999999999997</v>
      </c>
      <c r="AM600" s="266">
        <v>9.3770000000000007</v>
      </c>
      <c r="AN600" s="266">
        <v>9.7669999999999995</v>
      </c>
      <c r="AO600" s="266">
        <v>10.039</v>
      </c>
      <c r="AP600" s="266">
        <v>10.454000000000001</v>
      </c>
      <c r="AQ600" s="266">
        <v>11.275</v>
      </c>
      <c r="AR600" s="266">
        <v>12.157999999999999</v>
      </c>
      <c r="AS600" s="266">
        <v>12.661</v>
      </c>
      <c r="AT600" s="266">
        <v>13.012</v>
      </c>
      <c r="AU600" s="266">
        <v>13.551</v>
      </c>
      <c r="AV600" s="266">
        <v>13.913</v>
      </c>
      <c r="AW600" s="266">
        <v>14.622999999999999</v>
      </c>
      <c r="AX600" s="266">
        <v>15.923999999999999</v>
      </c>
      <c r="BA600" s="372">
        <v>598</v>
      </c>
      <c r="BB600" s="372">
        <v>-0.2742</v>
      </c>
      <c r="BC600" s="372">
        <v>10.5733</v>
      </c>
      <c r="BD600" s="372">
        <v>0.1232</v>
      </c>
      <c r="BE600" s="372">
        <v>7.3609999999999998</v>
      </c>
      <c r="BF600" s="372">
        <v>8.0239999999999991</v>
      </c>
      <c r="BG600" s="372">
        <v>8.4459999999999997</v>
      </c>
      <c r="BH600" s="372">
        <v>8.6809999999999992</v>
      </c>
      <c r="BI600" s="372">
        <v>9.0589999999999993</v>
      </c>
      <c r="BJ600" s="372">
        <v>9.3260000000000005</v>
      </c>
      <c r="BK600" s="372">
        <v>9.7390000000000008</v>
      </c>
      <c r="BL600" s="372">
        <v>10.573</v>
      </c>
      <c r="BM600" s="372">
        <v>11.5</v>
      </c>
      <c r="BN600" s="372">
        <v>12.041</v>
      </c>
      <c r="BO600" s="372">
        <v>12.425000000000001</v>
      </c>
      <c r="BP600" s="372">
        <v>13.023999999999999</v>
      </c>
      <c r="BQ600" s="372">
        <v>13.433</v>
      </c>
      <c r="BR600" s="372">
        <v>14.250999999999999</v>
      </c>
      <c r="BS600" s="372">
        <v>15.807</v>
      </c>
    </row>
    <row r="601" spans="1:71" x14ac:dyDescent="0.2">
      <c r="A601" s="265">
        <f t="shared" si="288"/>
        <v>10.9305</v>
      </c>
      <c r="B601" s="265">
        <f t="shared" si="289"/>
        <v>10.103000000000002</v>
      </c>
      <c r="C601" s="265">
        <f t="shared" si="266"/>
        <v>11.837</v>
      </c>
      <c r="D601" s="265">
        <f t="shared" si="290"/>
        <v>599</v>
      </c>
      <c r="E601" s="373">
        <f t="shared" si="291"/>
        <v>19.679671457905545</v>
      </c>
      <c r="F601" s="373">
        <f t="shared" si="292"/>
        <v>1.6399726214921286</v>
      </c>
      <c r="G601" s="373">
        <f t="shared" si="293"/>
        <v>28.679671457905545</v>
      </c>
      <c r="H601" s="374">
        <f t="shared" si="294"/>
        <v>0.98751837902944839</v>
      </c>
      <c r="I601" s="374">
        <f t="shared" si="267"/>
        <v>0.90927288690557106</v>
      </c>
      <c r="J601" s="374">
        <f t="shared" si="268"/>
        <v>0.93447006183842662</v>
      </c>
      <c r="K601" s="265" cm="1">
        <f t="array" ref="K601">$G601^gamma_drug4/($G601^gamma_drug4+(AGE_50_drug4+9)^gamma_drug4)</f>
        <v>1</v>
      </c>
      <c r="L601" s="264">
        <f t="shared" si="269"/>
        <v>599</v>
      </c>
      <c r="M601" s="264">
        <f t="shared" si="270"/>
        <v>-0.13184999999999999</v>
      </c>
      <c r="N601" s="264">
        <f t="shared" si="271"/>
        <v>10.93065</v>
      </c>
      <c r="O601" s="264">
        <f t="shared" si="272"/>
        <v>0.11758</v>
      </c>
      <c r="P601" s="264">
        <f t="shared" si="273"/>
        <v>7.6715</v>
      </c>
      <c r="Q601" s="264">
        <f t="shared" si="274"/>
        <v>8.36</v>
      </c>
      <c r="R601" s="264">
        <f t="shared" si="275"/>
        <v>8.7940000000000005</v>
      </c>
      <c r="S601" s="264">
        <f t="shared" si="276"/>
        <v>9.0339999999999989</v>
      </c>
      <c r="T601" s="264">
        <f t="shared" si="277"/>
        <v>9.4184999999999999</v>
      </c>
      <c r="U601" s="264">
        <f t="shared" si="278"/>
        <v>9.6885000000000012</v>
      </c>
      <c r="V601" s="264">
        <f t="shared" si="279"/>
        <v>10.103000000000002</v>
      </c>
      <c r="W601" s="264">
        <f t="shared" si="280"/>
        <v>10.9305</v>
      </c>
      <c r="X601" s="264">
        <f t="shared" si="281"/>
        <v>11.837</v>
      </c>
      <c r="Y601" s="264">
        <f t="shared" si="282"/>
        <v>12.358499999999999</v>
      </c>
      <c r="Z601" s="264">
        <f t="shared" si="283"/>
        <v>12.7265</v>
      </c>
      <c r="AA601" s="264">
        <f t="shared" si="284"/>
        <v>13.2965</v>
      </c>
      <c r="AB601" s="264">
        <f t="shared" si="285"/>
        <v>13.682</v>
      </c>
      <c r="AC601" s="264">
        <f t="shared" si="286"/>
        <v>14.446</v>
      </c>
      <c r="AD601" s="264">
        <f t="shared" si="287"/>
        <v>15.875499999999999</v>
      </c>
      <c r="AF601" s="266">
        <v>599</v>
      </c>
      <c r="AG601" s="266">
        <v>1.0699999999999999E-2</v>
      </c>
      <c r="AH601" s="266">
        <v>11.2812</v>
      </c>
      <c r="AI601" s="266">
        <v>0.11196</v>
      </c>
      <c r="AJ601" s="266">
        <v>7.9770000000000003</v>
      </c>
      <c r="AK601" s="266">
        <v>8.6910000000000007</v>
      </c>
      <c r="AL601" s="266">
        <v>9.1370000000000005</v>
      </c>
      <c r="AM601" s="266">
        <v>9.3819999999999997</v>
      </c>
      <c r="AN601" s="266">
        <v>9.7720000000000002</v>
      </c>
      <c r="AO601" s="266">
        <v>10.045</v>
      </c>
      <c r="AP601" s="266">
        <v>10.46</v>
      </c>
      <c r="AQ601" s="266">
        <v>11.281000000000001</v>
      </c>
      <c r="AR601" s="266">
        <v>12.166</v>
      </c>
      <c r="AS601" s="266">
        <v>12.667999999999999</v>
      </c>
      <c r="AT601" s="266">
        <v>13.02</v>
      </c>
      <c r="AU601" s="266">
        <v>13.56</v>
      </c>
      <c r="AV601" s="266">
        <v>13.922000000000001</v>
      </c>
      <c r="AW601" s="266">
        <v>14.632</v>
      </c>
      <c r="AX601" s="266">
        <v>15.933999999999999</v>
      </c>
      <c r="BA601" s="372">
        <v>599</v>
      </c>
      <c r="BB601" s="372">
        <v>-0.27439999999999998</v>
      </c>
      <c r="BC601" s="372">
        <v>10.5801</v>
      </c>
      <c r="BD601" s="372">
        <v>0.1232</v>
      </c>
      <c r="BE601" s="372">
        <v>7.3659999999999997</v>
      </c>
      <c r="BF601" s="372">
        <v>8.0289999999999999</v>
      </c>
      <c r="BG601" s="372">
        <v>8.4510000000000005</v>
      </c>
      <c r="BH601" s="372">
        <v>8.6859999999999999</v>
      </c>
      <c r="BI601" s="372">
        <v>9.0649999999999995</v>
      </c>
      <c r="BJ601" s="372">
        <v>9.3320000000000007</v>
      </c>
      <c r="BK601" s="372">
        <v>9.7460000000000004</v>
      </c>
      <c r="BL601" s="372">
        <v>10.58</v>
      </c>
      <c r="BM601" s="372">
        <v>11.507999999999999</v>
      </c>
      <c r="BN601" s="372">
        <v>12.048999999999999</v>
      </c>
      <c r="BO601" s="372">
        <v>12.433</v>
      </c>
      <c r="BP601" s="372">
        <v>13.032999999999999</v>
      </c>
      <c r="BQ601" s="372">
        <v>13.442</v>
      </c>
      <c r="BR601" s="372">
        <v>14.26</v>
      </c>
      <c r="BS601" s="372">
        <v>15.817</v>
      </c>
    </row>
    <row r="602" spans="1:71" x14ac:dyDescent="0.2">
      <c r="A602" s="265">
        <f t="shared" si="288"/>
        <v>10.9375</v>
      </c>
      <c r="B602" s="265">
        <f t="shared" si="289"/>
        <v>10.109</v>
      </c>
      <c r="C602" s="265">
        <f t="shared" si="266"/>
        <v>11.844000000000001</v>
      </c>
      <c r="D602" s="265">
        <f t="shared" si="290"/>
        <v>600</v>
      </c>
      <c r="E602" s="373">
        <f t="shared" si="291"/>
        <v>19.71252566735113</v>
      </c>
      <c r="F602" s="373">
        <f t="shared" si="292"/>
        <v>1.6427104722792607</v>
      </c>
      <c r="G602" s="373">
        <f t="shared" si="293"/>
        <v>28.71252566735113</v>
      </c>
      <c r="H602" s="374">
        <f t="shared" si="294"/>
        <v>0.98757961682718109</v>
      </c>
      <c r="I602" s="374">
        <f t="shared" si="267"/>
        <v>0.90955772096578102</v>
      </c>
      <c r="J602" s="374">
        <f t="shared" si="268"/>
        <v>0.93465210948905597</v>
      </c>
      <c r="K602" s="265" cm="1">
        <f t="array" ref="K602">$G602^gamma_drug4/($G602^gamma_drug4+(AGE_50_drug4+9)^gamma_drug4)</f>
        <v>1</v>
      </c>
      <c r="L602" s="264">
        <f t="shared" si="269"/>
        <v>600</v>
      </c>
      <c r="M602" s="264">
        <f t="shared" si="270"/>
        <v>-0.13205</v>
      </c>
      <c r="N602" s="264">
        <f t="shared" si="271"/>
        <v>10.93735</v>
      </c>
      <c r="O602" s="264">
        <f t="shared" si="272"/>
        <v>0.11759</v>
      </c>
      <c r="P602" s="264">
        <f t="shared" si="273"/>
        <v>7.6760000000000002</v>
      </c>
      <c r="Q602" s="264">
        <f t="shared" si="274"/>
        <v>8.3650000000000002</v>
      </c>
      <c r="R602" s="264">
        <f t="shared" si="275"/>
        <v>8.7995000000000001</v>
      </c>
      <c r="S602" s="264">
        <f t="shared" si="276"/>
        <v>9.0395000000000003</v>
      </c>
      <c r="T602" s="264">
        <f t="shared" si="277"/>
        <v>9.4245000000000001</v>
      </c>
      <c r="U602" s="264">
        <f t="shared" si="278"/>
        <v>9.6939999999999991</v>
      </c>
      <c r="V602" s="264">
        <f t="shared" si="279"/>
        <v>10.109</v>
      </c>
      <c r="W602" s="264">
        <f t="shared" si="280"/>
        <v>10.9375</v>
      </c>
      <c r="X602" s="264">
        <f t="shared" si="281"/>
        <v>11.844000000000001</v>
      </c>
      <c r="Y602" s="264">
        <f t="shared" si="282"/>
        <v>12.3665</v>
      </c>
      <c r="Z602" s="264">
        <f t="shared" si="283"/>
        <v>12.734999999999999</v>
      </c>
      <c r="AA602" s="264">
        <f t="shared" si="284"/>
        <v>13.305</v>
      </c>
      <c r="AB602" s="264">
        <f t="shared" si="285"/>
        <v>13.690999999999999</v>
      </c>
      <c r="AC602" s="264">
        <f t="shared" si="286"/>
        <v>14.455500000000001</v>
      </c>
      <c r="AD602" s="264">
        <f t="shared" si="287"/>
        <v>15.885999999999999</v>
      </c>
      <c r="AF602" s="266">
        <v>600</v>
      </c>
      <c r="AG602" s="266">
        <v>1.0500000000000001E-2</v>
      </c>
      <c r="AH602" s="266">
        <v>11.287800000000001</v>
      </c>
      <c r="AI602" s="266">
        <v>0.11197</v>
      </c>
      <c r="AJ602" s="266">
        <v>7.9809999999999999</v>
      </c>
      <c r="AK602" s="266">
        <v>8.6959999999999997</v>
      </c>
      <c r="AL602" s="266">
        <v>9.1419999999999995</v>
      </c>
      <c r="AM602" s="266">
        <v>9.3870000000000005</v>
      </c>
      <c r="AN602" s="266">
        <v>9.7780000000000005</v>
      </c>
      <c r="AO602" s="266">
        <v>10.050000000000001</v>
      </c>
      <c r="AP602" s="266">
        <v>10.465999999999999</v>
      </c>
      <c r="AQ602" s="266">
        <v>11.288</v>
      </c>
      <c r="AR602" s="266">
        <v>12.173</v>
      </c>
      <c r="AS602" s="266">
        <v>12.676</v>
      </c>
      <c r="AT602" s="266">
        <v>13.028</v>
      </c>
      <c r="AU602" s="266">
        <v>13.568</v>
      </c>
      <c r="AV602" s="266">
        <v>13.930999999999999</v>
      </c>
      <c r="AW602" s="266">
        <v>14.641</v>
      </c>
      <c r="AX602" s="266">
        <v>15.944000000000001</v>
      </c>
      <c r="BA602" s="372">
        <v>600</v>
      </c>
      <c r="BB602" s="372">
        <v>-0.27460000000000001</v>
      </c>
      <c r="BC602" s="372">
        <v>10.5869</v>
      </c>
      <c r="BD602" s="372">
        <v>0.12321</v>
      </c>
      <c r="BE602" s="372">
        <v>7.3710000000000004</v>
      </c>
      <c r="BF602" s="372">
        <v>8.0340000000000007</v>
      </c>
      <c r="BG602" s="372">
        <v>8.4570000000000007</v>
      </c>
      <c r="BH602" s="372">
        <v>8.6920000000000002</v>
      </c>
      <c r="BI602" s="372">
        <v>9.0709999999999997</v>
      </c>
      <c r="BJ602" s="372">
        <v>9.3379999999999992</v>
      </c>
      <c r="BK602" s="372">
        <v>9.7520000000000007</v>
      </c>
      <c r="BL602" s="372">
        <v>10.587</v>
      </c>
      <c r="BM602" s="372">
        <v>11.515000000000001</v>
      </c>
      <c r="BN602" s="372">
        <v>12.057</v>
      </c>
      <c r="BO602" s="372">
        <v>12.442</v>
      </c>
      <c r="BP602" s="372">
        <v>13.042</v>
      </c>
      <c r="BQ602" s="372">
        <v>13.451000000000001</v>
      </c>
      <c r="BR602" s="372">
        <v>14.27</v>
      </c>
      <c r="BS602" s="372">
        <v>15.827999999999999</v>
      </c>
    </row>
    <row r="603" spans="1:71" x14ac:dyDescent="0.2">
      <c r="A603" s="265">
        <f t="shared" si="288"/>
        <v>10.9445</v>
      </c>
      <c r="B603" s="265">
        <f t="shared" si="289"/>
        <v>10.114999999999998</v>
      </c>
      <c r="C603" s="265">
        <f t="shared" si="266"/>
        <v>11.8515</v>
      </c>
      <c r="D603" s="265">
        <f t="shared" si="290"/>
        <v>601</v>
      </c>
      <c r="E603" s="373">
        <f t="shared" si="291"/>
        <v>19.745379876796715</v>
      </c>
      <c r="F603" s="373">
        <f t="shared" si="292"/>
        <v>1.6454483230663928</v>
      </c>
      <c r="G603" s="373">
        <f t="shared" si="293"/>
        <v>28.745379876796715</v>
      </c>
      <c r="H603" s="374">
        <f t="shared" si="294"/>
        <v>0.98764048841514007</v>
      </c>
      <c r="I603" s="374">
        <f t="shared" si="267"/>
        <v>0.90984142511384036</v>
      </c>
      <c r="J603" s="374">
        <f t="shared" si="268"/>
        <v>0.93483347928268956</v>
      </c>
      <c r="K603" s="265" cm="1">
        <f t="array" ref="K603">$G603^gamma_drug4/($G603^gamma_drug4+(AGE_50_drug4+9)^gamma_drug4)</f>
        <v>1</v>
      </c>
      <c r="L603" s="264">
        <f t="shared" si="269"/>
        <v>601</v>
      </c>
      <c r="M603" s="264">
        <f t="shared" si="270"/>
        <v>-0.13225000000000001</v>
      </c>
      <c r="N603" s="264">
        <f t="shared" si="271"/>
        <v>10.944099999999999</v>
      </c>
      <c r="O603" s="264">
        <f t="shared" si="272"/>
        <v>0.11760000000000001</v>
      </c>
      <c r="P603" s="264">
        <f t="shared" si="273"/>
        <v>7.68</v>
      </c>
      <c r="Q603" s="264">
        <f t="shared" si="274"/>
        <v>8.370000000000001</v>
      </c>
      <c r="R603" s="264">
        <f t="shared" si="275"/>
        <v>8.8045000000000009</v>
      </c>
      <c r="S603" s="264">
        <f t="shared" si="276"/>
        <v>9.0455000000000005</v>
      </c>
      <c r="T603" s="264">
        <f t="shared" si="277"/>
        <v>9.43</v>
      </c>
      <c r="U603" s="264">
        <f t="shared" si="278"/>
        <v>9.6999999999999993</v>
      </c>
      <c r="V603" s="264">
        <f t="shared" si="279"/>
        <v>10.114999999999998</v>
      </c>
      <c r="W603" s="264">
        <f t="shared" si="280"/>
        <v>10.9445</v>
      </c>
      <c r="X603" s="264">
        <f t="shared" si="281"/>
        <v>11.8515</v>
      </c>
      <c r="Y603" s="264">
        <f t="shared" si="282"/>
        <v>12.373999999999999</v>
      </c>
      <c r="Z603" s="264">
        <f t="shared" si="283"/>
        <v>12.742999999999999</v>
      </c>
      <c r="AA603" s="264">
        <f t="shared" si="284"/>
        <v>13.313500000000001</v>
      </c>
      <c r="AB603" s="264">
        <f t="shared" si="285"/>
        <v>13.6995</v>
      </c>
      <c r="AC603" s="264">
        <f t="shared" si="286"/>
        <v>14.465</v>
      </c>
      <c r="AD603" s="264">
        <f t="shared" si="287"/>
        <v>15.8965</v>
      </c>
      <c r="AF603" s="266">
        <v>601</v>
      </c>
      <c r="AG603" s="266">
        <v>1.03E-2</v>
      </c>
      <c r="AH603" s="266">
        <v>11.294499999999999</v>
      </c>
      <c r="AI603" s="266">
        <v>0.11199000000000001</v>
      </c>
      <c r="AJ603" s="266">
        <v>7.9850000000000003</v>
      </c>
      <c r="AK603" s="266">
        <v>8.7010000000000005</v>
      </c>
      <c r="AL603" s="266">
        <v>9.1470000000000002</v>
      </c>
      <c r="AM603" s="266">
        <v>9.3930000000000007</v>
      </c>
      <c r="AN603" s="266">
        <v>9.7829999999999995</v>
      </c>
      <c r="AO603" s="266">
        <v>10.055999999999999</v>
      </c>
      <c r="AP603" s="266">
        <v>10.472</v>
      </c>
      <c r="AQ603" s="266">
        <v>11.295</v>
      </c>
      <c r="AR603" s="266">
        <v>12.18</v>
      </c>
      <c r="AS603" s="266">
        <v>12.683999999999999</v>
      </c>
      <c r="AT603" s="266">
        <v>13.036</v>
      </c>
      <c r="AU603" s="266">
        <v>13.577</v>
      </c>
      <c r="AV603" s="266">
        <v>13.939</v>
      </c>
      <c r="AW603" s="266">
        <v>14.651</v>
      </c>
      <c r="AX603" s="266">
        <v>15.955</v>
      </c>
      <c r="BA603" s="372">
        <v>601</v>
      </c>
      <c r="BB603" s="372">
        <v>-0.27479999999999999</v>
      </c>
      <c r="BC603" s="372">
        <v>10.5937</v>
      </c>
      <c r="BD603" s="372">
        <v>0.12321</v>
      </c>
      <c r="BE603" s="372">
        <v>7.375</v>
      </c>
      <c r="BF603" s="372">
        <v>8.0389999999999997</v>
      </c>
      <c r="BG603" s="372">
        <v>8.4619999999999997</v>
      </c>
      <c r="BH603" s="372">
        <v>8.6980000000000004</v>
      </c>
      <c r="BI603" s="372">
        <v>9.077</v>
      </c>
      <c r="BJ603" s="372">
        <v>9.3439999999999994</v>
      </c>
      <c r="BK603" s="372">
        <v>9.7579999999999991</v>
      </c>
      <c r="BL603" s="372">
        <v>10.593999999999999</v>
      </c>
      <c r="BM603" s="372">
        <v>11.523</v>
      </c>
      <c r="BN603" s="372">
        <v>12.064</v>
      </c>
      <c r="BO603" s="372">
        <v>12.45</v>
      </c>
      <c r="BP603" s="372">
        <v>13.05</v>
      </c>
      <c r="BQ603" s="372">
        <v>13.46</v>
      </c>
      <c r="BR603" s="372">
        <v>14.279</v>
      </c>
      <c r="BS603" s="372">
        <v>15.837999999999999</v>
      </c>
    </row>
    <row r="604" spans="1:71" x14ac:dyDescent="0.2">
      <c r="A604" s="265">
        <f t="shared" si="288"/>
        <v>10.951000000000001</v>
      </c>
      <c r="B604" s="265">
        <f t="shared" si="289"/>
        <v>10.121499999999999</v>
      </c>
      <c r="C604" s="265">
        <f t="shared" si="266"/>
        <v>11.859</v>
      </c>
      <c r="D604" s="265">
        <f t="shared" si="290"/>
        <v>602</v>
      </c>
      <c r="E604" s="373">
        <f t="shared" si="291"/>
        <v>19.7782340862423</v>
      </c>
      <c r="F604" s="373">
        <f t="shared" si="292"/>
        <v>1.6481861738535251</v>
      </c>
      <c r="G604" s="373">
        <f t="shared" si="293"/>
        <v>28.7782340862423</v>
      </c>
      <c r="H604" s="374">
        <f t="shared" si="294"/>
        <v>0.98770099636148934</v>
      </c>
      <c r="I604" s="374">
        <f t="shared" si="267"/>
        <v>0.91012400456232267</v>
      </c>
      <c r="J604" s="374">
        <f t="shared" si="268"/>
        <v>0.93501417431898703</v>
      </c>
      <c r="K604" s="265" cm="1">
        <f t="array" ref="K604">$G604^gamma_drug4/($G604^gamma_drug4+(AGE_50_drug4+9)^gamma_drug4)</f>
        <v>1</v>
      </c>
      <c r="L604" s="264">
        <f t="shared" si="269"/>
        <v>602</v>
      </c>
      <c r="M604" s="264">
        <f t="shared" si="270"/>
        <v>-0.13245000000000001</v>
      </c>
      <c r="N604" s="264">
        <f t="shared" si="271"/>
        <v>10.950849999999999</v>
      </c>
      <c r="O604" s="264">
        <f t="shared" si="272"/>
        <v>0.117605</v>
      </c>
      <c r="P604" s="264">
        <f t="shared" si="273"/>
        <v>7.6850000000000005</v>
      </c>
      <c r="Q604" s="264">
        <f t="shared" si="274"/>
        <v>8.3754999999999988</v>
      </c>
      <c r="R604" s="264">
        <f t="shared" si="275"/>
        <v>8.8105000000000011</v>
      </c>
      <c r="S604" s="264">
        <f t="shared" si="276"/>
        <v>9.0504999999999995</v>
      </c>
      <c r="T604" s="264">
        <f t="shared" si="277"/>
        <v>9.4355000000000011</v>
      </c>
      <c r="U604" s="264">
        <f t="shared" si="278"/>
        <v>9.7059999999999995</v>
      </c>
      <c r="V604" s="264">
        <f t="shared" si="279"/>
        <v>10.121499999999999</v>
      </c>
      <c r="W604" s="264">
        <f t="shared" si="280"/>
        <v>10.951000000000001</v>
      </c>
      <c r="X604" s="264">
        <f t="shared" si="281"/>
        <v>11.859</v>
      </c>
      <c r="Y604" s="264">
        <f t="shared" si="282"/>
        <v>12.381499999999999</v>
      </c>
      <c r="Z604" s="264">
        <f t="shared" si="283"/>
        <v>12.751000000000001</v>
      </c>
      <c r="AA604" s="264">
        <f t="shared" si="284"/>
        <v>13.3215</v>
      </c>
      <c r="AB604" s="264">
        <f t="shared" si="285"/>
        <v>13.708</v>
      </c>
      <c r="AC604" s="264">
        <f t="shared" si="286"/>
        <v>14.474499999999999</v>
      </c>
      <c r="AD604" s="264">
        <f t="shared" si="287"/>
        <v>15.907</v>
      </c>
      <c r="AF604" s="266">
        <v>602</v>
      </c>
      <c r="AG604" s="266">
        <v>1.01E-2</v>
      </c>
      <c r="AH604" s="266">
        <v>11.3012</v>
      </c>
      <c r="AI604" s="266">
        <v>0.112</v>
      </c>
      <c r="AJ604" s="266">
        <v>7.99</v>
      </c>
      <c r="AK604" s="266">
        <v>8.7059999999999995</v>
      </c>
      <c r="AL604" s="266">
        <v>9.1530000000000005</v>
      </c>
      <c r="AM604" s="266">
        <v>9.3979999999999997</v>
      </c>
      <c r="AN604" s="266">
        <v>9.7889999999999997</v>
      </c>
      <c r="AO604" s="266">
        <v>10.061999999999999</v>
      </c>
      <c r="AP604" s="266">
        <v>10.478999999999999</v>
      </c>
      <c r="AQ604" s="266">
        <v>11.301</v>
      </c>
      <c r="AR604" s="266">
        <v>12.188000000000001</v>
      </c>
      <c r="AS604" s="266">
        <v>12.691000000000001</v>
      </c>
      <c r="AT604" s="266">
        <v>13.044</v>
      </c>
      <c r="AU604" s="266">
        <v>13.585000000000001</v>
      </c>
      <c r="AV604" s="266">
        <v>13.948</v>
      </c>
      <c r="AW604" s="266">
        <v>14.66</v>
      </c>
      <c r="AX604" s="266">
        <v>15.965</v>
      </c>
      <c r="BA604" s="372">
        <v>602</v>
      </c>
      <c r="BB604" s="372">
        <v>-0.27500000000000002</v>
      </c>
      <c r="BC604" s="372">
        <v>10.6005</v>
      </c>
      <c r="BD604" s="372">
        <v>0.12321</v>
      </c>
      <c r="BE604" s="372">
        <v>7.38</v>
      </c>
      <c r="BF604" s="372">
        <v>8.0449999999999999</v>
      </c>
      <c r="BG604" s="372">
        <v>8.468</v>
      </c>
      <c r="BH604" s="372">
        <v>8.7029999999999994</v>
      </c>
      <c r="BI604" s="372">
        <v>9.0820000000000007</v>
      </c>
      <c r="BJ604" s="372">
        <v>9.35</v>
      </c>
      <c r="BK604" s="372">
        <v>9.7639999999999993</v>
      </c>
      <c r="BL604" s="372">
        <v>10.601000000000001</v>
      </c>
      <c r="BM604" s="372">
        <v>11.53</v>
      </c>
      <c r="BN604" s="372">
        <v>12.071999999999999</v>
      </c>
      <c r="BO604" s="372">
        <v>12.458</v>
      </c>
      <c r="BP604" s="372">
        <v>13.058</v>
      </c>
      <c r="BQ604" s="372">
        <v>13.468</v>
      </c>
      <c r="BR604" s="372">
        <v>14.289</v>
      </c>
      <c r="BS604" s="372">
        <v>15.849</v>
      </c>
    </row>
    <row r="605" spans="1:71" x14ac:dyDescent="0.2">
      <c r="A605" s="265">
        <f t="shared" si="288"/>
        <v>10.9575</v>
      </c>
      <c r="B605" s="265">
        <f t="shared" si="289"/>
        <v>10.128</v>
      </c>
      <c r="C605" s="265">
        <f t="shared" si="266"/>
        <v>11.8665</v>
      </c>
      <c r="D605" s="265">
        <f t="shared" si="290"/>
        <v>603</v>
      </c>
      <c r="E605" s="373">
        <f t="shared" si="291"/>
        <v>19.811088295687885</v>
      </c>
      <c r="F605" s="373">
        <f t="shared" si="292"/>
        <v>1.6509240246406571</v>
      </c>
      <c r="G605" s="373">
        <f t="shared" si="293"/>
        <v>28.811088295687885</v>
      </c>
      <c r="H605" s="374">
        <f t="shared" si="294"/>
        <v>0.98776114321387753</v>
      </c>
      <c r="I605" s="374">
        <f t="shared" si="267"/>
        <v>0.91040546449785686</v>
      </c>
      <c r="J605" s="374">
        <f t="shared" si="268"/>
        <v>0.93519419768119749</v>
      </c>
      <c r="K605" s="265" cm="1">
        <f t="array" ref="K605">$G605^gamma_drug4/($G605^gamma_drug4+(AGE_50_drug4+9)^gamma_drug4)</f>
        <v>1</v>
      </c>
      <c r="L605" s="264">
        <f t="shared" si="269"/>
        <v>603</v>
      </c>
      <c r="M605" s="264">
        <f t="shared" si="270"/>
        <v>-0.1326</v>
      </c>
      <c r="N605" s="264">
        <f t="shared" si="271"/>
        <v>10.957550000000001</v>
      </c>
      <c r="O605" s="264">
        <f t="shared" si="272"/>
        <v>0.11762</v>
      </c>
      <c r="P605" s="264">
        <f t="shared" si="273"/>
        <v>7.6894999999999998</v>
      </c>
      <c r="Q605" s="264">
        <f t="shared" si="274"/>
        <v>8.3805000000000014</v>
      </c>
      <c r="R605" s="264">
        <f t="shared" si="275"/>
        <v>8.8155000000000001</v>
      </c>
      <c r="S605" s="264">
        <f t="shared" si="276"/>
        <v>9.0560000000000009</v>
      </c>
      <c r="T605" s="264">
        <f t="shared" si="277"/>
        <v>9.4414999999999996</v>
      </c>
      <c r="U605" s="264">
        <f t="shared" si="278"/>
        <v>9.7119999999999997</v>
      </c>
      <c r="V605" s="264">
        <f t="shared" si="279"/>
        <v>10.128</v>
      </c>
      <c r="W605" s="264">
        <f t="shared" si="280"/>
        <v>10.9575</v>
      </c>
      <c r="X605" s="264">
        <f t="shared" si="281"/>
        <v>11.8665</v>
      </c>
      <c r="Y605" s="264">
        <f t="shared" si="282"/>
        <v>12.3895</v>
      </c>
      <c r="Z605" s="264">
        <f t="shared" si="283"/>
        <v>12.759</v>
      </c>
      <c r="AA605" s="264">
        <f t="shared" si="284"/>
        <v>13.33</v>
      </c>
      <c r="AB605" s="264">
        <f t="shared" si="285"/>
        <v>13.717000000000001</v>
      </c>
      <c r="AC605" s="264">
        <f t="shared" si="286"/>
        <v>14.483499999999999</v>
      </c>
      <c r="AD605" s="264">
        <f t="shared" si="287"/>
        <v>15.917999999999999</v>
      </c>
      <c r="AF605" s="266">
        <v>603</v>
      </c>
      <c r="AG605" s="266">
        <v>9.9000000000000008E-3</v>
      </c>
      <c r="AH605" s="266">
        <v>11.3078</v>
      </c>
      <c r="AI605" s="266">
        <v>0.11201999999999999</v>
      </c>
      <c r="AJ605" s="266">
        <v>7.9939999999999998</v>
      </c>
      <c r="AK605" s="266">
        <v>8.7110000000000003</v>
      </c>
      <c r="AL605" s="266">
        <v>9.1579999999999995</v>
      </c>
      <c r="AM605" s="266">
        <v>9.4030000000000005</v>
      </c>
      <c r="AN605" s="266">
        <v>9.7949999999999999</v>
      </c>
      <c r="AO605" s="266">
        <v>10.068</v>
      </c>
      <c r="AP605" s="266">
        <v>10.484999999999999</v>
      </c>
      <c r="AQ605" s="266">
        <v>11.308</v>
      </c>
      <c r="AR605" s="266">
        <v>12.195</v>
      </c>
      <c r="AS605" s="266">
        <v>12.699</v>
      </c>
      <c r="AT605" s="266">
        <v>13.052</v>
      </c>
      <c r="AU605" s="266">
        <v>13.593</v>
      </c>
      <c r="AV605" s="266">
        <v>13.957000000000001</v>
      </c>
      <c r="AW605" s="266">
        <v>14.669</v>
      </c>
      <c r="AX605" s="266">
        <v>15.976000000000001</v>
      </c>
      <c r="BA605" s="372">
        <v>603</v>
      </c>
      <c r="BB605" s="372">
        <v>-0.27510000000000001</v>
      </c>
      <c r="BC605" s="372">
        <v>10.6073</v>
      </c>
      <c r="BD605" s="372">
        <v>0.12322</v>
      </c>
      <c r="BE605" s="372">
        <v>7.3849999999999998</v>
      </c>
      <c r="BF605" s="372">
        <v>8.0500000000000007</v>
      </c>
      <c r="BG605" s="372">
        <v>8.4730000000000008</v>
      </c>
      <c r="BH605" s="372">
        <v>8.7089999999999996</v>
      </c>
      <c r="BI605" s="372">
        <v>9.0879999999999992</v>
      </c>
      <c r="BJ605" s="372">
        <v>9.3559999999999999</v>
      </c>
      <c r="BK605" s="372">
        <v>9.7710000000000008</v>
      </c>
      <c r="BL605" s="372">
        <v>10.606999999999999</v>
      </c>
      <c r="BM605" s="372">
        <v>11.538</v>
      </c>
      <c r="BN605" s="372">
        <v>12.08</v>
      </c>
      <c r="BO605" s="372">
        <v>12.465999999999999</v>
      </c>
      <c r="BP605" s="372">
        <v>13.067</v>
      </c>
      <c r="BQ605" s="372">
        <v>13.477</v>
      </c>
      <c r="BR605" s="372">
        <v>14.298</v>
      </c>
      <c r="BS605" s="372">
        <v>15.86</v>
      </c>
    </row>
    <row r="606" spans="1:71" x14ac:dyDescent="0.2">
      <c r="A606" s="265">
        <f t="shared" si="288"/>
        <v>10.964500000000001</v>
      </c>
      <c r="B606" s="265">
        <f t="shared" si="289"/>
        <v>10.134</v>
      </c>
      <c r="C606" s="265">
        <f t="shared" si="266"/>
        <v>11.8735</v>
      </c>
      <c r="D606" s="265">
        <f t="shared" si="290"/>
        <v>604</v>
      </c>
      <c r="E606" s="373">
        <f t="shared" si="291"/>
        <v>19.843942505133469</v>
      </c>
      <c r="F606" s="373">
        <f t="shared" si="292"/>
        <v>1.6536618754277892</v>
      </c>
      <c r="G606" s="373">
        <f t="shared" si="293"/>
        <v>28.843942505133469</v>
      </c>
      <c r="H606" s="374">
        <f t="shared" si="294"/>
        <v>0.9878209314996208</v>
      </c>
      <c r="I606" s="374">
        <f t="shared" si="267"/>
        <v>0.91068581008125271</v>
      </c>
      <c r="J606" s="374">
        <f t="shared" si="268"/>
        <v>0.93537355243625375</v>
      </c>
      <c r="K606" s="265" cm="1">
        <f t="array" ref="K606">$G606^gamma_drug4/($G606^gamma_drug4+(AGE_50_drug4+9)^gamma_drug4)</f>
        <v>1</v>
      </c>
      <c r="L606" s="264">
        <f t="shared" si="269"/>
        <v>604</v>
      </c>
      <c r="M606" s="264">
        <f t="shared" si="270"/>
        <v>-0.1328</v>
      </c>
      <c r="N606" s="264">
        <f t="shared" si="271"/>
        <v>10.964300000000001</v>
      </c>
      <c r="O606" s="264">
        <f t="shared" si="272"/>
        <v>0.11763</v>
      </c>
      <c r="P606" s="264">
        <f t="shared" si="273"/>
        <v>7.6944999999999997</v>
      </c>
      <c r="Q606" s="264">
        <f t="shared" si="274"/>
        <v>8.3855000000000004</v>
      </c>
      <c r="R606" s="264">
        <f t="shared" si="275"/>
        <v>8.8204999999999991</v>
      </c>
      <c r="S606" s="264">
        <f t="shared" si="276"/>
        <v>9.0615000000000006</v>
      </c>
      <c r="T606" s="264">
        <f t="shared" si="277"/>
        <v>9.4469999999999992</v>
      </c>
      <c r="U606" s="264">
        <f t="shared" si="278"/>
        <v>9.7175000000000011</v>
      </c>
      <c r="V606" s="264">
        <f t="shared" si="279"/>
        <v>10.134</v>
      </c>
      <c r="W606" s="264">
        <f t="shared" si="280"/>
        <v>10.964500000000001</v>
      </c>
      <c r="X606" s="264">
        <f t="shared" si="281"/>
        <v>11.8735</v>
      </c>
      <c r="Y606" s="264">
        <f t="shared" si="282"/>
        <v>12.397500000000001</v>
      </c>
      <c r="Z606" s="264">
        <f t="shared" si="283"/>
        <v>12.766999999999999</v>
      </c>
      <c r="AA606" s="264">
        <f t="shared" si="284"/>
        <v>13.3385</v>
      </c>
      <c r="AB606" s="264">
        <f t="shared" si="285"/>
        <v>13.725999999999999</v>
      </c>
      <c r="AC606" s="264">
        <f t="shared" si="286"/>
        <v>14.493</v>
      </c>
      <c r="AD606" s="264">
        <f t="shared" si="287"/>
        <v>15.928000000000001</v>
      </c>
      <c r="AF606" s="266">
        <v>604</v>
      </c>
      <c r="AG606" s="266">
        <v>9.7000000000000003E-3</v>
      </c>
      <c r="AH606" s="266">
        <v>11.314500000000001</v>
      </c>
      <c r="AI606" s="266">
        <v>0.11204</v>
      </c>
      <c r="AJ606" s="266">
        <v>7.9989999999999997</v>
      </c>
      <c r="AK606" s="266">
        <v>8.7159999999999993</v>
      </c>
      <c r="AL606" s="266">
        <v>9.1630000000000003</v>
      </c>
      <c r="AM606" s="266">
        <v>9.4090000000000007</v>
      </c>
      <c r="AN606" s="266">
        <v>9.8000000000000007</v>
      </c>
      <c r="AO606" s="266">
        <v>10.073</v>
      </c>
      <c r="AP606" s="266">
        <v>10.491</v>
      </c>
      <c r="AQ606" s="266">
        <v>11.315</v>
      </c>
      <c r="AR606" s="266">
        <v>12.202</v>
      </c>
      <c r="AS606" s="266">
        <v>12.707000000000001</v>
      </c>
      <c r="AT606" s="266">
        <v>13.06</v>
      </c>
      <c r="AU606" s="266">
        <v>13.602</v>
      </c>
      <c r="AV606" s="266">
        <v>13.965999999999999</v>
      </c>
      <c r="AW606" s="266">
        <v>14.679</v>
      </c>
      <c r="AX606" s="266">
        <v>15.986000000000001</v>
      </c>
      <c r="BA606" s="372">
        <v>604</v>
      </c>
      <c r="BB606" s="372">
        <v>-0.27529999999999999</v>
      </c>
      <c r="BC606" s="372">
        <v>10.614100000000001</v>
      </c>
      <c r="BD606" s="372">
        <v>0.12322</v>
      </c>
      <c r="BE606" s="372">
        <v>7.39</v>
      </c>
      <c r="BF606" s="372">
        <v>8.0549999999999997</v>
      </c>
      <c r="BG606" s="372">
        <v>8.4779999999999998</v>
      </c>
      <c r="BH606" s="372">
        <v>8.7140000000000004</v>
      </c>
      <c r="BI606" s="372">
        <v>9.0939999999999994</v>
      </c>
      <c r="BJ606" s="372">
        <v>9.3620000000000001</v>
      </c>
      <c r="BK606" s="372">
        <v>9.7769999999999992</v>
      </c>
      <c r="BL606" s="372">
        <v>10.614000000000001</v>
      </c>
      <c r="BM606" s="372">
        <v>11.545</v>
      </c>
      <c r="BN606" s="372">
        <v>12.087999999999999</v>
      </c>
      <c r="BO606" s="372">
        <v>12.474</v>
      </c>
      <c r="BP606" s="372">
        <v>13.074999999999999</v>
      </c>
      <c r="BQ606" s="372">
        <v>13.486000000000001</v>
      </c>
      <c r="BR606" s="372">
        <v>14.307</v>
      </c>
      <c r="BS606" s="372">
        <v>15.87</v>
      </c>
    </row>
    <row r="607" spans="1:71" x14ac:dyDescent="0.2">
      <c r="A607" s="265">
        <f t="shared" si="288"/>
        <v>10.971</v>
      </c>
      <c r="B607" s="265">
        <f t="shared" si="289"/>
        <v>10.14</v>
      </c>
      <c r="C607" s="265">
        <f t="shared" si="266"/>
        <v>11.881</v>
      </c>
      <c r="D607" s="265">
        <f t="shared" si="290"/>
        <v>605</v>
      </c>
      <c r="E607" s="373">
        <f t="shared" si="291"/>
        <v>19.876796714579054</v>
      </c>
      <c r="F607" s="373">
        <f t="shared" si="292"/>
        <v>1.6563997262149213</v>
      </c>
      <c r="G607" s="373">
        <f t="shared" si="293"/>
        <v>28.876796714579054</v>
      </c>
      <c r="H607" s="374">
        <f t="shared" si="294"/>
        <v>0.98788036372588239</v>
      </c>
      <c r="I607" s="374">
        <f t="shared" si="267"/>
        <v>0.91096504644762488</v>
      </c>
      <c r="J607" s="374">
        <f t="shared" si="268"/>
        <v>0.93555224163486861</v>
      </c>
      <c r="K607" s="265" cm="1">
        <f t="array" ref="K607">$G607^gamma_drug4/($G607^gamma_drug4+(AGE_50_drug4+9)^gamma_drug4)</f>
        <v>1</v>
      </c>
      <c r="L607" s="264">
        <f t="shared" si="269"/>
        <v>605</v>
      </c>
      <c r="M607" s="264">
        <f t="shared" si="270"/>
        <v>-0.13300000000000001</v>
      </c>
      <c r="N607" s="264">
        <f t="shared" si="271"/>
        <v>10.97105</v>
      </c>
      <c r="O607" s="264">
        <f t="shared" si="272"/>
        <v>0.11763499999999999</v>
      </c>
      <c r="P607" s="264">
        <f t="shared" si="273"/>
        <v>7.6985000000000001</v>
      </c>
      <c r="Q607" s="264">
        <f t="shared" si="274"/>
        <v>8.3904999999999994</v>
      </c>
      <c r="R607" s="264">
        <f t="shared" si="275"/>
        <v>8.8260000000000005</v>
      </c>
      <c r="S607" s="264">
        <f t="shared" si="276"/>
        <v>9.0670000000000002</v>
      </c>
      <c r="T607" s="264">
        <f t="shared" si="277"/>
        <v>9.4529999999999994</v>
      </c>
      <c r="U607" s="264">
        <f t="shared" si="278"/>
        <v>9.7235000000000014</v>
      </c>
      <c r="V607" s="264">
        <f t="shared" si="279"/>
        <v>10.14</v>
      </c>
      <c r="W607" s="264">
        <f t="shared" si="280"/>
        <v>10.971</v>
      </c>
      <c r="X607" s="264">
        <f t="shared" si="281"/>
        <v>11.881</v>
      </c>
      <c r="Y607" s="264">
        <f t="shared" si="282"/>
        <v>12.4055</v>
      </c>
      <c r="Z607" s="264">
        <f t="shared" si="283"/>
        <v>12.774999999999999</v>
      </c>
      <c r="AA607" s="264">
        <f t="shared" si="284"/>
        <v>13.347</v>
      </c>
      <c r="AB607" s="264">
        <f t="shared" si="285"/>
        <v>13.734500000000001</v>
      </c>
      <c r="AC607" s="264">
        <f t="shared" si="286"/>
        <v>14.502500000000001</v>
      </c>
      <c r="AD607" s="264">
        <f t="shared" si="287"/>
        <v>15.938000000000001</v>
      </c>
      <c r="AF607" s="266">
        <v>605</v>
      </c>
      <c r="AG607" s="266">
        <v>9.4999999999999998E-3</v>
      </c>
      <c r="AH607" s="266">
        <v>11.321199999999999</v>
      </c>
      <c r="AI607" s="266">
        <v>0.11205</v>
      </c>
      <c r="AJ607" s="266">
        <v>8.0030000000000001</v>
      </c>
      <c r="AK607" s="266">
        <v>8.7210000000000001</v>
      </c>
      <c r="AL607" s="266">
        <v>9.1679999999999993</v>
      </c>
      <c r="AM607" s="266">
        <v>9.4139999999999997</v>
      </c>
      <c r="AN607" s="266">
        <v>9.8059999999999992</v>
      </c>
      <c r="AO607" s="266">
        <v>10.079000000000001</v>
      </c>
      <c r="AP607" s="266">
        <v>10.497</v>
      </c>
      <c r="AQ607" s="266">
        <v>11.321</v>
      </c>
      <c r="AR607" s="266">
        <v>12.21</v>
      </c>
      <c r="AS607" s="266">
        <v>12.715</v>
      </c>
      <c r="AT607" s="266">
        <v>13.068</v>
      </c>
      <c r="AU607" s="266">
        <v>13.61</v>
      </c>
      <c r="AV607" s="266">
        <v>13.974</v>
      </c>
      <c r="AW607" s="266">
        <v>14.688000000000001</v>
      </c>
      <c r="AX607" s="266">
        <v>15.996</v>
      </c>
      <c r="BA607" s="372">
        <v>605</v>
      </c>
      <c r="BB607" s="372">
        <v>-0.27550000000000002</v>
      </c>
      <c r="BC607" s="372">
        <v>10.620900000000001</v>
      </c>
      <c r="BD607" s="372">
        <v>0.12322</v>
      </c>
      <c r="BE607" s="372">
        <v>7.3940000000000001</v>
      </c>
      <c r="BF607" s="372">
        <v>8.06</v>
      </c>
      <c r="BG607" s="372">
        <v>8.484</v>
      </c>
      <c r="BH607" s="372">
        <v>8.7200000000000006</v>
      </c>
      <c r="BI607" s="372">
        <v>9.1</v>
      </c>
      <c r="BJ607" s="372">
        <v>9.3680000000000003</v>
      </c>
      <c r="BK607" s="372">
        <v>9.7829999999999995</v>
      </c>
      <c r="BL607" s="372">
        <v>10.621</v>
      </c>
      <c r="BM607" s="372">
        <v>11.552</v>
      </c>
      <c r="BN607" s="372">
        <v>12.096</v>
      </c>
      <c r="BO607" s="372">
        <v>12.481999999999999</v>
      </c>
      <c r="BP607" s="372">
        <v>13.084</v>
      </c>
      <c r="BQ607" s="372">
        <v>13.494999999999999</v>
      </c>
      <c r="BR607" s="372">
        <v>14.317</v>
      </c>
      <c r="BS607" s="372">
        <v>15.88</v>
      </c>
    </row>
    <row r="608" spans="1:71" x14ac:dyDescent="0.2">
      <c r="A608" s="265">
        <f t="shared" si="288"/>
        <v>10.978</v>
      </c>
      <c r="B608" s="265">
        <f t="shared" si="289"/>
        <v>10.146000000000001</v>
      </c>
      <c r="C608" s="265">
        <f t="shared" si="266"/>
        <v>11.888500000000001</v>
      </c>
      <c r="D608" s="265">
        <f t="shared" si="290"/>
        <v>606</v>
      </c>
      <c r="E608" s="373">
        <f t="shared" si="291"/>
        <v>19.909650924024639</v>
      </c>
      <c r="F608" s="373">
        <f t="shared" si="292"/>
        <v>1.6591375770020533</v>
      </c>
      <c r="G608" s="373">
        <f t="shared" si="293"/>
        <v>28.909650924024639</v>
      </c>
      <c r="H608" s="374">
        <f t="shared" si="294"/>
        <v>0.98793944237985243</v>
      </c>
      <c r="I608" s="374">
        <f t="shared" si="267"/>
        <v>0.91124317870651739</v>
      </c>
      <c r="J608" s="374">
        <f t="shared" si="268"/>
        <v>0.93573026831162853</v>
      </c>
      <c r="K608" s="265" cm="1">
        <f t="array" ref="K608">$G608^gamma_drug4/($G608^gamma_drug4+(AGE_50_drug4+9)^gamma_drug4)</f>
        <v>1</v>
      </c>
      <c r="L608" s="264">
        <f t="shared" si="269"/>
        <v>606</v>
      </c>
      <c r="M608" s="264">
        <f t="shared" si="270"/>
        <v>-0.13320000000000001</v>
      </c>
      <c r="N608" s="264">
        <f t="shared" si="271"/>
        <v>10.97775</v>
      </c>
      <c r="O608" s="264">
        <f t="shared" si="272"/>
        <v>0.11765</v>
      </c>
      <c r="P608" s="264">
        <f t="shared" si="273"/>
        <v>7.7035</v>
      </c>
      <c r="Q608" s="264">
        <f t="shared" si="274"/>
        <v>8.3949999999999996</v>
      </c>
      <c r="R608" s="264">
        <f t="shared" si="275"/>
        <v>8.8309999999999995</v>
      </c>
      <c r="S608" s="264">
        <f t="shared" si="276"/>
        <v>9.0719999999999992</v>
      </c>
      <c r="T608" s="264">
        <f t="shared" si="277"/>
        <v>9.4585000000000008</v>
      </c>
      <c r="U608" s="264">
        <f t="shared" si="278"/>
        <v>9.7295000000000016</v>
      </c>
      <c r="V608" s="264">
        <f t="shared" si="279"/>
        <v>10.146000000000001</v>
      </c>
      <c r="W608" s="264">
        <f t="shared" si="280"/>
        <v>10.978</v>
      </c>
      <c r="X608" s="264">
        <f t="shared" si="281"/>
        <v>11.888500000000001</v>
      </c>
      <c r="Y608" s="264">
        <f t="shared" si="282"/>
        <v>12.4125</v>
      </c>
      <c r="Z608" s="264">
        <f t="shared" si="283"/>
        <v>12.783000000000001</v>
      </c>
      <c r="AA608" s="264">
        <f t="shared" si="284"/>
        <v>13.356</v>
      </c>
      <c r="AB608" s="264">
        <f t="shared" si="285"/>
        <v>13.743500000000001</v>
      </c>
      <c r="AC608" s="264">
        <f t="shared" si="286"/>
        <v>14.5115</v>
      </c>
      <c r="AD608" s="264">
        <f t="shared" si="287"/>
        <v>15.949000000000002</v>
      </c>
      <c r="AF608" s="266">
        <v>606</v>
      </c>
      <c r="AG608" s="266">
        <v>9.2999999999999992E-3</v>
      </c>
      <c r="AH608" s="266">
        <v>11.3278</v>
      </c>
      <c r="AI608" s="266">
        <v>0.11207</v>
      </c>
      <c r="AJ608" s="266">
        <v>8.0079999999999991</v>
      </c>
      <c r="AK608" s="266">
        <v>8.7249999999999996</v>
      </c>
      <c r="AL608" s="266">
        <v>9.173</v>
      </c>
      <c r="AM608" s="266">
        <v>9.4190000000000005</v>
      </c>
      <c r="AN608" s="266">
        <v>9.8109999999999999</v>
      </c>
      <c r="AO608" s="266">
        <v>10.085000000000001</v>
      </c>
      <c r="AP608" s="266">
        <v>10.503</v>
      </c>
      <c r="AQ608" s="266">
        <v>11.327999999999999</v>
      </c>
      <c r="AR608" s="266">
        <v>12.217000000000001</v>
      </c>
      <c r="AS608" s="266">
        <v>12.722</v>
      </c>
      <c r="AT608" s="266">
        <v>13.076000000000001</v>
      </c>
      <c r="AU608" s="266">
        <v>13.619</v>
      </c>
      <c r="AV608" s="266">
        <v>13.983000000000001</v>
      </c>
      <c r="AW608" s="266">
        <v>14.696999999999999</v>
      </c>
      <c r="AX608" s="266">
        <v>16.007000000000001</v>
      </c>
      <c r="BA608" s="372">
        <v>606</v>
      </c>
      <c r="BB608" s="372">
        <v>-0.2757</v>
      </c>
      <c r="BC608" s="372">
        <v>10.627700000000001</v>
      </c>
      <c r="BD608" s="372">
        <v>0.12323000000000001</v>
      </c>
      <c r="BE608" s="372">
        <v>7.399</v>
      </c>
      <c r="BF608" s="372">
        <v>8.0649999999999995</v>
      </c>
      <c r="BG608" s="372">
        <v>8.4890000000000008</v>
      </c>
      <c r="BH608" s="372">
        <v>8.7249999999999996</v>
      </c>
      <c r="BI608" s="372">
        <v>9.1059999999999999</v>
      </c>
      <c r="BJ608" s="372">
        <v>9.3740000000000006</v>
      </c>
      <c r="BK608" s="372">
        <v>9.7889999999999997</v>
      </c>
      <c r="BL608" s="372">
        <v>10.628</v>
      </c>
      <c r="BM608" s="372">
        <v>11.56</v>
      </c>
      <c r="BN608" s="372">
        <v>12.103</v>
      </c>
      <c r="BO608" s="372">
        <v>12.49</v>
      </c>
      <c r="BP608" s="372">
        <v>13.093</v>
      </c>
      <c r="BQ608" s="372">
        <v>13.504</v>
      </c>
      <c r="BR608" s="372">
        <v>14.326000000000001</v>
      </c>
      <c r="BS608" s="372">
        <v>15.891</v>
      </c>
    </row>
    <row r="609" spans="1:71" x14ac:dyDescent="0.2">
      <c r="A609" s="265">
        <f t="shared" si="288"/>
        <v>10.984999999999999</v>
      </c>
      <c r="B609" s="265">
        <f t="shared" si="289"/>
        <v>10.1525</v>
      </c>
      <c r="C609" s="265">
        <f t="shared" si="266"/>
        <v>11.8955</v>
      </c>
      <c r="D609" s="265">
        <f t="shared" si="290"/>
        <v>607</v>
      </c>
      <c r="E609" s="373">
        <f t="shared" si="291"/>
        <v>19.942505133470227</v>
      </c>
      <c r="F609" s="373">
        <f t="shared" si="292"/>
        <v>1.6618754277891854</v>
      </c>
      <c r="G609" s="373">
        <f t="shared" si="293"/>
        <v>28.942505133470227</v>
      </c>
      <c r="H609" s="374">
        <f t="shared" si="294"/>
        <v>0.98799816992892386</v>
      </c>
      <c r="I609" s="374">
        <f t="shared" si="267"/>
        <v>0.91152021194202748</v>
      </c>
      <c r="J609" s="374">
        <f t="shared" si="268"/>
        <v>0.93590763548508826</v>
      </c>
      <c r="K609" s="265" cm="1">
        <f t="array" ref="K609">$G609^gamma_drug4/($G609^gamma_drug4+(AGE_50_drug4+9)^gamma_drug4)</f>
        <v>1</v>
      </c>
      <c r="L609" s="264">
        <f t="shared" si="269"/>
        <v>607</v>
      </c>
      <c r="M609" s="264">
        <f t="shared" si="270"/>
        <v>-0.13339999999999999</v>
      </c>
      <c r="N609" s="264">
        <f t="shared" si="271"/>
        <v>10.984500000000001</v>
      </c>
      <c r="O609" s="264">
        <f t="shared" si="272"/>
        <v>0.11765500000000001</v>
      </c>
      <c r="P609" s="264">
        <f t="shared" si="273"/>
        <v>7.7080000000000002</v>
      </c>
      <c r="Q609" s="264">
        <f t="shared" si="274"/>
        <v>8.4</v>
      </c>
      <c r="R609" s="264">
        <f t="shared" si="275"/>
        <v>8.8365000000000009</v>
      </c>
      <c r="S609" s="264">
        <f t="shared" si="276"/>
        <v>9.0779999999999994</v>
      </c>
      <c r="T609" s="264">
        <f t="shared" si="277"/>
        <v>9.4640000000000004</v>
      </c>
      <c r="U609" s="264">
        <f t="shared" si="278"/>
        <v>9.7355</v>
      </c>
      <c r="V609" s="264">
        <f t="shared" si="279"/>
        <v>10.1525</v>
      </c>
      <c r="W609" s="264">
        <f t="shared" si="280"/>
        <v>10.984999999999999</v>
      </c>
      <c r="X609" s="264">
        <f t="shared" si="281"/>
        <v>11.8955</v>
      </c>
      <c r="Y609" s="264">
        <f t="shared" si="282"/>
        <v>12.420500000000001</v>
      </c>
      <c r="Z609" s="264">
        <f t="shared" si="283"/>
        <v>12.791</v>
      </c>
      <c r="AA609" s="264">
        <f t="shared" si="284"/>
        <v>13.364000000000001</v>
      </c>
      <c r="AB609" s="264">
        <f t="shared" si="285"/>
        <v>13.751999999999999</v>
      </c>
      <c r="AC609" s="264">
        <f t="shared" si="286"/>
        <v>14.521000000000001</v>
      </c>
      <c r="AD609" s="264">
        <f t="shared" si="287"/>
        <v>15.959499999999998</v>
      </c>
      <c r="AF609" s="266">
        <v>607</v>
      </c>
      <c r="AG609" s="266">
        <v>9.1000000000000004E-3</v>
      </c>
      <c r="AH609" s="266">
        <v>11.3345</v>
      </c>
      <c r="AI609" s="266">
        <v>0.11208</v>
      </c>
      <c r="AJ609" s="266">
        <v>8.0120000000000005</v>
      </c>
      <c r="AK609" s="266">
        <v>8.73</v>
      </c>
      <c r="AL609" s="266">
        <v>9.1780000000000008</v>
      </c>
      <c r="AM609" s="266">
        <v>9.4250000000000007</v>
      </c>
      <c r="AN609" s="266">
        <v>9.8170000000000002</v>
      </c>
      <c r="AO609" s="266">
        <v>10.090999999999999</v>
      </c>
      <c r="AP609" s="266">
        <v>10.509</v>
      </c>
      <c r="AQ609" s="266">
        <v>11.335000000000001</v>
      </c>
      <c r="AR609" s="266">
        <v>12.224</v>
      </c>
      <c r="AS609" s="266">
        <v>12.73</v>
      </c>
      <c r="AT609" s="266">
        <v>13.084</v>
      </c>
      <c r="AU609" s="266">
        <v>13.627000000000001</v>
      </c>
      <c r="AV609" s="266">
        <v>13.991</v>
      </c>
      <c r="AW609" s="266">
        <v>14.706</v>
      </c>
      <c r="AX609" s="266">
        <v>16.016999999999999</v>
      </c>
      <c r="BA609" s="372">
        <v>607</v>
      </c>
      <c r="BB609" s="372">
        <v>-0.27589999999999998</v>
      </c>
      <c r="BC609" s="372">
        <v>10.634499999999999</v>
      </c>
      <c r="BD609" s="372">
        <v>0.12323000000000001</v>
      </c>
      <c r="BE609" s="372">
        <v>7.4039999999999999</v>
      </c>
      <c r="BF609" s="372">
        <v>8.07</v>
      </c>
      <c r="BG609" s="372">
        <v>8.4949999999999992</v>
      </c>
      <c r="BH609" s="372">
        <v>8.7309999999999999</v>
      </c>
      <c r="BI609" s="372">
        <v>9.1110000000000007</v>
      </c>
      <c r="BJ609" s="372">
        <v>9.3800000000000008</v>
      </c>
      <c r="BK609" s="372">
        <v>9.7959999999999994</v>
      </c>
      <c r="BL609" s="372">
        <v>10.635</v>
      </c>
      <c r="BM609" s="372">
        <v>11.567</v>
      </c>
      <c r="BN609" s="372">
        <v>12.111000000000001</v>
      </c>
      <c r="BO609" s="372">
        <v>12.497999999999999</v>
      </c>
      <c r="BP609" s="372">
        <v>13.101000000000001</v>
      </c>
      <c r="BQ609" s="372">
        <v>13.513</v>
      </c>
      <c r="BR609" s="372">
        <v>14.336</v>
      </c>
      <c r="BS609" s="372">
        <v>15.901999999999999</v>
      </c>
    </row>
    <row r="610" spans="1:71" x14ac:dyDescent="0.2">
      <c r="A610" s="265">
        <f t="shared" si="288"/>
        <v>10.991</v>
      </c>
      <c r="B610" s="265">
        <f t="shared" si="289"/>
        <v>10.1585</v>
      </c>
      <c r="C610" s="265">
        <f t="shared" si="266"/>
        <v>11.903499999999999</v>
      </c>
      <c r="D610" s="265">
        <f t="shared" si="290"/>
        <v>608</v>
      </c>
      <c r="E610" s="373">
        <f t="shared" si="291"/>
        <v>19.975359342915812</v>
      </c>
      <c r="F610" s="373">
        <f t="shared" si="292"/>
        <v>1.6646132785763177</v>
      </c>
      <c r="G610" s="373">
        <f t="shared" si="293"/>
        <v>28.975359342915812</v>
      </c>
      <c r="H610" s="374">
        <f t="shared" si="294"/>
        <v>0.9880565488208688</v>
      </c>
      <c r="I610" s="374">
        <f t="shared" si="267"/>
        <v>0.91179615121292812</v>
      </c>
      <c r="J610" s="374">
        <f t="shared" si="268"/>
        <v>0.93608434615786384</v>
      </c>
      <c r="K610" s="265" cm="1">
        <f t="array" ref="K610">$G610^gamma_drug4/($G610^gamma_drug4+(AGE_50_drug4+9)^gamma_drug4)</f>
        <v>1</v>
      </c>
      <c r="L610" s="264">
        <f t="shared" si="269"/>
        <v>608</v>
      </c>
      <c r="M610" s="264">
        <f t="shared" si="270"/>
        <v>-0.1336</v>
      </c>
      <c r="N610" s="264">
        <f t="shared" si="271"/>
        <v>10.991250000000001</v>
      </c>
      <c r="O610" s="264">
        <f t="shared" si="272"/>
        <v>0.11766500000000001</v>
      </c>
      <c r="P610" s="264">
        <f t="shared" si="273"/>
        <v>7.7125000000000004</v>
      </c>
      <c r="Q610" s="264">
        <f t="shared" si="274"/>
        <v>8.4055</v>
      </c>
      <c r="R610" s="264">
        <f t="shared" si="275"/>
        <v>8.8414999999999999</v>
      </c>
      <c r="S610" s="264">
        <f t="shared" si="276"/>
        <v>9.0835000000000008</v>
      </c>
      <c r="T610" s="264">
        <f t="shared" si="277"/>
        <v>9.4700000000000006</v>
      </c>
      <c r="U610" s="264">
        <f t="shared" si="278"/>
        <v>9.7414999999999985</v>
      </c>
      <c r="V610" s="264">
        <f t="shared" si="279"/>
        <v>10.1585</v>
      </c>
      <c r="W610" s="264">
        <f t="shared" si="280"/>
        <v>10.991</v>
      </c>
      <c r="X610" s="264">
        <f t="shared" si="281"/>
        <v>11.903499999999999</v>
      </c>
      <c r="Y610" s="264">
        <f t="shared" si="282"/>
        <v>12.4285</v>
      </c>
      <c r="Z610" s="264">
        <f t="shared" si="283"/>
        <v>12.798999999999999</v>
      </c>
      <c r="AA610" s="264">
        <f t="shared" si="284"/>
        <v>13.372499999999999</v>
      </c>
      <c r="AB610" s="264">
        <f t="shared" si="285"/>
        <v>13.7605</v>
      </c>
      <c r="AC610" s="264">
        <f t="shared" si="286"/>
        <v>14.5305</v>
      </c>
      <c r="AD610" s="264">
        <f t="shared" si="287"/>
        <v>15.969999999999999</v>
      </c>
      <c r="AF610" s="266">
        <v>608</v>
      </c>
      <c r="AG610" s="266">
        <v>8.8999999999999999E-3</v>
      </c>
      <c r="AH610" s="266">
        <v>11.341200000000001</v>
      </c>
      <c r="AI610" s="266">
        <v>0.11210000000000001</v>
      </c>
      <c r="AJ610" s="266">
        <v>8.016</v>
      </c>
      <c r="AK610" s="266">
        <v>8.7349999999999994</v>
      </c>
      <c r="AL610" s="266">
        <v>9.1829999999999998</v>
      </c>
      <c r="AM610" s="266">
        <v>9.43</v>
      </c>
      <c r="AN610" s="266">
        <v>9.8230000000000004</v>
      </c>
      <c r="AO610" s="266">
        <v>10.097</v>
      </c>
      <c r="AP610" s="266">
        <v>10.515000000000001</v>
      </c>
      <c r="AQ610" s="266">
        <v>11.340999999999999</v>
      </c>
      <c r="AR610" s="266">
        <v>12.231999999999999</v>
      </c>
      <c r="AS610" s="266">
        <v>12.738</v>
      </c>
      <c r="AT610" s="266">
        <v>13.092000000000001</v>
      </c>
      <c r="AU610" s="266">
        <v>13.635999999999999</v>
      </c>
      <c r="AV610" s="266">
        <v>14</v>
      </c>
      <c r="AW610" s="266">
        <v>14.715999999999999</v>
      </c>
      <c r="AX610" s="266">
        <v>16.027999999999999</v>
      </c>
      <c r="BA610" s="372">
        <v>608</v>
      </c>
      <c r="BB610" s="372">
        <v>-0.27610000000000001</v>
      </c>
      <c r="BC610" s="372">
        <v>10.641299999999999</v>
      </c>
      <c r="BD610" s="372">
        <v>0.12323000000000001</v>
      </c>
      <c r="BE610" s="372">
        <v>7.4089999999999998</v>
      </c>
      <c r="BF610" s="372">
        <v>8.0760000000000005</v>
      </c>
      <c r="BG610" s="372">
        <v>8.5</v>
      </c>
      <c r="BH610" s="372">
        <v>8.7370000000000001</v>
      </c>
      <c r="BI610" s="372">
        <v>9.1170000000000009</v>
      </c>
      <c r="BJ610" s="372">
        <v>9.3859999999999992</v>
      </c>
      <c r="BK610" s="372">
        <v>9.8019999999999996</v>
      </c>
      <c r="BL610" s="372">
        <v>10.641</v>
      </c>
      <c r="BM610" s="372">
        <v>11.574999999999999</v>
      </c>
      <c r="BN610" s="372">
        <v>12.119</v>
      </c>
      <c r="BO610" s="372">
        <v>12.506</v>
      </c>
      <c r="BP610" s="372">
        <v>13.109</v>
      </c>
      <c r="BQ610" s="372">
        <v>13.521000000000001</v>
      </c>
      <c r="BR610" s="372">
        <v>14.345000000000001</v>
      </c>
      <c r="BS610" s="372">
        <v>15.912000000000001</v>
      </c>
    </row>
    <row r="611" spans="1:71" x14ac:dyDescent="0.2">
      <c r="A611" s="265">
        <f t="shared" si="288"/>
        <v>10.998000000000001</v>
      </c>
      <c r="B611" s="265">
        <f t="shared" si="289"/>
        <v>10.1645</v>
      </c>
      <c r="C611" s="265">
        <f t="shared" si="266"/>
        <v>11.910500000000001</v>
      </c>
      <c r="D611" s="265">
        <f t="shared" si="290"/>
        <v>609</v>
      </c>
      <c r="E611" s="373">
        <f t="shared" si="291"/>
        <v>20.008213552361397</v>
      </c>
      <c r="F611" s="373">
        <f t="shared" si="292"/>
        <v>1.6673511293634498</v>
      </c>
      <c r="G611" s="373">
        <f t="shared" si="293"/>
        <v>29.008213552361397</v>
      </c>
      <c r="H611" s="374">
        <f t="shared" si="294"/>
        <v>0.98811458148401143</v>
      </c>
      <c r="I611" s="374">
        <f t="shared" si="267"/>
        <v>0.91207100155279142</v>
      </c>
      <c r="J611" s="374">
        <f t="shared" si="268"/>
        <v>0.93626040331672589</v>
      </c>
      <c r="K611" s="265" cm="1">
        <f t="array" ref="K611">$G611^gamma_drug4/($G611^gamma_drug4+(AGE_50_drug4+9)^gamma_drug4)</f>
        <v>1</v>
      </c>
      <c r="L611" s="264">
        <f t="shared" si="269"/>
        <v>609</v>
      </c>
      <c r="M611" s="264">
        <f t="shared" si="270"/>
        <v>-0.1338</v>
      </c>
      <c r="N611" s="264">
        <f t="shared" si="271"/>
        <v>10.997949999999999</v>
      </c>
      <c r="O611" s="264">
        <f t="shared" si="272"/>
        <v>0.11768000000000001</v>
      </c>
      <c r="P611" s="264">
        <f t="shared" si="273"/>
        <v>7.7170000000000005</v>
      </c>
      <c r="Q611" s="264">
        <f t="shared" si="274"/>
        <v>8.410499999999999</v>
      </c>
      <c r="R611" s="264">
        <f t="shared" si="275"/>
        <v>8.8470000000000013</v>
      </c>
      <c r="S611" s="264">
        <f t="shared" si="276"/>
        <v>9.0884999999999998</v>
      </c>
      <c r="T611" s="264">
        <f t="shared" si="277"/>
        <v>9.4755000000000003</v>
      </c>
      <c r="U611" s="264">
        <f t="shared" si="278"/>
        <v>9.7469999999999999</v>
      </c>
      <c r="V611" s="264">
        <f t="shared" si="279"/>
        <v>10.1645</v>
      </c>
      <c r="W611" s="264">
        <f t="shared" si="280"/>
        <v>10.998000000000001</v>
      </c>
      <c r="X611" s="264">
        <f t="shared" si="281"/>
        <v>11.910500000000001</v>
      </c>
      <c r="Y611" s="264">
        <f t="shared" si="282"/>
        <v>12.436</v>
      </c>
      <c r="Z611" s="264">
        <f t="shared" si="283"/>
        <v>12.806999999999999</v>
      </c>
      <c r="AA611" s="264">
        <f t="shared" si="284"/>
        <v>13.381</v>
      </c>
      <c r="AB611" s="264">
        <f t="shared" si="285"/>
        <v>13.769500000000001</v>
      </c>
      <c r="AC611" s="264">
        <f t="shared" si="286"/>
        <v>14.54</v>
      </c>
      <c r="AD611" s="264">
        <f t="shared" si="287"/>
        <v>15.980499999999999</v>
      </c>
      <c r="AF611" s="266">
        <v>609</v>
      </c>
      <c r="AG611" s="266">
        <v>8.6999999999999994E-3</v>
      </c>
      <c r="AH611" s="266">
        <v>11.347799999999999</v>
      </c>
      <c r="AI611" s="266">
        <v>0.11212</v>
      </c>
      <c r="AJ611" s="266">
        <v>8.0210000000000008</v>
      </c>
      <c r="AK611" s="266">
        <v>8.74</v>
      </c>
      <c r="AL611" s="266">
        <v>9.1890000000000001</v>
      </c>
      <c r="AM611" s="266">
        <v>9.4350000000000005</v>
      </c>
      <c r="AN611" s="266">
        <v>9.8279999999999994</v>
      </c>
      <c r="AO611" s="266">
        <v>10.102</v>
      </c>
      <c r="AP611" s="266">
        <v>10.521000000000001</v>
      </c>
      <c r="AQ611" s="266">
        <v>11.348000000000001</v>
      </c>
      <c r="AR611" s="266">
        <v>12.239000000000001</v>
      </c>
      <c r="AS611" s="266">
        <v>12.744999999999999</v>
      </c>
      <c r="AT611" s="266">
        <v>13.1</v>
      </c>
      <c r="AU611" s="266">
        <v>13.644</v>
      </c>
      <c r="AV611" s="266">
        <v>14.009</v>
      </c>
      <c r="AW611" s="266">
        <v>14.725</v>
      </c>
      <c r="AX611" s="266">
        <v>16.038</v>
      </c>
      <c r="BA611" s="372">
        <v>609</v>
      </c>
      <c r="BB611" s="372">
        <v>-0.27629999999999999</v>
      </c>
      <c r="BC611" s="372">
        <v>10.648099999999999</v>
      </c>
      <c r="BD611" s="372">
        <v>0.12324</v>
      </c>
      <c r="BE611" s="372">
        <v>7.4130000000000003</v>
      </c>
      <c r="BF611" s="372">
        <v>8.0809999999999995</v>
      </c>
      <c r="BG611" s="372">
        <v>8.5050000000000008</v>
      </c>
      <c r="BH611" s="372">
        <v>8.7420000000000009</v>
      </c>
      <c r="BI611" s="372">
        <v>9.1229999999999993</v>
      </c>
      <c r="BJ611" s="372">
        <v>9.3919999999999995</v>
      </c>
      <c r="BK611" s="372">
        <v>9.8079999999999998</v>
      </c>
      <c r="BL611" s="372">
        <v>10.648</v>
      </c>
      <c r="BM611" s="372">
        <v>11.582000000000001</v>
      </c>
      <c r="BN611" s="372">
        <v>12.127000000000001</v>
      </c>
      <c r="BO611" s="372">
        <v>12.513999999999999</v>
      </c>
      <c r="BP611" s="372">
        <v>13.118</v>
      </c>
      <c r="BQ611" s="372">
        <v>13.53</v>
      </c>
      <c r="BR611" s="372">
        <v>14.355</v>
      </c>
      <c r="BS611" s="372">
        <v>15.923</v>
      </c>
    </row>
    <row r="612" spans="1:71" x14ac:dyDescent="0.2">
      <c r="A612" s="265">
        <f t="shared" si="288"/>
        <v>11.004999999999999</v>
      </c>
      <c r="B612" s="265">
        <f t="shared" si="289"/>
        <v>10.170500000000001</v>
      </c>
      <c r="C612" s="265">
        <f t="shared" si="266"/>
        <v>11.917999999999999</v>
      </c>
      <c r="D612" s="265">
        <f t="shared" si="290"/>
        <v>610</v>
      </c>
      <c r="E612" s="373">
        <f t="shared" si="291"/>
        <v>20.041067761806982</v>
      </c>
      <c r="F612" s="373">
        <f t="shared" si="292"/>
        <v>1.6700889801505818</v>
      </c>
      <c r="G612" s="373">
        <f t="shared" si="293"/>
        <v>29.041067761806982</v>
      </c>
      <c r="H612" s="374">
        <f t="shared" si="294"/>
        <v>0.98817227032740018</v>
      </c>
      <c r="I612" s="374">
        <f t="shared" si="267"/>
        <v>0.91234476797011121</v>
      </c>
      <c r="J612" s="374">
        <f t="shared" si="268"/>
        <v>0.93643580993269127</v>
      </c>
      <c r="K612" s="265" cm="1">
        <f t="array" ref="K612">$G612^gamma_drug4/($G612^gamma_drug4+(AGE_50_drug4+9)^gamma_drug4)</f>
        <v>1</v>
      </c>
      <c r="L612" s="264">
        <f t="shared" si="269"/>
        <v>610</v>
      </c>
      <c r="M612" s="264">
        <f t="shared" si="270"/>
        <v>-0.13394999999999999</v>
      </c>
      <c r="N612" s="264">
        <f t="shared" si="271"/>
        <v>11.0047</v>
      </c>
      <c r="O612" s="264">
        <f t="shared" si="272"/>
        <v>0.117685</v>
      </c>
      <c r="P612" s="264">
        <f t="shared" si="273"/>
        <v>7.7215000000000007</v>
      </c>
      <c r="Q612" s="264">
        <f t="shared" si="274"/>
        <v>8.4154999999999998</v>
      </c>
      <c r="R612" s="264">
        <f t="shared" si="275"/>
        <v>8.8524999999999991</v>
      </c>
      <c r="S612" s="264">
        <f t="shared" si="276"/>
        <v>9.0945</v>
      </c>
      <c r="T612" s="264">
        <f t="shared" si="277"/>
        <v>9.4815000000000005</v>
      </c>
      <c r="U612" s="264">
        <f t="shared" si="278"/>
        <v>9.7530000000000001</v>
      </c>
      <c r="V612" s="264">
        <f t="shared" si="279"/>
        <v>10.170500000000001</v>
      </c>
      <c r="W612" s="264">
        <f t="shared" si="280"/>
        <v>11.004999999999999</v>
      </c>
      <c r="X612" s="264">
        <f t="shared" si="281"/>
        <v>11.917999999999999</v>
      </c>
      <c r="Y612" s="264">
        <f t="shared" si="282"/>
        <v>12.443999999999999</v>
      </c>
      <c r="Z612" s="264">
        <f t="shared" si="283"/>
        <v>12.815000000000001</v>
      </c>
      <c r="AA612" s="264">
        <f t="shared" si="284"/>
        <v>13.388999999999999</v>
      </c>
      <c r="AB612" s="264">
        <f t="shared" si="285"/>
        <v>13.778500000000001</v>
      </c>
      <c r="AC612" s="264">
        <f t="shared" si="286"/>
        <v>14.548999999999999</v>
      </c>
      <c r="AD612" s="264">
        <f t="shared" si="287"/>
        <v>15.991</v>
      </c>
      <c r="AF612" s="266">
        <v>610</v>
      </c>
      <c r="AG612" s="266">
        <v>8.5000000000000006E-3</v>
      </c>
      <c r="AH612" s="266">
        <v>11.3545</v>
      </c>
      <c r="AI612" s="266">
        <v>0.11212999999999999</v>
      </c>
      <c r="AJ612" s="266">
        <v>8.0250000000000004</v>
      </c>
      <c r="AK612" s="266">
        <v>8.7449999999999992</v>
      </c>
      <c r="AL612" s="266">
        <v>9.1940000000000008</v>
      </c>
      <c r="AM612" s="266">
        <v>9.4410000000000007</v>
      </c>
      <c r="AN612" s="266">
        <v>9.8339999999999996</v>
      </c>
      <c r="AO612" s="266">
        <v>10.108000000000001</v>
      </c>
      <c r="AP612" s="266">
        <v>10.526999999999999</v>
      </c>
      <c r="AQ612" s="266">
        <v>11.355</v>
      </c>
      <c r="AR612" s="266">
        <v>12.246</v>
      </c>
      <c r="AS612" s="266">
        <v>12.753</v>
      </c>
      <c r="AT612" s="266">
        <v>13.108000000000001</v>
      </c>
      <c r="AU612" s="266">
        <v>13.651999999999999</v>
      </c>
      <c r="AV612" s="266">
        <v>14.018000000000001</v>
      </c>
      <c r="AW612" s="266">
        <v>14.734</v>
      </c>
      <c r="AX612" s="266">
        <v>16.047999999999998</v>
      </c>
      <c r="BA612" s="372">
        <v>610</v>
      </c>
      <c r="BB612" s="372">
        <v>-0.27639999999999998</v>
      </c>
      <c r="BC612" s="372">
        <v>10.6549</v>
      </c>
      <c r="BD612" s="372">
        <v>0.12324</v>
      </c>
      <c r="BE612" s="372">
        <v>7.4180000000000001</v>
      </c>
      <c r="BF612" s="372">
        <v>8.0860000000000003</v>
      </c>
      <c r="BG612" s="372">
        <v>8.5109999999999992</v>
      </c>
      <c r="BH612" s="372">
        <v>8.7479999999999993</v>
      </c>
      <c r="BI612" s="372">
        <v>9.1289999999999996</v>
      </c>
      <c r="BJ612" s="372">
        <v>9.3979999999999997</v>
      </c>
      <c r="BK612" s="372">
        <v>9.8140000000000001</v>
      </c>
      <c r="BL612" s="372">
        <v>10.654999999999999</v>
      </c>
      <c r="BM612" s="372">
        <v>11.59</v>
      </c>
      <c r="BN612" s="372">
        <v>12.135</v>
      </c>
      <c r="BO612" s="372">
        <v>12.522</v>
      </c>
      <c r="BP612" s="372">
        <v>13.125999999999999</v>
      </c>
      <c r="BQ612" s="372">
        <v>13.539</v>
      </c>
      <c r="BR612" s="372">
        <v>14.364000000000001</v>
      </c>
      <c r="BS612" s="372">
        <v>15.933999999999999</v>
      </c>
    </row>
    <row r="613" spans="1:71" x14ac:dyDescent="0.2">
      <c r="A613" s="265">
        <f t="shared" si="288"/>
        <v>11.011500000000002</v>
      </c>
      <c r="B613" s="265">
        <f t="shared" si="289"/>
        <v>10.177</v>
      </c>
      <c r="C613" s="265">
        <f t="shared" si="266"/>
        <v>11.9255</v>
      </c>
      <c r="D613" s="265">
        <f t="shared" si="290"/>
        <v>611</v>
      </c>
      <c r="E613" s="373">
        <f t="shared" si="291"/>
        <v>20.073921971252567</v>
      </c>
      <c r="F613" s="373">
        <f t="shared" si="292"/>
        <v>1.6728268309377139</v>
      </c>
      <c r="G613" s="373">
        <f t="shared" si="293"/>
        <v>29.073921971252567</v>
      </c>
      <c r="H613" s="374">
        <f t="shared" si="294"/>
        <v>0.98822961774097817</v>
      </c>
      <c r="I613" s="374">
        <f t="shared" si="267"/>
        <v>0.91261745544842532</v>
      </c>
      <c r="J613" s="374">
        <f t="shared" si="268"/>
        <v>0.93661056896111539</v>
      </c>
      <c r="K613" s="265" cm="1">
        <f t="array" ref="K613">$G613^gamma_drug4/($G613^gamma_drug4+(AGE_50_drug4+9)^gamma_drug4)</f>
        <v>1</v>
      </c>
      <c r="L613" s="264">
        <f t="shared" si="269"/>
        <v>611</v>
      </c>
      <c r="M613" s="264">
        <f t="shared" si="270"/>
        <v>-0.13415000000000002</v>
      </c>
      <c r="N613" s="264">
        <f t="shared" si="271"/>
        <v>11.01145</v>
      </c>
      <c r="O613" s="264">
        <f t="shared" si="272"/>
        <v>0.11769499999999999</v>
      </c>
      <c r="P613" s="264">
        <f t="shared" si="273"/>
        <v>7.7264999999999997</v>
      </c>
      <c r="Q613" s="264">
        <f t="shared" si="274"/>
        <v>8.4205000000000005</v>
      </c>
      <c r="R613" s="264">
        <f t="shared" si="275"/>
        <v>8.8574999999999999</v>
      </c>
      <c r="S613" s="264">
        <f t="shared" si="276"/>
        <v>9.099499999999999</v>
      </c>
      <c r="T613" s="264">
        <f t="shared" si="277"/>
        <v>9.4870000000000001</v>
      </c>
      <c r="U613" s="264">
        <f t="shared" si="278"/>
        <v>9.7590000000000003</v>
      </c>
      <c r="V613" s="264">
        <f t="shared" si="279"/>
        <v>10.177</v>
      </c>
      <c r="W613" s="264">
        <f t="shared" si="280"/>
        <v>11.011500000000002</v>
      </c>
      <c r="X613" s="264">
        <f t="shared" si="281"/>
        <v>11.9255</v>
      </c>
      <c r="Y613" s="264">
        <f t="shared" si="282"/>
        <v>12.451499999999999</v>
      </c>
      <c r="Z613" s="264">
        <f t="shared" si="283"/>
        <v>12.823</v>
      </c>
      <c r="AA613" s="264">
        <f t="shared" si="284"/>
        <v>13.398</v>
      </c>
      <c r="AB613" s="264">
        <f t="shared" si="285"/>
        <v>13.7875</v>
      </c>
      <c r="AC613" s="264">
        <f t="shared" si="286"/>
        <v>14.558499999999999</v>
      </c>
      <c r="AD613" s="264">
        <f t="shared" si="287"/>
        <v>16.0015</v>
      </c>
      <c r="AF613" s="266">
        <v>611</v>
      </c>
      <c r="AG613" s="266">
        <v>8.3000000000000001E-3</v>
      </c>
      <c r="AH613" s="266">
        <v>11.3612</v>
      </c>
      <c r="AI613" s="266">
        <v>0.11215</v>
      </c>
      <c r="AJ613" s="266">
        <v>8.0299999999999994</v>
      </c>
      <c r="AK613" s="266">
        <v>8.75</v>
      </c>
      <c r="AL613" s="266">
        <v>9.1989999999999998</v>
      </c>
      <c r="AM613" s="266">
        <v>9.4459999999999997</v>
      </c>
      <c r="AN613" s="266">
        <v>9.8390000000000004</v>
      </c>
      <c r="AO613" s="266">
        <v>10.114000000000001</v>
      </c>
      <c r="AP613" s="266">
        <v>10.532999999999999</v>
      </c>
      <c r="AQ613" s="266">
        <v>11.361000000000001</v>
      </c>
      <c r="AR613" s="266">
        <v>12.254</v>
      </c>
      <c r="AS613" s="266">
        <v>12.760999999999999</v>
      </c>
      <c r="AT613" s="266">
        <v>13.116</v>
      </c>
      <c r="AU613" s="266">
        <v>13.661</v>
      </c>
      <c r="AV613" s="266">
        <v>14.026999999999999</v>
      </c>
      <c r="AW613" s="266">
        <v>14.744</v>
      </c>
      <c r="AX613" s="266">
        <v>16.059000000000001</v>
      </c>
      <c r="BA613" s="372">
        <v>611</v>
      </c>
      <c r="BB613" s="372">
        <v>-0.27660000000000001</v>
      </c>
      <c r="BC613" s="372">
        <v>10.6617</v>
      </c>
      <c r="BD613" s="372">
        <v>0.12324</v>
      </c>
      <c r="BE613" s="372">
        <v>7.423</v>
      </c>
      <c r="BF613" s="372">
        <v>8.0909999999999993</v>
      </c>
      <c r="BG613" s="372">
        <v>8.516</v>
      </c>
      <c r="BH613" s="372">
        <v>8.7530000000000001</v>
      </c>
      <c r="BI613" s="372">
        <v>9.1349999999999998</v>
      </c>
      <c r="BJ613" s="372">
        <v>9.4039999999999999</v>
      </c>
      <c r="BK613" s="372">
        <v>9.8209999999999997</v>
      </c>
      <c r="BL613" s="372">
        <v>10.662000000000001</v>
      </c>
      <c r="BM613" s="372">
        <v>11.597</v>
      </c>
      <c r="BN613" s="372">
        <v>12.141999999999999</v>
      </c>
      <c r="BO613" s="372">
        <v>12.53</v>
      </c>
      <c r="BP613" s="372">
        <v>13.135</v>
      </c>
      <c r="BQ613" s="372">
        <v>13.548</v>
      </c>
      <c r="BR613" s="372">
        <v>14.372999999999999</v>
      </c>
      <c r="BS613" s="372">
        <v>15.944000000000001</v>
      </c>
    </row>
    <row r="614" spans="1:71" x14ac:dyDescent="0.2">
      <c r="A614" s="265">
        <f t="shared" si="288"/>
        <v>11.0185</v>
      </c>
      <c r="B614" s="265">
        <f t="shared" si="289"/>
        <v>10.183</v>
      </c>
      <c r="C614" s="265">
        <f t="shared" si="266"/>
        <v>11.933</v>
      </c>
      <c r="D614" s="265">
        <f t="shared" si="290"/>
        <v>612</v>
      </c>
      <c r="E614" s="373">
        <f t="shared" si="291"/>
        <v>20.106776180698152</v>
      </c>
      <c r="F614" s="373">
        <f t="shared" si="292"/>
        <v>1.675564681724846</v>
      </c>
      <c r="G614" s="373">
        <f t="shared" si="293"/>
        <v>29.106776180698152</v>
      </c>
      <c r="H614" s="374">
        <f t="shared" si="294"/>
        <v>0.9882866260957518</v>
      </c>
      <c r="I614" s="374">
        <f t="shared" si="267"/>
        <v>0.91288906894643529</v>
      </c>
      <c r="J614" s="374">
        <f t="shared" si="268"/>
        <v>0.93678468334178333</v>
      </c>
      <c r="K614" s="265" cm="1">
        <f t="array" ref="K614">$G614^gamma_drug4/($G614^gamma_drug4+(AGE_50_drug4+9)^gamma_drug4)</f>
        <v>1</v>
      </c>
      <c r="L614" s="264">
        <f t="shared" si="269"/>
        <v>612</v>
      </c>
      <c r="M614" s="264">
        <f t="shared" si="270"/>
        <v>-0.13435</v>
      </c>
      <c r="N614" s="264">
        <f t="shared" si="271"/>
        <v>11.01815</v>
      </c>
      <c r="O614" s="264">
        <f t="shared" si="272"/>
        <v>0.117705</v>
      </c>
      <c r="P614" s="264">
        <f t="shared" si="273"/>
        <v>7.7309999999999999</v>
      </c>
      <c r="Q614" s="264">
        <f t="shared" si="274"/>
        <v>8.4254999999999995</v>
      </c>
      <c r="R614" s="264">
        <f t="shared" si="275"/>
        <v>8.8629999999999995</v>
      </c>
      <c r="S614" s="264">
        <f t="shared" si="276"/>
        <v>9.1050000000000004</v>
      </c>
      <c r="T614" s="264">
        <f t="shared" si="277"/>
        <v>9.4924999999999997</v>
      </c>
      <c r="U614" s="264">
        <f t="shared" si="278"/>
        <v>9.7650000000000006</v>
      </c>
      <c r="V614" s="264">
        <f t="shared" si="279"/>
        <v>10.183</v>
      </c>
      <c r="W614" s="264">
        <f t="shared" si="280"/>
        <v>11.0185</v>
      </c>
      <c r="X614" s="264">
        <f t="shared" si="281"/>
        <v>11.933</v>
      </c>
      <c r="Y614" s="264">
        <f t="shared" si="282"/>
        <v>12.459</v>
      </c>
      <c r="Z614" s="264">
        <f t="shared" si="283"/>
        <v>12.831</v>
      </c>
      <c r="AA614" s="264">
        <f t="shared" si="284"/>
        <v>13.406500000000001</v>
      </c>
      <c r="AB614" s="264">
        <f t="shared" si="285"/>
        <v>13.795999999999999</v>
      </c>
      <c r="AC614" s="264">
        <f t="shared" si="286"/>
        <v>14.568</v>
      </c>
      <c r="AD614" s="264">
        <f t="shared" si="287"/>
        <v>16.012</v>
      </c>
      <c r="AF614" s="266">
        <v>612</v>
      </c>
      <c r="AG614" s="266">
        <v>8.0999999999999996E-3</v>
      </c>
      <c r="AH614" s="266">
        <v>11.367800000000001</v>
      </c>
      <c r="AI614" s="266">
        <v>0.11216</v>
      </c>
      <c r="AJ614" s="266">
        <v>8.0340000000000007</v>
      </c>
      <c r="AK614" s="266">
        <v>8.7550000000000008</v>
      </c>
      <c r="AL614" s="266">
        <v>9.2040000000000006</v>
      </c>
      <c r="AM614" s="266">
        <v>9.4510000000000005</v>
      </c>
      <c r="AN614" s="266">
        <v>9.8450000000000006</v>
      </c>
      <c r="AO614" s="266">
        <v>10.119999999999999</v>
      </c>
      <c r="AP614" s="266">
        <v>10.539</v>
      </c>
      <c r="AQ614" s="266">
        <v>11.368</v>
      </c>
      <c r="AR614" s="266">
        <v>12.260999999999999</v>
      </c>
      <c r="AS614" s="266">
        <v>12.768000000000001</v>
      </c>
      <c r="AT614" s="266">
        <v>13.124000000000001</v>
      </c>
      <c r="AU614" s="266">
        <v>13.669</v>
      </c>
      <c r="AV614" s="266">
        <v>14.035</v>
      </c>
      <c r="AW614" s="266">
        <v>14.753</v>
      </c>
      <c r="AX614" s="266">
        <v>16.068999999999999</v>
      </c>
      <c r="BA614" s="372">
        <v>612</v>
      </c>
      <c r="BB614" s="372">
        <v>-0.27679999999999999</v>
      </c>
      <c r="BC614" s="372">
        <v>10.6685</v>
      </c>
      <c r="BD614" s="372">
        <v>0.12325</v>
      </c>
      <c r="BE614" s="372">
        <v>7.4279999999999999</v>
      </c>
      <c r="BF614" s="372">
        <v>8.0960000000000001</v>
      </c>
      <c r="BG614" s="372">
        <v>8.5220000000000002</v>
      </c>
      <c r="BH614" s="372">
        <v>8.7590000000000003</v>
      </c>
      <c r="BI614" s="372">
        <v>9.14</v>
      </c>
      <c r="BJ614" s="372">
        <v>9.41</v>
      </c>
      <c r="BK614" s="372">
        <v>9.827</v>
      </c>
      <c r="BL614" s="372">
        <v>10.669</v>
      </c>
      <c r="BM614" s="372">
        <v>11.605</v>
      </c>
      <c r="BN614" s="372">
        <v>12.15</v>
      </c>
      <c r="BO614" s="372">
        <v>12.538</v>
      </c>
      <c r="BP614" s="372">
        <v>13.144</v>
      </c>
      <c r="BQ614" s="372">
        <v>13.557</v>
      </c>
      <c r="BR614" s="372">
        <v>14.382999999999999</v>
      </c>
      <c r="BS614" s="372">
        <v>15.955</v>
      </c>
    </row>
    <row r="615" spans="1:71" x14ac:dyDescent="0.2">
      <c r="A615" s="265">
        <f t="shared" si="288"/>
        <v>11.025</v>
      </c>
      <c r="B615" s="265">
        <f t="shared" si="289"/>
        <v>10.189</v>
      </c>
      <c r="C615" s="265">
        <f t="shared" si="266"/>
        <v>11.940000000000001</v>
      </c>
      <c r="D615" s="265">
        <f t="shared" si="290"/>
        <v>613</v>
      </c>
      <c r="E615" s="373">
        <f t="shared" si="291"/>
        <v>20.139630390143736</v>
      </c>
      <c r="F615" s="373">
        <f t="shared" si="292"/>
        <v>1.678302532511978</v>
      </c>
      <c r="G615" s="373">
        <f t="shared" si="293"/>
        <v>29.139630390143736</v>
      </c>
      <c r="H615" s="374">
        <f t="shared" si="294"/>
        <v>0.98834329774395757</v>
      </c>
      <c r="I615" s="374">
        <f t="shared" si="267"/>
        <v>0.91315961339813057</v>
      </c>
      <c r="J615" s="374">
        <f t="shared" si="268"/>
        <v>0.93695815599899979</v>
      </c>
      <c r="K615" s="265" cm="1">
        <f t="array" ref="K615">$G615^gamma_drug4/($G615^gamma_drug4+(AGE_50_drug4+9)^gamma_drug4)</f>
        <v>1</v>
      </c>
      <c r="L615" s="264">
        <f t="shared" si="269"/>
        <v>613</v>
      </c>
      <c r="M615" s="264">
        <f t="shared" si="270"/>
        <v>-0.13455</v>
      </c>
      <c r="N615" s="264">
        <f t="shared" si="271"/>
        <v>11.024899999999999</v>
      </c>
      <c r="O615" s="264">
        <f t="shared" si="272"/>
        <v>0.117715</v>
      </c>
      <c r="P615" s="264">
        <f t="shared" si="273"/>
        <v>7.7350000000000003</v>
      </c>
      <c r="Q615" s="264">
        <f t="shared" si="274"/>
        <v>8.43</v>
      </c>
      <c r="R615" s="264">
        <f t="shared" si="275"/>
        <v>8.8679999999999986</v>
      </c>
      <c r="S615" s="264">
        <f t="shared" si="276"/>
        <v>9.1105</v>
      </c>
      <c r="T615" s="264">
        <f t="shared" si="277"/>
        <v>9.4984999999999999</v>
      </c>
      <c r="U615" s="264">
        <f t="shared" si="278"/>
        <v>9.7705000000000002</v>
      </c>
      <c r="V615" s="264">
        <f t="shared" si="279"/>
        <v>10.189</v>
      </c>
      <c r="W615" s="264">
        <f t="shared" si="280"/>
        <v>11.025</v>
      </c>
      <c r="X615" s="264">
        <f t="shared" si="281"/>
        <v>11.940000000000001</v>
      </c>
      <c r="Y615" s="264">
        <f t="shared" si="282"/>
        <v>12.466999999999999</v>
      </c>
      <c r="Z615" s="264">
        <f t="shared" si="283"/>
        <v>12.839500000000001</v>
      </c>
      <c r="AA615" s="264">
        <f t="shared" si="284"/>
        <v>13.414999999999999</v>
      </c>
      <c r="AB615" s="264">
        <f t="shared" si="285"/>
        <v>13.804500000000001</v>
      </c>
      <c r="AC615" s="264">
        <f t="shared" si="286"/>
        <v>14.577</v>
      </c>
      <c r="AD615" s="264">
        <f t="shared" si="287"/>
        <v>16.023</v>
      </c>
      <c r="AF615" s="266">
        <v>613</v>
      </c>
      <c r="AG615" s="266">
        <v>7.9000000000000008E-3</v>
      </c>
      <c r="AH615" s="266">
        <v>11.374499999999999</v>
      </c>
      <c r="AI615" s="266">
        <v>0.11218</v>
      </c>
      <c r="AJ615" s="266">
        <v>8.0380000000000003</v>
      </c>
      <c r="AK615" s="266">
        <v>8.7590000000000003</v>
      </c>
      <c r="AL615" s="266">
        <v>9.2089999999999996</v>
      </c>
      <c r="AM615" s="266">
        <v>9.4570000000000007</v>
      </c>
      <c r="AN615" s="266">
        <v>9.8510000000000009</v>
      </c>
      <c r="AO615" s="266">
        <v>10.125</v>
      </c>
      <c r="AP615" s="266">
        <v>10.545</v>
      </c>
      <c r="AQ615" s="266">
        <v>11.375</v>
      </c>
      <c r="AR615" s="266">
        <v>12.268000000000001</v>
      </c>
      <c r="AS615" s="266">
        <v>12.776</v>
      </c>
      <c r="AT615" s="266">
        <v>13.132</v>
      </c>
      <c r="AU615" s="266">
        <v>13.678000000000001</v>
      </c>
      <c r="AV615" s="266">
        <v>14.044</v>
      </c>
      <c r="AW615" s="266">
        <v>14.762</v>
      </c>
      <c r="AX615" s="266">
        <v>16.079999999999998</v>
      </c>
      <c r="BA615" s="372">
        <v>613</v>
      </c>
      <c r="BB615" s="372">
        <v>-0.27700000000000002</v>
      </c>
      <c r="BC615" s="372">
        <v>10.6753</v>
      </c>
      <c r="BD615" s="372">
        <v>0.12325</v>
      </c>
      <c r="BE615" s="372">
        <v>7.4320000000000004</v>
      </c>
      <c r="BF615" s="372">
        <v>8.1010000000000009</v>
      </c>
      <c r="BG615" s="372">
        <v>8.5269999999999992</v>
      </c>
      <c r="BH615" s="372">
        <v>8.7639999999999993</v>
      </c>
      <c r="BI615" s="372">
        <v>9.1460000000000008</v>
      </c>
      <c r="BJ615" s="372">
        <v>9.4160000000000004</v>
      </c>
      <c r="BK615" s="372">
        <v>9.8330000000000002</v>
      </c>
      <c r="BL615" s="372">
        <v>10.675000000000001</v>
      </c>
      <c r="BM615" s="372">
        <v>11.612</v>
      </c>
      <c r="BN615" s="372">
        <v>12.157999999999999</v>
      </c>
      <c r="BO615" s="372">
        <v>12.547000000000001</v>
      </c>
      <c r="BP615" s="372">
        <v>13.151999999999999</v>
      </c>
      <c r="BQ615" s="372">
        <v>13.565</v>
      </c>
      <c r="BR615" s="372">
        <v>14.391999999999999</v>
      </c>
      <c r="BS615" s="372">
        <v>15.965999999999999</v>
      </c>
    </row>
    <row r="616" spans="1:71" x14ac:dyDescent="0.2">
      <c r="A616" s="265">
        <f t="shared" si="288"/>
        <v>11.031500000000001</v>
      </c>
      <c r="B616" s="265">
        <f t="shared" si="289"/>
        <v>10.195</v>
      </c>
      <c r="C616" s="265">
        <f t="shared" si="266"/>
        <v>11.9475</v>
      </c>
      <c r="D616" s="265">
        <f t="shared" si="290"/>
        <v>614</v>
      </c>
      <c r="E616" s="373">
        <f t="shared" si="291"/>
        <v>20.172484599589321</v>
      </c>
      <c r="F616" s="373">
        <f t="shared" si="292"/>
        <v>1.6810403832991101</v>
      </c>
      <c r="G616" s="373">
        <f t="shared" si="293"/>
        <v>29.172484599589321</v>
      </c>
      <c r="H616" s="374">
        <f t="shared" si="294"/>
        <v>0.98839963501922778</v>
      </c>
      <c r="I616" s="374">
        <f t="shared" si="267"/>
        <v>0.9134290937129067</v>
      </c>
      <c r="J616" s="374">
        <f t="shared" si="268"/>
        <v>0.93713098984168053</v>
      </c>
      <c r="K616" s="265" cm="1">
        <f t="array" ref="K616">$G616^gamma_drug4/($G616^gamma_drug4+(AGE_50_drug4+9)^gamma_drug4)</f>
        <v>1</v>
      </c>
      <c r="L616" s="264">
        <f t="shared" si="269"/>
        <v>614</v>
      </c>
      <c r="M616" s="264">
        <f t="shared" si="270"/>
        <v>-0.13475000000000001</v>
      </c>
      <c r="N616" s="264">
        <f t="shared" si="271"/>
        <v>11.031600000000001</v>
      </c>
      <c r="O616" s="264">
        <f t="shared" si="272"/>
        <v>0.117725</v>
      </c>
      <c r="P616" s="264">
        <f t="shared" si="273"/>
        <v>7.74</v>
      </c>
      <c r="Q616" s="264">
        <f t="shared" si="274"/>
        <v>8.4354999999999993</v>
      </c>
      <c r="R616" s="264">
        <f t="shared" si="275"/>
        <v>8.8734999999999999</v>
      </c>
      <c r="S616" s="264">
        <f t="shared" si="276"/>
        <v>9.1159999999999997</v>
      </c>
      <c r="T616" s="264">
        <f t="shared" si="277"/>
        <v>9.5039999999999996</v>
      </c>
      <c r="U616" s="264">
        <f t="shared" si="278"/>
        <v>9.7765000000000004</v>
      </c>
      <c r="V616" s="264">
        <f t="shared" si="279"/>
        <v>10.195</v>
      </c>
      <c r="W616" s="264">
        <f t="shared" si="280"/>
        <v>11.031500000000001</v>
      </c>
      <c r="X616" s="264">
        <f t="shared" si="281"/>
        <v>11.9475</v>
      </c>
      <c r="Y616" s="264">
        <f t="shared" si="282"/>
        <v>12.475000000000001</v>
      </c>
      <c r="Z616" s="264">
        <f t="shared" si="283"/>
        <v>12.8475</v>
      </c>
      <c r="AA616" s="264">
        <f t="shared" si="284"/>
        <v>13.423</v>
      </c>
      <c r="AB616" s="264">
        <f t="shared" si="285"/>
        <v>13.813500000000001</v>
      </c>
      <c r="AC616" s="264">
        <f t="shared" si="286"/>
        <v>14.586500000000001</v>
      </c>
      <c r="AD616" s="264">
        <f t="shared" si="287"/>
        <v>16.033000000000001</v>
      </c>
      <c r="AF616" s="266">
        <v>614</v>
      </c>
      <c r="AG616" s="266">
        <v>7.7000000000000002E-3</v>
      </c>
      <c r="AH616" s="266">
        <v>11.3811</v>
      </c>
      <c r="AI616" s="266">
        <v>0.11219999999999999</v>
      </c>
      <c r="AJ616" s="266">
        <v>8.0429999999999993</v>
      </c>
      <c r="AK616" s="266">
        <v>8.7639999999999993</v>
      </c>
      <c r="AL616" s="266">
        <v>9.2140000000000004</v>
      </c>
      <c r="AM616" s="266">
        <v>9.4619999999999997</v>
      </c>
      <c r="AN616" s="266">
        <v>9.8559999999999999</v>
      </c>
      <c r="AO616" s="266">
        <v>10.131</v>
      </c>
      <c r="AP616" s="266">
        <v>10.551</v>
      </c>
      <c r="AQ616" s="266">
        <v>11.381</v>
      </c>
      <c r="AR616" s="266">
        <v>12.276</v>
      </c>
      <c r="AS616" s="266">
        <v>12.784000000000001</v>
      </c>
      <c r="AT616" s="266">
        <v>13.14</v>
      </c>
      <c r="AU616" s="266">
        <v>13.686</v>
      </c>
      <c r="AV616" s="266">
        <v>14.053000000000001</v>
      </c>
      <c r="AW616" s="266">
        <v>14.772</v>
      </c>
      <c r="AX616" s="266">
        <v>16.09</v>
      </c>
      <c r="BA616" s="372">
        <v>614</v>
      </c>
      <c r="BB616" s="372">
        <v>-0.2772</v>
      </c>
      <c r="BC616" s="372">
        <v>10.6821</v>
      </c>
      <c r="BD616" s="372">
        <v>0.12325</v>
      </c>
      <c r="BE616" s="372">
        <v>7.4370000000000003</v>
      </c>
      <c r="BF616" s="372">
        <v>8.1069999999999993</v>
      </c>
      <c r="BG616" s="372">
        <v>8.5329999999999995</v>
      </c>
      <c r="BH616" s="372">
        <v>8.77</v>
      </c>
      <c r="BI616" s="372">
        <v>9.1519999999999992</v>
      </c>
      <c r="BJ616" s="372">
        <v>9.4220000000000006</v>
      </c>
      <c r="BK616" s="372">
        <v>9.8390000000000004</v>
      </c>
      <c r="BL616" s="372">
        <v>10.682</v>
      </c>
      <c r="BM616" s="372">
        <v>11.619</v>
      </c>
      <c r="BN616" s="372">
        <v>12.166</v>
      </c>
      <c r="BO616" s="372">
        <v>12.555</v>
      </c>
      <c r="BP616" s="372">
        <v>13.16</v>
      </c>
      <c r="BQ616" s="372">
        <v>13.574</v>
      </c>
      <c r="BR616" s="372">
        <v>14.401</v>
      </c>
      <c r="BS616" s="372">
        <v>15.976000000000001</v>
      </c>
    </row>
    <row r="617" spans="1:71" x14ac:dyDescent="0.2">
      <c r="A617" s="265">
        <f t="shared" si="288"/>
        <v>11.038499999999999</v>
      </c>
      <c r="B617" s="265">
        <f t="shared" si="289"/>
        <v>10.201499999999999</v>
      </c>
      <c r="C617" s="265">
        <f t="shared" si="266"/>
        <v>11.955</v>
      </c>
      <c r="D617" s="265">
        <f t="shared" si="290"/>
        <v>615</v>
      </c>
      <c r="E617" s="373">
        <f t="shared" si="291"/>
        <v>20.205338809034906</v>
      </c>
      <c r="F617" s="373">
        <f t="shared" si="292"/>
        <v>1.6837782340862424</v>
      </c>
      <c r="G617" s="373">
        <f t="shared" si="293"/>
        <v>29.205338809034906</v>
      </c>
      <c r="H617" s="374">
        <f t="shared" si="294"/>
        <v>0.98845564023675447</v>
      </c>
      <c r="I617" s="374">
        <f t="shared" si="267"/>
        <v>0.91369751477568661</v>
      </c>
      <c r="J617" s="374">
        <f t="shared" si="268"/>
        <v>0.93730318776344002</v>
      </c>
      <c r="K617" s="265" cm="1">
        <f t="array" ref="K617">$G617^gamma_drug4/($G617^gamma_drug4+(AGE_50_drug4+9)^gamma_drug4)</f>
        <v>1</v>
      </c>
      <c r="L617" s="264">
        <f t="shared" si="269"/>
        <v>615</v>
      </c>
      <c r="M617" s="264">
        <f t="shared" si="270"/>
        <v>-0.13489999999999999</v>
      </c>
      <c r="N617" s="264">
        <f t="shared" si="271"/>
        <v>11.038350000000001</v>
      </c>
      <c r="O617" s="264">
        <f t="shared" si="272"/>
        <v>0.11773500000000001</v>
      </c>
      <c r="P617" s="264">
        <f t="shared" si="273"/>
        <v>7.7445000000000004</v>
      </c>
      <c r="Q617" s="264">
        <f t="shared" si="274"/>
        <v>8.4405000000000001</v>
      </c>
      <c r="R617" s="264">
        <f t="shared" si="275"/>
        <v>8.8790000000000013</v>
      </c>
      <c r="S617" s="264">
        <f t="shared" si="276"/>
        <v>9.1210000000000004</v>
      </c>
      <c r="T617" s="264">
        <f t="shared" si="277"/>
        <v>9.51</v>
      </c>
      <c r="U617" s="264">
        <f t="shared" si="278"/>
        <v>9.7825000000000006</v>
      </c>
      <c r="V617" s="264">
        <f t="shared" si="279"/>
        <v>10.201499999999999</v>
      </c>
      <c r="W617" s="264">
        <f t="shared" si="280"/>
        <v>11.038499999999999</v>
      </c>
      <c r="X617" s="264">
        <f t="shared" si="281"/>
        <v>11.955</v>
      </c>
      <c r="Y617" s="264">
        <f t="shared" si="282"/>
        <v>12.483000000000001</v>
      </c>
      <c r="Z617" s="264">
        <f t="shared" si="283"/>
        <v>12.855499999999999</v>
      </c>
      <c r="AA617" s="264">
        <f t="shared" si="284"/>
        <v>13.4315</v>
      </c>
      <c r="AB617" s="264">
        <f t="shared" si="285"/>
        <v>13.821999999999999</v>
      </c>
      <c r="AC617" s="264">
        <f t="shared" si="286"/>
        <v>14.596</v>
      </c>
      <c r="AD617" s="264">
        <f t="shared" si="287"/>
        <v>16.043500000000002</v>
      </c>
      <c r="AF617" s="266">
        <v>615</v>
      </c>
      <c r="AG617" s="266">
        <v>7.4999999999999997E-3</v>
      </c>
      <c r="AH617" s="266">
        <v>11.3878</v>
      </c>
      <c r="AI617" s="266">
        <v>0.11221</v>
      </c>
      <c r="AJ617" s="266">
        <v>8.0470000000000006</v>
      </c>
      <c r="AK617" s="266">
        <v>8.7690000000000001</v>
      </c>
      <c r="AL617" s="266">
        <v>9.2200000000000006</v>
      </c>
      <c r="AM617" s="266">
        <v>9.4670000000000005</v>
      </c>
      <c r="AN617" s="266">
        <v>9.8620000000000001</v>
      </c>
      <c r="AO617" s="266">
        <v>10.137</v>
      </c>
      <c r="AP617" s="266">
        <v>10.558</v>
      </c>
      <c r="AQ617" s="266">
        <v>11.388</v>
      </c>
      <c r="AR617" s="266">
        <v>12.282999999999999</v>
      </c>
      <c r="AS617" s="266">
        <v>12.792</v>
      </c>
      <c r="AT617" s="266">
        <v>13.148</v>
      </c>
      <c r="AU617" s="266">
        <v>13.694000000000001</v>
      </c>
      <c r="AV617" s="266">
        <v>14.061</v>
      </c>
      <c r="AW617" s="266">
        <v>14.781000000000001</v>
      </c>
      <c r="AX617" s="266">
        <v>16.100000000000001</v>
      </c>
      <c r="BA617" s="372">
        <v>615</v>
      </c>
      <c r="BB617" s="372">
        <v>-0.27729999999999999</v>
      </c>
      <c r="BC617" s="372">
        <v>10.6889</v>
      </c>
      <c r="BD617" s="372">
        <v>0.12325999999999999</v>
      </c>
      <c r="BE617" s="372">
        <v>7.4420000000000002</v>
      </c>
      <c r="BF617" s="372">
        <v>8.1120000000000001</v>
      </c>
      <c r="BG617" s="372">
        <v>8.5380000000000003</v>
      </c>
      <c r="BH617" s="372">
        <v>8.7750000000000004</v>
      </c>
      <c r="BI617" s="372">
        <v>9.1579999999999995</v>
      </c>
      <c r="BJ617" s="372">
        <v>9.4280000000000008</v>
      </c>
      <c r="BK617" s="372">
        <v>9.8450000000000006</v>
      </c>
      <c r="BL617" s="372">
        <v>10.689</v>
      </c>
      <c r="BM617" s="372">
        <v>11.627000000000001</v>
      </c>
      <c r="BN617" s="372">
        <v>12.173999999999999</v>
      </c>
      <c r="BO617" s="372">
        <v>12.563000000000001</v>
      </c>
      <c r="BP617" s="372">
        <v>13.169</v>
      </c>
      <c r="BQ617" s="372">
        <v>13.583</v>
      </c>
      <c r="BR617" s="372">
        <v>14.411</v>
      </c>
      <c r="BS617" s="372">
        <v>15.987</v>
      </c>
    </row>
    <row r="618" spans="1:71" x14ac:dyDescent="0.2">
      <c r="A618" s="265">
        <f t="shared" si="288"/>
        <v>11.045500000000001</v>
      </c>
      <c r="B618" s="265">
        <f t="shared" si="289"/>
        <v>10.208</v>
      </c>
      <c r="C618" s="265">
        <f t="shared" si="266"/>
        <v>11.962</v>
      </c>
      <c r="D618" s="265">
        <f t="shared" si="290"/>
        <v>616</v>
      </c>
      <c r="E618" s="373">
        <f t="shared" si="291"/>
        <v>20.238193018480494</v>
      </c>
      <c r="F618" s="373">
        <f t="shared" si="292"/>
        <v>1.6865160848733745</v>
      </c>
      <c r="G618" s="373">
        <f t="shared" si="293"/>
        <v>29.238193018480494</v>
      </c>
      <c r="H618" s="374">
        <f t="shared" si="294"/>
        <v>0.98851131569345119</v>
      </c>
      <c r="I618" s="374">
        <f t="shared" si="267"/>
        <v>0.91396488144704047</v>
      </c>
      <c r="J618" s="374">
        <f t="shared" si="268"/>
        <v>0.93747475264268199</v>
      </c>
      <c r="K618" s="265" cm="1">
        <f t="array" ref="K618">$G618^gamma_drug4/($G618^gamma_drug4+(AGE_50_drug4+9)^gamma_drug4)</f>
        <v>1</v>
      </c>
      <c r="L618" s="264">
        <f t="shared" si="269"/>
        <v>616</v>
      </c>
      <c r="M618" s="264">
        <f t="shared" si="270"/>
        <v>-0.13510000000000003</v>
      </c>
      <c r="N618" s="264">
        <f t="shared" si="271"/>
        <v>11.045100000000001</v>
      </c>
      <c r="O618" s="264">
        <f t="shared" si="272"/>
        <v>0.11774499999999999</v>
      </c>
      <c r="P618" s="264">
        <f t="shared" si="273"/>
        <v>7.7494999999999994</v>
      </c>
      <c r="Q618" s="264">
        <f t="shared" si="274"/>
        <v>8.4454999999999991</v>
      </c>
      <c r="R618" s="264">
        <f t="shared" si="275"/>
        <v>8.8840000000000003</v>
      </c>
      <c r="S618" s="264">
        <f t="shared" si="276"/>
        <v>9.1270000000000007</v>
      </c>
      <c r="T618" s="264">
        <f t="shared" si="277"/>
        <v>9.5154999999999994</v>
      </c>
      <c r="U618" s="264">
        <f t="shared" si="278"/>
        <v>9.7884999999999991</v>
      </c>
      <c r="V618" s="264">
        <f t="shared" si="279"/>
        <v>10.208</v>
      </c>
      <c r="W618" s="264">
        <f t="shared" si="280"/>
        <v>11.045500000000001</v>
      </c>
      <c r="X618" s="264">
        <f t="shared" si="281"/>
        <v>11.962</v>
      </c>
      <c r="Y618" s="264">
        <f t="shared" si="282"/>
        <v>12.489999999999998</v>
      </c>
      <c r="Z618" s="264">
        <f t="shared" si="283"/>
        <v>12.8635</v>
      </c>
      <c r="AA618" s="264">
        <f t="shared" si="284"/>
        <v>13.4405</v>
      </c>
      <c r="AB618" s="264">
        <f t="shared" si="285"/>
        <v>13.831</v>
      </c>
      <c r="AC618" s="264">
        <f t="shared" si="286"/>
        <v>14.605</v>
      </c>
      <c r="AD618" s="264">
        <f t="shared" si="287"/>
        <v>16.054000000000002</v>
      </c>
      <c r="AF618" s="266">
        <v>616</v>
      </c>
      <c r="AG618" s="266">
        <v>7.3000000000000001E-3</v>
      </c>
      <c r="AH618" s="266">
        <v>11.394500000000001</v>
      </c>
      <c r="AI618" s="266">
        <v>0.11223</v>
      </c>
      <c r="AJ618" s="266">
        <v>8.0519999999999996</v>
      </c>
      <c r="AK618" s="266">
        <v>8.7739999999999991</v>
      </c>
      <c r="AL618" s="266">
        <v>9.2249999999999996</v>
      </c>
      <c r="AM618" s="266">
        <v>9.4730000000000008</v>
      </c>
      <c r="AN618" s="266">
        <v>9.8670000000000009</v>
      </c>
      <c r="AO618" s="266">
        <v>10.143000000000001</v>
      </c>
      <c r="AP618" s="266">
        <v>10.564</v>
      </c>
      <c r="AQ618" s="266">
        <v>11.395</v>
      </c>
      <c r="AR618" s="266">
        <v>12.29</v>
      </c>
      <c r="AS618" s="266">
        <v>12.798999999999999</v>
      </c>
      <c r="AT618" s="266">
        <v>13.156000000000001</v>
      </c>
      <c r="AU618" s="266">
        <v>13.702999999999999</v>
      </c>
      <c r="AV618" s="266">
        <v>14.07</v>
      </c>
      <c r="AW618" s="266">
        <v>14.79</v>
      </c>
      <c r="AX618" s="266">
        <v>16.111000000000001</v>
      </c>
      <c r="BA618" s="372">
        <v>616</v>
      </c>
      <c r="BB618" s="372">
        <v>-0.27750000000000002</v>
      </c>
      <c r="BC618" s="372">
        <v>10.6957</v>
      </c>
      <c r="BD618" s="372">
        <v>0.12325999999999999</v>
      </c>
      <c r="BE618" s="372">
        <v>7.4470000000000001</v>
      </c>
      <c r="BF618" s="372">
        <v>8.1170000000000009</v>
      </c>
      <c r="BG618" s="372">
        <v>8.5429999999999993</v>
      </c>
      <c r="BH618" s="372">
        <v>8.7810000000000006</v>
      </c>
      <c r="BI618" s="372">
        <v>9.1639999999999997</v>
      </c>
      <c r="BJ618" s="372">
        <v>9.4339999999999993</v>
      </c>
      <c r="BK618" s="372">
        <v>9.8520000000000003</v>
      </c>
      <c r="BL618" s="372">
        <v>10.696</v>
      </c>
      <c r="BM618" s="372">
        <v>11.634</v>
      </c>
      <c r="BN618" s="372">
        <v>12.180999999999999</v>
      </c>
      <c r="BO618" s="372">
        <v>12.571</v>
      </c>
      <c r="BP618" s="372">
        <v>13.178000000000001</v>
      </c>
      <c r="BQ618" s="372">
        <v>13.592000000000001</v>
      </c>
      <c r="BR618" s="372">
        <v>14.42</v>
      </c>
      <c r="BS618" s="372">
        <v>15.997</v>
      </c>
    </row>
    <row r="619" spans="1:71" x14ac:dyDescent="0.2">
      <c r="A619" s="265">
        <f t="shared" si="288"/>
        <v>11.052</v>
      </c>
      <c r="B619" s="265">
        <f t="shared" si="289"/>
        <v>10.214</v>
      </c>
      <c r="C619" s="265">
        <f t="shared" si="266"/>
        <v>11.9695</v>
      </c>
      <c r="D619" s="265">
        <f t="shared" si="290"/>
        <v>617</v>
      </c>
      <c r="E619" s="373">
        <f t="shared" si="291"/>
        <v>20.271047227926079</v>
      </c>
      <c r="F619" s="373">
        <f t="shared" si="292"/>
        <v>1.6892539356605065</v>
      </c>
      <c r="G619" s="373">
        <f t="shared" si="293"/>
        <v>29.271047227926079</v>
      </c>
      <c r="H619" s="374">
        <f t="shared" si="294"/>
        <v>0.98856666366811408</v>
      </c>
      <c r="I619" s="374">
        <f t="shared" si="267"/>
        <v>0.91423119856330526</v>
      </c>
      <c r="J619" s="374">
        <f t="shared" si="268"/>
        <v>0.93764568734268716</v>
      </c>
      <c r="K619" s="265" cm="1">
        <f t="array" ref="K619">$G619^gamma_drug4/($G619^gamma_drug4+(AGE_50_drug4+9)^gamma_drug4)</f>
        <v>1</v>
      </c>
      <c r="L619" s="264">
        <f t="shared" si="269"/>
        <v>617</v>
      </c>
      <c r="M619" s="264">
        <f t="shared" si="270"/>
        <v>-0.1353</v>
      </c>
      <c r="N619" s="264">
        <f t="shared" si="271"/>
        <v>11.0518</v>
      </c>
      <c r="O619" s="264">
        <f t="shared" si="272"/>
        <v>0.11774999999999999</v>
      </c>
      <c r="P619" s="264">
        <f t="shared" si="273"/>
        <v>7.7534999999999989</v>
      </c>
      <c r="Q619" s="264">
        <f t="shared" si="274"/>
        <v>8.4504999999999999</v>
      </c>
      <c r="R619" s="264">
        <f t="shared" si="275"/>
        <v>8.8895</v>
      </c>
      <c r="S619" s="264">
        <f t="shared" si="276"/>
        <v>9.1325000000000003</v>
      </c>
      <c r="T619" s="264">
        <f t="shared" si="277"/>
        <v>9.5210000000000008</v>
      </c>
      <c r="U619" s="264">
        <f t="shared" si="278"/>
        <v>9.7944999999999993</v>
      </c>
      <c r="V619" s="264">
        <f t="shared" si="279"/>
        <v>10.214</v>
      </c>
      <c r="W619" s="264">
        <f t="shared" si="280"/>
        <v>11.052</v>
      </c>
      <c r="X619" s="264">
        <f t="shared" si="281"/>
        <v>11.9695</v>
      </c>
      <c r="Y619" s="264">
        <f t="shared" si="282"/>
        <v>12.498000000000001</v>
      </c>
      <c r="Z619" s="264">
        <f t="shared" si="283"/>
        <v>12.871500000000001</v>
      </c>
      <c r="AA619" s="264">
        <f t="shared" si="284"/>
        <v>13.448499999999999</v>
      </c>
      <c r="AB619" s="264">
        <f t="shared" si="285"/>
        <v>13.839500000000001</v>
      </c>
      <c r="AC619" s="264">
        <f t="shared" si="286"/>
        <v>14.6145</v>
      </c>
      <c r="AD619" s="264">
        <f t="shared" si="287"/>
        <v>16.064499999999999</v>
      </c>
      <c r="AF619" s="266">
        <v>617</v>
      </c>
      <c r="AG619" s="266">
        <v>7.1000000000000004E-3</v>
      </c>
      <c r="AH619" s="266">
        <v>11.4011</v>
      </c>
      <c r="AI619" s="266">
        <v>0.11224000000000001</v>
      </c>
      <c r="AJ619" s="266">
        <v>8.0559999999999992</v>
      </c>
      <c r="AK619" s="266">
        <v>8.7789999999999999</v>
      </c>
      <c r="AL619" s="266">
        <v>9.23</v>
      </c>
      <c r="AM619" s="266">
        <v>9.4779999999999998</v>
      </c>
      <c r="AN619" s="266">
        <v>9.8729999999999993</v>
      </c>
      <c r="AO619" s="266">
        <v>10.148999999999999</v>
      </c>
      <c r="AP619" s="266">
        <v>10.57</v>
      </c>
      <c r="AQ619" s="266">
        <v>11.401</v>
      </c>
      <c r="AR619" s="266">
        <v>12.297000000000001</v>
      </c>
      <c r="AS619" s="266">
        <v>12.807</v>
      </c>
      <c r="AT619" s="266">
        <v>13.164</v>
      </c>
      <c r="AU619" s="266">
        <v>13.711</v>
      </c>
      <c r="AV619" s="266">
        <v>14.079000000000001</v>
      </c>
      <c r="AW619" s="266">
        <v>14.798999999999999</v>
      </c>
      <c r="AX619" s="266">
        <v>16.120999999999999</v>
      </c>
      <c r="BA619" s="372">
        <v>617</v>
      </c>
      <c r="BB619" s="372">
        <v>-0.2777</v>
      </c>
      <c r="BC619" s="372">
        <v>10.702500000000001</v>
      </c>
      <c r="BD619" s="372">
        <v>0.12325999999999999</v>
      </c>
      <c r="BE619" s="372">
        <v>7.4509999999999996</v>
      </c>
      <c r="BF619" s="372">
        <v>8.1219999999999999</v>
      </c>
      <c r="BG619" s="372">
        <v>8.5489999999999995</v>
      </c>
      <c r="BH619" s="372">
        <v>8.7870000000000008</v>
      </c>
      <c r="BI619" s="372">
        <v>9.1690000000000005</v>
      </c>
      <c r="BJ619" s="372">
        <v>9.44</v>
      </c>
      <c r="BK619" s="372">
        <v>9.8580000000000005</v>
      </c>
      <c r="BL619" s="372">
        <v>10.702999999999999</v>
      </c>
      <c r="BM619" s="372">
        <v>11.641999999999999</v>
      </c>
      <c r="BN619" s="372">
        <v>12.189</v>
      </c>
      <c r="BO619" s="372">
        <v>12.579000000000001</v>
      </c>
      <c r="BP619" s="372">
        <v>13.186</v>
      </c>
      <c r="BQ619" s="372">
        <v>13.6</v>
      </c>
      <c r="BR619" s="372">
        <v>14.43</v>
      </c>
      <c r="BS619" s="372">
        <v>16.007999999999999</v>
      </c>
    </row>
    <row r="620" spans="1:71" x14ac:dyDescent="0.2">
      <c r="A620" s="265">
        <f t="shared" si="288"/>
        <v>11.058499999999999</v>
      </c>
      <c r="B620" s="265">
        <f t="shared" si="289"/>
        <v>10.220000000000001</v>
      </c>
      <c r="C620" s="265">
        <f t="shared" si="266"/>
        <v>11.977</v>
      </c>
      <c r="D620" s="265">
        <f t="shared" si="290"/>
        <v>618</v>
      </c>
      <c r="E620" s="373">
        <f t="shared" si="291"/>
        <v>20.303901437371664</v>
      </c>
      <c r="F620" s="373">
        <f t="shared" si="292"/>
        <v>1.6919917864476386</v>
      </c>
      <c r="G620" s="373">
        <f t="shared" si="293"/>
        <v>29.303901437371664</v>
      </c>
      <c r="H620" s="374">
        <f t="shared" si="294"/>
        <v>0.98862168642158132</v>
      </c>
      <c r="I620" s="374">
        <f t="shared" si="267"/>
        <v>0.91449647093670272</v>
      </c>
      <c r="J620" s="374">
        <f t="shared" si="268"/>
        <v>0.93781599471170107</v>
      </c>
      <c r="K620" s="265" cm="1">
        <f t="array" ref="K620">$G620^gamma_drug4/($G620^gamma_drug4+(AGE_50_drug4+9)^gamma_drug4)</f>
        <v>1</v>
      </c>
      <c r="L620" s="264">
        <f t="shared" si="269"/>
        <v>618</v>
      </c>
      <c r="M620" s="264">
        <f t="shared" si="270"/>
        <v>-0.13549999999999998</v>
      </c>
      <c r="N620" s="264">
        <f t="shared" si="271"/>
        <v>11.05855</v>
      </c>
      <c r="O620" s="264">
        <f t="shared" si="272"/>
        <v>0.11776500000000001</v>
      </c>
      <c r="P620" s="264">
        <f t="shared" si="273"/>
        <v>7.7580000000000009</v>
      </c>
      <c r="Q620" s="264">
        <f t="shared" si="274"/>
        <v>8.4555000000000007</v>
      </c>
      <c r="R620" s="264">
        <f t="shared" si="275"/>
        <v>8.8945000000000007</v>
      </c>
      <c r="S620" s="264">
        <f t="shared" si="276"/>
        <v>9.1374999999999993</v>
      </c>
      <c r="T620" s="264">
        <f t="shared" si="277"/>
        <v>9.5265000000000004</v>
      </c>
      <c r="U620" s="264">
        <f t="shared" si="278"/>
        <v>9.8000000000000007</v>
      </c>
      <c r="V620" s="264">
        <f t="shared" si="279"/>
        <v>10.220000000000001</v>
      </c>
      <c r="W620" s="264">
        <f t="shared" si="280"/>
        <v>11.058499999999999</v>
      </c>
      <c r="X620" s="264">
        <f t="shared" si="281"/>
        <v>11.977</v>
      </c>
      <c r="Y620" s="264">
        <f t="shared" si="282"/>
        <v>12.506</v>
      </c>
      <c r="Z620" s="264">
        <f t="shared" si="283"/>
        <v>12.8795</v>
      </c>
      <c r="AA620" s="264">
        <f t="shared" si="284"/>
        <v>13.4575</v>
      </c>
      <c r="AB620" s="264">
        <f t="shared" si="285"/>
        <v>13.847999999999999</v>
      </c>
      <c r="AC620" s="264">
        <f t="shared" si="286"/>
        <v>14.623999999999999</v>
      </c>
      <c r="AD620" s="264">
        <f t="shared" si="287"/>
        <v>16.075499999999998</v>
      </c>
      <c r="AF620" s="266">
        <v>618</v>
      </c>
      <c r="AG620" s="266">
        <v>6.8999999999999999E-3</v>
      </c>
      <c r="AH620" s="266">
        <v>11.4078</v>
      </c>
      <c r="AI620" s="266">
        <v>0.11226</v>
      </c>
      <c r="AJ620" s="266">
        <v>8.06</v>
      </c>
      <c r="AK620" s="266">
        <v>8.7840000000000007</v>
      </c>
      <c r="AL620" s="266">
        <v>9.2349999999999994</v>
      </c>
      <c r="AM620" s="266">
        <v>9.4830000000000005</v>
      </c>
      <c r="AN620" s="266">
        <v>9.8780000000000001</v>
      </c>
      <c r="AO620" s="266">
        <v>10.154</v>
      </c>
      <c r="AP620" s="266">
        <v>10.576000000000001</v>
      </c>
      <c r="AQ620" s="266">
        <v>11.407999999999999</v>
      </c>
      <c r="AR620" s="266">
        <v>12.305</v>
      </c>
      <c r="AS620" s="266">
        <v>12.815</v>
      </c>
      <c r="AT620" s="266">
        <v>13.172000000000001</v>
      </c>
      <c r="AU620" s="266">
        <v>13.72</v>
      </c>
      <c r="AV620" s="266">
        <v>14.087</v>
      </c>
      <c r="AW620" s="266">
        <v>14.808999999999999</v>
      </c>
      <c r="AX620" s="266">
        <v>16.132000000000001</v>
      </c>
      <c r="BA620" s="372">
        <v>618</v>
      </c>
      <c r="BB620" s="372">
        <v>-0.27789999999999998</v>
      </c>
      <c r="BC620" s="372">
        <v>10.709300000000001</v>
      </c>
      <c r="BD620" s="372">
        <v>0.12327</v>
      </c>
      <c r="BE620" s="372">
        <v>7.4560000000000004</v>
      </c>
      <c r="BF620" s="372">
        <v>8.1270000000000007</v>
      </c>
      <c r="BG620" s="372">
        <v>8.5540000000000003</v>
      </c>
      <c r="BH620" s="372">
        <v>8.7919999999999998</v>
      </c>
      <c r="BI620" s="372">
        <v>9.1750000000000007</v>
      </c>
      <c r="BJ620" s="372">
        <v>9.4459999999999997</v>
      </c>
      <c r="BK620" s="372">
        <v>9.8640000000000008</v>
      </c>
      <c r="BL620" s="372">
        <v>10.709</v>
      </c>
      <c r="BM620" s="372">
        <v>11.648999999999999</v>
      </c>
      <c r="BN620" s="372">
        <v>12.196999999999999</v>
      </c>
      <c r="BO620" s="372">
        <v>12.587</v>
      </c>
      <c r="BP620" s="372">
        <v>13.195</v>
      </c>
      <c r="BQ620" s="372">
        <v>13.609</v>
      </c>
      <c r="BR620" s="372">
        <v>14.439</v>
      </c>
      <c r="BS620" s="372">
        <v>16.018999999999998</v>
      </c>
    </row>
    <row r="621" spans="1:71" x14ac:dyDescent="0.2">
      <c r="A621" s="265">
        <f t="shared" si="288"/>
        <v>11.065</v>
      </c>
      <c r="B621" s="265">
        <f t="shared" si="289"/>
        <v>10.225999999999999</v>
      </c>
      <c r="C621" s="265">
        <f t="shared" si="266"/>
        <v>11.984500000000001</v>
      </c>
      <c r="D621" s="265">
        <f t="shared" si="290"/>
        <v>619</v>
      </c>
      <c r="E621" s="373">
        <f t="shared" si="291"/>
        <v>20.336755646817249</v>
      </c>
      <c r="F621" s="373">
        <f t="shared" si="292"/>
        <v>1.6947296372347707</v>
      </c>
      <c r="G621" s="373">
        <f t="shared" si="293"/>
        <v>29.336755646817249</v>
      </c>
      <c r="H621" s="374">
        <f t="shared" si="294"/>
        <v>0.98867638619689002</v>
      </c>
      <c r="I621" s="374">
        <f t="shared" si="267"/>
        <v>0.91476070335545956</v>
      </c>
      <c r="J621" s="374">
        <f t="shared" si="268"/>
        <v>0.93798567758302176</v>
      </c>
      <c r="K621" s="265" cm="1">
        <f t="array" ref="K621">$G621^gamma_drug4/($G621^gamma_drug4+(AGE_50_drug4+9)^gamma_drug4)</f>
        <v>1</v>
      </c>
      <c r="L621" s="264">
        <f t="shared" si="269"/>
        <v>619</v>
      </c>
      <c r="M621" s="264">
        <f t="shared" si="270"/>
        <v>-0.13565000000000002</v>
      </c>
      <c r="N621" s="264">
        <f t="shared" si="271"/>
        <v>11.065250000000001</v>
      </c>
      <c r="O621" s="264">
        <f t="shared" si="272"/>
        <v>0.117775</v>
      </c>
      <c r="P621" s="264">
        <f t="shared" si="273"/>
        <v>7.7629999999999999</v>
      </c>
      <c r="Q621" s="264">
        <f t="shared" si="274"/>
        <v>8.4604999999999997</v>
      </c>
      <c r="R621" s="264">
        <f t="shared" si="275"/>
        <v>8.9</v>
      </c>
      <c r="S621" s="264">
        <f t="shared" si="276"/>
        <v>9.1430000000000007</v>
      </c>
      <c r="T621" s="264">
        <f t="shared" si="277"/>
        <v>9.5324999999999989</v>
      </c>
      <c r="U621" s="264">
        <f t="shared" si="278"/>
        <v>9.8060000000000009</v>
      </c>
      <c r="V621" s="264">
        <f t="shared" si="279"/>
        <v>10.225999999999999</v>
      </c>
      <c r="W621" s="264">
        <f t="shared" si="280"/>
        <v>11.065</v>
      </c>
      <c r="X621" s="264">
        <f t="shared" si="281"/>
        <v>11.984500000000001</v>
      </c>
      <c r="Y621" s="264">
        <f t="shared" si="282"/>
        <v>12.513500000000001</v>
      </c>
      <c r="Z621" s="264">
        <f t="shared" si="283"/>
        <v>12.887499999999999</v>
      </c>
      <c r="AA621" s="264">
        <f t="shared" si="284"/>
        <v>13.465499999999999</v>
      </c>
      <c r="AB621" s="264">
        <f t="shared" si="285"/>
        <v>13.856999999999999</v>
      </c>
      <c r="AC621" s="264">
        <f t="shared" si="286"/>
        <v>14.6335</v>
      </c>
      <c r="AD621" s="264">
        <f t="shared" si="287"/>
        <v>16.0855</v>
      </c>
      <c r="AF621" s="266">
        <v>619</v>
      </c>
      <c r="AG621" s="266">
        <v>6.7000000000000002E-3</v>
      </c>
      <c r="AH621" s="266">
        <v>11.414400000000001</v>
      </c>
      <c r="AI621" s="266">
        <v>0.11228</v>
      </c>
      <c r="AJ621" s="266">
        <v>8.0649999999999995</v>
      </c>
      <c r="AK621" s="266">
        <v>8.7889999999999997</v>
      </c>
      <c r="AL621" s="266">
        <v>9.24</v>
      </c>
      <c r="AM621" s="266">
        <v>9.4879999999999995</v>
      </c>
      <c r="AN621" s="266">
        <v>9.8840000000000003</v>
      </c>
      <c r="AO621" s="266">
        <v>10.16</v>
      </c>
      <c r="AP621" s="266">
        <v>10.582000000000001</v>
      </c>
      <c r="AQ621" s="266">
        <v>11.414</v>
      </c>
      <c r="AR621" s="266">
        <v>12.311999999999999</v>
      </c>
      <c r="AS621" s="266">
        <v>12.821999999999999</v>
      </c>
      <c r="AT621" s="266">
        <v>13.18</v>
      </c>
      <c r="AU621" s="266">
        <v>13.728</v>
      </c>
      <c r="AV621" s="266">
        <v>14.096</v>
      </c>
      <c r="AW621" s="266">
        <v>14.818</v>
      </c>
      <c r="AX621" s="266">
        <v>16.141999999999999</v>
      </c>
      <c r="BA621" s="372">
        <v>619</v>
      </c>
      <c r="BB621" s="372">
        <v>-0.27800000000000002</v>
      </c>
      <c r="BC621" s="372">
        <v>10.716100000000001</v>
      </c>
      <c r="BD621" s="372">
        <v>0.12327</v>
      </c>
      <c r="BE621" s="372">
        <v>7.4610000000000003</v>
      </c>
      <c r="BF621" s="372">
        <v>8.1319999999999997</v>
      </c>
      <c r="BG621" s="372">
        <v>8.56</v>
      </c>
      <c r="BH621" s="372">
        <v>8.798</v>
      </c>
      <c r="BI621" s="372">
        <v>9.1809999999999992</v>
      </c>
      <c r="BJ621" s="372">
        <v>9.452</v>
      </c>
      <c r="BK621" s="372">
        <v>9.8699999999999992</v>
      </c>
      <c r="BL621" s="372">
        <v>10.715999999999999</v>
      </c>
      <c r="BM621" s="372">
        <v>11.657</v>
      </c>
      <c r="BN621" s="372">
        <v>12.205</v>
      </c>
      <c r="BO621" s="372">
        <v>12.595000000000001</v>
      </c>
      <c r="BP621" s="372">
        <v>13.202999999999999</v>
      </c>
      <c r="BQ621" s="372">
        <v>13.618</v>
      </c>
      <c r="BR621" s="372">
        <v>14.449</v>
      </c>
      <c r="BS621" s="372">
        <v>16.029</v>
      </c>
    </row>
    <row r="622" spans="1:71" x14ac:dyDescent="0.2">
      <c r="A622" s="265">
        <f t="shared" si="288"/>
        <v>11.071999999999999</v>
      </c>
      <c r="B622" s="265">
        <f t="shared" si="289"/>
        <v>10.2325</v>
      </c>
      <c r="C622" s="265">
        <f t="shared" si="266"/>
        <v>11.9915</v>
      </c>
      <c r="D622" s="265">
        <f t="shared" si="290"/>
        <v>620</v>
      </c>
      <c r="E622" s="373">
        <f t="shared" si="291"/>
        <v>20.369609856262834</v>
      </c>
      <c r="F622" s="373">
        <f t="shared" si="292"/>
        <v>1.6974674880219027</v>
      </c>
      <c r="G622" s="373">
        <f t="shared" si="293"/>
        <v>29.369609856262834</v>
      </c>
      <c r="H622" s="374">
        <f t="shared" si="294"/>
        <v>0.98873076521943304</v>
      </c>
      <c r="I622" s="374">
        <f t="shared" si="267"/>
        <v>0.91502390058392435</v>
      </c>
      <c r="J622" s="374">
        <f t="shared" si="268"/>
        <v>0.93815473877508659</v>
      </c>
      <c r="K622" s="265" cm="1">
        <f t="array" ref="K622">$G622^gamma_drug4/($G622^gamma_drug4+(AGE_50_drug4+9)^gamma_drug4)</f>
        <v>1</v>
      </c>
      <c r="L622" s="264">
        <f t="shared" si="269"/>
        <v>620</v>
      </c>
      <c r="M622" s="264">
        <f t="shared" si="270"/>
        <v>-0.1358</v>
      </c>
      <c r="N622" s="264">
        <f t="shared" si="271"/>
        <v>11.071999999999999</v>
      </c>
      <c r="O622" s="264">
        <f t="shared" si="272"/>
        <v>0.11778</v>
      </c>
      <c r="P622" s="264">
        <f t="shared" si="273"/>
        <v>7.7675000000000001</v>
      </c>
      <c r="Q622" s="264">
        <f t="shared" si="274"/>
        <v>8.4649999999999999</v>
      </c>
      <c r="R622" s="264">
        <f t="shared" si="275"/>
        <v>8.9049999999999994</v>
      </c>
      <c r="S622" s="264">
        <f t="shared" si="276"/>
        <v>9.1485000000000003</v>
      </c>
      <c r="T622" s="264">
        <f t="shared" si="277"/>
        <v>9.5384999999999991</v>
      </c>
      <c r="U622" s="264">
        <f t="shared" si="278"/>
        <v>9.8120000000000012</v>
      </c>
      <c r="V622" s="264">
        <f t="shared" si="279"/>
        <v>10.2325</v>
      </c>
      <c r="W622" s="264">
        <f t="shared" si="280"/>
        <v>11.071999999999999</v>
      </c>
      <c r="X622" s="264">
        <f t="shared" si="281"/>
        <v>11.9915</v>
      </c>
      <c r="Y622" s="264">
        <f t="shared" si="282"/>
        <v>12.5215</v>
      </c>
      <c r="Z622" s="264">
        <f t="shared" si="283"/>
        <v>12.8955</v>
      </c>
      <c r="AA622" s="264">
        <f t="shared" si="284"/>
        <v>13.473500000000001</v>
      </c>
      <c r="AB622" s="264">
        <f t="shared" si="285"/>
        <v>13.866</v>
      </c>
      <c r="AC622" s="264">
        <f t="shared" si="286"/>
        <v>14.6425</v>
      </c>
      <c r="AD622" s="264">
        <f t="shared" si="287"/>
        <v>16.095500000000001</v>
      </c>
      <c r="AF622" s="266">
        <v>620</v>
      </c>
      <c r="AG622" s="266">
        <v>6.6E-3</v>
      </c>
      <c r="AH622" s="266">
        <v>11.421099999999999</v>
      </c>
      <c r="AI622" s="266">
        <v>0.11229</v>
      </c>
      <c r="AJ622" s="266">
        <v>8.0690000000000008</v>
      </c>
      <c r="AK622" s="266">
        <v>8.7929999999999993</v>
      </c>
      <c r="AL622" s="266">
        <v>9.2449999999999992</v>
      </c>
      <c r="AM622" s="266">
        <v>9.4939999999999998</v>
      </c>
      <c r="AN622" s="266">
        <v>9.89</v>
      </c>
      <c r="AO622" s="266">
        <v>10.166</v>
      </c>
      <c r="AP622" s="266">
        <v>10.587999999999999</v>
      </c>
      <c r="AQ622" s="266">
        <v>11.420999999999999</v>
      </c>
      <c r="AR622" s="266">
        <v>12.319000000000001</v>
      </c>
      <c r="AS622" s="266">
        <v>12.83</v>
      </c>
      <c r="AT622" s="266">
        <v>13.188000000000001</v>
      </c>
      <c r="AU622" s="266">
        <v>13.736000000000001</v>
      </c>
      <c r="AV622" s="266">
        <v>14.105</v>
      </c>
      <c r="AW622" s="266">
        <v>14.827</v>
      </c>
      <c r="AX622" s="266">
        <v>16.152000000000001</v>
      </c>
      <c r="BA622" s="372">
        <v>620</v>
      </c>
      <c r="BB622" s="372">
        <v>-0.2782</v>
      </c>
      <c r="BC622" s="372">
        <v>10.722899999999999</v>
      </c>
      <c r="BD622" s="372">
        <v>0.12327</v>
      </c>
      <c r="BE622" s="372">
        <v>7.4660000000000002</v>
      </c>
      <c r="BF622" s="372">
        <v>8.1370000000000005</v>
      </c>
      <c r="BG622" s="372">
        <v>8.5649999999999995</v>
      </c>
      <c r="BH622" s="372">
        <v>8.8030000000000008</v>
      </c>
      <c r="BI622" s="372">
        <v>9.1869999999999994</v>
      </c>
      <c r="BJ622" s="372">
        <v>9.4580000000000002</v>
      </c>
      <c r="BK622" s="372">
        <v>9.8770000000000007</v>
      </c>
      <c r="BL622" s="372">
        <v>10.723000000000001</v>
      </c>
      <c r="BM622" s="372">
        <v>11.664</v>
      </c>
      <c r="BN622" s="372">
        <v>12.212999999999999</v>
      </c>
      <c r="BO622" s="372">
        <v>12.603</v>
      </c>
      <c r="BP622" s="372">
        <v>13.211</v>
      </c>
      <c r="BQ622" s="372">
        <v>13.627000000000001</v>
      </c>
      <c r="BR622" s="372">
        <v>14.458</v>
      </c>
      <c r="BS622" s="372">
        <v>16.039000000000001</v>
      </c>
    </row>
    <row r="623" spans="1:71" x14ac:dyDescent="0.2">
      <c r="A623" s="265">
        <f t="shared" si="288"/>
        <v>11.079000000000001</v>
      </c>
      <c r="B623" s="265">
        <f t="shared" si="289"/>
        <v>10.238499999999998</v>
      </c>
      <c r="C623" s="265">
        <f t="shared" si="266"/>
        <v>11.998999999999999</v>
      </c>
      <c r="D623" s="265">
        <f t="shared" si="290"/>
        <v>621</v>
      </c>
      <c r="E623" s="373">
        <f t="shared" si="291"/>
        <v>20.402464065708418</v>
      </c>
      <c r="F623" s="373">
        <f t="shared" si="292"/>
        <v>1.700205338809035</v>
      </c>
      <c r="G623" s="373">
        <f t="shared" si="293"/>
        <v>29.402464065708418</v>
      </c>
      <c r="H623" s="374">
        <f t="shared" si="294"/>
        <v>0.98878482569711323</v>
      </c>
      <c r="I623" s="374">
        <f t="shared" si="267"/>
        <v>0.91528606736268547</v>
      </c>
      <c r="J623" s="374">
        <f t="shared" si="268"/>
        <v>0.93832318109155788</v>
      </c>
      <c r="K623" s="265" cm="1">
        <f t="array" ref="K623">$G623^gamma_drug4/($G623^gamma_drug4+(AGE_50_drug4+9)^gamma_drug4)</f>
        <v>1</v>
      </c>
      <c r="L623" s="264">
        <f t="shared" si="269"/>
        <v>621</v>
      </c>
      <c r="M623" s="264">
        <f t="shared" si="270"/>
        <v>-0.13599999999999998</v>
      </c>
      <c r="N623" s="264">
        <f t="shared" si="271"/>
        <v>11.0787</v>
      </c>
      <c r="O623" s="264">
        <f t="shared" si="272"/>
        <v>0.117795</v>
      </c>
      <c r="P623" s="264">
        <f t="shared" si="273"/>
        <v>7.7720000000000002</v>
      </c>
      <c r="Q623" s="264">
        <f t="shared" si="274"/>
        <v>8.4705000000000013</v>
      </c>
      <c r="R623" s="264">
        <f t="shared" si="275"/>
        <v>8.910499999999999</v>
      </c>
      <c r="S623" s="264">
        <f t="shared" si="276"/>
        <v>9.1539999999999999</v>
      </c>
      <c r="T623" s="264">
        <f t="shared" si="277"/>
        <v>9.5440000000000005</v>
      </c>
      <c r="U623" s="264">
        <f t="shared" si="278"/>
        <v>9.8180000000000014</v>
      </c>
      <c r="V623" s="264">
        <f t="shared" si="279"/>
        <v>10.238499999999998</v>
      </c>
      <c r="W623" s="264">
        <f t="shared" si="280"/>
        <v>11.079000000000001</v>
      </c>
      <c r="X623" s="264">
        <f t="shared" si="281"/>
        <v>11.998999999999999</v>
      </c>
      <c r="Y623" s="264">
        <f t="shared" si="282"/>
        <v>12.529499999999999</v>
      </c>
      <c r="Z623" s="264">
        <f t="shared" si="283"/>
        <v>12.903500000000001</v>
      </c>
      <c r="AA623" s="264">
        <f t="shared" si="284"/>
        <v>13.4825</v>
      </c>
      <c r="AB623" s="264">
        <f t="shared" si="285"/>
        <v>13.874499999999999</v>
      </c>
      <c r="AC623" s="264">
        <f t="shared" si="286"/>
        <v>14.6525</v>
      </c>
      <c r="AD623" s="264">
        <f t="shared" si="287"/>
        <v>16.1065</v>
      </c>
      <c r="AF623" s="266">
        <v>621</v>
      </c>
      <c r="AG623" s="266">
        <v>6.4000000000000003E-3</v>
      </c>
      <c r="AH623" s="266">
        <v>11.4277</v>
      </c>
      <c r="AI623" s="266">
        <v>0.11230999999999999</v>
      </c>
      <c r="AJ623" s="266">
        <v>8.0739999999999998</v>
      </c>
      <c r="AK623" s="266">
        <v>8.798</v>
      </c>
      <c r="AL623" s="266">
        <v>9.25</v>
      </c>
      <c r="AM623" s="266">
        <v>9.4990000000000006</v>
      </c>
      <c r="AN623" s="266">
        <v>9.8949999999999996</v>
      </c>
      <c r="AO623" s="266">
        <v>10.172000000000001</v>
      </c>
      <c r="AP623" s="266">
        <v>10.593999999999999</v>
      </c>
      <c r="AQ623" s="266">
        <v>11.428000000000001</v>
      </c>
      <c r="AR623" s="266">
        <v>12.327</v>
      </c>
      <c r="AS623" s="266">
        <v>12.837999999999999</v>
      </c>
      <c r="AT623" s="266">
        <v>13.196</v>
      </c>
      <c r="AU623" s="266">
        <v>13.744999999999999</v>
      </c>
      <c r="AV623" s="266">
        <v>14.113</v>
      </c>
      <c r="AW623" s="266">
        <v>14.837</v>
      </c>
      <c r="AX623" s="266">
        <v>16.163</v>
      </c>
      <c r="BA623" s="372">
        <v>621</v>
      </c>
      <c r="BB623" s="372">
        <v>-0.27839999999999998</v>
      </c>
      <c r="BC623" s="372">
        <v>10.729699999999999</v>
      </c>
      <c r="BD623" s="372">
        <v>0.12328</v>
      </c>
      <c r="BE623" s="372">
        <v>7.47</v>
      </c>
      <c r="BF623" s="372">
        <v>8.1430000000000007</v>
      </c>
      <c r="BG623" s="372">
        <v>8.5709999999999997</v>
      </c>
      <c r="BH623" s="372">
        <v>8.8089999999999993</v>
      </c>
      <c r="BI623" s="372">
        <v>9.1929999999999996</v>
      </c>
      <c r="BJ623" s="372">
        <v>9.4640000000000004</v>
      </c>
      <c r="BK623" s="372">
        <v>9.8829999999999991</v>
      </c>
      <c r="BL623" s="372">
        <v>10.73</v>
      </c>
      <c r="BM623" s="372">
        <v>11.670999999999999</v>
      </c>
      <c r="BN623" s="372">
        <v>12.221</v>
      </c>
      <c r="BO623" s="372">
        <v>12.611000000000001</v>
      </c>
      <c r="BP623" s="372">
        <v>13.22</v>
      </c>
      <c r="BQ623" s="372">
        <v>13.635999999999999</v>
      </c>
      <c r="BR623" s="372">
        <v>14.468</v>
      </c>
      <c r="BS623" s="372">
        <v>16.05</v>
      </c>
    </row>
    <row r="624" spans="1:71" x14ac:dyDescent="0.2">
      <c r="A624" s="265">
        <f t="shared" si="288"/>
        <v>11.0855</v>
      </c>
      <c r="B624" s="265">
        <f t="shared" si="289"/>
        <v>10.244499999999999</v>
      </c>
      <c r="C624" s="265">
        <f t="shared" si="266"/>
        <v>12.006499999999999</v>
      </c>
      <c r="D624" s="265">
        <f t="shared" si="290"/>
        <v>622</v>
      </c>
      <c r="E624" s="373">
        <f t="shared" si="291"/>
        <v>20.435318275154003</v>
      </c>
      <c r="F624" s="373">
        <f t="shared" si="292"/>
        <v>1.7029431895961671</v>
      </c>
      <c r="G624" s="373">
        <f t="shared" si="293"/>
        <v>29.435318275154003</v>
      </c>
      <c r="H624" s="374">
        <f t="shared" si="294"/>
        <v>0.988838569820497</v>
      </c>
      <c r="I624" s="374">
        <f t="shared" si="267"/>
        <v>0.9155472084086882</v>
      </c>
      <c r="J624" s="374">
        <f t="shared" si="268"/>
        <v>0.93849100732140955</v>
      </c>
      <c r="K624" s="265" cm="1">
        <f t="array" ref="K624">$G624^gamma_drug4/($G624^gamma_drug4+(AGE_50_drug4+9)^gamma_drug4)</f>
        <v>1</v>
      </c>
      <c r="L624" s="264">
        <f t="shared" si="269"/>
        <v>622</v>
      </c>
      <c r="M624" s="264">
        <f t="shared" si="270"/>
        <v>-0.13620000000000002</v>
      </c>
      <c r="N624" s="264">
        <f t="shared" si="271"/>
        <v>11.08545</v>
      </c>
      <c r="O624" s="264">
        <f t="shared" si="272"/>
        <v>0.11780499999999999</v>
      </c>
      <c r="P624" s="264">
        <f t="shared" si="273"/>
        <v>7.7764999999999995</v>
      </c>
      <c r="Q624" s="264">
        <f t="shared" si="274"/>
        <v>8.4755000000000003</v>
      </c>
      <c r="R624" s="264">
        <f t="shared" si="275"/>
        <v>8.9160000000000004</v>
      </c>
      <c r="S624" s="264">
        <f t="shared" si="276"/>
        <v>9.1589999999999989</v>
      </c>
      <c r="T624" s="264">
        <f t="shared" si="277"/>
        <v>9.5495000000000001</v>
      </c>
      <c r="U624" s="264">
        <f t="shared" si="278"/>
        <v>9.8234999999999992</v>
      </c>
      <c r="V624" s="264">
        <f t="shared" si="279"/>
        <v>10.244499999999999</v>
      </c>
      <c r="W624" s="264">
        <f t="shared" si="280"/>
        <v>11.0855</v>
      </c>
      <c r="X624" s="264">
        <f t="shared" si="281"/>
        <v>12.006499999999999</v>
      </c>
      <c r="Y624" s="264">
        <f t="shared" si="282"/>
        <v>12.536999999999999</v>
      </c>
      <c r="Z624" s="264">
        <f t="shared" si="283"/>
        <v>12.9115</v>
      </c>
      <c r="AA624" s="264">
        <f t="shared" si="284"/>
        <v>13.491</v>
      </c>
      <c r="AB624" s="264">
        <f t="shared" si="285"/>
        <v>13.8835</v>
      </c>
      <c r="AC624" s="264">
        <f t="shared" si="286"/>
        <v>14.6615</v>
      </c>
      <c r="AD624" s="264">
        <f t="shared" si="287"/>
        <v>16.1175</v>
      </c>
      <c r="AF624" s="266">
        <v>622</v>
      </c>
      <c r="AG624" s="266">
        <v>6.1999999999999998E-3</v>
      </c>
      <c r="AH624" s="266">
        <v>11.4344</v>
      </c>
      <c r="AI624" s="266">
        <v>0.11233</v>
      </c>
      <c r="AJ624" s="266">
        <v>8.0779999999999994</v>
      </c>
      <c r="AK624" s="266">
        <v>8.8030000000000008</v>
      </c>
      <c r="AL624" s="266">
        <v>9.2560000000000002</v>
      </c>
      <c r="AM624" s="266">
        <v>9.5039999999999996</v>
      </c>
      <c r="AN624" s="266">
        <v>9.9009999999999998</v>
      </c>
      <c r="AO624" s="266">
        <v>10.177</v>
      </c>
      <c r="AP624" s="266">
        <v>10.6</v>
      </c>
      <c r="AQ624" s="266">
        <v>11.433999999999999</v>
      </c>
      <c r="AR624" s="266">
        <v>12.334</v>
      </c>
      <c r="AS624" s="266">
        <v>12.846</v>
      </c>
      <c r="AT624" s="266">
        <v>13.204000000000001</v>
      </c>
      <c r="AU624" s="266">
        <v>13.753</v>
      </c>
      <c r="AV624" s="266">
        <v>14.122</v>
      </c>
      <c r="AW624" s="266">
        <v>14.846</v>
      </c>
      <c r="AX624" s="266">
        <v>16.173999999999999</v>
      </c>
      <c r="BA624" s="372">
        <v>622</v>
      </c>
      <c r="BB624" s="372">
        <v>-0.27860000000000001</v>
      </c>
      <c r="BC624" s="372">
        <v>10.736499999999999</v>
      </c>
      <c r="BD624" s="372">
        <v>0.12328</v>
      </c>
      <c r="BE624" s="372">
        <v>7.4749999999999996</v>
      </c>
      <c r="BF624" s="372">
        <v>8.1479999999999997</v>
      </c>
      <c r="BG624" s="372">
        <v>8.5760000000000005</v>
      </c>
      <c r="BH624" s="372">
        <v>8.8140000000000001</v>
      </c>
      <c r="BI624" s="372">
        <v>9.1980000000000004</v>
      </c>
      <c r="BJ624" s="372">
        <v>9.4700000000000006</v>
      </c>
      <c r="BK624" s="372">
        <v>9.8889999999999993</v>
      </c>
      <c r="BL624" s="372">
        <v>10.737</v>
      </c>
      <c r="BM624" s="372">
        <v>11.679</v>
      </c>
      <c r="BN624" s="372">
        <v>12.228</v>
      </c>
      <c r="BO624" s="372">
        <v>12.619</v>
      </c>
      <c r="BP624" s="372">
        <v>13.228999999999999</v>
      </c>
      <c r="BQ624" s="372">
        <v>13.645</v>
      </c>
      <c r="BR624" s="372">
        <v>14.477</v>
      </c>
      <c r="BS624" s="372">
        <v>16.061</v>
      </c>
    </row>
    <row r="625" spans="1:71" x14ac:dyDescent="0.2">
      <c r="A625" s="265">
        <f t="shared" si="288"/>
        <v>11.092000000000001</v>
      </c>
      <c r="B625" s="265">
        <f t="shared" si="289"/>
        <v>10.250499999999999</v>
      </c>
      <c r="C625" s="265">
        <f t="shared" si="266"/>
        <v>12.013500000000001</v>
      </c>
      <c r="D625" s="265">
        <f t="shared" si="290"/>
        <v>623</v>
      </c>
      <c r="E625" s="373">
        <f t="shared" si="291"/>
        <v>20.468172484599588</v>
      </c>
      <c r="F625" s="373">
        <f t="shared" si="292"/>
        <v>1.7056810403832992</v>
      </c>
      <c r="G625" s="373">
        <f t="shared" si="293"/>
        <v>29.468172484599588</v>
      </c>
      <c r="H625" s="374">
        <f t="shared" si="294"/>
        <v>0.9888919997629656</v>
      </c>
      <c r="I625" s="374">
        <f t="shared" si="267"/>
        <v>0.91580732841535195</v>
      </c>
      <c r="J625" s="374">
        <f t="shared" si="268"/>
        <v>0.9386582202390118</v>
      </c>
      <c r="K625" s="265" cm="1">
        <f t="array" ref="K625">$G625^gamma_drug4/($G625^gamma_drug4+(AGE_50_drug4+9)^gamma_drug4)</f>
        <v>1</v>
      </c>
      <c r="L625" s="264">
        <f t="shared" si="269"/>
        <v>623</v>
      </c>
      <c r="M625" s="264">
        <f t="shared" si="270"/>
        <v>-0.13635</v>
      </c>
      <c r="N625" s="264">
        <f t="shared" si="271"/>
        <v>11.09215</v>
      </c>
      <c r="O625" s="264">
        <f t="shared" si="272"/>
        <v>0.11781</v>
      </c>
      <c r="P625" s="264">
        <f t="shared" si="273"/>
        <v>7.7810000000000006</v>
      </c>
      <c r="Q625" s="264">
        <f t="shared" si="274"/>
        <v>8.4804999999999993</v>
      </c>
      <c r="R625" s="264">
        <f t="shared" si="275"/>
        <v>8.9209999999999994</v>
      </c>
      <c r="S625" s="264">
        <f t="shared" si="276"/>
        <v>9.1649999999999991</v>
      </c>
      <c r="T625" s="264">
        <f t="shared" si="277"/>
        <v>9.5549999999999997</v>
      </c>
      <c r="U625" s="264">
        <f t="shared" si="278"/>
        <v>9.8294999999999995</v>
      </c>
      <c r="V625" s="264">
        <f t="shared" si="279"/>
        <v>10.250499999999999</v>
      </c>
      <c r="W625" s="264">
        <f t="shared" si="280"/>
        <v>11.092000000000001</v>
      </c>
      <c r="X625" s="264">
        <f t="shared" si="281"/>
        <v>12.013500000000001</v>
      </c>
      <c r="Y625" s="264">
        <f t="shared" si="282"/>
        <v>12.544499999999999</v>
      </c>
      <c r="Z625" s="264">
        <f t="shared" si="283"/>
        <v>12.919499999999999</v>
      </c>
      <c r="AA625" s="264">
        <f t="shared" si="284"/>
        <v>13.499500000000001</v>
      </c>
      <c r="AB625" s="264">
        <f t="shared" si="285"/>
        <v>13.891999999999999</v>
      </c>
      <c r="AC625" s="264">
        <f t="shared" si="286"/>
        <v>14.670500000000001</v>
      </c>
      <c r="AD625" s="264">
        <f t="shared" si="287"/>
        <v>16.127500000000001</v>
      </c>
      <c r="AF625" s="266">
        <v>623</v>
      </c>
      <c r="AG625" s="266">
        <v>6.0000000000000001E-3</v>
      </c>
      <c r="AH625" s="266">
        <v>11.441000000000001</v>
      </c>
      <c r="AI625" s="266">
        <v>0.11234</v>
      </c>
      <c r="AJ625" s="266">
        <v>8.0820000000000007</v>
      </c>
      <c r="AK625" s="266">
        <v>8.8079999999999998</v>
      </c>
      <c r="AL625" s="266">
        <v>9.2609999999999992</v>
      </c>
      <c r="AM625" s="266">
        <v>9.51</v>
      </c>
      <c r="AN625" s="266">
        <v>9.9060000000000006</v>
      </c>
      <c r="AO625" s="266">
        <v>10.183</v>
      </c>
      <c r="AP625" s="266">
        <v>10.606</v>
      </c>
      <c r="AQ625" s="266">
        <v>11.441000000000001</v>
      </c>
      <c r="AR625" s="266">
        <v>12.340999999999999</v>
      </c>
      <c r="AS625" s="266">
        <v>12.853</v>
      </c>
      <c r="AT625" s="266">
        <v>13.212</v>
      </c>
      <c r="AU625" s="266">
        <v>13.762</v>
      </c>
      <c r="AV625" s="266">
        <v>14.131</v>
      </c>
      <c r="AW625" s="266">
        <v>14.855</v>
      </c>
      <c r="AX625" s="266">
        <v>16.184000000000001</v>
      </c>
      <c r="BA625" s="372">
        <v>623</v>
      </c>
      <c r="BB625" s="372">
        <v>-0.2787</v>
      </c>
      <c r="BC625" s="372">
        <v>10.7433</v>
      </c>
      <c r="BD625" s="372">
        <v>0.12328</v>
      </c>
      <c r="BE625" s="372">
        <v>7.48</v>
      </c>
      <c r="BF625" s="372">
        <v>8.1530000000000005</v>
      </c>
      <c r="BG625" s="372">
        <v>8.5809999999999995</v>
      </c>
      <c r="BH625" s="372">
        <v>8.82</v>
      </c>
      <c r="BI625" s="372">
        <v>9.2040000000000006</v>
      </c>
      <c r="BJ625" s="372">
        <v>9.4760000000000009</v>
      </c>
      <c r="BK625" s="372">
        <v>9.8949999999999996</v>
      </c>
      <c r="BL625" s="372">
        <v>10.743</v>
      </c>
      <c r="BM625" s="372">
        <v>11.686</v>
      </c>
      <c r="BN625" s="372">
        <v>12.236000000000001</v>
      </c>
      <c r="BO625" s="372">
        <v>12.627000000000001</v>
      </c>
      <c r="BP625" s="372">
        <v>13.237</v>
      </c>
      <c r="BQ625" s="372">
        <v>13.653</v>
      </c>
      <c r="BR625" s="372">
        <v>14.486000000000001</v>
      </c>
      <c r="BS625" s="372">
        <v>16.071000000000002</v>
      </c>
    </row>
    <row r="626" spans="1:71" x14ac:dyDescent="0.2">
      <c r="A626" s="265">
        <f t="shared" si="288"/>
        <v>11.099</v>
      </c>
      <c r="B626" s="265">
        <f t="shared" si="289"/>
        <v>10.257</v>
      </c>
      <c r="C626" s="265">
        <f t="shared" si="266"/>
        <v>12.0215</v>
      </c>
      <c r="D626" s="265">
        <f t="shared" si="290"/>
        <v>624</v>
      </c>
      <c r="E626" s="373">
        <f t="shared" si="291"/>
        <v>20.501026694045173</v>
      </c>
      <c r="F626" s="373">
        <f t="shared" si="292"/>
        <v>1.7084188911704312</v>
      </c>
      <c r="G626" s="373">
        <f t="shared" si="293"/>
        <v>29.501026694045173</v>
      </c>
      <c r="H626" s="374">
        <f t="shared" si="294"/>
        <v>0.98894511768086546</v>
      </c>
      <c r="I626" s="374">
        <f t="shared" si="267"/>
        <v>0.91606643205268623</v>
      </c>
      <c r="J626" s="374">
        <f t="shared" si="268"/>
        <v>0.93882482260421607</v>
      </c>
      <c r="K626" s="265" cm="1">
        <f t="array" ref="K626">$G626^gamma_drug4/($G626^gamma_drug4+(AGE_50_drug4+9)^gamma_drug4)</f>
        <v>1</v>
      </c>
      <c r="L626" s="264">
        <f t="shared" si="269"/>
        <v>624</v>
      </c>
      <c r="M626" s="264">
        <f t="shared" si="270"/>
        <v>-0.13655</v>
      </c>
      <c r="N626" s="264">
        <f t="shared" si="271"/>
        <v>11.0989</v>
      </c>
      <c r="O626" s="264">
        <f t="shared" si="272"/>
        <v>0.117825</v>
      </c>
      <c r="P626" s="264">
        <f t="shared" si="273"/>
        <v>7.7854999999999999</v>
      </c>
      <c r="Q626" s="264">
        <f t="shared" si="274"/>
        <v>8.4855</v>
      </c>
      <c r="R626" s="264">
        <f t="shared" si="275"/>
        <v>8.9265000000000008</v>
      </c>
      <c r="S626" s="264">
        <f t="shared" si="276"/>
        <v>9.1705000000000005</v>
      </c>
      <c r="T626" s="264">
        <f t="shared" si="277"/>
        <v>9.5609999999999999</v>
      </c>
      <c r="U626" s="264">
        <f t="shared" si="278"/>
        <v>9.8354999999999997</v>
      </c>
      <c r="V626" s="264">
        <f t="shared" si="279"/>
        <v>10.257</v>
      </c>
      <c r="W626" s="264">
        <f t="shared" si="280"/>
        <v>11.099</v>
      </c>
      <c r="X626" s="264">
        <f t="shared" si="281"/>
        <v>12.0215</v>
      </c>
      <c r="Y626" s="264">
        <f t="shared" si="282"/>
        <v>12.5525</v>
      </c>
      <c r="Z626" s="264">
        <f t="shared" si="283"/>
        <v>12.9275</v>
      </c>
      <c r="AA626" s="264">
        <f t="shared" si="284"/>
        <v>13.507999999999999</v>
      </c>
      <c r="AB626" s="264">
        <f t="shared" si="285"/>
        <v>13.901</v>
      </c>
      <c r="AC626" s="264">
        <f t="shared" si="286"/>
        <v>14.6805</v>
      </c>
      <c r="AD626" s="264">
        <f t="shared" si="287"/>
        <v>16.137999999999998</v>
      </c>
      <c r="AF626" s="266">
        <v>624</v>
      </c>
      <c r="AG626" s="266">
        <v>5.7999999999999996E-3</v>
      </c>
      <c r="AH626" s="266">
        <v>11.447699999999999</v>
      </c>
      <c r="AI626" s="266">
        <v>0.11236</v>
      </c>
      <c r="AJ626" s="266">
        <v>8.0869999999999997</v>
      </c>
      <c r="AK626" s="266">
        <v>8.8130000000000006</v>
      </c>
      <c r="AL626" s="266">
        <v>9.266</v>
      </c>
      <c r="AM626" s="266">
        <v>9.5150000000000006</v>
      </c>
      <c r="AN626" s="266">
        <v>9.9120000000000008</v>
      </c>
      <c r="AO626" s="266">
        <v>10.189</v>
      </c>
      <c r="AP626" s="266">
        <v>10.612</v>
      </c>
      <c r="AQ626" s="266">
        <v>11.448</v>
      </c>
      <c r="AR626" s="266">
        <v>12.349</v>
      </c>
      <c r="AS626" s="266">
        <v>12.861000000000001</v>
      </c>
      <c r="AT626" s="266">
        <v>13.22</v>
      </c>
      <c r="AU626" s="266">
        <v>13.77</v>
      </c>
      <c r="AV626" s="266">
        <v>14.14</v>
      </c>
      <c r="AW626" s="266">
        <v>14.865</v>
      </c>
      <c r="AX626" s="266">
        <v>16.193999999999999</v>
      </c>
      <c r="BA626" s="372">
        <v>624</v>
      </c>
      <c r="BB626" s="372">
        <v>-0.27889999999999998</v>
      </c>
      <c r="BC626" s="372">
        <v>10.7501</v>
      </c>
      <c r="BD626" s="372">
        <v>0.12329</v>
      </c>
      <c r="BE626" s="372">
        <v>7.484</v>
      </c>
      <c r="BF626" s="372">
        <v>8.1579999999999995</v>
      </c>
      <c r="BG626" s="372">
        <v>8.5869999999999997</v>
      </c>
      <c r="BH626" s="372">
        <v>8.8260000000000005</v>
      </c>
      <c r="BI626" s="372">
        <v>9.2100000000000009</v>
      </c>
      <c r="BJ626" s="372">
        <v>9.4819999999999993</v>
      </c>
      <c r="BK626" s="372">
        <v>9.9019999999999992</v>
      </c>
      <c r="BL626" s="372">
        <v>10.75</v>
      </c>
      <c r="BM626" s="372">
        <v>11.694000000000001</v>
      </c>
      <c r="BN626" s="372">
        <v>12.244</v>
      </c>
      <c r="BO626" s="372">
        <v>12.635</v>
      </c>
      <c r="BP626" s="372">
        <v>13.246</v>
      </c>
      <c r="BQ626" s="372">
        <v>13.662000000000001</v>
      </c>
      <c r="BR626" s="372">
        <v>14.496</v>
      </c>
      <c r="BS626" s="372">
        <v>16.082000000000001</v>
      </c>
    </row>
    <row r="627" spans="1:71" x14ac:dyDescent="0.2">
      <c r="A627" s="265">
        <f t="shared" si="288"/>
        <v>11.105499999999999</v>
      </c>
      <c r="B627" s="265">
        <f t="shared" si="289"/>
        <v>10.263</v>
      </c>
      <c r="C627" s="265">
        <f t="shared" si="266"/>
        <v>12.028500000000001</v>
      </c>
      <c r="D627" s="265">
        <f t="shared" si="290"/>
        <v>625</v>
      </c>
      <c r="E627" s="373">
        <f t="shared" si="291"/>
        <v>20.533880903490761</v>
      </c>
      <c r="F627" s="373">
        <f t="shared" si="292"/>
        <v>1.7111567419575633</v>
      </c>
      <c r="G627" s="373">
        <f t="shared" si="293"/>
        <v>29.533880903490761</v>
      </c>
      <c r="H627" s="374">
        <f t="shared" si="294"/>
        <v>0.98899792571365708</v>
      </c>
      <c r="I627" s="374">
        <f t="shared" si="267"/>
        <v>0.91632452396740627</v>
      </c>
      <c r="J627" s="374">
        <f t="shared" si="268"/>
        <v>0.93899081716243915</v>
      </c>
      <c r="K627" s="265" cm="1">
        <f t="array" ref="K627">$G627^gamma_drug4/($G627^gamma_drug4+(AGE_50_drug4+9)^gamma_drug4)</f>
        <v>1</v>
      </c>
      <c r="L627" s="264">
        <f t="shared" si="269"/>
        <v>625</v>
      </c>
      <c r="M627" s="264">
        <f t="shared" si="270"/>
        <v>-0.13675000000000001</v>
      </c>
      <c r="N627" s="264">
        <f t="shared" si="271"/>
        <v>11.105599999999999</v>
      </c>
      <c r="O627" s="264">
        <f t="shared" si="272"/>
        <v>0.117835</v>
      </c>
      <c r="P627" s="264">
        <f t="shared" si="273"/>
        <v>7.7899999999999991</v>
      </c>
      <c r="Q627" s="264">
        <f t="shared" si="274"/>
        <v>8.4905000000000008</v>
      </c>
      <c r="R627" s="264">
        <f t="shared" si="275"/>
        <v>8.9314999999999998</v>
      </c>
      <c r="S627" s="264">
        <f t="shared" si="276"/>
        <v>9.1754999999999995</v>
      </c>
      <c r="T627" s="264">
        <f t="shared" si="277"/>
        <v>9.5664999999999996</v>
      </c>
      <c r="U627" s="264">
        <f t="shared" si="278"/>
        <v>9.8414999999999999</v>
      </c>
      <c r="V627" s="264">
        <f t="shared" si="279"/>
        <v>10.263</v>
      </c>
      <c r="W627" s="264">
        <f t="shared" si="280"/>
        <v>11.105499999999999</v>
      </c>
      <c r="X627" s="264">
        <f t="shared" si="281"/>
        <v>12.028500000000001</v>
      </c>
      <c r="Y627" s="264">
        <f t="shared" si="282"/>
        <v>12.560500000000001</v>
      </c>
      <c r="Z627" s="264">
        <f t="shared" si="283"/>
        <v>12.935500000000001</v>
      </c>
      <c r="AA627" s="264">
        <f t="shared" si="284"/>
        <v>13.516500000000001</v>
      </c>
      <c r="AB627" s="264">
        <f t="shared" si="285"/>
        <v>13.9095</v>
      </c>
      <c r="AC627" s="264">
        <f t="shared" si="286"/>
        <v>14.689500000000001</v>
      </c>
      <c r="AD627" s="264">
        <f t="shared" si="287"/>
        <v>16.149000000000001</v>
      </c>
      <c r="AF627" s="266">
        <v>625</v>
      </c>
      <c r="AG627" s="266">
        <v>5.5999999999999999E-3</v>
      </c>
      <c r="AH627" s="266">
        <v>11.4543</v>
      </c>
      <c r="AI627" s="266">
        <v>0.11237999999999999</v>
      </c>
      <c r="AJ627" s="266">
        <v>8.0909999999999993</v>
      </c>
      <c r="AK627" s="266">
        <v>8.8179999999999996</v>
      </c>
      <c r="AL627" s="266">
        <v>9.2710000000000008</v>
      </c>
      <c r="AM627" s="266">
        <v>9.52</v>
      </c>
      <c r="AN627" s="266">
        <v>9.9169999999999998</v>
      </c>
      <c r="AO627" s="266">
        <v>10.195</v>
      </c>
      <c r="AP627" s="266">
        <v>10.618</v>
      </c>
      <c r="AQ627" s="266">
        <v>11.454000000000001</v>
      </c>
      <c r="AR627" s="266">
        <v>12.356</v>
      </c>
      <c r="AS627" s="266">
        <v>12.869</v>
      </c>
      <c r="AT627" s="266">
        <v>13.228</v>
      </c>
      <c r="AU627" s="266">
        <v>13.779</v>
      </c>
      <c r="AV627" s="266">
        <v>14.148</v>
      </c>
      <c r="AW627" s="266">
        <v>14.874000000000001</v>
      </c>
      <c r="AX627" s="266">
        <v>16.204999999999998</v>
      </c>
      <c r="BA627" s="372">
        <v>625</v>
      </c>
      <c r="BB627" s="372">
        <v>-0.27910000000000001</v>
      </c>
      <c r="BC627" s="372">
        <v>10.7569</v>
      </c>
      <c r="BD627" s="372">
        <v>0.12329</v>
      </c>
      <c r="BE627" s="372">
        <v>7.4889999999999999</v>
      </c>
      <c r="BF627" s="372">
        <v>8.1630000000000003</v>
      </c>
      <c r="BG627" s="372">
        <v>8.5920000000000005</v>
      </c>
      <c r="BH627" s="372">
        <v>8.8309999999999995</v>
      </c>
      <c r="BI627" s="372">
        <v>9.2159999999999993</v>
      </c>
      <c r="BJ627" s="372">
        <v>9.4879999999999995</v>
      </c>
      <c r="BK627" s="372">
        <v>9.9079999999999995</v>
      </c>
      <c r="BL627" s="372">
        <v>10.757</v>
      </c>
      <c r="BM627" s="372">
        <v>11.701000000000001</v>
      </c>
      <c r="BN627" s="372">
        <v>12.252000000000001</v>
      </c>
      <c r="BO627" s="372">
        <v>12.643000000000001</v>
      </c>
      <c r="BP627" s="372">
        <v>13.254</v>
      </c>
      <c r="BQ627" s="372">
        <v>13.670999999999999</v>
      </c>
      <c r="BR627" s="372">
        <v>14.505000000000001</v>
      </c>
      <c r="BS627" s="372">
        <v>16.093</v>
      </c>
    </row>
    <row r="628" spans="1:71" x14ac:dyDescent="0.2">
      <c r="A628" s="265">
        <f t="shared" si="288"/>
        <v>11.112500000000001</v>
      </c>
      <c r="B628" s="265">
        <f t="shared" si="289"/>
        <v>10.269</v>
      </c>
      <c r="C628" s="265">
        <f t="shared" si="266"/>
        <v>12.036</v>
      </c>
      <c r="D628" s="265">
        <f t="shared" si="290"/>
        <v>626</v>
      </c>
      <c r="E628" s="373">
        <f t="shared" si="291"/>
        <v>20.566735112936346</v>
      </c>
      <c r="F628" s="373">
        <f t="shared" si="292"/>
        <v>1.7138945927446954</v>
      </c>
      <c r="G628" s="373">
        <f t="shared" si="293"/>
        <v>29.566735112936346</v>
      </c>
      <c r="H628" s="374">
        <f t="shared" si="294"/>
        <v>0.98905042598406279</v>
      </c>
      <c r="I628" s="374">
        <f t="shared" si="267"/>
        <v>0.91658160878304928</v>
      </c>
      <c r="J628" s="374">
        <f t="shared" si="268"/>
        <v>0.93915620664474675</v>
      </c>
      <c r="K628" s="265" cm="1">
        <f t="array" ref="K628">$G628^gamma_drug4/($G628^gamma_drug4+(AGE_50_drug4+9)^gamma_drug4)</f>
        <v>1</v>
      </c>
      <c r="L628" s="264">
        <f t="shared" si="269"/>
        <v>626</v>
      </c>
      <c r="M628" s="264">
        <f t="shared" si="270"/>
        <v>-0.13694999999999999</v>
      </c>
      <c r="N628" s="264">
        <f t="shared" si="271"/>
        <v>11.112349999999999</v>
      </c>
      <c r="O628" s="264">
        <f t="shared" si="272"/>
        <v>0.11784500000000001</v>
      </c>
      <c r="P628" s="264">
        <f t="shared" si="273"/>
        <v>7.7949999999999999</v>
      </c>
      <c r="Q628" s="264">
        <f t="shared" si="274"/>
        <v>8.4954999999999998</v>
      </c>
      <c r="R628" s="264">
        <f t="shared" si="275"/>
        <v>8.9370000000000012</v>
      </c>
      <c r="S628" s="264">
        <f t="shared" si="276"/>
        <v>9.1814999999999998</v>
      </c>
      <c r="T628" s="264">
        <f t="shared" si="277"/>
        <v>9.5724999999999998</v>
      </c>
      <c r="U628" s="264">
        <f t="shared" si="278"/>
        <v>9.8469999999999995</v>
      </c>
      <c r="V628" s="264">
        <f t="shared" si="279"/>
        <v>10.269</v>
      </c>
      <c r="W628" s="264">
        <f t="shared" si="280"/>
        <v>11.112500000000001</v>
      </c>
      <c r="X628" s="264">
        <f t="shared" si="281"/>
        <v>12.036</v>
      </c>
      <c r="Y628" s="264">
        <f t="shared" si="282"/>
        <v>12.568</v>
      </c>
      <c r="Z628" s="264">
        <f t="shared" si="283"/>
        <v>12.943999999999999</v>
      </c>
      <c r="AA628" s="264">
        <f t="shared" si="284"/>
        <v>13.525</v>
      </c>
      <c r="AB628" s="264">
        <f t="shared" si="285"/>
        <v>13.9185</v>
      </c>
      <c r="AC628" s="264">
        <f t="shared" si="286"/>
        <v>14.699</v>
      </c>
      <c r="AD628" s="264">
        <f t="shared" si="287"/>
        <v>16.159500000000001</v>
      </c>
      <c r="AF628" s="266">
        <v>626</v>
      </c>
      <c r="AG628" s="266">
        <v>5.4000000000000003E-3</v>
      </c>
      <c r="AH628" s="266">
        <v>11.461</v>
      </c>
      <c r="AI628" s="266">
        <v>0.11239</v>
      </c>
      <c r="AJ628" s="266">
        <v>8.0960000000000001</v>
      </c>
      <c r="AK628" s="266">
        <v>8.8230000000000004</v>
      </c>
      <c r="AL628" s="266">
        <v>9.2759999999999998</v>
      </c>
      <c r="AM628" s="266">
        <v>9.5259999999999998</v>
      </c>
      <c r="AN628" s="266">
        <v>9.923</v>
      </c>
      <c r="AO628" s="266">
        <v>10.199999999999999</v>
      </c>
      <c r="AP628" s="266">
        <v>10.624000000000001</v>
      </c>
      <c r="AQ628" s="266">
        <v>11.461</v>
      </c>
      <c r="AR628" s="266">
        <v>12.363</v>
      </c>
      <c r="AS628" s="266">
        <v>12.875999999999999</v>
      </c>
      <c r="AT628" s="266">
        <v>13.236000000000001</v>
      </c>
      <c r="AU628" s="266">
        <v>13.787000000000001</v>
      </c>
      <c r="AV628" s="266">
        <v>14.157</v>
      </c>
      <c r="AW628" s="266">
        <v>14.882999999999999</v>
      </c>
      <c r="AX628" s="266">
        <v>16.215</v>
      </c>
      <c r="BA628" s="372">
        <v>626</v>
      </c>
      <c r="BB628" s="372">
        <v>-0.27929999999999999</v>
      </c>
      <c r="BC628" s="372">
        <v>10.7637</v>
      </c>
      <c r="BD628" s="372">
        <v>0.12330000000000001</v>
      </c>
      <c r="BE628" s="372">
        <v>7.4939999999999998</v>
      </c>
      <c r="BF628" s="372">
        <v>8.1679999999999993</v>
      </c>
      <c r="BG628" s="372">
        <v>8.5980000000000008</v>
      </c>
      <c r="BH628" s="372">
        <v>8.8369999999999997</v>
      </c>
      <c r="BI628" s="372">
        <v>9.2219999999999995</v>
      </c>
      <c r="BJ628" s="372">
        <v>9.4939999999999998</v>
      </c>
      <c r="BK628" s="372">
        <v>9.9139999999999997</v>
      </c>
      <c r="BL628" s="372">
        <v>10.763999999999999</v>
      </c>
      <c r="BM628" s="372">
        <v>11.709</v>
      </c>
      <c r="BN628" s="372">
        <v>12.26</v>
      </c>
      <c r="BO628" s="372">
        <v>12.651999999999999</v>
      </c>
      <c r="BP628" s="372">
        <v>13.263</v>
      </c>
      <c r="BQ628" s="372">
        <v>13.68</v>
      </c>
      <c r="BR628" s="372">
        <v>14.515000000000001</v>
      </c>
      <c r="BS628" s="372">
        <v>16.103999999999999</v>
      </c>
    </row>
    <row r="629" spans="1:71" x14ac:dyDescent="0.2">
      <c r="A629" s="265">
        <f t="shared" si="288"/>
        <v>11.1195</v>
      </c>
      <c r="B629" s="265">
        <f t="shared" si="289"/>
        <v>10.275</v>
      </c>
      <c r="C629" s="265">
        <f t="shared" si="266"/>
        <v>12.0435</v>
      </c>
      <c r="D629" s="265">
        <f t="shared" si="290"/>
        <v>627</v>
      </c>
      <c r="E629" s="373">
        <f t="shared" si="291"/>
        <v>20.599589322381931</v>
      </c>
      <c r="F629" s="373">
        <f t="shared" si="292"/>
        <v>1.7166324435318274</v>
      </c>
      <c r="G629" s="373">
        <f t="shared" si="293"/>
        <v>29.599589322381931</v>
      </c>
      <c r="H629" s="374">
        <f t="shared" si="294"/>
        <v>0.98910262059821208</v>
      </c>
      <c r="I629" s="374">
        <f t="shared" si="267"/>
        <v>0.91683769110008884</v>
      </c>
      <c r="J629" s="374">
        <f t="shared" si="268"/>
        <v>0.9393209937679371</v>
      </c>
      <c r="K629" s="265" cm="1">
        <f t="array" ref="K629">$G629^gamma_drug4/($G629^gamma_drug4+(AGE_50_drug4+9)^gamma_drug4)</f>
        <v>1</v>
      </c>
      <c r="L629" s="264">
        <f t="shared" si="269"/>
        <v>627</v>
      </c>
      <c r="M629" s="264">
        <f t="shared" si="270"/>
        <v>-0.1371</v>
      </c>
      <c r="N629" s="264">
        <f t="shared" si="271"/>
        <v>11.11905</v>
      </c>
      <c r="O629" s="264">
        <f t="shared" si="272"/>
        <v>0.117855</v>
      </c>
      <c r="P629" s="264">
        <f t="shared" si="273"/>
        <v>7.7995000000000001</v>
      </c>
      <c r="Q629" s="264">
        <f t="shared" si="274"/>
        <v>8.5</v>
      </c>
      <c r="R629" s="264">
        <f t="shared" si="275"/>
        <v>8.9420000000000002</v>
      </c>
      <c r="S629" s="264">
        <f t="shared" si="276"/>
        <v>9.1865000000000006</v>
      </c>
      <c r="T629" s="264">
        <f t="shared" si="277"/>
        <v>9.5779999999999994</v>
      </c>
      <c r="U629" s="264">
        <f t="shared" si="278"/>
        <v>9.8529999999999998</v>
      </c>
      <c r="V629" s="264">
        <f t="shared" si="279"/>
        <v>10.275</v>
      </c>
      <c r="W629" s="264">
        <f t="shared" si="280"/>
        <v>11.1195</v>
      </c>
      <c r="X629" s="264">
        <f t="shared" si="281"/>
        <v>12.0435</v>
      </c>
      <c r="Y629" s="264">
        <f t="shared" si="282"/>
        <v>12.5755</v>
      </c>
      <c r="Z629" s="264">
        <f t="shared" si="283"/>
        <v>12.952</v>
      </c>
      <c r="AA629" s="264">
        <f t="shared" si="284"/>
        <v>13.533000000000001</v>
      </c>
      <c r="AB629" s="264">
        <f t="shared" si="285"/>
        <v>13.9275</v>
      </c>
      <c r="AC629" s="264">
        <f t="shared" si="286"/>
        <v>14.707999999999998</v>
      </c>
      <c r="AD629" s="264">
        <f t="shared" si="287"/>
        <v>16.170000000000002</v>
      </c>
      <c r="AF629" s="266">
        <v>627</v>
      </c>
      <c r="AG629" s="266">
        <v>5.1999999999999998E-3</v>
      </c>
      <c r="AH629" s="266">
        <v>11.467599999999999</v>
      </c>
      <c r="AI629" s="266">
        <v>0.11241</v>
      </c>
      <c r="AJ629" s="266">
        <v>8.1</v>
      </c>
      <c r="AK629" s="266">
        <v>8.827</v>
      </c>
      <c r="AL629" s="266">
        <v>9.2810000000000006</v>
      </c>
      <c r="AM629" s="266">
        <v>9.5310000000000006</v>
      </c>
      <c r="AN629" s="266">
        <v>9.9290000000000003</v>
      </c>
      <c r="AO629" s="266">
        <v>10.206</v>
      </c>
      <c r="AP629" s="266">
        <v>10.63</v>
      </c>
      <c r="AQ629" s="266">
        <v>11.468</v>
      </c>
      <c r="AR629" s="266">
        <v>12.371</v>
      </c>
      <c r="AS629" s="266">
        <v>12.884</v>
      </c>
      <c r="AT629" s="266">
        <v>13.244</v>
      </c>
      <c r="AU629" s="266">
        <v>13.795</v>
      </c>
      <c r="AV629" s="266">
        <v>14.166</v>
      </c>
      <c r="AW629" s="266">
        <v>14.891999999999999</v>
      </c>
      <c r="AX629" s="266">
        <v>16.225999999999999</v>
      </c>
      <c r="BA629" s="372">
        <v>627</v>
      </c>
      <c r="BB629" s="372">
        <v>-0.27939999999999998</v>
      </c>
      <c r="BC629" s="372">
        <v>10.7705</v>
      </c>
      <c r="BD629" s="372">
        <v>0.12330000000000001</v>
      </c>
      <c r="BE629" s="372">
        <v>7.4989999999999997</v>
      </c>
      <c r="BF629" s="372">
        <v>8.173</v>
      </c>
      <c r="BG629" s="372">
        <v>8.6029999999999998</v>
      </c>
      <c r="BH629" s="372">
        <v>8.8420000000000005</v>
      </c>
      <c r="BI629" s="372">
        <v>9.2270000000000003</v>
      </c>
      <c r="BJ629" s="372">
        <v>9.5</v>
      </c>
      <c r="BK629" s="372">
        <v>9.92</v>
      </c>
      <c r="BL629" s="372">
        <v>10.771000000000001</v>
      </c>
      <c r="BM629" s="372">
        <v>11.715999999999999</v>
      </c>
      <c r="BN629" s="372">
        <v>12.266999999999999</v>
      </c>
      <c r="BO629" s="372">
        <v>12.66</v>
      </c>
      <c r="BP629" s="372">
        <v>13.271000000000001</v>
      </c>
      <c r="BQ629" s="372">
        <v>13.689</v>
      </c>
      <c r="BR629" s="372">
        <v>14.523999999999999</v>
      </c>
      <c r="BS629" s="372">
        <v>16.114000000000001</v>
      </c>
    </row>
    <row r="630" spans="1:71" x14ac:dyDescent="0.2">
      <c r="A630" s="265">
        <f t="shared" si="288"/>
        <v>11.125499999999999</v>
      </c>
      <c r="B630" s="265">
        <f t="shared" si="289"/>
        <v>10.281499999999999</v>
      </c>
      <c r="C630" s="265">
        <f t="shared" si="266"/>
        <v>12.0505</v>
      </c>
      <c r="D630" s="265">
        <f t="shared" si="290"/>
        <v>628</v>
      </c>
      <c r="E630" s="373">
        <f t="shared" si="291"/>
        <v>20.632443531827516</v>
      </c>
      <c r="F630" s="373">
        <f t="shared" si="292"/>
        <v>1.7193702943189597</v>
      </c>
      <c r="G630" s="373">
        <f t="shared" si="293"/>
        <v>29.632443531827516</v>
      </c>
      <c r="H630" s="374">
        <f t="shared" si="294"/>
        <v>0.98915451164578649</v>
      </c>
      <c r="I630" s="374">
        <f t="shared" si="267"/>
        <v>0.91709277549604939</v>
      </c>
      <c r="J630" s="374">
        <f t="shared" si="268"/>
        <v>0.93948518123462299</v>
      </c>
      <c r="K630" s="265" cm="1">
        <f t="array" ref="K630">$G630^gamma_drug4/($G630^gamma_drug4+(AGE_50_drug4+9)^gamma_drug4)</f>
        <v>1</v>
      </c>
      <c r="L630" s="264">
        <f t="shared" si="269"/>
        <v>628</v>
      </c>
      <c r="M630" s="264">
        <f t="shared" si="270"/>
        <v>-0.13730000000000001</v>
      </c>
      <c r="N630" s="264">
        <f t="shared" si="271"/>
        <v>11.1258</v>
      </c>
      <c r="O630" s="264">
        <f t="shared" si="272"/>
        <v>0.117865</v>
      </c>
      <c r="P630" s="264">
        <f t="shared" si="273"/>
        <v>7.8039999999999994</v>
      </c>
      <c r="Q630" s="264">
        <f t="shared" si="274"/>
        <v>8.5055000000000014</v>
      </c>
      <c r="R630" s="264">
        <f t="shared" si="275"/>
        <v>8.9469999999999992</v>
      </c>
      <c r="S630" s="264">
        <f t="shared" si="276"/>
        <v>9.1920000000000002</v>
      </c>
      <c r="T630" s="264">
        <f t="shared" si="277"/>
        <v>9.5835000000000008</v>
      </c>
      <c r="U630" s="264">
        <f t="shared" si="278"/>
        <v>9.859</v>
      </c>
      <c r="V630" s="264">
        <f t="shared" si="279"/>
        <v>10.281499999999999</v>
      </c>
      <c r="W630" s="264">
        <f t="shared" si="280"/>
        <v>11.125499999999999</v>
      </c>
      <c r="X630" s="264">
        <f t="shared" si="281"/>
        <v>12.0505</v>
      </c>
      <c r="Y630" s="264">
        <f t="shared" si="282"/>
        <v>12.583500000000001</v>
      </c>
      <c r="Z630" s="264">
        <f t="shared" si="283"/>
        <v>12.96</v>
      </c>
      <c r="AA630" s="264">
        <f t="shared" si="284"/>
        <v>13.542</v>
      </c>
      <c r="AB630" s="264">
        <f t="shared" si="285"/>
        <v>13.936</v>
      </c>
      <c r="AC630" s="264">
        <f t="shared" si="286"/>
        <v>14.717499999999999</v>
      </c>
      <c r="AD630" s="264">
        <f t="shared" si="287"/>
        <v>16.18</v>
      </c>
      <c r="AF630" s="266">
        <v>628</v>
      </c>
      <c r="AG630" s="266">
        <v>5.0000000000000001E-3</v>
      </c>
      <c r="AH630" s="266">
        <v>11.474299999999999</v>
      </c>
      <c r="AI630" s="266">
        <v>0.11243</v>
      </c>
      <c r="AJ630" s="266">
        <v>8.1039999999999992</v>
      </c>
      <c r="AK630" s="266">
        <v>8.8320000000000007</v>
      </c>
      <c r="AL630" s="266">
        <v>9.2859999999999996</v>
      </c>
      <c r="AM630" s="266">
        <v>9.5359999999999996</v>
      </c>
      <c r="AN630" s="266">
        <v>9.9339999999999993</v>
      </c>
      <c r="AO630" s="266">
        <v>10.212</v>
      </c>
      <c r="AP630" s="266">
        <v>10.635999999999999</v>
      </c>
      <c r="AQ630" s="266">
        <v>11.474</v>
      </c>
      <c r="AR630" s="266">
        <v>12.378</v>
      </c>
      <c r="AS630" s="266">
        <v>12.891999999999999</v>
      </c>
      <c r="AT630" s="266">
        <v>13.252000000000001</v>
      </c>
      <c r="AU630" s="266">
        <v>13.804</v>
      </c>
      <c r="AV630" s="266">
        <v>14.175000000000001</v>
      </c>
      <c r="AW630" s="266">
        <v>14.901999999999999</v>
      </c>
      <c r="AX630" s="266">
        <v>16.236000000000001</v>
      </c>
      <c r="BA630" s="372">
        <v>628</v>
      </c>
      <c r="BB630" s="372">
        <v>-0.27960000000000002</v>
      </c>
      <c r="BC630" s="372">
        <v>10.7773</v>
      </c>
      <c r="BD630" s="372">
        <v>0.12330000000000001</v>
      </c>
      <c r="BE630" s="372">
        <v>7.5039999999999996</v>
      </c>
      <c r="BF630" s="372">
        <v>8.1790000000000003</v>
      </c>
      <c r="BG630" s="372">
        <v>8.6080000000000005</v>
      </c>
      <c r="BH630" s="372">
        <v>8.8480000000000008</v>
      </c>
      <c r="BI630" s="372">
        <v>9.2330000000000005</v>
      </c>
      <c r="BJ630" s="372">
        <v>9.5060000000000002</v>
      </c>
      <c r="BK630" s="372">
        <v>9.9269999999999996</v>
      </c>
      <c r="BL630" s="372">
        <v>10.776999999999999</v>
      </c>
      <c r="BM630" s="372">
        <v>11.723000000000001</v>
      </c>
      <c r="BN630" s="372">
        <v>12.275</v>
      </c>
      <c r="BO630" s="372">
        <v>12.667999999999999</v>
      </c>
      <c r="BP630" s="372">
        <v>13.28</v>
      </c>
      <c r="BQ630" s="372">
        <v>13.696999999999999</v>
      </c>
      <c r="BR630" s="372">
        <v>14.532999999999999</v>
      </c>
      <c r="BS630" s="372">
        <v>16.123999999999999</v>
      </c>
    </row>
    <row r="631" spans="1:71" x14ac:dyDescent="0.2">
      <c r="A631" s="265">
        <f t="shared" si="288"/>
        <v>11.1325</v>
      </c>
      <c r="B631" s="265">
        <f t="shared" si="289"/>
        <v>10.2875</v>
      </c>
      <c r="C631" s="265">
        <f t="shared" si="266"/>
        <v>12.058</v>
      </c>
      <c r="D631" s="265">
        <f t="shared" si="290"/>
        <v>629</v>
      </c>
      <c r="E631" s="373">
        <f t="shared" si="291"/>
        <v>20.6652977412731</v>
      </c>
      <c r="F631" s="373">
        <f t="shared" si="292"/>
        <v>1.7221081451060918</v>
      </c>
      <c r="G631" s="373">
        <f t="shared" si="293"/>
        <v>29.6652977412731</v>
      </c>
      <c r="H631" s="374">
        <f t="shared" si="294"/>
        <v>0.98920610120016306</v>
      </c>
      <c r="I631" s="374">
        <f t="shared" si="267"/>
        <v>0.91734686652562025</v>
      </c>
      <c r="J631" s="374">
        <f t="shared" si="268"/>
        <v>0.93964877173331451</v>
      </c>
      <c r="K631" s="265" cm="1">
        <f t="array" ref="K631">$G631^gamma_drug4/($G631^gamma_drug4+(AGE_50_drug4+9)^gamma_drug4)</f>
        <v>1</v>
      </c>
      <c r="L631" s="264">
        <f t="shared" si="269"/>
        <v>629</v>
      </c>
      <c r="M631" s="264">
        <f t="shared" si="270"/>
        <v>-0.13749999999999998</v>
      </c>
      <c r="N631" s="264">
        <f t="shared" si="271"/>
        <v>11.1325</v>
      </c>
      <c r="O631" s="264">
        <f t="shared" si="272"/>
        <v>0.11787500000000001</v>
      </c>
      <c r="P631" s="264">
        <f t="shared" si="273"/>
        <v>7.8085000000000004</v>
      </c>
      <c r="Q631" s="264">
        <f t="shared" si="274"/>
        <v>8.5105000000000004</v>
      </c>
      <c r="R631" s="264">
        <f t="shared" si="275"/>
        <v>8.9529999999999994</v>
      </c>
      <c r="S631" s="264">
        <f t="shared" si="276"/>
        <v>9.1974999999999998</v>
      </c>
      <c r="T631" s="264">
        <f t="shared" si="277"/>
        <v>9.589500000000001</v>
      </c>
      <c r="U631" s="264">
        <f t="shared" si="278"/>
        <v>9.8650000000000002</v>
      </c>
      <c r="V631" s="264">
        <f t="shared" si="279"/>
        <v>10.2875</v>
      </c>
      <c r="W631" s="264">
        <f t="shared" si="280"/>
        <v>11.1325</v>
      </c>
      <c r="X631" s="264">
        <f t="shared" si="281"/>
        <v>12.058</v>
      </c>
      <c r="Y631" s="264">
        <f t="shared" si="282"/>
        <v>12.5915</v>
      </c>
      <c r="Z631" s="264">
        <f t="shared" si="283"/>
        <v>12.968</v>
      </c>
      <c r="AA631" s="264">
        <f t="shared" si="284"/>
        <v>13.55</v>
      </c>
      <c r="AB631" s="264">
        <f t="shared" si="285"/>
        <v>13.9445</v>
      </c>
      <c r="AC631" s="264">
        <f t="shared" si="286"/>
        <v>14.727</v>
      </c>
      <c r="AD631" s="264">
        <f t="shared" si="287"/>
        <v>16.1905</v>
      </c>
      <c r="AF631" s="266">
        <v>629</v>
      </c>
      <c r="AG631" s="266">
        <v>4.7999999999999996E-3</v>
      </c>
      <c r="AH631" s="266">
        <v>11.4809</v>
      </c>
      <c r="AI631" s="266">
        <v>0.11244</v>
      </c>
      <c r="AJ631" s="266">
        <v>8.109</v>
      </c>
      <c r="AK631" s="266">
        <v>8.8369999999999997</v>
      </c>
      <c r="AL631" s="266">
        <v>9.2919999999999998</v>
      </c>
      <c r="AM631" s="266">
        <v>9.5419999999999998</v>
      </c>
      <c r="AN631" s="266">
        <v>9.94</v>
      </c>
      <c r="AO631" s="266">
        <v>10.218</v>
      </c>
      <c r="AP631" s="266">
        <v>10.641999999999999</v>
      </c>
      <c r="AQ631" s="266">
        <v>11.481</v>
      </c>
      <c r="AR631" s="266">
        <v>12.385</v>
      </c>
      <c r="AS631" s="266">
        <v>12.9</v>
      </c>
      <c r="AT631" s="266">
        <v>13.26</v>
      </c>
      <c r="AU631" s="266">
        <v>13.811999999999999</v>
      </c>
      <c r="AV631" s="266">
        <v>14.183</v>
      </c>
      <c r="AW631" s="266">
        <v>14.911</v>
      </c>
      <c r="AX631" s="266">
        <v>16.245999999999999</v>
      </c>
      <c r="BA631" s="372">
        <v>629</v>
      </c>
      <c r="BB631" s="372">
        <v>-0.27979999999999999</v>
      </c>
      <c r="BC631" s="372">
        <v>10.7841</v>
      </c>
      <c r="BD631" s="372">
        <v>0.12331</v>
      </c>
      <c r="BE631" s="372">
        <v>7.508</v>
      </c>
      <c r="BF631" s="372">
        <v>8.1839999999999993</v>
      </c>
      <c r="BG631" s="372">
        <v>8.6140000000000008</v>
      </c>
      <c r="BH631" s="372">
        <v>8.8529999999999998</v>
      </c>
      <c r="BI631" s="372">
        <v>9.2390000000000008</v>
      </c>
      <c r="BJ631" s="372">
        <v>9.5120000000000005</v>
      </c>
      <c r="BK631" s="372">
        <v>9.9329999999999998</v>
      </c>
      <c r="BL631" s="372">
        <v>10.784000000000001</v>
      </c>
      <c r="BM631" s="372">
        <v>11.731</v>
      </c>
      <c r="BN631" s="372">
        <v>12.282999999999999</v>
      </c>
      <c r="BO631" s="372">
        <v>12.676</v>
      </c>
      <c r="BP631" s="372">
        <v>13.288</v>
      </c>
      <c r="BQ631" s="372">
        <v>13.706</v>
      </c>
      <c r="BR631" s="372">
        <v>14.542999999999999</v>
      </c>
      <c r="BS631" s="372">
        <v>16.135000000000002</v>
      </c>
    </row>
    <row r="632" spans="1:71" x14ac:dyDescent="0.2">
      <c r="A632" s="265">
        <f t="shared" si="288"/>
        <v>11.1395</v>
      </c>
      <c r="B632" s="265">
        <f t="shared" si="289"/>
        <v>10.2935</v>
      </c>
      <c r="C632" s="265">
        <f t="shared" si="266"/>
        <v>12.0655</v>
      </c>
      <c r="D632" s="265">
        <f t="shared" si="290"/>
        <v>630</v>
      </c>
      <c r="E632" s="373">
        <f t="shared" si="291"/>
        <v>20.698151950718685</v>
      </c>
      <c r="F632" s="373">
        <f t="shared" si="292"/>
        <v>1.7248459958932238</v>
      </c>
      <c r="G632" s="373">
        <f t="shared" si="293"/>
        <v>29.698151950718685</v>
      </c>
      <c r="H632" s="374">
        <f t="shared" si="294"/>
        <v>0.98925739131855595</v>
      </c>
      <c r="I632" s="374">
        <f t="shared" si="267"/>
        <v>0.91759996872077032</v>
      </c>
      <c r="J632" s="374">
        <f t="shared" si="268"/>
        <v>0.93981176793850041</v>
      </c>
      <c r="K632" s="265" cm="1">
        <f t="array" ref="K632">$G632^gamma_drug4/($G632^gamma_drug4+(AGE_50_drug4+9)^gamma_drug4)</f>
        <v>1</v>
      </c>
      <c r="L632" s="264">
        <f t="shared" si="269"/>
        <v>630</v>
      </c>
      <c r="M632" s="264">
        <f t="shared" si="270"/>
        <v>-0.13764999999999999</v>
      </c>
      <c r="N632" s="264">
        <f t="shared" si="271"/>
        <v>11.139250000000001</v>
      </c>
      <c r="O632" s="264">
        <f t="shared" si="272"/>
        <v>0.117885</v>
      </c>
      <c r="P632" s="264">
        <f t="shared" si="273"/>
        <v>7.8129999999999997</v>
      </c>
      <c r="Q632" s="264">
        <f t="shared" si="274"/>
        <v>8.5154999999999994</v>
      </c>
      <c r="R632" s="264">
        <f t="shared" si="275"/>
        <v>8.9580000000000002</v>
      </c>
      <c r="S632" s="264">
        <f t="shared" si="276"/>
        <v>9.2029999999999994</v>
      </c>
      <c r="T632" s="264">
        <f t="shared" si="277"/>
        <v>9.5949999999999989</v>
      </c>
      <c r="U632" s="264">
        <f t="shared" si="278"/>
        <v>9.8704999999999998</v>
      </c>
      <c r="V632" s="264">
        <f t="shared" si="279"/>
        <v>10.2935</v>
      </c>
      <c r="W632" s="264">
        <f t="shared" si="280"/>
        <v>11.1395</v>
      </c>
      <c r="X632" s="264">
        <f t="shared" si="281"/>
        <v>12.0655</v>
      </c>
      <c r="Y632" s="264">
        <f t="shared" si="282"/>
        <v>12.599</v>
      </c>
      <c r="Z632" s="264">
        <f t="shared" si="283"/>
        <v>12.975999999999999</v>
      </c>
      <c r="AA632" s="264">
        <f t="shared" si="284"/>
        <v>13.559000000000001</v>
      </c>
      <c r="AB632" s="264">
        <f t="shared" si="285"/>
        <v>13.9535</v>
      </c>
      <c r="AC632" s="264">
        <f t="shared" si="286"/>
        <v>14.736000000000001</v>
      </c>
      <c r="AD632" s="264">
        <f t="shared" si="287"/>
        <v>16.201500000000003</v>
      </c>
      <c r="AF632" s="266">
        <v>630</v>
      </c>
      <c r="AG632" s="266">
        <v>4.5999999999999999E-3</v>
      </c>
      <c r="AH632" s="266">
        <v>11.4876</v>
      </c>
      <c r="AI632" s="266">
        <v>0.11246</v>
      </c>
      <c r="AJ632" s="266">
        <v>8.1129999999999995</v>
      </c>
      <c r="AK632" s="266">
        <v>8.8420000000000005</v>
      </c>
      <c r="AL632" s="266">
        <v>9.2970000000000006</v>
      </c>
      <c r="AM632" s="266">
        <v>9.5470000000000006</v>
      </c>
      <c r="AN632" s="266">
        <v>9.9450000000000003</v>
      </c>
      <c r="AO632" s="266">
        <v>10.223000000000001</v>
      </c>
      <c r="AP632" s="266">
        <v>10.648</v>
      </c>
      <c r="AQ632" s="266">
        <v>11.488</v>
      </c>
      <c r="AR632" s="266">
        <v>12.393000000000001</v>
      </c>
      <c r="AS632" s="266">
        <v>12.907</v>
      </c>
      <c r="AT632" s="266">
        <v>13.268000000000001</v>
      </c>
      <c r="AU632" s="266">
        <v>13.821</v>
      </c>
      <c r="AV632" s="266">
        <v>14.192</v>
      </c>
      <c r="AW632" s="266">
        <v>14.92</v>
      </c>
      <c r="AX632" s="266">
        <v>16.257000000000001</v>
      </c>
      <c r="BA632" s="372">
        <v>630</v>
      </c>
      <c r="BB632" s="372">
        <v>-0.27989999999999998</v>
      </c>
      <c r="BC632" s="372">
        <v>10.790900000000001</v>
      </c>
      <c r="BD632" s="372">
        <v>0.12331</v>
      </c>
      <c r="BE632" s="372">
        <v>7.5129999999999999</v>
      </c>
      <c r="BF632" s="372">
        <v>8.1890000000000001</v>
      </c>
      <c r="BG632" s="372">
        <v>8.6189999999999998</v>
      </c>
      <c r="BH632" s="372">
        <v>8.859</v>
      </c>
      <c r="BI632" s="372">
        <v>9.2449999999999992</v>
      </c>
      <c r="BJ632" s="372">
        <v>9.5180000000000007</v>
      </c>
      <c r="BK632" s="372">
        <v>9.9390000000000001</v>
      </c>
      <c r="BL632" s="372">
        <v>10.791</v>
      </c>
      <c r="BM632" s="372">
        <v>11.738</v>
      </c>
      <c r="BN632" s="372">
        <v>12.291</v>
      </c>
      <c r="BO632" s="372">
        <v>12.683999999999999</v>
      </c>
      <c r="BP632" s="372">
        <v>13.297000000000001</v>
      </c>
      <c r="BQ632" s="372">
        <v>13.715</v>
      </c>
      <c r="BR632" s="372">
        <v>14.552</v>
      </c>
      <c r="BS632" s="372">
        <v>16.146000000000001</v>
      </c>
    </row>
    <row r="633" spans="1:71" x14ac:dyDescent="0.2">
      <c r="A633" s="265">
        <f t="shared" si="288"/>
        <v>11.146000000000001</v>
      </c>
      <c r="B633" s="265">
        <f t="shared" si="289"/>
        <v>10.2995</v>
      </c>
      <c r="C633" s="265">
        <f t="shared" si="266"/>
        <v>12.073</v>
      </c>
      <c r="D633" s="265">
        <f t="shared" si="290"/>
        <v>631</v>
      </c>
      <c r="E633" s="373">
        <f t="shared" si="291"/>
        <v>20.73100616016427</v>
      </c>
      <c r="F633" s="373">
        <f t="shared" si="292"/>
        <v>1.7275838466803559</v>
      </c>
      <c r="G633" s="373">
        <f t="shared" si="293"/>
        <v>29.73100616016427</v>
      </c>
      <c r="H633" s="374">
        <f t="shared" si="294"/>
        <v>0.98930838404215693</v>
      </c>
      <c r="I633" s="374">
        <f t="shared" si="267"/>
        <v>0.91785208659085959</v>
      </c>
      <c r="J633" s="374">
        <f t="shared" si="268"/>
        <v>0.93997417251072912</v>
      </c>
      <c r="K633" s="265" cm="1">
        <f t="array" ref="K633">$G633^gamma_drug4/($G633^gamma_drug4+(AGE_50_drug4+9)^gamma_drug4)</f>
        <v>1</v>
      </c>
      <c r="L633" s="264">
        <f t="shared" si="269"/>
        <v>631</v>
      </c>
      <c r="M633" s="264">
        <f t="shared" si="270"/>
        <v>-0.13785</v>
      </c>
      <c r="N633" s="264">
        <f t="shared" si="271"/>
        <v>11.145949999999999</v>
      </c>
      <c r="O633" s="264">
        <f t="shared" si="272"/>
        <v>0.1179</v>
      </c>
      <c r="P633" s="264">
        <f t="shared" si="273"/>
        <v>7.8175000000000008</v>
      </c>
      <c r="Q633" s="264">
        <f t="shared" si="274"/>
        <v>8.5205000000000002</v>
      </c>
      <c r="R633" s="264">
        <f t="shared" si="275"/>
        <v>8.9634999999999998</v>
      </c>
      <c r="S633" s="264">
        <f t="shared" si="276"/>
        <v>9.2080000000000002</v>
      </c>
      <c r="T633" s="264">
        <f t="shared" si="277"/>
        <v>9.6009999999999991</v>
      </c>
      <c r="U633" s="264">
        <f t="shared" si="278"/>
        <v>9.8759999999999994</v>
      </c>
      <c r="V633" s="264">
        <f t="shared" si="279"/>
        <v>10.2995</v>
      </c>
      <c r="W633" s="264">
        <f t="shared" si="280"/>
        <v>11.146000000000001</v>
      </c>
      <c r="X633" s="264">
        <f t="shared" si="281"/>
        <v>12.073</v>
      </c>
      <c r="Y633" s="264">
        <f t="shared" si="282"/>
        <v>12.606999999999999</v>
      </c>
      <c r="Z633" s="264">
        <f t="shared" si="283"/>
        <v>12.984</v>
      </c>
      <c r="AA633" s="264">
        <f t="shared" si="284"/>
        <v>13.567</v>
      </c>
      <c r="AB633" s="264">
        <f t="shared" si="285"/>
        <v>13.9625</v>
      </c>
      <c r="AC633" s="264">
        <f t="shared" si="286"/>
        <v>14.745999999999999</v>
      </c>
      <c r="AD633" s="264">
        <f t="shared" si="287"/>
        <v>16.212</v>
      </c>
      <c r="AF633" s="266">
        <v>631</v>
      </c>
      <c r="AG633" s="266">
        <v>4.4000000000000003E-3</v>
      </c>
      <c r="AH633" s="266">
        <v>11.494199999999999</v>
      </c>
      <c r="AI633" s="266">
        <v>0.11248</v>
      </c>
      <c r="AJ633" s="266">
        <v>8.1170000000000009</v>
      </c>
      <c r="AK633" s="266">
        <v>8.8469999999999995</v>
      </c>
      <c r="AL633" s="266">
        <v>9.3019999999999996</v>
      </c>
      <c r="AM633" s="266">
        <v>9.5519999999999996</v>
      </c>
      <c r="AN633" s="266">
        <v>9.9510000000000005</v>
      </c>
      <c r="AO633" s="266">
        <v>10.228999999999999</v>
      </c>
      <c r="AP633" s="266">
        <v>10.654</v>
      </c>
      <c r="AQ633" s="266">
        <v>11.494</v>
      </c>
      <c r="AR633" s="266">
        <v>12.4</v>
      </c>
      <c r="AS633" s="266">
        <v>12.914999999999999</v>
      </c>
      <c r="AT633" s="266">
        <v>13.276</v>
      </c>
      <c r="AU633" s="266">
        <v>13.829000000000001</v>
      </c>
      <c r="AV633" s="266">
        <v>14.201000000000001</v>
      </c>
      <c r="AW633" s="266">
        <v>14.93</v>
      </c>
      <c r="AX633" s="266">
        <v>16.266999999999999</v>
      </c>
      <c r="BA633" s="372">
        <v>631</v>
      </c>
      <c r="BB633" s="372">
        <v>-0.28010000000000002</v>
      </c>
      <c r="BC633" s="372">
        <v>10.797700000000001</v>
      </c>
      <c r="BD633" s="372">
        <v>0.12332</v>
      </c>
      <c r="BE633" s="372">
        <v>7.5179999999999998</v>
      </c>
      <c r="BF633" s="372">
        <v>8.1940000000000008</v>
      </c>
      <c r="BG633" s="372">
        <v>8.625</v>
      </c>
      <c r="BH633" s="372">
        <v>8.8640000000000008</v>
      </c>
      <c r="BI633" s="372">
        <v>9.2509999999999994</v>
      </c>
      <c r="BJ633" s="372">
        <v>9.5229999999999997</v>
      </c>
      <c r="BK633" s="372">
        <v>9.9450000000000003</v>
      </c>
      <c r="BL633" s="372">
        <v>10.798</v>
      </c>
      <c r="BM633" s="372">
        <v>11.746</v>
      </c>
      <c r="BN633" s="372">
        <v>12.298999999999999</v>
      </c>
      <c r="BO633" s="372">
        <v>12.692</v>
      </c>
      <c r="BP633" s="372">
        <v>13.305</v>
      </c>
      <c r="BQ633" s="372">
        <v>13.724</v>
      </c>
      <c r="BR633" s="372">
        <v>14.561999999999999</v>
      </c>
      <c r="BS633" s="372">
        <v>16.157</v>
      </c>
    </row>
    <row r="634" spans="1:71" x14ac:dyDescent="0.2">
      <c r="A634" s="265">
        <f t="shared" si="288"/>
        <v>11.152999999999999</v>
      </c>
      <c r="B634" s="265">
        <f t="shared" si="289"/>
        <v>10.306000000000001</v>
      </c>
      <c r="C634" s="265">
        <f t="shared" si="266"/>
        <v>12.08</v>
      </c>
      <c r="D634" s="265">
        <f t="shared" si="290"/>
        <v>632</v>
      </c>
      <c r="E634" s="373">
        <f t="shared" si="291"/>
        <v>20.763860369609855</v>
      </c>
      <c r="F634" s="373">
        <f t="shared" si="292"/>
        <v>1.730321697467488</v>
      </c>
      <c r="G634" s="373">
        <f t="shared" si="293"/>
        <v>29.763860369609855</v>
      </c>
      <c r="H634" s="374">
        <f t="shared" si="294"/>
        <v>0.9893590813962746</v>
      </c>
      <c r="I634" s="374">
        <f t="shared" si="267"/>
        <v>0.91810322462275329</v>
      </c>
      <c r="J634" s="374">
        <f t="shared" si="268"/>
        <v>0.94013598809669019</v>
      </c>
      <c r="K634" s="265" cm="1">
        <f t="array" ref="K634">$G634^gamma_drug4/($G634^gamma_drug4+(AGE_50_drug4+9)^gamma_drug4)</f>
        <v>1</v>
      </c>
      <c r="L634" s="264">
        <f t="shared" si="269"/>
        <v>632</v>
      </c>
      <c r="M634" s="264">
        <f t="shared" si="270"/>
        <v>-0.13799999999999998</v>
      </c>
      <c r="N634" s="264">
        <f t="shared" si="271"/>
        <v>11.152699999999999</v>
      </c>
      <c r="O634" s="264">
        <f t="shared" si="272"/>
        <v>0.11790500000000001</v>
      </c>
      <c r="P634" s="264">
        <f t="shared" si="273"/>
        <v>7.8220000000000001</v>
      </c>
      <c r="Q634" s="264">
        <f t="shared" si="274"/>
        <v>8.525500000000001</v>
      </c>
      <c r="R634" s="264">
        <f t="shared" si="275"/>
        <v>8.9685000000000006</v>
      </c>
      <c r="S634" s="264">
        <f t="shared" si="276"/>
        <v>9.2134999999999998</v>
      </c>
      <c r="T634" s="264">
        <f t="shared" si="277"/>
        <v>9.6059999999999999</v>
      </c>
      <c r="U634" s="264">
        <f t="shared" si="278"/>
        <v>9.8819999999999997</v>
      </c>
      <c r="V634" s="264">
        <f t="shared" si="279"/>
        <v>10.306000000000001</v>
      </c>
      <c r="W634" s="264">
        <f t="shared" si="280"/>
        <v>11.152999999999999</v>
      </c>
      <c r="X634" s="264">
        <f t="shared" si="281"/>
        <v>12.08</v>
      </c>
      <c r="Y634" s="264">
        <f t="shared" si="282"/>
        <v>12.6145</v>
      </c>
      <c r="Z634" s="264">
        <f t="shared" si="283"/>
        <v>12.992000000000001</v>
      </c>
      <c r="AA634" s="264">
        <f t="shared" si="284"/>
        <v>13.5755</v>
      </c>
      <c r="AB634" s="264">
        <f t="shared" si="285"/>
        <v>13.971</v>
      </c>
      <c r="AC634" s="264">
        <f t="shared" si="286"/>
        <v>14.754999999999999</v>
      </c>
      <c r="AD634" s="264">
        <f t="shared" si="287"/>
        <v>16.2225</v>
      </c>
      <c r="AF634" s="266">
        <v>632</v>
      </c>
      <c r="AG634" s="266">
        <v>4.3E-3</v>
      </c>
      <c r="AH634" s="266">
        <v>11.5009</v>
      </c>
      <c r="AI634" s="266">
        <v>0.11249000000000001</v>
      </c>
      <c r="AJ634" s="266">
        <v>8.1219999999999999</v>
      </c>
      <c r="AK634" s="266">
        <v>8.8520000000000003</v>
      </c>
      <c r="AL634" s="266">
        <v>9.3070000000000004</v>
      </c>
      <c r="AM634" s="266">
        <v>9.5570000000000004</v>
      </c>
      <c r="AN634" s="266">
        <v>9.9559999999999995</v>
      </c>
      <c r="AO634" s="266">
        <v>10.234999999999999</v>
      </c>
      <c r="AP634" s="266">
        <v>10.66</v>
      </c>
      <c r="AQ634" s="266">
        <v>11.500999999999999</v>
      </c>
      <c r="AR634" s="266">
        <v>12.407</v>
      </c>
      <c r="AS634" s="266">
        <v>12.923</v>
      </c>
      <c r="AT634" s="266">
        <v>13.284000000000001</v>
      </c>
      <c r="AU634" s="266">
        <v>13.837</v>
      </c>
      <c r="AV634" s="266">
        <v>14.209</v>
      </c>
      <c r="AW634" s="266">
        <v>14.939</v>
      </c>
      <c r="AX634" s="266">
        <v>16.277999999999999</v>
      </c>
      <c r="BA634" s="372">
        <v>632</v>
      </c>
      <c r="BB634" s="372">
        <v>-0.28029999999999999</v>
      </c>
      <c r="BC634" s="372">
        <v>10.804500000000001</v>
      </c>
      <c r="BD634" s="372">
        <v>0.12332</v>
      </c>
      <c r="BE634" s="372">
        <v>7.5220000000000002</v>
      </c>
      <c r="BF634" s="372">
        <v>8.1989999999999998</v>
      </c>
      <c r="BG634" s="372">
        <v>8.6300000000000008</v>
      </c>
      <c r="BH634" s="372">
        <v>8.8699999999999992</v>
      </c>
      <c r="BI634" s="372">
        <v>9.2560000000000002</v>
      </c>
      <c r="BJ634" s="372">
        <v>9.5289999999999999</v>
      </c>
      <c r="BK634" s="372">
        <v>9.952</v>
      </c>
      <c r="BL634" s="372">
        <v>10.805</v>
      </c>
      <c r="BM634" s="372">
        <v>11.753</v>
      </c>
      <c r="BN634" s="372">
        <v>12.305999999999999</v>
      </c>
      <c r="BO634" s="372">
        <v>12.7</v>
      </c>
      <c r="BP634" s="372">
        <v>13.314</v>
      </c>
      <c r="BQ634" s="372">
        <v>13.733000000000001</v>
      </c>
      <c r="BR634" s="372">
        <v>14.571</v>
      </c>
      <c r="BS634" s="372">
        <v>16.167000000000002</v>
      </c>
    </row>
    <row r="635" spans="1:71" x14ac:dyDescent="0.2">
      <c r="A635" s="265">
        <f t="shared" si="288"/>
        <v>11.1595</v>
      </c>
      <c r="B635" s="265">
        <f t="shared" si="289"/>
        <v>10.312000000000001</v>
      </c>
      <c r="C635" s="265">
        <f t="shared" si="266"/>
        <v>12.087999999999999</v>
      </c>
      <c r="D635" s="265">
        <f t="shared" si="290"/>
        <v>633</v>
      </c>
      <c r="E635" s="373">
        <f t="shared" si="291"/>
        <v>20.79671457905544</v>
      </c>
      <c r="F635" s="373">
        <f t="shared" si="292"/>
        <v>1.7330595482546201</v>
      </c>
      <c r="G635" s="373">
        <f t="shared" si="293"/>
        <v>29.79671457905544</v>
      </c>
      <c r="H635" s="374">
        <f t="shared" si="294"/>
        <v>0.98940948539047258</v>
      </c>
      <c r="I635" s="374">
        <f t="shared" si="267"/>
        <v>0.91835338728093352</v>
      </c>
      <c r="J635" s="374">
        <f t="shared" si="268"/>
        <v>0.94029721732929317</v>
      </c>
      <c r="K635" s="265" cm="1">
        <f t="array" ref="K635">$G635^gamma_drug4/($G635^gamma_drug4+(AGE_50_drug4+9)^gamma_drug4)</f>
        <v>1</v>
      </c>
      <c r="L635" s="264">
        <f t="shared" si="269"/>
        <v>633</v>
      </c>
      <c r="M635" s="264">
        <f t="shared" si="270"/>
        <v>-0.13815</v>
      </c>
      <c r="N635" s="264">
        <f t="shared" si="271"/>
        <v>11.1594</v>
      </c>
      <c r="O635" s="264">
        <f t="shared" si="272"/>
        <v>0.11791499999999999</v>
      </c>
      <c r="P635" s="264">
        <f t="shared" si="273"/>
        <v>7.8264999999999993</v>
      </c>
      <c r="Q635" s="264">
        <f t="shared" si="274"/>
        <v>8.5300000000000011</v>
      </c>
      <c r="R635" s="264">
        <f t="shared" si="275"/>
        <v>8.9740000000000002</v>
      </c>
      <c r="S635" s="264">
        <f t="shared" si="276"/>
        <v>9.2195</v>
      </c>
      <c r="T635" s="264">
        <f t="shared" si="277"/>
        <v>9.6120000000000001</v>
      </c>
      <c r="U635" s="264">
        <f t="shared" si="278"/>
        <v>9.8879999999999999</v>
      </c>
      <c r="V635" s="264">
        <f t="shared" si="279"/>
        <v>10.312000000000001</v>
      </c>
      <c r="W635" s="264">
        <f t="shared" si="280"/>
        <v>11.1595</v>
      </c>
      <c r="X635" s="264">
        <f t="shared" si="281"/>
        <v>12.087999999999999</v>
      </c>
      <c r="Y635" s="264">
        <f t="shared" si="282"/>
        <v>12.622</v>
      </c>
      <c r="Z635" s="264">
        <f t="shared" si="283"/>
        <v>13</v>
      </c>
      <c r="AA635" s="264">
        <f t="shared" si="284"/>
        <v>13.584</v>
      </c>
      <c r="AB635" s="264">
        <f t="shared" si="285"/>
        <v>13.9795</v>
      </c>
      <c r="AC635" s="264">
        <f t="shared" si="286"/>
        <v>14.763999999999999</v>
      </c>
      <c r="AD635" s="264">
        <f t="shared" si="287"/>
        <v>16.232500000000002</v>
      </c>
      <c r="AF635" s="266">
        <v>633</v>
      </c>
      <c r="AG635" s="266">
        <v>4.1000000000000003E-3</v>
      </c>
      <c r="AH635" s="266">
        <v>11.5075</v>
      </c>
      <c r="AI635" s="266">
        <v>0.11251</v>
      </c>
      <c r="AJ635" s="266">
        <v>8.1259999999999994</v>
      </c>
      <c r="AK635" s="266">
        <v>8.8559999999999999</v>
      </c>
      <c r="AL635" s="266">
        <v>9.3119999999999994</v>
      </c>
      <c r="AM635" s="266">
        <v>9.5630000000000006</v>
      </c>
      <c r="AN635" s="266">
        <v>9.9619999999999997</v>
      </c>
      <c r="AO635" s="266">
        <v>10.241</v>
      </c>
      <c r="AP635" s="266">
        <v>10.666</v>
      </c>
      <c r="AQ635" s="266">
        <v>11.507999999999999</v>
      </c>
      <c r="AR635" s="266">
        <v>12.414999999999999</v>
      </c>
      <c r="AS635" s="266">
        <v>12.93</v>
      </c>
      <c r="AT635" s="266">
        <v>13.292</v>
      </c>
      <c r="AU635" s="266">
        <v>13.846</v>
      </c>
      <c r="AV635" s="266">
        <v>14.218</v>
      </c>
      <c r="AW635" s="266">
        <v>14.948</v>
      </c>
      <c r="AX635" s="266">
        <v>16.288</v>
      </c>
      <c r="BA635" s="372">
        <v>633</v>
      </c>
      <c r="BB635" s="372">
        <v>-0.28039999999999998</v>
      </c>
      <c r="BC635" s="372">
        <v>10.811299999999999</v>
      </c>
      <c r="BD635" s="372">
        <v>0.12332</v>
      </c>
      <c r="BE635" s="372">
        <v>7.5270000000000001</v>
      </c>
      <c r="BF635" s="372">
        <v>8.2040000000000006</v>
      </c>
      <c r="BG635" s="372">
        <v>8.6359999999999992</v>
      </c>
      <c r="BH635" s="372">
        <v>8.8759999999999994</v>
      </c>
      <c r="BI635" s="372">
        <v>9.2620000000000005</v>
      </c>
      <c r="BJ635" s="372">
        <v>9.5350000000000001</v>
      </c>
      <c r="BK635" s="372">
        <v>9.9580000000000002</v>
      </c>
      <c r="BL635" s="372">
        <v>10.811</v>
      </c>
      <c r="BM635" s="372">
        <v>11.760999999999999</v>
      </c>
      <c r="BN635" s="372">
        <v>12.314</v>
      </c>
      <c r="BO635" s="372">
        <v>12.708</v>
      </c>
      <c r="BP635" s="372">
        <v>13.321999999999999</v>
      </c>
      <c r="BQ635" s="372">
        <v>13.741</v>
      </c>
      <c r="BR635" s="372">
        <v>14.58</v>
      </c>
      <c r="BS635" s="372">
        <v>16.177</v>
      </c>
    </row>
    <row r="636" spans="1:71" x14ac:dyDescent="0.2">
      <c r="A636" s="265">
        <f t="shared" si="288"/>
        <v>11.166</v>
      </c>
      <c r="B636" s="265">
        <f t="shared" si="289"/>
        <v>10.318000000000001</v>
      </c>
      <c r="C636" s="265">
        <f t="shared" si="266"/>
        <v>12.095000000000001</v>
      </c>
      <c r="D636" s="265">
        <f t="shared" si="290"/>
        <v>634</v>
      </c>
      <c r="E636" s="373">
        <f t="shared" si="291"/>
        <v>20.829568788501028</v>
      </c>
      <c r="F636" s="373">
        <f t="shared" si="292"/>
        <v>1.7357973990417521</v>
      </c>
      <c r="G636" s="373">
        <f t="shared" si="293"/>
        <v>29.829568788501028</v>
      </c>
      <c r="H636" s="374">
        <f t="shared" si="294"/>
        <v>0.98945959801870553</v>
      </c>
      <c r="I636" s="374">
        <f t="shared" si="267"/>
        <v>0.91860257900761122</v>
      </c>
      <c r="J636" s="374">
        <f t="shared" si="268"/>
        <v>0.94045786282774857</v>
      </c>
      <c r="K636" s="265" cm="1">
        <f t="array" ref="K636">$G636^gamma_drug4/($G636^gamma_drug4+(AGE_50_drug4+9)^gamma_drug4)</f>
        <v>1</v>
      </c>
      <c r="L636" s="264">
        <f t="shared" si="269"/>
        <v>634</v>
      </c>
      <c r="M636" s="264">
        <f t="shared" si="270"/>
        <v>-0.13835</v>
      </c>
      <c r="N636" s="264">
        <f t="shared" si="271"/>
        <v>11.16615</v>
      </c>
      <c r="O636" s="264">
        <f t="shared" si="272"/>
        <v>0.11793000000000001</v>
      </c>
      <c r="P636" s="264">
        <f t="shared" si="273"/>
        <v>7.8310000000000004</v>
      </c>
      <c r="Q636" s="264">
        <f t="shared" si="274"/>
        <v>8.5350000000000001</v>
      </c>
      <c r="R636" s="264">
        <f t="shared" si="275"/>
        <v>8.9789999999999992</v>
      </c>
      <c r="S636" s="264">
        <f t="shared" si="276"/>
        <v>9.224499999999999</v>
      </c>
      <c r="T636" s="264">
        <f t="shared" si="277"/>
        <v>9.6174999999999997</v>
      </c>
      <c r="U636" s="264">
        <f t="shared" si="278"/>
        <v>9.8934999999999995</v>
      </c>
      <c r="V636" s="264">
        <f t="shared" si="279"/>
        <v>10.318000000000001</v>
      </c>
      <c r="W636" s="264">
        <f t="shared" si="280"/>
        <v>11.166</v>
      </c>
      <c r="X636" s="264">
        <f t="shared" si="281"/>
        <v>12.095000000000001</v>
      </c>
      <c r="Y636" s="264">
        <f t="shared" si="282"/>
        <v>12.629999999999999</v>
      </c>
      <c r="Z636" s="264">
        <f t="shared" si="283"/>
        <v>13.007999999999999</v>
      </c>
      <c r="AA636" s="264">
        <f t="shared" si="284"/>
        <v>13.592499999999999</v>
      </c>
      <c r="AB636" s="264">
        <f t="shared" si="285"/>
        <v>13.9885</v>
      </c>
      <c r="AC636" s="264">
        <f t="shared" si="286"/>
        <v>14.774000000000001</v>
      </c>
      <c r="AD636" s="264">
        <f t="shared" si="287"/>
        <v>16.243499999999997</v>
      </c>
      <c r="AF636" s="266">
        <v>634</v>
      </c>
      <c r="AG636" s="266">
        <v>3.8999999999999998E-3</v>
      </c>
      <c r="AH636" s="266">
        <v>11.514200000000001</v>
      </c>
      <c r="AI636" s="266">
        <v>0.11253000000000001</v>
      </c>
      <c r="AJ636" s="266">
        <v>8.1300000000000008</v>
      </c>
      <c r="AK636" s="266">
        <v>8.8610000000000007</v>
      </c>
      <c r="AL636" s="266">
        <v>9.3170000000000002</v>
      </c>
      <c r="AM636" s="266">
        <v>9.5679999999999996</v>
      </c>
      <c r="AN636" s="266">
        <v>9.9670000000000005</v>
      </c>
      <c r="AO636" s="266">
        <v>10.246</v>
      </c>
      <c r="AP636" s="266">
        <v>10.672000000000001</v>
      </c>
      <c r="AQ636" s="266">
        <v>11.513999999999999</v>
      </c>
      <c r="AR636" s="266">
        <v>12.422000000000001</v>
      </c>
      <c r="AS636" s="266">
        <v>12.938000000000001</v>
      </c>
      <c r="AT636" s="266">
        <v>13.3</v>
      </c>
      <c r="AU636" s="266">
        <v>13.853999999999999</v>
      </c>
      <c r="AV636" s="266">
        <v>14.227</v>
      </c>
      <c r="AW636" s="266">
        <v>14.958</v>
      </c>
      <c r="AX636" s="266">
        <v>16.298999999999999</v>
      </c>
      <c r="BA636" s="372">
        <v>634</v>
      </c>
      <c r="BB636" s="372">
        <v>-0.28060000000000002</v>
      </c>
      <c r="BC636" s="372">
        <v>10.818099999999999</v>
      </c>
      <c r="BD636" s="372">
        <v>0.12333</v>
      </c>
      <c r="BE636" s="372">
        <v>7.532</v>
      </c>
      <c r="BF636" s="372">
        <v>8.2089999999999996</v>
      </c>
      <c r="BG636" s="372">
        <v>8.641</v>
      </c>
      <c r="BH636" s="372">
        <v>8.8810000000000002</v>
      </c>
      <c r="BI636" s="372">
        <v>9.2680000000000007</v>
      </c>
      <c r="BJ636" s="372">
        <v>9.5410000000000004</v>
      </c>
      <c r="BK636" s="372">
        <v>9.9640000000000004</v>
      </c>
      <c r="BL636" s="372">
        <v>10.818</v>
      </c>
      <c r="BM636" s="372">
        <v>11.768000000000001</v>
      </c>
      <c r="BN636" s="372">
        <v>12.321999999999999</v>
      </c>
      <c r="BO636" s="372">
        <v>12.715999999999999</v>
      </c>
      <c r="BP636" s="372">
        <v>13.331</v>
      </c>
      <c r="BQ636" s="372">
        <v>13.75</v>
      </c>
      <c r="BR636" s="372">
        <v>14.59</v>
      </c>
      <c r="BS636" s="372">
        <v>16.187999999999999</v>
      </c>
    </row>
    <row r="637" spans="1:71" x14ac:dyDescent="0.2">
      <c r="A637" s="265">
        <f t="shared" si="288"/>
        <v>11.173</v>
      </c>
      <c r="B637" s="265">
        <f t="shared" si="289"/>
        <v>10.3245</v>
      </c>
      <c r="C637" s="265">
        <f t="shared" si="266"/>
        <v>12.102</v>
      </c>
      <c r="D637" s="265">
        <f t="shared" si="290"/>
        <v>635</v>
      </c>
      <c r="E637" s="373">
        <f t="shared" si="291"/>
        <v>20.862422997946613</v>
      </c>
      <c r="F637" s="373">
        <f t="shared" si="292"/>
        <v>1.7385352498288844</v>
      </c>
      <c r="G637" s="373">
        <f t="shared" si="293"/>
        <v>29.862422997946613</v>
      </c>
      <c r="H637" s="374">
        <f t="shared" si="294"/>
        <v>0.98950942125945462</v>
      </c>
      <c r="I637" s="374">
        <f t="shared" si="267"/>
        <v>0.91885080422283738</v>
      </c>
      <c r="J637" s="374">
        <f t="shared" si="268"/>
        <v>0.94061792719764614</v>
      </c>
      <c r="K637" s="265" cm="1">
        <f t="array" ref="K637">$G637^gamma_drug4/($G637^gamma_drug4+(AGE_50_drug4+9)^gamma_drug4)</f>
        <v>1</v>
      </c>
      <c r="L637" s="264">
        <f t="shared" si="269"/>
        <v>635</v>
      </c>
      <c r="M637" s="264">
        <f t="shared" si="270"/>
        <v>-0.13855000000000001</v>
      </c>
      <c r="N637" s="264">
        <f t="shared" si="271"/>
        <v>11.17285</v>
      </c>
      <c r="O637" s="264">
        <f t="shared" si="272"/>
        <v>0.117935</v>
      </c>
      <c r="P637" s="264">
        <f t="shared" si="273"/>
        <v>7.8360000000000003</v>
      </c>
      <c r="Q637" s="264">
        <f t="shared" si="274"/>
        <v>8.5404999999999998</v>
      </c>
      <c r="R637" s="264">
        <f t="shared" si="275"/>
        <v>8.984</v>
      </c>
      <c r="S637" s="264">
        <f t="shared" si="276"/>
        <v>9.23</v>
      </c>
      <c r="T637" s="264">
        <f t="shared" si="277"/>
        <v>9.6234999999999999</v>
      </c>
      <c r="U637" s="264">
        <f t="shared" si="278"/>
        <v>9.8994999999999997</v>
      </c>
      <c r="V637" s="264">
        <f t="shared" si="279"/>
        <v>10.3245</v>
      </c>
      <c r="W637" s="264">
        <f t="shared" si="280"/>
        <v>11.173</v>
      </c>
      <c r="X637" s="264">
        <f t="shared" si="281"/>
        <v>12.102</v>
      </c>
      <c r="Y637" s="264">
        <f t="shared" si="282"/>
        <v>12.638</v>
      </c>
      <c r="Z637" s="264">
        <f t="shared" si="283"/>
        <v>13.016</v>
      </c>
      <c r="AA637" s="264">
        <f t="shared" si="284"/>
        <v>13.600999999999999</v>
      </c>
      <c r="AB637" s="264">
        <f t="shared" si="285"/>
        <v>13.997</v>
      </c>
      <c r="AC637" s="264">
        <f t="shared" si="286"/>
        <v>14.783000000000001</v>
      </c>
      <c r="AD637" s="264">
        <f t="shared" si="287"/>
        <v>16.254000000000001</v>
      </c>
      <c r="AF637" s="266">
        <v>635</v>
      </c>
      <c r="AG637" s="266">
        <v>3.7000000000000002E-3</v>
      </c>
      <c r="AH637" s="266">
        <v>11.520799999999999</v>
      </c>
      <c r="AI637" s="266">
        <v>0.11254</v>
      </c>
      <c r="AJ637" s="266">
        <v>8.1349999999999998</v>
      </c>
      <c r="AK637" s="266">
        <v>8.8659999999999997</v>
      </c>
      <c r="AL637" s="266">
        <v>9.3219999999999992</v>
      </c>
      <c r="AM637" s="266">
        <v>9.5730000000000004</v>
      </c>
      <c r="AN637" s="266">
        <v>9.9730000000000008</v>
      </c>
      <c r="AO637" s="266">
        <v>10.252000000000001</v>
      </c>
      <c r="AP637" s="266">
        <v>10.679</v>
      </c>
      <c r="AQ637" s="266">
        <v>11.521000000000001</v>
      </c>
      <c r="AR637" s="266">
        <v>12.429</v>
      </c>
      <c r="AS637" s="266">
        <v>12.946</v>
      </c>
      <c r="AT637" s="266">
        <v>13.308</v>
      </c>
      <c r="AU637" s="266">
        <v>13.863</v>
      </c>
      <c r="AV637" s="266">
        <v>14.234999999999999</v>
      </c>
      <c r="AW637" s="266">
        <v>14.967000000000001</v>
      </c>
      <c r="AX637" s="266">
        <v>16.309000000000001</v>
      </c>
      <c r="BA637" s="372">
        <v>635</v>
      </c>
      <c r="BB637" s="372">
        <v>-0.28079999999999999</v>
      </c>
      <c r="BC637" s="372">
        <v>10.8249</v>
      </c>
      <c r="BD637" s="372">
        <v>0.12333</v>
      </c>
      <c r="BE637" s="372">
        <v>7.5369999999999999</v>
      </c>
      <c r="BF637" s="372">
        <v>8.2149999999999999</v>
      </c>
      <c r="BG637" s="372">
        <v>8.6460000000000008</v>
      </c>
      <c r="BH637" s="372">
        <v>8.8870000000000005</v>
      </c>
      <c r="BI637" s="372">
        <v>9.2739999999999991</v>
      </c>
      <c r="BJ637" s="372">
        <v>9.5470000000000006</v>
      </c>
      <c r="BK637" s="372">
        <v>9.9700000000000006</v>
      </c>
      <c r="BL637" s="372">
        <v>10.824999999999999</v>
      </c>
      <c r="BM637" s="372">
        <v>11.775</v>
      </c>
      <c r="BN637" s="372">
        <v>12.33</v>
      </c>
      <c r="BO637" s="372">
        <v>12.724</v>
      </c>
      <c r="BP637" s="372">
        <v>13.339</v>
      </c>
      <c r="BQ637" s="372">
        <v>13.759</v>
      </c>
      <c r="BR637" s="372">
        <v>14.599</v>
      </c>
      <c r="BS637" s="372">
        <v>16.199000000000002</v>
      </c>
    </row>
    <row r="638" spans="1:71" x14ac:dyDescent="0.2">
      <c r="A638" s="265">
        <f t="shared" si="288"/>
        <v>11.179500000000001</v>
      </c>
      <c r="B638" s="265">
        <f t="shared" si="289"/>
        <v>10.331</v>
      </c>
      <c r="C638" s="265">
        <f t="shared" si="266"/>
        <v>12.11</v>
      </c>
      <c r="D638" s="265">
        <f t="shared" si="290"/>
        <v>636</v>
      </c>
      <c r="E638" s="373">
        <f t="shared" si="291"/>
        <v>20.895277207392198</v>
      </c>
      <c r="F638" s="373">
        <f t="shared" si="292"/>
        <v>1.7412731006160165</v>
      </c>
      <c r="G638" s="373">
        <f t="shared" si="293"/>
        <v>29.895277207392198</v>
      </c>
      <c r="H638" s="374">
        <f t="shared" si="294"/>
        <v>0.98955895707586183</v>
      </c>
      <c r="I638" s="374">
        <f t="shared" si="267"/>
        <v>0.91909806732461474</v>
      </c>
      <c r="J638" s="374">
        <f t="shared" si="268"/>
        <v>0.94077741303103424</v>
      </c>
      <c r="K638" s="265" cm="1">
        <f t="array" ref="K638">$G638^gamma_drug4/($G638^gamma_drug4+(AGE_50_drug4+9)^gamma_drug4)</f>
        <v>1</v>
      </c>
      <c r="L638" s="264">
        <f t="shared" si="269"/>
        <v>636</v>
      </c>
      <c r="M638" s="264">
        <f t="shared" si="270"/>
        <v>-0.13869999999999999</v>
      </c>
      <c r="N638" s="264">
        <f t="shared" si="271"/>
        <v>11.179549999999999</v>
      </c>
      <c r="O638" s="264">
        <f t="shared" si="272"/>
        <v>0.11795</v>
      </c>
      <c r="P638" s="264">
        <f t="shared" si="273"/>
        <v>7.84</v>
      </c>
      <c r="Q638" s="264">
        <f t="shared" si="274"/>
        <v>8.5455000000000005</v>
      </c>
      <c r="R638" s="264">
        <f t="shared" si="275"/>
        <v>8.9894999999999996</v>
      </c>
      <c r="S638" s="264">
        <f t="shared" si="276"/>
        <v>9.2355</v>
      </c>
      <c r="T638" s="264">
        <f t="shared" si="277"/>
        <v>9.6295000000000002</v>
      </c>
      <c r="U638" s="264">
        <f t="shared" si="278"/>
        <v>9.9055</v>
      </c>
      <c r="V638" s="264">
        <f t="shared" si="279"/>
        <v>10.331</v>
      </c>
      <c r="W638" s="264">
        <f t="shared" si="280"/>
        <v>11.179500000000001</v>
      </c>
      <c r="X638" s="264">
        <f t="shared" si="281"/>
        <v>12.11</v>
      </c>
      <c r="Y638" s="264">
        <f t="shared" si="282"/>
        <v>12.645499999999998</v>
      </c>
      <c r="Z638" s="264">
        <f t="shared" si="283"/>
        <v>13.0245</v>
      </c>
      <c r="AA638" s="264">
        <f t="shared" si="284"/>
        <v>13.609500000000001</v>
      </c>
      <c r="AB638" s="264">
        <f t="shared" si="285"/>
        <v>14.006</v>
      </c>
      <c r="AC638" s="264">
        <f t="shared" si="286"/>
        <v>14.7925</v>
      </c>
      <c r="AD638" s="264">
        <f t="shared" si="287"/>
        <v>16.264499999999998</v>
      </c>
      <c r="AF638" s="266">
        <v>636</v>
      </c>
      <c r="AG638" s="266">
        <v>3.5000000000000001E-3</v>
      </c>
      <c r="AH638" s="266">
        <v>11.5274</v>
      </c>
      <c r="AI638" s="266">
        <v>0.11255999999999999</v>
      </c>
      <c r="AJ638" s="266">
        <v>8.1389999999999993</v>
      </c>
      <c r="AK638" s="266">
        <v>8.8710000000000004</v>
      </c>
      <c r="AL638" s="266">
        <v>9.327</v>
      </c>
      <c r="AM638" s="266">
        <v>9.5790000000000006</v>
      </c>
      <c r="AN638" s="266">
        <v>9.9789999999999992</v>
      </c>
      <c r="AO638" s="266">
        <v>10.257999999999999</v>
      </c>
      <c r="AP638" s="266">
        <v>10.685</v>
      </c>
      <c r="AQ638" s="266">
        <v>11.526999999999999</v>
      </c>
      <c r="AR638" s="266">
        <v>12.436999999999999</v>
      </c>
      <c r="AS638" s="266">
        <v>12.952999999999999</v>
      </c>
      <c r="AT638" s="266">
        <v>13.316000000000001</v>
      </c>
      <c r="AU638" s="266">
        <v>13.871</v>
      </c>
      <c r="AV638" s="266">
        <v>14.244</v>
      </c>
      <c r="AW638" s="266">
        <v>14.976000000000001</v>
      </c>
      <c r="AX638" s="266">
        <v>16.318999999999999</v>
      </c>
      <c r="BA638" s="372">
        <v>636</v>
      </c>
      <c r="BB638" s="372">
        <v>-0.28089999999999998</v>
      </c>
      <c r="BC638" s="372">
        <v>10.8317</v>
      </c>
      <c r="BD638" s="372">
        <v>0.12334000000000001</v>
      </c>
      <c r="BE638" s="372">
        <v>7.5410000000000004</v>
      </c>
      <c r="BF638" s="372">
        <v>8.2200000000000006</v>
      </c>
      <c r="BG638" s="372">
        <v>8.6519999999999992</v>
      </c>
      <c r="BH638" s="372">
        <v>8.8919999999999995</v>
      </c>
      <c r="BI638" s="372">
        <v>9.2799999999999994</v>
      </c>
      <c r="BJ638" s="372">
        <v>9.5530000000000008</v>
      </c>
      <c r="BK638" s="372">
        <v>9.9770000000000003</v>
      </c>
      <c r="BL638" s="372">
        <v>10.832000000000001</v>
      </c>
      <c r="BM638" s="372">
        <v>11.782999999999999</v>
      </c>
      <c r="BN638" s="372">
        <v>12.337999999999999</v>
      </c>
      <c r="BO638" s="372">
        <v>12.733000000000001</v>
      </c>
      <c r="BP638" s="372">
        <v>13.348000000000001</v>
      </c>
      <c r="BQ638" s="372">
        <v>13.768000000000001</v>
      </c>
      <c r="BR638" s="372">
        <v>14.609</v>
      </c>
      <c r="BS638" s="372">
        <v>16.21</v>
      </c>
    </row>
    <row r="639" spans="1:71" x14ac:dyDescent="0.2">
      <c r="A639" s="265">
        <f t="shared" si="288"/>
        <v>11.186500000000001</v>
      </c>
      <c r="B639" s="265">
        <f t="shared" si="289"/>
        <v>10.337</v>
      </c>
      <c r="C639" s="265">
        <f t="shared" si="266"/>
        <v>12.117000000000001</v>
      </c>
      <c r="D639" s="265">
        <f t="shared" si="290"/>
        <v>637</v>
      </c>
      <c r="E639" s="373">
        <f t="shared" si="291"/>
        <v>20.928131416837783</v>
      </c>
      <c r="F639" s="373">
        <f t="shared" si="292"/>
        <v>1.7440109514031485</v>
      </c>
      <c r="G639" s="373">
        <f t="shared" si="293"/>
        <v>29.928131416837783</v>
      </c>
      <c r="H639" s="374">
        <f t="shared" si="294"/>
        <v>0.98960820741586208</v>
      </c>
      <c r="I639" s="374">
        <f t="shared" si="267"/>
        <v>0.91934437268900693</v>
      </c>
      <c r="J639" s="374">
        <f t="shared" si="268"/>
        <v>0.94093632290649754</v>
      </c>
      <c r="K639" s="265" cm="1">
        <f t="array" ref="K639">$G639^gamma_drug4/($G639^gamma_drug4+(AGE_50_drug4+9)^gamma_drug4)</f>
        <v>1</v>
      </c>
      <c r="L639" s="264">
        <f t="shared" si="269"/>
        <v>637</v>
      </c>
      <c r="M639" s="264">
        <f t="shared" si="270"/>
        <v>-0.1389</v>
      </c>
      <c r="N639" s="264">
        <f t="shared" si="271"/>
        <v>11.186299999999999</v>
      </c>
      <c r="O639" s="264">
        <f t="shared" si="272"/>
        <v>0.11796000000000001</v>
      </c>
      <c r="P639" s="264">
        <f t="shared" si="273"/>
        <v>7.8445</v>
      </c>
      <c r="Q639" s="264">
        <f t="shared" si="274"/>
        <v>8.5500000000000007</v>
      </c>
      <c r="R639" s="264">
        <f t="shared" si="275"/>
        <v>8.9945000000000004</v>
      </c>
      <c r="S639" s="264">
        <f t="shared" si="276"/>
        <v>9.2409999999999997</v>
      </c>
      <c r="T639" s="264">
        <f t="shared" si="277"/>
        <v>9.6344999999999992</v>
      </c>
      <c r="U639" s="264">
        <f t="shared" si="278"/>
        <v>9.9115000000000002</v>
      </c>
      <c r="V639" s="264">
        <f t="shared" si="279"/>
        <v>10.337</v>
      </c>
      <c r="W639" s="264">
        <f t="shared" si="280"/>
        <v>11.186500000000001</v>
      </c>
      <c r="X639" s="264">
        <f t="shared" si="281"/>
        <v>12.117000000000001</v>
      </c>
      <c r="Y639" s="264">
        <f t="shared" si="282"/>
        <v>12.653500000000001</v>
      </c>
      <c r="Z639" s="264">
        <f t="shared" si="283"/>
        <v>13.032499999999999</v>
      </c>
      <c r="AA639" s="264">
        <f t="shared" si="284"/>
        <v>13.618</v>
      </c>
      <c r="AB639" s="264">
        <f t="shared" si="285"/>
        <v>14.015000000000001</v>
      </c>
      <c r="AC639" s="264">
        <f t="shared" si="286"/>
        <v>14.802</v>
      </c>
      <c r="AD639" s="264">
        <f t="shared" si="287"/>
        <v>16.274999999999999</v>
      </c>
      <c r="AF639" s="266">
        <v>637</v>
      </c>
      <c r="AG639" s="266">
        <v>3.3E-3</v>
      </c>
      <c r="AH639" s="266">
        <v>11.5341</v>
      </c>
      <c r="AI639" s="266">
        <v>0.11258</v>
      </c>
      <c r="AJ639" s="266">
        <v>8.1430000000000007</v>
      </c>
      <c r="AK639" s="266">
        <v>8.875</v>
      </c>
      <c r="AL639" s="266">
        <v>9.3320000000000007</v>
      </c>
      <c r="AM639" s="266">
        <v>9.5839999999999996</v>
      </c>
      <c r="AN639" s="266">
        <v>9.984</v>
      </c>
      <c r="AO639" s="266">
        <v>10.263999999999999</v>
      </c>
      <c r="AP639" s="266">
        <v>10.691000000000001</v>
      </c>
      <c r="AQ639" s="266">
        <v>11.534000000000001</v>
      </c>
      <c r="AR639" s="266">
        <v>12.444000000000001</v>
      </c>
      <c r="AS639" s="266">
        <v>12.961</v>
      </c>
      <c r="AT639" s="266">
        <v>13.324</v>
      </c>
      <c r="AU639" s="266">
        <v>13.88</v>
      </c>
      <c r="AV639" s="266">
        <v>14.253</v>
      </c>
      <c r="AW639" s="266">
        <v>14.986000000000001</v>
      </c>
      <c r="AX639" s="266">
        <v>16.329999999999998</v>
      </c>
      <c r="BA639" s="372">
        <v>637</v>
      </c>
      <c r="BB639" s="372">
        <v>-0.28110000000000002</v>
      </c>
      <c r="BC639" s="372">
        <v>10.8385</v>
      </c>
      <c r="BD639" s="372">
        <v>0.12334000000000001</v>
      </c>
      <c r="BE639" s="372">
        <v>7.5460000000000003</v>
      </c>
      <c r="BF639" s="372">
        <v>8.2249999999999996</v>
      </c>
      <c r="BG639" s="372">
        <v>8.657</v>
      </c>
      <c r="BH639" s="372">
        <v>8.8979999999999997</v>
      </c>
      <c r="BI639" s="372">
        <v>9.2850000000000001</v>
      </c>
      <c r="BJ639" s="372">
        <v>9.5589999999999993</v>
      </c>
      <c r="BK639" s="372">
        <v>9.9830000000000005</v>
      </c>
      <c r="BL639" s="372">
        <v>10.839</v>
      </c>
      <c r="BM639" s="372">
        <v>11.79</v>
      </c>
      <c r="BN639" s="372">
        <v>12.346</v>
      </c>
      <c r="BO639" s="372">
        <v>12.741</v>
      </c>
      <c r="BP639" s="372">
        <v>13.356</v>
      </c>
      <c r="BQ639" s="372">
        <v>13.776999999999999</v>
      </c>
      <c r="BR639" s="372">
        <v>14.618</v>
      </c>
      <c r="BS639" s="372">
        <v>16.22</v>
      </c>
    </row>
    <row r="640" spans="1:71" x14ac:dyDescent="0.2">
      <c r="A640" s="265">
        <f t="shared" si="288"/>
        <v>11.193000000000001</v>
      </c>
      <c r="B640" s="265">
        <f t="shared" si="289"/>
        <v>10.343</v>
      </c>
      <c r="C640" s="265">
        <f t="shared" si="266"/>
        <v>12.124500000000001</v>
      </c>
      <c r="D640" s="265">
        <f t="shared" si="290"/>
        <v>638</v>
      </c>
      <c r="E640" s="373">
        <f t="shared" si="291"/>
        <v>20.960985626283367</v>
      </c>
      <c r="F640" s="373">
        <f t="shared" si="292"/>
        <v>1.7467488021902806</v>
      </c>
      <c r="G640" s="373">
        <f t="shared" si="293"/>
        <v>29.960985626283367</v>
      </c>
      <c r="H640" s="374">
        <f t="shared" si="294"/>
        <v>0.98965717421231503</v>
      </c>
      <c r="I640" s="374">
        <f t="shared" si="267"/>
        <v>0.91958972467025002</v>
      </c>
      <c r="J640" s="374">
        <f t="shared" si="268"/>
        <v>0.94109465938923509</v>
      </c>
      <c r="K640" s="265" cm="1">
        <f t="array" ref="K640">$G640^gamma_drug4/($G640^gamma_drug4+(AGE_50_drug4+9)^gamma_drug4)</f>
        <v>1</v>
      </c>
      <c r="L640" s="264">
        <f t="shared" si="269"/>
        <v>638</v>
      </c>
      <c r="M640" s="264">
        <f t="shared" si="270"/>
        <v>-0.1391</v>
      </c>
      <c r="N640" s="264">
        <f t="shared" si="271"/>
        <v>11.193</v>
      </c>
      <c r="O640" s="264">
        <f t="shared" si="272"/>
        <v>0.11796999999999999</v>
      </c>
      <c r="P640" s="264">
        <f t="shared" si="273"/>
        <v>7.8494999999999999</v>
      </c>
      <c r="Q640" s="264">
        <f t="shared" si="274"/>
        <v>8.5549999999999997</v>
      </c>
      <c r="R640" s="264">
        <f t="shared" si="275"/>
        <v>9</v>
      </c>
      <c r="S640" s="264">
        <f t="shared" si="276"/>
        <v>9.2460000000000004</v>
      </c>
      <c r="T640" s="264">
        <f t="shared" si="277"/>
        <v>9.6404999999999994</v>
      </c>
      <c r="U640" s="264">
        <f t="shared" si="278"/>
        <v>9.9169999999999998</v>
      </c>
      <c r="V640" s="264">
        <f t="shared" si="279"/>
        <v>10.343</v>
      </c>
      <c r="W640" s="264">
        <f t="shared" si="280"/>
        <v>11.193000000000001</v>
      </c>
      <c r="X640" s="264">
        <f t="shared" si="281"/>
        <v>12.124500000000001</v>
      </c>
      <c r="Y640" s="264">
        <f t="shared" si="282"/>
        <v>12.661</v>
      </c>
      <c r="Z640" s="264">
        <f t="shared" si="283"/>
        <v>13.040500000000002</v>
      </c>
      <c r="AA640" s="264">
        <f t="shared" si="284"/>
        <v>13.6265</v>
      </c>
      <c r="AB640" s="264">
        <f t="shared" si="285"/>
        <v>14.024000000000001</v>
      </c>
      <c r="AC640" s="264">
        <f t="shared" si="286"/>
        <v>14.811499999999999</v>
      </c>
      <c r="AD640" s="264">
        <f t="shared" si="287"/>
        <v>16.285499999999999</v>
      </c>
      <c r="AF640" s="266">
        <v>638</v>
      </c>
      <c r="AG640" s="266">
        <v>3.0999999999999999E-3</v>
      </c>
      <c r="AH640" s="266">
        <v>11.540699999999999</v>
      </c>
      <c r="AI640" s="266">
        <v>0.11259</v>
      </c>
      <c r="AJ640" s="266">
        <v>8.1479999999999997</v>
      </c>
      <c r="AK640" s="266">
        <v>8.8800000000000008</v>
      </c>
      <c r="AL640" s="266">
        <v>9.3379999999999992</v>
      </c>
      <c r="AM640" s="266">
        <v>9.5890000000000004</v>
      </c>
      <c r="AN640" s="266">
        <v>9.99</v>
      </c>
      <c r="AO640" s="266">
        <v>10.269</v>
      </c>
      <c r="AP640" s="266">
        <v>10.696999999999999</v>
      </c>
      <c r="AQ640" s="266">
        <v>11.541</v>
      </c>
      <c r="AR640" s="266">
        <v>12.451000000000001</v>
      </c>
      <c r="AS640" s="266">
        <v>12.968999999999999</v>
      </c>
      <c r="AT640" s="266">
        <v>13.332000000000001</v>
      </c>
      <c r="AU640" s="266">
        <v>13.888</v>
      </c>
      <c r="AV640" s="266">
        <v>14.262</v>
      </c>
      <c r="AW640" s="266">
        <v>14.994999999999999</v>
      </c>
      <c r="AX640" s="266">
        <v>16.34</v>
      </c>
      <c r="BA640" s="372">
        <v>638</v>
      </c>
      <c r="BB640" s="372">
        <v>-0.28129999999999999</v>
      </c>
      <c r="BC640" s="372">
        <v>10.8453</v>
      </c>
      <c r="BD640" s="372">
        <v>0.12335</v>
      </c>
      <c r="BE640" s="372">
        <v>7.5510000000000002</v>
      </c>
      <c r="BF640" s="372">
        <v>8.23</v>
      </c>
      <c r="BG640" s="372">
        <v>8.6620000000000008</v>
      </c>
      <c r="BH640" s="372">
        <v>8.9030000000000005</v>
      </c>
      <c r="BI640" s="372">
        <v>9.2910000000000004</v>
      </c>
      <c r="BJ640" s="372">
        <v>9.5649999999999995</v>
      </c>
      <c r="BK640" s="372">
        <v>9.9890000000000008</v>
      </c>
      <c r="BL640" s="372">
        <v>10.845000000000001</v>
      </c>
      <c r="BM640" s="372">
        <v>11.798</v>
      </c>
      <c r="BN640" s="372">
        <v>12.353</v>
      </c>
      <c r="BO640" s="372">
        <v>12.749000000000001</v>
      </c>
      <c r="BP640" s="372">
        <v>13.365</v>
      </c>
      <c r="BQ640" s="372">
        <v>13.786</v>
      </c>
      <c r="BR640" s="372">
        <v>14.628</v>
      </c>
      <c r="BS640" s="372">
        <v>16.231000000000002</v>
      </c>
    </row>
    <row r="641" spans="1:71" x14ac:dyDescent="0.2">
      <c r="A641" s="265">
        <f t="shared" si="288"/>
        <v>11.1995</v>
      </c>
      <c r="B641" s="265">
        <f t="shared" si="289"/>
        <v>10.349</v>
      </c>
      <c r="C641" s="265">
        <f t="shared" si="266"/>
        <v>12.132</v>
      </c>
      <c r="D641" s="265">
        <f t="shared" si="290"/>
        <v>639</v>
      </c>
      <c r="E641" s="373">
        <f t="shared" si="291"/>
        <v>20.993839835728952</v>
      </c>
      <c r="F641" s="373">
        <f t="shared" si="292"/>
        <v>1.7494866529774127</v>
      </c>
      <c r="G641" s="373">
        <f t="shared" si="293"/>
        <v>29.993839835728952</v>
      </c>
      <c r="H641" s="374">
        <f t="shared" si="294"/>
        <v>0.98970585938313549</v>
      </c>
      <c r="I641" s="374">
        <f t="shared" si="267"/>
        <v>0.91983412760086092</v>
      </c>
      <c r="J641" s="374">
        <f t="shared" si="268"/>
        <v>0.9412524250311376</v>
      </c>
      <c r="K641" s="265" cm="1">
        <f t="array" ref="K641">$G641^gamma_drug4/($G641^gamma_drug4+(AGE_50_drug4+9)^gamma_drug4)</f>
        <v>1</v>
      </c>
      <c r="L641" s="264">
        <f t="shared" si="269"/>
        <v>639</v>
      </c>
      <c r="M641" s="264">
        <f t="shared" si="270"/>
        <v>-0.13924999999999998</v>
      </c>
      <c r="N641" s="264">
        <f t="shared" si="271"/>
        <v>11.19975</v>
      </c>
      <c r="O641" s="264">
        <f t="shared" si="272"/>
        <v>0.11798</v>
      </c>
      <c r="P641" s="264">
        <f t="shared" si="273"/>
        <v>7.8534999999999995</v>
      </c>
      <c r="Q641" s="264">
        <f t="shared" si="274"/>
        <v>8.5599999999999987</v>
      </c>
      <c r="R641" s="264">
        <f t="shared" si="275"/>
        <v>9.0054999999999996</v>
      </c>
      <c r="S641" s="264">
        <f t="shared" si="276"/>
        <v>9.2515000000000001</v>
      </c>
      <c r="T641" s="264">
        <f t="shared" si="277"/>
        <v>9.6460000000000008</v>
      </c>
      <c r="U641" s="264">
        <f t="shared" si="278"/>
        <v>9.923</v>
      </c>
      <c r="V641" s="264">
        <f t="shared" si="279"/>
        <v>10.349</v>
      </c>
      <c r="W641" s="264">
        <f t="shared" si="280"/>
        <v>11.1995</v>
      </c>
      <c r="X641" s="264">
        <f t="shared" si="281"/>
        <v>12.132</v>
      </c>
      <c r="Y641" s="264">
        <f t="shared" si="282"/>
        <v>12.669</v>
      </c>
      <c r="Z641" s="264">
        <f t="shared" si="283"/>
        <v>13.048500000000001</v>
      </c>
      <c r="AA641" s="264">
        <f t="shared" si="284"/>
        <v>13.635</v>
      </c>
      <c r="AB641" s="264">
        <f t="shared" si="285"/>
        <v>14.032499999999999</v>
      </c>
      <c r="AC641" s="264">
        <f t="shared" si="286"/>
        <v>14.820499999999999</v>
      </c>
      <c r="AD641" s="264">
        <f t="shared" si="287"/>
        <v>16.296500000000002</v>
      </c>
      <c r="AF641" s="266">
        <v>639</v>
      </c>
      <c r="AG641" s="266">
        <v>2.8999999999999998E-3</v>
      </c>
      <c r="AH641" s="266">
        <v>11.5474</v>
      </c>
      <c r="AI641" s="266">
        <v>0.11261</v>
      </c>
      <c r="AJ641" s="266">
        <v>8.1519999999999992</v>
      </c>
      <c r="AK641" s="266">
        <v>8.8849999999999998</v>
      </c>
      <c r="AL641" s="266">
        <v>9.343</v>
      </c>
      <c r="AM641" s="266">
        <v>9.5939999999999994</v>
      </c>
      <c r="AN641" s="266">
        <v>9.9949999999999992</v>
      </c>
      <c r="AO641" s="266">
        <v>10.275</v>
      </c>
      <c r="AP641" s="266">
        <v>10.702999999999999</v>
      </c>
      <c r="AQ641" s="266">
        <v>11.547000000000001</v>
      </c>
      <c r="AR641" s="266">
        <v>12.459</v>
      </c>
      <c r="AS641" s="266">
        <v>12.977</v>
      </c>
      <c r="AT641" s="266">
        <v>13.34</v>
      </c>
      <c r="AU641" s="266">
        <v>13.897</v>
      </c>
      <c r="AV641" s="266">
        <v>14.27</v>
      </c>
      <c r="AW641" s="266">
        <v>15.004</v>
      </c>
      <c r="AX641" s="266">
        <v>16.350999999999999</v>
      </c>
      <c r="BA641" s="372">
        <v>639</v>
      </c>
      <c r="BB641" s="372">
        <v>-0.28139999999999998</v>
      </c>
      <c r="BC641" s="372">
        <v>10.8521</v>
      </c>
      <c r="BD641" s="372">
        <v>0.12335</v>
      </c>
      <c r="BE641" s="372">
        <v>7.5549999999999997</v>
      </c>
      <c r="BF641" s="372">
        <v>8.2349999999999994</v>
      </c>
      <c r="BG641" s="372">
        <v>8.6679999999999993</v>
      </c>
      <c r="BH641" s="372">
        <v>8.9090000000000007</v>
      </c>
      <c r="BI641" s="372">
        <v>9.2970000000000006</v>
      </c>
      <c r="BJ641" s="372">
        <v>9.5709999999999997</v>
      </c>
      <c r="BK641" s="372">
        <v>9.9949999999999992</v>
      </c>
      <c r="BL641" s="372">
        <v>10.852</v>
      </c>
      <c r="BM641" s="372">
        <v>11.805</v>
      </c>
      <c r="BN641" s="372">
        <v>12.361000000000001</v>
      </c>
      <c r="BO641" s="372">
        <v>12.757</v>
      </c>
      <c r="BP641" s="372">
        <v>13.372999999999999</v>
      </c>
      <c r="BQ641" s="372">
        <v>13.795</v>
      </c>
      <c r="BR641" s="372">
        <v>14.637</v>
      </c>
      <c r="BS641" s="372">
        <v>16.242000000000001</v>
      </c>
    </row>
    <row r="642" spans="1:71" x14ac:dyDescent="0.2">
      <c r="A642" s="265">
        <f t="shared" si="288"/>
        <v>11.2065</v>
      </c>
      <c r="B642" s="265">
        <f t="shared" si="289"/>
        <v>10.355499999999999</v>
      </c>
      <c r="C642" s="265">
        <f t="shared" ref="C642:C705" si="295">X642</f>
        <v>12.1395</v>
      </c>
      <c r="D642" s="265">
        <f t="shared" si="290"/>
        <v>640</v>
      </c>
      <c r="E642" s="373">
        <f t="shared" si="291"/>
        <v>21.026694045174537</v>
      </c>
      <c r="F642" s="373">
        <f t="shared" si="292"/>
        <v>1.7522245037645447</v>
      </c>
      <c r="G642" s="373">
        <f t="shared" si="293"/>
        <v>30.026694045174537</v>
      </c>
      <c r="H642" s="374">
        <f t="shared" si="294"/>
        <v>0.9897542648314217</v>
      </c>
      <c r="I642" s="374">
        <f t="shared" ref="I642:I705" si="296">$G642^gamma_drug2/($G642^gamma_drug2+(AGE_50_drug2+9)^gamma_drug2)</f>
        <v>0.92007758579174703</v>
      </c>
      <c r="J642" s="374">
        <f t="shared" ref="J642:J705" si="297">$G642^gamma_drug3/($G642^gamma_drug3+(AGE_50_drug3+9)^gamma_drug3)</f>
        <v>0.94140962237086401</v>
      </c>
      <c r="K642" s="265" cm="1">
        <f t="array" ref="K642">$G642^gamma_drug4/($G642^gamma_drug4+(AGE_50_drug4+9)^gamma_drug4)</f>
        <v>1</v>
      </c>
      <c r="L642" s="264">
        <f t="shared" ref="L642:L705" si="298">AVERAGE(AF642,BA642)</f>
        <v>640</v>
      </c>
      <c r="M642" s="264">
        <f t="shared" ref="M642:M705" si="299">AVERAGE(AG642,BB642)</f>
        <v>-0.13945000000000002</v>
      </c>
      <c r="N642" s="264">
        <f t="shared" ref="N642:N705" si="300">AVERAGE(AH642,BC642)</f>
        <v>11.20645</v>
      </c>
      <c r="O642" s="264">
        <f t="shared" ref="O642:O705" si="301">AVERAGE(AI642,BD642)</f>
        <v>0.11799499999999999</v>
      </c>
      <c r="P642" s="264">
        <f t="shared" ref="P642:P705" si="302">AVERAGE(AJ642,BE642)</f>
        <v>7.8584999999999994</v>
      </c>
      <c r="Q642" s="264">
        <f t="shared" ref="Q642:Q705" si="303">AVERAGE(AK642,BF642)</f>
        <v>8.5650000000000013</v>
      </c>
      <c r="R642" s="264">
        <f t="shared" ref="R642:R705" si="304">AVERAGE(AL642,BG642)</f>
        <v>9.0105000000000004</v>
      </c>
      <c r="S642" s="264">
        <f t="shared" ref="S642:S705" si="305">AVERAGE(AM642,BH642)</f>
        <v>9.2569999999999997</v>
      </c>
      <c r="T642" s="264">
        <f t="shared" ref="T642:T705" si="306">AVERAGE(AN642,BI642)</f>
        <v>9.652000000000001</v>
      </c>
      <c r="U642" s="264">
        <f t="shared" ref="U642:U705" si="307">AVERAGE(AO642,BJ642)</f>
        <v>9.9290000000000003</v>
      </c>
      <c r="V642" s="264">
        <f t="shared" ref="V642:V705" si="308">AVERAGE(AP642,BK642)</f>
        <v>10.355499999999999</v>
      </c>
      <c r="W642" s="264">
        <f t="shared" ref="W642:W705" si="309">AVERAGE(AQ642,BL642)</f>
        <v>11.2065</v>
      </c>
      <c r="X642" s="264">
        <f t="shared" ref="X642:X705" si="310">AVERAGE(AR642,BM642)</f>
        <v>12.1395</v>
      </c>
      <c r="Y642" s="264">
        <f t="shared" ref="Y642:Y705" si="311">AVERAGE(AS642,BN642)</f>
        <v>12.676500000000001</v>
      </c>
      <c r="Z642" s="264">
        <f t="shared" ref="Z642:Z705" si="312">AVERAGE(AT642,BO642)</f>
        <v>13.0565</v>
      </c>
      <c r="AA642" s="264">
        <f t="shared" ref="AA642:AA705" si="313">AVERAGE(AU642,BP642)</f>
        <v>13.6435</v>
      </c>
      <c r="AB642" s="264">
        <f t="shared" ref="AB642:AB705" si="314">AVERAGE(AV642,BQ642)</f>
        <v>14.041499999999999</v>
      </c>
      <c r="AC642" s="264">
        <f t="shared" ref="AC642:AC705" si="315">AVERAGE(AW642,BR642)</f>
        <v>14.830500000000001</v>
      </c>
      <c r="AD642" s="264">
        <f t="shared" ref="AD642:AD705" si="316">AVERAGE(AX642,BS642)</f>
        <v>16.307000000000002</v>
      </c>
      <c r="AF642" s="266">
        <v>640</v>
      </c>
      <c r="AG642" s="266">
        <v>2.7000000000000001E-3</v>
      </c>
      <c r="AH642" s="266">
        <v>11.554</v>
      </c>
      <c r="AI642" s="266">
        <v>0.11262999999999999</v>
      </c>
      <c r="AJ642" s="266">
        <v>8.157</v>
      </c>
      <c r="AK642" s="266">
        <v>8.89</v>
      </c>
      <c r="AL642" s="266">
        <v>9.3480000000000008</v>
      </c>
      <c r="AM642" s="266">
        <v>9.6</v>
      </c>
      <c r="AN642" s="266">
        <v>10.000999999999999</v>
      </c>
      <c r="AO642" s="266">
        <v>10.281000000000001</v>
      </c>
      <c r="AP642" s="266">
        <v>10.709</v>
      </c>
      <c r="AQ642" s="266">
        <v>11.554</v>
      </c>
      <c r="AR642" s="266">
        <v>12.465999999999999</v>
      </c>
      <c r="AS642" s="266">
        <v>12.984</v>
      </c>
      <c r="AT642" s="266">
        <v>13.348000000000001</v>
      </c>
      <c r="AU642" s="266">
        <v>13.904999999999999</v>
      </c>
      <c r="AV642" s="266">
        <v>14.279</v>
      </c>
      <c r="AW642" s="266">
        <v>15.013999999999999</v>
      </c>
      <c r="AX642" s="266">
        <v>16.361000000000001</v>
      </c>
      <c r="BA642" s="372">
        <v>640</v>
      </c>
      <c r="BB642" s="372">
        <v>-0.28160000000000002</v>
      </c>
      <c r="BC642" s="372">
        <v>10.8589</v>
      </c>
      <c r="BD642" s="372">
        <v>0.12336</v>
      </c>
      <c r="BE642" s="372">
        <v>7.56</v>
      </c>
      <c r="BF642" s="372">
        <v>8.24</v>
      </c>
      <c r="BG642" s="372">
        <v>8.673</v>
      </c>
      <c r="BH642" s="372">
        <v>8.9139999999999997</v>
      </c>
      <c r="BI642" s="372">
        <v>9.3030000000000008</v>
      </c>
      <c r="BJ642" s="372">
        <v>9.577</v>
      </c>
      <c r="BK642" s="372">
        <v>10.002000000000001</v>
      </c>
      <c r="BL642" s="372">
        <v>10.859</v>
      </c>
      <c r="BM642" s="372">
        <v>11.813000000000001</v>
      </c>
      <c r="BN642" s="372">
        <v>12.369</v>
      </c>
      <c r="BO642" s="372">
        <v>12.765000000000001</v>
      </c>
      <c r="BP642" s="372">
        <v>13.382</v>
      </c>
      <c r="BQ642" s="372">
        <v>13.804</v>
      </c>
      <c r="BR642" s="372">
        <v>14.647</v>
      </c>
      <c r="BS642" s="372">
        <v>16.253</v>
      </c>
    </row>
    <row r="643" spans="1:71" x14ac:dyDescent="0.2">
      <c r="A643" s="265">
        <f t="shared" ref="A643:A706" si="317">W643</f>
        <v>11.2135</v>
      </c>
      <c r="B643" s="265">
        <f t="shared" ref="B643:B706" si="318">V643</f>
        <v>10.361499999999999</v>
      </c>
      <c r="C643" s="265">
        <f t="shared" si="295"/>
        <v>12.1465</v>
      </c>
      <c r="D643" s="265">
        <f t="shared" ref="D643:D706" si="319">L643</f>
        <v>641</v>
      </c>
      <c r="E643" s="373">
        <f t="shared" ref="E643:E706" si="320">D643/(365.25/12)</f>
        <v>21.059548254620122</v>
      </c>
      <c r="F643" s="373">
        <f t="shared" ref="F643:F706" si="321">D643/365.25</f>
        <v>1.754962354551677</v>
      </c>
      <c r="G643" s="373">
        <f t="shared" ref="G643:G706" si="322">E643+9</f>
        <v>30.059548254620122</v>
      </c>
      <c r="H643" s="374">
        <f t="shared" ref="H643:H706" si="323">$G643^gamma_drug1/(G643^gamma+(AGE_50_drug1+9)^gamma_drug1)</f>
        <v>0.98980239244558399</v>
      </c>
      <c r="I643" s="374">
        <f t="shared" si="296"/>
        <v>0.92032010353231508</v>
      </c>
      <c r="J643" s="374">
        <f t="shared" si="297"/>
        <v>0.94156625393391813</v>
      </c>
      <c r="K643" s="265" cm="1">
        <f t="array" ref="K643">$G643^gamma_drug4/($G643^gamma_drug4+(AGE_50_drug4+9)^gamma_drug4)</f>
        <v>1</v>
      </c>
      <c r="L643" s="264">
        <f t="shared" si="298"/>
        <v>641</v>
      </c>
      <c r="M643" s="264">
        <f t="shared" si="299"/>
        <v>-0.13965</v>
      </c>
      <c r="N643" s="264">
        <f t="shared" si="300"/>
        <v>11.213150000000001</v>
      </c>
      <c r="O643" s="264">
        <f t="shared" si="301"/>
        <v>0.118005</v>
      </c>
      <c r="P643" s="264">
        <f t="shared" si="302"/>
        <v>7.8629999999999995</v>
      </c>
      <c r="Q643" s="264">
        <f t="shared" si="303"/>
        <v>8.57</v>
      </c>
      <c r="R643" s="264">
        <f t="shared" si="304"/>
        <v>9.016</v>
      </c>
      <c r="S643" s="264">
        <f t="shared" si="305"/>
        <v>9.2624999999999993</v>
      </c>
      <c r="T643" s="264">
        <f t="shared" si="306"/>
        <v>9.6574999999999989</v>
      </c>
      <c r="U643" s="264">
        <f t="shared" si="307"/>
        <v>9.9344999999999999</v>
      </c>
      <c r="V643" s="264">
        <f t="shared" si="308"/>
        <v>10.361499999999999</v>
      </c>
      <c r="W643" s="264">
        <f t="shared" si="309"/>
        <v>11.2135</v>
      </c>
      <c r="X643" s="264">
        <f t="shared" si="310"/>
        <v>12.1465</v>
      </c>
      <c r="Y643" s="264">
        <f t="shared" si="311"/>
        <v>12.6845</v>
      </c>
      <c r="Z643" s="264">
        <f t="shared" si="312"/>
        <v>13.064499999999999</v>
      </c>
      <c r="AA643" s="264">
        <f t="shared" si="313"/>
        <v>13.652000000000001</v>
      </c>
      <c r="AB643" s="264">
        <f t="shared" si="314"/>
        <v>14.05</v>
      </c>
      <c r="AC643" s="264">
        <f t="shared" si="315"/>
        <v>14.839500000000001</v>
      </c>
      <c r="AD643" s="264">
        <f t="shared" si="316"/>
        <v>16.317500000000003</v>
      </c>
      <c r="AF643" s="266">
        <v>641</v>
      </c>
      <c r="AG643" s="266">
        <v>2.5000000000000001E-3</v>
      </c>
      <c r="AH643" s="266">
        <v>11.560600000000001</v>
      </c>
      <c r="AI643" s="266">
        <v>0.11265</v>
      </c>
      <c r="AJ643" s="266">
        <v>8.1609999999999996</v>
      </c>
      <c r="AK643" s="266">
        <v>8.8949999999999996</v>
      </c>
      <c r="AL643" s="266">
        <v>9.3529999999999998</v>
      </c>
      <c r="AM643" s="266">
        <v>9.6050000000000004</v>
      </c>
      <c r="AN643" s="266">
        <v>10.006</v>
      </c>
      <c r="AO643" s="266">
        <v>10.286</v>
      </c>
      <c r="AP643" s="266">
        <v>10.715</v>
      </c>
      <c r="AQ643" s="266">
        <v>11.561</v>
      </c>
      <c r="AR643" s="266">
        <v>12.473000000000001</v>
      </c>
      <c r="AS643" s="266">
        <v>12.992000000000001</v>
      </c>
      <c r="AT643" s="266">
        <v>13.356</v>
      </c>
      <c r="AU643" s="266">
        <v>13.913</v>
      </c>
      <c r="AV643" s="266">
        <v>14.288</v>
      </c>
      <c r="AW643" s="266">
        <v>15.023</v>
      </c>
      <c r="AX643" s="266">
        <v>16.372</v>
      </c>
      <c r="BA643" s="372">
        <v>641</v>
      </c>
      <c r="BB643" s="372">
        <v>-0.28179999999999999</v>
      </c>
      <c r="BC643" s="372">
        <v>10.8657</v>
      </c>
      <c r="BD643" s="372">
        <v>0.12336</v>
      </c>
      <c r="BE643" s="372">
        <v>7.5650000000000004</v>
      </c>
      <c r="BF643" s="372">
        <v>8.2449999999999992</v>
      </c>
      <c r="BG643" s="372">
        <v>8.6790000000000003</v>
      </c>
      <c r="BH643" s="372">
        <v>8.92</v>
      </c>
      <c r="BI643" s="372">
        <v>9.3089999999999993</v>
      </c>
      <c r="BJ643" s="372">
        <v>9.5830000000000002</v>
      </c>
      <c r="BK643" s="372">
        <v>10.007999999999999</v>
      </c>
      <c r="BL643" s="372">
        <v>10.866</v>
      </c>
      <c r="BM643" s="372">
        <v>11.82</v>
      </c>
      <c r="BN643" s="372">
        <v>12.377000000000001</v>
      </c>
      <c r="BO643" s="372">
        <v>12.773</v>
      </c>
      <c r="BP643" s="372">
        <v>13.391</v>
      </c>
      <c r="BQ643" s="372">
        <v>13.811999999999999</v>
      </c>
      <c r="BR643" s="372">
        <v>14.656000000000001</v>
      </c>
      <c r="BS643" s="372">
        <v>16.263000000000002</v>
      </c>
    </row>
    <row r="644" spans="1:71" x14ac:dyDescent="0.2">
      <c r="A644" s="265">
        <f t="shared" si="317"/>
        <v>11.219999999999999</v>
      </c>
      <c r="B644" s="265">
        <f t="shared" si="318"/>
        <v>10.3675</v>
      </c>
      <c r="C644" s="265">
        <f t="shared" si="295"/>
        <v>12.154</v>
      </c>
      <c r="D644" s="265">
        <f t="shared" si="319"/>
        <v>642</v>
      </c>
      <c r="E644" s="373">
        <f t="shared" si="320"/>
        <v>21.09240246406571</v>
      </c>
      <c r="F644" s="373">
        <f t="shared" si="321"/>
        <v>1.7577002053388091</v>
      </c>
      <c r="G644" s="373">
        <f t="shared" si="322"/>
        <v>30.09240246406571</v>
      </c>
      <c r="H644" s="374">
        <f t="shared" si="323"/>
        <v>0.98985024409947064</v>
      </c>
      <c r="I644" s="374">
        <f t="shared" si="296"/>
        <v>0.92056168509057934</v>
      </c>
      <c r="J644" s="374">
        <f t="shared" si="297"/>
        <v>0.94172232223272434</v>
      </c>
      <c r="K644" s="265" cm="1">
        <f t="array" ref="K644">$G644^gamma_drug4/($G644^gamma_drug4+(AGE_50_drug4+9)^gamma_drug4)</f>
        <v>1</v>
      </c>
      <c r="L644" s="264">
        <f t="shared" si="298"/>
        <v>642</v>
      </c>
      <c r="M644" s="264">
        <f t="shared" si="299"/>
        <v>-0.13974999999999999</v>
      </c>
      <c r="N644" s="264">
        <f t="shared" si="300"/>
        <v>11.219899999999999</v>
      </c>
      <c r="O644" s="264">
        <f t="shared" si="301"/>
        <v>0.11801</v>
      </c>
      <c r="P644" s="264">
        <f t="shared" si="302"/>
        <v>7.8674999999999997</v>
      </c>
      <c r="Q644" s="264">
        <f t="shared" si="303"/>
        <v>8.5754999999999999</v>
      </c>
      <c r="R644" s="264">
        <f t="shared" si="304"/>
        <v>9.0210000000000008</v>
      </c>
      <c r="S644" s="264">
        <f t="shared" si="305"/>
        <v>9.2680000000000007</v>
      </c>
      <c r="T644" s="264">
        <f t="shared" si="306"/>
        <v>9.6630000000000003</v>
      </c>
      <c r="U644" s="264">
        <f t="shared" si="307"/>
        <v>9.9405000000000001</v>
      </c>
      <c r="V644" s="264">
        <f t="shared" si="308"/>
        <v>10.3675</v>
      </c>
      <c r="W644" s="264">
        <f t="shared" si="309"/>
        <v>11.219999999999999</v>
      </c>
      <c r="X644" s="264">
        <f t="shared" si="310"/>
        <v>12.154</v>
      </c>
      <c r="Y644" s="264">
        <f t="shared" si="311"/>
        <v>12.692499999999999</v>
      </c>
      <c r="Z644" s="264">
        <f t="shared" si="312"/>
        <v>13.072500000000002</v>
      </c>
      <c r="AA644" s="264">
        <f t="shared" si="313"/>
        <v>13.660499999999999</v>
      </c>
      <c r="AB644" s="264">
        <f t="shared" si="314"/>
        <v>14.059000000000001</v>
      </c>
      <c r="AC644" s="264">
        <f t="shared" si="315"/>
        <v>14.8485</v>
      </c>
      <c r="AD644" s="264">
        <f t="shared" si="316"/>
        <v>16.327500000000001</v>
      </c>
      <c r="AF644" s="266">
        <v>642</v>
      </c>
      <c r="AG644" s="266">
        <v>2.3999999999999998E-3</v>
      </c>
      <c r="AH644" s="266">
        <v>11.567299999999999</v>
      </c>
      <c r="AI644" s="266">
        <v>0.11266</v>
      </c>
      <c r="AJ644" s="266">
        <v>8.1649999999999991</v>
      </c>
      <c r="AK644" s="266">
        <v>8.9</v>
      </c>
      <c r="AL644" s="266">
        <v>9.3580000000000005</v>
      </c>
      <c r="AM644" s="266">
        <v>9.61</v>
      </c>
      <c r="AN644" s="266">
        <v>10.012</v>
      </c>
      <c r="AO644" s="266">
        <v>10.292</v>
      </c>
      <c r="AP644" s="266">
        <v>10.721</v>
      </c>
      <c r="AQ644" s="266">
        <v>11.567</v>
      </c>
      <c r="AR644" s="266">
        <v>12.48</v>
      </c>
      <c r="AS644" s="266">
        <v>13</v>
      </c>
      <c r="AT644" s="266">
        <v>13.364000000000001</v>
      </c>
      <c r="AU644" s="266">
        <v>13.922000000000001</v>
      </c>
      <c r="AV644" s="266">
        <v>14.297000000000001</v>
      </c>
      <c r="AW644" s="266">
        <v>15.032</v>
      </c>
      <c r="AX644" s="266">
        <v>16.382000000000001</v>
      </c>
      <c r="BA644" s="372">
        <v>642</v>
      </c>
      <c r="BB644" s="372">
        <v>-0.28189999999999998</v>
      </c>
      <c r="BC644" s="372">
        <v>10.8725</v>
      </c>
      <c r="BD644" s="372">
        <v>0.12336</v>
      </c>
      <c r="BE644" s="372">
        <v>7.57</v>
      </c>
      <c r="BF644" s="372">
        <v>8.2509999999999994</v>
      </c>
      <c r="BG644" s="372">
        <v>8.6839999999999993</v>
      </c>
      <c r="BH644" s="372">
        <v>8.9260000000000002</v>
      </c>
      <c r="BI644" s="372">
        <v>9.3140000000000001</v>
      </c>
      <c r="BJ644" s="372">
        <v>9.5890000000000004</v>
      </c>
      <c r="BK644" s="372">
        <v>10.013999999999999</v>
      </c>
      <c r="BL644" s="372">
        <v>10.872999999999999</v>
      </c>
      <c r="BM644" s="372">
        <v>11.827999999999999</v>
      </c>
      <c r="BN644" s="372">
        <v>12.385</v>
      </c>
      <c r="BO644" s="372">
        <v>12.781000000000001</v>
      </c>
      <c r="BP644" s="372">
        <v>13.398999999999999</v>
      </c>
      <c r="BQ644" s="372">
        <v>13.821</v>
      </c>
      <c r="BR644" s="372">
        <v>14.664999999999999</v>
      </c>
      <c r="BS644" s="372">
        <v>16.273</v>
      </c>
    </row>
    <row r="645" spans="1:71" x14ac:dyDescent="0.2">
      <c r="A645" s="265">
        <f t="shared" si="317"/>
        <v>11.2265</v>
      </c>
      <c r="B645" s="265">
        <f t="shared" si="318"/>
        <v>10.3735</v>
      </c>
      <c r="C645" s="265">
        <f t="shared" si="295"/>
        <v>12.1615</v>
      </c>
      <c r="D645" s="265">
        <f t="shared" si="319"/>
        <v>643</v>
      </c>
      <c r="E645" s="373">
        <f t="shared" si="320"/>
        <v>21.125256673511295</v>
      </c>
      <c r="F645" s="373">
        <f t="shared" si="321"/>
        <v>1.7604380561259412</v>
      </c>
      <c r="G645" s="373">
        <f t="shared" si="322"/>
        <v>30.125256673511295</v>
      </c>
      <c r="H645" s="374">
        <f t="shared" si="323"/>
        <v>0.98989782165249363</v>
      </c>
      <c r="I645" s="374">
        <f t="shared" si="296"/>
        <v>0.920802334713268</v>
      </c>
      <c r="J645" s="374">
        <f t="shared" si="297"/>
        <v>0.94187782976670253</v>
      </c>
      <c r="K645" s="265" cm="1">
        <f t="array" ref="K645">$G645^gamma_drug4/($G645^gamma_drug4+(AGE_50_drug4+9)^gamma_drug4)</f>
        <v>1</v>
      </c>
      <c r="L645" s="264">
        <f t="shared" si="298"/>
        <v>643</v>
      </c>
      <c r="M645" s="264">
        <f t="shared" si="299"/>
        <v>-0.13995000000000002</v>
      </c>
      <c r="N645" s="264">
        <f t="shared" si="300"/>
        <v>11.226600000000001</v>
      </c>
      <c r="O645" s="264">
        <f t="shared" si="301"/>
        <v>0.11802499999999999</v>
      </c>
      <c r="P645" s="264">
        <f t="shared" si="302"/>
        <v>7.8719999999999999</v>
      </c>
      <c r="Q645" s="264">
        <f t="shared" si="303"/>
        <v>8.58</v>
      </c>
      <c r="R645" s="264">
        <f t="shared" si="304"/>
        <v>9.0259999999999998</v>
      </c>
      <c r="S645" s="264">
        <f t="shared" si="305"/>
        <v>9.2729999999999997</v>
      </c>
      <c r="T645" s="264">
        <f t="shared" si="306"/>
        <v>9.6684999999999999</v>
      </c>
      <c r="U645" s="264">
        <f t="shared" si="307"/>
        <v>9.9465000000000003</v>
      </c>
      <c r="V645" s="264">
        <f t="shared" si="308"/>
        <v>10.3735</v>
      </c>
      <c r="W645" s="264">
        <f t="shared" si="309"/>
        <v>11.2265</v>
      </c>
      <c r="X645" s="264">
        <f t="shared" si="310"/>
        <v>12.1615</v>
      </c>
      <c r="Y645" s="264">
        <f t="shared" si="311"/>
        <v>12.6995</v>
      </c>
      <c r="Z645" s="264">
        <f t="shared" si="312"/>
        <v>13.080500000000001</v>
      </c>
      <c r="AA645" s="264">
        <f t="shared" si="313"/>
        <v>13.669</v>
      </c>
      <c r="AB645" s="264">
        <f t="shared" si="314"/>
        <v>14.067499999999999</v>
      </c>
      <c r="AC645" s="264">
        <f t="shared" si="315"/>
        <v>14.858000000000001</v>
      </c>
      <c r="AD645" s="264">
        <f t="shared" si="316"/>
        <v>16.3385</v>
      </c>
      <c r="AF645" s="266">
        <v>643</v>
      </c>
      <c r="AG645" s="266">
        <v>2.2000000000000001E-3</v>
      </c>
      <c r="AH645" s="266">
        <v>11.5739</v>
      </c>
      <c r="AI645" s="266">
        <v>0.11268</v>
      </c>
      <c r="AJ645" s="266">
        <v>8.17</v>
      </c>
      <c r="AK645" s="266">
        <v>8.9039999999999999</v>
      </c>
      <c r="AL645" s="266">
        <v>9.3629999999999995</v>
      </c>
      <c r="AM645" s="266">
        <v>9.6150000000000002</v>
      </c>
      <c r="AN645" s="266">
        <v>10.016999999999999</v>
      </c>
      <c r="AO645" s="266">
        <v>10.298</v>
      </c>
      <c r="AP645" s="266">
        <v>10.727</v>
      </c>
      <c r="AQ645" s="266">
        <v>11.574</v>
      </c>
      <c r="AR645" s="266">
        <v>12.488</v>
      </c>
      <c r="AS645" s="266">
        <v>13.007</v>
      </c>
      <c r="AT645" s="266">
        <v>13.372</v>
      </c>
      <c r="AU645" s="266">
        <v>13.93</v>
      </c>
      <c r="AV645" s="266">
        <v>14.305</v>
      </c>
      <c r="AW645" s="266">
        <v>15.041</v>
      </c>
      <c r="AX645" s="266">
        <v>16.393000000000001</v>
      </c>
      <c r="BA645" s="372">
        <v>643</v>
      </c>
      <c r="BB645" s="372">
        <v>-0.28210000000000002</v>
      </c>
      <c r="BC645" s="372">
        <v>10.879300000000001</v>
      </c>
      <c r="BD645" s="372">
        <v>0.12336999999999999</v>
      </c>
      <c r="BE645" s="372">
        <v>7.5739999999999998</v>
      </c>
      <c r="BF645" s="372">
        <v>8.2560000000000002</v>
      </c>
      <c r="BG645" s="372">
        <v>8.6890000000000001</v>
      </c>
      <c r="BH645" s="372">
        <v>8.9309999999999992</v>
      </c>
      <c r="BI645" s="372">
        <v>9.32</v>
      </c>
      <c r="BJ645" s="372">
        <v>9.5950000000000006</v>
      </c>
      <c r="BK645" s="372">
        <v>10.02</v>
      </c>
      <c r="BL645" s="372">
        <v>10.879</v>
      </c>
      <c r="BM645" s="372">
        <v>11.835000000000001</v>
      </c>
      <c r="BN645" s="372">
        <v>12.391999999999999</v>
      </c>
      <c r="BO645" s="372">
        <v>12.789</v>
      </c>
      <c r="BP645" s="372">
        <v>13.407999999999999</v>
      </c>
      <c r="BQ645" s="372">
        <v>13.83</v>
      </c>
      <c r="BR645" s="372">
        <v>14.675000000000001</v>
      </c>
      <c r="BS645" s="372">
        <v>16.283999999999999</v>
      </c>
    </row>
    <row r="646" spans="1:71" x14ac:dyDescent="0.2">
      <c r="A646" s="265">
        <f t="shared" si="317"/>
        <v>11.233499999999999</v>
      </c>
      <c r="B646" s="265">
        <f t="shared" si="318"/>
        <v>10.379999999999999</v>
      </c>
      <c r="C646" s="265">
        <f t="shared" si="295"/>
        <v>12.1685</v>
      </c>
      <c r="D646" s="265">
        <f t="shared" si="319"/>
        <v>644</v>
      </c>
      <c r="E646" s="373">
        <f t="shared" si="320"/>
        <v>21.15811088295688</v>
      </c>
      <c r="F646" s="373">
        <f t="shared" si="321"/>
        <v>1.7631759069130732</v>
      </c>
      <c r="G646" s="373">
        <f t="shared" si="322"/>
        <v>30.15811088295688</v>
      </c>
      <c r="H646" s="374">
        <f t="shared" si="323"/>
        <v>0.98994512694975256</v>
      </c>
      <c r="I646" s="374">
        <f t="shared" si="296"/>
        <v>0.92104205662593341</v>
      </c>
      <c r="J646" s="374">
        <f t="shared" si="297"/>
        <v>0.94203277902234417</v>
      </c>
      <c r="K646" s="265" cm="1">
        <f t="array" ref="K646">$G646^gamma_drug4/($G646^gamma_drug4+(AGE_50_drug4+9)^gamma_drug4)</f>
        <v>1</v>
      </c>
      <c r="L646" s="264">
        <f t="shared" si="298"/>
        <v>644</v>
      </c>
      <c r="M646" s="264">
        <f t="shared" si="299"/>
        <v>-0.1401</v>
      </c>
      <c r="N646" s="264">
        <f t="shared" si="300"/>
        <v>11.233350000000002</v>
      </c>
      <c r="O646" s="264">
        <f t="shared" si="301"/>
        <v>0.118035</v>
      </c>
      <c r="P646" s="264">
        <f t="shared" si="302"/>
        <v>7.8765000000000001</v>
      </c>
      <c r="Q646" s="264">
        <f t="shared" si="303"/>
        <v>8.5850000000000009</v>
      </c>
      <c r="R646" s="264">
        <f t="shared" si="304"/>
        <v>9.0315000000000012</v>
      </c>
      <c r="S646" s="264">
        <f t="shared" si="305"/>
        <v>9.2789999999999999</v>
      </c>
      <c r="T646" s="264">
        <f t="shared" si="306"/>
        <v>9.6745000000000001</v>
      </c>
      <c r="U646" s="264">
        <f t="shared" si="307"/>
        <v>9.9525000000000006</v>
      </c>
      <c r="V646" s="264">
        <f t="shared" si="308"/>
        <v>10.379999999999999</v>
      </c>
      <c r="W646" s="264">
        <f t="shared" si="309"/>
        <v>11.233499999999999</v>
      </c>
      <c r="X646" s="264">
        <f t="shared" si="310"/>
        <v>12.1685</v>
      </c>
      <c r="Y646" s="264">
        <f t="shared" si="311"/>
        <v>12.7075</v>
      </c>
      <c r="Z646" s="264">
        <f t="shared" si="312"/>
        <v>13.0885</v>
      </c>
      <c r="AA646" s="264">
        <f t="shared" si="313"/>
        <v>13.6775</v>
      </c>
      <c r="AB646" s="264">
        <f t="shared" si="314"/>
        <v>14.076499999999999</v>
      </c>
      <c r="AC646" s="264">
        <f t="shared" si="315"/>
        <v>14.8675</v>
      </c>
      <c r="AD646" s="264">
        <f t="shared" si="316"/>
        <v>16.349</v>
      </c>
      <c r="AF646" s="266">
        <v>644</v>
      </c>
      <c r="AG646" s="266">
        <v>2E-3</v>
      </c>
      <c r="AH646" s="266">
        <v>11.5806</v>
      </c>
      <c r="AI646" s="266">
        <v>0.11269999999999999</v>
      </c>
      <c r="AJ646" s="266">
        <v>8.1739999999999995</v>
      </c>
      <c r="AK646" s="266">
        <v>8.9090000000000007</v>
      </c>
      <c r="AL646" s="266">
        <v>9.3680000000000003</v>
      </c>
      <c r="AM646" s="266">
        <v>9.6210000000000004</v>
      </c>
      <c r="AN646" s="266">
        <v>10.023</v>
      </c>
      <c r="AO646" s="266">
        <v>10.304</v>
      </c>
      <c r="AP646" s="266">
        <v>10.733000000000001</v>
      </c>
      <c r="AQ646" s="266">
        <v>11.581</v>
      </c>
      <c r="AR646" s="266">
        <v>12.494999999999999</v>
      </c>
      <c r="AS646" s="266">
        <v>13.015000000000001</v>
      </c>
      <c r="AT646" s="266">
        <v>13.38</v>
      </c>
      <c r="AU646" s="266">
        <v>13.939</v>
      </c>
      <c r="AV646" s="266">
        <v>14.314</v>
      </c>
      <c r="AW646" s="266">
        <v>15.051</v>
      </c>
      <c r="AX646" s="266">
        <v>16.402999999999999</v>
      </c>
      <c r="BA646" s="372">
        <v>644</v>
      </c>
      <c r="BB646" s="372">
        <v>-0.28220000000000001</v>
      </c>
      <c r="BC646" s="372">
        <v>10.886100000000001</v>
      </c>
      <c r="BD646" s="372">
        <v>0.12336999999999999</v>
      </c>
      <c r="BE646" s="372">
        <v>7.5789999999999997</v>
      </c>
      <c r="BF646" s="372">
        <v>8.2609999999999992</v>
      </c>
      <c r="BG646" s="372">
        <v>8.6950000000000003</v>
      </c>
      <c r="BH646" s="372">
        <v>8.9369999999999994</v>
      </c>
      <c r="BI646" s="372">
        <v>9.3260000000000005</v>
      </c>
      <c r="BJ646" s="372">
        <v>9.6010000000000009</v>
      </c>
      <c r="BK646" s="372">
        <v>10.026999999999999</v>
      </c>
      <c r="BL646" s="372">
        <v>10.885999999999999</v>
      </c>
      <c r="BM646" s="372">
        <v>11.842000000000001</v>
      </c>
      <c r="BN646" s="372">
        <v>12.4</v>
      </c>
      <c r="BO646" s="372">
        <v>12.797000000000001</v>
      </c>
      <c r="BP646" s="372">
        <v>13.416</v>
      </c>
      <c r="BQ646" s="372">
        <v>13.839</v>
      </c>
      <c r="BR646" s="372">
        <v>14.683999999999999</v>
      </c>
      <c r="BS646" s="372">
        <v>16.295000000000002</v>
      </c>
    </row>
    <row r="647" spans="1:71" x14ac:dyDescent="0.2">
      <c r="A647" s="265">
        <f t="shared" si="317"/>
        <v>11.24</v>
      </c>
      <c r="B647" s="265">
        <f t="shared" si="318"/>
        <v>10.385999999999999</v>
      </c>
      <c r="C647" s="265">
        <f t="shared" si="295"/>
        <v>12.176</v>
      </c>
      <c r="D647" s="265">
        <f t="shared" si="319"/>
        <v>645</v>
      </c>
      <c r="E647" s="373">
        <f t="shared" si="320"/>
        <v>21.190965092402465</v>
      </c>
      <c r="F647" s="373">
        <f t="shared" si="321"/>
        <v>1.7659137577002053</v>
      </c>
      <c r="G647" s="373">
        <f t="shared" si="322"/>
        <v>30.190965092402465</v>
      </c>
      <c r="H647" s="374">
        <f t="shared" si="323"/>
        <v>0.98999216182215788</v>
      </c>
      <c r="I647" s="374">
        <f t="shared" si="296"/>
        <v>0.92128085503305568</v>
      </c>
      <c r="J647" s="374">
        <f t="shared" si="297"/>
        <v>0.94218717247328587</v>
      </c>
      <c r="K647" s="265" cm="1">
        <f t="array" ref="K647">$G647^gamma_drug4/($G647^gamma_drug4+(AGE_50_drug4+9)^gamma_drug4)</f>
        <v>1</v>
      </c>
      <c r="L647" s="264">
        <f t="shared" si="298"/>
        <v>645</v>
      </c>
      <c r="M647" s="264">
        <f t="shared" si="299"/>
        <v>-0.14029999999999998</v>
      </c>
      <c r="N647" s="264">
        <f t="shared" si="300"/>
        <v>11.24005</v>
      </c>
      <c r="O647" s="264">
        <f t="shared" si="301"/>
        <v>0.11804500000000001</v>
      </c>
      <c r="P647" s="264">
        <f t="shared" si="302"/>
        <v>7.8810000000000002</v>
      </c>
      <c r="Q647" s="264">
        <f t="shared" si="303"/>
        <v>8.59</v>
      </c>
      <c r="R647" s="264">
        <f t="shared" si="304"/>
        <v>9.0365000000000002</v>
      </c>
      <c r="S647" s="264">
        <f t="shared" si="305"/>
        <v>9.2839999999999989</v>
      </c>
      <c r="T647" s="264">
        <f t="shared" si="306"/>
        <v>9.6805000000000003</v>
      </c>
      <c r="U647" s="264">
        <f t="shared" si="307"/>
        <v>9.9585000000000008</v>
      </c>
      <c r="V647" s="264">
        <f t="shared" si="308"/>
        <v>10.385999999999999</v>
      </c>
      <c r="W647" s="264">
        <f t="shared" si="309"/>
        <v>11.24</v>
      </c>
      <c r="X647" s="264">
        <f t="shared" si="310"/>
        <v>12.176</v>
      </c>
      <c r="Y647" s="264">
        <f t="shared" si="311"/>
        <v>12.715499999999999</v>
      </c>
      <c r="Z647" s="264">
        <f t="shared" si="312"/>
        <v>13.096499999999999</v>
      </c>
      <c r="AA647" s="264">
        <f t="shared" si="313"/>
        <v>13.686</v>
      </c>
      <c r="AB647" s="264">
        <f t="shared" si="314"/>
        <v>14.0855</v>
      </c>
      <c r="AC647" s="264">
        <f t="shared" si="315"/>
        <v>14.877000000000001</v>
      </c>
      <c r="AD647" s="264">
        <f t="shared" si="316"/>
        <v>16.359500000000001</v>
      </c>
      <c r="AF647" s="266">
        <v>645</v>
      </c>
      <c r="AG647" s="266">
        <v>1.8E-3</v>
      </c>
      <c r="AH647" s="266">
        <v>11.587199999999999</v>
      </c>
      <c r="AI647" s="266">
        <v>0.11271</v>
      </c>
      <c r="AJ647" s="266">
        <v>8.1780000000000008</v>
      </c>
      <c r="AK647" s="266">
        <v>8.9139999999999997</v>
      </c>
      <c r="AL647" s="266">
        <v>9.3729999999999993</v>
      </c>
      <c r="AM647" s="266">
        <v>9.6259999999999994</v>
      </c>
      <c r="AN647" s="266">
        <v>10.029</v>
      </c>
      <c r="AO647" s="266">
        <v>10.31</v>
      </c>
      <c r="AP647" s="266">
        <v>10.739000000000001</v>
      </c>
      <c r="AQ647" s="266">
        <v>11.587</v>
      </c>
      <c r="AR647" s="266">
        <v>12.502000000000001</v>
      </c>
      <c r="AS647" s="266">
        <v>13.023</v>
      </c>
      <c r="AT647" s="266">
        <v>13.388</v>
      </c>
      <c r="AU647" s="266">
        <v>13.946999999999999</v>
      </c>
      <c r="AV647" s="266">
        <v>14.323</v>
      </c>
      <c r="AW647" s="266">
        <v>15.06</v>
      </c>
      <c r="AX647" s="266">
        <v>16.413</v>
      </c>
      <c r="BA647" s="372">
        <v>645</v>
      </c>
      <c r="BB647" s="372">
        <v>-0.28239999999999998</v>
      </c>
      <c r="BC647" s="372">
        <v>10.892899999999999</v>
      </c>
      <c r="BD647" s="372">
        <v>0.12338</v>
      </c>
      <c r="BE647" s="372">
        <v>7.5839999999999996</v>
      </c>
      <c r="BF647" s="372">
        <v>8.266</v>
      </c>
      <c r="BG647" s="372">
        <v>8.6999999999999993</v>
      </c>
      <c r="BH647" s="372">
        <v>8.9420000000000002</v>
      </c>
      <c r="BI647" s="372">
        <v>9.3320000000000007</v>
      </c>
      <c r="BJ647" s="372">
        <v>9.6069999999999993</v>
      </c>
      <c r="BK647" s="372">
        <v>10.032999999999999</v>
      </c>
      <c r="BL647" s="372">
        <v>10.893000000000001</v>
      </c>
      <c r="BM647" s="372">
        <v>11.85</v>
      </c>
      <c r="BN647" s="372">
        <v>12.407999999999999</v>
      </c>
      <c r="BO647" s="372">
        <v>12.805</v>
      </c>
      <c r="BP647" s="372">
        <v>13.425000000000001</v>
      </c>
      <c r="BQ647" s="372">
        <v>13.848000000000001</v>
      </c>
      <c r="BR647" s="372">
        <v>14.694000000000001</v>
      </c>
      <c r="BS647" s="372">
        <v>16.306000000000001</v>
      </c>
    </row>
    <row r="648" spans="1:71" x14ac:dyDescent="0.2">
      <c r="A648" s="265">
        <f t="shared" si="317"/>
        <v>11.247</v>
      </c>
      <c r="B648" s="265">
        <f t="shared" si="318"/>
        <v>10.391999999999999</v>
      </c>
      <c r="C648" s="265">
        <f t="shared" si="295"/>
        <v>12.183499999999999</v>
      </c>
      <c r="D648" s="265">
        <f t="shared" si="319"/>
        <v>646</v>
      </c>
      <c r="E648" s="373">
        <f t="shared" si="320"/>
        <v>21.223819301848049</v>
      </c>
      <c r="F648" s="373">
        <f t="shared" si="321"/>
        <v>1.7686516084873374</v>
      </c>
      <c r="G648" s="373">
        <f t="shared" si="322"/>
        <v>30.223819301848049</v>
      </c>
      <c r="H648" s="374">
        <f t="shared" si="323"/>
        <v>0.99003892808655258</v>
      </c>
      <c r="I648" s="374">
        <f t="shared" si="296"/>
        <v>0.92151873411815155</v>
      </c>
      <c r="J648" s="374">
        <f t="shared" si="297"/>
        <v>0.9423410125803835</v>
      </c>
      <c r="K648" s="265" cm="1">
        <f t="array" ref="K648">$G648^gamma_drug4/($G648^gamma_drug4+(AGE_50_drug4+9)^gamma_drug4)</f>
        <v>1</v>
      </c>
      <c r="L648" s="264">
        <f t="shared" si="298"/>
        <v>646</v>
      </c>
      <c r="M648" s="264">
        <f t="shared" si="299"/>
        <v>-0.14050000000000001</v>
      </c>
      <c r="N648" s="264">
        <f t="shared" si="300"/>
        <v>11.246749999999999</v>
      </c>
      <c r="O648" s="264">
        <f t="shared" si="301"/>
        <v>0.11805499999999999</v>
      </c>
      <c r="P648" s="264">
        <f t="shared" si="302"/>
        <v>7.8860000000000001</v>
      </c>
      <c r="Q648" s="264">
        <f t="shared" si="303"/>
        <v>8.5950000000000006</v>
      </c>
      <c r="R648" s="264">
        <f t="shared" si="304"/>
        <v>9.0419999999999998</v>
      </c>
      <c r="S648" s="264">
        <f t="shared" si="305"/>
        <v>9.2895000000000003</v>
      </c>
      <c r="T648" s="264">
        <f t="shared" si="306"/>
        <v>9.6859999999999999</v>
      </c>
      <c r="U648" s="264">
        <f t="shared" si="307"/>
        <v>9.9639999999999986</v>
      </c>
      <c r="V648" s="264">
        <f t="shared" si="308"/>
        <v>10.391999999999999</v>
      </c>
      <c r="W648" s="264">
        <f t="shared" si="309"/>
        <v>11.247</v>
      </c>
      <c r="X648" s="264">
        <f t="shared" si="310"/>
        <v>12.183499999999999</v>
      </c>
      <c r="Y648" s="264">
        <f t="shared" si="311"/>
        <v>12.723500000000001</v>
      </c>
      <c r="Z648" s="264">
        <f t="shared" si="312"/>
        <v>13.104500000000002</v>
      </c>
      <c r="AA648" s="264">
        <f t="shared" si="313"/>
        <v>13.693999999999999</v>
      </c>
      <c r="AB648" s="264">
        <f t="shared" si="314"/>
        <v>14.093499999999999</v>
      </c>
      <c r="AC648" s="264">
        <f t="shared" si="315"/>
        <v>14.885999999999999</v>
      </c>
      <c r="AD648" s="264">
        <f t="shared" si="316"/>
        <v>16.369999999999997</v>
      </c>
      <c r="AF648" s="266">
        <v>646</v>
      </c>
      <c r="AG648" s="266">
        <v>1.6000000000000001E-3</v>
      </c>
      <c r="AH648" s="266">
        <v>11.5938</v>
      </c>
      <c r="AI648" s="266">
        <v>0.11273</v>
      </c>
      <c r="AJ648" s="266">
        <v>8.1829999999999998</v>
      </c>
      <c r="AK648" s="266">
        <v>8.9190000000000005</v>
      </c>
      <c r="AL648" s="266">
        <v>9.3780000000000001</v>
      </c>
      <c r="AM648" s="266">
        <v>9.6310000000000002</v>
      </c>
      <c r="AN648" s="266">
        <v>10.034000000000001</v>
      </c>
      <c r="AO648" s="266">
        <v>10.315</v>
      </c>
      <c r="AP648" s="266">
        <v>10.744999999999999</v>
      </c>
      <c r="AQ648" s="266">
        <v>11.593999999999999</v>
      </c>
      <c r="AR648" s="266">
        <v>12.51</v>
      </c>
      <c r="AS648" s="266">
        <v>13.031000000000001</v>
      </c>
      <c r="AT648" s="266">
        <v>13.396000000000001</v>
      </c>
      <c r="AU648" s="266">
        <v>13.955</v>
      </c>
      <c r="AV648" s="266">
        <v>14.331</v>
      </c>
      <c r="AW648" s="266">
        <v>15.069000000000001</v>
      </c>
      <c r="AX648" s="266">
        <v>16.423999999999999</v>
      </c>
      <c r="BA648" s="372">
        <v>646</v>
      </c>
      <c r="BB648" s="372">
        <v>-0.28260000000000002</v>
      </c>
      <c r="BC648" s="372">
        <v>10.899699999999999</v>
      </c>
      <c r="BD648" s="372">
        <v>0.12338</v>
      </c>
      <c r="BE648" s="372">
        <v>7.5890000000000004</v>
      </c>
      <c r="BF648" s="372">
        <v>8.2710000000000008</v>
      </c>
      <c r="BG648" s="372">
        <v>8.7059999999999995</v>
      </c>
      <c r="BH648" s="372">
        <v>8.9480000000000004</v>
      </c>
      <c r="BI648" s="372">
        <v>9.3379999999999992</v>
      </c>
      <c r="BJ648" s="372">
        <v>9.6129999999999995</v>
      </c>
      <c r="BK648" s="372">
        <v>10.039</v>
      </c>
      <c r="BL648" s="372">
        <v>10.9</v>
      </c>
      <c r="BM648" s="372">
        <v>11.856999999999999</v>
      </c>
      <c r="BN648" s="372">
        <v>12.416</v>
      </c>
      <c r="BO648" s="372">
        <v>12.813000000000001</v>
      </c>
      <c r="BP648" s="372">
        <v>13.433</v>
      </c>
      <c r="BQ648" s="372">
        <v>13.856</v>
      </c>
      <c r="BR648" s="372">
        <v>14.702999999999999</v>
      </c>
      <c r="BS648" s="372">
        <v>16.315999999999999</v>
      </c>
    </row>
    <row r="649" spans="1:71" x14ac:dyDescent="0.2">
      <c r="A649" s="265">
        <f t="shared" si="317"/>
        <v>11.254000000000001</v>
      </c>
      <c r="B649" s="265">
        <f t="shared" si="318"/>
        <v>10.398</v>
      </c>
      <c r="C649" s="265">
        <f t="shared" si="295"/>
        <v>12.190999999999999</v>
      </c>
      <c r="D649" s="265">
        <f t="shared" si="319"/>
        <v>647</v>
      </c>
      <c r="E649" s="373">
        <f t="shared" si="320"/>
        <v>21.256673511293634</v>
      </c>
      <c r="F649" s="373">
        <f t="shared" si="321"/>
        <v>1.7713894592744694</v>
      </c>
      <c r="G649" s="373">
        <f t="shared" si="322"/>
        <v>30.256673511293634</v>
      </c>
      <c r="H649" s="374">
        <f t="shared" si="323"/>
        <v>0.99008542754583306</v>
      </c>
      <c r="I649" s="374">
        <f t="shared" si="296"/>
        <v>0.92175569804387925</v>
      </c>
      <c r="J649" s="374">
        <f t="shared" si="297"/>
        <v>0.94249430179178617</v>
      </c>
      <c r="K649" s="265" cm="1">
        <f t="array" ref="K649">$G649^gamma_drug4/($G649^gamma_drug4+(AGE_50_drug4+9)^gamma_drug4)</f>
        <v>1</v>
      </c>
      <c r="L649" s="264">
        <f t="shared" si="298"/>
        <v>647</v>
      </c>
      <c r="M649" s="264">
        <f t="shared" si="299"/>
        <v>-0.14065</v>
      </c>
      <c r="N649" s="264">
        <f t="shared" si="300"/>
        <v>11.253499999999999</v>
      </c>
      <c r="O649" s="264">
        <f t="shared" si="301"/>
        <v>0.11807000000000001</v>
      </c>
      <c r="P649" s="264">
        <f t="shared" si="302"/>
        <v>7.89</v>
      </c>
      <c r="Q649" s="264">
        <f t="shared" si="303"/>
        <v>8.6</v>
      </c>
      <c r="R649" s="264">
        <f t="shared" si="304"/>
        <v>9.0474999999999994</v>
      </c>
      <c r="S649" s="264">
        <f t="shared" si="305"/>
        <v>9.2949999999999999</v>
      </c>
      <c r="T649" s="264">
        <f t="shared" si="306"/>
        <v>9.6914999999999996</v>
      </c>
      <c r="U649" s="264">
        <f t="shared" si="307"/>
        <v>9.9699999999999989</v>
      </c>
      <c r="V649" s="264">
        <f t="shared" si="308"/>
        <v>10.398</v>
      </c>
      <c r="W649" s="264">
        <f t="shared" si="309"/>
        <v>11.254000000000001</v>
      </c>
      <c r="X649" s="264">
        <f t="shared" si="310"/>
        <v>12.190999999999999</v>
      </c>
      <c r="Y649" s="264">
        <f t="shared" si="311"/>
        <v>12.731</v>
      </c>
      <c r="Z649" s="264">
        <f t="shared" si="312"/>
        <v>13.113</v>
      </c>
      <c r="AA649" s="264">
        <f t="shared" si="313"/>
        <v>13.702999999999999</v>
      </c>
      <c r="AB649" s="264">
        <f t="shared" si="314"/>
        <v>14.102499999999999</v>
      </c>
      <c r="AC649" s="264">
        <f t="shared" si="315"/>
        <v>14.896000000000001</v>
      </c>
      <c r="AD649" s="264">
        <f t="shared" si="316"/>
        <v>16.381</v>
      </c>
      <c r="AF649" s="266">
        <v>647</v>
      </c>
      <c r="AG649" s="266">
        <v>1.4E-3</v>
      </c>
      <c r="AH649" s="266">
        <v>11.6005</v>
      </c>
      <c r="AI649" s="266">
        <v>0.11275</v>
      </c>
      <c r="AJ649" s="266">
        <v>8.1869999999999994</v>
      </c>
      <c r="AK649" s="266">
        <v>8.9239999999999995</v>
      </c>
      <c r="AL649" s="266">
        <v>9.3840000000000003</v>
      </c>
      <c r="AM649" s="266">
        <v>9.6370000000000005</v>
      </c>
      <c r="AN649" s="266">
        <v>10.039999999999999</v>
      </c>
      <c r="AO649" s="266">
        <v>10.321</v>
      </c>
      <c r="AP649" s="266">
        <v>10.750999999999999</v>
      </c>
      <c r="AQ649" s="266">
        <v>11.601000000000001</v>
      </c>
      <c r="AR649" s="266">
        <v>12.516999999999999</v>
      </c>
      <c r="AS649" s="266">
        <v>13.038</v>
      </c>
      <c r="AT649" s="266">
        <v>13.404</v>
      </c>
      <c r="AU649" s="266">
        <v>13.964</v>
      </c>
      <c r="AV649" s="266">
        <v>14.34</v>
      </c>
      <c r="AW649" s="266">
        <v>15.079000000000001</v>
      </c>
      <c r="AX649" s="266">
        <v>16.434999999999999</v>
      </c>
      <c r="BA649" s="372">
        <v>647</v>
      </c>
      <c r="BB649" s="372">
        <v>-0.28270000000000001</v>
      </c>
      <c r="BC649" s="372">
        <v>10.906499999999999</v>
      </c>
      <c r="BD649" s="372">
        <v>0.12339</v>
      </c>
      <c r="BE649" s="372">
        <v>7.593</v>
      </c>
      <c r="BF649" s="372">
        <v>8.2759999999999998</v>
      </c>
      <c r="BG649" s="372">
        <v>8.7110000000000003</v>
      </c>
      <c r="BH649" s="372">
        <v>8.9529999999999994</v>
      </c>
      <c r="BI649" s="372">
        <v>9.343</v>
      </c>
      <c r="BJ649" s="372">
        <v>9.6189999999999998</v>
      </c>
      <c r="BK649" s="372">
        <v>10.045</v>
      </c>
      <c r="BL649" s="372">
        <v>10.907</v>
      </c>
      <c r="BM649" s="372">
        <v>11.865</v>
      </c>
      <c r="BN649" s="372">
        <v>12.423999999999999</v>
      </c>
      <c r="BO649" s="372">
        <v>12.821999999999999</v>
      </c>
      <c r="BP649" s="372">
        <v>13.442</v>
      </c>
      <c r="BQ649" s="372">
        <v>13.865</v>
      </c>
      <c r="BR649" s="372">
        <v>14.712999999999999</v>
      </c>
      <c r="BS649" s="372">
        <v>16.327000000000002</v>
      </c>
    </row>
    <row r="650" spans="1:71" x14ac:dyDescent="0.2">
      <c r="A650" s="265">
        <f t="shared" si="317"/>
        <v>11.26</v>
      </c>
      <c r="B650" s="265">
        <f t="shared" si="318"/>
        <v>10.404</v>
      </c>
      <c r="C650" s="265">
        <f t="shared" si="295"/>
        <v>12.198</v>
      </c>
      <c r="D650" s="265">
        <f t="shared" si="319"/>
        <v>648</v>
      </c>
      <c r="E650" s="373">
        <f t="shared" si="320"/>
        <v>21.289527720739219</v>
      </c>
      <c r="F650" s="373">
        <f t="shared" si="321"/>
        <v>1.7741273100616017</v>
      </c>
      <c r="G650" s="373">
        <f t="shared" si="322"/>
        <v>30.289527720739219</v>
      </c>
      <c r="H650" s="374">
        <f t="shared" si="323"/>
        <v>0.99013166198906866</v>
      </c>
      <c r="I650" s="374">
        <f t="shared" si="296"/>
        <v>0.92199175095214392</v>
      </c>
      <c r="J650" s="374">
        <f t="shared" si="297"/>
        <v>0.94264704254300891</v>
      </c>
      <c r="K650" s="265" cm="1">
        <f t="array" ref="K650">$G650^gamma_drug4/($G650^gamma_drug4+(AGE_50_drug4+9)^gamma_drug4)</f>
        <v>1</v>
      </c>
      <c r="L650" s="264">
        <f t="shared" si="298"/>
        <v>648</v>
      </c>
      <c r="M650" s="264">
        <f t="shared" si="299"/>
        <v>-0.14085</v>
      </c>
      <c r="N650" s="264">
        <f t="shared" si="300"/>
        <v>11.260200000000001</v>
      </c>
      <c r="O650" s="264">
        <f t="shared" si="301"/>
        <v>0.118075</v>
      </c>
      <c r="P650" s="264">
        <f t="shared" si="302"/>
        <v>7.8945000000000007</v>
      </c>
      <c r="Q650" s="264">
        <f t="shared" si="303"/>
        <v>8.6050000000000004</v>
      </c>
      <c r="R650" s="264">
        <f t="shared" si="304"/>
        <v>9.0524999999999984</v>
      </c>
      <c r="S650" s="264">
        <f t="shared" si="305"/>
        <v>9.3004999999999995</v>
      </c>
      <c r="T650" s="264">
        <f t="shared" si="306"/>
        <v>9.6969999999999992</v>
      </c>
      <c r="U650" s="264">
        <f t="shared" si="307"/>
        <v>9.9759999999999991</v>
      </c>
      <c r="V650" s="264">
        <f t="shared" si="308"/>
        <v>10.404</v>
      </c>
      <c r="W650" s="264">
        <f t="shared" si="309"/>
        <v>11.26</v>
      </c>
      <c r="X650" s="264">
        <f t="shared" si="310"/>
        <v>12.198</v>
      </c>
      <c r="Y650" s="264">
        <f t="shared" si="311"/>
        <v>12.739000000000001</v>
      </c>
      <c r="Z650" s="264">
        <f t="shared" si="312"/>
        <v>13.1205</v>
      </c>
      <c r="AA650" s="264">
        <f t="shared" si="313"/>
        <v>13.710999999999999</v>
      </c>
      <c r="AB650" s="264">
        <f t="shared" si="314"/>
        <v>14.111499999999999</v>
      </c>
      <c r="AC650" s="264">
        <f t="shared" si="315"/>
        <v>14.904999999999999</v>
      </c>
      <c r="AD650" s="264">
        <f t="shared" si="316"/>
        <v>16.390999999999998</v>
      </c>
      <c r="AF650" s="266">
        <v>648</v>
      </c>
      <c r="AG650" s="266">
        <v>1.1999999999999999E-3</v>
      </c>
      <c r="AH650" s="266">
        <v>11.607100000000001</v>
      </c>
      <c r="AI650" s="266">
        <v>0.11276</v>
      </c>
      <c r="AJ650" s="266">
        <v>8.1910000000000007</v>
      </c>
      <c r="AK650" s="266">
        <v>8.9290000000000003</v>
      </c>
      <c r="AL650" s="266">
        <v>9.3889999999999993</v>
      </c>
      <c r="AM650" s="266">
        <v>9.6419999999999995</v>
      </c>
      <c r="AN650" s="266">
        <v>10.045</v>
      </c>
      <c r="AO650" s="266">
        <v>10.327</v>
      </c>
      <c r="AP650" s="266">
        <v>10.757</v>
      </c>
      <c r="AQ650" s="266">
        <v>11.606999999999999</v>
      </c>
      <c r="AR650" s="266">
        <v>12.523999999999999</v>
      </c>
      <c r="AS650" s="266">
        <v>13.045999999999999</v>
      </c>
      <c r="AT650" s="266">
        <v>13.411</v>
      </c>
      <c r="AU650" s="266">
        <v>13.972</v>
      </c>
      <c r="AV650" s="266">
        <v>14.349</v>
      </c>
      <c r="AW650" s="266">
        <v>15.087999999999999</v>
      </c>
      <c r="AX650" s="266">
        <v>16.445</v>
      </c>
      <c r="BA650" s="372">
        <v>648</v>
      </c>
      <c r="BB650" s="372">
        <v>-0.28289999999999998</v>
      </c>
      <c r="BC650" s="372">
        <v>10.9133</v>
      </c>
      <c r="BD650" s="372">
        <v>0.12339</v>
      </c>
      <c r="BE650" s="372">
        <v>7.5979999999999999</v>
      </c>
      <c r="BF650" s="372">
        <v>8.2810000000000006</v>
      </c>
      <c r="BG650" s="372">
        <v>8.7159999999999993</v>
      </c>
      <c r="BH650" s="372">
        <v>8.9589999999999996</v>
      </c>
      <c r="BI650" s="372">
        <v>9.3490000000000002</v>
      </c>
      <c r="BJ650" s="372">
        <v>9.625</v>
      </c>
      <c r="BK650" s="372">
        <v>10.051</v>
      </c>
      <c r="BL650" s="372">
        <v>10.913</v>
      </c>
      <c r="BM650" s="372">
        <v>11.872</v>
      </c>
      <c r="BN650" s="372">
        <v>12.432</v>
      </c>
      <c r="BO650" s="372">
        <v>12.83</v>
      </c>
      <c r="BP650" s="372">
        <v>13.45</v>
      </c>
      <c r="BQ650" s="372">
        <v>13.874000000000001</v>
      </c>
      <c r="BR650" s="372">
        <v>14.722</v>
      </c>
      <c r="BS650" s="372">
        <v>16.337</v>
      </c>
    </row>
    <row r="651" spans="1:71" x14ac:dyDescent="0.2">
      <c r="A651" s="265">
        <f t="shared" si="317"/>
        <v>11.266999999999999</v>
      </c>
      <c r="B651" s="265">
        <f t="shared" si="318"/>
        <v>10.410499999999999</v>
      </c>
      <c r="C651" s="265">
        <f t="shared" si="295"/>
        <v>12.206</v>
      </c>
      <c r="D651" s="265">
        <f t="shared" si="319"/>
        <v>649</v>
      </c>
      <c r="E651" s="373">
        <f t="shared" si="320"/>
        <v>21.322381930184804</v>
      </c>
      <c r="F651" s="373">
        <f t="shared" si="321"/>
        <v>1.7768651608487338</v>
      </c>
      <c r="G651" s="373">
        <f t="shared" si="322"/>
        <v>30.322381930184804</v>
      </c>
      <c r="H651" s="374">
        <f t="shared" si="323"/>
        <v>0.99017763319162</v>
      </c>
      <c r="I651" s="374">
        <f t="shared" si="296"/>
        <v>0.92222689696420335</v>
      </c>
      <c r="J651" s="374">
        <f t="shared" si="297"/>
        <v>0.94279923725700565</v>
      </c>
      <c r="K651" s="265" cm="1">
        <f t="array" ref="K651">$G651^gamma_drug4/($G651^gamma_drug4+(AGE_50_drug4+9)^gamma_drug4)</f>
        <v>1</v>
      </c>
      <c r="L651" s="264">
        <f t="shared" si="298"/>
        <v>649</v>
      </c>
      <c r="M651" s="264">
        <f t="shared" si="299"/>
        <v>-0.14099999999999999</v>
      </c>
      <c r="N651" s="264">
        <f t="shared" si="300"/>
        <v>11.26695</v>
      </c>
      <c r="O651" s="264">
        <f t="shared" si="301"/>
        <v>0.11809</v>
      </c>
      <c r="P651" s="264">
        <f t="shared" si="302"/>
        <v>7.8994999999999997</v>
      </c>
      <c r="Q651" s="264">
        <f t="shared" si="303"/>
        <v>8.6095000000000006</v>
      </c>
      <c r="R651" s="264">
        <f t="shared" si="304"/>
        <v>9.0579999999999998</v>
      </c>
      <c r="S651" s="264">
        <f t="shared" si="305"/>
        <v>9.3055000000000003</v>
      </c>
      <c r="T651" s="264">
        <f t="shared" si="306"/>
        <v>9.7029999999999994</v>
      </c>
      <c r="U651" s="264">
        <f t="shared" si="307"/>
        <v>9.9815000000000005</v>
      </c>
      <c r="V651" s="264">
        <f t="shared" si="308"/>
        <v>10.410499999999999</v>
      </c>
      <c r="W651" s="264">
        <f t="shared" si="309"/>
        <v>11.266999999999999</v>
      </c>
      <c r="X651" s="264">
        <f t="shared" si="310"/>
        <v>12.206</v>
      </c>
      <c r="Y651" s="264">
        <f t="shared" si="311"/>
        <v>12.747</v>
      </c>
      <c r="Z651" s="264">
        <f t="shared" si="312"/>
        <v>13.128499999999999</v>
      </c>
      <c r="AA651" s="264">
        <f t="shared" si="313"/>
        <v>13.719999999999999</v>
      </c>
      <c r="AB651" s="264">
        <f t="shared" si="314"/>
        <v>14.1205</v>
      </c>
      <c r="AC651" s="264">
        <f t="shared" si="315"/>
        <v>14.9145</v>
      </c>
      <c r="AD651" s="264">
        <f t="shared" si="316"/>
        <v>16.402000000000001</v>
      </c>
      <c r="AF651" s="266">
        <v>649</v>
      </c>
      <c r="AG651" s="266">
        <v>1E-3</v>
      </c>
      <c r="AH651" s="266">
        <v>11.6137</v>
      </c>
      <c r="AI651" s="266">
        <v>0.11278000000000001</v>
      </c>
      <c r="AJ651" s="266">
        <v>8.1959999999999997</v>
      </c>
      <c r="AK651" s="266">
        <v>8.9329999999999998</v>
      </c>
      <c r="AL651" s="266">
        <v>9.3940000000000001</v>
      </c>
      <c r="AM651" s="266">
        <v>9.6470000000000002</v>
      </c>
      <c r="AN651" s="266">
        <v>10.051</v>
      </c>
      <c r="AO651" s="266">
        <v>10.332000000000001</v>
      </c>
      <c r="AP651" s="266">
        <v>10.763</v>
      </c>
      <c r="AQ651" s="266">
        <v>11.614000000000001</v>
      </c>
      <c r="AR651" s="266">
        <v>12.532</v>
      </c>
      <c r="AS651" s="266">
        <v>13.054</v>
      </c>
      <c r="AT651" s="266">
        <v>13.419</v>
      </c>
      <c r="AU651" s="266">
        <v>13.981</v>
      </c>
      <c r="AV651" s="266">
        <v>14.358000000000001</v>
      </c>
      <c r="AW651" s="266">
        <v>15.097</v>
      </c>
      <c r="AX651" s="266">
        <v>16.454999999999998</v>
      </c>
      <c r="BA651" s="372">
        <v>649</v>
      </c>
      <c r="BB651" s="372">
        <v>-0.28299999999999997</v>
      </c>
      <c r="BC651" s="372">
        <v>10.920199999999999</v>
      </c>
      <c r="BD651" s="372">
        <v>0.1234</v>
      </c>
      <c r="BE651" s="372">
        <v>7.6029999999999998</v>
      </c>
      <c r="BF651" s="372">
        <v>8.2859999999999996</v>
      </c>
      <c r="BG651" s="372">
        <v>8.7219999999999995</v>
      </c>
      <c r="BH651" s="372">
        <v>8.9640000000000004</v>
      </c>
      <c r="BI651" s="372">
        <v>9.3550000000000004</v>
      </c>
      <c r="BJ651" s="372">
        <v>9.6310000000000002</v>
      </c>
      <c r="BK651" s="372">
        <v>10.058</v>
      </c>
      <c r="BL651" s="372">
        <v>10.92</v>
      </c>
      <c r="BM651" s="372">
        <v>11.88</v>
      </c>
      <c r="BN651" s="372">
        <v>12.44</v>
      </c>
      <c r="BO651" s="372">
        <v>12.837999999999999</v>
      </c>
      <c r="BP651" s="372">
        <v>13.459</v>
      </c>
      <c r="BQ651" s="372">
        <v>13.882999999999999</v>
      </c>
      <c r="BR651" s="372">
        <v>14.731999999999999</v>
      </c>
      <c r="BS651" s="372">
        <v>16.349</v>
      </c>
    </row>
    <row r="652" spans="1:71" x14ac:dyDescent="0.2">
      <c r="A652" s="265">
        <f t="shared" si="317"/>
        <v>11.273499999999999</v>
      </c>
      <c r="B652" s="265">
        <f t="shared" si="318"/>
        <v>10.416499999999999</v>
      </c>
      <c r="C652" s="265">
        <f t="shared" si="295"/>
        <v>12.213000000000001</v>
      </c>
      <c r="D652" s="265">
        <f t="shared" si="319"/>
        <v>650</v>
      </c>
      <c r="E652" s="373">
        <f t="shared" si="320"/>
        <v>21.355236139630389</v>
      </c>
      <c r="F652" s="373">
        <f t="shared" si="321"/>
        <v>1.7796030116358659</v>
      </c>
      <c r="G652" s="373">
        <f t="shared" si="322"/>
        <v>30.355236139630389</v>
      </c>
      <c r="H652" s="374">
        <f t="shared" si="323"/>
        <v>0.99022334291525649</v>
      </c>
      <c r="I652" s="374">
        <f t="shared" si="296"/>
        <v>0.92246114018077141</v>
      </c>
      <c r="J652" s="374">
        <f t="shared" si="297"/>
        <v>0.94295088834424134</v>
      </c>
      <c r="K652" s="265" cm="1">
        <f t="array" ref="K652">$G652^gamma_drug4/($G652^gamma_drug4+(AGE_50_drug4+9)^gamma_drug4)</f>
        <v>1</v>
      </c>
      <c r="L652" s="264">
        <f t="shared" si="298"/>
        <v>650</v>
      </c>
      <c r="M652" s="264">
        <f t="shared" si="299"/>
        <v>-0.14119999999999999</v>
      </c>
      <c r="N652" s="264">
        <f t="shared" si="300"/>
        <v>11.2737</v>
      </c>
      <c r="O652" s="264">
        <f t="shared" si="301"/>
        <v>0.1181</v>
      </c>
      <c r="P652" s="264">
        <f t="shared" si="302"/>
        <v>7.9034999999999993</v>
      </c>
      <c r="Q652" s="264">
        <f t="shared" si="303"/>
        <v>8.6150000000000002</v>
      </c>
      <c r="R652" s="264">
        <f t="shared" si="304"/>
        <v>9.0629999999999988</v>
      </c>
      <c r="S652" s="264">
        <f t="shared" si="305"/>
        <v>9.3109999999999999</v>
      </c>
      <c r="T652" s="264">
        <f t="shared" si="306"/>
        <v>9.7085000000000008</v>
      </c>
      <c r="U652" s="264">
        <f t="shared" si="307"/>
        <v>9.9875000000000007</v>
      </c>
      <c r="V652" s="264">
        <f t="shared" si="308"/>
        <v>10.416499999999999</v>
      </c>
      <c r="W652" s="264">
        <f t="shared" si="309"/>
        <v>11.273499999999999</v>
      </c>
      <c r="X652" s="264">
        <f t="shared" si="310"/>
        <v>12.213000000000001</v>
      </c>
      <c r="Y652" s="264">
        <f t="shared" si="311"/>
        <v>12.754</v>
      </c>
      <c r="Z652" s="264">
        <f t="shared" si="312"/>
        <v>13.137</v>
      </c>
      <c r="AA652" s="264">
        <f t="shared" si="313"/>
        <v>13.728000000000002</v>
      </c>
      <c r="AB652" s="264">
        <f t="shared" si="314"/>
        <v>14.129</v>
      </c>
      <c r="AC652" s="264">
        <f t="shared" si="315"/>
        <v>14.923999999999999</v>
      </c>
      <c r="AD652" s="264">
        <f t="shared" si="316"/>
        <v>16.412500000000001</v>
      </c>
      <c r="AF652" s="266">
        <v>650</v>
      </c>
      <c r="AG652" s="266">
        <v>8.0000000000000004E-4</v>
      </c>
      <c r="AH652" s="266">
        <v>11.6204</v>
      </c>
      <c r="AI652" s="266">
        <v>0.1128</v>
      </c>
      <c r="AJ652" s="266">
        <v>8.1999999999999993</v>
      </c>
      <c r="AK652" s="266">
        <v>8.9380000000000006</v>
      </c>
      <c r="AL652" s="266">
        <v>9.3989999999999991</v>
      </c>
      <c r="AM652" s="266">
        <v>9.6519999999999992</v>
      </c>
      <c r="AN652" s="266">
        <v>10.055999999999999</v>
      </c>
      <c r="AO652" s="266">
        <v>10.337999999999999</v>
      </c>
      <c r="AP652" s="266">
        <v>10.769</v>
      </c>
      <c r="AQ652" s="266">
        <v>11.62</v>
      </c>
      <c r="AR652" s="266">
        <v>12.539</v>
      </c>
      <c r="AS652" s="266">
        <v>13.061</v>
      </c>
      <c r="AT652" s="266">
        <v>13.428000000000001</v>
      </c>
      <c r="AU652" s="266">
        <v>13.989000000000001</v>
      </c>
      <c r="AV652" s="266">
        <v>14.366</v>
      </c>
      <c r="AW652" s="266">
        <v>15.106999999999999</v>
      </c>
      <c r="AX652" s="266">
        <v>16.466000000000001</v>
      </c>
      <c r="BA652" s="372">
        <v>650</v>
      </c>
      <c r="BB652" s="372">
        <v>-0.28320000000000001</v>
      </c>
      <c r="BC652" s="372">
        <v>10.927</v>
      </c>
      <c r="BD652" s="372">
        <v>0.1234</v>
      </c>
      <c r="BE652" s="372">
        <v>7.6070000000000002</v>
      </c>
      <c r="BF652" s="372">
        <v>8.2919999999999998</v>
      </c>
      <c r="BG652" s="372">
        <v>8.7270000000000003</v>
      </c>
      <c r="BH652" s="372">
        <v>8.9700000000000006</v>
      </c>
      <c r="BI652" s="372">
        <v>9.3610000000000007</v>
      </c>
      <c r="BJ652" s="372">
        <v>9.6370000000000005</v>
      </c>
      <c r="BK652" s="372">
        <v>10.064</v>
      </c>
      <c r="BL652" s="372">
        <v>10.927</v>
      </c>
      <c r="BM652" s="372">
        <v>11.887</v>
      </c>
      <c r="BN652" s="372">
        <v>12.446999999999999</v>
      </c>
      <c r="BO652" s="372">
        <v>12.846</v>
      </c>
      <c r="BP652" s="372">
        <v>13.467000000000001</v>
      </c>
      <c r="BQ652" s="372">
        <v>13.891999999999999</v>
      </c>
      <c r="BR652" s="372">
        <v>14.741</v>
      </c>
      <c r="BS652" s="372">
        <v>16.359000000000002</v>
      </c>
    </row>
    <row r="653" spans="1:71" x14ac:dyDescent="0.2">
      <c r="A653" s="265">
        <f t="shared" si="317"/>
        <v>11.2805</v>
      </c>
      <c r="B653" s="265">
        <f t="shared" si="318"/>
        <v>10.422499999999999</v>
      </c>
      <c r="C653" s="265">
        <f t="shared" si="295"/>
        <v>12.220499999999999</v>
      </c>
      <c r="D653" s="265">
        <f t="shared" si="319"/>
        <v>651</v>
      </c>
      <c r="E653" s="373">
        <f t="shared" si="320"/>
        <v>21.388090349075977</v>
      </c>
      <c r="F653" s="373">
        <f t="shared" si="321"/>
        <v>1.7823408624229979</v>
      </c>
      <c r="G653" s="373">
        <f t="shared" si="322"/>
        <v>30.388090349075977</v>
      </c>
      <c r="H653" s="374">
        <f t="shared" si="323"/>
        <v>0.99026879290827241</v>
      </c>
      <c r="I653" s="374">
        <f t="shared" si="296"/>
        <v>0.92269448468212412</v>
      </c>
      <c r="J653" s="374">
        <f t="shared" si="297"/>
        <v>0.94310199820276386</v>
      </c>
      <c r="K653" s="265" cm="1">
        <f t="array" ref="K653">$G653^gamma_drug4/($G653^gamma_drug4+(AGE_50_drug4+9)^gamma_drug4)</f>
        <v>1</v>
      </c>
      <c r="L653" s="264">
        <f t="shared" si="298"/>
        <v>651</v>
      </c>
      <c r="M653" s="264">
        <f t="shared" si="299"/>
        <v>-0.14135</v>
      </c>
      <c r="N653" s="264">
        <f t="shared" si="300"/>
        <v>11.2804</v>
      </c>
      <c r="O653" s="264">
        <f t="shared" si="301"/>
        <v>0.118115</v>
      </c>
      <c r="P653" s="264">
        <f t="shared" si="302"/>
        <v>7.9080000000000004</v>
      </c>
      <c r="Q653" s="264">
        <f t="shared" si="303"/>
        <v>8.620000000000001</v>
      </c>
      <c r="R653" s="264">
        <f t="shared" si="304"/>
        <v>9.0685000000000002</v>
      </c>
      <c r="S653" s="264">
        <f t="shared" si="305"/>
        <v>9.3164999999999996</v>
      </c>
      <c r="T653" s="264">
        <f t="shared" si="306"/>
        <v>9.714500000000001</v>
      </c>
      <c r="U653" s="264">
        <f t="shared" si="307"/>
        <v>9.9935000000000009</v>
      </c>
      <c r="V653" s="264">
        <f t="shared" si="308"/>
        <v>10.422499999999999</v>
      </c>
      <c r="W653" s="264">
        <f t="shared" si="309"/>
        <v>11.2805</v>
      </c>
      <c r="X653" s="264">
        <f t="shared" si="310"/>
        <v>12.220499999999999</v>
      </c>
      <c r="Y653" s="264">
        <f t="shared" si="311"/>
        <v>12.762</v>
      </c>
      <c r="Z653" s="264">
        <f t="shared" si="312"/>
        <v>13.145</v>
      </c>
      <c r="AA653" s="264">
        <f t="shared" si="313"/>
        <v>13.737</v>
      </c>
      <c r="AB653" s="264">
        <f t="shared" si="314"/>
        <v>14.138</v>
      </c>
      <c r="AC653" s="264">
        <f t="shared" si="315"/>
        <v>14.933499999999999</v>
      </c>
      <c r="AD653" s="264">
        <f t="shared" si="316"/>
        <v>16.423000000000002</v>
      </c>
      <c r="AF653" s="266">
        <v>651</v>
      </c>
      <c r="AG653" s="266">
        <v>6.9999999999999999E-4</v>
      </c>
      <c r="AH653" s="266">
        <v>11.627000000000001</v>
      </c>
      <c r="AI653" s="266">
        <v>0.11282</v>
      </c>
      <c r="AJ653" s="266">
        <v>8.2040000000000006</v>
      </c>
      <c r="AK653" s="266">
        <v>8.9429999999999996</v>
      </c>
      <c r="AL653" s="266">
        <v>9.4039999999999999</v>
      </c>
      <c r="AM653" s="266">
        <v>9.6579999999999995</v>
      </c>
      <c r="AN653" s="266">
        <v>10.061999999999999</v>
      </c>
      <c r="AO653" s="266">
        <v>10.343999999999999</v>
      </c>
      <c r="AP653" s="266">
        <v>10.775</v>
      </c>
      <c r="AQ653" s="266">
        <v>11.627000000000001</v>
      </c>
      <c r="AR653" s="266">
        <v>12.545999999999999</v>
      </c>
      <c r="AS653" s="266">
        <v>13.069000000000001</v>
      </c>
      <c r="AT653" s="266">
        <v>13.436</v>
      </c>
      <c r="AU653" s="266">
        <v>13.997999999999999</v>
      </c>
      <c r="AV653" s="266">
        <v>14.375</v>
      </c>
      <c r="AW653" s="266">
        <v>15.116</v>
      </c>
      <c r="AX653" s="266">
        <v>16.475999999999999</v>
      </c>
      <c r="BA653" s="372">
        <v>651</v>
      </c>
      <c r="BB653" s="372">
        <v>-0.28339999999999999</v>
      </c>
      <c r="BC653" s="372">
        <v>10.9338</v>
      </c>
      <c r="BD653" s="372">
        <v>0.12341000000000001</v>
      </c>
      <c r="BE653" s="372">
        <v>7.6120000000000001</v>
      </c>
      <c r="BF653" s="372">
        <v>8.2970000000000006</v>
      </c>
      <c r="BG653" s="372">
        <v>8.7330000000000005</v>
      </c>
      <c r="BH653" s="372">
        <v>8.9749999999999996</v>
      </c>
      <c r="BI653" s="372">
        <v>9.3670000000000009</v>
      </c>
      <c r="BJ653" s="372">
        <v>9.6430000000000007</v>
      </c>
      <c r="BK653" s="372">
        <v>10.07</v>
      </c>
      <c r="BL653" s="372">
        <v>10.933999999999999</v>
      </c>
      <c r="BM653" s="372">
        <v>11.895</v>
      </c>
      <c r="BN653" s="372">
        <v>12.455</v>
      </c>
      <c r="BO653" s="372">
        <v>12.853999999999999</v>
      </c>
      <c r="BP653" s="372">
        <v>13.476000000000001</v>
      </c>
      <c r="BQ653" s="372">
        <v>13.901</v>
      </c>
      <c r="BR653" s="372">
        <v>14.750999999999999</v>
      </c>
      <c r="BS653" s="372">
        <v>16.37</v>
      </c>
    </row>
    <row r="654" spans="1:71" x14ac:dyDescent="0.2">
      <c r="A654" s="265">
        <f t="shared" si="317"/>
        <v>11.287500000000001</v>
      </c>
      <c r="B654" s="265">
        <f t="shared" si="318"/>
        <v>10.429</v>
      </c>
      <c r="C654" s="265">
        <f t="shared" si="295"/>
        <v>12.227499999999999</v>
      </c>
      <c r="D654" s="265">
        <f t="shared" si="319"/>
        <v>652</v>
      </c>
      <c r="E654" s="373">
        <f t="shared" si="320"/>
        <v>21.420944558521562</v>
      </c>
      <c r="F654" s="373">
        <f t="shared" si="321"/>
        <v>1.78507871321013</v>
      </c>
      <c r="G654" s="373">
        <f t="shared" si="322"/>
        <v>30.420944558521562</v>
      </c>
      <c r="H654" s="374">
        <f t="shared" si="323"/>
        <v>0.99031398490560218</v>
      </c>
      <c r="I654" s="374">
        <f t="shared" si="296"/>
        <v>0.92292693452820096</v>
      </c>
      <c r="J654" s="374">
        <f t="shared" si="297"/>
        <v>0.94325256921827505</v>
      </c>
      <c r="K654" s="265" cm="1">
        <f t="array" ref="K654">$G654^gamma_drug4/($G654^gamma_drug4+(AGE_50_drug4+9)^gamma_drug4)</f>
        <v>1</v>
      </c>
      <c r="L654" s="264">
        <f t="shared" si="298"/>
        <v>652</v>
      </c>
      <c r="M654" s="264">
        <f t="shared" si="299"/>
        <v>-0.14149999999999999</v>
      </c>
      <c r="N654" s="264">
        <f t="shared" si="300"/>
        <v>11.287099999999999</v>
      </c>
      <c r="O654" s="264">
        <f t="shared" si="301"/>
        <v>0.11812</v>
      </c>
      <c r="P654" s="264">
        <f t="shared" si="302"/>
        <v>7.9130000000000003</v>
      </c>
      <c r="Q654" s="264">
        <f t="shared" si="303"/>
        <v>8.625</v>
      </c>
      <c r="R654" s="264">
        <f t="shared" si="304"/>
        <v>9.0734999999999992</v>
      </c>
      <c r="S654" s="264">
        <f t="shared" si="305"/>
        <v>9.3219999999999992</v>
      </c>
      <c r="T654" s="264">
        <f t="shared" si="306"/>
        <v>9.7195</v>
      </c>
      <c r="U654" s="264">
        <f t="shared" si="307"/>
        <v>9.9994999999999994</v>
      </c>
      <c r="V654" s="264">
        <f t="shared" si="308"/>
        <v>10.429</v>
      </c>
      <c r="W654" s="264">
        <f t="shared" si="309"/>
        <v>11.287500000000001</v>
      </c>
      <c r="X654" s="264">
        <f t="shared" si="310"/>
        <v>12.227499999999999</v>
      </c>
      <c r="Y654" s="264">
        <f t="shared" si="311"/>
        <v>12.77</v>
      </c>
      <c r="Z654" s="264">
        <f t="shared" si="312"/>
        <v>13.1525</v>
      </c>
      <c r="AA654" s="264">
        <f t="shared" si="313"/>
        <v>13.7455</v>
      </c>
      <c r="AB654" s="264">
        <f t="shared" si="314"/>
        <v>14.147</v>
      </c>
      <c r="AC654" s="264">
        <f t="shared" si="315"/>
        <v>14.942499999999999</v>
      </c>
      <c r="AD654" s="264">
        <f t="shared" si="316"/>
        <v>16.433</v>
      </c>
      <c r="AF654" s="266">
        <v>652</v>
      </c>
      <c r="AG654" s="266">
        <v>5.0000000000000001E-4</v>
      </c>
      <c r="AH654" s="266">
        <v>11.633599999999999</v>
      </c>
      <c r="AI654" s="266">
        <v>0.11283</v>
      </c>
      <c r="AJ654" s="266">
        <v>8.2089999999999996</v>
      </c>
      <c r="AK654" s="266">
        <v>8.9480000000000004</v>
      </c>
      <c r="AL654" s="266">
        <v>9.4090000000000007</v>
      </c>
      <c r="AM654" s="266">
        <v>9.6630000000000003</v>
      </c>
      <c r="AN654" s="266">
        <v>10.067</v>
      </c>
      <c r="AO654" s="266">
        <v>10.35</v>
      </c>
      <c r="AP654" s="266">
        <v>10.781000000000001</v>
      </c>
      <c r="AQ654" s="266">
        <v>11.634</v>
      </c>
      <c r="AR654" s="266">
        <v>12.553000000000001</v>
      </c>
      <c r="AS654" s="266">
        <v>13.077</v>
      </c>
      <c r="AT654" s="266">
        <v>13.443</v>
      </c>
      <c r="AU654" s="266">
        <v>14.006</v>
      </c>
      <c r="AV654" s="266">
        <v>14.384</v>
      </c>
      <c r="AW654" s="266">
        <v>15.125</v>
      </c>
      <c r="AX654" s="266">
        <v>16.486000000000001</v>
      </c>
      <c r="BA654" s="372">
        <v>652</v>
      </c>
      <c r="BB654" s="372">
        <v>-0.28349999999999997</v>
      </c>
      <c r="BC654" s="372">
        <v>10.9406</v>
      </c>
      <c r="BD654" s="372">
        <v>0.12341000000000001</v>
      </c>
      <c r="BE654" s="372">
        <v>7.617</v>
      </c>
      <c r="BF654" s="372">
        <v>8.3019999999999996</v>
      </c>
      <c r="BG654" s="372">
        <v>8.7379999999999995</v>
      </c>
      <c r="BH654" s="372">
        <v>8.9809999999999999</v>
      </c>
      <c r="BI654" s="372">
        <v>9.3719999999999999</v>
      </c>
      <c r="BJ654" s="372">
        <v>9.6489999999999991</v>
      </c>
      <c r="BK654" s="372">
        <v>10.077</v>
      </c>
      <c r="BL654" s="372">
        <v>10.941000000000001</v>
      </c>
      <c r="BM654" s="372">
        <v>11.901999999999999</v>
      </c>
      <c r="BN654" s="372">
        <v>12.462999999999999</v>
      </c>
      <c r="BO654" s="372">
        <v>12.862</v>
      </c>
      <c r="BP654" s="372">
        <v>13.484999999999999</v>
      </c>
      <c r="BQ654" s="372">
        <v>13.91</v>
      </c>
      <c r="BR654" s="372">
        <v>14.76</v>
      </c>
      <c r="BS654" s="372">
        <v>16.38</v>
      </c>
    </row>
    <row r="655" spans="1:71" x14ac:dyDescent="0.2">
      <c r="A655" s="265">
        <f t="shared" si="317"/>
        <v>11.2935</v>
      </c>
      <c r="B655" s="265">
        <f t="shared" si="318"/>
        <v>10.435</v>
      </c>
      <c r="C655" s="265">
        <f t="shared" si="295"/>
        <v>12.2355</v>
      </c>
      <c r="D655" s="265">
        <f t="shared" si="319"/>
        <v>653</v>
      </c>
      <c r="E655" s="373">
        <f t="shared" si="320"/>
        <v>21.453798767967147</v>
      </c>
      <c r="F655" s="373">
        <f t="shared" si="321"/>
        <v>1.7878165639972621</v>
      </c>
      <c r="G655" s="373">
        <f t="shared" si="322"/>
        <v>30.453798767967147</v>
      </c>
      <c r="H655" s="374">
        <f t="shared" si="323"/>
        <v>0.99035892062893438</v>
      </c>
      <c r="I655" s="374">
        <f t="shared" si="296"/>
        <v>0.92315849375871062</v>
      </c>
      <c r="J655" s="374">
        <f t="shared" si="297"/>
        <v>0.94340260376420182</v>
      </c>
      <c r="K655" s="265" cm="1">
        <f t="array" ref="K655">$G655^gamma_drug4/($G655^gamma_drug4+(AGE_50_drug4+9)^gamma_drug4)</f>
        <v>1</v>
      </c>
      <c r="L655" s="264">
        <f t="shared" si="298"/>
        <v>653</v>
      </c>
      <c r="M655" s="264">
        <f t="shared" si="299"/>
        <v>-0.14169999999999999</v>
      </c>
      <c r="N655" s="264">
        <f t="shared" si="300"/>
        <v>11.293849999999999</v>
      </c>
      <c r="O655" s="264">
        <f t="shared" si="301"/>
        <v>0.118135</v>
      </c>
      <c r="P655" s="264">
        <f t="shared" si="302"/>
        <v>7.9169999999999998</v>
      </c>
      <c r="Q655" s="264">
        <f t="shared" si="303"/>
        <v>8.629999999999999</v>
      </c>
      <c r="R655" s="264">
        <f t="shared" si="304"/>
        <v>9.0785</v>
      </c>
      <c r="S655" s="264">
        <f t="shared" si="305"/>
        <v>9.3275000000000006</v>
      </c>
      <c r="T655" s="264">
        <f t="shared" si="306"/>
        <v>9.7255000000000003</v>
      </c>
      <c r="U655" s="264">
        <f t="shared" si="307"/>
        <v>10.004999999999999</v>
      </c>
      <c r="V655" s="264">
        <f t="shared" si="308"/>
        <v>10.435</v>
      </c>
      <c r="W655" s="264">
        <f t="shared" si="309"/>
        <v>11.2935</v>
      </c>
      <c r="X655" s="264">
        <f t="shared" si="310"/>
        <v>12.2355</v>
      </c>
      <c r="Y655" s="264">
        <f t="shared" si="311"/>
        <v>12.778</v>
      </c>
      <c r="Z655" s="264">
        <f t="shared" si="312"/>
        <v>13.161</v>
      </c>
      <c r="AA655" s="264">
        <f t="shared" si="313"/>
        <v>13.753499999999999</v>
      </c>
      <c r="AB655" s="264">
        <f t="shared" si="314"/>
        <v>14.156000000000001</v>
      </c>
      <c r="AC655" s="264">
        <f t="shared" si="315"/>
        <v>14.952500000000001</v>
      </c>
      <c r="AD655" s="264">
        <f t="shared" si="316"/>
        <v>16.443999999999999</v>
      </c>
      <c r="AF655" s="266">
        <v>653</v>
      </c>
      <c r="AG655" s="266">
        <v>2.9999999999999997E-4</v>
      </c>
      <c r="AH655" s="266">
        <v>11.6403</v>
      </c>
      <c r="AI655" s="266">
        <v>0.11285000000000001</v>
      </c>
      <c r="AJ655" s="266">
        <v>8.2129999999999992</v>
      </c>
      <c r="AK655" s="266">
        <v>8.9529999999999994</v>
      </c>
      <c r="AL655" s="266">
        <v>9.4139999999999997</v>
      </c>
      <c r="AM655" s="266">
        <v>9.6679999999999993</v>
      </c>
      <c r="AN655" s="266">
        <v>10.073</v>
      </c>
      <c r="AO655" s="266">
        <v>10.355</v>
      </c>
      <c r="AP655" s="266">
        <v>10.787000000000001</v>
      </c>
      <c r="AQ655" s="266">
        <v>11.64</v>
      </c>
      <c r="AR655" s="266">
        <v>12.561</v>
      </c>
      <c r="AS655" s="266">
        <v>13.085000000000001</v>
      </c>
      <c r="AT655" s="266">
        <v>13.452</v>
      </c>
      <c r="AU655" s="266">
        <v>14.013999999999999</v>
      </c>
      <c r="AV655" s="266">
        <v>14.393000000000001</v>
      </c>
      <c r="AW655" s="266">
        <v>15.135</v>
      </c>
      <c r="AX655" s="266">
        <v>16.497</v>
      </c>
      <c r="BA655" s="372">
        <v>653</v>
      </c>
      <c r="BB655" s="372">
        <v>-0.28370000000000001</v>
      </c>
      <c r="BC655" s="372">
        <v>10.9474</v>
      </c>
      <c r="BD655" s="372">
        <v>0.12342</v>
      </c>
      <c r="BE655" s="372">
        <v>7.6210000000000004</v>
      </c>
      <c r="BF655" s="372">
        <v>8.3070000000000004</v>
      </c>
      <c r="BG655" s="372">
        <v>8.7430000000000003</v>
      </c>
      <c r="BH655" s="372">
        <v>8.9870000000000001</v>
      </c>
      <c r="BI655" s="372">
        <v>9.3780000000000001</v>
      </c>
      <c r="BJ655" s="372">
        <v>9.6549999999999994</v>
      </c>
      <c r="BK655" s="372">
        <v>10.083</v>
      </c>
      <c r="BL655" s="372">
        <v>10.946999999999999</v>
      </c>
      <c r="BM655" s="372">
        <v>11.91</v>
      </c>
      <c r="BN655" s="372">
        <v>12.471</v>
      </c>
      <c r="BO655" s="372">
        <v>12.87</v>
      </c>
      <c r="BP655" s="372">
        <v>13.493</v>
      </c>
      <c r="BQ655" s="372">
        <v>13.919</v>
      </c>
      <c r="BR655" s="372">
        <v>14.77</v>
      </c>
      <c r="BS655" s="372">
        <v>16.390999999999998</v>
      </c>
    </row>
    <row r="656" spans="1:71" x14ac:dyDescent="0.2">
      <c r="A656" s="265">
        <f t="shared" si="317"/>
        <v>11.3005</v>
      </c>
      <c r="B656" s="265">
        <f t="shared" si="318"/>
        <v>10.440999999999999</v>
      </c>
      <c r="C656" s="265">
        <f t="shared" si="295"/>
        <v>12.2425</v>
      </c>
      <c r="D656" s="265">
        <f t="shared" si="319"/>
        <v>654</v>
      </c>
      <c r="E656" s="373">
        <f t="shared" si="320"/>
        <v>21.486652977412732</v>
      </c>
      <c r="F656" s="373">
        <f t="shared" si="321"/>
        <v>1.7905544147843941</v>
      </c>
      <c r="G656" s="373">
        <f t="shared" si="322"/>
        <v>30.486652977412732</v>
      </c>
      <c r="H656" s="374">
        <f t="shared" si="323"/>
        <v>0.99040360178682496</v>
      </c>
      <c r="I656" s="374">
        <f t="shared" si="296"/>
        <v>0.9233891663932311</v>
      </c>
      <c r="J656" s="374">
        <f t="shared" si="297"/>
        <v>0.94355210420176661</v>
      </c>
      <c r="K656" s="265" cm="1">
        <f t="array" ref="K656">$G656^gamma_drug4/($G656^gamma_drug4+(AGE_50_drug4+9)^gamma_drug4)</f>
        <v>1</v>
      </c>
      <c r="L656" s="264">
        <f t="shared" si="298"/>
        <v>654</v>
      </c>
      <c r="M656" s="264">
        <f t="shared" si="299"/>
        <v>-0.14185</v>
      </c>
      <c r="N656" s="264">
        <f t="shared" si="300"/>
        <v>11.300550000000001</v>
      </c>
      <c r="O656" s="264">
        <f t="shared" si="301"/>
        <v>0.118145</v>
      </c>
      <c r="P656" s="264">
        <f t="shared" si="302"/>
        <v>7.9215</v>
      </c>
      <c r="Q656" s="264">
        <f t="shared" si="303"/>
        <v>8.6344999999999992</v>
      </c>
      <c r="R656" s="264">
        <f t="shared" si="304"/>
        <v>9.0839999999999996</v>
      </c>
      <c r="S656" s="264">
        <f t="shared" si="305"/>
        <v>9.3324999999999996</v>
      </c>
      <c r="T656" s="264">
        <f t="shared" si="306"/>
        <v>9.7309999999999999</v>
      </c>
      <c r="U656" s="264">
        <f t="shared" si="307"/>
        <v>10.010999999999999</v>
      </c>
      <c r="V656" s="264">
        <f t="shared" si="308"/>
        <v>10.440999999999999</v>
      </c>
      <c r="W656" s="264">
        <f t="shared" si="309"/>
        <v>11.3005</v>
      </c>
      <c r="X656" s="264">
        <f t="shared" si="310"/>
        <v>12.2425</v>
      </c>
      <c r="Y656" s="264">
        <f t="shared" si="311"/>
        <v>12.785499999999999</v>
      </c>
      <c r="Z656" s="264">
        <f t="shared" si="312"/>
        <v>13.169</v>
      </c>
      <c r="AA656" s="264">
        <f t="shared" si="313"/>
        <v>13.762499999999999</v>
      </c>
      <c r="AB656" s="264">
        <f t="shared" si="314"/>
        <v>14.164</v>
      </c>
      <c r="AC656" s="264">
        <f t="shared" si="315"/>
        <v>14.961500000000001</v>
      </c>
      <c r="AD656" s="264">
        <f t="shared" si="316"/>
        <v>16.454999999999998</v>
      </c>
      <c r="AF656" s="266">
        <v>654</v>
      </c>
      <c r="AG656" s="266">
        <v>1E-4</v>
      </c>
      <c r="AH656" s="266">
        <v>11.6469</v>
      </c>
      <c r="AI656" s="266">
        <v>0.11287</v>
      </c>
      <c r="AJ656" s="266">
        <v>8.2170000000000005</v>
      </c>
      <c r="AK656" s="266">
        <v>8.9570000000000007</v>
      </c>
      <c r="AL656" s="266">
        <v>9.4190000000000005</v>
      </c>
      <c r="AM656" s="266">
        <v>9.673</v>
      </c>
      <c r="AN656" s="266">
        <v>10.077999999999999</v>
      </c>
      <c r="AO656" s="266">
        <v>10.361000000000001</v>
      </c>
      <c r="AP656" s="266">
        <v>10.792999999999999</v>
      </c>
      <c r="AQ656" s="266">
        <v>11.647</v>
      </c>
      <c r="AR656" s="266">
        <v>12.568</v>
      </c>
      <c r="AS656" s="266">
        <v>13.092000000000001</v>
      </c>
      <c r="AT656" s="266">
        <v>13.46</v>
      </c>
      <c r="AU656" s="266">
        <v>14.023</v>
      </c>
      <c r="AV656" s="266">
        <v>14.401</v>
      </c>
      <c r="AW656" s="266">
        <v>15.144</v>
      </c>
      <c r="AX656" s="266">
        <v>16.507999999999999</v>
      </c>
      <c r="BA656" s="372">
        <v>654</v>
      </c>
      <c r="BB656" s="372">
        <v>-0.2838</v>
      </c>
      <c r="BC656" s="372">
        <v>10.9542</v>
      </c>
      <c r="BD656" s="372">
        <v>0.12342</v>
      </c>
      <c r="BE656" s="372">
        <v>7.6260000000000003</v>
      </c>
      <c r="BF656" s="372">
        <v>8.3119999999999994</v>
      </c>
      <c r="BG656" s="372">
        <v>8.7490000000000006</v>
      </c>
      <c r="BH656" s="372">
        <v>8.9920000000000009</v>
      </c>
      <c r="BI656" s="372">
        <v>9.3840000000000003</v>
      </c>
      <c r="BJ656" s="372">
        <v>9.6609999999999996</v>
      </c>
      <c r="BK656" s="372">
        <v>10.089</v>
      </c>
      <c r="BL656" s="372">
        <v>10.954000000000001</v>
      </c>
      <c r="BM656" s="372">
        <v>11.917</v>
      </c>
      <c r="BN656" s="372">
        <v>12.478999999999999</v>
      </c>
      <c r="BO656" s="372">
        <v>12.878</v>
      </c>
      <c r="BP656" s="372">
        <v>13.502000000000001</v>
      </c>
      <c r="BQ656" s="372">
        <v>13.927</v>
      </c>
      <c r="BR656" s="372">
        <v>14.779</v>
      </c>
      <c r="BS656" s="372">
        <v>16.402000000000001</v>
      </c>
    </row>
    <row r="657" spans="1:71" x14ac:dyDescent="0.2">
      <c r="A657" s="265">
        <f t="shared" si="317"/>
        <v>11.307500000000001</v>
      </c>
      <c r="B657" s="265">
        <f t="shared" si="318"/>
        <v>10.446999999999999</v>
      </c>
      <c r="C657" s="265">
        <f t="shared" si="295"/>
        <v>12.25</v>
      </c>
      <c r="D657" s="265">
        <f t="shared" si="319"/>
        <v>655</v>
      </c>
      <c r="E657" s="373">
        <f t="shared" si="320"/>
        <v>21.519507186858316</v>
      </c>
      <c r="F657" s="373">
        <f t="shared" si="321"/>
        <v>1.7932922655715264</v>
      </c>
      <c r="G657" s="373">
        <f t="shared" si="322"/>
        <v>30.519507186858316</v>
      </c>
      <c r="H657" s="374">
        <f t="shared" si="323"/>
        <v>0.99044803007480864</v>
      </c>
      <c r="I657" s="374">
        <f t="shared" si="296"/>
        <v>0.92361895643131486</v>
      </c>
      <c r="J657" s="374">
        <f t="shared" si="297"/>
        <v>0.94370107288005778</v>
      </c>
      <c r="K657" s="265" cm="1">
        <f t="array" ref="K657">$G657^gamma_drug4/($G657^gamma_drug4+(AGE_50_drug4+9)^gamma_drug4)</f>
        <v>1</v>
      </c>
      <c r="L657" s="264">
        <f t="shared" si="298"/>
        <v>655</v>
      </c>
      <c r="M657" s="264">
        <f t="shared" si="299"/>
        <v>-0.14204999999999998</v>
      </c>
      <c r="N657" s="264">
        <f t="shared" si="300"/>
        <v>11.30725</v>
      </c>
      <c r="O657" s="264">
        <f t="shared" si="301"/>
        <v>0.11816</v>
      </c>
      <c r="P657" s="264">
        <f t="shared" si="302"/>
        <v>7.9264999999999999</v>
      </c>
      <c r="Q657" s="264">
        <f t="shared" si="303"/>
        <v>8.6395</v>
      </c>
      <c r="R657" s="264">
        <f t="shared" si="304"/>
        <v>9.0889999999999986</v>
      </c>
      <c r="S657" s="264">
        <f t="shared" si="305"/>
        <v>9.3384999999999998</v>
      </c>
      <c r="T657" s="264">
        <f t="shared" si="306"/>
        <v>9.7370000000000001</v>
      </c>
      <c r="U657" s="264">
        <f t="shared" si="307"/>
        <v>10.016999999999999</v>
      </c>
      <c r="V657" s="264">
        <f t="shared" si="308"/>
        <v>10.446999999999999</v>
      </c>
      <c r="W657" s="264">
        <f t="shared" si="309"/>
        <v>11.307500000000001</v>
      </c>
      <c r="X657" s="264">
        <f t="shared" si="310"/>
        <v>12.25</v>
      </c>
      <c r="Y657" s="264">
        <f t="shared" si="311"/>
        <v>12.7935</v>
      </c>
      <c r="Z657" s="264">
        <f t="shared" si="312"/>
        <v>13.1775</v>
      </c>
      <c r="AA657" s="264">
        <f t="shared" si="313"/>
        <v>13.7705</v>
      </c>
      <c r="AB657" s="264">
        <f t="shared" si="314"/>
        <v>14.173</v>
      </c>
      <c r="AC657" s="264">
        <f t="shared" si="315"/>
        <v>14.971</v>
      </c>
      <c r="AD657" s="264">
        <f t="shared" si="316"/>
        <v>16.465499999999999</v>
      </c>
      <c r="AF657" s="266">
        <v>655</v>
      </c>
      <c r="AG657" s="266">
        <v>-1E-4</v>
      </c>
      <c r="AH657" s="266">
        <v>11.653499999999999</v>
      </c>
      <c r="AI657" s="266">
        <v>0.11289</v>
      </c>
      <c r="AJ657" s="266">
        <v>8.2219999999999995</v>
      </c>
      <c r="AK657" s="266">
        <v>8.9619999999999997</v>
      </c>
      <c r="AL657" s="266">
        <v>9.4239999999999995</v>
      </c>
      <c r="AM657" s="266">
        <v>9.6790000000000003</v>
      </c>
      <c r="AN657" s="266">
        <v>10.084</v>
      </c>
      <c r="AO657" s="266">
        <v>10.367000000000001</v>
      </c>
      <c r="AP657" s="266">
        <v>10.798999999999999</v>
      </c>
      <c r="AQ657" s="266">
        <v>11.654</v>
      </c>
      <c r="AR657" s="266">
        <v>12.574999999999999</v>
      </c>
      <c r="AS657" s="266">
        <v>13.1</v>
      </c>
      <c r="AT657" s="266">
        <v>13.468</v>
      </c>
      <c r="AU657" s="266">
        <v>14.031000000000001</v>
      </c>
      <c r="AV657" s="266">
        <v>14.41</v>
      </c>
      <c r="AW657" s="266">
        <v>15.153</v>
      </c>
      <c r="AX657" s="266">
        <v>16.518000000000001</v>
      </c>
      <c r="BA657" s="372">
        <v>655</v>
      </c>
      <c r="BB657" s="372">
        <v>-0.28399999999999997</v>
      </c>
      <c r="BC657" s="372">
        <v>10.961</v>
      </c>
      <c r="BD657" s="372">
        <v>0.12343</v>
      </c>
      <c r="BE657" s="372">
        <v>7.6310000000000002</v>
      </c>
      <c r="BF657" s="372">
        <v>8.3170000000000002</v>
      </c>
      <c r="BG657" s="372">
        <v>8.7539999999999996</v>
      </c>
      <c r="BH657" s="372">
        <v>8.9979999999999993</v>
      </c>
      <c r="BI657" s="372">
        <v>9.39</v>
      </c>
      <c r="BJ657" s="372">
        <v>9.6669999999999998</v>
      </c>
      <c r="BK657" s="372">
        <v>10.095000000000001</v>
      </c>
      <c r="BL657" s="372">
        <v>10.961</v>
      </c>
      <c r="BM657" s="372">
        <v>11.925000000000001</v>
      </c>
      <c r="BN657" s="372">
        <v>12.487</v>
      </c>
      <c r="BO657" s="372">
        <v>12.887</v>
      </c>
      <c r="BP657" s="372">
        <v>13.51</v>
      </c>
      <c r="BQ657" s="372">
        <v>13.936</v>
      </c>
      <c r="BR657" s="372">
        <v>14.789</v>
      </c>
      <c r="BS657" s="372">
        <v>16.413</v>
      </c>
    </row>
    <row r="658" spans="1:71" x14ac:dyDescent="0.2">
      <c r="A658" s="265">
        <f t="shared" si="317"/>
        <v>11.314</v>
      </c>
      <c r="B658" s="265">
        <f t="shared" si="318"/>
        <v>10.4535</v>
      </c>
      <c r="C658" s="265">
        <f t="shared" si="295"/>
        <v>12.2575</v>
      </c>
      <c r="D658" s="265">
        <f t="shared" si="319"/>
        <v>656</v>
      </c>
      <c r="E658" s="373">
        <f t="shared" si="320"/>
        <v>21.552361396303901</v>
      </c>
      <c r="F658" s="373">
        <f t="shared" si="321"/>
        <v>1.7960301163586585</v>
      </c>
      <c r="G658" s="373">
        <f t="shared" si="322"/>
        <v>30.552361396303901</v>
      </c>
      <c r="H658" s="374">
        <f t="shared" si="323"/>
        <v>0.99049220717551056</v>
      </c>
      <c r="I658" s="374">
        <f t="shared" si="296"/>
        <v>0.92384786785258866</v>
      </c>
      <c r="J658" s="374">
        <f t="shared" si="297"/>
        <v>0.94384951213609858</v>
      </c>
      <c r="K658" s="265" cm="1">
        <f t="array" ref="K658">$G658^gamma_drug4/($G658^gamma_drug4+(AGE_50_drug4+9)^gamma_drug4)</f>
        <v>1</v>
      </c>
      <c r="L658" s="264">
        <f t="shared" si="298"/>
        <v>656</v>
      </c>
      <c r="M658" s="264">
        <f t="shared" si="299"/>
        <v>-0.14220000000000002</v>
      </c>
      <c r="N658" s="264">
        <f t="shared" si="300"/>
        <v>11.314</v>
      </c>
      <c r="O658" s="264">
        <f t="shared" si="301"/>
        <v>0.11816499999999999</v>
      </c>
      <c r="P658" s="264">
        <f t="shared" si="302"/>
        <v>7.9310000000000009</v>
      </c>
      <c r="Q658" s="264">
        <f t="shared" si="303"/>
        <v>8.6445000000000007</v>
      </c>
      <c r="R658" s="264">
        <f t="shared" si="304"/>
        <v>9.0945</v>
      </c>
      <c r="S658" s="264">
        <f t="shared" si="305"/>
        <v>9.3434999999999988</v>
      </c>
      <c r="T658" s="264">
        <f t="shared" si="306"/>
        <v>9.7424999999999997</v>
      </c>
      <c r="U658" s="264">
        <f t="shared" si="307"/>
        <v>10.023</v>
      </c>
      <c r="V658" s="264">
        <f t="shared" si="308"/>
        <v>10.4535</v>
      </c>
      <c r="W658" s="264">
        <f t="shared" si="309"/>
        <v>11.314</v>
      </c>
      <c r="X658" s="264">
        <f t="shared" si="310"/>
        <v>12.2575</v>
      </c>
      <c r="Y658" s="264">
        <f t="shared" si="311"/>
        <v>12.801</v>
      </c>
      <c r="Z658" s="264">
        <f t="shared" si="312"/>
        <v>13.184999999999999</v>
      </c>
      <c r="AA658" s="264">
        <f t="shared" si="313"/>
        <v>13.779499999999999</v>
      </c>
      <c r="AB658" s="264">
        <f t="shared" si="314"/>
        <v>14.182</v>
      </c>
      <c r="AC658" s="264">
        <f t="shared" si="315"/>
        <v>14.980499999999999</v>
      </c>
      <c r="AD658" s="264">
        <f t="shared" si="316"/>
        <v>16.475499999999997</v>
      </c>
      <c r="AF658" s="266">
        <v>656</v>
      </c>
      <c r="AG658" s="266">
        <v>-2.9999999999999997E-4</v>
      </c>
      <c r="AH658" s="266">
        <v>11.6601</v>
      </c>
      <c r="AI658" s="266">
        <v>0.1129</v>
      </c>
      <c r="AJ658" s="266">
        <v>8.2260000000000009</v>
      </c>
      <c r="AK658" s="266">
        <v>8.9670000000000005</v>
      </c>
      <c r="AL658" s="266">
        <v>9.4290000000000003</v>
      </c>
      <c r="AM658" s="266">
        <v>9.6839999999999993</v>
      </c>
      <c r="AN658" s="266">
        <v>10.089</v>
      </c>
      <c r="AO658" s="266">
        <v>10.372999999999999</v>
      </c>
      <c r="AP658" s="266">
        <v>10.805</v>
      </c>
      <c r="AQ658" s="266">
        <v>11.66</v>
      </c>
      <c r="AR658" s="266">
        <v>12.583</v>
      </c>
      <c r="AS658" s="266">
        <v>13.108000000000001</v>
      </c>
      <c r="AT658" s="266">
        <v>13.475</v>
      </c>
      <c r="AU658" s="266">
        <v>14.04</v>
      </c>
      <c r="AV658" s="266">
        <v>14.419</v>
      </c>
      <c r="AW658" s="266">
        <v>15.163</v>
      </c>
      <c r="AX658" s="266">
        <v>16.527999999999999</v>
      </c>
      <c r="BA658" s="372">
        <v>656</v>
      </c>
      <c r="BB658" s="372">
        <v>-0.28410000000000002</v>
      </c>
      <c r="BC658" s="372">
        <v>10.9679</v>
      </c>
      <c r="BD658" s="372">
        <v>0.12343</v>
      </c>
      <c r="BE658" s="372">
        <v>7.6360000000000001</v>
      </c>
      <c r="BF658" s="372">
        <v>8.3219999999999992</v>
      </c>
      <c r="BG658" s="372">
        <v>8.76</v>
      </c>
      <c r="BH658" s="372">
        <v>9.0030000000000001</v>
      </c>
      <c r="BI658" s="372">
        <v>9.3960000000000008</v>
      </c>
      <c r="BJ658" s="372">
        <v>9.673</v>
      </c>
      <c r="BK658" s="372">
        <v>10.102</v>
      </c>
      <c r="BL658" s="372">
        <v>10.968</v>
      </c>
      <c r="BM658" s="372">
        <v>11.932</v>
      </c>
      <c r="BN658" s="372">
        <v>12.494</v>
      </c>
      <c r="BO658" s="372">
        <v>12.895</v>
      </c>
      <c r="BP658" s="372">
        <v>13.519</v>
      </c>
      <c r="BQ658" s="372">
        <v>13.945</v>
      </c>
      <c r="BR658" s="372">
        <v>14.798</v>
      </c>
      <c r="BS658" s="372">
        <v>16.422999999999998</v>
      </c>
    </row>
    <row r="659" spans="1:71" x14ac:dyDescent="0.2">
      <c r="A659" s="265">
        <f t="shared" si="317"/>
        <v>11.321</v>
      </c>
      <c r="B659" s="265">
        <f t="shared" si="318"/>
        <v>10.4595</v>
      </c>
      <c r="C659" s="265">
        <f t="shared" si="295"/>
        <v>12.265000000000001</v>
      </c>
      <c r="D659" s="265">
        <f t="shared" si="319"/>
        <v>657</v>
      </c>
      <c r="E659" s="373">
        <f t="shared" si="320"/>
        <v>21.585215605749486</v>
      </c>
      <c r="F659" s="373">
        <f t="shared" si="321"/>
        <v>1.7987679671457906</v>
      </c>
      <c r="G659" s="373">
        <f t="shared" si="322"/>
        <v>30.585215605749486</v>
      </c>
      <c r="H659" s="374">
        <f t="shared" si="323"/>
        <v>0.99053613475875579</v>
      </c>
      <c r="I659" s="374">
        <f t="shared" si="296"/>
        <v>0.9240759046168554</v>
      </c>
      <c r="J659" s="374">
        <f t="shared" si="297"/>
        <v>0.94399742429491673</v>
      </c>
      <c r="K659" s="265" cm="1">
        <f t="array" ref="K659">$G659^gamma_drug4/($G659^gamma_drug4+(AGE_50_drug4+9)^gamma_drug4)</f>
        <v>1</v>
      </c>
      <c r="L659" s="264">
        <f t="shared" si="298"/>
        <v>657</v>
      </c>
      <c r="M659" s="264">
        <f t="shared" si="299"/>
        <v>-0.1424</v>
      </c>
      <c r="N659" s="264">
        <f t="shared" si="300"/>
        <v>11.32075</v>
      </c>
      <c r="O659" s="264">
        <f t="shared" si="301"/>
        <v>0.11818000000000001</v>
      </c>
      <c r="P659" s="264">
        <f t="shared" si="302"/>
        <v>7.9350000000000005</v>
      </c>
      <c r="Q659" s="264">
        <f t="shared" si="303"/>
        <v>8.6494999999999997</v>
      </c>
      <c r="R659" s="264">
        <f t="shared" si="304"/>
        <v>9.1000000000000014</v>
      </c>
      <c r="S659" s="264">
        <f t="shared" si="305"/>
        <v>9.3490000000000002</v>
      </c>
      <c r="T659" s="264">
        <f t="shared" si="306"/>
        <v>9.7480000000000011</v>
      </c>
      <c r="U659" s="264">
        <f t="shared" si="307"/>
        <v>10.028500000000001</v>
      </c>
      <c r="V659" s="264">
        <f t="shared" si="308"/>
        <v>10.4595</v>
      </c>
      <c r="W659" s="264">
        <f t="shared" si="309"/>
        <v>11.321</v>
      </c>
      <c r="X659" s="264">
        <f t="shared" si="310"/>
        <v>12.265000000000001</v>
      </c>
      <c r="Y659" s="264">
        <f t="shared" si="311"/>
        <v>12.8085</v>
      </c>
      <c r="Z659" s="264">
        <f t="shared" si="312"/>
        <v>13.193000000000001</v>
      </c>
      <c r="AA659" s="264">
        <f t="shared" si="313"/>
        <v>13.788</v>
      </c>
      <c r="AB659" s="264">
        <f t="shared" si="314"/>
        <v>14.191000000000001</v>
      </c>
      <c r="AC659" s="264">
        <f t="shared" si="315"/>
        <v>14.99</v>
      </c>
      <c r="AD659" s="264">
        <f t="shared" si="316"/>
        <v>16.486499999999999</v>
      </c>
      <c r="AF659" s="266">
        <v>657</v>
      </c>
      <c r="AG659" s="266">
        <v>-5.0000000000000001E-4</v>
      </c>
      <c r="AH659" s="266">
        <v>11.6668</v>
      </c>
      <c r="AI659" s="266">
        <v>0.11292000000000001</v>
      </c>
      <c r="AJ659" s="266">
        <v>8.23</v>
      </c>
      <c r="AK659" s="266">
        <v>8.9719999999999995</v>
      </c>
      <c r="AL659" s="266">
        <v>9.4350000000000005</v>
      </c>
      <c r="AM659" s="266">
        <v>9.6890000000000001</v>
      </c>
      <c r="AN659" s="266">
        <v>10.095000000000001</v>
      </c>
      <c r="AO659" s="266">
        <v>10.378</v>
      </c>
      <c r="AP659" s="266">
        <v>10.811</v>
      </c>
      <c r="AQ659" s="266">
        <v>11.667</v>
      </c>
      <c r="AR659" s="266">
        <v>12.59</v>
      </c>
      <c r="AS659" s="266">
        <v>13.115</v>
      </c>
      <c r="AT659" s="266">
        <v>13.483000000000001</v>
      </c>
      <c r="AU659" s="266">
        <v>14.048</v>
      </c>
      <c r="AV659" s="266">
        <v>14.428000000000001</v>
      </c>
      <c r="AW659" s="266">
        <v>15.172000000000001</v>
      </c>
      <c r="AX659" s="266">
        <v>16.539000000000001</v>
      </c>
      <c r="BA659" s="372">
        <v>657</v>
      </c>
      <c r="BB659" s="372">
        <v>-0.2843</v>
      </c>
      <c r="BC659" s="372">
        <v>10.9747</v>
      </c>
      <c r="BD659" s="372">
        <v>0.12343999999999999</v>
      </c>
      <c r="BE659" s="372">
        <v>7.64</v>
      </c>
      <c r="BF659" s="372">
        <v>8.327</v>
      </c>
      <c r="BG659" s="372">
        <v>8.7650000000000006</v>
      </c>
      <c r="BH659" s="372">
        <v>9.0090000000000003</v>
      </c>
      <c r="BI659" s="372">
        <v>9.4009999999999998</v>
      </c>
      <c r="BJ659" s="372">
        <v>9.6790000000000003</v>
      </c>
      <c r="BK659" s="372">
        <v>10.108000000000001</v>
      </c>
      <c r="BL659" s="372">
        <v>10.975</v>
      </c>
      <c r="BM659" s="372">
        <v>11.94</v>
      </c>
      <c r="BN659" s="372">
        <v>12.502000000000001</v>
      </c>
      <c r="BO659" s="372">
        <v>12.903</v>
      </c>
      <c r="BP659" s="372">
        <v>13.528</v>
      </c>
      <c r="BQ659" s="372">
        <v>13.954000000000001</v>
      </c>
      <c r="BR659" s="372">
        <v>14.808</v>
      </c>
      <c r="BS659" s="372">
        <v>16.434000000000001</v>
      </c>
    </row>
    <row r="660" spans="1:71" x14ac:dyDescent="0.2">
      <c r="A660" s="265">
        <f t="shared" si="317"/>
        <v>11.327500000000001</v>
      </c>
      <c r="B660" s="265">
        <f t="shared" si="318"/>
        <v>10.4655</v>
      </c>
      <c r="C660" s="265">
        <f t="shared" si="295"/>
        <v>12.271999999999998</v>
      </c>
      <c r="D660" s="265">
        <f t="shared" si="319"/>
        <v>658</v>
      </c>
      <c r="E660" s="373">
        <f t="shared" si="320"/>
        <v>21.618069815195071</v>
      </c>
      <c r="F660" s="373">
        <f t="shared" si="321"/>
        <v>1.8015058179329226</v>
      </c>
      <c r="G660" s="373">
        <f t="shared" si="322"/>
        <v>30.618069815195071</v>
      </c>
      <c r="H660" s="374">
        <f t="shared" si="323"/>
        <v>0.99057981448167776</v>
      </c>
      <c r="I660" s="374">
        <f t="shared" si="296"/>
        <v>0.92430307066419615</v>
      </c>
      <c r="J660" s="374">
        <f t="shared" si="297"/>
        <v>0.94414481166961317</v>
      </c>
      <c r="K660" s="265" cm="1">
        <f t="array" ref="K660">$G660^gamma_drug4/($G660^gamma_drug4+(AGE_50_drug4+9)^gamma_drug4)</f>
        <v>1</v>
      </c>
      <c r="L660" s="264">
        <f t="shared" si="298"/>
        <v>658</v>
      </c>
      <c r="M660" s="264">
        <f t="shared" si="299"/>
        <v>-0.14249999999999999</v>
      </c>
      <c r="N660" s="264">
        <f t="shared" si="300"/>
        <v>11.327450000000001</v>
      </c>
      <c r="O660" s="264">
        <f t="shared" si="301"/>
        <v>0.11818999999999999</v>
      </c>
      <c r="P660" s="264">
        <f t="shared" si="302"/>
        <v>7.9399999999999995</v>
      </c>
      <c r="Q660" s="264">
        <f t="shared" si="303"/>
        <v>8.6545000000000005</v>
      </c>
      <c r="R660" s="264">
        <f t="shared" si="304"/>
        <v>9.1050000000000004</v>
      </c>
      <c r="S660" s="264">
        <f t="shared" si="305"/>
        <v>9.3539999999999992</v>
      </c>
      <c r="T660" s="264">
        <f t="shared" si="306"/>
        <v>9.7534999999999989</v>
      </c>
      <c r="U660" s="264">
        <f t="shared" si="307"/>
        <v>10.034500000000001</v>
      </c>
      <c r="V660" s="264">
        <f t="shared" si="308"/>
        <v>10.4655</v>
      </c>
      <c r="W660" s="264">
        <f t="shared" si="309"/>
        <v>11.327500000000001</v>
      </c>
      <c r="X660" s="264">
        <f t="shared" si="310"/>
        <v>12.271999999999998</v>
      </c>
      <c r="Y660" s="264">
        <f t="shared" si="311"/>
        <v>12.8165</v>
      </c>
      <c r="Z660" s="264">
        <f t="shared" si="312"/>
        <v>13.201000000000001</v>
      </c>
      <c r="AA660" s="264">
        <f t="shared" si="313"/>
        <v>13.7965</v>
      </c>
      <c r="AB660" s="264">
        <f t="shared" si="314"/>
        <v>14.1995</v>
      </c>
      <c r="AC660" s="264">
        <f t="shared" si="315"/>
        <v>14.998999999999999</v>
      </c>
      <c r="AD660" s="264">
        <f t="shared" si="316"/>
        <v>16.497500000000002</v>
      </c>
      <c r="AF660" s="266">
        <v>658</v>
      </c>
      <c r="AG660" s="266">
        <v>-5.9999999999999995E-4</v>
      </c>
      <c r="AH660" s="266">
        <v>11.673400000000001</v>
      </c>
      <c r="AI660" s="266">
        <v>0.11294</v>
      </c>
      <c r="AJ660" s="266">
        <v>8.2349999999999994</v>
      </c>
      <c r="AK660" s="266">
        <v>8.9760000000000009</v>
      </c>
      <c r="AL660" s="266">
        <v>9.44</v>
      </c>
      <c r="AM660" s="266">
        <v>9.6940000000000008</v>
      </c>
      <c r="AN660" s="266">
        <v>10.1</v>
      </c>
      <c r="AO660" s="266">
        <v>10.384</v>
      </c>
      <c r="AP660" s="266">
        <v>10.817</v>
      </c>
      <c r="AQ660" s="266">
        <v>11.673</v>
      </c>
      <c r="AR660" s="266">
        <v>12.597</v>
      </c>
      <c r="AS660" s="266">
        <v>13.122999999999999</v>
      </c>
      <c r="AT660" s="266">
        <v>13.491</v>
      </c>
      <c r="AU660" s="266">
        <v>14.057</v>
      </c>
      <c r="AV660" s="266">
        <v>14.436</v>
      </c>
      <c r="AW660" s="266">
        <v>15.180999999999999</v>
      </c>
      <c r="AX660" s="266">
        <v>16.55</v>
      </c>
      <c r="BA660" s="372">
        <v>658</v>
      </c>
      <c r="BB660" s="372">
        <v>-0.28439999999999999</v>
      </c>
      <c r="BC660" s="372">
        <v>10.9815</v>
      </c>
      <c r="BD660" s="372">
        <v>0.12343999999999999</v>
      </c>
      <c r="BE660" s="372">
        <v>7.6449999999999996</v>
      </c>
      <c r="BF660" s="372">
        <v>8.3330000000000002</v>
      </c>
      <c r="BG660" s="372">
        <v>8.77</v>
      </c>
      <c r="BH660" s="372">
        <v>9.0139999999999993</v>
      </c>
      <c r="BI660" s="372">
        <v>9.407</v>
      </c>
      <c r="BJ660" s="372">
        <v>9.6850000000000005</v>
      </c>
      <c r="BK660" s="372">
        <v>10.114000000000001</v>
      </c>
      <c r="BL660" s="372">
        <v>10.981999999999999</v>
      </c>
      <c r="BM660" s="372">
        <v>11.946999999999999</v>
      </c>
      <c r="BN660" s="372">
        <v>12.51</v>
      </c>
      <c r="BO660" s="372">
        <v>12.911</v>
      </c>
      <c r="BP660" s="372">
        <v>13.536</v>
      </c>
      <c r="BQ660" s="372">
        <v>13.962999999999999</v>
      </c>
      <c r="BR660" s="372">
        <v>14.817</v>
      </c>
      <c r="BS660" s="372">
        <v>16.445</v>
      </c>
    </row>
    <row r="661" spans="1:71" x14ac:dyDescent="0.2">
      <c r="A661" s="265">
        <f t="shared" si="317"/>
        <v>11.334</v>
      </c>
      <c r="B661" s="265">
        <f t="shared" si="318"/>
        <v>10.471499999999999</v>
      </c>
      <c r="C661" s="265">
        <f t="shared" si="295"/>
        <v>12.279500000000001</v>
      </c>
      <c r="D661" s="265">
        <f t="shared" si="319"/>
        <v>659</v>
      </c>
      <c r="E661" s="373">
        <f t="shared" si="320"/>
        <v>21.650924024640656</v>
      </c>
      <c r="F661" s="373">
        <f t="shared" si="321"/>
        <v>1.8042436687200547</v>
      </c>
      <c r="G661" s="373">
        <f t="shared" si="322"/>
        <v>30.650924024640656</v>
      </c>
      <c r="H661" s="374">
        <f t="shared" si="323"/>
        <v>0.99062324798882684</v>
      </c>
      <c r="I661" s="374">
        <f t="shared" si="296"/>
        <v>0.92452936991506951</v>
      </c>
      <c r="J661" s="374">
        <f t="shared" si="297"/>
        <v>0.94429167656143043</v>
      </c>
      <c r="K661" s="265" cm="1">
        <f t="array" ref="K661">$G661^gamma_drug4/($G661^gamma_drug4+(AGE_50_drug4+9)^gamma_drug4)</f>
        <v>1</v>
      </c>
      <c r="L661" s="264">
        <f t="shared" si="298"/>
        <v>659</v>
      </c>
      <c r="M661" s="264">
        <f t="shared" si="299"/>
        <v>-0.14270000000000002</v>
      </c>
      <c r="N661" s="264">
        <f t="shared" si="300"/>
        <v>11.334150000000001</v>
      </c>
      <c r="O661" s="264">
        <f t="shared" si="301"/>
        <v>0.118205</v>
      </c>
      <c r="P661" s="264">
        <f t="shared" si="302"/>
        <v>7.9445000000000006</v>
      </c>
      <c r="Q661" s="264">
        <f t="shared" si="303"/>
        <v>8.6594999999999995</v>
      </c>
      <c r="R661" s="264">
        <f t="shared" si="304"/>
        <v>9.1105</v>
      </c>
      <c r="S661" s="264">
        <f t="shared" si="305"/>
        <v>9.36</v>
      </c>
      <c r="T661" s="264">
        <f t="shared" si="306"/>
        <v>9.7594999999999992</v>
      </c>
      <c r="U661" s="264">
        <f t="shared" si="307"/>
        <v>10.040500000000002</v>
      </c>
      <c r="V661" s="264">
        <f t="shared" si="308"/>
        <v>10.471499999999999</v>
      </c>
      <c r="W661" s="264">
        <f t="shared" si="309"/>
        <v>11.334</v>
      </c>
      <c r="X661" s="264">
        <f t="shared" si="310"/>
        <v>12.279500000000001</v>
      </c>
      <c r="Y661" s="264">
        <f t="shared" si="311"/>
        <v>12.8245</v>
      </c>
      <c r="Z661" s="264">
        <f t="shared" si="312"/>
        <v>13.209</v>
      </c>
      <c r="AA661" s="264">
        <f t="shared" si="313"/>
        <v>13.805</v>
      </c>
      <c r="AB661" s="264">
        <f t="shared" si="314"/>
        <v>14.208500000000001</v>
      </c>
      <c r="AC661" s="264">
        <f t="shared" si="315"/>
        <v>15.009</v>
      </c>
      <c r="AD661" s="264">
        <f t="shared" si="316"/>
        <v>16.507999999999999</v>
      </c>
      <c r="AF661" s="266">
        <v>659</v>
      </c>
      <c r="AG661" s="266">
        <v>-8.0000000000000004E-4</v>
      </c>
      <c r="AH661" s="266">
        <v>11.68</v>
      </c>
      <c r="AI661" s="266">
        <v>0.11296</v>
      </c>
      <c r="AJ661" s="266">
        <v>8.2390000000000008</v>
      </c>
      <c r="AK661" s="266">
        <v>8.9809999999999999</v>
      </c>
      <c r="AL661" s="266">
        <v>9.4450000000000003</v>
      </c>
      <c r="AM661" s="266">
        <v>9.6999999999999993</v>
      </c>
      <c r="AN661" s="266">
        <v>10.106</v>
      </c>
      <c r="AO661" s="266">
        <v>10.39</v>
      </c>
      <c r="AP661" s="266">
        <v>10.823</v>
      </c>
      <c r="AQ661" s="266">
        <v>11.68</v>
      </c>
      <c r="AR661" s="266">
        <v>12.605</v>
      </c>
      <c r="AS661" s="266">
        <v>13.131</v>
      </c>
      <c r="AT661" s="266">
        <v>13.499000000000001</v>
      </c>
      <c r="AU661" s="266">
        <v>14.065</v>
      </c>
      <c r="AV661" s="266">
        <v>14.445</v>
      </c>
      <c r="AW661" s="266">
        <v>15.191000000000001</v>
      </c>
      <c r="AX661" s="266">
        <v>16.559999999999999</v>
      </c>
      <c r="BA661" s="372">
        <v>659</v>
      </c>
      <c r="BB661" s="372">
        <v>-0.28460000000000002</v>
      </c>
      <c r="BC661" s="372">
        <v>10.988300000000001</v>
      </c>
      <c r="BD661" s="372">
        <v>0.12345</v>
      </c>
      <c r="BE661" s="372">
        <v>7.65</v>
      </c>
      <c r="BF661" s="372">
        <v>8.3379999999999992</v>
      </c>
      <c r="BG661" s="372">
        <v>8.7759999999999998</v>
      </c>
      <c r="BH661" s="372">
        <v>9.02</v>
      </c>
      <c r="BI661" s="372">
        <v>9.4130000000000003</v>
      </c>
      <c r="BJ661" s="372">
        <v>9.6910000000000007</v>
      </c>
      <c r="BK661" s="372">
        <v>10.119999999999999</v>
      </c>
      <c r="BL661" s="372">
        <v>10.988</v>
      </c>
      <c r="BM661" s="372">
        <v>11.954000000000001</v>
      </c>
      <c r="BN661" s="372">
        <v>12.518000000000001</v>
      </c>
      <c r="BO661" s="372">
        <v>12.919</v>
      </c>
      <c r="BP661" s="372">
        <v>13.545</v>
      </c>
      <c r="BQ661" s="372">
        <v>13.972</v>
      </c>
      <c r="BR661" s="372">
        <v>14.827</v>
      </c>
      <c r="BS661" s="372">
        <v>16.456</v>
      </c>
    </row>
    <row r="662" spans="1:71" x14ac:dyDescent="0.2">
      <c r="A662" s="265">
        <f t="shared" si="317"/>
        <v>11.340999999999999</v>
      </c>
      <c r="B662" s="265">
        <f t="shared" si="318"/>
        <v>10.477499999999999</v>
      </c>
      <c r="C662" s="265">
        <f t="shared" si="295"/>
        <v>12.286999999999999</v>
      </c>
      <c r="D662" s="265">
        <f t="shared" si="319"/>
        <v>660</v>
      </c>
      <c r="E662" s="373">
        <f t="shared" si="320"/>
        <v>21.683778234086244</v>
      </c>
      <c r="F662" s="373">
        <f t="shared" si="321"/>
        <v>1.8069815195071868</v>
      </c>
      <c r="G662" s="373">
        <f t="shared" si="322"/>
        <v>30.683778234086244</v>
      </c>
      <c r="H662" s="374">
        <f t="shared" si="323"/>
        <v>0.99066643691227685</v>
      </c>
      <c r="I662" s="374">
        <f t="shared" si="296"/>
        <v>0.92475480627041218</v>
      </c>
      <c r="J662" s="374">
        <f t="shared" si="297"/>
        <v>0.94443802125982013</v>
      </c>
      <c r="K662" s="265" cm="1">
        <f t="array" ref="K662">$G662^gamma_drug4/($G662^gamma_drug4+(AGE_50_drug4+9)^gamma_drug4)</f>
        <v>1</v>
      </c>
      <c r="L662" s="264">
        <f t="shared" si="298"/>
        <v>660</v>
      </c>
      <c r="M662" s="264">
        <f t="shared" si="299"/>
        <v>-0.14285</v>
      </c>
      <c r="N662" s="264">
        <f t="shared" si="300"/>
        <v>11.34085</v>
      </c>
      <c r="O662" s="264">
        <f t="shared" si="301"/>
        <v>0.11821000000000001</v>
      </c>
      <c r="P662" s="264">
        <f t="shared" si="302"/>
        <v>7.9485000000000001</v>
      </c>
      <c r="Q662" s="264">
        <f t="shared" si="303"/>
        <v>8.6645000000000003</v>
      </c>
      <c r="R662" s="264">
        <f t="shared" si="304"/>
        <v>9.1155000000000008</v>
      </c>
      <c r="S662" s="264">
        <f t="shared" si="305"/>
        <v>9.3650000000000002</v>
      </c>
      <c r="T662" s="264">
        <f t="shared" si="306"/>
        <v>9.7654999999999994</v>
      </c>
      <c r="U662" s="264">
        <f t="shared" si="307"/>
        <v>10.045999999999999</v>
      </c>
      <c r="V662" s="264">
        <f t="shared" si="308"/>
        <v>10.477499999999999</v>
      </c>
      <c r="W662" s="264">
        <f t="shared" si="309"/>
        <v>11.340999999999999</v>
      </c>
      <c r="X662" s="264">
        <f t="shared" si="310"/>
        <v>12.286999999999999</v>
      </c>
      <c r="Y662" s="264">
        <f t="shared" si="311"/>
        <v>12.832000000000001</v>
      </c>
      <c r="Z662" s="264">
        <f t="shared" si="312"/>
        <v>13.216999999999999</v>
      </c>
      <c r="AA662" s="264">
        <f t="shared" si="313"/>
        <v>13.813000000000001</v>
      </c>
      <c r="AB662" s="264">
        <f t="shared" si="314"/>
        <v>14.217500000000001</v>
      </c>
      <c r="AC662" s="264">
        <f t="shared" si="315"/>
        <v>15.018000000000001</v>
      </c>
      <c r="AD662" s="264">
        <f t="shared" si="316"/>
        <v>16.518000000000001</v>
      </c>
      <c r="AF662" s="266">
        <v>660</v>
      </c>
      <c r="AG662" s="266">
        <v>-1E-3</v>
      </c>
      <c r="AH662" s="266">
        <v>11.6866</v>
      </c>
      <c r="AI662" s="266">
        <v>0.11297</v>
      </c>
      <c r="AJ662" s="266">
        <v>8.2430000000000003</v>
      </c>
      <c r="AK662" s="266">
        <v>8.9860000000000007</v>
      </c>
      <c r="AL662" s="266">
        <v>9.4499999999999993</v>
      </c>
      <c r="AM662" s="266">
        <v>9.7050000000000001</v>
      </c>
      <c r="AN662" s="266">
        <v>10.112</v>
      </c>
      <c r="AO662" s="266">
        <v>10.395</v>
      </c>
      <c r="AP662" s="266">
        <v>10.829000000000001</v>
      </c>
      <c r="AQ662" s="266">
        <v>11.686999999999999</v>
      </c>
      <c r="AR662" s="266">
        <v>12.612</v>
      </c>
      <c r="AS662" s="266">
        <v>13.138</v>
      </c>
      <c r="AT662" s="266">
        <v>13.507</v>
      </c>
      <c r="AU662" s="266">
        <v>14.073</v>
      </c>
      <c r="AV662" s="266">
        <v>14.454000000000001</v>
      </c>
      <c r="AW662" s="266">
        <v>15.2</v>
      </c>
      <c r="AX662" s="266">
        <v>16.57</v>
      </c>
      <c r="BA662" s="372">
        <v>660</v>
      </c>
      <c r="BB662" s="372">
        <v>-0.28470000000000001</v>
      </c>
      <c r="BC662" s="372">
        <v>10.995100000000001</v>
      </c>
      <c r="BD662" s="372">
        <v>0.12345</v>
      </c>
      <c r="BE662" s="372">
        <v>7.6539999999999999</v>
      </c>
      <c r="BF662" s="372">
        <v>8.343</v>
      </c>
      <c r="BG662" s="372">
        <v>8.7810000000000006</v>
      </c>
      <c r="BH662" s="372">
        <v>9.0250000000000004</v>
      </c>
      <c r="BI662" s="372">
        <v>9.4190000000000005</v>
      </c>
      <c r="BJ662" s="372">
        <v>9.6969999999999992</v>
      </c>
      <c r="BK662" s="372">
        <v>10.125999999999999</v>
      </c>
      <c r="BL662" s="372">
        <v>10.994999999999999</v>
      </c>
      <c r="BM662" s="372">
        <v>11.962</v>
      </c>
      <c r="BN662" s="372">
        <v>12.526</v>
      </c>
      <c r="BO662" s="372">
        <v>12.927</v>
      </c>
      <c r="BP662" s="372">
        <v>13.553000000000001</v>
      </c>
      <c r="BQ662" s="372">
        <v>13.981</v>
      </c>
      <c r="BR662" s="372">
        <v>14.836</v>
      </c>
      <c r="BS662" s="372">
        <v>16.466000000000001</v>
      </c>
    </row>
    <row r="663" spans="1:71" x14ac:dyDescent="0.2">
      <c r="A663" s="265">
        <f t="shared" si="317"/>
        <v>11.3475</v>
      </c>
      <c r="B663" s="265">
        <f t="shared" si="318"/>
        <v>10.484</v>
      </c>
      <c r="C663" s="265">
        <f t="shared" si="295"/>
        <v>12.294</v>
      </c>
      <c r="D663" s="265">
        <f t="shared" si="319"/>
        <v>661</v>
      </c>
      <c r="E663" s="373">
        <f t="shared" si="320"/>
        <v>21.716632443531829</v>
      </c>
      <c r="F663" s="373">
        <f t="shared" si="321"/>
        <v>1.8097193702943191</v>
      </c>
      <c r="G663" s="373">
        <f t="shared" si="322"/>
        <v>30.716632443531829</v>
      </c>
      <c r="H663" s="374">
        <f t="shared" si="323"/>
        <v>0.9907093828717306</v>
      </c>
      <c r="I663" s="374">
        <f t="shared" si="296"/>
        <v>0.92497938361173881</v>
      </c>
      <c r="J663" s="374">
        <f t="shared" si="297"/>
        <v>0.94458384804251128</v>
      </c>
      <c r="K663" s="265" cm="1">
        <f t="array" ref="K663">$G663^gamma_drug4/($G663^gamma_drug4+(AGE_50_drug4+9)^gamma_drug4)</f>
        <v>1</v>
      </c>
      <c r="L663" s="264">
        <f t="shared" si="298"/>
        <v>661</v>
      </c>
      <c r="M663" s="264">
        <f t="shared" si="299"/>
        <v>-0.14304999999999998</v>
      </c>
      <c r="N663" s="264">
        <f t="shared" si="300"/>
        <v>11.3476</v>
      </c>
      <c r="O663" s="264">
        <f t="shared" si="301"/>
        <v>0.118225</v>
      </c>
      <c r="P663" s="264">
        <f t="shared" si="302"/>
        <v>7.9535</v>
      </c>
      <c r="Q663" s="264">
        <f t="shared" si="303"/>
        <v>8.6694999999999993</v>
      </c>
      <c r="R663" s="264">
        <f t="shared" si="304"/>
        <v>9.1210000000000004</v>
      </c>
      <c r="S663" s="264">
        <f t="shared" si="305"/>
        <v>9.3704999999999998</v>
      </c>
      <c r="T663" s="264">
        <f t="shared" si="306"/>
        <v>9.7705000000000002</v>
      </c>
      <c r="U663" s="264">
        <f t="shared" si="307"/>
        <v>10.052</v>
      </c>
      <c r="V663" s="264">
        <f t="shared" si="308"/>
        <v>10.484</v>
      </c>
      <c r="W663" s="264">
        <f t="shared" si="309"/>
        <v>11.3475</v>
      </c>
      <c r="X663" s="264">
        <f t="shared" si="310"/>
        <v>12.294</v>
      </c>
      <c r="Y663" s="264">
        <f t="shared" si="311"/>
        <v>12.84</v>
      </c>
      <c r="Z663" s="264">
        <f t="shared" si="312"/>
        <v>13.225000000000001</v>
      </c>
      <c r="AA663" s="264">
        <f t="shared" si="313"/>
        <v>13.821999999999999</v>
      </c>
      <c r="AB663" s="264">
        <f t="shared" si="314"/>
        <v>14.225999999999999</v>
      </c>
      <c r="AC663" s="264">
        <f t="shared" si="315"/>
        <v>15.0275</v>
      </c>
      <c r="AD663" s="264">
        <f t="shared" si="316"/>
        <v>16.529</v>
      </c>
      <c r="AF663" s="266">
        <v>661</v>
      </c>
      <c r="AG663" s="266">
        <v>-1.1999999999999999E-3</v>
      </c>
      <c r="AH663" s="266">
        <v>11.693300000000001</v>
      </c>
      <c r="AI663" s="266">
        <v>0.11298999999999999</v>
      </c>
      <c r="AJ663" s="266">
        <v>8.2479999999999993</v>
      </c>
      <c r="AK663" s="266">
        <v>8.9909999999999997</v>
      </c>
      <c r="AL663" s="266">
        <v>9.4550000000000001</v>
      </c>
      <c r="AM663" s="266">
        <v>9.7100000000000009</v>
      </c>
      <c r="AN663" s="266">
        <v>10.117000000000001</v>
      </c>
      <c r="AO663" s="266">
        <v>10.401</v>
      </c>
      <c r="AP663" s="266">
        <v>10.835000000000001</v>
      </c>
      <c r="AQ663" s="266">
        <v>11.693</v>
      </c>
      <c r="AR663" s="266">
        <v>12.619</v>
      </c>
      <c r="AS663" s="266">
        <v>13.146000000000001</v>
      </c>
      <c r="AT663" s="266">
        <v>13.515000000000001</v>
      </c>
      <c r="AU663" s="266">
        <v>14.082000000000001</v>
      </c>
      <c r="AV663" s="266">
        <v>14.462</v>
      </c>
      <c r="AW663" s="266">
        <v>15.209</v>
      </c>
      <c r="AX663" s="266">
        <v>16.581</v>
      </c>
      <c r="BA663" s="372">
        <v>661</v>
      </c>
      <c r="BB663" s="372">
        <v>-0.28489999999999999</v>
      </c>
      <c r="BC663" s="372">
        <v>11.001899999999999</v>
      </c>
      <c r="BD663" s="372">
        <v>0.12346</v>
      </c>
      <c r="BE663" s="372">
        <v>7.6589999999999998</v>
      </c>
      <c r="BF663" s="372">
        <v>8.3480000000000008</v>
      </c>
      <c r="BG663" s="372">
        <v>8.7870000000000008</v>
      </c>
      <c r="BH663" s="372">
        <v>9.0310000000000006</v>
      </c>
      <c r="BI663" s="372">
        <v>9.4239999999999995</v>
      </c>
      <c r="BJ663" s="372">
        <v>9.7029999999999994</v>
      </c>
      <c r="BK663" s="372">
        <v>10.132999999999999</v>
      </c>
      <c r="BL663" s="372">
        <v>11.002000000000001</v>
      </c>
      <c r="BM663" s="372">
        <v>11.968999999999999</v>
      </c>
      <c r="BN663" s="372">
        <v>12.534000000000001</v>
      </c>
      <c r="BO663" s="372">
        <v>12.935</v>
      </c>
      <c r="BP663" s="372">
        <v>13.561999999999999</v>
      </c>
      <c r="BQ663" s="372">
        <v>13.99</v>
      </c>
      <c r="BR663" s="372">
        <v>14.846</v>
      </c>
      <c r="BS663" s="372">
        <v>16.477</v>
      </c>
    </row>
    <row r="664" spans="1:71" x14ac:dyDescent="0.2">
      <c r="A664" s="265">
        <f t="shared" si="317"/>
        <v>11.3545</v>
      </c>
      <c r="B664" s="265">
        <f t="shared" si="318"/>
        <v>10.489999999999998</v>
      </c>
      <c r="C664" s="265">
        <f t="shared" si="295"/>
        <v>12.302</v>
      </c>
      <c r="D664" s="265">
        <f t="shared" si="319"/>
        <v>662</v>
      </c>
      <c r="E664" s="373">
        <f t="shared" si="320"/>
        <v>21.749486652977414</v>
      </c>
      <c r="F664" s="373">
        <f t="shared" si="321"/>
        <v>1.8124572210814511</v>
      </c>
      <c r="G664" s="373">
        <f t="shared" si="322"/>
        <v>30.749486652977414</v>
      </c>
      <c r="H664" s="374">
        <f t="shared" si="323"/>
        <v>0.9907520874746254</v>
      </c>
      <c r="I664" s="374">
        <f t="shared" si="296"/>
        <v>0.92520310580124099</v>
      </c>
      <c r="J664" s="374">
        <f t="shared" si="297"/>
        <v>0.94472915917557676</v>
      </c>
      <c r="K664" s="265" cm="1">
        <f t="array" ref="K664">$G664^gamma_drug4/($G664^gamma_drug4+(AGE_50_drug4+9)^gamma_drug4)</f>
        <v>1</v>
      </c>
      <c r="L664" s="264">
        <f t="shared" si="298"/>
        <v>662</v>
      </c>
      <c r="M664" s="264">
        <f t="shared" si="299"/>
        <v>-0.14319999999999999</v>
      </c>
      <c r="N664" s="264">
        <f t="shared" si="300"/>
        <v>11.35435</v>
      </c>
      <c r="O664" s="264">
        <f t="shared" si="301"/>
        <v>0.11823500000000001</v>
      </c>
      <c r="P664" s="264">
        <f t="shared" si="302"/>
        <v>7.9580000000000002</v>
      </c>
      <c r="Q664" s="264">
        <f t="shared" si="303"/>
        <v>8.6745000000000001</v>
      </c>
      <c r="R664" s="264">
        <f t="shared" si="304"/>
        <v>9.1260000000000012</v>
      </c>
      <c r="S664" s="264">
        <f t="shared" si="305"/>
        <v>9.3760000000000012</v>
      </c>
      <c r="T664" s="264">
        <f t="shared" si="306"/>
        <v>9.7764999999999986</v>
      </c>
      <c r="U664" s="264">
        <f t="shared" si="307"/>
        <v>10.058</v>
      </c>
      <c r="V664" s="264">
        <f t="shared" si="308"/>
        <v>10.489999999999998</v>
      </c>
      <c r="W664" s="264">
        <f t="shared" si="309"/>
        <v>11.3545</v>
      </c>
      <c r="X664" s="264">
        <f t="shared" si="310"/>
        <v>12.302</v>
      </c>
      <c r="Y664" s="264">
        <f t="shared" si="311"/>
        <v>12.847999999999999</v>
      </c>
      <c r="Z664" s="264">
        <f t="shared" si="312"/>
        <v>13.233000000000001</v>
      </c>
      <c r="AA664" s="264">
        <f t="shared" si="313"/>
        <v>13.83</v>
      </c>
      <c r="AB664" s="264">
        <f t="shared" si="314"/>
        <v>14.234500000000001</v>
      </c>
      <c r="AC664" s="264">
        <f t="shared" si="315"/>
        <v>15.036999999999999</v>
      </c>
      <c r="AD664" s="264">
        <f t="shared" si="316"/>
        <v>16.539499999999997</v>
      </c>
      <c r="AF664" s="266">
        <v>662</v>
      </c>
      <c r="AG664" s="266">
        <v>-1.4E-3</v>
      </c>
      <c r="AH664" s="266">
        <v>11.6999</v>
      </c>
      <c r="AI664" s="266">
        <v>0.11301</v>
      </c>
      <c r="AJ664" s="266">
        <v>8.2520000000000007</v>
      </c>
      <c r="AK664" s="266">
        <v>8.9960000000000004</v>
      </c>
      <c r="AL664" s="266">
        <v>9.4600000000000009</v>
      </c>
      <c r="AM664" s="266">
        <v>9.7149999999999999</v>
      </c>
      <c r="AN664" s="266">
        <v>10.122999999999999</v>
      </c>
      <c r="AO664" s="266">
        <v>10.407</v>
      </c>
      <c r="AP664" s="266">
        <v>10.840999999999999</v>
      </c>
      <c r="AQ664" s="266">
        <v>11.7</v>
      </c>
      <c r="AR664" s="266">
        <v>12.627000000000001</v>
      </c>
      <c r="AS664" s="266">
        <v>13.154</v>
      </c>
      <c r="AT664" s="266">
        <v>13.523</v>
      </c>
      <c r="AU664" s="266">
        <v>14.09</v>
      </c>
      <c r="AV664" s="266">
        <v>14.471</v>
      </c>
      <c r="AW664" s="266">
        <v>15.218999999999999</v>
      </c>
      <c r="AX664" s="266">
        <v>16.591999999999999</v>
      </c>
      <c r="BA664" s="372">
        <v>662</v>
      </c>
      <c r="BB664" s="372">
        <v>-0.28499999999999998</v>
      </c>
      <c r="BC664" s="372">
        <v>11.008800000000001</v>
      </c>
      <c r="BD664" s="372">
        <v>0.12346</v>
      </c>
      <c r="BE664" s="372">
        <v>7.6639999999999997</v>
      </c>
      <c r="BF664" s="372">
        <v>8.3529999999999998</v>
      </c>
      <c r="BG664" s="372">
        <v>8.7919999999999998</v>
      </c>
      <c r="BH664" s="372">
        <v>9.0370000000000008</v>
      </c>
      <c r="BI664" s="372">
        <v>9.43</v>
      </c>
      <c r="BJ664" s="372">
        <v>9.7089999999999996</v>
      </c>
      <c r="BK664" s="372">
        <v>10.138999999999999</v>
      </c>
      <c r="BL664" s="372">
        <v>11.009</v>
      </c>
      <c r="BM664" s="372">
        <v>11.977</v>
      </c>
      <c r="BN664" s="372">
        <v>12.542</v>
      </c>
      <c r="BO664" s="372">
        <v>12.943</v>
      </c>
      <c r="BP664" s="372">
        <v>13.57</v>
      </c>
      <c r="BQ664" s="372">
        <v>13.997999999999999</v>
      </c>
      <c r="BR664" s="372">
        <v>14.855</v>
      </c>
      <c r="BS664" s="372">
        <v>16.486999999999998</v>
      </c>
    </row>
    <row r="665" spans="1:71" x14ac:dyDescent="0.2">
      <c r="A665" s="265">
        <f t="shared" si="317"/>
        <v>11.361499999999999</v>
      </c>
      <c r="B665" s="265">
        <f t="shared" si="318"/>
        <v>10.495999999999999</v>
      </c>
      <c r="C665" s="265">
        <f t="shared" si="295"/>
        <v>12.309000000000001</v>
      </c>
      <c r="D665" s="265">
        <f t="shared" si="319"/>
        <v>663</v>
      </c>
      <c r="E665" s="373">
        <f t="shared" si="320"/>
        <v>21.782340862422998</v>
      </c>
      <c r="F665" s="373">
        <f t="shared" si="321"/>
        <v>1.8151950718685832</v>
      </c>
      <c r="G665" s="373">
        <f t="shared" si="322"/>
        <v>30.782340862422998</v>
      </c>
      <c r="H665" s="374">
        <f t="shared" si="323"/>
        <v>0.99079455231623625</v>
      </c>
      <c r="I665" s="374">
        <f t="shared" si="296"/>
        <v>0.92542597668188598</v>
      </c>
      <c r="J665" s="374">
        <f t="shared" si="297"/>
        <v>0.94487395691350007</v>
      </c>
      <c r="K665" s="265" cm="1">
        <f t="array" ref="K665">$G665^gamma_drug4/($G665^gamma_drug4+(AGE_50_drug4+9)^gamma_drug4)</f>
        <v>1</v>
      </c>
      <c r="L665" s="264">
        <f t="shared" si="298"/>
        <v>663</v>
      </c>
      <c r="M665" s="264">
        <f t="shared" si="299"/>
        <v>-0.1434</v>
      </c>
      <c r="N665" s="264">
        <f t="shared" si="300"/>
        <v>11.361049999999999</v>
      </c>
      <c r="O665" s="264">
        <f t="shared" si="301"/>
        <v>0.11824999999999999</v>
      </c>
      <c r="P665" s="264">
        <f t="shared" si="302"/>
        <v>7.9625000000000004</v>
      </c>
      <c r="Q665" s="264">
        <f t="shared" si="303"/>
        <v>8.6790000000000003</v>
      </c>
      <c r="R665" s="264">
        <f t="shared" si="304"/>
        <v>9.1310000000000002</v>
      </c>
      <c r="S665" s="264">
        <f t="shared" si="305"/>
        <v>9.3814999999999991</v>
      </c>
      <c r="T665" s="264">
        <f t="shared" si="306"/>
        <v>9.782</v>
      </c>
      <c r="U665" s="264">
        <f t="shared" si="307"/>
        <v>10.064</v>
      </c>
      <c r="V665" s="264">
        <f t="shared" si="308"/>
        <v>10.495999999999999</v>
      </c>
      <c r="W665" s="264">
        <f t="shared" si="309"/>
        <v>11.361499999999999</v>
      </c>
      <c r="X665" s="264">
        <f t="shared" si="310"/>
        <v>12.309000000000001</v>
      </c>
      <c r="Y665" s="264">
        <f t="shared" si="311"/>
        <v>12.855499999999999</v>
      </c>
      <c r="Z665" s="264">
        <f t="shared" si="312"/>
        <v>13.2415</v>
      </c>
      <c r="AA665" s="264">
        <f t="shared" si="313"/>
        <v>13.839</v>
      </c>
      <c r="AB665" s="264">
        <f t="shared" si="314"/>
        <v>14.243500000000001</v>
      </c>
      <c r="AC665" s="264">
        <f t="shared" si="315"/>
        <v>15.0465</v>
      </c>
      <c r="AD665" s="264">
        <f t="shared" si="316"/>
        <v>16.55</v>
      </c>
      <c r="AF665" s="266">
        <v>663</v>
      </c>
      <c r="AG665" s="266">
        <v>-1.6000000000000001E-3</v>
      </c>
      <c r="AH665" s="266">
        <v>11.7065</v>
      </c>
      <c r="AI665" s="266">
        <v>0.11303000000000001</v>
      </c>
      <c r="AJ665" s="266">
        <v>8.2560000000000002</v>
      </c>
      <c r="AK665" s="266">
        <v>9</v>
      </c>
      <c r="AL665" s="266">
        <v>9.4649999999999999</v>
      </c>
      <c r="AM665" s="266">
        <v>9.7210000000000001</v>
      </c>
      <c r="AN665" s="266">
        <v>10.128</v>
      </c>
      <c r="AO665" s="266">
        <v>10.413</v>
      </c>
      <c r="AP665" s="266">
        <v>10.847</v>
      </c>
      <c r="AQ665" s="266">
        <v>11.707000000000001</v>
      </c>
      <c r="AR665" s="266">
        <v>12.634</v>
      </c>
      <c r="AS665" s="266">
        <v>13.162000000000001</v>
      </c>
      <c r="AT665" s="266">
        <v>13.531000000000001</v>
      </c>
      <c r="AU665" s="266">
        <v>14.099</v>
      </c>
      <c r="AV665" s="266">
        <v>14.48</v>
      </c>
      <c r="AW665" s="266">
        <v>15.228</v>
      </c>
      <c r="AX665" s="266">
        <v>16.602</v>
      </c>
      <c r="BA665" s="372">
        <v>663</v>
      </c>
      <c r="BB665" s="372">
        <v>-0.28520000000000001</v>
      </c>
      <c r="BC665" s="372">
        <v>11.015599999999999</v>
      </c>
      <c r="BD665" s="372">
        <v>0.12347</v>
      </c>
      <c r="BE665" s="372">
        <v>7.6689999999999996</v>
      </c>
      <c r="BF665" s="372">
        <v>8.3580000000000005</v>
      </c>
      <c r="BG665" s="372">
        <v>8.7970000000000006</v>
      </c>
      <c r="BH665" s="372">
        <v>9.0419999999999998</v>
      </c>
      <c r="BI665" s="372">
        <v>9.4359999999999999</v>
      </c>
      <c r="BJ665" s="372">
        <v>9.7149999999999999</v>
      </c>
      <c r="BK665" s="372">
        <v>10.145</v>
      </c>
      <c r="BL665" s="372">
        <v>11.016</v>
      </c>
      <c r="BM665" s="372">
        <v>11.984</v>
      </c>
      <c r="BN665" s="372">
        <v>12.548999999999999</v>
      </c>
      <c r="BO665" s="372">
        <v>12.952</v>
      </c>
      <c r="BP665" s="372">
        <v>13.579000000000001</v>
      </c>
      <c r="BQ665" s="372">
        <v>14.007</v>
      </c>
      <c r="BR665" s="372">
        <v>14.865</v>
      </c>
      <c r="BS665" s="372">
        <v>16.498000000000001</v>
      </c>
    </row>
    <row r="666" spans="1:71" x14ac:dyDescent="0.2">
      <c r="A666" s="265">
        <f t="shared" si="317"/>
        <v>11.3675</v>
      </c>
      <c r="B666" s="265">
        <f t="shared" si="318"/>
        <v>10.5025</v>
      </c>
      <c r="C666" s="265">
        <f t="shared" si="295"/>
        <v>12.316500000000001</v>
      </c>
      <c r="D666" s="265">
        <f t="shared" si="319"/>
        <v>664</v>
      </c>
      <c r="E666" s="373">
        <f t="shared" si="320"/>
        <v>21.815195071868583</v>
      </c>
      <c r="F666" s="373">
        <f t="shared" si="321"/>
        <v>1.8179329226557153</v>
      </c>
      <c r="G666" s="373">
        <f t="shared" si="322"/>
        <v>30.815195071868583</v>
      </c>
      <c r="H666" s="374">
        <f t="shared" si="323"/>
        <v>0.99083677897977918</v>
      </c>
      <c r="I666" s="374">
        <f t="shared" si="296"/>
        <v>0.92564800007751469</v>
      </c>
      <c r="J666" s="374">
        <f t="shared" si="297"/>
        <v>0.94501824349924191</v>
      </c>
      <c r="K666" s="265" cm="1">
        <f t="array" ref="K666">$G666^gamma_drug4/($G666^gamma_drug4+(AGE_50_drug4+9)^gamma_drug4)</f>
        <v>1</v>
      </c>
      <c r="L666" s="264">
        <f t="shared" si="298"/>
        <v>664</v>
      </c>
      <c r="M666" s="264">
        <f t="shared" si="299"/>
        <v>-0.14355000000000001</v>
      </c>
      <c r="N666" s="264">
        <f t="shared" si="300"/>
        <v>11.367750000000001</v>
      </c>
      <c r="O666" s="264">
        <f t="shared" si="301"/>
        <v>0.118255</v>
      </c>
      <c r="P666" s="264">
        <f t="shared" si="302"/>
        <v>7.9669999999999996</v>
      </c>
      <c r="Q666" s="264">
        <f t="shared" si="303"/>
        <v>8.6840000000000011</v>
      </c>
      <c r="R666" s="264">
        <f t="shared" si="304"/>
        <v>9.1365000000000016</v>
      </c>
      <c r="S666" s="264">
        <f t="shared" si="305"/>
        <v>9.3870000000000005</v>
      </c>
      <c r="T666" s="264">
        <f t="shared" si="306"/>
        <v>9.7880000000000003</v>
      </c>
      <c r="U666" s="264">
        <f t="shared" si="307"/>
        <v>10.0695</v>
      </c>
      <c r="V666" s="264">
        <f t="shared" si="308"/>
        <v>10.5025</v>
      </c>
      <c r="W666" s="264">
        <f t="shared" si="309"/>
        <v>11.3675</v>
      </c>
      <c r="X666" s="264">
        <f t="shared" si="310"/>
        <v>12.316500000000001</v>
      </c>
      <c r="Y666" s="264">
        <f t="shared" si="311"/>
        <v>12.863</v>
      </c>
      <c r="Z666" s="264">
        <f t="shared" si="312"/>
        <v>13.249500000000001</v>
      </c>
      <c r="AA666" s="264">
        <f t="shared" si="313"/>
        <v>13.847</v>
      </c>
      <c r="AB666" s="264">
        <f t="shared" si="314"/>
        <v>14.251999999999999</v>
      </c>
      <c r="AC666" s="264">
        <f t="shared" si="315"/>
        <v>15.0555</v>
      </c>
      <c r="AD666" s="264">
        <f t="shared" si="316"/>
        <v>16.560499999999998</v>
      </c>
      <c r="AF666" s="266">
        <v>664</v>
      </c>
      <c r="AG666" s="266">
        <v>-1.8E-3</v>
      </c>
      <c r="AH666" s="266">
        <v>11.713100000000001</v>
      </c>
      <c r="AI666" s="266">
        <v>0.11304</v>
      </c>
      <c r="AJ666" s="266">
        <v>8.2609999999999992</v>
      </c>
      <c r="AK666" s="266">
        <v>9.0050000000000008</v>
      </c>
      <c r="AL666" s="266">
        <v>9.4700000000000006</v>
      </c>
      <c r="AM666" s="266">
        <v>9.7260000000000009</v>
      </c>
      <c r="AN666" s="266">
        <v>10.134</v>
      </c>
      <c r="AO666" s="266">
        <v>10.417999999999999</v>
      </c>
      <c r="AP666" s="266">
        <v>10.853</v>
      </c>
      <c r="AQ666" s="266">
        <v>11.712999999999999</v>
      </c>
      <c r="AR666" s="266">
        <v>12.641</v>
      </c>
      <c r="AS666" s="266">
        <v>13.169</v>
      </c>
      <c r="AT666" s="266">
        <v>13.539</v>
      </c>
      <c r="AU666" s="266">
        <v>14.106999999999999</v>
      </c>
      <c r="AV666" s="266">
        <v>14.488</v>
      </c>
      <c r="AW666" s="266">
        <v>15.237</v>
      </c>
      <c r="AX666" s="266">
        <v>16.611999999999998</v>
      </c>
      <c r="BA666" s="372">
        <v>664</v>
      </c>
      <c r="BB666" s="372">
        <v>-0.2853</v>
      </c>
      <c r="BC666" s="372">
        <v>11.022399999999999</v>
      </c>
      <c r="BD666" s="372">
        <v>0.12347</v>
      </c>
      <c r="BE666" s="372">
        <v>7.673</v>
      </c>
      <c r="BF666" s="372">
        <v>8.3629999999999995</v>
      </c>
      <c r="BG666" s="372">
        <v>8.8030000000000008</v>
      </c>
      <c r="BH666" s="372">
        <v>9.048</v>
      </c>
      <c r="BI666" s="372">
        <v>9.4420000000000002</v>
      </c>
      <c r="BJ666" s="372">
        <v>9.7210000000000001</v>
      </c>
      <c r="BK666" s="372">
        <v>10.151999999999999</v>
      </c>
      <c r="BL666" s="372">
        <v>11.022</v>
      </c>
      <c r="BM666" s="372">
        <v>11.992000000000001</v>
      </c>
      <c r="BN666" s="372">
        <v>12.557</v>
      </c>
      <c r="BO666" s="372">
        <v>12.96</v>
      </c>
      <c r="BP666" s="372">
        <v>13.587</v>
      </c>
      <c r="BQ666" s="372">
        <v>14.016</v>
      </c>
      <c r="BR666" s="372">
        <v>14.874000000000001</v>
      </c>
      <c r="BS666" s="372">
        <v>16.509</v>
      </c>
    </row>
    <row r="667" spans="1:71" x14ac:dyDescent="0.2">
      <c r="A667" s="265">
        <f t="shared" si="317"/>
        <v>11.374500000000001</v>
      </c>
      <c r="B667" s="265">
        <f t="shared" si="318"/>
        <v>10.5085</v>
      </c>
      <c r="C667" s="265">
        <f t="shared" si="295"/>
        <v>12.324</v>
      </c>
      <c r="D667" s="265">
        <f t="shared" si="319"/>
        <v>665</v>
      </c>
      <c r="E667" s="373">
        <f t="shared" si="320"/>
        <v>21.848049281314168</v>
      </c>
      <c r="F667" s="373">
        <f t="shared" si="321"/>
        <v>1.8206707734428473</v>
      </c>
      <c r="G667" s="373">
        <f t="shared" si="322"/>
        <v>30.848049281314168</v>
      </c>
      <c r="H667" s="374">
        <f t="shared" si="323"/>
        <v>0.99087876903651284</v>
      </c>
      <c r="I667" s="374">
        <f t="shared" si="296"/>
        <v>0.92586917979294048</v>
      </c>
      <c r="J667" s="374">
        <f t="shared" si="297"/>
        <v>0.94516202116430592</v>
      </c>
      <c r="K667" s="265" cm="1">
        <f t="array" ref="K667">$G667^gamma_drug4/($G667^gamma_drug4+(AGE_50_drug4+9)^gamma_drug4)</f>
        <v>1</v>
      </c>
      <c r="L667" s="264">
        <f t="shared" si="298"/>
        <v>665</v>
      </c>
      <c r="M667" s="264">
        <f t="shared" si="299"/>
        <v>-0.14369999999999999</v>
      </c>
      <c r="N667" s="264">
        <f t="shared" si="300"/>
        <v>11.374499999999999</v>
      </c>
      <c r="O667" s="264">
        <f t="shared" si="301"/>
        <v>0.11827</v>
      </c>
      <c r="P667" s="264">
        <f t="shared" si="302"/>
        <v>7.9715000000000007</v>
      </c>
      <c r="Q667" s="264">
        <f t="shared" si="303"/>
        <v>8.6890000000000001</v>
      </c>
      <c r="R667" s="264">
        <f t="shared" si="304"/>
        <v>9.1415000000000006</v>
      </c>
      <c r="S667" s="264">
        <f t="shared" si="305"/>
        <v>9.3919999999999995</v>
      </c>
      <c r="T667" s="264">
        <f t="shared" si="306"/>
        <v>9.7934999999999999</v>
      </c>
      <c r="U667" s="264">
        <f t="shared" si="307"/>
        <v>10.074999999999999</v>
      </c>
      <c r="V667" s="264">
        <f t="shared" si="308"/>
        <v>10.5085</v>
      </c>
      <c r="W667" s="264">
        <f t="shared" si="309"/>
        <v>11.374500000000001</v>
      </c>
      <c r="X667" s="264">
        <f t="shared" si="310"/>
        <v>12.324</v>
      </c>
      <c r="Y667" s="264">
        <f t="shared" si="311"/>
        <v>12.870999999999999</v>
      </c>
      <c r="Z667" s="264">
        <f t="shared" si="312"/>
        <v>13.2575</v>
      </c>
      <c r="AA667" s="264">
        <f t="shared" si="313"/>
        <v>13.856</v>
      </c>
      <c r="AB667" s="264">
        <f t="shared" si="314"/>
        <v>14.260999999999999</v>
      </c>
      <c r="AC667" s="264">
        <f t="shared" si="315"/>
        <v>15.0655</v>
      </c>
      <c r="AD667" s="264">
        <f t="shared" si="316"/>
        <v>16.5715</v>
      </c>
      <c r="AF667" s="266">
        <v>665</v>
      </c>
      <c r="AG667" s="266">
        <v>-1.9E-3</v>
      </c>
      <c r="AH667" s="266">
        <v>11.719799999999999</v>
      </c>
      <c r="AI667" s="266">
        <v>0.11305999999999999</v>
      </c>
      <c r="AJ667" s="266">
        <v>8.2650000000000006</v>
      </c>
      <c r="AK667" s="266">
        <v>9.01</v>
      </c>
      <c r="AL667" s="266">
        <v>9.4749999999999996</v>
      </c>
      <c r="AM667" s="266">
        <v>9.7309999999999999</v>
      </c>
      <c r="AN667" s="266">
        <v>10.138999999999999</v>
      </c>
      <c r="AO667" s="266">
        <v>10.423999999999999</v>
      </c>
      <c r="AP667" s="266">
        <v>10.859</v>
      </c>
      <c r="AQ667" s="266">
        <v>11.72</v>
      </c>
      <c r="AR667" s="266">
        <v>12.648999999999999</v>
      </c>
      <c r="AS667" s="266">
        <v>13.177</v>
      </c>
      <c r="AT667" s="266">
        <v>13.547000000000001</v>
      </c>
      <c r="AU667" s="266">
        <v>14.116</v>
      </c>
      <c r="AV667" s="266">
        <v>14.497</v>
      </c>
      <c r="AW667" s="266">
        <v>15.247</v>
      </c>
      <c r="AX667" s="266">
        <v>16.623000000000001</v>
      </c>
      <c r="BA667" s="372">
        <v>665</v>
      </c>
      <c r="BB667" s="372">
        <v>-0.28549999999999998</v>
      </c>
      <c r="BC667" s="372">
        <v>11.029199999999999</v>
      </c>
      <c r="BD667" s="372">
        <v>0.12348000000000001</v>
      </c>
      <c r="BE667" s="372">
        <v>7.6779999999999999</v>
      </c>
      <c r="BF667" s="372">
        <v>8.3680000000000003</v>
      </c>
      <c r="BG667" s="372">
        <v>8.8079999999999998</v>
      </c>
      <c r="BH667" s="372">
        <v>9.0530000000000008</v>
      </c>
      <c r="BI667" s="372">
        <v>9.4480000000000004</v>
      </c>
      <c r="BJ667" s="372">
        <v>9.7260000000000009</v>
      </c>
      <c r="BK667" s="372">
        <v>10.157999999999999</v>
      </c>
      <c r="BL667" s="372">
        <v>11.029</v>
      </c>
      <c r="BM667" s="372">
        <v>11.999000000000001</v>
      </c>
      <c r="BN667" s="372">
        <v>12.565</v>
      </c>
      <c r="BO667" s="372">
        <v>12.968</v>
      </c>
      <c r="BP667" s="372">
        <v>13.596</v>
      </c>
      <c r="BQ667" s="372">
        <v>14.025</v>
      </c>
      <c r="BR667" s="372">
        <v>14.884</v>
      </c>
      <c r="BS667" s="372">
        <v>16.52</v>
      </c>
    </row>
    <row r="668" spans="1:71" x14ac:dyDescent="0.2">
      <c r="A668" s="265">
        <f t="shared" si="317"/>
        <v>11.381</v>
      </c>
      <c r="B668" s="265">
        <f t="shared" si="318"/>
        <v>10.5145</v>
      </c>
      <c r="C668" s="265">
        <f t="shared" si="295"/>
        <v>12.3315</v>
      </c>
      <c r="D668" s="265">
        <f t="shared" si="319"/>
        <v>666</v>
      </c>
      <c r="E668" s="373">
        <f t="shared" si="320"/>
        <v>21.880903490759753</v>
      </c>
      <c r="F668" s="373">
        <f t="shared" si="321"/>
        <v>1.8234086242299794</v>
      </c>
      <c r="G668" s="373">
        <f t="shared" si="322"/>
        <v>30.880903490759753</v>
      </c>
      <c r="H668" s="374">
        <f t="shared" si="323"/>
        <v>0.99092052404584008</v>
      </c>
      <c r="I668" s="374">
        <f t="shared" si="296"/>
        <v>0.92608951961404617</v>
      </c>
      <c r="J668" s="374">
        <f t="shared" si="297"/>
        <v>0.94530529212880388</v>
      </c>
      <c r="K668" s="265" cm="1">
        <f t="array" ref="K668">$G668^gamma_drug4/($G668^gamma_drug4+(AGE_50_drug4+9)^gamma_drug4)</f>
        <v>1</v>
      </c>
      <c r="L668" s="264">
        <f t="shared" si="298"/>
        <v>666</v>
      </c>
      <c r="M668" s="264">
        <f t="shared" si="299"/>
        <v>-0.14385000000000001</v>
      </c>
      <c r="N668" s="264">
        <f t="shared" si="300"/>
        <v>11.3812</v>
      </c>
      <c r="O668" s="264">
        <f t="shared" si="301"/>
        <v>0.11828</v>
      </c>
      <c r="P668" s="264">
        <f t="shared" si="302"/>
        <v>7.976</v>
      </c>
      <c r="Q668" s="264">
        <f t="shared" si="303"/>
        <v>8.6945000000000014</v>
      </c>
      <c r="R668" s="264">
        <f t="shared" si="304"/>
        <v>9.1470000000000002</v>
      </c>
      <c r="S668" s="264">
        <f t="shared" si="305"/>
        <v>9.3975000000000009</v>
      </c>
      <c r="T668" s="264">
        <f t="shared" si="306"/>
        <v>9.7995000000000001</v>
      </c>
      <c r="U668" s="264">
        <f t="shared" si="307"/>
        <v>10.081</v>
      </c>
      <c r="V668" s="264">
        <f t="shared" si="308"/>
        <v>10.5145</v>
      </c>
      <c r="W668" s="264">
        <f t="shared" si="309"/>
        <v>11.381</v>
      </c>
      <c r="X668" s="264">
        <f t="shared" si="310"/>
        <v>12.3315</v>
      </c>
      <c r="Y668" s="264">
        <f t="shared" si="311"/>
        <v>12.879000000000001</v>
      </c>
      <c r="Z668" s="264">
        <f t="shared" si="312"/>
        <v>13.265499999999999</v>
      </c>
      <c r="AA668" s="264">
        <f t="shared" si="313"/>
        <v>13.864000000000001</v>
      </c>
      <c r="AB668" s="264">
        <f t="shared" si="314"/>
        <v>14.27</v>
      </c>
      <c r="AC668" s="264">
        <f t="shared" si="315"/>
        <v>15.0745</v>
      </c>
      <c r="AD668" s="264">
        <f t="shared" si="316"/>
        <v>16.581499999999998</v>
      </c>
      <c r="AF668" s="266">
        <v>666</v>
      </c>
      <c r="AG668" s="266">
        <v>-2.0999999999999999E-3</v>
      </c>
      <c r="AH668" s="266">
        <v>11.7264</v>
      </c>
      <c r="AI668" s="266">
        <v>0.11308</v>
      </c>
      <c r="AJ668" s="266">
        <v>8.2690000000000001</v>
      </c>
      <c r="AK668" s="266">
        <v>9.0150000000000006</v>
      </c>
      <c r="AL668" s="266">
        <v>9.48</v>
      </c>
      <c r="AM668" s="266">
        <v>9.7360000000000007</v>
      </c>
      <c r="AN668" s="266">
        <v>10.145</v>
      </c>
      <c r="AO668" s="266">
        <v>10.43</v>
      </c>
      <c r="AP668" s="266">
        <v>10.865</v>
      </c>
      <c r="AQ668" s="266">
        <v>11.726000000000001</v>
      </c>
      <c r="AR668" s="266">
        <v>12.656000000000001</v>
      </c>
      <c r="AS668" s="266">
        <v>13.185</v>
      </c>
      <c r="AT668" s="266">
        <v>13.555</v>
      </c>
      <c r="AU668" s="266">
        <v>14.124000000000001</v>
      </c>
      <c r="AV668" s="266">
        <v>14.506</v>
      </c>
      <c r="AW668" s="266">
        <v>15.256</v>
      </c>
      <c r="AX668" s="266">
        <v>16.632999999999999</v>
      </c>
      <c r="BA668" s="372">
        <v>666</v>
      </c>
      <c r="BB668" s="372">
        <v>-0.28560000000000002</v>
      </c>
      <c r="BC668" s="372">
        <v>11.036</v>
      </c>
      <c r="BD668" s="372">
        <v>0.12348000000000001</v>
      </c>
      <c r="BE668" s="372">
        <v>7.6829999999999998</v>
      </c>
      <c r="BF668" s="372">
        <v>8.3740000000000006</v>
      </c>
      <c r="BG668" s="372">
        <v>8.8140000000000001</v>
      </c>
      <c r="BH668" s="372">
        <v>9.0589999999999993</v>
      </c>
      <c r="BI668" s="372">
        <v>9.4540000000000006</v>
      </c>
      <c r="BJ668" s="372">
        <v>9.7319999999999993</v>
      </c>
      <c r="BK668" s="372">
        <v>10.164</v>
      </c>
      <c r="BL668" s="372">
        <v>11.036</v>
      </c>
      <c r="BM668" s="372">
        <v>12.007</v>
      </c>
      <c r="BN668" s="372">
        <v>12.573</v>
      </c>
      <c r="BO668" s="372">
        <v>12.976000000000001</v>
      </c>
      <c r="BP668" s="372">
        <v>13.603999999999999</v>
      </c>
      <c r="BQ668" s="372">
        <v>14.034000000000001</v>
      </c>
      <c r="BR668" s="372">
        <v>14.893000000000001</v>
      </c>
      <c r="BS668" s="372">
        <v>16.53</v>
      </c>
    </row>
    <row r="669" spans="1:71" x14ac:dyDescent="0.2">
      <c r="A669" s="265">
        <f t="shared" si="317"/>
        <v>11.388</v>
      </c>
      <c r="B669" s="265">
        <f t="shared" si="318"/>
        <v>10.5205</v>
      </c>
      <c r="C669" s="265">
        <f t="shared" si="295"/>
        <v>12.3385</v>
      </c>
      <c r="D669" s="265">
        <f t="shared" si="319"/>
        <v>667</v>
      </c>
      <c r="E669" s="373">
        <f t="shared" si="320"/>
        <v>21.913757700205338</v>
      </c>
      <c r="F669" s="373">
        <f t="shared" si="321"/>
        <v>1.8261464750171115</v>
      </c>
      <c r="G669" s="373">
        <f t="shared" si="322"/>
        <v>30.913757700205338</v>
      </c>
      <c r="H669" s="374">
        <f t="shared" si="323"/>
        <v>0.99096204555540757</v>
      </c>
      <c r="I669" s="374">
        <f t="shared" si="296"/>
        <v>0.92630902330788023</v>
      </c>
      <c r="J669" s="374">
        <f t="shared" si="297"/>
        <v>0.94544805860152126</v>
      </c>
      <c r="K669" s="265" cm="1">
        <f t="array" ref="K669">$G669^gamma_drug4/($G669^gamma_drug4+(AGE_50_drug4+9)^gamma_drug4)</f>
        <v>1</v>
      </c>
      <c r="L669" s="264">
        <f t="shared" si="298"/>
        <v>667</v>
      </c>
      <c r="M669" s="264">
        <f t="shared" si="299"/>
        <v>-0.14405000000000001</v>
      </c>
      <c r="N669" s="264">
        <f t="shared" si="300"/>
        <v>11.38795</v>
      </c>
      <c r="O669" s="264">
        <f t="shared" si="301"/>
        <v>0.11829500000000001</v>
      </c>
      <c r="P669" s="264">
        <f t="shared" si="302"/>
        <v>7.98</v>
      </c>
      <c r="Q669" s="264">
        <f t="shared" si="303"/>
        <v>8.6989999999999998</v>
      </c>
      <c r="R669" s="264">
        <f t="shared" si="304"/>
        <v>9.152000000000001</v>
      </c>
      <c r="S669" s="264">
        <f t="shared" si="305"/>
        <v>9.4030000000000005</v>
      </c>
      <c r="T669" s="264">
        <f t="shared" si="306"/>
        <v>9.8045000000000009</v>
      </c>
      <c r="U669" s="264">
        <f t="shared" si="307"/>
        <v>10.086500000000001</v>
      </c>
      <c r="V669" s="264">
        <f t="shared" si="308"/>
        <v>10.5205</v>
      </c>
      <c r="W669" s="264">
        <f t="shared" si="309"/>
        <v>11.388</v>
      </c>
      <c r="X669" s="264">
        <f t="shared" si="310"/>
        <v>12.3385</v>
      </c>
      <c r="Y669" s="264">
        <f t="shared" si="311"/>
        <v>12.8865</v>
      </c>
      <c r="Z669" s="264">
        <f t="shared" si="312"/>
        <v>13.2735</v>
      </c>
      <c r="AA669" s="264">
        <f t="shared" si="313"/>
        <v>13.872999999999999</v>
      </c>
      <c r="AB669" s="264">
        <f t="shared" si="314"/>
        <v>14.279</v>
      </c>
      <c r="AC669" s="264">
        <f t="shared" si="315"/>
        <v>15.084</v>
      </c>
      <c r="AD669" s="264">
        <f t="shared" si="316"/>
        <v>16.592500000000001</v>
      </c>
      <c r="AF669" s="266">
        <v>667</v>
      </c>
      <c r="AG669" s="266">
        <v>-2.3E-3</v>
      </c>
      <c r="AH669" s="266">
        <v>11.733000000000001</v>
      </c>
      <c r="AI669" s="266">
        <v>0.11310000000000001</v>
      </c>
      <c r="AJ669" s="266">
        <v>8.2729999999999997</v>
      </c>
      <c r="AK669" s="266">
        <v>9.0190000000000001</v>
      </c>
      <c r="AL669" s="266">
        <v>9.4849999999999994</v>
      </c>
      <c r="AM669" s="266">
        <v>9.7420000000000009</v>
      </c>
      <c r="AN669" s="266">
        <v>10.15</v>
      </c>
      <c r="AO669" s="266">
        <v>10.435</v>
      </c>
      <c r="AP669" s="266">
        <v>10.871</v>
      </c>
      <c r="AQ669" s="266">
        <v>11.733000000000001</v>
      </c>
      <c r="AR669" s="266">
        <v>12.663</v>
      </c>
      <c r="AS669" s="266">
        <v>13.192</v>
      </c>
      <c r="AT669" s="266">
        <v>13.563000000000001</v>
      </c>
      <c r="AU669" s="266">
        <v>14.132999999999999</v>
      </c>
      <c r="AV669" s="266">
        <v>14.515000000000001</v>
      </c>
      <c r="AW669" s="266">
        <v>15.265000000000001</v>
      </c>
      <c r="AX669" s="266">
        <v>16.643999999999998</v>
      </c>
      <c r="BA669" s="372">
        <v>667</v>
      </c>
      <c r="BB669" s="372">
        <v>-0.2858</v>
      </c>
      <c r="BC669" s="372">
        <v>11.042899999999999</v>
      </c>
      <c r="BD669" s="372">
        <v>0.12349</v>
      </c>
      <c r="BE669" s="372">
        <v>7.6870000000000003</v>
      </c>
      <c r="BF669" s="372">
        <v>8.3789999999999996</v>
      </c>
      <c r="BG669" s="372">
        <v>8.8190000000000008</v>
      </c>
      <c r="BH669" s="372">
        <v>9.0640000000000001</v>
      </c>
      <c r="BI669" s="372">
        <v>9.4589999999999996</v>
      </c>
      <c r="BJ669" s="372">
        <v>9.7379999999999995</v>
      </c>
      <c r="BK669" s="372">
        <v>10.17</v>
      </c>
      <c r="BL669" s="372">
        <v>11.042999999999999</v>
      </c>
      <c r="BM669" s="372">
        <v>12.013999999999999</v>
      </c>
      <c r="BN669" s="372">
        <v>12.581</v>
      </c>
      <c r="BO669" s="372">
        <v>12.984</v>
      </c>
      <c r="BP669" s="372">
        <v>13.613</v>
      </c>
      <c r="BQ669" s="372">
        <v>14.042999999999999</v>
      </c>
      <c r="BR669" s="372">
        <v>14.903</v>
      </c>
      <c r="BS669" s="372">
        <v>16.541</v>
      </c>
    </row>
    <row r="670" spans="1:71" x14ac:dyDescent="0.2">
      <c r="A670" s="265">
        <f t="shared" si="317"/>
        <v>11.395</v>
      </c>
      <c r="B670" s="265">
        <f t="shared" si="318"/>
        <v>10.5265</v>
      </c>
      <c r="C670" s="265">
        <f t="shared" si="295"/>
        <v>12.346</v>
      </c>
      <c r="D670" s="265">
        <f t="shared" si="319"/>
        <v>668</v>
      </c>
      <c r="E670" s="373">
        <f t="shared" si="320"/>
        <v>21.946611909650922</v>
      </c>
      <c r="F670" s="373">
        <f t="shared" si="321"/>
        <v>1.8288843258042438</v>
      </c>
      <c r="G670" s="373">
        <f t="shared" si="322"/>
        <v>30.946611909650922</v>
      </c>
      <c r="H670" s="374">
        <f t="shared" si="323"/>
        <v>0.99100333510120475</v>
      </c>
      <c r="I670" s="374">
        <f t="shared" si="296"/>
        <v>0.92652769462275453</v>
      </c>
      <c r="J670" s="374">
        <f t="shared" si="297"/>
        <v>0.94559032277998145</v>
      </c>
      <c r="K670" s="265" cm="1">
        <f t="array" ref="K670">$G670^gamma_drug4/($G670^gamma_drug4+(AGE_50_drug4+9)^gamma_drug4)</f>
        <v>1</v>
      </c>
      <c r="L670" s="264">
        <f t="shared" si="298"/>
        <v>668</v>
      </c>
      <c r="M670" s="264">
        <f t="shared" si="299"/>
        <v>-0.14419999999999999</v>
      </c>
      <c r="N670" s="264">
        <f t="shared" si="300"/>
        <v>11.394649999999999</v>
      </c>
      <c r="O670" s="264">
        <f t="shared" si="301"/>
        <v>0.11830499999999999</v>
      </c>
      <c r="P670" s="264">
        <f t="shared" si="302"/>
        <v>7.9850000000000003</v>
      </c>
      <c r="Q670" s="264">
        <f t="shared" si="303"/>
        <v>8.7040000000000006</v>
      </c>
      <c r="R670" s="264">
        <f t="shared" si="304"/>
        <v>9.157</v>
      </c>
      <c r="S670" s="264">
        <f t="shared" si="305"/>
        <v>9.4085000000000001</v>
      </c>
      <c r="T670" s="264">
        <f t="shared" si="306"/>
        <v>9.8105000000000011</v>
      </c>
      <c r="U670" s="264">
        <f t="shared" si="307"/>
        <v>10.092500000000001</v>
      </c>
      <c r="V670" s="264">
        <f t="shared" si="308"/>
        <v>10.5265</v>
      </c>
      <c r="W670" s="264">
        <f t="shared" si="309"/>
        <v>11.395</v>
      </c>
      <c r="X670" s="264">
        <f t="shared" si="310"/>
        <v>12.346</v>
      </c>
      <c r="Y670" s="264">
        <f t="shared" si="311"/>
        <v>12.894500000000001</v>
      </c>
      <c r="Z670" s="264">
        <f t="shared" si="312"/>
        <v>13.281500000000001</v>
      </c>
      <c r="AA670" s="264">
        <f t="shared" si="313"/>
        <v>13.881499999999999</v>
      </c>
      <c r="AB670" s="264">
        <f t="shared" si="314"/>
        <v>14.2875</v>
      </c>
      <c r="AC670" s="264">
        <f t="shared" si="315"/>
        <v>15.093500000000001</v>
      </c>
      <c r="AD670" s="264">
        <f t="shared" si="316"/>
        <v>16.603000000000002</v>
      </c>
      <c r="AF670" s="266">
        <v>668</v>
      </c>
      <c r="AG670" s="266">
        <v>-2.5000000000000001E-3</v>
      </c>
      <c r="AH670" s="266">
        <v>11.739599999999999</v>
      </c>
      <c r="AI670" s="266">
        <v>0.11311</v>
      </c>
      <c r="AJ670" s="266">
        <v>8.2780000000000005</v>
      </c>
      <c r="AK670" s="266">
        <v>9.0239999999999991</v>
      </c>
      <c r="AL670" s="266">
        <v>9.49</v>
      </c>
      <c r="AM670" s="266">
        <v>9.7469999999999999</v>
      </c>
      <c r="AN670" s="266">
        <v>10.156000000000001</v>
      </c>
      <c r="AO670" s="266">
        <v>10.441000000000001</v>
      </c>
      <c r="AP670" s="266">
        <v>10.877000000000001</v>
      </c>
      <c r="AQ670" s="266">
        <v>11.74</v>
      </c>
      <c r="AR670" s="266">
        <v>12.67</v>
      </c>
      <c r="AS670" s="266">
        <v>13.2</v>
      </c>
      <c r="AT670" s="266">
        <v>13.571</v>
      </c>
      <c r="AU670" s="266">
        <v>14.141</v>
      </c>
      <c r="AV670" s="266">
        <v>14.523</v>
      </c>
      <c r="AW670" s="266">
        <v>15.275</v>
      </c>
      <c r="AX670" s="266">
        <v>16.654</v>
      </c>
      <c r="BA670" s="372">
        <v>668</v>
      </c>
      <c r="BB670" s="372">
        <v>-0.28589999999999999</v>
      </c>
      <c r="BC670" s="372">
        <v>11.0497</v>
      </c>
      <c r="BD670" s="372">
        <v>0.1235</v>
      </c>
      <c r="BE670" s="372">
        <v>7.6920000000000002</v>
      </c>
      <c r="BF670" s="372">
        <v>8.3840000000000003</v>
      </c>
      <c r="BG670" s="372">
        <v>8.8239999999999998</v>
      </c>
      <c r="BH670" s="372">
        <v>9.07</v>
      </c>
      <c r="BI670" s="372">
        <v>9.4649999999999999</v>
      </c>
      <c r="BJ670" s="372">
        <v>9.7439999999999998</v>
      </c>
      <c r="BK670" s="372">
        <v>10.176</v>
      </c>
      <c r="BL670" s="372">
        <v>11.05</v>
      </c>
      <c r="BM670" s="372">
        <v>12.022</v>
      </c>
      <c r="BN670" s="372">
        <v>12.589</v>
      </c>
      <c r="BO670" s="372">
        <v>12.992000000000001</v>
      </c>
      <c r="BP670" s="372">
        <v>13.622</v>
      </c>
      <c r="BQ670" s="372">
        <v>14.052</v>
      </c>
      <c r="BR670" s="372">
        <v>14.912000000000001</v>
      </c>
      <c r="BS670" s="372">
        <v>16.552</v>
      </c>
    </row>
    <row r="671" spans="1:71" x14ac:dyDescent="0.2">
      <c r="A671" s="265">
        <f t="shared" si="317"/>
        <v>11.4015</v>
      </c>
      <c r="B671" s="265">
        <f t="shared" si="318"/>
        <v>10.532999999999999</v>
      </c>
      <c r="C671" s="265">
        <f t="shared" si="295"/>
        <v>12.3535</v>
      </c>
      <c r="D671" s="265">
        <f t="shared" si="319"/>
        <v>669</v>
      </c>
      <c r="E671" s="373">
        <f t="shared" si="320"/>
        <v>21.979466119096511</v>
      </c>
      <c r="F671" s="373">
        <f t="shared" si="321"/>
        <v>1.8316221765913758</v>
      </c>
      <c r="G671" s="373">
        <f t="shared" si="322"/>
        <v>30.979466119096511</v>
      </c>
      <c r="H671" s="374">
        <f t="shared" si="323"/>
        <v>0.99104439420766288</v>
      </c>
      <c r="I671" s="374">
        <f t="shared" si="296"/>
        <v>0.92674553728833964</v>
      </c>
      <c r="J671" s="374">
        <f t="shared" si="297"/>
        <v>0.94573208685051013</v>
      </c>
      <c r="K671" s="265" cm="1">
        <f t="array" ref="K671">$G671^gamma_drug4/($G671^gamma_drug4+(AGE_50_drug4+9)^gamma_drug4)</f>
        <v>1</v>
      </c>
      <c r="L671" s="264">
        <f t="shared" si="298"/>
        <v>669</v>
      </c>
      <c r="M671" s="264">
        <f t="shared" si="299"/>
        <v>-0.1444</v>
      </c>
      <c r="N671" s="264">
        <f t="shared" si="300"/>
        <v>11.401350000000001</v>
      </c>
      <c r="O671" s="264">
        <f t="shared" si="301"/>
        <v>0.118315</v>
      </c>
      <c r="P671" s="264">
        <f t="shared" si="302"/>
        <v>7.9894999999999996</v>
      </c>
      <c r="Q671" s="264">
        <f t="shared" si="303"/>
        <v>8.7089999999999996</v>
      </c>
      <c r="R671" s="264">
        <f t="shared" si="304"/>
        <v>9.1624999999999996</v>
      </c>
      <c r="S671" s="264">
        <f t="shared" si="305"/>
        <v>9.4134999999999991</v>
      </c>
      <c r="T671" s="264">
        <f t="shared" si="306"/>
        <v>9.8159999999999989</v>
      </c>
      <c r="U671" s="264">
        <f t="shared" si="307"/>
        <v>10.0985</v>
      </c>
      <c r="V671" s="264">
        <f t="shared" si="308"/>
        <v>10.532999999999999</v>
      </c>
      <c r="W671" s="264">
        <f t="shared" si="309"/>
        <v>11.4015</v>
      </c>
      <c r="X671" s="264">
        <f t="shared" si="310"/>
        <v>12.3535</v>
      </c>
      <c r="Y671" s="264">
        <f t="shared" si="311"/>
        <v>12.9025</v>
      </c>
      <c r="Z671" s="264">
        <f t="shared" si="312"/>
        <v>13.2895</v>
      </c>
      <c r="AA671" s="264">
        <f t="shared" si="313"/>
        <v>13.8895</v>
      </c>
      <c r="AB671" s="264">
        <f t="shared" si="314"/>
        <v>14.2965</v>
      </c>
      <c r="AC671" s="264">
        <f t="shared" si="315"/>
        <v>15.103000000000002</v>
      </c>
      <c r="AD671" s="264">
        <f t="shared" si="316"/>
        <v>16.613999999999997</v>
      </c>
      <c r="AF671" s="266">
        <v>669</v>
      </c>
      <c r="AG671" s="266">
        <v>-2.7000000000000001E-3</v>
      </c>
      <c r="AH671" s="266">
        <v>11.7462</v>
      </c>
      <c r="AI671" s="266">
        <v>0.11312999999999999</v>
      </c>
      <c r="AJ671" s="266">
        <v>8.282</v>
      </c>
      <c r="AK671" s="266">
        <v>9.0289999999999999</v>
      </c>
      <c r="AL671" s="266">
        <v>9.4949999999999992</v>
      </c>
      <c r="AM671" s="266">
        <v>9.7520000000000007</v>
      </c>
      <c r="AN671" s="266">
        <v>10.161</v>
      </c>
      <c r="AO671" s="266">
        <v>10.446999999999999</v>
      </c>
      <c r="AP671" s="266">
        <v>10.882999999999999</v>
      </c>
      <c r="AQ671" s="266">
        <v>11.746</v>
      </c>
      <c r="AR671" s="266">
        <v>12.678000000000001</v>
      </c>
      <c r="AS671" s="266">
        <v>13.208</v>
      </c>
      <c r="AT671" s="266">
        <v>13.579000000000001</v>
      </c>
      <c r="AU671" s="266">
        <v>14.148999999999999</v>
      </c>
      <c r="AV671" s="266">
        <v>14.532</v>
      </c>
      <c r="AW671" s="266">
        <v>15.284000000000001</v>
      </c>
      <c r="AX671" s="266">
        <v>16.664999999999999</v>
      </c>
      <c r="BA671" s="372">
        <v>669</v>
      </c>
      <c r="BB671" s="372">
        <v>-0.28610000000000002</v>
      </c>
      <c r="BC671" s="372">
        <v>11.0565</v>
      </c>
      <c r="BD671" s="372">
        <v>0.1235</v>
      </c>
      <c r="BE671" s="372">
        <v>7.6970000000000001</v>
      </c>
      <c r="BF671" s="372">
        <v>8.3889999999999993</v>
      </c>
      <c r="BG671" s="372">
        <v>8.83</v>
      </c>
      <c r="BH671" s="372">
        <v>9.0749999999999993</v>
      </c>
      <c r="BI671" s="372">
        <v>9.4710000000000001</v>
      </c>
      <c r="BJ671" s="372">
        <v>9.75</v>
      </c>
      <c r="BK671" s="372">
        <v>10.183</v>
      </c>
      <c r="BL671" s="372">
        <v>11.057</v>
      </c>
      <c r="BM671" s="372">
        <v>12.029</v>
      </c>
      <c r="BN671" s="372">
        <v>12.597</v>
      </c>
      <c r="BO671" s="372">
        <v>13</v>
      </c>
      <c r="BP671" s="372">
        <v>13.63</v>
      </c>
      <c r="BQ671" s="372">
        <v>14.061</v>
      </c>
      <c r="BR671" s="372">
        <v>14.922000000000001</v>
      </c>
      <c r="BS671" s="372">
        <v>16.562999999999999</v>
      </c>
    </row>
    <row r="672" spans="1:71" x14ac:dyDescent="0.2">
      <c r="A672" s="265">
        <f t="shared" si="317"/>
        <v>11.408000000000001</v>
      </c>
      <c r="B672" s="265">
        <f t="shared" si="318"/>
        <v>10.539</v>
      </c>
      <c r="C672" s="265">
        <f t="shared" si="295"/>
        <v>12.361000000000001</v>
      </c>
      <c r="D672" s="265">
        <f t="shared" si="319"/>
        <v>670</v>
      </c>
      <c r="E672" s="373">
        <f t="shared" si="320"/>
        <v>22.012320328542096</v>
      </c>
      <c r="F672" s="373">
        <f t="shared" si="321"/>
        <v>1.8343600273785079</v>
      </c>
      <c r="G672" s="373">
        <f t="shared" si="322"/>
        <v>31.012320328542096</v>
      </c>
      <c r="H672" s="374">
        <f t="shared" si="323"/>
        <v>0.99108522438775137</v>
      </c>
      <c r="I672" s="374">
        <f t="shared" si="296"/>
        <v>0.92696255501576119</v>
      </c>
      <c r="J672" s="374">
        <f t="shared" si="297"/>
        <v>0.94587335298829978</v>
      </c>
      <c r="K672" s="265" cm="1">
        <f t="array" ref="K672">$G672^gamma_drug4/($G672^gamma_drug4+(AGE_50_drug4+9)^gamma_drug4)</f>
        <v>1</v>
      </c>
      <c r="L672" s="264">
        <f t="shared" si="298"/>
        <v>670</v>
      </c>
      <c r="M672" s="264">
        <f t="shared" si="299"/>
        <v>-0.14455000000000001</v>
      </c>
      <c r="N672" s="264">
        <f t="shared" si="300"/>
        <v>11.408049999999999</v>
      </c>
      <c r="O672" s="264">
        <f t="shared" si="301"/>
        <v>0.11832999999999999</v>
      </c>
      <c r="P672" s="264">
        <f t="shared" si="302"/>
        <v>7.9934999999999992</v>
      </c>
      <c r="Q672" s="264">
        <f t="shared" si="303"/>
        <v>8.7140000000000004</v>
      </c>
      <c r="R672" s="264">
        <f t="shared" si="304"/>
        <v>9.1679999999999993</v>
      </c>
      <c r="S672" s="264">
        <f t="shared" si="305"/>
        <v>9.4190000000000005</v>
      </c>
      <c r="T672" s="264">
        <f t="shared" si="306"/>
        <v>9.8219999999999992</v>
      </c>
      <c r="U672" s="264">
        <f t="shared" si="307"/>
        <v>10.103999999999999</v>
      </c>
      <c r="V672" s="264">
        <f t="shared" si="308"/>
        <v>10.539</v>
      </c>
      <c r="W672" s="264">
        <f t="shared" si="309"/>
        <v>11.408000000000001</v>
      </c>
      <c r="X672" s="264">
        <f t="shared" si="310"/>
        <v>12.361000000000001</v>
      </c>
      <c r="Y672" s="264">
        <f t="shared" si="311"/>
        <v>12.9095</v>
      </c>
      <c r="Z672" s="264">
        <f t="shared" si="312"/>
        <v>13.298</v>
      </c>
      <c r="AA672" s="264">
        <f t="shared" si="313"/>
        <v>13.898499999999999</v>
      </c>
      <c r="AB672" s="264">
        <f t="shared" si="314"/>
        <v>14.3055</v>
      </c>
      <c r="AC672" s="264">
        <f t="shared" si="315"/>
        <v>15.111999999999998</v>
      </c>
      <c r="AD672" s="264">
        <f t="shared" si="316"/>
        <v>16.624500000000001</v>
      </c>
      <c r="AF672" s="266">
        <v>670</v>
      </c>
      <c r="AG672" s="266">
        <v>-2.8999999999999998E-3</v>
      </c>
      <c r="AH672" s="266">
        <v>11.752800000000001</v>
      </c>
      <c r="AI672" s="266">
        <v>0.11315</v>
      </c>
      <c r="AJ672" s="266">
        <v>8.2859999999999996</v>
      </c>
      <c r="AK672" s="266">
        <v>9.0340000000000007</v>
      </c>
      <c r="AL672" s="266">
        <v>9.5009999999999994</v>
      </c>
      <c r="AM672" s="266">
        <v>9.7569999999999997</v>
      </c>
      <c r="AN672" s="266">
        <v>10.167</v>
      </c>
      <c r="AO672" s="266">
        <v>10.452</v>
      </c>
      <c r="AP672" s="266">
        <v>10.888999999999999</v>
      </c>
      <c r="AQ672" s="266">
        <v>11.753</v>
      </c>
      <c r="AR672" s="266">
        <v>12.685</v>
      </c>
      <c r="AS672" s="266">
        <v>13.215</v>
      </c>
      <c r="AT672" s="266">
        <v>13.587</v>
      </c>
      <c r="AU672" s="266">
        <v>14.157999999999999</v>
      </c>
      <c r="AV672" s="266">
        <v>14.541</v>
      </c>
      <c r="AW672" s="266">
        <v>15.292999999999999</v>
      </c>
      <c r="AX672" s="266">
        <v>16.675000000000001</v>
      </c>
      <c r="BA672" s="372">
        <v>670</v>
      </c>
      <c r="BB672" s="372">
        <v>-0.28620000000000001</v>
      </c>
      <c r="BC672" s="372">
        <v>11.0633</v>
      </c>
      <c r="BD672" s="372">
        <v>0.12350999999999999</v>
      </c>
      <c r="BE672" s="372">
        <v>7.7009999999999996</v>
      </c>
      <c r="BF672" s="372">
        <v>8.3940000000000001</v>
      </c>
      <c r="BG672" s="372">
        <v>8.8350000000000009</v>
      </c>
      <c r="BH672" s="372">
        <v>9.0809999999999995</v>
      </c>
      <c r="BI672" s="372">
        <v>9.4770000000000003</v>
      </c>
      <c r="BJ672" s="372">
        <v>9.7560000000000002</v>
      </c>
      <c r="BK672" s="372">
        <v>10.189</v>
      </c>
      <c r="BL672" s="372">
        <v>11.063000000000001</v>
      </c>
      <c r="BM672" s="372">
        <v>12.037000000000001</v>
      </c>
      <c r="BN672" s="372">
        <v>12.603999999999999</v>
      </c>
      <c r="BO672" s="372">
        <v>13.009</v>
      </c>
      <c r="BP672" s="372">
        <v>13.638999999999999</v>
      </c>
      <c r="BQ672" s="372">
        <v>14.07</v>
      </c>
      <c r="BR672" s="372">
        <v>14.930999999999999</v>
      </c>
      <c r="BS672" s="372">
        <v>16.574000000000002</v>
      </c>
    </row>
    <row r="673" spans="1:71" x14ac:dyDescent="0.2">
      <c r="A673" s="265">
        <f t="shared" si="317"/>
        <v>11.414999999999999</v>
      </c>
      <c r="B673" s="265">
        <f t="shared" si="318"/>
        <v>10.545</v>
      </c>
      <c r="C673" s="265">
        <f t="shared" si="295"/>
        <v>12.368</v>
      </c>
      <c r="D673" s="265">
        <f t="shared" si="319"/>
        <v>671</v>
      </c>
      <c r="E673" s="373">
        <f t="shared" si="320"/>
        <v>22.04517453798768</v>
      </c>
      <c r="F673" s="373">
        <f t="shared" si="321"/>
        <v>1.83709787816564</v>
      </c>
      <c r="G673" s="373">
        <f t="shared" si="322"/>
        <v>31.04517453798768</v>
      </c>
      <c r="H673" s="374">
        <f t="shared" si="323"/>
        <v>0.99112582714307507</v>
      </c>
      <c r="I673" s="374">
        <f t="shared" si="296"/>
        <v>0.92717875149769391</v>
      </c>
      <c r="J673" s="374">
        <f t="shared" si="297"/>
        <v>0.94601412335747193</v>
      </c>
      <c r="K673" s="265" cm="1">
        <f t="array" ref="K673">$G673^gamma_drug4/($G673^gamma_drug4+(AGE_50_drug4+9)^gamma_drug4)</f>
        <v>1</v>
      </c>
      <c r="L673" s="264">
        <f t="shared" si="298"/>
        <v>671</v>
      </c>
      <c r="M673" s="264">
        <f t="shared" si="299"/>
        <v>-0.1447</v>
      </c>
      <c r="N673" s="264">
        <f t="shared" si="300"/>
        <v>11.414849999999999</v>
      </c>
      <c r="O673" s="264">
        <f t="shared" si="301"/>
        <v>0.11834</v>
      </c>
      <c r="P673" s="264">
        <f t="shared" si="302"/>
        <v>7.9984999999999999</v>
      </c>
      <c r="Q673" s="264">
        <f t="shared" si="303"/>
        <v>8.7184999999999988</v>
      </c>
      <c r="R673" s="264">
        <f t="shared" si="304"/>
        <v>9.1735000000000007</v>
      </c>
      <c r="S673" s="264">
        <f t="shared" si="305"/>
        <v>9.4250000000000007</v>
      </c>
      <c r="T673" s="264">
        <f t="shared" si="306"/>
        <v>9.8275000000000006</v>
      </c>
      <c r="U673" s="264">
        <f t="shared" si="307"/>
        <v>10.11</v>
      </c>
      <c r="V673" s="264">
        <f t="shared" si="308"/>
        <v>10.545</v>
      </c>
      <c r="W673" s="264">
        <f t="shared" si="309"/>
        <v>11.414999999999999</v>
      </c>
      <c r="X673" s="264">
        <f t="shared" si="310"/>
        <v>12.368</v>
      </c>
      <c r="Y673" s="264">
        <f t="shared" si="311"/>
        <v>12.9175</v>
      </c>
      <c r="Z673" s="264">
        <f t="shared" si="312"/>
        <v>13.306000000000001</v>
      </c>
      <c r="AA673" s="264">
        <f t="shared" si="313"/>
        <v>13.907</v>
      </c>
      <c r="AB673" s="264">
        <f t="shared" si="314"/>
        <v>14.314</v>
      </c>
      <c r="AC673" s="264">
        <f t="shared" si="315"/>
        <v>15.122</v>
      </c>
      <c r="AD673" s="264">
        <f t="shared" si="316"/>
        <v>16.634999999999998</v>
      </c>
      <c r="AF673" s="266">
        <v>671</v>
      </c>
      <c r="AG673" s="266">
        <v>-3.0000000000000001E-3</v>
      </c>
      <c r="AH673" s="266">
        <v>11.759499999999999</v>
      </c>
      <c r="AI673" s="266">
        <v>0.11317000000000001</v>
      </c>
      <c r="AJ673" s="266">
        <v>8.2910000000000004</v>
      </c>
      <c r="AK673" s="266">
        <v>9.0380000000000003</v>
      </c>
      <c r="AL673" s="266">
        <v>9.5060000000000002</v>
      </c>
      <c r="AM673" s="266">
        <v>9.7629999999999999</v>
      </c>
      <c r="AN673" s="266">
        <v>10.172000000000001</v>
      </c>
      <c r="AO673" s="266">
        <v>10.458</v>
      </c>
      <c r="AP673" s="266">
        <v>10.895</v>
      </c>
      <c r="AQ673" s="266">
        <v>11.76</v>
      </c>
      <c r="AR673" s="266">
        <v>12.692</v>
      </c>
      <c r="AS673" s="266">
        <v>13.223000000000001</v>
      </c>
      <c r="AT673" s="266">
        <v>13.595000000000001</v>
      </c>
      <c r="AU673" s="266">
        <v>14.166</v>
      </c>
      <c r="AV673" s="266">
        <v>14.55</v>
      </c>
      <c r="AW673" s="266">
        <v>15.303000000000001</v>
      </c>
      <c r="AX673" s="266">
        <v>16.686</v>
      </c>
      <c r="BA673" s="372">
        <v>671</v>
      </c>
      <c r="BB673" s="372">
        <v>-0.28639999999999999</v>
      </c>
      <c r="BC673" s="372">
        <v>11.0702</v>
      </c>
      <c r="BD673" s="372">
        <v>0.12350999999999999</v>
      </c>
      <c r="BE673" s="372">
        <v>7.7060000000000004</v>
      </c>
      <c r="BF673" s="372">
        <v>8.3989999999999991</v>
      </c>
      <c r="BG673" s="372">
        <v>8.8409999999999993</v>
      </c>
      <c r="BH673" s="372">
        <v>9.0869999999999997</v>
      </c>
      <c r="BI673" s="372">
        <v>9.4830000000000005</v>
      </c>
      <c r="BJ673" s="372">
        <v>9.7620000000000005</v>
      </c>
      <c r="BK673" s="372">
        <v>10.195</v>
      </c>
      <c r="BL673" s="372">
        <v>11.07</v>
      </c>
      <c r="BM673" s="372">
        <v>12.044</v>
      </c>
      <c r="BN673" s="372">
        <v>12.612</v>
      </c>
      <c r="BO673" s="372">
        <v>13.016999999999999</v>
      </c>
      <c r="BP673" s="372">
        <v>13.648</v>
      </c>
      <c r="BQ673" s="372">
        <v>14.077999999999999</v>
      </c>
      <c r="BR673" s="372">
        <v>14.941000000000001</v>
      </c>
      <c r="BS673" s="372">
        <v>16.584</v>
      </c>
    </row>
    <row r="674" spans="1:71" x14ac:dyDescent="0.2">
      <c r="A674" s="265">
        <f t="shared" si="317"/>
        <v>11.4215</v>
      </c>
      <c r="B674" s="265">
        <f t="shared" si="318"/>
        <v>10.551500000000001</v>
      </c>
      <c r="C674" s="265">
        <f t="shared" si="295"/>
        <v>12.375999999999999</v>
      </c>
      <c r="D674" s="265">
        <f t="shared" si="319"/>
        <v>672</v>
      </c>
      <c r="E674" s="373">
        <f t="shared" si="320"/>
        <v>22.078028747433265</v>
      </c>
      <c r="F674" s="373">
        <f t="shared" si="321"/>
        <v>1.839835728952772</v>
      </c>
      <c r="G674" s="373">
        <f t="shared" si="322"/>
        <v>31.078028747433265</v>
      </c>
      <c r="H674" s="374">
        <f t="shared" si="323"/>
        <v>0.99116620396396893</v>
      </c>
      <c r="I674" s="374">
        <f t="shared" si="296"/>
        <v>0.92739413040845775</v>
      </c>
      <c r="J674" s="374">
        <f t="shared" si="297"/>
        <v>0.94615440011114138</v>
      </c>
      <c r="K674" s="265" cm="1">
        <f t="array" ref="K674">$G674^gamma_drug4/($G674^gamma_drug4+(AGE_50_drug4+9)^gamma_drug4)</f>
        <v>1</v>
      </c>
      <c r="L674" s="264">
        <f t="shared" si="298"/>
        <v>672</v>
      </c>
      <c r="M674" s="264">
        <f t="shared" si="299"/>
        <v>-0.14484999999999998</v>
      </c>
      <c r="N674" s="264">
        <f t="shared" si="300"/>
        <v>11.42155</v>
      </c>
      <c r="O674" s="264">
        <f t="shared" si="301"/>
        <v>0.11835000000000001</v>
      </c>
      <c r="P674" s="264">
        <f t="shared" si="302"/>
        <v>8.0030000000000001</v>
      </c>
      <c r="Q674" s="264">
        <f t="shared" si="303"/>
        <v>8.7234999999999996</v>
      </c>
      <c r="R674" s="264">
        <f t="shared" si="304"/>
        <v>9.1784999999999997</v>
      </c>
      <c r="S674" s="264">
        <f t="shared" si="305"/>
        <v>9.43</v>
      </c>
      <c r="T674" s="264">
        <f t="shared" si="306"/>
        <v>9.8330000000000002</v>
      </c>
      <c r="U674" s="264">
        <f t="shared" si="307"/>
        <v>10.116</v>
      </c>
      <c r="V674" s="264">
        <f t="shared" si="308"/>
        <v>10.551500000000001</v>
      </c>
      <c r="W674" s="264">
        <f t="shared" si="309"/>
        <v>11.4215</v>
      </c>
      <c r="X674" s="264">
        <f t="shared" si="310"/>
        <v>12.375999999999999</v>
      </c>
      <c r="Y674" s="264">
        <f t="shared" si="311"/>
        <v>12.9255</v>
      </c>
      <c r="Z674" s="264">
        <f t="shared" si="312"/>
        <v>13.314</v>
      </c>
      <c r="AA674" s="264">
        <f t="shared" si="313"/>
        <v>13.914999999999999</v>
      </c>
      <c r="AB674" s="264">
        <f t="shared" si="314"/>
        <v>14.3225</v>
      </c>
      <c r="AC674" s="264">
        <f t="shared" si="315"/>
        <v>15.131</v>
      </c>
      <c r="AD674" s="264">
        <f t="shared" si="316"/>
        <v>16.645499999999998</v>
      </c>
      <c r="AF674" s="266">
        <v>672</v>
      </c>
      <c r="AG674" s="266">
        <v>-3.2000000000000002E-3</v>
      </c>
      <c r="AH674" s="266">
        <v>11.7661</v>
      </c>
      <c r="AI674" s="266">
        <v>0.11318</v>
      </c>
      <c r="AJ674" s="266">
        <v>8.2949999999999999</v>
      </c>
      <c r="AK674" s="266">
        <v>9.0429999999999993</v>
      </c>
      <c r="AL674" s="266">
        <v>9.5109999999999992</v>
      </c>
      <c r="AM674" s="266">
        <v>9.7680000000000007</v>
      </c>
      <c r="AN674" s="266">
        <v>10.178000000000001</v>
      </c>
      <c r="AO674" s="266">
        <v>10.464</v>
      </c>
      <c r="AP674" s="266">
        <v>10.901</v>
      </c>
      <c r="AQ674" s="266">
        <v>11.766</v>
      </c>
      <c r="AR674" s="266">
        <v>12.7</v>
      </c>
      <c r="AS674" s="266">
        <v>13.231</v>
      </c>
      <c r="AT674" s="266">
        <v>13.603</v>
      </c>
      <c r="AU674" s="266">
        <v>14.173999999999999</v>
      </c>
      <c r="AV674" s="266">
        <v>14.558</v>
      </c>
      <c r="AW674" s="266">
        <v>15.311999999999999</v>
      </c>
      <c r="AX674" s="266">
        <v>16.696000000000002</v>
      </c>
      <c r="BA674" s="372">
        <v>672</v>
      </c>
      <c r="BB674" s="372">
        <v>-0.28649999999999998</v>
      </c>
      <c r="BC674" s="372">
        <v>11.077</v>
      </c>
      <c r="BD674" s="372">
        <v>0.12352</v>
      </c>
      <c r="BE674" s="372">
        <v>7.7110000000000003</v>
      </c>
      <c r="BF674" s="372">
        <v>8.4039999999999999</v>
      </c>
      <c r="BG674" s="372">
        <v>8.8460000000000001</v>
      </c>
      <c r="BH674" s="372">
        <v>9.0920000000000005</v>
      </c>
      <c r="BI674" s="372">
        <v>9.4879999999999995</v>
      </c>
      <c r="BJ674" s="372">
        <v>9.7680000000000007</v>
      </c>
      <c r="BK674" s="372">
        <v>10.202</v>
      </c>
      <c r="BL674" s="372">
        <v>11.077</v>
      </c>
      <c r="BM674" s="372">
        <v>12.052</v>
      </c>
      <c r="BN674" s="372">
        <v>12.62</v>
      </c>
      <c r="BO674" s="372">
        <v>13.025</v>
      </c>
      <c r="BP674" s="372">
        <v>13.656000000000001</v>
      </c>
      <c r="BQ674" s="372">
        <v>14.087</v>
      </c>
      <c r="BR674" s="372">
        <v>14.95</v>
      </c>
      <c r="BS674" s="372">
        <v>16.594999999999999</v>
      </c>
    </row>
    <row r="675" spans="1:71" x14ac:dyDescent="0.2">
      <c r="A675" s="265">
        <f t="shared" si="317"/>
        <v>11.4285</v>
      </c>
      <c r="B675" s="265">
        <f t="shared" si="318"/>
        <v>10.557500000000001</v>
      </c>
      <c r="C675" s="265">
        <f t="shared" si="295"/>
        <v>12.382999999999999</v>
      </c>
      <c r="D675" s="265">
        <f t="shared" si="319"/>
        <v>673</v>
      </c>
      <c r="E675" s="373">
        <f t="shared" si="320"/>
        <v>22.11088295687885</v>
      </c>
      <c r="F675" s="373">
        <f t="shared" si="321"/>
        <v>1.8425735797399041</v>
      </c>
      <c r="G675" s="373">
        <f t="shared" si="322"/>
        <v>31.11088295687885</v>
      </c>
      <c r="H675" s="374">
        <f t="shared" si="323"/>
        <v>0.99120635632959364</v>
      </c>
      <c r="I675" s="374">
        <f t="shared" si="296"/>
        <v>0.92760869540411173</v>
      </c>
      <c r="J675" s="374">
        <f t="shared" si="297"/>
        <v>0.94629418539147858</v>
      </c>
      <c r="K675" s="265" cm="1">
        <f t="array" ref="K675">$G675^gamma_drug4/($G675^gamma_drug4+(AGE_50_drug4+9)^gamma_drug4)</f>
        <v>1</v>
      </c>
      <c r="L675" s="264">
        <f t="shared" si="298"/>
        <v>673</v>
      </c>
      <c r="M675" s="264">
        <f t="shared" si="299"/>
        <v>-0.14500000000000002</v>
      </c>
      <c r="N675" s="264">
        <f t="shared" si="300"/>
        <v>11.42825</v>
      </c>
      <c r="O675" s="264">
        <f t="shared" si="301"/>
        <v>0.11835999999999999</v>
      </c>
      <c r="P675" s="264">
        <f t="shared" si="302"/>
        <v>8.0075000000000003</v>
      </c>
      <c r="Q675" s="264">
        <f t="shared" si="303"/>
        <v>8.7285000000000004</v>
      </c>
      <c r="R675" s="264">
        <f t="shared" si="304"/>
        <v>9.1835000000000004</v>
      </c>
      <c r="S675" s="264">
        <f t="shared" si="305"/>
        <v>9.4355000000000011</v>
      </c>
      <c r="T675" s="264">
        <f t="shared" si="306"/>
        <v>9.8384999999999998</v>
      </c>
      <c r="U675" s="264">
        <f t="shared" si="307"/>
        <v>10.122</v>
      </c>
      <c r="V675" s="264">
        <f t="shared" si="308"/>
        <v>10.557500000000001</v>
      </c>
      <c r="W675" s="264">
        <f t="shared" si="309"/>
        <v>11.4285</v>
      </c>
      <c r="X675" s="264">
        <f t="shared" si="310"/>
        <v>12.382999999999999</v>
      </c>
      <c r="Y675" s="264">
        <f t="shared" si="311"/>
        <v>12.9335</v>
      </c>
      <c r="Z675" s="264">
        <f t="shared" si="312"/>
        <v>13.321999999999999</v>
      </c>
      <c r="AA675" s="264">
        <f t="shared" si="313"/>
        <v>13.923999999999999</v>
      </c>
      <c r="AB675" s="264">
        <f t="shared" si="314"/>
        <v>14.3315</v>
      </c>
      <c r="AC675" s="264">
        <f t="shared" si="315"/>
        <v>15.140499999999999</v>
      </c>
      <c r="AD675" s="264">
        <f t="shared" si="316"/>
        <v>16.655999999999999</v>
      </c>
      <c r="AF675" s="266">
        <v>673</v>
      </c>
      <c r="AG675" s="266">
        <v>-3.3999999999999998E-3</v>
      </c>
      <c r="AH675" s="266">
        <v>11.7727</v>
      </c>
      <c r="AI675" s="266">
        <v>0.1132</v>
      </c>
      <c r="AJ675" s="266">
        <v>8.2989999999999995</v>
      </c>
      <c r="AK675" s="266">
        <v>9.048</v>
      </c>
      <c r="AL675" s="266">
        <v>9.516</v>
      </c>
      <c r="AM675" s="266">
        <v>9.7729999999999997</v>
      </c>
      <c r="AN675" s="266">
        <v>10.183</v>
      </c>
      <c r="AO675" s="266">
        <v>10.47</v>
      </c>
      <c r="AP675" s="266">
        <v>10.907</v>
      </c>
      <c r="AQ675" s="266">
        <v>11.773</v>
      </c>
      <c r="AR675" s="266">
        <v>12.707000000000001</v>
      </c>
      <c r="AS675" s="266">
        <v>13.239000000000001</v>
      </c>
      <c r="AT675" s="266">
        <v>13.611000000000001</v>
      </c>
      <c r="AU675" s="266">
        <v>14.183</v>
      </c>
      <c r="AV675" s="266">
        <v>14.567</v>
      </c>
      <c r="AW675" s="266">
        <v>15.321</v>
      </c>
      <c r="AX675" s="266">
        <v>16.707000000000001</v>
      </c>
      <c r="BA675" s="372">
        <v>673</v>
      </c>
      <c r="BB675" s="372">
        <v>-0.28660000000000002</v>
      </c>
      <c r="BC675" s="372">
        <v>11.0838</v>
      </c>
      <c r="BD675" s="372">
        <v>0.12352</v>
      </c>
      <c r="BE675" s="372">
        <v>7.7160000000000002</v>
      </c>
      <c r="BF675" s="372">
        <v>8.4090000000000007</v>
      </c>
      <c r="BG675" s="372">
        <v>8.8510000000000009</v>
      </c>
      <c r="BH675" s="372">
        <v>9.0980000000000008</v>
      </c>
      <c r="BI675" s="372">
        <v>9.4939999999999998</v>
      </c>
      <c r="BJ675" s="372">
        <v>9.7739999999999991</v>
      </c>
      <c r="BK675" s="372">
        <v>10.208</v>
      </c>
      <c r="BL675" s="372">
        <v>11.084</v>
      </c>
      <c r="BM675" s="372">
        <v>12.058999999999999</v>
      </c>
      <c r="BN675" s="372">
        <v>12.628</v>
      </c>
      <c r="BO675" s="372">
        <v>13.032999999999999</v>
      </c>
      <c r="BP675" s="372">
        <v>13.664999999999999</v>
      </c>
      <c r="BQ675" s="372">
        <v>14.096</v>
      </c>
      <c r="BR675" s="372">
        <v>14.96</v>
      </c>
      <c r="BS675" s="372">
        <v>16.605</v>
      </c>
    </row>
    <row r="676" spans="1:71" x14ac:dyDescent="0.2">
      <c r="A676" s="265">
        <f t="shared" si="317"/>
        <v>11.434999999999999</v>
      </c>
      <c r="B676" s="265">
        <f t="shared" si="318"/>
        <v>10.563500000000001</v>
      </c>
      <c r="C676" s="265">
        <f t="shared" si="295"/>
        <v>12.39</v>
      </c>
      <c r="D676" s="265">
        <f t="shared" si="319"/>
        <v>674</v>
      </c>
      <c r="E676" s="373">
        <f t="shared" si="320"/>
        <v>22.143737166324435</v>
      </c>
      <c r="F676" s="373">
        <f t="shared" si="321"/>
        <v>1.8453114305270362</v>
      </c>
      <c r="G676" s="373">
        <f t="shared" si="322"/>
        <v>31.143737166324435</v>
      </c>
      <c r="H676" s="374">
        <f t="shared" si="323"/>
        <v>0.99124628570802842</v>
      </c>
      <c r="I676" s="374">
        <f t="shared" si="296"/>
        <v>0.92782245012254705</v>
      </c>
      <c r="J676" s="374">
        <f t="shared" si="297"/>
        <v>0.94643348132977156</v>
      </c>
      <c r="K676" s="265" cm="1">
        <f t="array" ref="K676">$G676^gamma_drug4/($G676^gamma_drug4+(AGE_50_drug4+9)^gamma_drug4)</f>
        <v>1</v>
      </c>
      <c r="L676" s="264">
        <f t="shared" si="298"/>
        <v>674</v>
      </c>
      <c r="M676" s="264">
        <f t="shared" si="299"/>
        <v>-0.1452</v>
      </c>
      <c r="N676" s="264">
        <f t="shared" si="300"/>
        <v>11.434950000000001</v>
      </c>
      <c r="O676" s="264">
        <f t="shared" si="301"/>
        <v>0.11837500000000001</v>
      </c>
      <c r="P676" s="264">
        <f t="shared" si="302"/>
        <v>8.0120000000000005</v>
      </c>
      <c r="Q676" s="264">
        <f t="shared" si="303"/>
        <v>8.7334999999999994</v>
      </c>
      <c r="R676" s="264">
        <f t="shared" si="304"/>
        <v>9.1890000000000001</v>
      </c>
      <c r="S676" s="264">
        <f t="shared" si="305"/>
        <v>9.4405000000000001</v>
      </c>
      <c r="T676" s="264">
        <f t="shared" si="306"/>
        <v>9.8445</v>
      </c>
      <c r="U676" s="264">
        <f t="shared" si="307"/>
        <v>10.1275</v>
      </c>
      <c r="V676" s="264">
        <f t="shared" si="308"/>
        <v>10.563500000000001</v>
      </c>
      <c r="W676" s="264">
        <f t="shared" si="309"/>
        <v>11.434999999999999</v>
      </c>
      <c r="X676" s="264">
        <f t="shared" si="310"/>
        <v>12.39</v>
      </c>
      <c r="Y676" s="264">
        <f t="shared" si="311"/>
        <v>12.940999999999999</v>
      </c>
      <c r="Z676" s="264">
        <f t="shared" si="312"/>
        <v>13.33</v>
      </c>
      <c r="AA676" s="264">
        <f t="shared" si="313"/>
        <v>13.932</v>
      </c>
      <c r="AB676" s="264">
        <f t="shared" si="314"/>
        <v>14.3405</v>
      </c>
      <c r="AC676" s="264">
        <f t="shared" si="315"/>
        <v>15.149999999999999</v>
      </c>
      <c r="AD676" s="264">
        <f t="shared" si="316"/>
        <v>16.666499999999999</v>
      </c>
      <c r="AF676" s="266">
        <v>674</v>
      </c>
      <c r="AG676" s="266">
        <v>-3.5999999999999999E-3</v>
      </c>
      <c r="AH676" s="266">
        <v>11.779299999999999</v>
      </c>
      <c r="AI676" s="266">
        <v>0.11322</v>
      </c>
      <c r="AJ676" s="266">
        <v>8.3040000000000003</v>
      </c>
      <c r="AK676" s="266">
        <v>9.0530000000000008</v>
      </c>
      <c r="AL676" s="266">
        <v>9.5210000000000008</v>
      </c>
      <c r="AM676" s="266">
        <v>9.7780000000000005</v>
      </c>
      <c r="AN676" s="266">
        <v>10.189</v>
      </c>
      <c r="AO676" s="266">
        <v>10.475</v>
      </c>
      <c r="AP676" s="266">
        <v>10.913</v>
      </c>
      <c r="AQ676" s="266">
        <v>11.779</v>
      </c>
      <c r="AR676" s="266">
        <v>12.714</v>
      </c>
      <c r="AS676" s="266">
        <v>13.246</v>
      </c>
      <c r="AT676" s="266">
        <v>13.619</v>
      </c>
      <c r="AU676" s="266">
        <v>14.191000000000001</v>
      </c>
      <c r="AV676" s="266">
        <v>14.576000000000001</v>
      </c>
      <c r="AW676" s="266">
        <v>15.331</v>
      </c>
      <c r="AX676" s="266">
        <v>16.716999999999999</v>
      </c>
      <c r="BA676" s="372">
        <v>674</v>
      </c>
      <c r="BB676" s="372">
        <v>-0.2868</v>
      </c>
      <c r="BC676" s="372">
        <v>11.0906</v>
      </c>
      <c r="BD676" s="372">
        <v>0.12353</v>
      </c>
      <c r="BE676" s="372">
        <v>7.72</v>
      </c>
      <c r="BF676" s="372">
        <v>8.4139999999999997</v>
      </c>
      <c r="BG676" s="372">
        <v>8.8569999999999993</v>
      </c>
      <c r="BH676" s="372">
        <v>9.1029999999999998</v>
      </c>
      <c r="BI676" s="372">
        <v>9.5</v>
      </c>
      <c r="BJ676" s="372">
        <v>9.7799999999999994</v>
      </c>
      <c r="BK676" s="372">
        <v>10.214</v>
      </c>
      <c r="BL676" s="372">
        <v>11.090999999999999</v>
      </c>
      <c r="BM676" s="372">
        <v>12.066000000000001</v>
      </c>
      <c r="BN676" s="372">
        <v>12.635999999999999</v>
      </c>
      <c r="BO676" s="372">
        <v>13.041</v>
      </c>
      <c r="BP676" s="372">
        <v>13.673</v>
      </c>
      <c r="BQ676" s="372">
        <v>14.105</v>
      </c>
      <c r="BR676" s="372">
        <v>14.968999999999999</v>
      </c>
      <c r="BS676" s="372">
        <v>16.616</v>
      </c>
    </row>
    <row r="677" spans="1:71" x14ac:dyDescent="0.2">
      <c r="A677" s="265">
        <f t="shared" si="317"/>
        <v>11.442</v>
      </c>
      <c r="B677" s="265">
        <f t="shared" si="318"/>
        <v>10.569500000000001</v>
      </c>
      <c r="C677" s="265">
        <f t="shared" si="295"/>
        <v>12.398</v>
      </c>
      <c r="D677" s="265">
        <f t="shared" si="319"/>
        <v>675</v>
      </c>
      <c r="E677" s="373">
        <f t="shared" si="320"/>
        <v>22.17659137577002</v>
      </c>
      <c r="F677" s="373">
        <f t="shared" si="321"/>
        <v>1.8480492813141685</v>
      </c>
      <c r="G677" s="373">
        <f t="shared" si="322"/>
        <v>31.17659137577002</v>
      </c>
      <c r="H677" s="374">
        <f t="shared" si="323"/>
        <v>0.99128599355636482</v>
      </c>
      <c r="I677" s="374">
        <f t="shared" si="296"/>
        <v>0.92803539818358194</v>
      </c>
      <c r="J677" s="374">
        <f t="shared" si="297"/>
        <v>0.94657229004648857</v>
      </c>
      <c r="K677" s="265" cm="1">
        <f t="array" ref="K677">$G677^gamma_drug4/($G677^gamma_drug4+(AGE_50_drug4+9)^gamma_drug4)</f>
        <v>1</v>
      </c>
      <c r="L677" s="264">
        <f t="shared" si="298"/>
        <v>675</v>
      </c>
      <c r="M677" s="264">
        <f t="shared" si="299"/>
        <v>-0.14535000000000001</v>
      </c>
      <c r="N677" s="264">
        <f t="shared" si="300"/>
        <v>11.441700000000001</v>
      </c>
      <c r="O677" s="264">
        <f t="shared" si="301"/>
        <v>0.11838499999999999</v>
      </c>
      <c r="P677" s="264">
        <f t="shared" si="302"/>
        <v>8.0165000000000006</v>
      </c>
      <c r="Q677" s="264">
        <f t="shared" si="303"/>
        <v>8.7390000000000008</v>
      </c>
      <c r="R677" s="264">
        <f t="shared" si="304"/>
        <v>9.1939999999999991</v>
      </c>
      <c r="S677" s="264">
        <f t="shared" si="305"/>
        <v>9.4465000000000003</v>
      </c>
      <c r="T677" s="264">
        <f t="shared" si="306"/>
        <v>9.8500000000000014</v>
      </c>
      <c r="U677" s="264">
        <f t="shared" si="307"/>
        <v>10.1335</v>
      </c>
      <c r="V677" s="264">
        <f t="shared" si="308"/>
        <v>10.569500000000001</v>
      </c>
      <c r="W677" s="264">
        <f t="shared" si="309"/>
        <v>11.442</v>
      </c>
      <c r="X677" s="264">
        <f t="shared" si="310"/>
        <v>12.398</v>
      </c>
      <c r="Y677" s="264">
        <f t="shared" si="311"/>
        <v>12.949</v>
      </c>
      <c r="Z677" s="264">
        <f t="shared" si="312"/>
        <v>13.338000000000001</v>
      </c>
      <c r="AA677" s="264">
        <f t="shared" si="313"/>
        <v>13.940999999999999</v>
      </c>
      <c r="AB677" s="264">
        <f t="shared" si="314"/>
        <v>14.349500000000001</v>
      </c>
      <c r="AC677" s="264">
        <f t="shared" si="315"/>
        <v>15.1595</v>
      </c>
      <c r="AD677" s="264">
        <f t="shared" si="316"/>
        <v>16.677500000000002</v>
      </c>
      <c r="AF677" s="266">
        <v>675</v>
      </c>
      <c r="AG677" s="266">
        <v>-3.8E-3</v>
      </c>
      <c r="AH677" s="266">
        <v>11.7859</v>
      </c>
      <c r="AI677" s="266">
        <v>0.11323999999999999</v>
      </c>
      <c r="AJ677" s="266">
        <v>8.3079999999999998</v>
      </c>
      <c r="AK677" s="266">
        <v>9.0579999999999998</v>
      </c>
      <c r="AL677" s="266">
        <v>9.5259999999999998</v>
      </c>
      <c r="AM677" s="266">
        <v>9.7840000000000007</v>
      </c>
      <c r="AN677" s="266">
        <v>10.194000000000001</v>
      </c>
      <c r="AO677" s="266">
        <v>10.481</v>
      </c>
      <c r="AP677" s="266">
        <v>10.919</v>
      </c>
      <c r="AQ677" s="266">
        <v>11.786</v>
      </c>
      <c r="AR677" s="266">
        <v>12.722</v>
      </c>
      <c r="AS677" s="266">
        <v>13.254</v>
      </c>
      <c r="AT677" s="266">
        <v>13.627000000000001</v>
      </c>
      <c r="AU677" s="266">
        <v>14.2</v>
      </c>
      <c r="AV677" s="266">
        <v>14.585000000000001</v>
      </c>
      <c r="AW677" s="266">
        <v>15.34</v>
      </c>
      <c r="AX677" s="266">
        <v>16.728000000000002</v>
      </c>
      <c r="BA677" s="372">
        <v>675</v>
      </c>
      <c r="BB677" s="372">
        <v>-0.28689999999999999</v>
      </c>
      <c r="BC677" s="372">
        <v>11.0975</v>
      </c>
      <c r="BD677" s="372">
        <v>0.12353</v>
      </c>
      <c r="BE677" s="372">
        <v>7.7249999999999996</v>
      </c>
      <c r="BF677" s="372">
        <v>8.42</v>
      </c>
      <c r="BG677" s="372">
        <v>8.8620000000000001</v>
      </c>
      <c r="BH677" s="372">
        <v>9.109</v>
      </c>
      <c r="BI677" s="372">
        <v>9.5060000000000002</v>
      </c>
      <c r="BJ677" s="372">
        <v>9.7859999999999996</v>
      </c>
      <c r="BK677" s="372">
        <v>10.220000000000001</v>
      </c>
      <c r="BL677" s="372">
        <v>11.098000000000001</v>
      </c>
      <c r="BM677" s="372">
        <v>12.074</v>
      </c>
      <c r="BN677" s="372">
        <v>12.644</v>
      </c>
      <c r="BO677" s="372">
        <v>13.048999999999999</v>
      </c>
      <c r="BP677" s="372">
        <v>13.682</v>
      </c>
      <c r="BQ677" s="372">
        <v>14.114000000000001</v>
      </c>
      <c r="BR677" s="372">
        <v>14.978999999999999</v>
      </c>
      <c r="BS677" s="372">
        <v>16.626999999999999</v>
      </c>
    </row>
    <row r="678" spans="1:71" x14ac:dyDescent="0.2">
      <c r="A678" s="265">
        <f t="shared" si="317"/>
        <v>11.448499999999999</v>
      </c>
      <c r="B678" s="265">
        <f t="shared" si="318"/>
        <v>10.576000000000001</v>
      </c>
      <c r="C678" s="265">
        <f t="shared" si="295"/>
        <v>12.404999999999999</v>
      </c>
      <c r="D678" s="265">
        <f t="shared" si="319"/>
        <v>676</v>
      </c>
      <c r="E678" s="373">
        <f t="shared" si="320"/>
        <v>22.209445585215605</v>
      </c>
      <c r="F678" s="373">
        <f t="shared" si="321"/>
        <v>1.8507871321013005</v>
      </c>
      <c r="G678" s="373">
        <f t="shared" si="322"/>
        <v>31.209445585215605</v>
      </c>
      <c r="H678" s="374">
        <f t="shared" si="323"/>
        <v>0.99132548132079801</v>
      </c>
      <c r="I678" s="374">
        <f t="shared" si="296"/>
        <v>0.92824754318905356</v>
      </c>
      <c r="J678" s="374">
        <f t="shared" si="297"/>
        <v>0.94671061365133902</v>
      </c>
      <c r="K678" s="265" cm="1">
        <f t="array" ref="K678">$G678^gamma_drug4/($G678^gamma_drug4+(AGE_50_drug4+9)^gamma_drug4)</f>
        <v>1</v>
      </c>
      <c r="L678" s="264">
        <f t="shared" si="298"/>
        <v>676</v>
      </c>
      <c r="M678" s="264">
        <f t="shared" si="299"/>
        <v>-0.14555000000000001</v>
      </c>
      <c r="N678" s="264">
        <f t="shared" si="300"/>
        <v>11.448399999999999</v>
      </c>
      <c r="O678" s="264">
        <f t="shared" si="301"/>
        <v>0.11840000000000001</v>
      </c>
      <c r="P678" s="264">
        <f t="shared" si="302"/>
        <v>8.0210000000000008</v>
      </c>
      <c r="Q678" s="264">
        <f t="shared" si="303"/>
        <v>8.7435000000000009</v>
      </c>
      <c r="R678" s="264">
        <f t="shared" si="304"/>
        <v>9.1995000000000005</v>
      </c>
      <c r="S678" s="264">
        <f t="shared" si="305"/>
        <v>9.4514999999999993</v>
      </c>
      <c r="T678" s="264">
        <f t="shared" si="306"/>
        <v>9.8559999999999999</v>
      </c>
      <c r="U678" s="264">
        <f t="shared" si="307"/>
        <v>10.1395</v>
      </c>
      <c r="V678" s="264">
        <f t="shared" si="308"/>
        <v>10.576000000000001</v>
      </c>
      <c r="W678" s="264">
        <f t="shared" si="309"/>
        <v>11.448499999999999</v>
      </c>
      <c r="X678" s="264">
        <f t="shared" si="310"/>
        <v>12.404999999999999</v>
      </c>
      <c r="Y678" s="264">
        <f t="shared" si="311"/>
        <v>12.957000000000001</v>
      </c>
      <c r="Z678" s="264">
        <f t="shared" si="312"/>
        <v>13.346499999999999</v>
      </c>
      <c r="AA678" s="264">
        <f t="shared" si="313"/>
        <v>13.9495</v>
      </c>
      <c r="AB678" s="264">
        <f t="shared" si="314"/>
        <v>14.358000000000001</v>
      </c>
      <c r="AC678" s="264">
        <f t="shared" si="315"/>
        <v>15.169</v>
      </c>
      <c r="AD678" s="264">
        <f t="shared" si="316"/>
        <v>16.688000000000002</v>
      </c>
      <c r="AF678" s="266">
        <v>676</v>
      </c>
      <c r="AG678" s="266">
        <v>-4.0000000000000001E-3</v>
      </c>
      <c r="AH678" s="266">
        <v>11.7925</v>
      </c>
      <c r="AI678" s="266">
        <v>0.11326</v>
      </c>
      <c r="AJ678" s="266">
        <v>8.3119999999999994</v>
      </c>
      <c r="AK678" s="266">
        <v>9.0619999999999994</v>
      </c>
      <c r="AL678" s="266">
        <v>9.5310000000000006</v>
      </c>
      <c r="AM678" s="266">
        <v>9.7889999999999997</v>
      </c>
      <c r="AN678" s="266">
        <v>10.199999999999999</v>
      </c>
      <c r="AO678" s="266">
        <v>10.487</v>
      </c>
      <c r="AP678" s="266">
        <v>10.925000000000001</v>
      </c>
      <c r="AQ678" s="266">
        <v>11.792999999999999</v>
      </c>
      <c r="AR678" s="266">
        <v>12.728999999999999</v>
      </c>
      <c r="AS678" s="266">
        <v>13.262</v>
      </c>
      <c r="AT678" s="266">
        <v>13.635</v>
      </c>
      <c r="AU678" s="266">
        <v>14.208</v>
      </c>
      <c r="AV678" s="266">
        <v>14.593</v>
      </c>
      <c r="AW678" s="266">
        <v>15.35</v>
      </c>
      <c r="AX678" s="266">
        <v>16.738</v>
      </c>
      <c r="BA678" s="372">
        <v>676</v>
      </c>
      <c r="BB678" s="372">
        <v>-0.28710000000000002</v>
      </c>
      <c r="BC678" s="372">
        <v>11.1043</v>
      </c>
      <c r="BD678" s="372">
        <v>0.12354</v>
      </c>
      <c r="BE678" s="372">
        <v>7.73</v>
      </c>
      <c r="BF678" s="372">
        <v>8.4250000000000007</v>
      </c>
      <c r="BG678" s="372">
        <v>8.8680000000000003</v>
      </c>
      <c r="BH678" s="372">
        <v>9.1140000000000008</v>
      </c>
      <c r="BI678" s="372">
        <v>9.5120000000000005</v>
      </c>
      <c r="BJ678" s="372">
        <v>9.7919999999999998</v>
      </c>
      <c r="BK678" s="372">
        <v>10.227</v>
      </c>
      <c r="BL678" s="372">
        <v>11.103999999999999</v>
      </c>
      <c r="BM678" s="372">
        <v>12.081</v>
      </c>
      <c r="BN678" s="372">
        <v>12.651999999999999</v>
      </c>
      <c r="BO678" s="372">
        <v>13.058</v>
      </c>
      <c r="BP678" s="372">
        <v>13.691000000000001</v>
      </c>
      <c r="BQ678" s="372">
        <v>14.122999999999999</v>
      </c>
      <c r="BR678" s="372">
        <v>14.988</v>
      </c>
      <c r="BS678" s="372">
        <v>16.638000000000002</v>
      </c>
    </row>
    <row r="679" spans="1:71" x14ac:dyDescent="0.2">
      <c r="A679" s="265">
        <f t="shared" si="317"/>
        <v>11.455</v>
      </c>
      <c r="B679" s="265">
        <f t="shared" si="318"/>
        <v>10.582000000000001</v>
      </c>
      <c r="C679" s="265">
        <f t="shared" si="295"/>
        <v>12.412500000000001</v>
      </c>
      <c r="D679" s="265">
        <f t="shared" si="319"/>
        <v>677</v>
      </c>
      <c r="E679" s="373">
        <f t="shared" si="320"/>
        <v>22.242299794661189</v>
      </c>
      <c r="F679" s="373">
        <f t="shared" si="321"/>
        <v>1.8535249828884326</v>
      </c>
      <c r="G679" s="373">
        <f t="shared" si="322"/>
        <v>31.242299794661189</v>
      </c>
      <c r="H679" s="374">
        <f t="shared" si="323"/>
        <v>0.99136475043671834</v>
      </c>
      <c r="I679" s="374">
        <f t="shared" si="296"/>
        <v>0.92845888872291182</v>
      </c>
      <c r="J679" s="374">
        <f t="shared" si="297"/>
        <v>0.9468484542433353</v>
      </c>
      <c r="K679" s="265" cm="1">
        <f t="array" ref="K679">$G679^gamma_drug4/($G679^gamma_drug4+(AGE_50_drug4+9)^gamma_drug4)</f>
        <v>1</v>
      </c>
      <c r="L679" s="264">
        <f t="shared" si="298"/>
        <v>677</v>
      </c>
      <c r="M679" s="264">
        <f t="shared" si="299"/>
        <v>-0.14565</v>
      </c>
      <c r="N679" s="264">
        <f t="shared" si="300"/>
        <v>11.4551</v>
      </c>
      <c r="O679" s="264">
        <f t="shared" si="301"/>
        <v>0.11840999999999999</v>
      </c>
      <c r="P679" s="264">
        <f t="shared" si="302"/>
        <v>8.025500000000001</v>
      </c>
      <c r="Q679" s="264">
        <f t="shared" si="303"/>
        <v>8.7484999999999999</v>
      </c>
      <c r="R679" s="264">
        <f t="shared" si="304"/>
        <v>9.2044999999999995</v>
      </c>
      <c r="S679" s="264">
        <f t="shared" si="305"/>
        <v>9.4570000000000007</v>
      </c>
      <c r="T679" s="264">
        <f t="shared" si="306"/>
        <v>9.8610000000000007</v>
      </c>
      <c r="U679" s="264">
        <f t="shared" si="307"/>
        <v>10.145</v>
      </c>
      <c r="V679" s="264">
        <f t="shared" si="308"/>
        <v>10.582000000000001</v>
      </c>
      <c r="W679" s="264">
        <f t="shared" si="309"/>
        <v>11.455</v>
      </c>
      <c r="X679" s="264">
        <f t="shared" si="310"/>
        <v>12.412500000000001</v>
      </c>
      <c r="Y679" s="264">
        <f t="shared" si="311"/>
        <v>12.964500000000001</v>
      </c>
      <c r="Z679" s="264">
        <f t="shared" si="312"/>
        <v>13.354500000000002</v>
      </c>
      <c r="AA679" s="264">
        <f t="shared" si="313"/>
        <v>13.958</v>
      </c>
      <c r="AB679" s="264">
        <f t="shared" si="314"/>
        <v>14.367000000000001</v>
      </c>
      <c r="AC679" s="264">
        <f t="shared" si="315"/>
        <v>15.1785</v>
      </c>
      <c r="AD679" s="264">
        <f t="shared" si="316"/>
        <v>16.698500000000003</v>
      </c>
      <c r="AF679" s="266">
        <v>677</v>
      </c>
      <c r="AG679" s="266">
        <v>-4.1000000000000003E-3</v>
      </c>
      <c r="AH679" s="266">
        <v>11.799099999999999</v>
      </c>
      <c r="AI679" s="266">
        <v>0.11327</v>
      </c>
      <c r="AJ679" s="266">
        <v>8.3170000000000002</v>
      </c>
      <c r="AK679" s="266">
        <v>9.0670000000000002</v>
      </c>
      <c r="AL679" s="266">
        <v>9.5359999999999996</v>
      </c>
      <c r="AM679" s="266">
        <v>9.7940000000000005</v>
      </c>
      <c r="AN679" s="266">
        <v>10.205</v>
      </c>
      <c r="AO679" s="266">
        <v>10.492000000000001</v>
      </c>
      <c r="AP679" s="266">
        <v>10.930999999999999</v>
      </c>
      <c r="AQ679" s="266">
        <v>11.798999999999999</v>
      </c>
      <c r="AR679" s="266">
        <v>12.736000000000001</v>
      </c>
      <c r="AS679" s="266">
        <v>13.269</v>
      </c>
      <c r="AT679" s="266">
        <v>13.643000000000001</v>
      </c>
      <c r="AU679" s="266">
        <v>14.217000000000001</v>
      </c>
      <c r="AV679" s="266">
        <v>14.602</v>
      </c>
      <c r="AW679" s="266">
        <v>15.359</v>
      </c>
      <c r="AX679" s="266">
        <v>16.748000000000001</v>
      </c>
      <c r="BA679" s="372">
        <v>677</v>
      </c>
      <c r="BB679" s="372">
        <v>-0.28720000000000001</v>
      </c>
      <c r="BC679" s="372">
        <v>11.1111</v>
      </c>
      <c r="BD679" s="372">
        <v>0.12354999999999999</v>
      </c>
      <c r="BE679" s="372">
        <v>7.734</v>
      </c>
      <c r="BF679" s="372">
        <v>8.43</v>
      </c>
      <c r="BG679" s="372">
        <v>8.8729999999999993</v>
      </c>
      <c r="BH679" s="372">
        <v>9.1199999999999992</v>
      </c>
      <c r="BI679" s="372">
        <v>9.5169999999999995</v>
      </c>
      <c r="BJ679" s="372">
        <v>9.798</v>
      </c>
      <c r="BK679" s="372">
        <v>10.233000000000001</v>
      </c>
      <c r="BL679" s="372">
        <v>11.111000000000001</v>
      </c>
      <c r="BM679" s="372">
        <v>12.089</v>
      </c>
      <c r="BN679" s="372">
        <v>12.66</v>
      </c>
      <c r="BO679" s="372">
        <v>13.066000000000001</v>
      </c>
      <c r="BP679" s="372">
        <v>13.699</v>
      </c>
      <c r="BQ679" s="372">
        <v>14.132</v>
      </c>
      <c r="BR679" s="372">
        <v>14.997999999999999</v>
      </c>
      <c r="BS679" s="372">
        <v>16.649000000000001</v>
      </c>
    </row>
    <row r="680" spans="1:71" x14ac:dyDescent="0.2">
      <c r="A680" s="265">
        <f t="shared" si="317"/>
        <v>11.462</v>
      </c>
      <c r="B680" s="265">
        <f t="shared" si="318"/>
        <v>10.588000000000001</v>
      </c>
      <c r="C680" s="265">
        <f t="shared" si="295"/>
        <v>12.419499999999999</v>
      </c>
      <c r="D680" s="265">
        <f t="shared" si="319"/>
        <v>678</v>
      </c>
      <c r="E680" s="373">
        <f t="shared" si="320"/>
        <v>22.275154004106778</v>
      </c>
      <c r="F680" s="373">
        <f t="shared" si="321"/>
        <v>1.8562628336755647</v>
      </c>
      <c r="G680" s="373">
        <f t="shared" si="322"/>
        <v>31.275154004106778</v>
      </c>
      <c r="H680" s="374">
        <f t="shared" si="323"/>
        <v>0.9914038023288021</v>
      </c>
      <c r="I680" s="374">
        <f t="shared" si="296"/>
        <v>0.92866943835130944</v>
      </c>
      <c r="J680" s="374">
        <f t="shared" si="297"/>
        <v>0.94698581391085279</v>
      </c>
      <c r="K680" s="265" cm="1">
        <f t="array" ref="K680">$G680^gamma_drug4/($G680^gamma_drug4+(AGE_50_drug4+9)^gamma_drug4)</f>
        <v>1</v>
      </c>
      <c r="L680" s="264">
        <f t="shared" si="298"/>
        <v>678</v>
      </c>
      <c r="M680" s="264">
        <f t="shared" si="299"/>
        <v>-0.14585000000000001</v>
      </c>
      <c r="N680" s="264">
        <f t="shared" si="300"/>
        <v>11.46185</v>
      </c>
      <c r="O680" s="264">
        <f t="shared" si="301"/>
        <v>0.11842</v>
      </c>
      <c r="P680" s="264">
        <f t="shared" si="302"/>
        <v>8.0299999999999994</v>
      </c>
      <c r="Q680" s="264">
        <f t="shared" si="303"/>
        <v>8.7534999999999989</v>
      </c>
      <c r="R680" s="264">
        <f t="shared" si="304"/>
        <v>9.2095000000000002</v>
      </c>
      <c r="S680" s="264">
        <f t="shared" si="305"/>
        <v>9.4619999999999997</v>
      </c>
      <c r="T680" s="264">
        <f t="shared" si="306"/>
        <v>9.8670000000000009</v>
      </c>
      <c r="U680" s="264">
        <f t="shared" si="307"/>
        <v>10.151</v>
      </c>
      <c r="V680" s="264">
        <f t="shared" si="308"/>
        <v>10.588000000000001</v>
      </c>
      <c r="W680" s="264">
        <f t="shared" si="309"/>
        <v>11.462</v>
      </c>
      <c r="X680" s="264">
        <f t="shared" si="310"/>
        <v>12.419499999999999</v>
      </c>
      <c r="Y680" s="264">
        <f t="shared" si="311"/>
        <v>12.972</v>
      </c>
      <c r="Z680" s="264">
        <f t="shared" si="312"/>
        <v>13.362500000000001</v>
      </c>
      <c r="AA680" s="264">
        <f t="shared" si="313"/>
        <v>13.9665</v>
      </c>
      <c r="AB680" s="264">
        <f t="shared" si="314"/>
        <v>14.376000000000001</v>
      </c>
      <c r="AC680" s="264">
        <f t="shared" si="315"/>
        <v>15.187999999999999</v>
      </c>
      <c r="AD680" s="264">
        <f t="shared" si="316"/>
        <v>16.709499999999998</v>
      </c>
      <c r="AF680" s="266">
        <v>678</v>
      </c>
      <c r="AG680" s="266">
        <v>-4.3E-3</v>
      </c>
      <c r="AH680" s="266">
        <v>11.8057</v>
      </c>
      <c r="AI680" s="266">
        <v>0.11329</v>
      </c>
      <c r="AJ680" s="266">
        <v>8.3209999999999997</v>
      </c>
      <c r="AK680" s="266">
        <v>9.0719999999999992</v>
      </c>
      <c r="AL680" s="266">
        <v>9.5410000000000004</v>
      </c>
      <c r="AM680" s="266">
        <v>9.7989999999999995</v>
      </c>
      <c r="AN680" s="266">
        <v>10.211</v>
      </c>
      <c r="AO680" s="266">
        <v>10.497999999999999</v>
      </c>
      <c r="AP680" s="266">
        <v>10.936999999999999</v>
      </c>
      <c r="AQ680" s="266">
        <v>11.805999999999999</v>
      </c>
      <c r="AR680" s="266">
        <v>12.743</v>
      </c>
      <c r="AS680" s="266">
        <v>13.276999999999999</v>
      </c>
      <c r="AT680" s="266">
        <v>13.651</v>
      </c>
      <c r="AU680" s="266">
        <v>14.225</v>
      </c>
      <c r="AV680" s="266">
        <v>14.611000000000001</v>
      </c>
      <c r="AW680" s="266">
        <v>15.368</v>
      </c>
      <c r="AX680" s="266">
        <v>16.759</v>
      </c>
      <c r="BA680" s="372">
        <v>678</v>
      </c>
      <c r="BB680" s="372">
        <v>-0.28739999999999999</v>
      </c>
      <c r="BC680" s="372">
        <v>11.118</v>
      </c>
      <c r="BD680" s="372">
        <v>0.12354999999999999</v>
      </c>
      <c r="BE680" s="372">
        <v>7.7389999999999999</v>
      </c>
      <c r="BF680" s="372">
        <v>8.4350000000000005</v>
      </c>
      <c r="BG680" s="372">
        <v>8.8780000000000001</v>
      </c>
      <c r="BH680" s="372">
        <v>9.125</v>
      </c>
      <c r="BI680" s="372">
        <v>9.5229999999999997</v>
      </c>
      <c r="BJ680" s="372">
        <v>9.8040000000000003</v>
      </c>
      <c r="BK680" s="372">
        <v>10.239000000000001</v>
      </c>
      <c r="BL680" s="372">
        <v>11.118</v>
      </c>
      <c r="BM680" s="372">
        <v>12.096</v>
      </c>
      <c r="BN680" s="372">
        <v>12.667</v>
      </c>
      <c r="BO680" s="372">
        <v>13.074</v>
      </c>
      <c r="BP680" s="372">
        <v>13.708</v>
      </c>
      <c r="BQ680" s="372">
        <v>14.141</v>
      </c>
      <c r="BR680" s="372">
        <v>15.007999999999999</v>
      </c>
      <c r="BS680" s="372">
        <v>16.66</v>
      </c>
    </row>
    <row r="681" spans="1:71" x14ac:dyDescent="0.2">
      <c r="A681" s="265">
        <f t="shared" si="317"/>
        <v>11.468499999999999</v>
      </c>
      <c r="B681" s="265">
        <f t="shared" si="318"/>
        <v>10.593999999999999</v>
      </c>
      <c r="C681" s="265">
        <f t="shared" si="295"/>
        <v>12.427499999999998</v>
      </c>
      <c r="D681" s="265">
        <f t="shared" si="319"/>
        <v>679</v>
      </c>
      <c r="E681" s="373">
        <f t="shared" si="320"/>
        <v>22.308008213552363</v>
      </c>
      <c r="F681" s="373">
        <f t="shared" si="321"/>
        <v>1.8590006844626967</v>
      </c>
      <c r="G681" s="373">
        <f t="shared" si="322"/>
        <v>31.308008213552363</v>
      </c>
      <c r="H681" s="374">
        <f t="shared" si="323"/>
        <v>0.99144263841110014</v>
      </c>
      <c r="I681" s="374">
        <f t="shared" si="296"/>
        <v>0.92887919562269616</v>
      </c>
      <c r="J681" s="374">
        <f t="shared" si="297"/>
        <v>0.94712269473169119</v>
      </c>
      <c r="K681" s="265" cm="1">
        <f t="array" ref="K681">$G681^gamma_drug4/($G681^gamma_drug4+(AGE_50_drug4+9)^gamma_drug4)</f>
        <v>1</v>
      </c>
      <c r="L681" s="264">
        <f t="shared" si="298"/>
        <v>679</v>
      </c>
      <c r="M681" s="264">
        <f t="shared" si="299"/>
        <v>-0.14599999999999999</v>
      </c>
      <c r="N681" s="264">
        <f t="shared" si="300"/>
        <v>11.4686</v>
      </c>
      <c r="O681" s="264">
        <f t="shared" si="301"/>
        <v>0.118435</v>
      </c>
      <c r="P681" s="264">
        <f t="shared" si="302"/>
        <v>8.0344999999999995</v>
      </c>
      <c r="Q681" s="264">
        <f t="shared" si="303"/>
        <v>8.7584999999999997</v>
      </c>
      <c r="R681" s="264">
        <f t="shared" si="304"/>
        <v>9.2149999999999999</v>
      </c>
      <c r="S681" s="264">
        <f t="shared" si="305"/>
        <v>9.468</v>
      </c>
      <c r="T681" s="264">
        <f t="shared" si="306"/>
        <v>9.8724999999999987</v>
      </c>
      <c r="U681" s="264">
        <f t="shared" si="307"/>
        <v>10.157</v>
      </c>
      <c r="V681" s="264">
        <f t="shared" si="308"/>
        <v>10.593999999999999</v>
      </c>
      <c r="W681" s="264">
        <f t="shared" si="309"/>
        <v>11.468499999999999</v>
      </c>
      <c r="X681" s="264">
        <f t="shared" si="310"/>
        <v>12.427499999999998</v>
      </c>
      <c r="Y681" s="264">
        <f t="shared" si="311"/>
        <v>12.98</v>
      </c>
      <c r="Z681" s="264">
        <f t="shared" si="312"/>
        <v>13.3705</v>
      </c>
      <c r="AA681" s="264">
        <f t="shared" si="313"/>
        <v>13.975</v>
      </c>
      <c r="AB681" s="264">
        <f t="shared" si="314"/>
        <v>14.385</v>
      </c>
      <c r="AC681" s="264">
        <f t="shared" si="315"/>
        <v>15.196999999999999</v>
      </c>
      <c r="AD681" s="264">
        <f t="shared" si="316"/>
        <v>16.72</v>
      </c>
      <c r="AF681" s="266">
        <v>679</v>
      </c>
      <c r="AG681" s="266">
        <v>-4.4999999999999997E-3</v>
      </c>
      <c r="AH681" s="266">
        <v>11.8124</v>
      </c>
      <c r="AI681" s="266">
        <v>0.11330999999999999</v>
      </c>
      <c r="AJ681" s="266">
        <v>8.3249999999999993</v>
      </c>
      <c r="AK681" s="266">
        <v>9.077</v>
      </c>
      <c r="AL681" s="266">
        <v>9.5459999999999994</v>
      </c>
      <c r="AM681" s="266">
        <v>9.8049999999999997</v>
      </c>
      <c r="AN681" s="266">
        <v>10.215999999999999</v>
      </c>
      <c r="AO681" s="266">
        <v>10.504</v>
      </c>
      <c r="AP681" s="266">
        <v>10.943</v>
      </c>
      <c r="AQ681" s="266">
        <v>11.811999999999999</v>
      </c>
      <c r="AR681" s="266">
        <v>12.750999999999999</v>
      </c>
      <c r="AS681" s="266">
        <v>13.285</v>
      </c>
      <c r="AT681" s="266">
        <v>13.659000000000001</v>
      </c>
      <c r="AU681" s="266">
        <v>14.234</v>
      </c>
      <c r="AV681" s="266">
        <v>14.62</v>
      </c>
      <c r="AW681" s="266">
        <v>15.377000000000001</v>
      </c>
      <c r="AX681" s="266">
        <v>16.77</v>
      </c>
      <c r="BA681" s="372">
        <v>679</v>
      </c>
      <c r="BB681" s="372">
        <v>-0.28749999999999998</v>
      </c>
      <c r="BC681" s="372">
        <v>11.1248</v>
      </c>
      <c r="BD681" s="372">
        <v>0.12356</v>
      </c>
      <c r="BE681" s="372">
        <v>7.7439999999999998</v>
      </c>
      <c r="BF681" s="372">
        <v>8.44</v>
      </c>
      <c r="BG681" s="372">
        <v>8.8840000000000003</v>
      </c>
      <c r="BH681" s="372">
        <v>9.1310000000000002</v>
      </c>
      <c r="BI681" s="372">
        <v>9.5289999999999999</v>
      </c>
      <c r="BJ681" s="372">
        <v>9.81</v>
      </c>
      <c r="BK681" s="372">
        <v>10.244999999999999</v>
      </c>
      <c r="BL681" s="372">
        <v>11.125</v>
      </c>
      <c r="BM681" s="372">
        <v>12.103999999999999</v>
      </c>
      <c r="BN681" s="372">
        <v>12.675000000000001</v>
      </c>
      <c r="BO681" s="372">
        <v>13.082000000000001</v>
      </c>
      <c r="BP681" s="372">
        <v>13.715999999999999</v>
      </c>
      <c r="BQ681" s="372">
        <v>14.15</v>
      </c>
      <c r="BR681" s="372">
        <v>15.016999999999999</v>
      </c>
      <c r="BS681" s="372">
        <v>16.670000000000002</v>
      </c>
    </row>
    <row r="682" spans="1:71" x14ac:dyDescent="0.2">
      <c r="A682" s="265">
        <f t="shared" si="317"/>
        <v>11.4755</v>
      </c>
      <c r="B682" s="265">
        <f t="shared" si="318"/>
        <v>10.6005</v>
      </c>
      <c r="C682" s="265">
        <f t="shared" si="295"/>
        <v>12.4345</v>
      </c>
      <c r="D682" s="265">
        <f t="shared" si="319"/>
        <v>680</v>
      </c>
      <c r="E682" s="373">
        <f t="shared" si="320"/>
        <v>22.340862422997947</v>
      </c>
      <c r="F682" s="373">
        <f t="shared" si="321"/>
        <v>1.8617385352498288</v>
      </c>
      <c r="G682" s="373">
        <f t="shared" si="322"/>
        <v>31.340862422997947</v>
      </c>
      <c r="H682" s="374">
        <f t="shared" si="323"/>
        <v>0.99148126008712723</v>
      </c>
      <c r="I682" s="374">
        <f t="shared" si="296"/>
        <v>0.9290881640679084</v>
      </c>
      <c r="J682" s="374">
        <f t="shared" si="297"/>
        <v>0.94725909877313408</v>
      </c>
      <c r="K682" s="265" cm="1">
        <f t="array" ref="K682">$G682^gamma_drug4/($G682^gamma_drug4+(AGE_50_drug4+9)^gamma_drug4)</f>
        <v>1</v>
      </c>
      <c r="L682" s="264">
        <f t="shared" si="298"/>
        <v>680</v>
      </c>
      <c r="M682" s="264">
        <f t="shared" si="299"/>
        <v>-0.14615</v>
      </c>
      <c r="N682" s="264">
        <f t="shared" si="300"/>
        <v>11.475300000000001</v>
      </c>
      <c r="O682" s="264">
        <f t="shared" si="301"/>
        <v>0.11844499999999999</v>
      </c>
      <c r="P682" s="264">
        <f t="shared" si="302"/>
        <v>8.0389999999999997</v>
      </c>
      <c r="Q682" s="264">
        <f t="shared" si="303"/>
        <v>8.7629999999999999</v>
      </c>
      <c r="R682" s="264">
        <f t="shared" si="304"/>
        <v>9.2199999999999989</v>
      </c>
      <c r="S682" s="264">
        <f t="shared" si="305"/>
        <v>9.472999999999999</v>
      </c>
      <c r="T682" s="264">
        <f t="shared" si="306"/>
        <v>9.8784999999999989</v>
      </c>
      <c r="U682" s="264">
        <f t="shared" si="307"/>
        <v>10.163</v>
      </c>
      <c r="V682" s="264">
        <f t="shared" si="308"/>
        <v>10.6005</v>
      </c>
      <c r="W682" s="264">
        <f t="shared" si="309"/>
        <v>11.4755</v>
      </c>
      <c r="X682" s="264">
        <f t="shared" si="310"/>
        <v>12.4345</v>
      </c>
      <c r="Y682" s="264">
        <f t="shared" si="311"/>
        <v>12.987500000000001</v>
      </c>
      <c r="Z682" s="264">
        <f t="shared" si="312"/>
        <v>13.378499999999999</v>
      </c>
      <c r="AA682" s="264">
        <f t="shared" si="313"/>
        <v>13.983499999999999</v>
      </c>
      <c r="AB682" s="264">
        <f t="shared" si="314"/>
        <v>14.393000000000001</v>
      </c>
      <c r="AC682" s="264">
        <f t="shared" si="315"/>
        <v>15.2065</v>
      </c>
      <c r="AD682" s="264">
        <f t="shared" si="316"/>
        <v>16.730499999999999</v>
      </c>
      <c r="AF682" s="266">
        <v>680</v>
      </c>
      <c r="AG682" s="266">
        <v>-4.7000000000000002E-3</v>
      </c>
      <c r="AH682" s="266">
        <v>11.819000000000001</v>
      </c>
      <c r="AI682" s="266">
        <v>0.11333</v>
      </c>
      <c r="AJ682" s="266">
        <v>8.3290000000000006</v>
      </c>
      <c r="AK682" s="266">
        <v>9.0809999999999995</v>
      </c>
      <c r="AL682" s="266">
        <v>9.5510000000000002</v>
      </c>
      <c r="AM682" s="266">
        <v>9.81</v>
      </c>
      <c r="AN682" s="266">
        <v>10.222</v>
      </c>
      <c r="AO682" s="266">
        <v>10.51</v>
      </c>
      <c r="AP682" s="266">
        <v>10.949</v>
      </c>
      <c r="AQ682" s="266">
        <v>11.819000000000001</v>
      </c>
      <c r="AR682" s="266">
        <v>12.757999999999999</v>
      </c>
      <c r="AS682" s="266">
        <v>13.292</v>
      </c>
      <c r="AT682" s="266">
        <v>13.667</v>
      </c>
      <c r="AU682" s="266">
        <v>14.242000000000001</v>
      </c>
      <c r="AV682" s="266">
        <v>14.628</v>
      </c>
      <c r="AW682" s="266">
        <v>15.387</v>
      </c>
      <c r="AX682" s="266">
        <v>16.78</v>
      </c>
      <c r="BA682" s="372">
        <v>680</v>
      </c>
      <c r="BB682" s="372">
        <v>-0.28760000000000002</v>
      </c>
      <c r="BC682" s="372">
        <v>11.131600000000001</v>
      </c>
      <c r="BD682" s="372">
        <v>0.12356</v>
      </c>
      <c r="BE682" s="372">
        <v>7.7489999999999997</v>
      </c>
      <c r="BF682" s="372">
        <v>8.4450000000000003</v>
      </c>
      <c r="BG682" s="372">
        <v>8.8889999999999993</v>
      </c>
      <c r="BH682" s="372">
        <v>9.1359999999999992</v>
      </c>
      <c r="BI682" s="372">
        <v>9.5350000000000001</v>
      </c>
      <c r="BJ682" s="372">
        <v>9.8160000000000007</v>
      </c>
      <c r="BK682" s="372">
        <v>10.252000000000001</v>
      </c>
      <c r="BL682" s="372">
        <v>11.132</v>
      </c>
      <c r="BM682" s="372">
        <v>12.111000000000001</v>
      </c>
      <c r="BN682" s="372">
        <v>12.683</v>
      </c>
      <c r="BO682" s="372">
        <v>13.09</v>
      </c>
      <c r="BP682" s="372">
        <v>13.725</v>
      </c>
      <c r="BQ682" s="372">
        <v>14.157999999999999</v>
      </c>
      <c r="BR682" s="372">
        <v>15.026</v>
      </c>
      <c r="BS682" s="372">
        <v>16.681000000000001</v>
      </c>
    </row>
    <row r="683" spans="1:71" x14ac:dyDescent="0.2">
      <c r="A683" s="265">
        <f t="shared" si="317"/>
        <v>11.481999999999999</v>
      </c>
      <c r="B683" s="265">
        <f t="shared" si="318"/>
        <v>10.6065</v>
      </c>
      <c r="C683" s="265">
        <f t="shared" si="295"/>
        <v>12.442</v>
      </c>
      <c r="D683" s="265">
        <f t="shared" si="319"/>
        <v>681</v>
      </c>
      <c r="E683" s="373">
        <f t="shared" si="320"/>
        <v>22.373716632443532</v>
      </c>
      <c r="F683" s="373">
        <f t="shared" si="321"/>
        <v>1.8644763860369611</v>
      </c>
      <c r="G683" s="373">
        <f t="shared" si="322"/>
        <v>31.373716632443532</v>
      </c>
      <c r="H683" s="374">
        <f t="shared" si="323"/>
        <v>0.99151966874995023</v>
      </c>
      <c r="I683" s="374">
        <f t="shared" si="296"/>
        <v>0.92929634720026066</v>
      </c>
      <c r="J683" s="374">
        <f t="shared" si="297"/>
        <v>0.94739502809200848</v>
      </c>
      <c r="K683" s="265" cm="1">
        <f t="array" ref="K683">$G683^gamma_drug4/($G683^gamma_drug4+(AGE_50_drug4+9)^gamma_drug4)</f>
        <v>1</v>
      </c>
      <c r="L683" s="264">
        <f t="shared" si="298"/>
        <v>681</v>
      </c>
      <c r="M683" s="264">
        <f t="shared" si="299"/>
        <v>-0.14635000000000001</v>
      </c>
      <c r="N683" s="264">
        <f t="shared" si="300"/>
        <v>11.481999999999999</v>
      </c>
      <c r="O683" s="264">
        <f t="shared" si="301"/>
        <v>0.11846000000000001</v>
      </c>
      <c r="P683" s="264">
        <f t="shared" si="302"/>
        <v>8.0434999999999999</v>
      </c>
      <c r="Q683" s="264">
        <f t="shared" si="303"/>
        <v>8.7680000000000007</v>
      </c>
      <c r="R683" s="264">
        <f t="shared" si="304"/>
        <v>9.2249999999999996</v>
      </c>
      <c r="S683" s="264">
        <f t="shared" si="305"/>
        <v>9.4785000000000004</v>
      </c>
      <c r="T683" s="264">
        <f t="shared" si="306"/>
        <v>9.8834999999999997</v>
      </c>
      <c r="U683" s="264">
        <f t="shared" si="307"/>
        <v>10.1685</v>
      </c>
      <c r="V683" s="264">
        <f t="shared" si="308"/>
        <v>10.6065</v>
      </c>
      <c r="W683" s="264">
        <f t="shared" si="309"/>
        <v>11.481999999999999</v>
      </c>
      <c r="X683" s="264">
        <f t="shared" si="310"/>
        <v>12.442</v>
      </c>
      <c r="Y683" s="264">
        <f t="shared" si="311"/>
        <v>12.9955</v>
      </c>
      <c r="Z683" s="264">
        <f t="shared" si="312"/>
        <v>13.386500000000002</v>
      </c>
      <c r="AA683" s="264">
        <f t="shared" si="313"/>
        <v>13.9925</v>
      </c>
      <c r="AB683" s="264">
        <f t="shared" si="314"/>
        <v>14.402000000000001</v>
      </c>
      <c r="AC683" s="264">
        <f t="shared" si="315"/>
        <v>15.216000000000001</v>
      </c>
      <c r="AD683" s="264">
        <f t="shared" si="316"/>
        <v>16.741500000000002</v>
      </c>
      <c r="AF683" s="266">
        <v>681</v>
      </c>
      <c r="AG683" s="266">
        <v>-4.8999999999999998E-3</v>
      </c>
      <c r="AH683" s="266">
        <v>11.8256</v>
      </c>
      <c r="AI683" s="266">
        <v>0.11335000000000001</v>
      </c>
      <c r="AJ683" s="266">
        <v>8.3339999999999996</v>
      </c>
      <c r="AK683" s="266">
        <v>9.0860000000000003</v>
      </c>
      <c r="AL683" s="266">
        <v>9.5559999999999992</v>
      </c>
      <c r="AM683" s="266">
        <v>9.8149999999999995</v>
      </c>
      <c r="AN683" s="266">
        <v>10.227</v>
      </c>
      <c r="AO683" s="266">
        <v>10.515000000000001</v>
      </c>
      <c r="AP683" s="266">
        <v>10.955</v>
      </c>
      <c r="AQ683" s="266">
        <v>11.826000000000001</v>
      </c>
      <c r="AR683" s="266">
        <v>12.765000000000001</v>
      </c>
      <c r="AS683" s="266">
        <v>13.3</v>
      </c>
      <c r="AT683" s="266">
        <v>13.675000000000001</v>
      </c>
      <c r="AU683" s="266">
        <v>14.250999999999999</v>
      </c>
      <c r="AV683" s="266">
        <v>14.637</v>
      </c>
      <c r="AW683" s="266">
        <v>15.396000000000001</v>
      </c>
      <c r="AX683" s="266">
        <v>16.791</v>
      </c>
      <c r="BA683" s="372">
        <v>681</v>
      </c>
      <c r="BB683" s="372">
        <v>-0.2878</v>
      </c>
      <c r="BC683" s="372">
        <v>11.138400000000001</v>
      </c>
      <c r="BD683" s="372">
        <v>0.12357</v>
      </c>
      <c r="BE683" s="372">
        <v>7.7530000000000001</v>
      </c>
      <c r="BF683" s="372">
        <v>8.4499999999999993</v>
      </c>
      <c r="BG683" s="372">
        <v>8.8940000000000001</v>
      </c>
      <c r="BH683" s="372">
        <v>9.1419999999999995</v>
      </c>
      <c r="BI683" s="372">
        <v>9.5399999999999991</v>
      </c>
      <c r="BJ683" s="372">
        <v>9.8219999999999992</v>
      </c>
      <c r="BK683" s="372">
        <v>10.257999999999999</v>
      </c>
      <c r="BL683" s="372">
        <v>11.138</v>
      </c>
      <c r="BM683" s="372">
        <v>12.119</v>
      </c>
      <c r="BN683" s="372">
        <v>12.691000000000001</v>
      </c>
      <c r="BO683" s="372">
        <v>13.098000000000001</v>
      </c>
      <c r="BP683" s="372">
        <v>13.734</v>
      </c>
      <c r="BQ683" s="372">
        <v>14.167</v>
      </c>
      <c r="BR683" s="372">
        <v>15.036</v>
      </c>
      <c r="BS683" s="372">
        <v>16.692</v>
      </c>
    </row>
    <row r="684" spans="1:71" x14ac:dyDescent="0.2">
      <c r="A684" s="265">
        <f t="shared" si="317"/>
        <v>11.4885</v>
      </c>
      <c r="B684" s="265">
        <f t="shared" si="318"/>
        <v>10.612500000000001</v>
      </c>
      <c r="C684" s="265">
        <f t="shared" si="295"/>
        <v>12.4495</v>
      </c>
      <c r="D684" s="265">
        <f t="shared" si="319"/>
        <v>682</v>
      </c>
      <c r="E684" s="373">
        <f t="shared" si="320"/>
        <v>22.406570841889117</v>
      </c>
      <c r="F684" s="373">
        <f t="shared" si="321"/>
        <v>1.8672142368240932</v>
      </c>
      <c r="G684" s="373">
        <f t="shared" si="322"/>
        <v>31.406570841889117</v>
      </c>
      <c r="H684" s="374">
        <f t="shared" si="323"/>
        <v>0.99155786578227434</v>
      </c>
      <c r="I684" s="374">
        <f t="shared" si="296"/>
        <v>0.929503748515636</v>
      </c>
      <c r="J684" s="374">
        <f t="shared" si="297"/>
        <v>0.94753048473474488</v>
      </c>
      <c r="K684" s="265" cm="1">
        <f t="array" ref="K684">$G684^gamma_drug4/($G684^gamma_drug4+(AGE_50_drug4+9)^gamma_drug4)</f>
        <v>1</v>
      </c>
      <c r="L684" s="264">
        <f t="shared" si="298"/>
        <v>682</v>
      </c>
      <c r="M684" s="264">
        <f t="shared" si="299"/>
        <v>-0.14649999999999999</v>
      </c>
      <c r="N684" s="264">
        <f t="shared" si="300"/>
        <v>11.48875</v>
      </c>
      <c r="O684" s="264">
        <f t="shared" si="301"/>
        <v>0.11846999999999999</v>
      </c>
      <c r="P684" s="264">
        <f t="shared" si="302"/>
        <v>8.048</v>
      </c>
      <c r="Q684" s="264">
        <f t="shared" si="303"/>
        <v>8.7729999999999997</v>
      </c>
      <c r="R684" s="264">
        <f t="shared" si="304"/>
        <v>9.2304999999999993</v>
      </c>
      <c r="S684" s="264">
        <f t="shared" si="305"/>
        <v>9.4834999999999994</v>
      </c>
      <c r="T684" s="264">
        <f t="shared" si="306"/>
        <v>9.8895</v>
      </c>
      <c r="U684" s="264">
        <f t="shared" si="307"/>
        <v>10.1745</v>
      </c>
      <c r="V684" s="264">
        <f t="shared" si="308"/>
        <v>10.612500000000001</v>
      </c>
      <c r="W684" s="264">
        <f t="shared" si="309"/>
        <v>11.4885</v>
      </c>
      <c r="X684" s="264">
        <f t="shared" si="310"/>
        <v>12.4495</v>
      </c>
      <c r="Y684" s="264">
        <f t="shared" si="311"/>
        <v>13.003499999999999</v>
      </c>
      <c r="Z684" s="264">
        <f t="shared" si="312"/>
        <v>13.395</v>
      </c>
      <c r="AA684" s="264">
        <f t="shared" si="313"/>
        <v>14.000500000000001</v>
      </c>
      <c r="AB684" s="264">
        <f t="shared" si="314"/>
        <v>14.4115</v>
      </c>
      <c r="AC684" s="264">
        <f t="shared" si="315"/>
        <v>15.2255</v>
      </c>
      <c r="AD684" s="264">
        <f t="shared" si="316"/>
        <v>16.751999999999999</v>
      </c>
      <c r="AF684" s="266">
        <v>682</v>
      </c>
      <c r="AG684" s="266">
        <v>-5.1000000000000004E-3</v>
      </c>
      <c r="AH684" s="266">
        <v>11.8322</v>
      </c>
      <c r="AI684" s="266">
        <v>0.11336</v>
      </c>
      <c r="AJ684" s="266">
        <v>8.3379999999999992</v>
      </c>
      <c r="AK684" s="266">
        <v>9.0909999999999993</v>
      </c>
      <c r="AL684" s="266">
        <v>9.5609999999999999</v>
      </c>
      <c r="AM684" s="266">
        <v>9.82</v>
      </c>
      <c r="AN684" s="266">
        <v>10.233000000000001</v>
      </c>
      <c r="AO684" s="266">
        <v>10.521000000000001</v>
      </c>
      <c r="AP684" s="266">
        <v>10.961</v>
      </c>
      <c r="AQ684" s="266">
        <v>11.832000000000001</v>
      </c>
      <c r="AR684" s="266">
        <v>12.773</v>
      </c>
      <c r="AS684" s="266">
        <v>13.308</v>
      </c>
      <c r="AT684" s="266">
        <v>13.683</v>
      </c>
      <c r="AU684" s="266">
        <v>14.259</v>
      </c>
      <c r="AV684" s="266">
        <v>14.646000000000001</v>
      </c>
      <c r="AW684" s="266">
        <v>15.404999999999999</v>
      </c>
      <c r="AX684" s="266">
        <v>16.800999999999998</v>
      </c>
      <c r="BA684" s="372">
        <v>682</v>
      </c>
      <c r="BB684" s="372">
        <v>-0.28789999999999999</v>
      </c>
      <c r="BC684" s="372">
        <v>11.145300000000001</v>
      </c>
      <c r="BD684" s="372">
        <v>0.12358</v>
      </c>
      <c r="BE684" s="372">
        <v>7.758</v>
      </c>
      <c r="BF684" s="372">
        <v>8.4550000000000001</v>
      </c>
      <c r="BG684" s="372">
        <v>8.9</v>
      </c>
      <c r="BH684" s="372">
        <v>9.1470000000000002</v>
      </c>
      <c r="BI684" s="372">
        <v>9.5459999999999994</v>
      </c>
      <c r="BJ684" s="372">
        <v>9.8279999999999994</v>
      </c>
      <c r="BK684" s="372">
        <v>10.263999999999999</v>
      </c>
      <c r="BL684" s="372">
        <v>11.145</v>
      </c>
      <c r="BM684" s="372">
        <v>12.125999999999999</v>
      </c>
      <c r="BN684" s="372">
        <v>12.699</v>
      </c>
      <c r="BO684" s="372">
        <v>13.106999999999999</v>
      </c>
      <c r="BP684" s="372">
        <v>13.742000000000001</v>
      </c>
      <c r="BQ684" s="372">
        <v>14.177</v>
      </c>
      <c r="BR684" s="372">
        <v>15.045999999999999</v>
      </c>
      <c r="BS684" s="372">
        <v>16.702999999999999</v>
      </c>
    </row>
    <row r="685" spans="1:71" x14ac:dyDescent="0.2">
      <c r="A685" s="265">
        <f t="shared" si="317"/>
        <v>11.4955</v>
      </c>
      <c r="B685" s="265">
        <f t="shared" si="318"/>
        <v>10.618500000000001</v>
      </c>
      <c r="C685" s="265">
        <f t="shared" si="295"/>
        <v>12.457000000000001</v>
      </c>
      <c r="D685" s="265">
        <f t="shared" si="319"/>
        <v>683</v>
      </c>
      <c r="E685" s="373">
        <f t="shared" si="320"/>
        <v>22.439425051334702</v>
      </c>
      <c r="F685" s="373">
        <f t="shared" si="321"/>
        <v>1.8699520876112252</v>
      </c>
      <c r="G685" s="373">
        <f t="shared" si="322"/>
        <v>31.439425051334702</v>
      </c>
      <c r="H685" s="374">
        <f t="shared" si="323"/>
        <v>0.99159585255653004</v>
      </c>
      <c r="I685" s="374">
        <f t="shared" si="296"/>
        <v>0.92971037149257574</v>
      </c>
      <c r="J685" s="374">
        <f t="shared" si="297"/>
        <v>0.94766547073743546</v>
      </c>
      <c r="K685" s="265" cm="1">
        <f t="array" ref="K685">$G685^gamma_drug4/($G685^gamma_drug4+(AGE_50_drug4+9)^gamma_drug4)</f>
        <v>1</v>
      </c>
      <c r="L685" s="264">
        <f t="shared" si="298"/>
        <v>683</v>
      </c>
      <c r="M685" s="264">
        <f t="shared" si="299"/>
        <v>-0.14665</v>
      </c>
      <c r="N685" s="264">
        <f t="shared" si="300"/>
        <v>11.495450000000002</v>
      </c>
      <c r="O685" s="264">
        <f t="shared" si="301"/>
        <v>0.11848</v>
      </c>
      <c r="P685" s="264">
        <f t="shared" si="302"/>
        <v>8.0525000000000002</v>
      </c>
      <c r="Q685" s="264">
        <f t="shared" si="303"/>
        <v>8.7785000000000011</v>
      </c>
      <c r="R685" s="264">
        <f t="shared" si="304"/>
        <v>9.2355</v>
      </c>
      <c r="S685" s="264">
        <f t="shared" si="305"/>
        <v>9.4890000000000008</v>
      </c>
      <c r="T685" s="264">
        <f t="shared" si="306"/>
        <v>9.8949999999999996</v>
      </c>
      <c r="U685" s="264">
        <f t="shared" si="307"/>
        <v>10.180499999999999</v>
      </c>
      <c r="V685" s="264">
        <f t="shared" si="308"/>
        <v>10.618500000000001</v>
      </c>
      <c r="W685" s="264">
        <f t="shared" si="309"/>
        <v>11.4955</v>
      </c>
      <c r="X685" s="264">
        <f t="shared" si="310"/>
        <v>12.457000000000001</v>
      </c>
      <c r="Y685" s="264">
        <f t="shared" si="311"/>
        <v>13.011500000000002</v>
      </c>
      <c r="Z685" s="264">
        <f t="shared" si="312"/>
        <v>13.403</v>
      </c>
      <c r="AA685" s="264">
        <f t="shared" si="313"/>
        <v>14.009</v>
      </c>
      <c r="AB685" s="264">
        <f t="shared" si="314"/>
        <v>14.419499999999999</v>
      </c>
      <c r="AC685" s="264">
        <f t="shared" si="315"/>
        <v>15.234999999999999</v>
      </c>
      <c r="AD685" s="264">
        <f t="shared" si="316"/>
        <v>16.762500000000003</v>
      </c>
      <c r="AF685" s="266">
        <v>683</v>
      </c>
      <c r="AG685" s="266">
        <v>-5.1999999999999998E-3</v>
      </c>
      <c r="AH685" s="266">
        <v>11.838800000000001</v>
      </c>
      <c r="AI685" s="266">
        <v>0.11337999999999999</v>
      </c>
      <c r="AJ685" s="266">
        <v>8.3420000000000005</v>
      </c>
      <c r="AK685" s="266">
        <v>9.0960000000000001</v>
      </c>
      <c r="AL685" s="266">
        <v>9.5660000000000007</v>
      </c>
      <c r="AM685" s="266">
        <v>9.8249999999999993</v>
      </c>
      <c r="AN685" s="266">
        <v>10.238</v>
      </c>
      <c r="AO685" s="266">
        <v>10.526999999999999</v>
      </c>
      <c r="AP685" s="266">
        <v>10.967000000000001</v>
      </c>
      <c r="AQ685" s="266">
        <v>11.839</v>
      </c>
      <c r="AR685" s="266">
        <v>12.78</v>
      </c>
      <c r="AS685" s="266">
        <v>13.316000000000001</v>
      </c>
      <c r="AT685" s="266">
        <v>13.691000000000001</v>
      </c>
      <c r="AU685" s="266">
        <v>14.266999999999999</v>
      </c>
      <c r="AV685" s="266">
        <v>14.654</v>
      </c>
      <c r="AW685" s="266">
        <v>15.414999999999999</v>
      </c>
      <c r="AX685" s="266">
        <v>16.812000000000001</v>
      </c>
      <c r="BA685" s="372">
        <v>683</v>
      </c>
      <c r="BB685" s="372">
        <v>-0.28810000000000002</v>
      </c>
      <c r="BC685" s="372">
        <v>11.152100000000001</v>
      </c>
      <c r="BD685" s="372">
        <v>0.12358</v>
      </c>
      <c r="BE685" s="372">
        <v>7.7629999999999999</v>
      </c>
      <c r="BF685" s="372">
        <v>8.4610000000000003</v>
      </c>
      <c r="BG685" s="372">
        <v>8.9049999999999994</v>
      </c>
      <c r="BH685" s="372">
        <v>9.1530000000000005</v>
      </c>
      <c r="BI685" s="372">
        <v>9.5519999999999996</v>
      </c>
      <c r="BJ685" s="372">
        <v>9.8339999999999996</v>
      </c>
      <c r="BK685" s="372">
        <v>10.27</v>
      </c>
      <c r="BL685" s="372">
        <v>11.151999999999999</v>
      </c>
      <c r="BM685" s="372">
        <v>12.134</v>
      </c>
      <c r="BN685" s="372">
        <v>12.707000000000001</v>
      </c>
      <c r="BO685" s="372">
        <v>13.115</v>
      </c>
      <c r="BP685" s="372">
        <v>13.750999999999999</v>
      </c>
      <c r="BQ685" s="372">
        <v>14.185</v>
      </c>
      <c r="BR685" s="372">
        <v>15.055</v>
      </c>
      <c r="BS685" s="372">
        <v>16.713000000000001</v>
      </c>
    </row>
    <row r="686" spans="1:71" x14ac:dyDescent="0.2">
      <c r="A686" s="265">
        <f t="shared" si="317"/>
        <v>11.502000000000001</v>
      </c>
      <c r="B686" s="265">
        <f t="shared" si="318"/>
        <v>10.625</v>
      </c>
      <c r="C686" s="265">
        <f t="shared" si="295"/>
        <v>12.464</v>
      </c>
      <c r="D686" s="265">
        <f t="shared" si="319"/>
        <v>684</v>
      </c>
      <c r="E686" s="373">
        <f t="shared" si="320"/>
        <v>22.472279260780287</v>
      </c>
      <c r="F686" s="373">
        <f t="shared" si="321"/>
        <v>1.8726899383983573</v>
      </c>
      <c r="G686" s="373">
        <f t="shared" si="322"/>
        <v>31.472279260780287</v>
      </c>
      <c r="H686" s="374">
        <f t="shared" si="323"/>
        <v>0.99163363043495834</v>
      </c>
      <c r="I686" s="374">
        <f t="shared" si="296"/>
        <v>0.92991621959236959</v>
      </c>
      <c r="J686" s="374">
        <f t="shared" si="297"/>
        <v>0.94779998812589339</v>
      </c>
      <c r="K686" s="265" cm="1">
        <f t="array" ref="K686">$G686^gamma_drug4/($G686^gamma_drug4+(AGE_50_drug4+9)^gamma_drug4)</f>
        <v>1</v>
      </c>
      <c r="L686" s="264">
        <f t="shared" si="298"/>
        <v>684</v>
      </c>
      <c r="M686" s="264">
        <f t="shared" si="299"/>
        <v>-0.14680000000000001</v>
      </c>
      <c r="N686" s="264">
        <f t="shared" si="300"/>
        <v>11.50215</v>
      </c>
      <c r="O686" s="264">
        <f t="shared" si="301"/>
        <v>0.118495</v>
      </c>
      <c r="P686" s="264">
        <f t="shared" si="302"/>
        <v>8.0564999999999998</v>
      </c>
      <c r="Q686" s="264">
        <f t="shared" si="303"/>
        <v>8.7829999999999995</v>
      </c>
      <c r="R686" s="264">
        <f t="shared" si="304"/>
        <v>9.2409999999999997</v>
      </c>
      <c r="S686" s="264">
        <f t="shared" si="305"/>
        <v>9.4944999999999986</v>
      </c>
      <c r="T686" s="264">
        <f t="shared" si="306"/>
        <v>9.9009999999999998</v>
      </c>
      <c r="U686" s="264">
        <f t="shared" si="307"/>
        <v>10.186</v>
      </c>
      <c r="V686" s="264">
        <f t="shared" si="308"/>
        <v>10.625</v>
      </c>
      <c r="W686" s="264">
        <f t="shared" si="309"/>
        <v>11.502000000000001</v>
      </c>
      <c r="X686" s="264">
        <f t="shared" si="310"/>
        <v>12.464</v>
      </c>
      <c r="Y686" s="264">
        <f t="shared" si="311"/>
        <v>13.019</v>
      </c>
      <c r="Z686" s="264">
        <f t="shared" si="312"/>
        <v>13.411</v>
      </c>
      <c r="AA686" s="264">
        <f t="shared" si="313"/>
        <v>14.0175</v>
      </c>
      <c r="AB686" s="264">
        <f t="shared" si="314"/>
        <v>14.4285</v>
      </c>
      <c r="AC686" s="264">
        <f t="shared" si="315"/>
        <v>15.244499999999999</v>
      </c>
      <c r="AD686" s="264">
        <f t="shared" si="316"/>
        <v>16.773</v>
      </c>
      <c r="AF686" s="266">
        <v>684</v>
      </c>
      <c r="AG686" s="266">
        <v>-5.4000000000000003E-3</v>
      </c>
      <c r="AH686" s="266">
        <v>11.8454</v>
      </c>
      <c r="AI686" s="266">
        <v>0.1134</v>
      </c>
      <c r="AJ686" s="266">
        <v>8.3460000000000001</v>
      </c>
      <c r="AK686" s="266">
        <v>9.1</v>
      </c>
      <c r="AL686" s="266">
        <v>9.5709999999999997</v>
      </c>
      <c r="AM686" s="266">
        <v>9.8309999999999995</v>
      </c>
      <c r="AN686" s="266">
        <v>10.244</v>
      </c>
      <c r="AO686" s="266">
        <v>10.532</v>
      </c>
      <c r="AP686" s="266">
        <v>10.973000000000001</v>
      </c>
      <c r="AQ686" s="266">
        <v>11.845000000000001</v>
      </c>
      <c r="AR686" s="266">
        <v>12.787000000000001</v>
      </c>
      <c r="AS686" s="266">
        <v>13.323</v>
      </c>
      <c r="AT686" s="266">
        <v>13.699</v>
      </c>
      <c r="AU686" s="266">
        <v>14.276</v>
      </c>
      <c r="AV686" s="266">
        <v>14.663</v>
      </c>
      <c r="AW686" s="266">
        <v>15.423999999999999</v>
      </c>
      <c r="AX686" s="266">
        <v>16.821999999999999</v>
      </c>
      <c r="BA686" s="372">
        <v>684</v>
      </c>
      <c r="BB686" s="372">
        <v>-0.28820000000000001</v>
      </c>
      <c r="BC686" s="372">
        <v>11.158899999999999</v>
      </c>
      <c r="BD686" s="372">
        <v>0.12359000000000001</v>
      </c>
      <c r="BE686" s="372">
        <v>7.7670000000000003</v>
      </c>
      <c r="BF686" s="372">
        <v>8.4659999999999993</v>
      </c>
      <c r="BG686" s="372">
        <v>8.9109999999999996</v>
      </c>
      <c r="BH686" s="372">
        <v>9.1579999999999995</v>
      </c>
      <c r="BI686" s="372">
        <v>9.5579999999999998</v>
      </c>
      <c r="BJ686" s="372">
        <v>9.84</v>
      </c>
      <c r="BK686" s="372">
        <v>10.276999999999999</v>
      </c>
      <c r="BL686" s="372">
        <v>11.159000000000001</v>
      </c>
      <c r="BM686" s="372">
        <v>12.141</v>
      </c>
      <c r="BN686" s="372">
        <v>12.715</v>
      </c>
      <c r="BO686" s="372">
        <v>13.122999999999999</v>
      </c>
      <c r="BP686" s="372">
        <v>13.759</v>
      </c>
      <c r="BQ686" s="372">
        <v>14.194000000000001</v>
      </c>
      <c r="BR686" s="372">
        <v>15.065</v>
      </c>
      <c r="BS686" s="372">
        <v>16.724</v>
      </c>
    </row>
    <row r="687" spans="1:71" x14ac:dyDescent="0.2">
      <c r="A687" s="265">
        <f t="shared" si="317"/>
        <v>11.509</v>
      </c>
      <c r="B687" s="265">
        <f t="shared" si="318"/>
        <v>10.631</v>
      </c>
      <c r="C687" s="265">
        <f t="shared" si="295"/>
        <v>12.471499999999999</v>
      </c>
      <c r="D687" s="265">
        <f t="shared" si="319"/>
        <v>685</v>
      </c>
      <c r="E687" s="373">
        <f t="shared" si="320"/>
        <v>22.505133470225871</v>
      </c>
      <c r="F687" s="373">
        <f t="shared" si="321"/>
        <v>1.8754277891854894</v>
      </c>
      <c r="G687" s="373">
        <f t="shared" si="322"/>
        <v>31.505133470225871</v>
      </c>
      <c r="H687" s="374">
        <f t="shared" si="323"/>
        <v>0.99167120076969562</v>
      </c>
      <c r="I687" s="374">
        <f t="shared" si="296"/>
        <v>0.93012129625914441</v>
      </c>
      <c r="J687" s="374">
        <f t="shared" si="297"/>
        <v>0.94793403891571082</v>
      </c>
      <c r="K687" s="265" cm="1">
        <f t="array" ref="K687">$G687^gamma_drug4/($G687^gamma_drug4+(AGE_50_drug4+9)^gamma_drug4)</f>
        <v>1</v>
      </c>
      <c r="L687" s="264">
        <f t="shared" si="298"/>
        <v>685</v>
      </c>
      <c r="M687" s="264">
        <f t="shared" si="299"/>
        <v>-0.14695</v>
      </c>
      <c r="N687" s="264">
        <f t="shared" si="300"/>
        <v>11.508900000000001</v>
      </c>
      <c r="O687" s="264">
        <f t="shared" si="301"/>
        <v>0.118505</v>
      </c>
      <c r="P687" s="264">
        <f t="shared" si="302"/>
        <v>8.0615000000000006</v>
      </c>
      <c r="Q687" s="264">
        <f t="shared" si="303"/>
        <v>8.7880000000000003</v>
      </c>
      <c r="R687" s="264">
        <f t="shared" si="304"/>
        <v>9.2460000000000004</v>
      </c>
      <c r="S687" s="264">
        <f t="shared" si="305"/>
        <v>9.5</v>
      </c>
      <c r="T687" s="264">
        <f t="shared" si="306"/>
        <v>9.9065000000000012</v>
      </c>
      <c r="U687" s="264">
        <f t="shared" si="307"/>
        <v>10.192</v>
      </c>
      <c r="V687" s="264">
        <f t="shared" si="308"/>
        <v>10.631</v>
      </c>
      <c r="W687" s="264">
        <f t="shared" si="309"/>
        <v>11.509</v>
      </c>
      <c r="X687" s="264">
        <f t="shared" si="310"/>
        <v>12.471499999999999</v>
      </c>
      <c r="Y687" s="264">
        <f t="shared" si="311"/>
        <v>13.027000000000001</v>
      </c>
      <c r="Z687" s="264">
        <f t="shared" si="312"/>
        <v>13.419</v>
      </c>
      <c r="AA687" s="264">
        <f t="shared" si="313"/>
        <v>14.026</v>
      </c>
      <c r="AB687" s="264">
        <f t="shared" si="314"/>
        <v>14.4375</v>
      </c>
      <c r="AC687" s="264">
        <f t="shared" si="315"/>
        <v>15.254</v>
      </c>
      <c r="AD687" s="264">
        <f t="shared" si="316"/>
        <v>16.783999999999999</v>
      </c>
      <c r="AF687" s="266">
        <v>685</v>
      </c>
      <c r="AG687" s="266">
        <v>-5.5999999999999999E-3</v>
      </c>
      <c r="AH687" s="266">
        <v>11.852</v>
      </c>
      <c r="AI687" s="266">
        <v>0.11342000000000001</v>
      </c>
      <c r="AJ687" s="266">
        <v>8.3510000000000009</v>
      </c>
      <c r="AK687" s="266">
        <v>9.1050000000000004</v>
      </c>
      <c r="AL687" s="266">
        <v>9.5760000000000005</v>
      </c>
      <c r="AM687" s="266">
        <v>9.8360000000000003</v>
      </c>
      <c r="AN687" s="266">
        <v>10.249000000000001</v>
      </c>
      <c r="AO687" s="266">
        <v>10.538</v>
      </c>
      <c r="AP687" s="266">
        <v>10.978999999999999</v>
      </c>
      <c r="AQ687" s="266">
        <v>11.852</v>
      </c>
      <c r="AR687" s="266">
        <v>12.794</v>
      </c>
      <c r="AS687" s="266">
        <v>13.331</v>
      </c>
      <c r="AT687" s="266">
        <v>13.707000000000001</v>
      </c>
      <c r="AU687" s="266">
        <v>14.284000000000001</v>
      </c>
      <c r="AV687" s="266">
        <v>14.672000000000001</v>
      </c>
      <c r="AW687" s="266">
        <v>15.433999999999999</v>
      </c>
      <c r="AX687" s="266">
        <v>16.832999999999998</v>
      </c>
      <c r="BA687" s="372">
        <v>685</v>
      </c>
      <c r="BB687" s="372">
        <v>-0.2883</v>
      </c>
      <c r="BC687" s="372">
        <v>11.165800000000001</v>
      </c>
      <c r="BD687" s="372">
        <v>0.12359000000000001</v>
      </c>
      <c r="BE687" s="372">
        <v>7.7720000000000002</v>
      </c>
      <c r="BF687" s="372">
        <v>8.4710000000000001</v>
      </c>
      <c r="BG687" s="372">
        <v>8.9160000000000004</v>
      </c>
      <c r="BH687" s="372">
        <v>9.1639999999999997</v>
      </c>
      <c r="BI687" s="372">
        <v>9.5640000000000001</v>
      </c>
      <c r="BJ687" s="372">
        <v>9.8460000000000001</v>
      </c>
      <c r="BK687" s="372">
        <v>10.282999999999999</v>
      </c>
      <c r="BL687" s="372">
        <v>11.166</v>
      </c>
      <c r="BM687" s="372">
        <v>12.148999999999999</v>
      </c>
      <c r="BN687" s="372">
        <v>12.723000000000001</v>
      </c>
      <c r="BO687" s="372">
        <v>13.131</v>
      </c>
      <c r="BP687" s="372">
        <v>13.768000000000001</v>
      </c>
      <c r="BQ687" s="372">
        <v>14.202999999999999</v>
      </c>
      <c r="BR687" s="372">
        <v>15.074</v>
      </c>
      <c r="BS687" s="372">
        <v>16.734999999999999</v>
      </c>
    </row>
    <row r="688" spans="1:71" x14ac:dyDescent="0.2">
      <c r="A688" s="265">
        <f t="shared" si="317"/>
        <v>11.516</v>
      </c>
      <c r="B688" s="265">
        <f t="shared" si="318"/>
        <v>10.637</v>
      </c>
      <c r="C688" s="265">
        <f t="shared" si="295"/>
        <v>12.478999999999999</v>
      </c>
      <c r="D688" s="265">
        <f t="shared" si="319"/>
        <v>686</v>
      </c>
      <c r="E688" s="373">
        <f t="shared" si="320"/>
        <v>22.537987679671456</v>
      </c>
      <c r="F688" s="373">
        <f t="shared" si="321"/>
        <v>1.8781656399726214</v>
      </c>
      <c r="G688" s="373">
        <f t="shared" si="322"/>
        <v>31.537987679671456</v>
      </c>
      <c r="H688" s="374">
        <f t="shared" si="323"/>
        <v>0.99170856490285764</v>
      </c>
      <c r="I688" s="374">
        <f t="shared" si="296"/>
        <v>0.93032560491995253</v>
      </c>
      <c r="J688" s="374">
        <f t="shared" si="297"/>
        <v>0.94806762511231601</v>
      </c>
      <c r="K688" s="265" cm="1">
        <f t="array" ref="K688">$G688^gamma_drug4/($G688^gamma_drug4+(AGE_50_drug4+9)^gamma_drug4)</f>
        <v>1</v>
      </c>
      <c r="L688" s="264">
        <f t="shared" si="298"/>
        <v>686</v>
      </c>
      <c r="M688" s="264">
        <f t="shared" si="299"/>
        <v>-0.14715</v>
      </c>
      <c r="N688" s="264">
        <f t="shared" si="300"/>
        <v>11.515599999999999</v>
      </c>
      <c r="O688" s="264">
        <f t="shared" si="301"/>
        <v>0.11852</v>
      </c>
      <c r="P688" s="264">
        <f t="shared" si="302"/>
        <v>8.0660000000000007</v>
      </c>
      <c r="Q688" s="264">
        <f t="shared" si="303"/>
        <v>8.7929999999999993</v>
      </c>
      <c r="R688" s="264">
        <f t="shared" si="304"/>
        <v>9.2509999999999994</v>
      </c>
      <c r="S688" s="264">
        <f t="shared" si="305"/>
        <v>9.5054999999999996</v>
      </c>
      <c r="T688" s="264">
        <f t="shared" si="306"/>
        <v>9.9120000000000008</v>
      </c>
      <c r="U688" s="264">
        <f t="shared" si="307"/>
        <v>10.198</v>
      </c>
      <c r="V688" s="264">
        <f t="shared" si="308"/>
        <v>10.637</v>
      </c>
      <c r="W688" s="264">
        <f t="shared" si="309"/>
        <v>11.516</v>
      </c>
      <c r="X688" s="264">
        <f t="shared" si="310"/>
        <v>12.478999999999999</v>
      </c>
      <c r="Y688" s="264">
        <f t="shared" si="311"/>
        <v>13.034500000000001</v>
      </c>
      <c r="Z688" s="264">
        <f t="shared" si="312"/>
        <v>13.427</v>
      </c>
      <c r="AA688" s="264">
        <f t="shared" si="313"/>
        <v>14.035</v>
      </c>
      <c r="AB688" s="264">
        <f t="shared" si="314"/>
        <v>14.4465</v>
      </c>
      <c r="AC688" s="264">
        <f t="shared" si="315"/>
        <v>15.263500000000001</v>
      </c>
      <c r="AD688" s="264">
        <f t="shared" si="316"/>
        <v>16.795000000000002</v>
      </c>
      <c r="AF688" s="266">
        <v>686</v>
      </c>
      <c r="AG688" s="266">
        <v>-5.7999999999999996E-3</v>
      </c>
      <c r="AH688" s="266">
        <v>11.858599999999999</v>
      </c>
      <c r="AI688" s="266">
        <v>0.11344</v>
      </c>
      <c r="AJ688" s="266">
        <v>8.3550000000000004</v>
      </c>
      <c r="AK688" s="266">
        <v>9.11</v>
      </c>
      <c r="AL688" s="266">
        <v>9.5809999999999995</v>
      </c>
      <c r="AM688" s="266">
        <v>9.8409999999999993</v>
      </c>
      <c r="AN688" s="266">
        <v>10.255000000000001</v>
      </c>
      <c r="AO688" s="266">
        <v>10.544</v>
      </c>
      <c r="AP688" s="266">
        <v>10.984999999999999</v>
      </c>
      <c r="AQ688" s="266">
        <v>11.859</v>
      </c>
      <c r="AR688" s="266">
        <v>12.802</v>
      </c>
      <c r="AS688" s="266">
        <v>13.339</v>
      </c>
      <c r="AT688" s="266">
        <v>13.715</v>
      </c>
      <c r="AU688" s="266">
        <v>14.292999999999999</v>
      </c>
      <c r="AV688" s="266">
        <v>14.680999999999999</v>
      </c>
      <c r="AW688" s="266">
        <v>15.443</v>
      </c>
      <c r="AX688" s="266">
        <v>16.844000000000001</v>
      </c>
      <c r="BA688" s="372">
        <v>686</v>
      </c>
      <c r="BB688" s="372">
        <v>-0.28849999999999998</v>
      </c>
      <c r="BC688" s="372">
        <v>11.172599999999999</v>
      </c>
      <c r="BD688" s="372">
        <v>0.1236</v>
      </c>
      <c r="BE688" s="372">
        <v>7.7770000000000001</v>
      </c>
      <c r="BF688" s="372">
        <v>8.4760000000000009</v>
      </c>
      <c r="BG688" s="372">
        <v>8.9209999999999994</v>
      </c>
      <c r="BH688" s="372">
        <v>9.17</v>
      </c>
      <c r="BI688" s="372">
        <v>9.5690000000000008</v>
      </c>
      <c r="BJ688" s="372">
        <v>9.8520000000000003</v>
      </c>
      <c r="BK688" s="372">
        <v>10.289</v>
      </c>
      <c r="BL688" s="372">
        <v>11.173</v>
      </c>
      <c r="BM688" s="372">
        <v>12.156000000000001</v>
      </c>
      <c r="BN688" s="372">
        <v>12.73</v>
      </c>
      <c r="BO688" s="372">
        <v>13.138999999999999</v>
      </c>
      <c r="BP688" s="372">
        <v>13.776999999999999</v>
      </c>
      <c r="BQ688" s="372">
        <v>14.212</v>
      </c>
      <c r="BR688" s="372">
        <v>15.084</v>
      </c>
      <c r="BS688" s="372">
        <v>16.745999999999999</v>
      </c>
    </row>
    <row r="689" spans="1:71" x14ac:dyDescent="0.2">
      <c r="A689" s="265">
        <f t="shared" si="317"/>
        <v>11.522500000000001</v>
      </c>
      <c r="B689" s="265">
        <f t="shared" si="318"/>
        <v>10.643000000000001</v>
      </c>
      <c r="C689" s="265">
        <f t="shared" si="295"/>
        <v>12.486499999999999</v>
      </c>
      <c r="D689" s="265">
        <f t="shared" si="319"/>
        <v>687</v>
      </c>
      <c r="E689" s="373">
        <f t="shared" si="320"/>
        <v>22.570841889117045</v>
      </c>
      <c r="F689" s="373">
        <f t="shared" si="321"/>
        <v>1.8809034907597535</v>
      </c>
      <c r="G689" s="373">
        <f t="shared" si="322"/>
        <v>31.570841889117045</v>
      </c>
      <c r="H689" s="374">
        <f t="shared" si="323"/>
        <v>0.99174572416662243</v>
      </c>
      <c r="I689" s="374">
        <f t="shared" si="296"/>
        <v>0.93052914898486128</v>
      </c>
      <c r="J689" s="374">
        <f t="shared" si="297"/>
        <v>0.94820074871103266</v>
      </c>
      <c r="K689" s="265" cm="1">
        <f t="array" ref="K689">$G689^gamma_drug4/($G689^gamma_drug4+(AGE_50_drug4+9)^gamma_drug4)</f>
        <v>1</v>
      </c>
      <c r="L689" s="264">
        <f t="shared" si="298"/>
        <v>687</v>
      </c>
      <c r="M689" s="264">
        <f t="shared" si="299"/>
        <v>-0.14730000000000001</v>
      </c>
      <c r="N689" s="264">
        <f t="shared" si="300"/>
        <v>11.522349999999999</v>
      </c>
      <c r="O689" s="264">
        <f t="shared" si="301"/>
        <v>0.11853</v>
      </c>
      <c r="P689" s="264">
        <f t="shared" si="302"/>
        <v>8.07</v>
      </c>
      <c r="Q689" s="264">
        <f t="shared" si="303"/>
        <v>8.798</v>
      </c>
      <c r="R689" s="264">
        <f t="shared" si="304"/>
        <v>9.2569999999999997</v>
      </c>
      <c r="S689" s="264">
        <f t="shared" si="305"/>
        <v>9.5105000000000004</v>
      </c>
      <c r="T689" s="264">
        <f t="shared" si="306"/>
        <v>9.9175000000000004</v>
      </c>
      <c r="U689" s="264">
        <f t="shared" si="307"/>
        <v>10.2035</v>
      </c>
      <c r="V689" s="264">
        <f t="shared" si="308"/>
        <v>10.643000000000001</v>
      </c>
      <c r="W689" s="264">
        <f t="shared" si="309"/>
        <v>11.522500000000001</v>
      </c>
      <c r="X689" s="264">
        <f t="shared" si="310"/>
        <v>12.486499999999999</v>
      </c>
      <c r="Y689" s="264">
        <f t="shared" si="311"/>
        <v>13.042</v>
      </c>
      <c r="Z689" s="264">
        <f t="shared" si="312"/>
        <v>13.435</v>
      </c>
      <c r="AA689" s="264">
        <f t="shared" si="313"/>
        <v>14.042999999999999</v>
      </c>
      <c r="AB689" s="264">
        <f t="shared" si="314"/>
        <v>14.455</v>
      </c>
      <c r="AC689" s="264">
        <f t="shared" si="315"/>
        <v>15.273</v>
      </c>
      <c r="AD689" s="264">
        <f t="shared" si="316"/>
        <v>16.805500000000002</v>
      </c>
      <c r="AF689" s="266">
        <v>687</v>
      </c>
      <c r="AG689" s="266">
        <v>-6.0000000000000001E-3</v>
      </c>
      <c r="AH689" s="266">
        <v>11.8652</v>
      </c>
      <c r="AI689" s="266">
        <v>0.11345</v>
      </c>
      <c r="AJ689" s="266">
        <v>8.359</v>
      </c>
      <c r="AK689" s="266">
        <v>9.1150000000000002</v>
      </c>
      <c r="AL689" s="266">
        <v>9.5869999999999997</v>
      </c>
      <c r="AM689" s="266">
        <v>9.8460000000000001</v>
      </c>
      <c r="AN689" s="266">
        <v>10.26</v>
      </c>
      <c r="AO689" s="266">
        <v>10.548999999999999</v>
      </c>
      <c r="AP689" s="266">
        <v>10.991</v>
      </c>
      <c r="AQ689" s="266">
        <v>11.865</v>
      </c>
      <c r="AR689" s="266">
        <v>12.808999999999999</v>
      </c>
      <c r="AS689" s="266">
        <v>13.346</v>
      </c>
      <c r="AT689" s="266">
        <v>13.723000000000001</v>
      </c>
      <c r="AU689" s="266">
        <v>14.301</v>
      </c>
      <c r="AV689" s="266">
        <v>14.689</v>
      </c>
      <c r="AW689" s="266">
        <v>15.452</v>
      </c>
      <c r="AX689" s="266">
        <v>16.853999999999999</v>
      </c>
      <c r="BA689" s="372">
        <v>687</v>
      </c>
      <c r="BB689" s="372">
        <v>-0.28860000000000002</v>
      </c>
      <c r="BC689" s="372">
        <v>11.179500000000001</v>
      </c>
      <c r="BD689" s="372">
        <v>0.12361</v>
      </c>
      <c r="BE689" s="372">
        <v>7.7809999999999997</v>
      </c>
      <c r="BF689" s="372">
        <v>8.4809999999999999</v>
      </c>
      <c r="BG689" s="372">
        <v>8.9269999999999996</v>
      </c>
      <c r="BH689" s="372">
        <v>9.1750000000000007</v>
      </c>
      <c r="BI689" s="372">
        <v>9.5749999999999993</v>
      </c>
      <c r="BJ689" s="372">
        <v>9.8580000000000005</v>
      </c>
      <c r="BK689" s="372">
        <v>10.295</v>
      </c>
      <c r="BL689" s="372">
        <v>11.18</v>
      </c>
      <c r="BM689" s="372">
        <v>12.164</v>
      </c>
      <c r="BN689" s="372">
        <v>12.738</v>
      </c>
      <c r="BO689" s="372">
        <v>13.147</v>
      </c>
      <c r="BP689" s="372">
        <v>13.785</v>
      </c>
      <c r="BQ689" s="372">
        <v>14.221</v>
      </c>
      <c r="BR689" s="372">
        <v>15.093999999999999</v>
      </c>
      <c r="BS689" s="372">
        <v>16.757000000000001</v>
      </c>
    </row>
    <row r="690" spans="1:71" x14ac:dyDescent="0.2">
      <c r="A690" s="265">
        <f t="shared" si="317"/>
        <v>11.529</v>
      </c>
      <c r="B690" s="265">
        <f t="shared" si="318"/>
        <v>10.6495</v>
      </c>
      <c r="C690" s="265">
        <f t="shared" si="295"/>
        <v>12.493500000000001</v>
      </c>
      <c r="D690" s="265">
        <f t="shared" si="319"/>
        <v>688</v>
      </c>
      <c r="E690" s="373">
        <f t="shared" si="320"/>
        <v>22.603696098562629</v>
      </c>
      <c r="F690" s="373">
        <f t="shared" si="321"/>
        <v>1.8836413415468858</v>
      </c>
      <c r="G690" s="373">
        <f t="shared" si="322"/>
        <v>31.603696098562629</v>
      </c>
      <c r="H690" s="374">
        <f t="shared" si="323"/>
        <v>0.99178267988331326</v>
      </c>
      <c r="I690" s="374">
        <f t="shared" si="296"/>
        <v>0.93073193184703973</v>
      </c>
      <c r="J690" s="374">
        <f t="shared" si="297"/>
        <v>0.94833341169713536</v>
      </c>
      <c r="K690" s="265" cm="1">
        <f t="array" ref="K690">$G690^gamma_drug4/($G690^gamma_drug4+(AGE_50_drug4+9)^gamma_drug4)</f>
        <v>1</v>
      </c>
      <c r="L690" s="264">
        <f t="shared" si="298"/>
        <v>688</v>
      </c>
      <c r="M690" s="264">
        <f t="shared" si="299"/>
        <v>-0.1474</v>
      </c>
      <c r="N690" s="264">
        <f t="shared" si="300"/>
        <v>11.52905</v>
      </c>
      <c r="O690" s="264">
        <f t="shared" si="301"/>
        <v>0.11854000000000001</v>
      </c>
      <c r="P690" s="264">
        <f t="shared" si="302"/>
        <v>8.0749999999999993</v>
      </c>
      <c r="Q690" s="264">
        <f t="shared" si="303"/>
        <v>8.8025000000000002</v>
      </c>
      <c r="R690" s="264">
        <f t="shared" si="304"/>
        <v>9.2620000000000005</v>
      </c>
      <c r="S690" s="264">
        <f t="shared" si="305"/>
        <v>9.5165000000000006</v>
      </c>
      <c r="T690" s="264">
        <f t="shared" si="306"/>
        <v>9.9235000000000007</v>
      </c>
      <c r="U690" s="264">
        <f t="shared" si="307"/>
        <v>10.2095</v>
      </c>
      <c r="V690" s="264">
        <f t="shared" si="308"/>
        <v>10.6495</v>
      </c>
      <c r="W690" s="264">
        <f t="shared" si="309"/>
        <v>11.529</v>
      </c>
      <c r="X690" s="264">
        <f t="shared" si="310"/>
        <v>12.493500000000001</v>
      </c>
      <c r="Y690" s="264">
        <f t="shared" si="311"/>
        <v>13.05</v>
      </c>
      <c r="Z690" s="264">
        <f t="shared" si="312"/>
        <v>13.443</v>
      </c>
      <c r="AA690" s="264">
        <f t="shared" si="313"/>
        <v>14.051500000000001</v>
      </c>
      <c r="AB690" s="264">
        <f t="shared" si="314"/>
        <v>14.464</v>
      </c>
      <c r="AC690" s="264">
        <f t="shared" si="315"/>
        <v>15.282</v>
      </c>
      <c r="AD690" s="264">
        <f t="shared" si="316"/>
        <v>16.8155</v>
      </c>
      <c r="AF690" s="266">
        <v>688</v>
      </c>
      <c r="AG690" s="266">
        <v>-6.1000000000000004E-3</v>
      </c>
      <c r="AH690" s="266">
        <v>11.8718</v>
      </c>
      <c r="AI690" s="266">
        <v>0.11347</v>
      </c>
      <c r="AJ690" s="266">
        <v>8.3640000000000008</v>
      </c>
      <c r="AK690" s="266">
        <v>9.1189999999999998</v>
      </c>
      <c r="AL690" s="266">
        <v>9.5920000000000005</v>
      </c>
      <c r="AM690" s="266">
        <v>9.8520000000000003</v>
      </c>
      <c r="AN690" s="266">
        <v>10.266</v>
      </c>
      <c r="AO690" s="266">
        <v>10.555</v>
      </c>
      <c r="AP690" s="266">
        <v>10.997</v>
      </c>
      <c r="AQ690" s="266">
        <v>11.872</v>
      </c>
      <c r="AR690" s="266">
        <v>12.816000000000001</v>
      </c>
      <c r="AS690" s="266">
        <v>13.353999999999999</v>
      </c>
      <c r="AT690" s="266">
        <v>13.731</v>
      </c>
      <c r="AU690" s="266">
        <v>14.308999999999999</v>
      </c>
      <c r="AV690" s="266">
        <v>14.698</v>
      </c>
      <c r="AW690" s="266">
        <v>15.461</v>
      </c>
      <c r="AX690" s="266">
        <v>16.864000000000001</v>
      </c>
      <c r="BA690" s="372">
        <v>688</v>
      </c>
      <c r="BB690" s="372">
        <v>-0.28870000000000001</v>
      </c>
      <c r="BC690" s="372">
        <v>11.186299999999999</v>
      </c>
      <c r="BD690" s="372">
        <v>0.12361</v>
      </c>
      <c r="BE690" s="372">
        <v>7.7859999999999996</v>
      </c>
      <c r="BF690" s="372">
        <v>8.4860000000000007</v>
      </c>
      <c r="BG690" s="372">
        <v>8.9320000000000004</v>
      </c>
      <c r="BH690" s="372">
        <v>9.1809999999999992</v>
      </c>
      <c r="BI690" s="372">
        <v>9.5809999999999995</v>
      </c>
      <c r="BJ690" s="372">
        <v>9.8640000000000008</v>
      </c>
      <c r="BK690" s="372">
        <v>10.302</v>
      </c>
      <c r="BL690" s="372">
        <v>11.186</v>
      </c>
      <c r="BM690" s="372">
        <v>12.170999999999999</v>
      </c>
      <c r="BN690" s="372">
        <v>12.746</v>
      </c>
      <c r="BO690" s="372">
        <v>13.154999999999999</v>
      </c>
      <c r="BP690" s="372">
        <v>13.794</v>
      </c>
      <c r="BQ690" s="372">
        <v>14.23</v>
      </c>
      <c r="BR690" s="372">
        <v>15.103</v>
      </c>
      <c r="BS690" s="372">
        <v>16.766999999999999</v>
      </c>
    </row>
    <row r="691" spans="1:71" x14ac:dyDescent="0.2">
      <c r="A691" s="265">
        <f t="shared" si="317"/>
        <v>11.535499999999999</v>
      </c>
      <c r="B691" s="265">
        <f t="shared" si="318"/>
        <v>10.6555</v>
      </c>
      <c r="C691" s="265">
        <f t="shared" si="295"/>
        <v>12.5015</v>
      </c>
      <c r="D691" s="265">
        <f t="shared" si="319"/>
        <v>689</v>
      </c>
      <c r="E691" s="373">
        <f t="shared" si="320"/>
        <v>22.636550308008214</v>
      </c>
      <c r="F691" s="373">
        <f t="shared" si="321"/>
        <v>1.8863791923340179</v>
      </c>
      <c r="G691" s="373">
        <f t="shared" si="322"/>
        <v>31.636550308008214</v>
      </c>
      <c r="H691" s="374">
        <f t="shared" si="323"/>
        <v>0.99181943336547951</v>
      </c>
      <c r="I691" s="374">
        <f t="shared" si="296"/>
        <v>0.93093395688284641</v>
      </c>
      <c r="J691" s="374">
        <f t="shared" si="297"/>
        <v>0.94846561604590751</v>
      </c>
      <c r="K691" s="265" cm="1">
        <f t="array" ref="K691">$G691^gamma_drug4/($G691^gamma_drug4+(AGE_50_drug4+9)^gamma_drug4)</f>
        <v>1</v>
      </c>
      <c r="L691" s="264">
        <f t="shared" si="298"/>
        <v>689</v>
      </c>
      <c r="M691" s="264">
        <f t="shared" si="299"/>
        <v>-0.14760000000000001</v>
      </c>
      <c r="N691" s="264">
        <f t="shared" si="300"/>
        <v>11.53575</v>
      </c>
      <c r="O691" s="264">
        <f t="shared" si="301"/>
        <v>0.11855499999999999</v>
      </c>
      <c r="P691" s="264">
        <f t="shared" si="302"/>
        <v>8.0794999999999995</v>
      </c>
      <c r="Q691" s="264">
        <f t="shared" si="303"/>
        <v>8.807500000000001</v>
      </c>
      <c r="R691" s="264">
        <f t="shared" si="304"/>
        <v>9.2675000000000001</v>
      </c>
      <c r="S691" s="264">
        <f t="shared" si="305"/>
        <v>9.5214999999999996</v>
      </c>
      <c r="T691" s="264">
        <f t="shared" si="306"/>
        <v>9.9290000000000003</v>
      </c>
      <c r="U691" s="264">
        <f t="shared" si="307"/>
        <v>10.215499999999999</v>
      </c>
      <c r="V691" s="264">
        <f t="shared" si="308"/>
        <v>10.6555</v>
      </c>
      <c r="W691" s="264">
        <f t="shared" si="309"/>
        <v>11.535499999999999</v>
      </c>
      <c r="X691" s="264">
        <f t="shared" si="310"/>
        <v>12.5015</v>
      </c>
      <c r="Y691" s="264">
        <f t="shared" si="311"/>
        <v>13.058</v>
      </c>
      <c r="Z691" s="264">
        <f t="shared" si="312"/>
        <v>13.451499999999999</v>
      </c>
      <c r="AA691" s="264">
        <f t="shared" si="313"/>
        <v>14.060500000000001</v>
      </c>
      <c r="AB691" s="264">
        <f t="shared" si="314"/>
        <v>14.473000000000001</v>
      </c>
      <c r="AC691" s="264">
        <f t="shared" si="315"/>
        <v>15.292</v>
      </c>
      <c r="AD691" s="264">
        <f t="shared" si="316"/>
        <v>16.826499999999999</v>
      </c>
      <c r="AF691" s="266">
        <v>689</v>
      </c>
      <c r="AG691" s="266">
        <v>-6.3E-3</v>
      </c>
      <c r="AH691" s="266">
        <v>11.878399999999999</v>
      </c>
      <c r="AI691" s="266">
        <v>0.11348999999999999</v>
      </c>
      <c r="AJ691" s="266">
        <v>8.3680000000000003</v>
      </c>
      <c r="AK691" s="266">
        <v>9.1240000000000006</v>
      </c>
      <c r="AL691" s="266">
        <v>9.5969999999999995</v>
      </c>
      <c r="AM691" s="266">
        <v>9.8569999999999993</v>
      </c>
      <c r="AN691" s="266">
        <v>10.271000000000001</v>
      </c>
      <c r="AO691" s="266">
        <v>10.561</v>
      </c>
      <c r="AP691" s="266">
        <v>11.003</v>
      </c>
      <c r="AQ691" s="266">
        <v>11.878</v>
      </c>
      <c r="AR691" s="266">
        <v>12.824</v>
      </c>
      <c r="AS691" s="266">
        <v>13.362</v>
      </c>
      <c r="AT691" s="266">
        <v>13.739000000000001</v>
      </c>
      <c r="AU691" s="266">
        <v>14.318</v>
      </c>
      <c r="AV691" s="266">
        <v>14.707000000000001</v>
      </c>
      <c r="AW691" s="266">
        <v>15.471</v>
      </c>
      <c r="AX691" s="266">
        <v>16.875</v>
      </c>
      <c r="BA691" s="372">
        <v>689</v>
      </c>
      <c r="BB691" s="372">
        <v>-0.28889999999999999</v>
      </c>
      <c r="BC691" s="372">
        <v>11.193099999999999</v>
      </c>
      <c r="BD691" s="372">
        <v>0.12361999999999999</v>
      </c>
      <c r="BE691" s="372">
        <v>7.7910000000000004</v>
      </c>
      <c r="BF691" s="372">
        <v>8.4909999999999997</v>
      </c>
      <c r="BG691" s="372">
        <v>8.9380000000000006</v>
      </c>
      <c r="BH691" s="372">
        <v>9.1859999999999999</v>
      </c>
      <c r="BI691" s="372">
        <v>9.5869999999999997</v>
      </c>
      <c r="BJ691" s="372">
        <v>9.8699999999999992</v>
      </c>
      <c r="BK691" s="372">
        <v>10.308</v>
      </c>
      <c r="BL691" s="372">
        <v>11.193</v>
      </c>
      <c r="BM691" s="372">
        <v>12.179</v>
      </c>
      <c r="BN691" s="372">
        <v>12.754</v>
      </c>
      <c r="BO691" s="372">
        <v>13.164</v>
      </c>
      <c r="BP691" s="372">
        <v>13.803000000000001</v>
      </c>
      <c r="BQ691" s="372">
        <v>14.239000000000001</v>
      </c>
      <c r="BR691" s="372">
        <v>15.113</v>
      </c>
      <c r="BS691" s="372">
        <v>16.777999999999999</v>
      </c>
    </row>
    <row r="692" spans="1:71" x14ac:dyDescent="0.2">
      <c r="A692" s="265">
        <f t="shared" si="317"/>
        <v>11.5425</v>
      </c>
      <c r="B692" s="265">
        <f t="shared" si="318"/>
        <v>10.6615</v>
      </c>
      <c r="C692" s="265">
        <f t="shared" si="295"/>
        <v>12.5085</v>
      </c>
      <c r="D692" s="265">
        <f t="shared" si="319"/>
        <v>690</v>
      </c>
      <c r="E692" s="373">
        <f t="shared" si="320"/>
        <v>22.669404517453799</v>
      </c>
      <c r="F692" s="373">
        <f t="shared" si="321"/>
        <v>1.8891170431211499</v>
      </c>
      <c r="G692" s="373">
        <f t="shared" si="322"/>
        <v>31.669404517453799</v>
      </c>
      <c r="H692" s="374">
        <f t="shared" si="323"/>
        <v>0.99185598591597834</v>
      </c>
      <c r="I692" s="374">
        <f t="shared" si="296"/>
        <v>0.9311352274519169</v>
      </c>
      <c r="J692" s="374">
        <f t="shared" si="297"/>
        <v>0.94859736372269732</v>
      </c>
      <c r="K692" s="265" cm="1">
        <f t="array" ref="K692">$G692^gamma_drug4/($G692^gamma_drug4+(AGE_50_drug4+9)^gamma_drug4)</f>
        <v>1</v>
      </c>
      <c r="L692" s="264">
        <f t="shared" si="298"/>
        <v>690</v>
      </c>
      <c r="M692" s="264">
        <f t="shared" si="299"/>
        <v>-0.14774999999999999</v>
      </c>
      <c r="N692" s="264">
        <f t="shared" si="300"/>
        <v>11.5425</v>
      </c>
      <c r="O692" s="264">
        <f t="shared" si="301"/>
        <v>0.118565</v>
      </c>
      <c r="P692" s="264">
        <f t="shared" si="302"/>
        <v>8.0839999999999996</v>
      </c>
      <c r="Q692" s="264">
        <f t="shared" si="303"/>
        <v>8.8129999999999988</v>
      </c>
      <c r="R692" s="264">
        <f t="shared" si="304"/>
        <v>9.2725000000000009</v>
      </c>
      <c r="S692" s="264">
        <f t="shared" si="305"/>
        <v>9.527000000000001</v>
      </c>
      <c r="T692" s="264">
        <f t="shared" si="306"/>
        <v>9.9349999999999987</v>
      </c>
      <c r="U692" s="264">
        <f t="shared" si="307"/>
        <v>10.221</v>
      </c>
      <c r="V692" s="264">
        <f t="shared" si="308"/>
        <v>10.6615</v>
      </c>
      <c r="W692" s="264">
        <f t="shared" si="309"/>
        <v>11.5425</v>
      </c>
      <c r="X692" s="264">
        <f t="shared" si="310"/>
        <v>12.5085</v>
      </c>
      <c r="Y692" s="264">
        <f t="shared" si="311"/>
        <v>13.0655</v>
      </c>
      <c r="Z692" s="264">
        <f t="shared" si="312"/>
        <v>13.4595</v>
      </c>
      <c r="AA692" s="264">
        <f t="shared" si="313"/>
        <v>14.0685</v>
      </c>
      <c r="AB692" s="264">
        <f t="shared" si="314"/>
        <v>14.481999999999999</v>
      </c>
      <c r="AC692" s="264">
        <f t="shared" si="315"/>
        <v>15.301</v>
      </c>
      <c r="AD692" s="264">
        <f t="shared" si="316"/>
        <v>16.837000000000003</v>
      </c>
      <c r="AF692" s="266">
        <v>690</v>
      </c>
      <c r="AG692" s="266">
        <v>-6.4999999999999997E-3</v>
      </c>
      <c r="AH692" s="266">
        <v>11.885</v>
      </c>
      <c r="AI692" s="266">
        <v>0.11351</v>
      </c>
      <c r="AJ692" s="266">
        <v>8.3719999999999999</v>
      </c>
      <c r="AK692" s="266">
        <v>9.1289999999999996</v>
      </c>
      <c r="AL692" s="266">
        <v>9.6020000000000003</v>
      </c>
      <c r="AM692" s="266">
        <v>9.8620000000000001</v>
      </c>
      <c r="AN692" s="266">
        <v>10.276999999999999</v>
      </c>
      <c r="AO692" s="266">
        <v>10.566000000000001</v>
      </c>
      <c r="AP692" s="266">
        <v>11.009</v>
      </c>
      <c r="AQ692" s="266">
        <v>11.885</v>
      </c>
      <c r="AR692" s="266">
        <v>12.831</v>
      </c>
      <c r="AS692" s="266">
        <v>13.369</v>
      </c>
      <c r="AT692" s="266">
        <v>13.747</v>
      </c>
      <c r="AU692" s="266">
        <v>14.326000000000001</v>
      </c>
      <c r="AV692" s="266">
        <v>14.715999999999999</v>
      </c>
      <c r="AW692" s="266">
        <v>15.48</v>
      </c>
      <c r="AX692" s="266">
        <v>16.885000000000002</v>
      </c>
      <c r="BA692" s="372">
        <v>690</v>
      </c>
      <c r="BB692" s="372">
        <v>-0.28899999999999998</v>
      </c>
      <c r="BC692" s="372">
        <v>11.2</v>
      </c>
      <c r="BD692" s="372">
        <v>0.12361999999999999</v>
      </c>
      <c r="BE692" s="372">
        <v>7.7960000000000003</v>
      </c>
      <c r="BF692" s="372">
        <v>8.4969999999999999</v>
      </c>
      <c r="BG692" s="372">
        <v>8.9429999999999996</v>
      </c>
      <c r="BH692" s="372">
        <v>9.1920000000000002</v>
      </c>
      <c r="BI692" s="372">
        <v>9.593</v>
      </c>
      <c r="BJ692" s="372">
        <v>9.8759999999999994</v>
      </c>
      <c r="BK692" s="372">
        <v>10.314</v>
      </c>
      <c r="BL692" s="372">
        <v>11.2</v>
      </c>
      <c r="BM692" s="372">
        <v>12.186</v>
      </c>
      <c r="BN692" s="372">
        <v>12.762</v>
      </c>
      <c r="BO692" s="372">
        <v>13.172000000000001</v>
      </c>
      <c r="BP692" s="372">
        <v>13.811</v>
      </c>
      <c r="BQ692" s="372">
        <v>14.247999999999999</v>
      </c>
      <c r="BR692" s="372">
        <v>15.122</v>
      </c>
      <c r="BS692" s="372">
        <v>16.789000000000001</v>
      </c>
    </row>
    <row r="693" spans="1:71" x14ac:dyDescent="0.2">
      <c r="A693" s="265">
        <f t="shared" si="317"/>
        <v>11.5495</v>
      </c>
      <c r="B693" s="265">
        <f t="shared" si="318"/>
        <v>10.6675</v>
      </c>
      <c r="C693" s="265">
        <f t="shared" si="295"/>
        <v>12.516</v>
      </c>
      <c r="D693" s="265">
        <f t="shared" si="319"/>
        <v>691</v>
      </c>
      <c r="E693" s="373">
        <f t="shared" si="320"/>
        <v>22.702258726899384</v>
      </c>
      <c r="F693" s="373">
        <f t="shared" si="321"/>
        <v>1.891854893908282</v>
      </c>
      <c r="G693" s="373">
        <f t="shared" si="322"/>
        <v>31.702258726899384</v>
      </c>
      <c r="H693" s="374">
        <f t="shared" si="323"/>
        <v>0.99189233882805472</v>
      </c>
      <c r="I693" s="374">
        <f t="shared" si="296"/>
        <v>0.93133574689724952</v>
      </c>
      <c r="J693" s="374">
        <f t="shared" si="297"/>
        <v>0.94872865668297413</v>
      </c>
      <c r="K693" s="265" cm="1">
        <f t="array" ref="K693">$G693^gamma_drug4/($G693^gamma_drug4+(AGE_50_drug4+9)^gamma_drug4)</f>
        <v>1</v>
      </c>
      <c r="L693" s="264">
        <f t="shared" si="298"/>
        <v>691</v>
      </c>
      <c r="M693" s="264">
        <f t="shared" si="299"/>
        <v>-0.1479</v>
      </c>
      <c r="N693" s="264">
        <f t="shared" si="300"/>
        <v>11.549199999999999</v>
      </c>
      <c r="O693" s="264">
        <f t="shared" si="301"/>
        <v>0.11858</v>
      </c>
      <c r="P693" s="264">
        <f t="shared" si="302"/>
        <v>8.0879999999999992</v>
      </c>
      <c r="Q693" s="264">
        <f t="shared" si="303"/>
        <v>8.8180000000000014</v>
      </c>
      <c r="R693" s="264">
        <f t="shared" si="304"/>
        <v>9.2774999999999999</v>
      </c>
      <c r="S693" s="264">
        <f t="shared" si="305"/>
        <v>9.532</v>
      </c>
      <c r="T693" s="264">
        <f t="shared" si="306"/>
        <v>9.9400000000000013</v>
      </c>
      <c r="U693" s="264">
        <f t="shared" si="307"/>
        <v>10.227</v>
      </c>
      <c r="V693" s="264">
        <f t="shared" si="308"/>
        <v>10.6675</v>
      </c>
      <c r="W693" s="264">
        <f t="shared" si="309"/>
        <v>11.5495</v>
      </c>
      <c r="X693" s="264">
        <f t="shared" si="310"/>
        <v>12.516</v>
      </c>
      <c r="Y693" s="264">
        <f t="shared" si="311"/>
        <v>13.073499999999999</v>
      </c>
      <c r="Z693" s="264">
        <f t="shared" si="312"/>
        <v>13.467500000000001</v>
      </c>
      <c r="AA693" s="264">
        <f t="shared" si="313"/>
        <v>14.077500000000001</v>
      </c>
      <c r="AB693" s="264">
        <f t="shared" si="314"/>
        <v>14.490500000000001</v>
      </c>
      <c r="AC693" s="264">
        <f t="shared" si="315"/>
        <v>15.311</v>
      </c>
      <c r="AD693" s="264">
        <f t="shared" si="316"/>
        <v>16.847999999999999</v>
      </c>
      <c r="AF693" s="266">
        <v>691</v>
      </c>
      <c r="AG693" s="266">
        <v>-6.7000000000000002E-3</v>
      </c>
      <c r="AH693" s="266">
        <v>11.8916</v>
      </c>
      <c r="AI693" s="266">
        <v>0.11353000000000001</v>
      </c>
      <c r="AJ693" s="266">
        <v>8.3759999999999994</v>
      </c>
      <c r="AK693" s="266">
        <v>9.1340000000000003</v>
      </c>
      <c r="AL693" s="266">
        <v>9.6069999999999993</v>
      </c>
      <c r="AM693" s="266">
        <v>9.8670000000000009</v>
      </c>
      <c r="AN693" s="266">
        <v>10.282</v>
      </c>
      <c r="AO693" s="266">
        <v>10.571999999999999</v>
      </c>
      <c r="AP693" s="266">
        <v>11.015000000000001</v>
      </c>
      <c r="AQ693" s="266">
        <v>11.891999999999999</v>
      </c>
      <c r="AR693" s="266">
        <v>12.837999999999999</v>
      </c>
      <c r="AS693" s="266">
        <v>13.377000000000001</v>
      </c>
      <c r="AT693" s="266">
        <v>13.755000000000001</v>
      </c>
      <c r="AU693" s="266">
        <v>14.335000000000001</v>
      </c>
      <c r="AV693" s="266">
        <v>14.724</v>
      </c>
      <c r="AW693" s="266">
        <v>15.49</v>
      </c>
      <c r="AX693" s="266">
        <v>16.896000000000001</v>
      </c>
      <c r="BA693" s="372">
        <v>691</v>
      </c>
      <c r="BB693" s="372">
        <v>-0.28910000000000002</v>
      </c>
      <c r="BC693" s="372">
        <v>11.206799999999999</v>
      </c>
      <c r="BD693" s="372">
        <v>0.12363</v>
      </c>
      <c r="BE693" s="372">
        <v>7.8</v>
      </c>
      <c r="BF693" s="372">
        <v>8.5020000000000007</v>
      </c>
      <c r="BG693" s="372">
        <v>8.9480000000000004</v>
      </c>
      <c r="BH693" s="372">
        <v>9.1969999999999992</v>
      </c>
      <c r="BI693" s="372">
        <v>9.5980000000000008</v>
      </c>
      <c r="BJ693" s="372">
        <v>9.8819999999999997</v>
      </c>
      <c r="BK693" s="372">
        <v>10.32</v>
      </c>
      <c r="BL693" s="372">
        <v>11.207000000000001</v>
      </c>
      <c r="BM693" s="372">
        <v>12.194000000000001</v>
      </c>
      <c r="BN693" s="372">
        <v>12.77</v>
      </c>
      <c r="BO693" s="372">
        <v>13.18</v>
      </c>
      <c r="BP693" s="372">
        <v>13.82</v>
      </c>
      <c r="BQ693" s="372">
        <v>14.257</v>
      </c>
      <c r="BR693" s="372">
        <v>15.132</v>
      </c>
      <c r="BS693" s="372">
        <v>16.8</v>
      </c>
    </row>
    <row r="694" spans="1:71" x14ac:dyDescent="0.2">
      <c r="A694" s="265">
        <f t="shared" si="317"/>
        <v>11.556000000000001</v>
      </c>
      <c r="B694" s="265">
        <f t="shared" si="318"/>
        <v>10.673999999999999</v>
      </c>
      <c r="C694" s="265">
        <f t="shared" si="295"/>
        <v>12.523</v>
      </c>
      <c r="D694" s="265">
        <f t="shared" si="319"/>
        <v>692</v>
      </c>
      <c r="E694" s="373">
        <f t="shared" si="320"/>
        <v>22.735112936344969</v>
      </c>
      <c r="F694" s="373">
        <f t="shared" si="321"/>
        <v>1.8945927446954141</v>
      </c>
      <c r="G694" s="373">
        <f t="shared" si="322"/>
        <v>31.735112936344969</v>
      </c>
      <c r="H694" s="374">
        <f t="shared" si="323"/>
        <v>0.99192849338542055</v>
      </c>
      <c r="I694" s="374">
        <f t="shared" si="296"/>
        <v>0.93153551854529248</v>
      </c>
      <c r="J694" s="374">
        <f t="shared" si="297"/>
        <v>0.94885949687238458</v>
      </c>
      <c r="K694" s="265" cm="1">
        <f t="array" ref="K694">$G694^gamma_drug4/($G694^gamma_drug4+(AGE_50_drug4+9)^gamma_drug4)</f>
        <v>1</v>
      </c>
      <c r="L694" s="264">
        <f t="shared" si="298"/>
        <v>692</v>
      </c>
      <c r="M694" s="264">
        <f t="shared" si="299"/>
        <v>-0.14810000000000001</v>
      </c>
      <c r="N694" s="264">
        <f t="shared" si="300"/>
        <v>11.555949999999999</v>
      </c>
      <c r="O694" s="264">
        <f t="shared" si="301"/>
        <v>0.11859</v>
      </c>
      <c r="P694" s="264">
        <f t="shared" si="302"/>
        <v>8.093</v>
      </c>
      <c r="Q694" s="264">
        <f t="shared" si="303"/>
        <v>8.8224999999999998</v>
      </c>
      <c r="R694" s="264">
        <f t="shared" si="304"/>
        <v>9.2830000000000013</v>
      </c>
      <c r="S694" s="264">
        <f t="shared" si="305"/>
        <v>9.5374999999999996</v>
      </c>
      <c r="T694" s="264">
        <f t="shared" si="306"/>
        <v>9.9459999999999997</v>
      </c>
      <c r="U694" s="264">
        <f t="shared" si="307"/>
        <v>10.233000000000001</v>
      </c>
      <c r="V694" s="264">
        <f t="shared" si="308"/>
        <v>10.673999999999999</v>
      </c>
      <c r="W694" s="264">
        <f t="shared" si="309"/>
        <v>11.556000000000001</v>
      </c>
      <c r="X694" s="264">
        <f t="shared" si="310"/>
        <v>12.523</v>
      </c>
      <c r="Y694" s="264">
        <f t="shared" si="311"/>
        <v>13.0815</v>
      </c>
      <c r="Z694" s="264">
        <f t="shared" si="312"/>
        <v>13.4755</v>
      </c>
      <c r="AA694" s="264">
        <f t="shared" si="313"/>
        <v>14.086</v>
      </c>
      <c r="AB694" s="264">
        <f t="shared" si="314"/>
        <v>14.499500000000001</v>
      </c>
      <c r="AC694" s="264">
        <f t="shared" si="315"/>
        <v>15.320499999999999</v>
      </c>
      <c r="AD694" s="264">
        <f t="shared" si="316"/>
        <v>16.858499999999999</v>
      </c>
      <c r="AF694" s="266">
        <v>692</v>
      </c>
      <c r="AG694" s="266">
        <v>-6.8999999999999999E-3</v>
      </c>
      <c r="AH694" s="266">
        <v>11.898199999999999</v>
      </c>
      <c r="AI694" s="266">
        <v>0.11354</v>
      </c>
      <c r="AJ694" s="266">
        <v>8.3810000000000002</v>
      </c>
      <c r="AK694" s="266">
        <v>9.1379999999999999</v>
      </c>
      <c r="AL694" s="266">
        <v>9.6120000000000001</v>
      </c>
      <c r="AM694" s="266">
        <v>9.8719999999999999</v>
      </c>
      <c r="AN694" s="266">
        <v>10.288</v>
      </c>
      <c r="AO694" s="266">
        <v>10.577999999999999</v>
      </c>
      <c r="AP694" s="266">
        <v>11.021000000000001</v>
      </c>
      <c r="AQ694" s="266">
        <v>11.898</v>
      </c>
      <c r="AR694" s="266">
        <v>12.845000000000001</v>
      </c>
      <c r="AS694" s="266">
        <v>13.385</v>
      </c>
      <c r="AT694" s="266">
        <v>13.763</v>
      </c>
      <c r="AU694" s="266">
        <v>14.343</v>
      </c>
      <c r="AV694" s="266">
        <v>14.733000000000001</v>
      </c>
      <c r="AW694" s="266">
        <v>15.499000000000001</v>
      </c>
      <c r="AX694" s="266">
        <v>16.905999999999999</v>
      </c>
      <c r="BA694" s="372">
        <v>692</v>
      </c>
      <c r="BB694" s="372">
        <v>-0.2893</v>
      </c>
      <c r="BC694" s="372">
        <v>11.213699999999999</v>
      </c>
      <c r="BD694" s="372">
        <v>0.12364</v>
      </c>
      <c r="BE694" s="372">
        <v>7.8049999999999997</v>
      </c>
      <c r="BF694" s="372">
        <v>8.5069999999999997</v>
      </c>
      <c r="BG694" s="372">
        <v>8.9540000000000006</v>
      </c>
      <c r="BH694" s="372">
        <v>9.2029999999999994</v>
      </c>
      <c r="BI694" s="372">
        <v>9.6039999999999992</v>
      </c>
      <c r="BJ694" s="372">
        <v>9.8879999999999999</v>
      </c>
      <c r="BK694" s="372">
        <v>10.327</v>
      </c>
      <c r="BL694" s="372">
        <v>11.214</v>
      </c>
      <c r="BM694" s="372">
        <v>12.201000000000001</v>
      </c>
      <c r="BN694" s="372">
        <v>12.778</v>
      </c>
      <c r="BO694" s="372">
        <v>13.188000000000001</v>
      </c>
      <c r="BP694" s="372">
        <v>13.829000000000001</v>
      </c>
      <c r="BQ694" s="372">
        <v>14.266</v>
      </c>
      <c r="BR694" s="372">
        <v>15.141999999999999</v>
      </c>
      <c r="BS694" s="372">
        <v>16.811</v>
      </c>
    </row>
    <row r="695" spans="1:71" x14ac:dyDescent="0.2">
      <c r="A695" s="265">
        <f t="shared" si="317"/>
        <v>11.562999999999999</v>
      </c>
      <c r="B695" s="265">
        <f t="shared" si="318"/>
        <v>10.68</v>
      </c>
      <c r="C695" s="265">
        <f t="shared" si="295"/>
        <v>12.530999999999999</v>
      </c>
      <c r="D695" s="265">
        <f t="shared" si="319"/>
        <v>693</v>
      </c>
      <c r="E695" s="373">
        <f t="shared" si="320"/>
        <v>22.767967145790553</v>
      </c>
      <c r="F695" s="373">
        <f t="shared" si="321"/>
        <v>1.8973305954825461</v>
      </c>
      <c r="G695" s="373">
        <f t="shared" si="322"/>
        <v>31.767967145790553</v>
      </c>
      <c r="H695" s="374">
        <f t="shared" si="323"/>
        <v>0.99196445086233376</v>
      </c>
      <c r="I695" s="374">
        <f t="shared" si="296"/>
        <v>0.93173454570602932</v>
      </c>
      <c r="J695" s="374">
        <f t="shared" si="297"/>
        <v>0.94898988622680747</v>
      </c>
      <c r="K695" s="265" cm="1">
        <f t="array" ref="K695">$G695^gamma_drug4/($G695^gamma_drug4+(AGE_50_drug4+9)^gamma_drug4)</f>
        <v>1</v>
      </c>
      <c r="L695" s="264">
        <f t="shared" si="298"/>
        <v>693</v>
      </c>
      <c r="M695" s="264">
        <f t="shared" si="299"/>
        <v>-0.1482</v>
      </c>
      <c r="N695" s="264">
        <f t="shared" si="300"/>
        <v>11.56265</v>
      </c>
      <c r="O695" s="264">
        <f t="shared" si="301"/>
        <v>0.1186</v>
      </c>
      <c r="P695" s="264">
        <f t="shared" si="302"/>
        <v>8.0975000000000001</v>
      </c>
      <c r="Q695" s="264">
        <f t="shared" si="303"/>
        <v>8.8275000000000006</v>
      </c>
      <c r="R695" s="264">
        <f t="shared" si="304"/>
        <v>9.2880000000000003</v>
      </c>
      <c r="S695" s="264">
        <f t="shared" si="305"/>
        <v>9.5434999999999999</v>
      </c>
      <c r="T695" s="264">
        <f t="shared" si="306"/>
        <v>9.9514999999999993</v>
      </c>
      <c r="U695" s="264">
        <f t="shared" si="307"/>
        <v>10.2385</v>
      </c>
      <c r="V695" s="264">
        <f t="shared" si="308"/>
        <v>10.68</v>
      </c>
      <c r="W695" s="264">
        <f t="shared" si="309"/>
        <v>11.562999999999999</v>
      </c>
      <c r="X695" s="264">
        <f t="shared" si="310"/>
        <v>12.530999999999999</v>
      </c>
      <c r="Y695" s="264">
        <f t="shared" si="311"/>
        <v>13.088999999999999</v>
      </c>
      <c r="Z695" s="264">
        <f t="shared" si="312"/>
        <v>13.483499999999999</v>
      </c>
      <c r="AA695" s="264">
        <f t="shared" si="313"/>
        <v>14.094000000000001</v>
      </c>
      <c r="AB695" s="264">
        <f t="shared" si="314"/>
        <v>14.508500000000002</v>
      </c>
      <c r="AC695" s="264">
        <f t="shared" si="315"/>
        <v>15.329499999999999</v>
      </c>
      <c r="AD695" s="264">
        <f t="shared" si="316"/>
        <v>16.869</v>
      </c>
      <c r="AF695" s="266">
        <v>693</v>
      </c>
      <c r="AG695" s="266">
        <v>-7.0000000000000001E-3</v>
      </c>
      <c r="AH695" s="266">
        <v>11.9048</v>
      </c>
      <c r="AI695" s="266">
        <v>0.11355999999999999</v>
      </c>
      <c r="AJ695" s="266">
        <v>8.3849999999999998</v>
      </c>
      <c r="AK695" s="266">
        <v>9.1430000000000007</v>
      </c>
      <c r="AL695" s="266">
        <v>9.6170000000000009</v>
      </c>
      <c r="AM695" s="266">
        <v>9.8780000000000001</v>
      </c>
      <c r="AN695" s="266">
        <v>10.292999999999999</v>
      </c>
      <c r="AO695" s="266">
        <v>10.583</v>
      </c>
      <c r="AP695" s="266">
        <v>11.026999999999999</v>
      </c>
      <c r="AQ695" s="266">
        <v>11.904999999999999</v>
      </c>
      <c r="AR695" s="266">
        <v>12.853</v>
      </c>
      <c r="AS695" s="266">
        <v>13.391999999999999</v>
      </c>
      <c r="AT695" s="266">
        <v>13.771000000000001</v>
      </c>
      <c r="AU695" s="266">
        <v>14.351000000000001</v>
      </c>
      <c r="AV695" s="266">
        <v>14.742000000000001</v>
      </c>
      <c r="AW695" s="266">
        <v>15.507999999999999</v>
      </c>
      <c r="AX695" s="266">
        <v>16.917000000000002</v>
      </c>
      <c r="BA695" s="372">
        <v>693</v>
      </c>
      <c r="BB695" s="372">
        <v>-0.28939999999999999</v>
      </c>
      <c r="BC695" s="372">
        <v>11.220499999999999</v>
      </c>
      <c r="BD695" s="372">
        <v>0.12364</v>
      </c>
      <c r="BE695" s="372">
        <v>7.81</v>
      </c>
      <c r="BF695" s="372">
        <v>8.5120000000000005</v>
      </c>
      <c r="BG695" s="372">
        <v>8.9589999999999996</v>
      </c>
      <c r="BH695" s="372">
        <v>9.2089999999999996</v>
      </c>
      <c r="BI695" s="372">
        <v>9.61</v>
      </c>
      <c r="BJ695" s="372">
        <v>9.8940000000000001</v>
      </c>
      <c r="BK695" s="372">
        <v>10.333</v>
      </c>
      <c r="BL695" s="372">
        <v>11.221</v>
      </c>
      <c r="BM695" s="372">
        <v>12.209</v>
      </c>
      <c r="BN695" s="372">
        <v>12.786</v>
      </c>
      <c r="BO695" s="372">
        <v>13.196</v>
      </c>
      <c r="BP695" s="372">
        <v>13.837</v>
      </c>
      <c r="BQ695" s="372">
        <v>14.275</v>
      </c>
      <c r="BR695" s="372">
        <v>15.151</v>
      </c>
      <c r="BS695" s="372">
        <v>16.821000000000002</v>
      </c>
    </row>
    <row r="696" spans="1:71" x14ac:dyDescent="0.2">
      <c r="A696" s="265">
        <f t="shared" si="317"/>
        <v>11.568999999999999</v>
      </c>
      <c r="B696" s="265">
        <f t="shared" si="318"/>
        <v>10.686</v>
      </c>
      <c r="C696" s="265">
        <f t="shared" si="295"/>
        <v>12.538</v>
      </c>
      <c r="D696" s="265">
        <f t="shared" si="319"/>
        <v>694</v>
      </c>
      <c r="E696" s="373">
        <f t="shared" si="320"/>
        <v>22.800821355236138</v>
      </c>
      <c r="F696" s="373">
        <f t="shared" si="321"/>
        <v>1.9000684462696784</v>
      </c>
      <c r="G696" s="373">
        <f t="shared" si="322"/>
        <v>31.800821355236138</v>
      </c>
      <c r="H696" s="374">
        <f t="shared" si="323"/>
        <v>0.99200021252367598</v>
      </c>
      <c r="I696" s="374">
        <f t="shared" si="296"/>
        <v>0.93193283167306362</v>
      </c>
      <c r="J696" s="374">
        <f t="shared" si="297"/>
        <v>0.94911982667240902</v>
      </c>
      <c r="K696" s="265" cm="1">
        <f t="array" ref="K696">$G696^gamma_drug4/($G696^gamma_drug4+(AGE_50_drug4+9)^gamma_drug4)</f>
        <v>1</v>
      </c>
      <c r="L696" s="264">
        <f t="shared" si="298"/>
        <v>694</v>
      </c>
      <c r="M696" s="264">
        <f t="shared" si="299"/>
        <v>-0.14834999999999998</v>
      </c>
      <c r="N696" s="264">
        <f t="shared" si="300"/>
        <v>11.56935</v>
      </c>
      <c r="O696" s="264">
        <f t="shared" si="301"/>
        <v>0.118615</v>
      </c>
      <c r="P696" s="264">
        <f t="shared" si="302"/>
        <v>8.1014999999999997</v>
      </c>
      <c r="Q696" s="264">
        <f t="shared" si="303"/>
        <v>8.8324999999999996</v>
      </c>
      <c r="R696" s="264">
        <f t="shared" si="304"/>
        <v>9.2934999999999999</v>
      </c>
      <c r="S696" s="264">
        <f t="shared" si="305"/>
        <v>9.5485000000000007</v>
      </c>
      <c r="T696" s="264">
        <f t="shared" si="306"/>
        <v>9.9574999999999996</v>
      </c>
      <c r="U696" s="264">
        <f t="shared" si="307"/>
        <v>10.2445</v>
      </c>
      <c r="V696" s="264">
        <f t="shared" si="308"/>
        <v>10.686</v>
      </c>
      <c r="W696" s="264">
        <f t="shared" si="309"/>
        <v>11.568999999999999</v>
      </c>
      <c r="X696" s="264">
        <f t="shared" si="310"/>
        <v>12.538</v>
      </c>
      <c r="Y696" s="264">
        <f t="shared" si="311"/>
        <v>13.097000000000001</v>
      </c>
      <c r="Z696" s="264">
        <f t="shared" si="312"/>
        <v>13.492000000000001</v>
      </c>
      <c r="AA696" s="264">
        <f t="shared" si="313"/>
        <v>14.103</v>
      </c>
      <c r="AB696" s="264">
        <f t="shared" si="314"/>
        <v>14.5175</v>
      </c>
      <c r="AC696" s="264">
        <f t="shared" si="315"/>
        <v>15.339</v>
      </c>
      <c r="AD696" s="264">
        <f t="shared" si="316"/>
        <v>16.8795</v>
      </c>
      <c r="AF696" s="266">
        <v>694</v>
      </c>
      <c r="AG696" s="266">
        <v>-7.1999999999999998E-3</v>
      </c>
      <c r="AH696" s="266">
        <v>11.9114</v>
      </c>
      <c r="AI696" s="266">
        <v>0.11358</v>
      </c>
      <c r="AJ696" s="266">
        <v>8.3889999999999993</v>
      </c>
      <c r="AK696" s="266">
        <v>9.1479999999999997</v>
      </c>
      <c r="AL696" s="266">
        <v>9.6219999999999999</v>
      </c>
      <c r="AM696" s="266">
        <v>9.8829999999999991</v>
      </c>
      <c r="AN696" s="266">
        <v>10.298999999999999</v>
      </c>
      <c r="AO696" s="266">
        <v>10.589</v>
      </c>
      <c r="AP696" s="266">
        <v>11.032999999999999</v>
      </c>
      <c r="AQ696" s="266">
        <v>11.911</v>
      </c>
      <c r="AR696" s="266">
        <v>12.86</v>
      </c>
      <c r="AS696" s="266">
        <v>13.4</v>
      </c>
      <c r="AT696" s="266">
        <v>13.779</v>
      </c>
      <c r="AU696" s="266">
        <v>14.36</v>
      </c>
      <c r="AV696" s="266">
        <v>14.750999999999999</v>
      </c>
      <c r="AW696" s="266">
        <v>15.518000000000001</v>
      </c>
      <c r="AX696" s="266">
        <v>16.927</v>
      </c>
      <c r="BA696" s="372">
        <v>694</v>
      </c>
      <c r="BB696" s="372">
        <v>-0.28949999999999998</v>
      </c>
      <c r="BC696" s="372">
        <v>11.2273</v>
      </c>
      <c r="BD696" s="372">
        <v>0.12365</v>
      </c>
      <c r="BE696" s="372">
        <v>7.8140000000000001</v>
      </c>
      <c r="BF696" s="372">
        <v>8.5169999999999995</v>
      </c>
      <c r="BG696" s="372">
        <v>8.9649999999999999</v>
      </c>
      <c r="BH696" s="372">
        <v>9.2140000000000004</v>
      </c>
      <c r="BI696" s="372">
        <v>9.6159999999999997</v>
      </c>
      <c r="BJ696" s="372">
        <v>9.9</v>
      </c>
      <c r="BK696" s="372">
        <v>10.339</v>
      </c>
      <c r="BL696" s="372">
        <v>11.227</v>
      </c>
      <c r="BM696" s="372">
        <v>12.215999999999999</v>
      </c>
      <c r="BN696" s="372">
        <v>12.794</v>
      </c>
      <c r="BO696" s="372">
        <v>13.205</v>
      </c>
      <c r="BP696" s="372">
        <v>13.846</v>
      </c>
      <c r="BQ696" s="372">
        <v>14.284000000000001</v>
      </c>
      <c r="BR696" s="372">
        <v>15.16</v>
      </c>
      <c r="BS696" s="372">
        <v>16.832000000000001</v>
      </c>
    </row>
    <row r="697" spans="1:71" x14ac:dyDescent="0.2">
      <c r="A697" s="265">
        <f t="shared" si="317"/>
        <v>11.576000000000001</v>
      </c>
      <c r="B697" s="265">
        <f t="shared" si="318"/>
        <v>10.692</v>
      </c>
      <c r="C697" s="265">
        <f t="shared" si="295"/>
        <v>12.545500000000001</v>
      </c>
      <c r="D697" s="265">
        <f t="shared" si="319"/>
        <v>695</v>
      </c>
      <c r="E697" s="373">
        <f t="shared" si="320"/>
        <v>22.833675564681723</v>
      </c>
      <c r="F697" s="373">
        <f t="shared" si="321"/>
        <v>1.9028062970568105</v>
      </c>
      <c r="G697" s="373">
        <f t="shared" si="322"/>
        <v>31.833675564681723</v>
      </c>
      <c r="H697" s="374">
        <f t="shared" si="323"/>
        <v>0.99203577962503053</v>
      </c>
      <c r="I697" s="374">
        <f t="shared" si="296"/>
        <v>0.93213037972370494</v>
      </c>
      <c r="J697" s="374">
        <f t="shared" si="297"/>
        <v>0.94924932012569818</v>
      </c>
      <c r="K697" s="265" cm="1">
        <f t="array" ref="K697">$G697^gamma_drug4/($G697^gamma_drug4+(AGE_50_drug4+9)^gamma_drug4)</f>
        <v>1</v>
      </c>
      <c r="L697" s="264">
        <f t="shared" si="298"/>
        <v>695</v>
      </c>
      <c r="M697" s="264">
        <f t="shared" si="299"/>
        <v>-0.14855000000000002</v>
      </c>
      <c r="N697" s="264">
        <f t="shared" si="300"/>
        <v>11.5761</v>
      </c>
      <c r="O697" s="264">
        <f t="shared" si="301"/>
        <v>0.11863000000000001</v>
      </c>
      <c r="P697" s="264">
        <f t="shared" si="302"/>
        <v>8.1059999999999999</v>
      </c>
      <c r="Q697" s="264">
        <f t="shared" si="303"/>
        <v>8.8375000000000004</v>
      </c>
      <c r="R697" s="264">
        <f t="shared" si="304"/>
        <v>9.2985000000000007</v>
      </c>
      <c r="S697" s="264">
        <f t="shared" si="305"/>
        <v>9.5540000000000003</v>
      </c>
      <c r="T697" s="264">
        <f t="shared" si="306"/>
        <v>9.963000000000001</v>
      </c>
      <c r="U697" s="264">
        <f t="shared" si="307"/>
        <v>10.250500000000001</v>
      </c>
      <c r="V697" s="264">
        <f t="shared" si="308"/>
        <v>10.692</v>
      </c>
      <c r="W697" s="264">
        <f t="shared" si="309"/>
        <v>11.576000000000001</v>
      </c>
      <c r="X697" s="264">
        <f t="shared" si="310"/>
        <v>12.545500000000001</v>
      </c>
      <c r="Y697" s="264">
        <f t="shared" si="311"/>
        <v>13.105</v>
      </c>
      <c r="Z697" s="264">
        <f t="shared" si="312"/>
        <v>13.5</v>
      </c>
      <c r="AA697" s="264">
        <f t="shared" si="313"/>
        <v>14.111000000000001</v>
      </c>
      <c r="AB697" s="264">
        <f t="shared" si="314"/>
        <v>14.526</v>
      </c>
      <c r="AC697" s="264">
        <f t="shared" si="315"/>
        <v>15.3485</v>
      </c>
      <c r="AD697" s="264">
        <f t="shared" si="316"/>
        <v>16.890499999999999</v>
      </c>
      <c r="AF697" s="266">
        <v>695</v>
      </c>
      <c r="AG697" s="266">
        <v>-7.4000000000000003E-3</v>
      </c>
      <c r="AH697" s="266">
        <v>11.917999999999999</v>
      </c>
      <c r="AI697" s="266">
        <v>0.11360000000000001</v>
      </c>
      <c r="AJ697" s="266">
        <v>8.3930000000000007</v>
      </c>
      <c r="AK697" s="266">
        <v>9.1530000000000005</v>
      </c>
      <c r="AL697" s="266">
        <v>9.6270000000000007</v>
      </c>
      <c r="AM697" s="266">
        <v>9.8879999999999999</v>
      </c>
      <c r="AN697" s="266">
        <v>10.304</v>
      </c>
      <c r="AO697" s="266">
        <v>10.595000000000001</v>
      </c>
      <c r="AP697" s="266">
        <v>11.039</v>
      </c>
      <c r="AQ697" s="266">
        <v>11.917999999999999</v>
      </c>
      <c r="AR697" s="266">
        <v>12.867000000000001</v>
      </c>
      <c r="AS697" s="266">
        <v>13.407999999999999</v>
      </c>
      <c r="AT697" s="266">
        <v>13.787000000000001</v>
      </c>
      <c r="AU697" s="266">
        <v>14.368</v>
      </c>
      <c r="AV697" s="266">
        <v>14.759</v>
      </c>
      <c r="AW697" s="266">
        <v>15.526999999999999</v>
      </c>
      <c r="AX697" s="266">
        <v>16.937999999999999</v>
      </c>
      <c r="BA697" s="372">
        <v>695</v>
      </c>
      <c r="BB697" s="372">
        <v>-0.28970000000000001</v>
      </c>
      <c r="BC697" s="372">
        <v>11.2342</v>
      </c>
      <c r="BD697" s="372">
        <v>0.12366000000000001</v>
      </c>
      <c r="BE697" s="372">
        <v>7.819</v>
      </c>
      <c r="BF697" s="372">
        <v>8.5220000000000002</v>
      </c>
      <c r="BG697" s="372">
        <v>8.9700000000000006</v>
      </c>
      <c r="BH697" s="372">
        <v>9.2200000000000006</v>
      </c>
      <c r="BI697" s="372">
        <v>9.6219999999999999</v>
      </c>
      <c r="BJ697" s="372">
        <v>9.9060000000000006</v>
      </c>
      <c r="BK697" s="372">
        <v>10.345000000000001</v>
      </c>
      <c r="BL697" s="372">
        <v>11.234</v>
      </c>
      <c r="BM697" s="372">
        <v>12.224</v>
      </c>
      <c r="BN697" s="372">
        <v>12.802</v>
      </c>
      <c r="BO697" s="372">
        <v>13.212999999999999</v>
      </c>
      <c r="BP697" s="372">
        <v>13.853999999999999</v>
      </c>
      <c r="BQ697" s="372">
        <v>14.292999999999999</v>
      </c>
      <c r="BR697" s="372">
        <v>15.17</v>
      </c>
      <c r="BS697" s="372">
        <v>16.843</v>
      </c>
    </row>
    <row r="698" spans="1:71" x14ac:dyDescent="0.2">
      <c r="A698" s="265">
        <f t="shared" si="317"/>
        <v>11.583</v>
      </c>
      <c r="B698" s="265">
        <f t="shared" si="318"/>
        <v>10.698499999999999</v>
      </c>
      <c r="C698" s="265">
        <f t="shared" si="295"/>
        <v>12.553000000000001</v>
      </c>
      <c r="D698" s="265">
        <f t="shared" si="319"/>
        <v>696</v>
      </c>
      <c r="E698" s="373">
        <f t="shared" si="320"/>
        <v>22.866529774127311</v>
      </c>
      <c r="F698" s="373">
        <f t="shared" si="321"/>
        <v>1.9055441478439425</v>
      </c>
      <c r="G698" s="373">
        <f t="shared" si="322"/>
        <v>31.866529774127311</v>
      </c>
      <c r="H698" s="374">
        <f t="shared" si="323"/>
        <v>0.99207115341275831</v>
      </c>
      <c r="I698" s="374">
        <f t="shared" si="296"/>
        <v>0.93232719311905321</v>
      </c>
      <c r="J698" s="374">
        <f t="shared" si="297"/>
        <v>0.94937836849358059</v>
      </c>
      <c r="K698" s="265" cm="1">
        <f t="array" ref="K698">$G698^gamma_drug4/($G698^gamma_drug4+(AGE_50_drug4+9)^gamma_drug4)</f>
        <v>1</v>
      </c>
      <c r="L698" s="264">
        <f t="shared" si="298"/>
        <v>696</v>
      </c>
      <c r="M698" s="264">
        <f t="shared" si="299"/>
        <v>-0.1487</v>
      </c>
      <c r="N698" s="264">
        <f t="shared" si="300"/>
        <v>11.582799999999999</v>
      </c>
      <c r="O698" s="264">
        <f t="shared" si="301"/>
        <v>0.11864</v>
      </c>
      <c r="P698" s="264">
        <f t="shared" si="302"/>
        <v>8.1110000000000007</v>
      </c>
      <c r="Q698" s="264">
        <f t="shared" si="303"/>
        <v>8.8419999999999987</v>
      </c>
      <c r="R698" s="264">
        <f t="shared" si="304"/>
        <v>9.3034999999999997</v>
      </c>
      <c r="S698" s="264">
        <f t="shared" si="305"/>
        <v>9.5590000000000011</v>
      </c>
      <c r="T698" s="264">
        <f t="shared" si="306"/>
        <v>9.9685000000000006</v>
      </c>
      <c r="U698" s="264">
        <f t="shared" si="307"/>
        <v>10.256</v>
      </c>
      <c r="V698" s="264">
        <f t="shared" si="308"/>
        <v>10.698499999999999</v>
      </c>
      <c r="W698" s="264">
        <f t="shared" si="309"/>
        <v>11.583</v>
      </c>
      <c r="X698" s="264">
        <f t="shared" si="310"/>
        <v>12.553000000000001</v>
      </c>
      <c r="Y698" s="264">
        <f t="shared" si="311"/>
        <v>13.112500000000001</v>
      </c>
      <c r="Z698" s="264">
        <f t="shared" si="312"/>
        <v>13.507999999999999</v>
      </c>
      <c r="AA698" s="264">
        <f t="shared" si="313"/>
        <v>14.120000000000001</v>
      </c>
      <c r="AB698" s="264">
        <f t="shared" si="314"/>
        <v>14.534500000000001</v>
      </c>
      <c r="AC698" s="264">
        <f t="shared" si="315"/>
        <v>15.358000000000001</v>
      </c>
      <c r="AD698" s="264">
        <f t="shared" si="316"/>
        <v>16.901499999999999</v>
      </c>
      <c r="AF698" s="266">
        <v>696</v>
      </c>
      <c r="AG698" s="266">
        <v>-7.6E-3</v>
      </c>
      <c r="AH698" s="266">
        <v>11.9246</v>
      </c>
      <c r="AI698" s="266">
        <v>0.11362</v>
      </c>
      <c r="AJ698" s="266">
        <v>8.3979999999999997</v>
      </c>
      <c r="AK698" s="266">
        <v>9.157</v>
      </c>
      <c r="AL698" s="266">
        <v>9.6319999999999997</v>
      </c>
      <c r="AM698" s="266">
        <v>9.8930000000000007</v>
      </c>
      <c r="AN698" s="266">
        <v>10.31</v>
      </c>
      <c r="AO698" s="266">
        <v>10.6</v>
      </c>
      <c r="AP698" s="266">
        <v>11.045</v>
      </c>
      <c r="AQ698" s="266">
        <v>11.925000000000001</v>
      </c>
      <c r="AR698" s="266">
        <v>12.875</v>
      </c>
      <c r="AS698" s="266">
        <v>13.416</v>
      </c>
      <c r="AT698" s="266">
        <v>13.795</v>
      </c>
      <c r="AU698" s="266">
        <v>14.377000000000001</v>
      </c>
      <c r="AV698" s="266">
        <v>14.768000000000001</v>
      </c>
      <c r="AW698" s="266">
        <v>15.536</v>
      </c>
      <c r="AX698" s="266">
        <v>16.949000000000002</v>
      </c>
      <c r="BA698" s="372">
        <v>696</v>
      </c>
      <c r="BB698" s="372">
        <v>-0.2898</v>
      </c>
      <c r="BC698" s="372">
        <v>11.241</v>
      </c>
      <c r="BD698" s="372">
        <v>0.12366000000000001</v>
      </c>
      <c r="BE698" s="372">
        <v>7.8239999999999998</v>
      </c>
      <c r="BF698" s="372">
        <v>8.5269999999999992</v>
      </c>
      <c r="BG698" s="372">
        <v>8.9749999999999996</v>
      </c>
      <c r="BH698" s="372">
        <v>9.2249999999999996</v>
      </c>
      <c r="BI698" s="372">
        <v>9.6270000000000007</v>
      </c>
      <c r="BJ698" s="372">
        <v>9.9120000000000008</v>
      </c>
      <c r="BK698" s="372">
        <v>10.352</v>
      </c>
      <c r="BL698" s="372">
        <v>11.241</v>
      </c>
      <c r="BM698" s="372">
        <v>12.231</v>
      </c>
      <c r="BN698" s="372">
        <v>12.808999999999999</v>
      </c>
      <c r="BO698" s="372">
        <v>13.221</v>
      </c>
      <c r="BP698" s="372">
        <v>13.863</v>
      </c>
      <c r="BQ698" s="372">
        <v>14.301</v>
      </c>
      <c r="BR698" s="372">
        <v>15.18</v>
      </c>
      <c r="BS698" s="372">
        <v>16.853999999999999</v>
      </c>
    </row>
    <row r="699" spans="1:71" x14ac:dyDescent="0.2">
      <c r="A699" s="265">
        <f t="shared" si="317"/>
        <v>11.589499999999999</v>
      </c>
      <c r="B699" s="265">
        <f t="shared" si="318"/>
        <v>10.704499999999999</v>
      </c>
      <c r="C699" s="265">
        <f t="shared" si="295"/>
        <v>12.560500000000001</v>
      </c>
      <c r="D699" s="265">
        <f t="shared" si="319"/>
        <v>697</v>
      </c>
      <c r="E699" s="373">
        <f t="shared" si="320"/>
        <v>22.899383983572896</v>
      </c>
      <c r="F699" s="373">
        <f t="shared" si="321"/>
        <v>1.9082819986310746</v>
      </c>
      <c r="G699" s="373">
        <f t="shared" si="322"/>
        <v>31.899383983572896</v>
      </c>
      <c r="H699" s="374">
        <f t="shared" si="323"/>
        <v>0.99210633512407398</v>
      </c>
      <c r="I699" s="374">
        <f t="shared" si="296"/>
        <v>0.93252327510408206</v>
      </c>
      <c r="J699" s="374">
        <f t="shared" si="297"/>
        <v>0.94950697367341341</v>
      </c>
      <c r="K699" s="265" cm="1">
        <f t="array" ref="K699">$G699^gamma_drug4/($G699^gamma_drug4+(AGE_50_drug4+9)^gamma_drug4)</f>
        <v>1</v>
      </c>
      <c r="L699" s="264">
        <f t="shared" si="298"/>
        <v>697</v>
      </c>
      <c r="M699" s="264">
        <f t="shared" si="299"/>
        <v>-0.14884999999999998</v>
      </c>
      <c r="N699" s="264">
        <f t="shared" si="300"/>
        <v>11.589549999999999</v>
      </c>
      <c r="O699" s="264">
        <f t="shared" si="301"/>
        <v>0.11865500000000001</v>
      </c>
      <c r="P699" s="264">
        <f t="shared" si="302"/>
        <v>8.1150000000000002</v>
      </c>
      <c r="Q699" s="264">
        <f t="shared" si="303"/>
        <v>8.8470000000000013</v>
      </c>
      <c r="R699" s="264">
        <f t="shared" si="304"/>
        <v>9.3090000000000011</v>
      </c>
      <c r="S699" s="264">
        <f t="shared" si="305"/>
        <v>9.5644999999999989</v>
      </c>
      <c r="T699" s="264">
        <f t="shared" si="306"/>
        <v>9.9740000000000002</v>
      </c>
      <c r="U699" s="264">
        <f t="shared" si="307"/>
        <v>10.262</v>
      </c>
      <c r="V699" s="264">
        <f t="shared" si="308"/>
        <v>10.704499999999999</v>
      </c>
      <c r="W699" s="264">
        <f t="shared" si="309"/>
        <v>11.589499999999999</v>
      </c>
      <c r="X699" s="264">
        <f t="shared" si="310"/>
        <v>12.560500000000001</v>
      </c>
      <c r="Y699" s="264">
        <f t="shared" si="311"/>
        <v>13.120000000000001</v>
      </c>
      <c r="Z699" s="264">
        <f t="shared" si="312"/>
        <v>13.516</v>
      </c>
      <c r="AA699" s="264">
        <f t="shared" si="313"/>
        <v>14.128499999999999</v>
      </c>
      <c r="AB699" s="264">
        <f t="shared" si="314"/>
        <v>14.5435</v>
      </c>
      <c r="AC699" s="264">
        <f t="shared" si="315"/>
        <v>15.3675</v>
      </c>
      <c r="AD699" s="264">
        <f t="shared" si="316"/>
        <v>16.911999999999999</v>
      </c>
      <c r="AF699" s="266">
        <v>697</v>
      </c>
      <c r="AG699" s="266">
        <v>-7.7999999999999996E-3</v>
      </c>
      <c r="AH699" s="266">
        <v>11.9312</v>
      </c>
      <c r="AI699" s="266">
        <v>0.11364</v>
      </c>
      <c r="AJ699" s="266">
        <v>8.4019999999999992</v>
      </c>
      <c r="AK699" s="266">
        <v>9.1620000000000008</v>
      </c>
      <c r="AL699" s="266">
        <v>9.6370000000000005</v>
      </c>
      <c r="AM699" s="266">
        <v>9.8979999999999997</v>
      </c>
      <c r="AN699" s="266">
        <v>10.315</v>
      </c>
      <c r="AO699" s="266">
        <v>10.606</v>
      </c>
      <c r="AP699" s="266">
        <v>11.051</v>
      </c>
      <c r="AQ699" s="266">
        <v>11.930999999999999</v>
      </c>
      <c r="AR699" s="266">
        <v>12.882</v>
      </c>
      <c r="AS699" s="266">
        <v>13.423</v>
      </c>
      <c r="AT699" s="266">
        <v>13.803000000000001</v>
      </c>
      <c r="AU699" s="266">
        <v>14.385</v>
      </c>
      <c r="AV699" s="266">
        <v>14.776999999999999</v>
      </c>
      <c r="AW699" s="266">
        <v>15.545999999999999</v>
      </c>
      <c r="AX699" s="266">
        <v>16.959</v>
      </c>
      <c r="BA699" s="372">
        <v>697</v>
      </c>
      <c r="BB699" s="372">
        <v>-0.28989999999999999</v>
      </c>
      <c r="BC699" s="372">
        <v>11.2479</v>
      </c>
      <c r="BD699" s="372">
        <v>0.12367</v>
      </c>
      <c r="BE699" s="372">
        <v>7.8280000000000003</v>
      </c>
      <c r="BF699" s="372">
        <v>8.532</v>
      </c>
      <c r="BG699" s="372">
        <v>8.9809999999999999</v>
      </c>
      <c r="BH699" s="372">
        <v>9.2309999999999999</v>
      </c>
      <c r="BI699" s="372">
        <v>9.6329999999999991</v>
      </c>
      <c r="BJ699" s="372">
        <v>9.9179999999999993</v>
      </c>
      <c r="BK699" s="372">
        <v>10.358000000000001</v>
      </c>
      <c r="BL699" s="372">
        <v>11.247999999999999</v>
      </c>
      <c r="BM699" s="372">
        <v>12.239000000000001</v>
      </c>
      <c r="BN699" s="372">
        <v>12.817</v>
      </c>
      <c r="BO699" s="372">
        <v>13.228999999999999</v>
      </c>
      <c r="BP699" s="372">
        <v>13.872</v>
      </c>
      <c r="BQ699" s="372">
        <v>14.31</v>
      </c>
      <c r="BR699" s="372">
        <v>15.189</v>
      </c>
      <c r="BS699" s="372">
        <v>16.864999999999998</v>
      </c>
    </row>
    <row r="700" spans="1:71" x14ac:dyDescent="0.2">
      <c r="A700" s="265">
        <f t="shared" si="317"/>
        <v>11.596500000000001</v>
      </c>
      <c r="B700" s="265">
        <f t="shared" si="318"/>
        <v>10.7105</v>
      </c>
      <c r="C700" s="265">
        <f t="shared" si="295"/>
        <v>12.567499999999999</v>
      </c>
      <c r="D700" s="265">
        <f t="shared" si="319"/>
        <v>698</v>
      </c>
      <c r="E700" s="373">
        <f t="shared" si="320"/>
        <v>22.932238193018481</v>
      </c>
      <c r="F700" s="373">
        <f t="shared" si="321"/>
        <v>1.9110198494182067</v>
      </c>
      <c r="G700" s="373">
        <f t="shared" si="322"/>
        <v>31.932238193018481</v>
      </c>
      <c r="H700" s="374">
        <f t="shared" si="323"/>
        <v>0.99214132598712124</v>
      </c>
      <c r="I700" s="374">
        <f t="shared" si="296"/>
        <v>0.93271862890772306</v>
      </c>
      <c r="J700" s="374">
        <f t="shared" si="297"/>
        <v>0.94963513755305751</v>
      </c>
      <c r="K700" s="265" cm="1">
        <f t="array" ref="K700">$G700^gamma_drug4/($G700^gamma_drug4+(AGE_50_drug4+9)^gamma_drug4)</f>
        <v>1</v>
      </c>
      <c r="L700" s="264">
        <f t="shared" si="298"/>
        <v>698</v>
      </c>
      <c r="M700" s="264">
        <f t="shared" si="299"/>
        <v>-0.14900000000000002</v>
      </c>
      <c r="N700" s="264">
        <f t="shared" si="300"/>
        <v>11.59625</v>
      </c>
      <c r="O700" s="264">
        <f t="shared" si="301"/>
        <v>0.11866</v>
      </c>
      <c r="P700" s="264">
        <f t="shared" si="302"/>
        <v>8.1195000000000004</v>
      </c>
      <c r="Q700" s="264">
        <f t="shared" si="303"/>
        <v>8.8520000000000003</v>
      </c>
      <c r="R700" s="264">
        <f t="shared" si="304"/>
        <v>9.3140000000000001</v>
      </c>
      <c r="S700" s="264">
        <f t="shared" si="305"/>
        <v>9.57</v>
      </c>
      <c r="T700" s="264">
        <f t="shared" si="306"/>
        <v>9.98</v>
      </c>
      <c r="U700" s="264">
        <f t="shared" si="307"/>
        <v>10.268000000000001</v>
      </c>
      <c r="V700" s="264">
        <f t="shared" si="308"/>
        <v>10.7105</v>
      </c>
      <c r="W700" s="264">
        <f t="shared" si="309"/>
        <v>11.596500000000001</v>
      </c>
      <c r="X700" s="264">
        <f t="shared" si="310"/>
        <v>12.567499999999999</v>
      </c>
      <c r="Y700" s="264">
        <f t="shared" si="311"/>
        <v>13.128</v>
      </c>
      <c r="Z700" s="264">
        <f t="shared" si="312"/>
        <v>13.524000000000001</v>
      </c>
      <c r="AA700" s="264">
        <f t="shared" si="313"/>
        <v>14.137</v>
      </c>
      <c r="AB700" s="264">
        <f t="shared" si="314"/>
        <v>14.552</v>
      </c>
      <c r="AC700" s="264">
        <f t="shared" si="315"/>
        <v>15.376999999999999</v>
      </c>
      <c r="AD700" s="264">
        <f t="shared" si="316"/>
        <v>16.922000000000001</v>
      </c>
      <c r="AF700" s="266">
        <v>698</v>
      </c>
      <c r="AG700" s="266">
        <v>-7.9000000000000008E-3</v>
      </c>
      <c r="AH700" s="266">
        <v>11.937799999999999</v>
      </c>
      <c r="AI700" s="266">
        <v>0.11365</v>
      </c>
      <c r="AJ700" s="266">
        <v>8.4060000000000006</v>
      </c>
      <c r="AK700" s="266">
        <v>9.1669999999999998</v>
      </c>
      <c r="AL700" s="266">
        <v>9.6419999999999995</v>
      </c>
      <c r="AM700" s="266">
        <v>9.9039999999999999</v>
      </c>
      <c r="AN700" s="266">
        <v>10.321</v>
      </c>
      <c r="AO700" s="266">
        <v>10.612</v>
      </c>
      <c r="AP700" s="266">
        <v>11.057</v>
      </c>
      <c r="AQ700" s="266">
        <v>11.938000000000001</v>
      </c>
      <c r="AR700" s="266">
        <v>12.888999999999999</v>
      </c>
      <c r="AS700" s="266">
        <v>13.430999999999999</v>
      </c>
      <c r="AT700" s="266">
        <v>13.811</v>
      </c>
      <c r="AU700" s="266">
        <v>14.394</v>
      </c>
      <c r="AV700" s="266">
        <v>14.785</v>
      </c>
      <c r="AW700" s="266">
        <v>15.555</v>
      </c>
      <c r="AX700" s="266">
        <v>16.969000000000001</v>
      </c>
      <c r="BA700" s="372">
        <v>698</v>
      </c>
      <c r="BB700" s="372">
        <v>-0.29010000000000002</v>
      </c>
      <c r="BC700" s="372">
        <v>11.2547</v>
      </c>
      <c r="BD700" s="372">
        <v>0.12367</v>
      </c>
      <c r="BE700" s="372">
        <v>7.8330000000000002</v>
      </c>
      <c r="BF700" s="372">
        <v>8.5370000000000008</v>
      </c>
      <c r="BG700" s="372">
        <v>8.9860000000000007</v>
      </c>
      <c r="BH700" s="372">
        <v>9.2360000000000007</v>
      </c>
      <c r="BI700" s="372">
        <v>9.6389999999999993</v>
      </c>
      <c r="BJ700" s="372">
        <v>9.9239999999999995</v>
      </c>
      <c r="BK700" s="372">
        <v>10.364000000000001</v>
      </c>
      <c r="BL700" s="372">
        <v>11.255000000000001</v>
      </c>
      <c r="BM700" s="372">
        <v>12.246</v>
      </c>
      <c r="BN700" s="372">
        <v>12.824999999999999</v>
      </c>
      <c r="BO700" s="372">
        <v>13.237</v>
      </c>
      <c r="BP700" s="372">
        <v>13.88</v>
      </c>
      <c r="BQ700" s="372">
        <v>14.319000000000001</v>
      </c>
      <c r="BR700" s="372">
        <v>15.199</v>
      </c>
      <c r="BS700" s="372">
        <v>16.875</v>
      </c>
    </row>
    <row r="701" spans="1:71" x14ac:dyDescent="0.2">
      <c r="A701" s="265">
        <f t="shared" si="317"/>
        <v>11.603000000000002</v>
      </c>
      <c r="B701" s="265">
        <f t="shared" si="318"/>
        <v>10.717000000000001</v>
      </c>
      <c r="C701" s="265">
        <f t="shared" si="295"/>
        <v>12.574999999999999</v>
      </c>
      <c r="D701" s="265">
        <f t="shared" si="319"/>
        <v>699</v>
      </c>
      <c r="E701" s="373">
        <f t="shared" si="320"/>
        <v>22.965092402464066</v>
      </c>
      <c r="F701" s="373">
        <f t="shared" si="321"/>
        <v>1.9137577002053388</v>
      </c>
      <c r="G701" s="373">
        <f t="shared" si="322"/>
        <v>31.965092402464066</v>
      </c>
      <c r="H701" s="374">
        <f t="shared" si="323"/>
        <v>0.99217612722104753</v>
      </c>
      <c r="I701" s="374">
        <f t="shared" si="296"/>
        <v>0.93291325774294953</v>
      </c>
      <c r="J701" s="374">
        <f t="shared" si="297"/>
        <v>0.94976286201093341</v>
      </c>
      <c r="K701" s="265" cm="1">
        <f t="array" ref="K701">$G701^gamma_drug4/($G701^gamma_drug4+(AGE_50_drug4+9)^gamma_drug4)</f>
        <v>1</v>
      </c>
      <c r="L701" s="264">
        <f t="shared" si="298"/>
        <v>699</v>
      </c>
      <c r="M701" s="264">
        <f t="shared" si="299"/>
        <v>-0.14915</v>
      </c>
      <c r="N701" s="264">
        <f t="shared" si="300"/>
        <v>11.603</v>
      </c>
      <c r="O701" s="264">
        <f t="shared" si="301"/>
        <v>0.118675</v>
      </c>
      <c r="P701" s="264">
        <f t="shared" si="302"/>
        <v>8.1244999999999994</v>
      </c>
      <c r="Q701" s="264">
        <f t="shared" si="303"/>
        <v>8.8574999999999999</v>
      </c>
      <c r="R701" s="264">
        <f t="shared" si="304"/>
        <v>9.3195000000000014</v>
      </c>
      <c r="S701" s="264">
        <f t="shared" si="305"/>
        <v>9.5755000000000017</v>
      </c>
      <c r="T701" s="264">
        <f t="shared" si="306"/>
        <v>9.9855</v>
      </c>
      <c r="U701" s="264">
        <f t="shared" si="307"/>
        <v>10.274000000000001</v>
      </c>
      <c r="V701" s="264">
        <f t="shared" si="308"/>
        <v>10.717000000000001</v>
      </c>
      <c r="W701" s="264">
        <f t="shared" si="309"/>
        <v>11.603000000000002</v>
      </c>
      <c r="X701" s="264">
        <f t="shared" si="310"/>
        <v>12.574999999999999</v>
      </c>
      <c r="Y701" s="264">
        <f t="shared" si="311"/>
        <v>13.135999999999999</v>
      </c>
      <c r="Z701" s="264">
        <f t="shared" si="312"/>
        <v>13.532500000000001</v>
      </c>
      <c r="AA701" s="264">
        <f t="shared" si="313"/>
        <v>14.145499999999998</v>
      </c>
      <c r="AB701" s="264">
        <f t="shared" si="314"/>
        <v>14.561</v>
      </c>
      <c r="AC701" s="264">
        <f t="shared" si="315"/>
        <v>15.385999999999999</v>
      </c>
      <c r="AD701" s="264">
        <f t="shared" si="316"/>
        <v>16.933</v>
      </c>
      <c r="AF701" s="266">
        <v>699</v>
      </c>
      <c r="AG701" s="266">
        <v>-8.0999999999999996E-3</v>
      </c>
      <c r="AH701" s="266">
        <v>11.9444</v>
      </c>
      <c r="AI701" s="266">
        <v>0.11366999999999999</v>
      </c>
      <c r="AJ701" s="266">
        <v>8.4109999999999996</v>
      </c>
      <c r="AK701" s="266">
        <v>9.1720000000000006</v>
      </c>
      <c r="AL701" s="266">
        <v>9.6470000000000002</v>
      </c>
      <c r="AM701" s="266">
        <v>9.9090000000000007</v>
      </c>
      <c r="AN701" s="266">
        <v>10.326000000000001</v>
      </c>
      <c r="AO701" s="266">
        <v>10.618</v>
      </c>
      <c r="AP701" s="266">
        <v>11.063000000000001</v>
      </c>
      <c r="AQ701" s="266">
        <v>11.944000000000001</v>
      </c>
      <c r="AR701" s="266">
        <v>12.896000000000001</v>
      </c>
      <c r="AS701" s="266">
        <v>13.439</v>
      </c>
      <c r="AT701" s="266">
        <v>13.819000000000001</v>
      </c>
      <c r="AU701" s="266">
        <v>14.401999999999999</v>
      </c>
      <c r="AV701" s="266">
        <v>14.794</v>
      </c>
      <c r="AW701" s="266">
        <v>15.564</v>
      </c>
      <c r="AX701" s="266">
        <v>16.98</v>
      </c>
      <c r="BA701" s="372">
        <v>699</v>
      </c>
      <c r="BB701" s="372">
        <v>-0.29020000000000001</v>
      </c>
      <c r="BC701" s="372">
        <v>11.2616</v>
      </c>
      <c r="BD701" s="372">
        <v>0.12368</v>
      </c>
      <c r="BE701" s="372">
        <v>7.8380000000000001</v>
      </c>
      <c r="BF701" s="372">
        <v>8.5429999999999993</v>
      </c>
      <c r="BG701" s="372">
        <v>8.9920000000000009</v>
      </c>
      <c r="BH701" s="372">
        <v>9.2420000000000009</v>
      </c>
      <c r="BI701" s="372">
        <v>9.6449999999999996</v>
      </c>
      <c r="BJ701" s="372">
        <v>9.93</v>
      </c>
      <c r="BK701" s="372">
        <v>10.371</v>
      </c>
      <c r="BL701" s="372">
        <v>11.262</v>
      </c>
      <c r="BM701" s="372">
        <v>12.254</v>
      </c>
      <c r="BN701" s="372">
        <v>12.833</v>
      </c>
      <c r="BO701" s="372">
        <v>13.246</v>
      </c>
      <c r="BP701" s="372">
        <v>13.888999999999999</v>
      </c>
      <c r="BQ701" s="372">
        <v>14.327999999999999</v>
      </c>
      <c r="BR701" s="372">
        <v>15.208</v>
      </c>
      <c r="BS701" s="372">
        <v>16.885999999999999</v>
      </c>
    </row>
    <row r="702" spans="1:71" x14ac:dyDescent="0.2">
      <c r="A702" s="265">
        <f t="shared" si="317"/>
        <v>11.609500000000001</v>
      </c>
      <c r="B702" s="265">
        <f t="shared" si="318"/>
        <v>10.723000000000001</v>
      </c>
      <c r="C702" s="265">
        <f t="shared" si="295"/>
        <v>12.5825</v>
      </c>
      <c r="D702" s="265">
        <f t="shared" si="319"/>
        <v>700</v>
      </c>
      <c r="E702" s="373">
        <f t="shared" si="320"/>
        <v>22.997946611909651</v>
      </c>
      <c r="F702" s="373">
        <f t="shared" si="321"/>
        <v>1.9164955509924708</v>
      </c>
      <c r="G702" s="373">
        <f t="shared" si="322"/>
        <v>31.997946611909651</v>
      </c>
      <c r="H702" s="374">
        <f t="shared" si="323"/>
        <v>0.99221074003607757</v>
      </c>
      <c r="I702" s="374">
        <f t="shared" si="296"/>
        <v>0.93310716480685885</v>
      </c>
      <c r="J702" s="374">
        <f t="shared" si="297"/>
        <v>0.94989014891607193</v>
      </c>
      <c r="K702" s="265" cm="1">
        <f t="array" ref="K702">$G702^gamma_drug4/($G702^gamma_drug4+(AGE_50_drug4+9)^gamma_drug4)</f>
        <v>1</v>
      </c>
      <c r="L702" s="264">
        <f t="shared" si="298"/>
        <v>700</v>
      </c>
      <c r="M702" s="264">
        <f t="shared" si="299"/>
        <v>-0.14929999999999999</v>
      </c>
      <c r="N702" s="264">
        <f t="shared" si="300"/>
        <v>11.6097</v>
      </c>
      <c r="O702" s="264">
        <f t="shared" si="301"/>
        <v>0.11868999999999999</v>
      </c>
      <c r="P702" s="264">
        <f t="shared" si="302"/>
        <v>8.1284999999999989</v>
      </c>
      <c r="Q702" s="264">
        <f t="shared" si="303"/>
        <v>8.8620000000000001</v>
      </c>
      <c r="R702" s="264">
        <f t="shared" si="304"/>
        <v>9.3245000000000005</v>
      </c>
      <c r="S702" s="264">
        <f t="shared" si="305"/>
        <v>9.5805000000000007</v>
      </c>
      <c r="T702" s="264">
        <f t="shared" si="306"/>
        <v>9.9915000000000003</v>
      </c>
      <c r="U702" s="264">
        <f t="shared" si="307"/>
        <v>10.279499999999999</v>
      </c>
      <c r="V702" s="264">
        <f t="shared" si="308"/>
        <v>10.723000000000001</v>
      </c>
      <c r="W702" s="264">
        <f t="shared" si="309"/>
        <v>11.609500000000001</v>
      </c>
      <c r="X702" s="264">
        <f t="shared" si="310"/>
        <v>12.5825</v>
      </c>
      <c r="Y702" s="264">
        <f t="shared" si="311"/>
        <v>13.1435</v>
      </c>
      <c r="Z702" s="264">
        <f t="shared" si="312"/>
        <v>13.5405</v>
      </c>
      <c r="AA702" s="264">
        <f t="shared" si="313"/>
        <v>14.154499999999999</v>
      </c>
      <c r="AB702" s="264">
        <f t="shared" si="314"/>
        <v>14.57</v>
      </c>
      <c r="AC702" s="264">
        <f t="shared" si="315"/>
        <v>15.396000000000001</v>
      </c>
      <c r="AD702" s="264">
        <f t="shared" si="316"/>
        <v>16.943999999999999</v>
      </c>
      <c r="AF702" s="266">
        <v>700</v>
      </c>
      <c r="AG702" s="266">
        <v>-8.3000000000000001E-3</v>
      </c>
      <c r="AH702" s="266">
        <v>11.951000000000001</v>
      </c>
      <c r="AI702" s="266">
        <v>0.11369</v>
      </c>
      <c r="AJ702" s="266">
        <v>8.4149999999999991</v>
      </c>
      <c r="AK702" s="266">
        <v>9.1760000000000002</v>
      </c>
      <c r="AL702" s="266">
        <v>9.6519999999999992</v>
      </c>
      <c r="AM702" s="266">
        <v>9.9139999999999997</v>
      </c>
      <c r="AN702" s="266">
        <v>10.332000000000001</v>
      </c>
      <c r="AO702" s="266">
        <v>10.622999999999999</v>
      </c>
      <c r="AP702" s="266">
        <v>11.069000000000001</v>
      </c>
      <c r="AQ702" s="266">
        <v>11.951000000000001</v>
      </c>
      <c r="AR702" s="266">
        <v>12.904</v>
      </c>
      <c r="AS702" s="266">
        <v>13.446</v>
      </c>
      <c r="AT702" s="266">
        <v>13.827</v>
      </c>
      <c r="AU702" s="266">
        <v>14.411</v>
      </c>
      <c r="AV702" s="266">
        <v>14.803000000000001</v>
      </c>
      <c r="AW702" s="266">
        <v>15.574</v>
      </c>
      <c r="AX702" s="266">
        <v>16.991</v>
      </c>
      <c r="BA702" s="372">
        <v>700</v>
      </c>
      <c r="BB702" s="372">
        <v>-0.2903</v>
      </c>
      <c r="BC702" s="372">
        <v>11.2684</v>
      </c>
      <c r="BD702" s="372">
        <v>0.12368999999999999</v>
      </c>
      <c r="BE702" s="372">
        <v>7.8419999999999996</v>
      </c>
      <c r="BF702" s="372">
        <v>8.548</v>
      </c>
      <c r="BG702" s="372">
        <v>8.9969999999999999</v>
      </c>
      <c r="BH702" s="372">
        <v>9.2469999999999999</v>
      </c>
      <c r="BI702" s="372">
        <v>9.6509999999999998</v>
      </c>
      <c r="BJ702" s="372">
        <v>9.9359999999999999</v>
      </c>
      <c r="BK702" s="372">
        <v>10.377000000000001</v>
      </c>
      <c r="BL702" s="372">
        <v>11.268000000000001</v>
      </c>
      <c r="BM702" s="372">
        <v>12.260999999999999</v>
      </c>
      <c r="BN702" s="372">
        <v>12.840999999999999</v>
      </c>
      <c r="BO702" s="372">
        <v>13.254</v>
      </c>
      <c r="BP702" s="372">
        <v>13.898</v>
      </c>
      <c r="BQ702" s="372">
        <v>14.337</v>
      </c>
      <c r="BR702" s="372">
        <v>15.218</v>
      </c>
      <c r="BS702" s="372">
        <v>16.896999999999998</v>
      </c>
    </row>
    <row r="703" spans="1:71" x14ac:dyDescent="0.2">
      <c r="A703" s="265">
        <f t="shared" si="317"/>
        <v>11.6165</v>
      </c>
      <c r="B703" s="265">
        <f t="shared" si="318"/>
        <v>10.728999999999999</v>
      </c>
      <c r="C703" s="265">
        <f t="shared" si="295"/>
        <v>12.59</v>
      </c>
      <c r="D703" s="265">
        <f t="shared" si="319"/>
        <v>701</v>
      </c>
      <c r="E703" s="373">
        <f t="shared" si="320"/>
        <v>23.030800821355236</v>
      </c>
      <c r="F703" s="373">
        <f t="shared" si="321"/>
        <v>1.9192334017796031</v>
      </c>
      <c r="G703" s="373">
        <f t="shared" si="322"/>
        <v>32.030800821355236</v>
      </c>
      <c r="H703" s="374">
        <f t="shared" si="323"/>
        <v>0.99224516563358678</v>
      </c>
      <c r="I703" s="374">
        <f t="shared" si="296"/>
        <v>0.93330035328075456</v>
      </c>
      <c r="J703" s="374">
        <f t="shared" si="297"/>
        <v>0.95001700012816903</v>
      </c>
      <c r="K703" s="265" cm="1">
        <f t="array" ref="K703">$G703^gamma_drug4/($G703^gamma_drug4+(AGE_50_drug4+9)^gamma_drug4)</f>
        <v>1</v>
      </c>
      <c r="L703" s="264">
        <f t="shared" si="298"/>
        <v>701</v>
      </c>
      <c r="M703" s="264">
        <f t="shared" si="299"/>
        <v>-0.14949999999999999</v>
      </c>
      <c r="N703" s="264">
        <f t="shared" si="300"/>
        <v>11.61645</v>
      </c>
      <c r="O703" s="264">
        <f t="shared" si="301"/>
        <v>0.1187</v>
      </c>
      <c r="P703" s="264">
        <f t="shared" si="302"/>
        <v>8.1330000000000009</v>
      </c>
      <c r="Q703" s="264">
        <f t="shared" si="303"/>
        <v>8.8670000000000009</v>
      </c>
      <c r="R703" s="264">
        <f t="shared" si="304"/>
        <v>9.33</v>
      </c>
      <c r="S703" s="264">
        <f t="shared" si="305"/>
        <v>9.5860000000000003</v>
      </c>
      <c r="T703" s="264">
        <f t="shared" si="306"/>
        <v>9.9969999999999999</v>
      </c>
      <c r="U703" s="264">
        <f t="shared" si="307"/>
        <v>10.285499999999999</v>
      </c>
      <c r="V703" s="264">
        <f t="shared" si="308"/>
        <v>10.728999999999999</v>
      </c>
      <c r="W703" s="264">
        <f t="shared" si="309"/>
        <v>11.6165</v>
      </c>
      <c r="X703" s="264">
        <f t="shared" si="310"/>
        <v>12.59</v>
      </c>
      <c r="Y703" s="264">
        <f t="shared" si="311"/>
        <v>13.1515</v>
      </c>
      <c r="Z703" s="264">
        <f t="shared" si="312"/>
        <v>13.548500000000001</v>
      </c>
      <c r="AA703" s="264">
        <f t="shared" si="313"/>
        <v>14.162500000000001</v>
      </c>
      <c r="AB703" s="264">
        <f t="shared" si="314"/>
        <v>14.579000000000001</v>
      </c>
      <c r="AC703" s="264">
        <f t="shared" si="315"/>
        <v>15.405000000000001</v>
      </c>
      <c r="AD703" s="264">
        <f t="shared" si="316"/>
        <v>16.954500000000003</v>
      </c>
      <c r="AF703" s="266">
        <v>701</v>
      </c>
      <c r="AG703" s="266">
        <v>-8.5000000000000006E-3</v>
      </c>
      <c r="AH703" s="266">
        <v>11.957599999999999</v>
      </c>
      <c r="AI703" s="266">
        <v>0.11371000000000001</v>
      </c>
      <c r="AJ703" s="266">
        <v>8.4190000000000005</v>
      </c>
      <c r="AK703" s="266">
        <v>9.1809999999999992</v>
      </c>
      <c r="AL703" s="266">
        <v>9.657</v>
      </c>
      <c r="AM703" s="266">
        <v>9.9190000000000005</v>
      </c>
      <c r="AN703" s="266">
        <v>10.337</v>
      </c>
      <c r="AO703" s="266">
        <v>10.629</v>
      </c>
      <c r="AP703" s="266">
        <v>11.074999999999999</v>
      </c>
      <c r="AQ703" s="266">
        <v>11.958</v>
      </c>
      <c r="AR703" s="266">
        <v>12.911</v>
      </c>
      <c r="AS703" s="266">
        <v>13.454000000000001</v>
      </c>
      <c r="AT703" s="266">
        <v>13.835000000000001</v>
      </c>
      <c r="AU703" s="266">
        <v>14.419</v>
      </c>
      <c r="AV703" s="266">
        <v>14.811999999999999</v>
      </c>
      <c r="AW703" s="266">
        <v>15.583</v>
      </c>
      <c r="AX703" s="266">
        <v>17.001000000000001</v>
      </c>
      <c r="BA703" s="372">
        <v>701</v>
      </c>
      <c r="BB703" s="372">
        <v>-0.29049999999999998</v>
      </c>
      <c r="BC703" s="372">
        <v>11.2753</v>
      </c>
      <c r="BD703" s="372">
        <v>0.12368999999999999</v>
      </c>
      <c r="BE703" s="372">
        <v>7.8470000000000004</v>
      </c>
      <c r="BF703" s="372">
        <v>8.5530000000000008</v>
      </c>
      <c r="BG703" s="372">
        <v>9.0030000000000001</v>
      </c>
      <c r="BH703" s="372">
        <v>9.2530000000000001</v>
      </c>
      <c r="BI703" s="372">
        <v>9.657</v>
      </c>
      <c r="BJ703" s="372">
        <v>9.9420000000000002</v>
      </c>
      <c r="BK703" s="372">
        <v>10.382999999999999</v>
      </c>
      <c r="BL703" s="372">
        <v>11.275</v>
      </c>
      <c r="BM703" s="372">
        <v>12.269</v>
      </c>
      <c r="BN703" s="372">
        <v>12.849</v>
      </c>
      <c r="BO703" s="372">
        <v>13.262</v>
      </c>
      <c r="BP703" s="372">
        <v>13.906000000000001</v>
      </c>
      <c r="BQ703" s="372">
        <v>14.346</v>
      </c>
      <c r="BR703" s="372">
        <v>15.227</v>
      </c>
      <c r="BS703" s="372">
        <v>16.908000000000001</v>
      </c>
    </row>
    <row r="704" spans="1:71" x14ac:dyDescent="0.2">
      <c r="A704" s="265">
        <f t="shared" si="317"/>
        <v>11.623000000000001</v>
      </c>
      <c r="B704" s="265">
        <f t="shared" si="318"/>
        <v>10.734999999999999</v>
      </c>
      <c r="C704" s="265">
        <f t="shared" si="295"/>
        <v>12.597</v>
      </c>
      <c r="D704" s="265">
        <f t="shared" si="319"/>
        <v>702</v>
      </c>
      <c r="E704" s="373">
        <f t="shared" si="320"/>
        <v>23.06365503080082</v>
      </c>
      <c r="F704" s="373">
        <f t="shared" si="321"/>
        <v>1.9219712525667352</v>
      </c>
      <c r="G704" s="373">
        <f t="shared" si="322"/>
        <v>32.063655030800817</v>
      </c>
      <c r="H704" s="374">
        <f t="shared" si="323"/>
        <v>0.99227940520617386</v>
      </c>
      <c r="I704" s="374">
        <f t="shared" si="296"/>
        <v>0.93349282633022945</v>
      </c>
      <c r="J704" s="374">
        <f t="shared" si="297"/>
        <v>0.95014341749763698</v>
      </c>
      <c r="K704" s="265" cm="1">
        <f t="array" ref="K704">$G704^gamma_drug4/($G704^gamma_drug4+(AGE_50_drug4+9)^gamma_drug4)</f>
        <v>1</v>
      </c>
      <c r="L704" s="264">
        <f t="shared" si="298"/>
        <v>702</v>
      </c>
      <c r="M704" s="264">
        <f t="shared" si="299"/>
        <v>-0.14965000000000001</v>
      </c>
      <c r="N704" s="264">
        <f t="shared" si="300"/>
        <v>11.623149999999999</v>
      </c>
      <c r="O704" s="264">
        <f t="shared" si="301"/>
        <v>0.118715</v>
      </c>
      <c r="P704" s="264">
        <f t="shared" si="302"/>
        <v>8.1374999999999993</v>
      </c>
      <c r="Q704" s="264">
        <f t="shared" si="303"/>
        <v>8.8719999999999999</v>
      </c>
      <c r="R704" s="264">
        <f t="shared" si="304"/>
        <v>9.3350000000000009</v>
      </c>
      <c r="S704" s="264">
        <f t="shared" si="305"/>
        <v>9.5909999999999993</v>
      </c>
      <c r="T704" s="264">
        <f t="shared" si="306"/>
        <v>10.002000000000001</v>
      </c>
      <c r="U704" s="264">
        <f t="shared" si="307"/>
        <v>10.291499999999999</v>
      </c>
      <c r="V704" s="264">
        <f t="shared" si="308"/>
        <v>10.734999999999999</v>
      </c>
      <c r="W704" s="264">
        <f t="shared" si="309"/>
        <v>11.623000000000001</v>
      </c>
      <c r="X704" s="264">
        <f t="shared" si="310"/>
        <v>12.597</v>
      </c>
      <c r="Y704" s="264">
        <f t="shared" si="311"/>
        <v>13.1595</v>
      </c>
      <c r="Z704" s="264">
        <f t="shared" si="312"/>
        <v>13.5565</v>
      </c>
      <c r="AA704" s="264">
        <f t="shared" si="313"/>
        <v>14.1715</v>
      </c>
      <c r="AB704" s="264">
        <f t="shared" si="314"/>
        <v>14.588000000000001</v>
      </c>
      <c r="AC704" s="264">
        <f t="shared" si="315"/>
        <v>15.414999999999999</v>
      </c>
      <c r="AD704" s="264">
        <f t="shared" si="316"/>
        <v>16.965499999999999</v>
      </c>
      <c r="AF704" s="266">
        <v>702</v>
      </c>
      <c r="AG704" s="266">
        <v>-8.6999999999999994E-3</v>
      </c>
      <c r="AH704" s="266">
        <v>11.9642</v>
      </c>
      <c r="AI704" s="266">
        <v>0.11373</v>
      </c>
      <c r="AJ704" s="266">
        <v>8.423</v>
      </c>
      <c r="AK704" s="266">
        <v>9.1859999999999999</v>
      </c>
      <c r="AL704" s="266">
        <v>9.6620000000000008</v>
      </c>
      <c r="AM704" s="266">
        <v>9.9239999999999995</v>
      </c>
      <c r="AN704" s="266">
        <v>10.342000000000001</v>
      </c>
      <c r="AO704" s="266">
        <v>10.635</v>
      </c>
      <c r="AP704" s="266">
        <v>11.081</v>
      </c>
      <c r="AQ704" s="266">
        <v>11.964</v>
      </c>
      <c r="AR704" s="266">
        <v>12.917999999999999</v>
      </c>
      <c r="AS704" s="266">
        <v>13.462</v>
      </c>
      <c r="AT704" s="266">
        <v>13.843</v>
      </c>
      <c r="AU704" s="266">
        <v>14.428000000000001</v>
      </c>
      <c r="AV704" s="266">
        <v>14.821</v>
      </c>
      <c r="AW704" s="266">
        <v>15.593</v>
      </c>
      <c r="AX704" s="266">
        <v>17.012</v>
      </c>
      <c r="BA704" s="372">
        <v>702</v>
      </c>
      <c r="BB704" s="372">
        <v>-0.29060000000000002</v>
      </c>
      <c r="BC704" s="372">
        <v>11.2821</v>
      </c>
      <c r="BD704" s="372">
        <v>0.1237</v>
      </c>
      <c r="BE704" s="372">
        <v>7.8520000000000003</v>
      </c>
      <c r="BF704" s="372">
        <v>8.5579999999999998</v>
      </c>
      <c r="BG704" s="372">
        <v>9.0079999999999991</v>
      </c>
      <c r="BH704" s="372">
        <v>9.2579999999999991</v>
      </c>
      <c r="BI704" s="372">
        <v>9.6620000000000008</v>
      </c>
      <c r="BJ704" s="372">
        <v>9.9480000000000004</v>
      </c>
      <c r="BK704" s="372">
        <v>10.388999999999999</v>
      </c>
      <c r="BL704" s="372">
        <v>11.282</v>
      </c>
      <c r="BM704" s="372">
        <v>12.276</v>
      </c>
      <c r="BN704" s="372">
        <v>12.856999999999999</v>
      </c>
      <c r="BO704" s="372">
        <v>13.27</v>
      </c>
      <c r="BP704" s="372">
        <v>13.914999999999999</v>
      </c>
      <c r="BQ704" s="372">
        <v>14.355</v>
      </c>
      <c r="BR704" s="372">
        <v>15.237</v>
      </c>
      <c r="BS704" s="372">
        <v>16.919</v>
      </c>
    </row>
    <row r="705" spans="1:71" x14ac:dyDescent="0.2">
      <c r="A705" s="265">
        <f t="shared" si="317"/>
        <v>11.629999999999999</v>
      </c>
      <c r="B705" s="265">
        <f t="shared" si="318"/>
        <v>10.7415</v>
      </c>
      <c r="C705" s="265">
        <f t="shared" si="295"/>
        <v>12.605</v>
      </c>
      <c r="D705" s="265">
        <f t="shared" si="319"/>
        <v>703</v>
      </c>
      <c r="E705" s="373">
        <f t="shared" si="320"/>
        <v>23.096509240246405</v>
      </c>
      <c r="F705" s="373">
        <f t="shared" si="321"/>
        <v>1.9247091033538672</v>
      </c>
      <c r="G705" s="373">
        <f t="shared" si="322"/>
        <v>32.096509240246405</v>
      </c>
      <c r="H705" s="374">
        <f t="shared" si="323"/>
        <v>0.99231345993773257</v>
      </c>
      <c r="I705" s="374">
        <f t="shared" si="296"/>
        <v>0.9336845871052466</v>
      </c>
      <c r="J705" s="374">
        <f t="shared" si="297"/>
        <v>0.9502694028656572</v>
      </c>
      <c r="K705" s="265" cm="1">
        <f t="array" ref="K705">$G705^gamma_drug4/($G705^gamma_drug4+(AGE_50_drug4+9)^gamma_drug4)</f>
        <v>1</v>
      </c>
      <c r="L705" s="264">
        <f t="shared" si="298"/>
        <v>703</v>
      </c>
      <c r="M705" s="264">
        <f t="shared" si="299"/>
        <v>-0.14974999999999999</v>
      </c>
      <c r="N705" s="264">
        <f t="shared" si="300"/>
        <v>11.629799999999999</v>
      </c>
      <c r="O705" s="264">
        <f t="shared" si="301"/>
        <v>0.11873</v>
      </c>
      <c r="P705" s="264">
        <f t="shared" si="302"/>
        <v>8.1415000000000006</v>
      </c>
      <c r="Q705" s="264">
        <f t="shared" si="303"/>
        <v>8.8765000000000001</v>
      </c>
      <c r="R705" s="264">
        <f t="shared" si="304"/>
        <v>9.34</v>
      </c>
      <c r="S705" s="264">
        <f t="shared" si="305"/>
        <v>9.5969999999999995</v>
      </c>
      <c r="T705" s="264">
        <f t="shared" si="306"/>
        <v>10.007999999999999</v>
      </c>
      <c r="U705" s="264">
        <f t="shared" si="307"/>
        <v>10.297000000000001</v>
      </c>
      <c r="V705" s="264">
        <f t="shared" si="308"/>
        <v>10.7415</v>
      </c>
      <c r="W705" s="264">
        <f t="shared" si="309"/>
        <v>11.629999999999999</v>
      </c>
      <c r="X705" s="264">
        <f t="shared" si="310"/>
        <v>12.605</v>
      </c>
      <c r="Y705" s="264">
        <f t="shared" si="311"/>
        <v>13.167</v>
      </c>
      <c r="Z705" s="264">
        <f t="shared" si="312"/>
        <v>13.564500000000001</v>
      </c>
      <c r="AA705" s="264">
        <f t="shared" si="313"/>
        <v>14.179500000000001</v>
      </c>
      <c r="AB705" s="264">
        <f t="shared" si="314"/>
        <v>14.596500000000001</v>
      </c>
      <c r="AC705" s="264">
        <f t="shared" si="315"/>
        <v>15.4245</v>
      </c>
      <c r="AD705" s="264">
        <f t="shared" si="316"/>
        <v>16.975999999999999</v>
      </c>
      <c r="AF705" s="266">
        <v>703</v>
      </c>
      <c r="AG705" s="266">
        <v>-8.8000000000000005E-3</v>
      </c>
      <c r="AH705" s="266">
        <v>11.970700000000001</v>
      </c>
      <c r="AI705" s="266">
        <v>0.11375</v>
      </c>
      <c r="AJ705" s="266">
        <v>8.4269999999999996</v>
      </c>
      <c r="AK705" s="266">
        <v>9.19</v>
      </c>
      <c r="AL705" s="266">
        <v>9.6669999999999998</v>
      </c>
      <c r="AM705" s="266">
        <v>9.93</v>
      </c>
      <c r="AN705" s="266">
        <v>10.348000000000001</v>
      </c>
      <c r="AO705" s="266">
        <v>10.64</v>
      </c>
      <c r="AP705" s="266">
        <v>11.087</v>
      </c>
      <c r="AQ705" s="266">
        <v>11.971</v>
      </c>
      <c r="AR705" s="266">
        <v>12.926</v>
      </c>
      <c r="AS705" s="266">
        <v>13.468999999999999</v>
      </c>
      <c r="AT705" s="266">
        <v>13.851000000000001</v>
      </c>
      <c r="AU705" s="266">
        <v>14.436</v>
      </c>
      <c r="AV705" s="266">
        <v>14.829000000000001</v>
      </c>
      <c r="AW705" s="266">
        <v>15.602</v>
      </c>
      <c r="AX705" s="266">
        <v>17.021999999999998</v>
      </c>
      <c r="BA705" s="372">
        <v>703</v>
      </c>
      <c r="BB705" s="372">
        <v>-0.29070000000000001</v>
      </c>
      <c r="BC705" s="372">
        <v>11.2889</v>
      </c>
      <c r="BD705" s="372">
        <v>0.12371</v>
      </c>
      <c r="BE705" s="372">
        <v>7.8559999999999999</v>
      </c>
      <c r="BF705" s="372">
        <v>8.5630000000000006</v>
      </c>
      <c r="BG705" s="372">
        <v>9.0129999999999999</v>
      </c>
      <c r="BH705" s="372">
        <v>9.2639999999999993</v>
      </c>
      <c r="BI705" s="372">
        <v>9.6679999999999993</v>
      </c>
      <c r="BJ705" s="372">
        <v>9.9540000000000006</v>
      </c>
      <c r="BK705" s="372">
        <v>10.396000000000001</v>
      </c>
      <c r="BL705" s="372">
        <v>11.289</v>
      </c>
      <c r="BM705" s="372">
        <v>12.284000000000001</v>
      </c>
      <c r="BN705" s="372">
        <v>12.865</v>
      </c>
      <c r="BO705" s="372">
        <v>13.278</v>
      </c>
      <c r="BP705" s="372">
        <v>13.923</v>
      </c>
      <c r="BQ705" s="372">
        <v>14.364000000000001</v>
      </c>
      <c r="BR705" s="372">
        <v>15.247</v>
      </c>
      <c r="BS705" s="372">
        <v>16.93</v>
      </c>
    </row>
    <row r="706" spans="1:71" x14ac:dyDescent="0.2">
      <c r="A706" s="265">
        <f t="shared" si="317"/>
        <v>11.6365</v>
      </c>
      <c r="B706" s="265">
        <f t="shared" si="318"/>
        <v>10.747499999999999</v>
      </c>
      <c r="C706" s="265">
        <f t="shared" ref="C706:C769" si="324">X706</f>
        <v>12.612</v>
      </c>
      <c r="D706" s="265">
        <f t="shared" si="319"/>
        <v>704</v>
      </c>
      <c r="E706" s="373">
        <f t="shared" si="320"/>
        <v>23.129363449691994</v>
      </c>
      <c r="F706" s="373">
        <f t="shared" si="321"/>
        <v>1.9274469541409993</v>
      </c>
      <c r="G706" s="373">
        <f t="shared" si="322"/>
        <v>32.129363449691994</v>
      </c>
      <c r="H706" s="374">
        <f t="shared" si="323"/>
        <v>0.99234733100352301</v>
      </c>
      <c r="I706" s="374">
        <f t="shared" ref="I706:I769" si="325">$G706^gamma_drug2/($G706^gamma_drug2+(AGE_50_drug2+9)^gamma_drug2)</f>
        <v>0.93387563874022084</v>
      </c>
      <c r="J706" s="374">
        <f t="shared" ref="J706:J769" si="326">$G706^gamma_drug3/($G706^gamma_drug3+(AGE_50_drug3+9)^gamma_drug3)</f>
        <v>0.95039495806423213</v>
      </c>
      <c r="K706" s="265" cm="1">
        <f t="array" ref="K706">$G706^gamma_drug4/($G706^gamma_drug4+(AGE_50_drug4+9)^gamma_drug4)</f>
        <v>1</v>
      </c>
      <c r="L706" s="264">
        <f t="shared" ref="L706:L769" si="327">AVERAGE(AF706,BA706)</f>
        <v>704</v>
      </c>
      <c r="M706" s="264">
        <f t="shared" ref="M706:M769" si="328">AVERAGE(AG706,BB706)</f>
        <v>-0.14995</v>
      </c>
      <c r="N706" s="264">
        <f t="shared" ref="N706:N769" si="329">AVERAGE(AH706,BC706)</f>
        <v>11.63655</v>
      </c>
      <c r="O706" s="264">
        <f t="shared" ref="O706:O769" si="330">AVERAGE(AI706,BD706)</f>
        <v>0.11873500000000001</v>
      </c>
      <c r="P706" s="264">
        <f t="shared" ref="P706:P769" si="331">AVERAGE(AJ706,BE706)</f>
        <v>8.1464999999999996</v>
      </c>
      <c r="Q706" s="264">
        <f t="shared" ref="Q706:Q769" si="332">AVERAGE(AK706,BF706)</f>
        <v>8.8814999999999991</v>
      </c>
      <c r="R706" s="264">
        <f t="shared" ref="R706:R769" si="333">AVERAGE(AL706,BG706)</f>
        <v>9.3455000000000013</v>
      </c>
      <c r="S706" s="264">
        <f t="shared" ref="S706:S769" si="334">AVERAGE(AM706,BH706)</f>
        <v>9.6024999999999991</v>
      </c>
      <c r="T706" s="264">
        <f t="shared" ref="T706:T769" si="335">AVERAGE(AN706,BI706)</f>
        <v>10.013500000000001</v>
      </c>
      <c r="U706" s="264">
        <f t="shared" ref="U706:U769" si="336">AVERAGE(AO706,BJ706)</f>
        <v>10.303000000000001</v>
      </c>
      <c r="V706" s="264">
        <f t="shared" ref="V706:V769" si="337">AVERAGE(AP706,BK706)</f>
        <v>10.747499999999999</v>
      </c>
      <c r="W706" s="264">
        <f t="shared" ref="W706:W769" si="338">AVERAGE(AQ706,BL706)</f>
        <v>11.6365</v>
      </c>
      <c r="X706" s="264">
        <f t="shared" ref="X706:X769" si="339">AVERAGE(AR706,BM706)</f>
        <v>12.612</v>
      </c>
      <c r="Y706" s="264">
        <f t="shared" ref="Y706:Y769" si="340">AVERAGE(AS706,BN706)</f>
        <v>13.175000000000001</v>
      </c>
      <c r="Z706" s="264">
        <f t="shared" ref="Z706:Z769" si="341">AVERAGE(AT706,BO706)</f>
        <v>13.571999999999999</v>
      </c>
      <c r="AA706" s="264">
        <f t="shared" ref="AA706:AA769" si="342">AVERAGE(AU706,BP706)</f>
        <v>14.188000000000001</v>
      </c>
      <c r="AB706" s="264">
        <f t="shared" ref="AB706:AB769" si="343">AVERAGE(AV706,BQ706)</f>
        <v>14.605499999999999</v>
      </c>
      <c r="AC706" s="264">
        <f t="shared" ref="AC706:AC769" si="344">AVERAGE(AW706,BR706)</f>
        <v>15.4335</v>
      </c>
      <c r="AD706" s="264">
        <f t="shared" ref="AD706:AD769" si="345">AVERAGE(AX706,BS706)</f>
        <v>16.986000000000001</v>
      </c>
      <c r="AF706" s="266">
        <v>704</v>
      </c>
      <c r="AG706" s="266">
        <v>-8.9999999999999993E-3</v>
      </c>
      <c r="AH706" s="266">
        <v>11.9773</v>
      </c>
      <c r="AI706" s="266">
        <v>0.11376</v>
      </c>
      <c r="AJ706" s="266">
        <v>8.4320000000000004</v>
      </c>
      <c r="AK706" s="266">
        <v>9.1950000000000003</v>
      </c>
      <c r="AL706" s="266">
        <v>9.6720000000000006</v>
      </c>
      <c r="AM706" s="266">
        <v>9.9350000000000005</v>
      </c>
      <c r="AN706" s="266">
        <v>10.353</v>
      </c>
      <c r="AO706" s="266">
        <v>10.646000000000001</v>
      </c>
      <c r="AP706" s="266">
        <v>11.093</v>
      </c>
      <c r="AQ706" s="266">
        <v>11.977</v>
      </c>
      <c r="AR706" s="266">
        <v>12.933</v>
      </c>
      <c r="AS706" s="266">
        <v>13.477</v>
      </c>
      <c r="AT706" s="266">
        <v>13.858000000000001</v>
      </c>
      <c r="AU706" s="266">
        <v>14.444000000000001</v>
      </c>
      <c r="AV706" s="266">
        <v>14.837999999999999</v>
      </c>
      <c r="AW706" s="266">
        <v>15.611000000000001</v>
      </c>
      <c r="AX706" s="266">
        <v>17.032</v>
      </c>
      <c r="BA706" s="372">
        <v>704</v>
      </c>
      <c r="BB706" s="372">
        <v>-0.29089999999999999</v>
      </c>
      <c r="BC706" s="372">
        <v>11.2958</v>
      </c>
      <c r="BD706" s="372">
        <v>0.12371</v>
      </c>
      <c r="BE706" s="372">
        <v>7.8609999999999998</v>
      </c>
      <c r="BF706" s="372">
        <v>8.5679999999999996</v>
      </c>
      <c r="BG706" s="372">
        <v>9.0190000000000001</v>
      </c>
      <c r="BH706" s="372">
        <v>9.27</v>
      </c>
      <c r="BI706" s="372">
        <v>9.6739999999999995</v>
      </c>
      <c r="BJ706" s="372">
        <v>9.9600000000000009</v>
      </c>
      <c r="BK706" s="372">
        <v>10.401999999999999</v>
      </c>
      <c r="BL706" s="372">
        <v>11.295999999999999</v>
      </c>
      <c r="BM706" s="372">
        <v>12.291</v>
      </c>
      <c r="BN706" s="372">
        <v>12.872999999999999</v>
      </c>
      <c r="BO706" s="372">
        <v>13.286</v>
      </c>
      <c r="BP706" s="372">
        <v>13.932</v>
      </c>
      <c r="BQ706" s="372">
        <v>14.372999999999999</v>
      </c>
      <c r="BR706" s="372">
        <v>15.256</v>
      </c>
      <c r="BS706" s="372">
        <v>16.940000000000001</v>
      </c>
    </row>
    <row r="707" spans="1:71" x14ac:dyDescent="0.2">
      <c r="A707" s="265">
        <f t="shared" ref="A707:A770" si="346">W707</f>
        <v>11.6435</v>
      </c>
      <c r="B707" s="265">
        <f t="shared" ref="B707:B770" si="347">V707</f>
        <v>10.753499999999999</v>
      </c>
      <c r="C707" s="265">
        <f t="shared" si="324"/>
        <v>12.619499999999999</v>
      </c>
      <c r="D707" s="265">
        <f t="shared" ref="D707:D770" si="348">L707</f>
        <v>705</v>
      </c>
      <c r="E707" s="373">
        <f t="shared" ref="E707:E770" si="349">D707/(365.25/12)</f>
        <v>23.162217659137578</v>
      </c>
      <c r="F707" s="373">
        <f t="shared" ref="F707:F770" si="350">D707/365.25</f>
        <v>1.9301848049281314</v>
      </c>
      <c r="G707" s="373">
        <f t="shared" ref="G707:G770" si="351">E707+9</f>
        <v>32.162217659137582</v>
      </c>
      <c r="H707" s="374">
        <f t="shared" ref="H707:H770" si="352">$G707^gamma_drug1/(G707^gamma+(AGE_50_drug1+9)^gamma_drug1)</f>
        <v>0.99238101957024216</v>
      </c>
      <c r="I707" s="374">
        <f t="shared" si="325"/>
        <v>0.93406598435409915</v>
      </c>
      <c r="J707" s="374">
        <f t="shared" si="326"/>
        <v>0.9505200849162363</v>
      </c>
      <c r="K707" s="265" cm="1">
        <f t="array" ref="K707">$G707^gamma_drug4/($G707^gamma_drug4+(AGE_50_drug4+9)^gamma_drug4)</f>
        <v>1</v>
      </c>
      <c r="L707" s="264">
        <f t="shared" si="327"/>
        <v>705</v>
      </c>
      <c r="M707" s="264">
        <f t="shared" si="328"/>
        <v>-0.15009999999999998</v>
      </c>
      <c r="N707" s="264">
        <f t="shared" si="329"/>
        <v>11.64325</v>
      </c>
      <c r="O707" s="264">
        <f t="shared" si="330"/>
        <v>0.11874999999999999</v>
      </c>
      <c r="P707" s="264">
        <f t="shared" si="331"/>
        <v>8.1509999999999998</v>
      </c>
      <c r="Q707" s="264">
        <f t="shared" si="332"/>
        <v>8.8864999999999998</v>
      </c>
      <c r="R707" s="264">
        <f t="shared" si="333"/>
        <v>9.3505000000000003</v>
      </c>
      <c r="S707" s="264">
        <f t="shared" si="334"/>
        <v>9.6074999999999999</v>
      </c>
      <c r="T707" s="264">
        <f t="shared" si="335"/>
        <v>10.019500000000001</v>
      </c>
      <c r="U707" s="264">
        <f t="shared" si="336"/>
        <v>10.308999999999999</v>
      </c>
      <c r="V707" s="264">
        <f t="shared" si="337"/>
        <v>10.753499999999999</v>
      </c>
      <c r="W707" s="264">
        <f t="shared" si="338"/>
        <v>11.6435</v>
      </c>
      <c r="X707" s="264">
        <f t="shared" si="339"/>
        <v>12.619499999999999</v>
      </c>
      <c r="Y707" s="264">
        <f t="shared" si="340"/>
        <v>13.182500000000001</v>
      </c>
      <c r="Z707" s="264">
        <f t="shared" si="341"/>
        <v>13.581</v>
      </c>
      <c r="AA707" s="264">
        <f t="shared" si="342"/>
        <v>14.196999999999999</v>
      </c>
      <c r="AB707" s="264">
        <f t="shared" si="343"/>
        <v>14.6145</v>
      </c>
      <c r="AC707" s="264">
        <f t="shared" si="344"/>
        <v>15.443</v>
      </c>
      <c r="AD707" s="264">
        <f t="shared" si="345"/>
        <v>16.997</v>
      </c>
      <c r="AF707" s="266">
        <v>705</v>
      </c>
      <c r="AG707" s="266">
        <v>-9.1999999999999998E-3</v>
      </c>
      <c r="AH707" s="266">
        <v>11.9839</v>
      </c>
      <c r="AI707" s="266">
        <v>0.11378000000000001</v>
      </c>
      <c r="AJ707" s="266">
        <v>8.4359999999999999</v>
      </c>
      <c r="AK707" s="266">
        <v>9.1999999999999993</v>
      </c>
      <c r="AL707" s="266">
        <v>9.6769999999999996</v>
      </c>
      <c r="AM707" s="266">
        <v>9.94</v>
      </c>
      <c r="AN707" s="266">
        <v>10.359</v>
      </c>
      <c r="AO707" s="266">
        <v>10.651999999999999</v>
      </c>
      <c r="AP707" s="266">
        <v>11.099</v>
      </c>
      <c r="AQ707" s="266">
        <v>11.984</v>
      </c>
      <c r="AR707" s="266">
        <v>12.94</v>
      </c>
      <c r="AS707" s="266">
        <v>13.484999999999999</v>
      </c>
      <c r="AT707" s="266">
        <v>13.867000000000001</v>
      </c>
      <c r="AU707" s="266">
        <v>14.452999999999999</v>
      </c>
      <c r="AV707" s="266">
        <v>14.847</v>
      </c>
      <c r="AW707" s="266">
        <v>15.62</v>
      </c>
      <c r="AX707" s="266">
        <v>17.042999999999999</v>
      </c>
      <c r="BA707" s="372">
        <v>705</v>
      </c>
      <c r="BB707" s="372">
        <v>-0.29099999999999998</v>
      </c>
      <c r="BC707" s="372">
        <v>11.3026</v>
      </c>
      <c r="BD707" s="372">
        <v>0.12372</v>
      </c>
      <c r="BE707" s="372">
        <v>7.8659999999999997</v>
      </c>
      <c r="BF707" s="372">
        <v>8.5730000000000004</v>
      </c>
      <c r="BG707" s="372">
        <v>9.0239999999999991</v>
      </c>
      <c r="BH707" s="372">
        <v>9.2750000000000004</v>
      </c>
      <c r="BI707" s="372">
        <v>9.68</v>
      </c>
      <c r="BJ707" s="372">
        <v>9.9659999999999993</v>
      </c>
      <c r="BK707" s="372">
        <v>10.407999999999999</v>
      </c>
      <c r="BL707" s="372">
        <v>11.303000000000001</v>
      </c>
      <c r="BM707" s="372">
        <v>12.298999999999999</v>
      </c>
      <c r="BN707" s="372">
        <v>12.88</v>
      </c>
      <c r="BO707" s="372">
        <v>13.295</v>
      </c>
      <c r="BP707" s="372">
        <v>13.941000000000001</v>
      </c>
      <c r="BQ707" s="372">
        <v>14.382</v>
      </c>
      <c r="BR707" s="372">
        <v>15.266</v>
      </c>
      <c r="BS707" s="372">
        <v>16.951000000000001</v>
      </c>
    </row>
    <row r="708" spans="1:71" x14ac:dyDescent="0.2">
      <c r="A708" s="265">
        <f t="shared" si="346"/>
        <v>11.650500000000001</v>
      </c>
      <c r="B708" s="265">
        <f t="shared" si="347"/>
        <v>10.759499999999999</v>
      </c>
      <c r="C708" s="265">
        <f t="shared" si="324"/>
        <v>12.626999999999999</v>
      </c>
      <c r="D708" s="265">
        <f t="shared" si="348"/>
        <v>706</v>
      </c>
      <c r="E708" s="373">
        <f t="shared" si="349"/>
        <v>23.195071868583163</v>
      </c>
      <c r="F708" s="373">
        <f t="shared" si="350"/>
        <v>1.9329226557152634</v>
      </c>
      <c r="G708" s="373">
        <f t="shared" si="351"/>
        <v>32.195071868583163</v>
      </c>
      <c r="H708" s="374">
        <f t="shared" si="352"/>
        <v>0.99241452679609421</v>
      </c>
      <c r="I708" s="374">
        <f t="shared" si="325"/>
        <v>0.93425562705044196</v>
      </c>
      <c r="J708" s="374">
        <f t="shared" si="326"/>
        <v>0.95064478523546825</v>
      </c>
      <c r="K708" s="265" cm="1">
        <f t="array" ref="K708">$G708^gamma_drug4/($G708^gamma_drug4+(AGE_50_drug4+9)^gamma_drug4)</f>
        <v>1</v>
      </c>
      <c r="L708" s="264">
        <f t="shared" si="327"/>
        <v>706</v>
      </c>
      <c r="M708" s="264">
        <f t="shared" si="328"/>
        <v>-0.15025000000000002</v>
      </c>
      <c r="N708" s="264">
        <f t="shared" si="329"/>
        <v>11.65</v>
      </c>
      <c r="O708" s="264">
        <f t="shared" si="330"/>
        <v>0.11876500000000001</v>
      </c>
      <c r="P708" s="264">
        <f t="shared" si="331"/>
        <v>8.1549999999999994</v>
      </c>
      <c r="Q708" s="264">
        <f t="shared" si="332"/>
        <v>8.8915000000000006</v>
      </c>
      <c r="R708" s="264">
        <f t="shared" si="333"/>
        <v>9.3554999999999993</v>
      </c>
      <c r="S708" s="264">
        <f t="shared" si="334"/>
        <v>9.6129999999999995</v>
      </c>
      <c r="T708" s="264">
        <f t="shared" si="335"/>
        <v>10.0245</v>
      </c>
      <c r="U708" s="264">
        <f t="shared" si="336"/>
        <v>10.314499999999999</v>
      </c>
      <c r="V708" s="264">
        <f t="shared" si="337"/>
        <v>10.759499999999999</v>
      </c>
      <c r="W708" s="264">
        <f t="shared" si="338"/>
        <v>11.650500000000001</v>
      </c>
      <c r="X708" s="264">
        <f t="shared" si="339"/>
        <v>12.626999999999999</v>
      </c>
      <c r="Y708" s="264">
        <f t="shared" si="340"/>
        <v>13.1905</v>
      </c>
      <c r="Z708" s="264">
        <f t="shared" si="341"/>
        <v>13.589</v>
      </c>
      <c r="AA708" s="264">
        <f t="shared" si="342"/>
        <v>14.205</v>
      </c>
      <c r="AB708" s="264">
        <f t="shared" si="343"/>
        <v>14.623000000000001</v>
      </c>
      <c r="AC708" s="264">
        <f t="shared" si="344"/>
        <v>15.452999999999999</v>
      </c>
      <c r="AD708" s="264">
        <f t="shared" si="345"/>
        <v>17.007999999999999</v>
      </c>
      <c r="AF708" s="266">
        <v>706</v>
      </c>
      <c r="AG708" s="266">
        <v>-9.4000000000000004E-3</v>
      </c>
      <c r="AH708" s="266">
        <v>11.990500000000001</v>
      </c>
      <c r="AI708" s="266">
        <v>0.1138</v>
      </c>
      <c r="AJ708" s="266">
        <v>8.44</v>
      </c>
      <c r="AK708" s="266">
        <v>9.2050000000000001</v>
      </c>
      <c r="AL708" s="266">
        <v>9.6820000000000004</v>
      </c>
      <c r="AM708" s="266">
        <v>9.9450000000000003</v>
      </c>
      <c r="AN708" s="266">
        <v>10.364000000000001</v>
      </c>
      <c r="AO708" s="266">
        <v>10.657</v>
      </c>
      <c r="AP708" s="266">
        <v>11.105</v>
      </c>
      <c r="AQ708" s="266">
        <v>11.991</v>
      </c>
      <c r="AR708" s="266">
        <v>12.946999999999999</v>
      </c>
      <c r="AS708" s="266">
        <v>13.492000000000001</v>
      </c>
      <c r="AT708" s="266">
        <v>13.875</v>
      </c>
      <c r="AU708" s="266">
        <v>14.461</v>
      </c>
      <c r="AV708" s="266">
        <v>14.855</v>
      </c>
      <c r="AW708" s="266">
        <v>15.63</v>
      </c>
      <c r="AX708" s="266">
        <v>17.053999999999998</v>
      </c>
      <c r="BA708" s="372">
        <v>706</v>
      </c>
      <c r="BB708" s="372">
        <v>-0.29110000000000003</v>
      </c>
      <c r="BC708" s="372">
        <v>11.3095</v>
      </c>
      <c r="BD708" s="372">
        <v>0.12373000000000001</v>
      </c>
      <c r="BE708" s="372">
        <v>7.87</v>
      </c>
      <c r="BF708" s="372">
        <v>8.5779999999999994</v>
      </c>
      <c r="BG708" s="372">
        <v>9.0289999999999999</v>
      </c>
      <c r="BH708" s="372">
        <v>9.2810000000000006</v>
      </c>
      <c r="BI708" s="372">
        <v>9.6850000000000005</v>
      </c>
      <c r="BJ708" s="372">
        <v>9.9719999999999995</v>
      </c>
      <c r="BK708" s="372">
        <v>10.414</v>
      </c>
      <c r="BL708" s="372">
        <v>11.31</v>
      </c>
      <c r="BM708" s="372">
        <v>12.307</v>
      </c>
      <c r="BN708" s="372">
        <v>12.888999999999999</v>
      </c>
      <c r="BO708" s="372">
        <v>13.303000000000001</v>
      </c>
      <c r="BP708" s="372">
        <v>13.949</v>
      </c>
      <c r="BQ708" s="372">
        <v>14.391</v>
      </c>
      <c r="BR708" s="372">
        <v>15.276</v>
      </c>
      <c r="BS708" s="372">
        <v>16.962</v>
      </c>
    </row>
    <row r="709" spans="1:71" x14ac:dyDescent="0.2">
      <c r="A709" s="265">
        <f t="shared" si="346"/>
        <v>11.656500000000001</v>
      </c>
      <c r="B709" s="265">
        <f t="shared" si="347"/>
        <v>10.766</v>
      </c>
      <c r="C709" s="265">
        <f t="shared" si="324"/>
        <v>12.634499999999999</v>
      </c>
      <c r="D709" s="265">
        <f t="shared" si="348"/>
        <v>707</v>
      </c>
      <c r="E709" s="373">
        <f t="shared" si="349"/>
        <v>23.227926078028748</v>
      </c>
      <c r="F709" s="373">
        <f t="shared" si="350"/>
        <v>1.9356605065023955</v>
      </c>
      <c r="G709" s="373">
        <f t="shared" si="351"/>
        <v>32.227926078028744</v>
      </c>
      <c r="H709" s="374">
        <f t="shared" si="352"/>
        <v>0.99244785383085932</v>
      </c>
      <c r="I709" s="374">
        <f t="shared" si="325"/>
        <v>0.93444456991750302</v>
      </c>
      <c r="J709" s="374">
        <f t="shared" si="326"/>
        <v>0.95076906082670098</v>
      </c>
      <c r="K709" s="265" cm="1">
        <f t="array" ref="K709">$G709^gamma_drug4/($G709^gamma_drug4+(AGE_50_drug4+9)^gamma_drug4)</f>
        <v>1</v>
      </c>
      <c r="L709" s="264">
        <f t="shared" si="327"/>
        <v>707</v>
      </c>
      <c r="M709" s="264">
        <f t="shared" si="328"/>
        <v>-0.15035000000000001</v>
      </c>
      <c r="N709" s="264">
        <f t="shared" si="329"/>
        <v>11.656700000000001</v>
      </c>
      <c r="O709" s="264">
        <f t="shared" si="330"/>
        <v>0.11877500000000001</v>
      </c>
      <c r="P709" s="264">
        <f t="shared" si="331"/>
        <v>8.16</v>
      </c>
      <c r="Q709" s="264">
        <f t="shared" si="332"/>
        <v>8.8960000000000008</v>
      </c>
      <c r="R709" s="264">
        <f t="shared" si="333"/>
        <v>9.3610000000000007</v>
      </c>
      <c r="S709" s="264">
        <f t="shared" si="334"/>
        <v>9.6179999999999986</v>
      </c>
      <c r="T709" s="264">
        <f t="shared" si="335"/>
        <v>10.0305</v>
      </c>
      <c r="U709" s="264">
        <f t="shared" si="336"/>
        <v>10.320499999999999</v>
      </c>
      <c r="V709" s="264">
        <f t="shared" si="337"/>
        <v>10.766</v>
      </c>
      <c r="W709" s="264">
        <f t="shared" si="338"/>
        <v>11.656500000000001</v>
      </c>
      <c r="X709" s="264">
        <f t="shared" si="339"/>
        <v>12.634499999999999</v>
      </c>
      <c r="Y709" s="264">
        <f t="shared" si="340"/>
        <v>13.198</v>
      </c>
      <c r="Z709" s="264">
        <f t="shared" si="341"/>
        <v>13.597</v>
      </c>
      <c r="AA709" s="264">
        <f t="shared" si="342"/>
        <v>14.214</v>
      </c>
      <c r="AB709" s="264">
        <f t="shared" si="343"/>
        <v>14.632000000000001</v>
      </c>
      <c r="AC709" s="264">
        <f t="shared" si="344"/>
        <v>15.462</v>
      </c>
      <c r="AD709" s="264">
        <f t="shared" si="345"/>
        <v>17.0185</v>
      </c>
      <c r="AF709" s="266">
        <v>707</v>
      </c>
      <c r="AG709" s="266">
        <v>-9.4999999999999998E-3</v>
      </c>
      <c r="AH709" s="266">
        <v>11.9971</v>
      </c>
      <c r="AI709" s="266">
        <v>0.11382</v>
      </c>
      <c r="AJ709" s="266">
        <v>8.4450000000000003</v>
      </c>
      <c r="AK709" s="266">
        <v>9.2089999999999996</v>
      </c>
      <c r="AL709" s="266">
        <v>9.6869999999999994</v>
      </c>
      <c r="AM709" s="266">
        <v>9.9499999999999993</v>
      </c>
      <c r="AN709" s="266">
        <v>10.37</v>
      </c>
      <c r="AO709" s="266">
        <v>10.663</v>
      </c>
      <c r="AP709" s="266">
        <v>11.111000000000001</v>
      </c>
      <c r="AQ709" s="266">
        <v>11.997</v>
      </c>
      <c r="AR709" s="266">
        <v>12.955</v>
      </c>
      <c r="AS709" s="266">
        <v>13.5</v>
      </c>
      <c r="AT709" s="266">
        <v>13.882999999999999</v>
      </c>
      <c r="AU709" s="266">
        <v>14.47</v>
      </c>
      <c r="AV709" s="266">
        <v>14.864000000000001</v>
      </c>
      <c r="AW709" s="266">
        <v>15.638999999999999</v>
      </c>
      <c r="AX709" s="266">
        <v>17.064</v>
      </c>
      <c r="BA709" s="372">
        <v>707</v>
      </c>
      <c r="BB709" s="372">
        <v>-0.29120000000000001</v>
      </c>
      <c r="BC709" s="372">
        <v>11.3163</v>
      </c>
      <c r="BD709" s="372">
        <v>0.12373000000000001</v>
      </c>
      <c r="BE709" s="372">
        <v>7.875</v>
      </c>
      <c r="BF709" s="372">
        <v>8.5830000000000002</v>
      </c>
      <c r="BG709" s="372">
        <v>9.0350000000000001</v>
      </c>
      <c r="BH709" s="372">
        <v>9.2859999999999996</v>
      </c>
      <c r="BI709" s="372">
        <v>9.6910000000000007</v>
      </c>
      <c r="BJ709" s="372">
        <v>9.9779999999999998</v>
      </c>
      <c r="BK709" s="372">
        <v>10.420999999999999</v>
      </c>
      <c r="BL709" s="372">
        <v>11.316000000000001</v>
      </c>
      <c r="BM709" s="372">
        <v>12.314</v>
      </c>
      <c r="BN709" s="372">
        <v>12.896000000000001</v>
      </c>
      <c r="BO709" s="372">
        <v>13.311</v>
      </c>
      <c r="BP709" s="372">
        <v>13.958</v>
      </c>
      <c r="BQ709" s="372">
        <v>14.4</v>
      </c>
      <c r="BR709" s="372">
        <v>15.285</v>
      </c>
      <c r="BS709" s="372">
        <v>16.972999999999999</v>
      </c>
    </row>
    <row r="710" spans="1:71" x14ac:dyDescent="0.2">
      <c r="A710" s="265">
        <f t="shared" si="346"/>
        <v>11.663499999999999</v>
      </c>
      <c r="B710" s="265">
        <f t="shared" si="347"/>
        <v>10.772</v>
      </c>
      <c r="C710" s="265">
        <f t="shared" si="324"/>
        <v>12.641999999999999</v>
      </c>
      <c r="D710" s="265">
        <f t="shared" si="348"/>
        <v>708</v>
      </c>
      <c r="E710" s="373">
        <f t="shared" si="349"/>
        <v>23.260780287474333</v>
      </c>
      <c r="F710" s="373">
        <f t="shared" si="350"/>
        <v>1.9383983572895278</v>
      </c>
      <c r="G710" s="373">
        <f t="shared" si="351"/>
        <v>32.260780287474333</v>
      </c>
      <c r="H710" s="374">
        <f t="shared" si="352"/>
        <v>0.99248100181596266</v>
      </c>
      <c r="I710" s="374">
        <f t="shared" si="325"/>
        <v>0.93463281602830839</v>
      </c>
      <c r="J710" s="374">
        <f t="shared" si="326"/>
        <v>0.95089291348573246</v>
      </c>
      <c r="K710" s="265" cm="1">
        <f t="array" ref="K710">$G710^gamma_drug4/($G710^gamma_drug4+(AGE_50_drug4+9)^gamma_drug4)</f>
        <v>1</v>
      </c>
      <c r="L710" s="264">
        <f t="shared" si="327"/>
        <v>708</v>
      </c>
      <c r="M710" s="264">
        <f t="shared" si="328"/>
        <v>-0.15054999999999999</v>
      </c>
      <c r="N710" s="264">
        <f t="shared" si="329"/>
        <v>11.663450000000001</v>
      </c>
      <c r="O710" s="264">
        <f t="shared" si="330"/>
        <v>0.11879000000000001</v>
      </c>
      <c r="P710" s="264">
        <f t="shared" si="331"/>
        <v>8.1645000000000003</v>
      </c>
      <c r="Q710" s="264">
        <f t="shared" si="332"/>
        <v>8.9015000000000004</v>
      </c>
      <c r="R710" s="264">
        <f t="shared" si="333"/>
        <v>9.3659999999999997</v>
      </c>
      <c r="S710" s="264">
        <f t="shared" si="334"/>
        <v>9.6239999999999988</v>
      </c>
      <c r="T710" s="264">
        <f t="shared" si="335"/>
        <v>10.036</v>
      </c>
      <c r="U710" s="264">
        <f t="shared" si="336"/>
        <v>10.326000000000001</v>
      </c>
      <c r="V710" s="264">
        <f t="shared" si="337"/>
        <v>10.772</v>
      </c>
      <c r="W710" s="264">
        <f t="shared" si="338"/>
        <v>11.663499999999999</v>
      </c>
      <c r="X710" s="264">
        <f t="shared" si="339"/>
        <v>12.641999999999999</v>
      </c>
      <c r="Y710" s="264">
        <f t="shared" si="340"/>
        <v>13.206</v>
      </c>
      <c r="Z710" s="264">
        <f t="shared" si="341"/>
        <v>13.605</v>
      </c>
      <c r="AA710" s="264">
        <f t="shared" si="342"/>
        <v>14.2225</v>
      </c>
      <c r="AB710" s="264">
        <f t="shared" si="343"/>
        <v>14.641</v>
      </c>
      <c r="AC710" s="264">
        <f t="shared" si="344"/>
        <v>15.472</v>
      </c>
      <c r="AD710" s="264">
        <f t="shared" si="345"/>
        <v>17.029499999999999</v>
      </c>
      <c r="AF710" s="266">
        <v>708</v>
      </c>
      <c r="AG710" s="266">
        <v>-9.7000000000000003E-3</v>
      </c>
      <c r="AH710" s="266">
        <v>12.0037</v>
      </c>
      <c r="AI710" s="266">
        <v>0.11384</v>
      </c>
      <c r="AJ710" s="266">
        <v>8.4489999999999998</v>
      </c>
      <c r="AK710" s="266">
        <v>9.2140000000000004</v>
      </c>
      <c r="AL710" s="266">
        <v>9.6920000000000002</v>
      </c>
      <c r="AM710" s="266">
        <v>9.9559999999999995</v>
      </c>
      <c r="AN710" s="266">
        <v>10.375</v>
      </c>
      <c r="AO710" s="266">
        <v>10.667999999999999</v>
      </c>
      <c r="AP710" s="266">
        <v>11.117000000000001</v>
      </c>
      <c r="AQ710" s="266">
        <v>12.004</v>
      </c>
      <c r="AR710" s="266">
        <v>12.962</v>
      </c>
      <c r="AS710" s="266">
        <v>13.507999999999999</v>
      </c>
      <c r="AT710" s="266">
        <v>13.891</v>
      </c>
      <c r="AU710" s="266">
        <v>14.478</v>
      </c>
      <c r="AV710" s="266">
        <v>14.872999999999999</v>
      </c>
      <c r="AW710" s="266">
        <v>15.648999999999999</v>
      </c>
      <c r="AX710" s="266">
        <v>17.074999999999999</v>
      </c>
      <c r="BA710" s="372">
        <v>708</v>
      </c>
      <c r="BB710" s="372">
        <v>-0.29139999999999999</v>
      </c>
      <c r="BC710" s="372">
        <v>11.3232</v>
      </c>
      <c r="BD710" s="372">
        <v>0.12374</v>
      </c>
      <c r="BE710" s="372">
        <v>7.88</v>
      </c>
      <c r="BF710" s="372">
        <v>8.5890000000000004</v>
      </c>
      <c r="BG710" s="372">
        <v>9.0399999999999991</v>
      </c>
      <c r="BH710" s="372">
        <v>9.2919999999999998</v>
      </c>
      <c r="BI710" s="372">
        <v>9.6969999999999992</v>
      </c>
      <c r="BJ710" s="372">
        <v>9.984</v>
      </c>
      <c r="BK710" s="372">
        <v>10.427</v>
      </c>
      <c r="BL710" s="372">
        <v>11.323</v>
      </c>
      <c r="BM710" s="372">
        <v>12.321999999999999</v>
      </c>
      <c r="BN710" s="372">
        <v>12.904</v>
      </c>
      <c r="BO710" s="372">
        <v>13.319000000000001</v>
      </c>
      <c r="BP710" s="372">
        <v>13.967000000000001</v>
      </c>
      <c r="BQ710" s="372">
        <v>14.409000000000001</v>
      </c>
      <c r="BR710" s="372">
        <v>15.295</v>
      </c>
      <c r="BS710" s="372">
        <v>16.984000000000002</v>
      </c>
    </row>
    <row r="711" spans="1:71" x14ac:dyDescent="0.2">
      <c r="A711" s="265">
        <f t="shared" si="346"/>
        <v>11.67</v>
      </c>
      <c r="B711" s="265">
        <f t="shared" si="347"/>
        <v>10.777999999999999</v>
      </c>
      <c r="C711" s="265">
        <f t="shared" si="324"/>
        <v>12.649000000000001</v>
      </c>
      <c r="D711" s="265">
        <f t="shared" si="348"/>
        <v>709</v>
      </c>
      <c r="E711" s="373">
        <f t="shared" si="349"/>
        <v>23.293634496919918</v>
      </c>
      <c r="F711" s="373">
        <f t="shared" si="350"/>
        <v>1.9411362080766599</v>
      </c>
      <c r="G711" s="373">
        <f t="shared" si="351"/>
        <v>32.293634496919921</v>
      </c>
      <c r="H711" s="374">
        <f t="shared" si="352"/>
        <v>0.99251397188454271</v>
      </c>
      <c r="I711" s="374">
        <f t="shared" si="325"/>
        <v>0.93482036844073646</v>
      </c>
      <c r="J711" s="374">
        <f t="shared" si="326"/>
        <v>0.95101634499943688</v>
      </c>
      <c r="K711" s="265" cm="1">
        <f t="array" ref="K711">$G711^gamma_drug4/($G711^gamma_drug4+(AGE_50_drug4+9)^gamma_drug4)</f>
        <v>1</v>
      </c>
      <c r="L711" s="264">
        <f t="shared" si="327"/>
        <v>709</v>
      </c>
      <c r="M711" s="264">
        <f t="shared" si="328"/>
        <v>-0.1507</v>
      </c>
      <c r="N711" s="264">
        <f t="shared" si="329"/>
        <v>11.67015</v>
      </c>
      <c r="O711" s="264">
        <f t="shared" si="330"/>
        <v>0.11880499999999999</v>
      </c>
      <c r="P711" s="264">
        <f t="shared" si="331"/>
        <v>8.1684999999999999</v>
      </c>
      <c r="Q711" s="264">
        <f t="shared" si="332"/>
        <v>8.9064999999999994</v>
      </c>
      <c r="R711" s="264">
        <f t="shared" si="333"/>
        <v>9.3709999999999987</v>
      </c>
      <c r="S711" s="264">
        <f t="shared" si="334"/>
        <v>9.6290000000000013</v>
      </c>
      <c r="T711" s="264">
        <f t="shared" si="335"/>
        <v>10.042</v>
      </c>
      <c r="U711" s="264">
        <f t="shared" si="336"/>
        <v>10.332000000000001</v>
      </c>
      <c r="V711" s="264">
        <f t="shared" si="337"/>
        <v>10.777999999999999</v>
      </c>
      <c r="W711" s="264">
        <f t="shared" si="338"/>
        <v>11.67</v>
      </c>
      <c r="X711" s="264">
        <f t="shared" si="339"/>
        <v>12.649000000000001</v>
      </c>
      <c r="Y711" s="264">
        <f t="shared" si="340"/>
        <v>13.214</v>
      </c>
      <c r="Z711" s="264">
        <f t="shared" si="341"/>
        <v>13.613</v>
      </c>
      <c r="AA711" s="264">
        <f t="shared" si="342"/>
        <v>14.231</v>
      </c>
      <c r="AB711" s="264">
        <f t="shared" si="343"/>
        <v>14.649999999999999</v>
      </c>
      <c r="AC711" s="264">
        <f t="shared" si="344"/>
        <v>15.481</v>
      </c>
      <c r="AD711" s="264">
        <f t="shared" si="345"/>
        <v>17.040500000000002</v>
      </c>
      <c r="AF711" s="266">
        <v>709</v>
      </c>
      <c r="AG711" s="266">
        <v>-9.9000000000000008E-3</v>
      </c>
      <c r="AH711" s="266">
        <v>12.010300000000001</v>
      </c>
      <c r="AI711" s="266">
        <v>0.11386</v>
      </c>
      <c r="AJ711" s="266">
        <v>8.4529999999999994</v>
      </c>
      <c r="AK711" s="266">
        <v>9.2189999999999994</v>
      </c>
      <c r="AL711" s="266">
        <v>9.6969999999999992</v>
      </c>
      <c r="AM711" s="266">
        <v>9.9610000000000003</v>
      </c>
      <c r="AN711" s="266">
        <v>10.381</v>
      </c>
      <c r="AO711" s="266">
        <v>10.673999999999999</v>
      </c>
      <c r="AP711" s="266">
        <v>11.122999999999999</v>
      </c>
      <c r="AQ711" s="266">
        <v>12.01</v>
      </c>
      <c r="AR711" s="266">
        <v>12.968999999999999</v>
      </c>
      <c r="AS711" s="266">
        <v>13.516</v>
      </c>
      <c r="AT711" s="266">
        <v>13.898999999999999</v>
      </c>
      <c r="AU711" s="266">
        <v>14.487</v>
      </c>
      <c r="AV711" s="266">
        <v>14.882</v>
      </c>
      <c r="AW711" s="266">
        <v>15.657999999999999</v>
      </c>
      <c r="AX711" s="266">
        <v>17.085999999999999</v>
      </c>
      <c r="BA711" s="372">
        <v>709</v>
      </c>
      <c r="BB711" s="372">
        <v>-0.29149999999999998</v>
      </c>
      <c r="BC711" s="372">
        <v>11.33</v>
      </c>
      <c r="BD711" s="372">
        <v>0.12375</v>
      </c>
      <c r="BE711" s="372">
        <v>7.8840000000000003</v>
      </c>
      <c r="BF711" s="372">
        <v>8.5939999999999994</v>
      </c>
      <c r="BG711" s="372">
        <v>9.0449999999999999</v>
      </c>
      <c r="BH711" s="372">
        <v>9.2970000000000006</v>
      </c>
      <c r="BI711" s="372">
        <v>9.7029999999999994</v>
      </c>
      <c r="BJ711" s="372">
        <v>9.99</v>
      </c>
      <c r="BK711" s="372">
        <v>10.433</v>
      </c>
      <c r="BL711" s="372">
        <v>11.33</v>
      </c>
      <c r="BM711" s="372">
        <v>12.329000000000001</v>
      </c>
      <c r="BN711" s="372">
        <v>12.912000000000001</v>
      </c>
      <c r="BO711" s="372">
        <v>13.327</v>
      </c>
      <c r="BP711" s="372">
        <v>13.975</v>
      </c>
      <c r="BQ711" s="372">
        <v>14.417999999999999</v>
      </c>
      <c r="BR711" s="372">
        <v>15.304</v>
      </c>
      <c r="BS711" s="372">
        <v>16.995000000000001</v>
      </c>
    </row>
    <row r="712" spans="1:71" x14ac:dyDescent="0.2">
      <c r="A712" s="265">
        <f t="shared" si="346"/>
        <v>11.677</v>
      </c>
      <c r="B712" s="265">
        <f t="shared" si="347"/>
        <v>10.783999999999999</v>
      </c>
      <c r="C712" s="265">
        <f t="shared" si="324"/>
        <v>12.657</v>
      </c>
      <c r="D712" s="265">
        <f t="shared" si="348"/>
        <v>710</v>
      </c>
      <c r="E712" s="373">
        <f t="shared" si="349"/>
        <v>23.326488706365502</v>
      </c>
      <c r="F712" s="373">
        <f t="shared" si="350"/>
        <v>1.9438740588637919</v>
      </c>
      <c r="G712" s="373">
        <f t="shared" si="351"/>
        <v>32.326488706365502</v>
      </c>
      <c r="H712" s="374">
        <f t="shared" si="352"/>
        <v>0.9925467651615183</v>
      </c>
      <c r="I712" s="374">
        <f t="shared" si="325"/>
        <v>0.93500723019759668</v>
      </c>
      <c r="J712" s="374">
        <f t="shared" si="326"/>
        <v>0.95113935714581321</v>
      </c>
      <c r="K712" s="265" cm="1">
        <f t="array" ref="K712">$G712^gamma_drug4/($G712^gamma_drug4+(AGE_50_drug4+9)^gamma_drug4)</f>
        <v>1</v>
      </c>
      <c r="L712" s="264">
        <f t="shared" si="327"/>
        <v>710</v>
      </c>
      <c r="M712" s="264">
        <f t="shared" si="328"/>
        <v>-0.15085000000000001</v>
      </c>
      <c r="N712" s="264">
        <f t="shared" si="329"/>
        <v>11.67685</v>
      </c>
      <c r="O712" s="264">
        <f t="shared" si="330"/>
        <v>0.118815</v>
      </c>
      <c r="P712" s="264">
        <f t="shared" si="331"/>
        <v>8.173</v>
      </c>
      <c r="Q712" s="264">
        <f t="shared" si="332"/>
        <v>8.9110000000000014</v>
      </c>
      <c r="R712" s="264">
        <f t="shared" si="333"/>
        <v>9.3765000000000001</v>
      </c>
      <c r="S712" s="264">
        <f t="shared" si="334"/>
        <v>9.6344999999999992</v>
      </c>
      <c r="T712" s="264">
        <f t="shared" si="335"/>
        <v>10.047499999999999</v>
      </c>
      <c r="U712" s="264">
        <f t="shared" si="336"/>
        <v>10.338000000000001</v>
      </c>
      <c r="V712" s="264">
        <f t="shared" si="337"/>
        <v>10.783999999999999</v>
      </c>
      <c r="W712" s="264">
        <f t="shared" si="338"/>
        <v>11.677</v>
      </c>
      <c r="X712" s="264">
        <f t="shared" si="339"/>
        <v>12.657</v>
      </c>
      <c r="Y712" s="264">
        <f t="shared" si="340"/>
        <v>13.221499999999999</v>
      </c>
      <c r="Z712" s="264">
        <f t="shared" si="341"/>
        <v>13.621500000000001</v>
      </c>
      <c r="AA712" s="264">
        <f t="shared" si="342"/>
        <v>14.2395</v>
      </c>
      <c r="AB712" s="264">
        <f t="shared" si="343"/>
        <v>14.6585</v>
      </c>
      <c r="AC712" s="264">
        <f t="shared" si="344"/>
        <v>15.490500000000001</v>
      </c>
      <c r="AD712" s="264">
        <f t="shared" si="345"/>
        <v>17.0505</v>
      </c>
      <c r="AF712" s="266">
        <v>710</v>
      </c>
      <c r="AG712" s="266">
        <v>-1.01E-2</v>
      </c>
      <c r="AH712" s="266">
        <v>12.0168</v>
      </c>
      <c r="AI712" s="266">
        <v>0.11388</v>
      </c>
      <c r="AJ712" s="266">
        <v>8.4570000000000007</v>
      </c>
      <c r="AK712" s="266">
        <v>9.2230000000000008</v>
      </c>
      <c r="AL712" s="266">
        <v>9.702</v>
      </c>
      <c r="AM712" s="266">
        <v>9.9659999999999993</v>
      </c>
      <c r="AN712" s="266">
        <v>10.385999999999999</v>
      </c>
      <c r="AO712" s="266">
        <v>10.68</v>
      </c>
      <c r="AP712" s="266">
        <v>11.129</v>
      </c>
      <c r="AQ712" s="266">
        <v>12.016999999999999</v>
      </c>
      <c r="AR712" s="266">
        <v>12.977</v>
      </c>
      <c r="AS712" s="266">
        <v>13.523</v>
      </c>
      <c r="AT712" s="266">
        <v>13.907</v>
      </c>
      <c r="AU712" s="266">
        <v>14.494999999999999</v>
      </c>
      <c r="AV712" s="266">
        <v>14.89</v>
      </c>
      <c r="AW712" s="266">
        <v>15.667</v>
      </c>
      <c r="AX712" s="266">
        <v>17.096</v>
      </c>
      <c r="BA712" s="372">
        <v>710</v>
      </c>
      <c r="BB712" s="372">
        <v>-0.29160000000000003</v>
      </c>
      <c r="BC712" s="372">
        <v>11.3369</v>
      </c>
      <c r="BD712" s="372">
        <v>0.12375</v>
      </c>
      <c r="BE712" s="372">
        <v>7.8890000000000002</v>
      </c>
      <c r="BF712" s="372">
        <v>8.5990000000000002</v>
      </c>
      <c r="BG712" s="372">
        <v>9.0510000000000002</v>
      </c>
      <c r="BH712" s="372">
        <v>9.3030000000000008</v>
      </c>
      <c r="BI712" s="372">
        <v>9.7089999999999996</v>
      </c>
      <c r="BJ712" s="372">
        <v>9.9960000000000004</v>
      </c>
      <c r="BK712" s="372">
        <v>10.439</v>
      </c>
      <c r="BL712" s="372">
        <v>11.337</v>
      </c>
      <c r="BM712" s="372">
        <v>12.337</v>
      </c>
      <c r="BN712" s="372">
        <v>12.92</v>
      </c>
      <c r="BO712" s="372">
        <v>13.336</v>
      </c>
      <c r="BP712" s="372">
        <v>13.984</v>
      </c>
      <c r="BQ712" s="372">
        <v>14.427</v>
      </c>
      <c r="BR712" s="372">
        <v>15.314</v>
      </c>
      <c r="BS712" s="372">
        <v>17.004999999999999</v>
      </c>
    </row>
    <row r="713" spans="1:71" x14ac:dyDescent="0.2">
      <c r="A713" s="265">
        <f t="shared" si="346"/>
        <v>11.683499999999999</v>
      </c>
      <c r="B713" s="265">
        <f t="shared" si="347"/>
        <v>10.7905</v>
      </c>
      <c r="C713" s="265">
        <f t="shared" si="324"/>
        <v>12.664</v>
      </c>
      <c r="D713" s="265">
        <f t="shared" si="348"/>
        <v>711</v>
      </c>
      <c r="E713" s="373">
        <f t="shared" si="349"/>
        <v>23.359342915811087</v>
      </c>
      <c r="F713" s="373">
        <f t="shared" si="350"/>
        <v>1.946611909650924</v>
      </c>
      <c r="G713" s="373">
        <f t="shared" si="351"/>
        <v>32.359342915811084</v>
      </c>
      <c r="H713" s="374">
        <f t="shared" si="352"/>
        <v>0.99257938276365576</v>
      </c>
      <c r="I713" s="374">
        <f t="shared" si="325"/>
        <v>0.93519340432670772</v>
      </c>
      <c r="J713" s="374">
        <f t="shared" si="326"/>
        <v>0.95126195169403605</v>
      </c>
      <c r="K713" s="265" cm="1">
        <f t="array" ref="K713">$G713^gamma_drug4/($G713^gamma_drug4+(AGE_50_drug4+9)^gamma_drug4)</f>
        <v>1</v>
      </c>
      <c r="L713" s="264">
        <f t="shared" si="327"/>
        <v>711</v>
      </c>
      <c r="M713" s="264">
        <f t="shared" si="328"/>
        <v>-0.15095</v>
      </c>
      <c r="N713" s="264">
        <f t="shared" si="329"/>
        <v>11.6836</v>
      </c>
      <c r="O713" s="264">
        <f t="shared" si="330"/>
        <v>0.118825</v>
      </c>
      <c r="P713" s="264">
        <f t="shared" si="331"/>
        <v>8.1780000000000008</v>
      </c>
      <c r="Q713" s="264">
        <f t="shared" si="332"/>
        <v>8.9160000000000004</v>
      </c>
      <c r="R713" s="264">
        <f t="shared" si="333"/>
        <v>9.3814999999999991</v>
      </c>
      <c r="S713" s="264">
        <f t="shared" si="334"/>
        <v>9.6395</v>
      </c>
      <c r="T713" s="264">
        <f t="shared" si="335"/>
        <v>10.0535</v>
      </c>
      <c r="U713" s="264">
        <f t="shared" si="336"/>
        <v>10.343500000000001</v>
      </c>
      <c r="V713" s="264">
        <f t="shared" si="337"/>
        <v>10.7905</v>
      </c>
      <c r="W713" s="264">
        <f t="shared" si="338"/>
        <v>11.683499999999999</v>
      </c>
      <c r="X713" s="264">
        <f t="shared" si="339"/>
        <v>12.664</v>
      </c>
      <c r="Y713" s="264">
        <f t="shared" si="340"/>
        <v>13.229500000000002</v>
      </c>
      <c r="Z713" s="264">
        <f t="shared" si="341"/>
        <v>13.629</v>
      </c>
      <c r="AA713" s="264">
        <f t="shared" si="342"/>
        <v>14.248000000000001</v>
      </c>
      <c r="AB713" s="264">
        <f t="shared" si="343"/>
        <v>14.6675</v>
      </c>
      <c r="AC713" s="264">
        <f t="shared" si="344"/>
        <v>15.5</v>
      </c>
      <c r="AD713" s="264">
        <f t="shared" si="345"/>
        <v>17.061500000000002</v>
      </c>
      <c r="AF713" s="266">
        <v>711</v>
      </c>
      <c r="AG713" s="266">
        <v>-1.0200000000000001E-2</v>
      </c>
      <c r="AH713" s="266">
        <v>12.023400000000001</v>
      </c>
      <c r="AI713" s="266">
        <v>0.11389000000000001</v>
      </c>
      <c r="AJ713" s="266">
        <v>8.4619999999999997</v>
      </c>
      <c r="AK713" s="266">
        <v>9.2279999999999998</v>
      </c>
      <c r="AL713" s="266">
        <v>9.7070000000000007</v>
      </c>
      <c r="AM713" s="266">
        <v>9.9710000000000001</v>
      </c>
      <c r="AN713" s="266">
        <v>10.391999999999999</v>
      </c>
      <c r="AO713" s="266">
        <v>10.685</v>
      </c>
      <c r="AP713" s="266">
        <v>11.135</v>
      </c>
      <c r="AQ713" s="266">
        <v>12.023</v>
      </c>
      <c r="AR713" s="266">
        <v>12.984</v>
      </c>
      <c r="AS713" s="266">
        <v>13.531000000000001</v>
      </c>
      <c r="AT713" s="266">
        <v>13.914</v>
      </c>
      <c r="AU713" s="266">
        <v>14.503</v>
      </c>
      <c r="AV713" s="266">
        <v>14.898999999999999</v>
      </c>
      <c r="AW713" s="266">
        <v>15.676</v>
      </c>
      <c r="AX713" s="266">
        <v>17.106000000000002</v>
      </c>
      <c r="BA713" s="372">
        <v>711</v>
      </c>
      <c r="BB713" s="372">
        <v>-0.29170000000000001</v>
      </c>
      <c r="BC713" s="372">
        <v>11.3438</v>
      </c>
      <c r="BD713" s="372">
        <v>0.12376</v>
      </c>
      <c r="BE713" s="372">
        <v>7.8940000000000001</v>
      </c>
      <c r="BF713" s="372">
        <v>8.6039999999999992</v>
      </c>
      <c r="BG713" s="372">
        <v>9.0559999999999992</v>
      </c>
      <c r="BH713" s="372">
        <v>9.3079999999999998</v>
      </c>
      <c r="BI713" s="372">
        <v>9.7149999999999999</v>
      </c>
      <c r="BJ713" s="372">
        <v>10.002000000000001</v>
      </c>
      <c r="BK713" s="372">
        <v>10.446</v>
      </c>
      <c r="BL713" s="372">
        <v>11.343999999999999</v>
      </c>
      <c r="BM713" s="372">
        <v>12.343999999999999</v>
      </c>
      <c r="BN713" s="372">
        <v>12.928000000000001</v>
      </c>
      <c r="BO713" s="372">
        <v>13.343999999999999</v>
      </c>
      <c r="BP713" s="372">
        <v>13.993</v>
      </c>
      <c r="BQ713" s="372">
        <v>14.436</v>
      </c>
      <c r="BR713" s="372">
        <v>15.324</v>
      </c>
      <c r="BS713" s="372">
        <v>17.016999999999999</v>
      </c>
    </row>
    <row r="714" spans="1:71" x14ac:dyDescent="0.2">
      <c r="A714" s="265">
        <f t="shared" si="346"/>
        <v>11.6905</v>
      </c>
      <c r="B714" s="265">
        <f t="shared" si="347"/>
        <v>10.7965</v>
      </c>
      <c r="C714" s="265">
        <f t="shared" si="324"/>
        <v>12.6715</v>
      </c>
      <c r="D714" s="265">
        <f t="shared" si="348"/>
        <v>712</v>
      </c>
      <c r="E714" s="373">
        <f t="shared" si="349"/>
        <v>23.392197125256672</v>
      </c>
      <c r="F714" s="373">
        <f t="shared" si="350"/>
        <v>1.9493497604380561</v>
      </c>
      <c r="G714" s="373">
        <f t="shared" si="351"/>
        <v>32.392197125256672</v>
      </c>
      <c r="H714" s="374">
        <f t="shared" si="352"/>
        <v>0.99261182579963525</v>
      </c>
      <c r="I714" s="374">
        <f t="shared" si="325"/>
        <v>0.93537889384097606</v>
      </c>
      <c r="J714" s="374">
        <f t="shared" si="326"/>
        <v>0.95138413040450465</v>
      </c>
      <c r="K714" s="265" cm="1">
        <f t="array" ref="K714">$G714^gamma_drug4/($G714^gamma_drug4+(AGE_50_drug4+9)^gamma_drug4)</f>
        <v>1</v>
      </c>
      <c r="L714" s="264">
        <f t="shared" si="327"/>
        <v>712</v>
      </c>
      <c r="M714" s="264">
        <f t="shared" si="328"/>
        <v>-0.15115000000000001</v>
      </c>
      <c r="N714" s="264">
        <f t="shared" si="329"/>
        <v>11.690300000000001</v>
      </c>
      <c r="O714" s="264">
        <f t="shared" si="330"/>
        <v>0.11884</v>
      </c>
      <c r="P714" s="264">
        <f t="shared" si="331"/>
        <v>8.1824999999999992</v>
      </c>
      <c r="Q714" s="264">
        <f t="shared" si="332"/>
        <v>8.9209999999999994</v>
      </c>
      <c r="R714" s="264">
        <f t="shared" si="333"/>
        <v>9.3870000000000005</v>
      </c>
      <c r="S714" s="264">
        <f t="shared" si="334"/>
        <v>9.6449999999999996</v>
      </c>
      <c r="T714" s="264">
        <f t="shared" si="335"/>
        <v>10.0585</v>
      </c>
      <c r="U714" s="264">
        <f t="shared" si="336"/>
        <v>10.349</v>
      </c>
      <c r="V714" s="264">
        <f t="shared" si="337"/>
        <v>10.7965</v>
      </c>
      <c r="W714" s="264">
        <f t="shared" si="338"/>
        <v>11.6905</v>
      </c>
      <c r="X714" s="264">
        <f t="shared" si="339"/>
        <v>12.6715</v>
      </c>
      <c r="Y714" s="264">
        <f t="shared" si="340"/>
        <v>13.237</v>
      </c>
      <c r="Z714" s="264">
        <f t="shared" si="341"/>
        <v>13.637</v>
      </c>
      <c r="AA714" s="264">
        <f t="shared" si="342"/>
        <v>14.256499999999999</v>
      </c>
      <c r="AB714" s="264">
        <f t="shared" si="343"/>
        <v>14.676500000000001</v>
      </c>
      <c r="AC714" s="264">
        <f t="shared" si="344"/>
        <v>15.509499999999999</v>
      </c>
      <c r="AD714" s="264">
        <f t="shared" si="345"/>
        <v>17.072499999999998</v>
      </c>
      <c r="AF714" s="266">
        <v>712</v>
      </c>
      <c r="AG714" s="266">
        <v>-1.04E-2</v>
      </c>
      <c r="AH714" s="266">
        <v>12.03</v>
      </c>
      <c r="AI714" s="266">
        <v>0.11391</v>
      </c>
      <c r="AJ714" s="266">
        <v>8.4659999999999993</v>
      </c>
      <c r="AK714" s="266">
        <v>9.2330000000000005</v>
      </c>
      <c r="AL714" s="266">
        <v>9.7119999999999997</v>
      </c>
      <c r="AM714" s="266">
        <v>9.9760000000000009</v>
      </c>
      <c r="AN714" s="266">
        <v>10.397</v>
      </c>
      <c r="AO714" s="266">
        <v>10.691000000000001</v>
      </c>
      <c r="AP714" s="266">
        <v>11.141</v>
      </c>
      <c r="AQ714" s="266">
        <v>12.03</v>
      </c>
      <c r="AR714" s="266">
        <v>12.991</v>
      </c>
      <c r="AS714" s="266">
        <v>13.538</v>
      </c>
      <c r="AT714" s="266">
        <v>13.922000000000001</v>
      </c>
      <c r="AU714" s="266">
        <v>14.512</v>
      </c>
      <c r="AV714" s="266">
        <v>14.907999999999999</v>
      </c>
      <c r="AW714" s="266">
        <v>15.686</v>
      </c>
      <c r="AX714" s="266">
        <v>17.117000000000001</v>
      </c>
      <c r="BA714" s="372">
        <v>712</v>
      </c>
      <c r="BB714" s="372">
        <v>-0.29189999999999999</v>
      </c>
      <c r="BC714" s="372">
        <v>11.3506</v>
      </c>
      <c r="BD714" s="372">
        <v>0.12377000000000001</v>
      </c>
      <c r="BE714" s="372">
        <v>7.899</v>
      </c>
      <c r="BF714" s="372">
        <v>8.609</v>
      </c>
      <c r="BG714" s="372">
        <v>9.0619999999999994</v>
      </c>
      <c r="BH714" s="372">
        <v>9.3140000000000001</v>
      </c>
      <c r="BI714" s="372">
        <v>9.7200000000000006</v>
      </c>
      <c r="BJ714" s="372">
        <v>10.007</v>
      </c>
      <c r="BK714" s="372">
        <v>10.452</v>
      </c>
      <c r="BL714" s="372">
        <v>11.351000000000001</v>
      </c>
      <c r="BM714" s="372">
        <v>12.352</v>
      </c>
      <c r="BN714" s="372">
        <v>12.936</v>
      </c>
      <c r="BO714" s="372">
        <v>13.352</v>
      </c>
      <c r="BP714" s="372">
        <v>14.000999999999999</v>
      </c>
      <c r="BQ714" s="372">
        <v>14.445</v>
      </c>
      <c r="BR714" s="372">
        <v>15.333</v>
      </c>
      <c r="BS714" s="372">
        <v>17.027999999999999</v>
      </c>
    </row>
    <row r="715" spans="1:71" x14ac:dyDescent="0.2">
      <c r="A715" s="265">
        <f t="shared" si="346"/>
        <v>11.697500000000002</v>
      </c>
      <c r="B715" s="265">
        <f t="shared" si="347"/>
        <v>10.8025</v>
      </c>
      <c r="C715" s="265">
        <f t="shared" si="324"/>
        <v>12.6785</v>
      </c>
      <c r="D715" s="265">
        <f t="shared" si="348"/>
        <v>713</v>
      </c>
      <c r="E715" s="373">
        <f t="shared" si="349"/>
        <v>23.42505133470226</v>
      </c>
      <c r="F715" s="373">
        <f t="shared" si="350"/>
        <v>1.9520876112251881</v>
      </c>
      <c r="G715" s="373">
        <f t="shared" si="351"/>
        <v>32.42505133470226</v>
      </c>
      <c r="H715" s="374">
        <f t="shared" si="352"/>
        <v>0.99264409537011622</v>
      </c>
      <c r="I715" s="374">
        <f t="shared" si="325"/>
        <v>0.93556370173847314</v>
      </c>
      <c r="J715" s="374">
        <f t="shared" si="326"/>
        <v>0.95150589502889205</v>
      </c>
      <c r="K715" s="265" cm="1">
        <f t="array" ref="K715">$G715^gamma_drug4/($G715^gamma_drug4+(AGE_50_drug4+9)^gamma_drug4)</f>
        <v>1</v>
      </c>
      <c r="L715" s="264">
        <f t="shared" si="327"/>
        <v>713</v>
      </c>
      <c r="M715" s="264">
        <f t="shared" si="328"/>
        <v>-0.15129999999999999</v>
      </c>
      <c r="N715" s="264">
        <f t="shared" si="329"/>
        <v>11.697050000000001</v>
      </c>
      <c r="O715" s="264">
        <f t="shared" si="330"/>
        <v>0.11885000000000001</v>
      </c>
      <c r="P715" s="264">
        <f t="shared" si="331"/>
        <v>8.1865000000000006</v>
      </c>
      <c r="Q715" s="264">
        <f t="shared" si="332"/>
        <v>8.9260000000000002</v>
      </c>
      <c r="R715" s="264">
        <f t="shared" si="333"/>
        <v>9.3919999999999995</v>
      </c>
      <c r="S715" s="264">
        <f t="shared" si="334"/>
        <v>9.6509999999999998</v>
      </c>
      <c r="T715" s="264">
        <f t="shared" si="335"/>
        <v>10.064500000000001</v>
      </c>
      <c r="U715" s="264">
        <f t="shared" si="336"/>
        <v>10.355499999999999</v>
      </c>
      <c r="V715" s="264">
        <f t="shared" si="337"/>
        <v>10.8025</v>
      </c>
      <c r="W715" s="264">
        <f t="shared" si="338"/>
        <v>11.697500000000002</v>
      </c>
      <c r="X715" s="264">
        <f t="shared" si="339"/>
        <v>12.6785</v>
      </c>
      <c r="Y715" s="264">
        <f t="shared" si="340"/>
        <v>13.245000000000001</v>
      </c>
      <c r="Z715" s="264">
        <f t="shared" si="341"/>
        <v>13.645</v>
      </c>
      <c r="AA715" s="264">
        <f t="shared" si="342"/>
        <v>14.265000000000001</v>
      </c>
      <c r="AB715" s="264">
        <f t="shared" si="343"/>
        <v>14.685500000000001</v>
      </c>
      <c r="AC715" s="264">
        <f t="shared" si="344"/>
        <v>15.519</v>
      </c>
      <c r="AD715" s="264">
        <f t="shared" si="345"/>
        <v>17.0825</v>
      </c>
      <c r="AF715" s="266">
        <v>713</v>
      </c>
      <c r="AG715" s="266">
        <v>-1.06E-2</v>
      </c>
      <c r="AH715" s="266">
        <v>12.0366</v>
      </c>
      <c r="AI715" s="266">
        <v>0.11393</v>
      </c>
      <c r="AJ715" s="266">
        <v>8.4700000000000006</v>
      </c>
      <c r="AK715" s="266">
        <v>9.2379999999999995</v>
      </c>
      <c r="AL715" s="266">
        <v>9.7170000000000005</v>
      </c>
      <c r="AM715" s="266">
        <v>9.9819999999999993</v>
      </c>
      <c r="AN715" s="266">
        <v>10.403</v>
      </c>
      <c r="AO715" s="266">
        <v>10.696999999999999</v>
      </c>
      <c r="AP715" s="266">
        <v>11.147</v>
      </c>
      <c r="AQ715" s="266">
        <v>12.037000000000001</v>
      </c>
      <c r="AR715" s="266">
        <v>12.997999999999999</v>
      </c>
      <c r="AS715" s="266">
        <v>13.545999999999999</v>
      </c>
      <c r="AT715" s="266">
        <v>13.93</v>
      </c>
      <c r="AU715" s="266">
        <v>14.52</v>
      </c>
      <c r="AV715" s="266">
        <v>14.917</v>
      </c>
      <c r="AW715" s="266">
        <v>15.695</v>
      </c>
      <c r="AX715" s="266">
        <v>17.126999999999999</v>
      </c>
      <c r="BA715" s="372">
        <v>713</v>
      </c>
      <c r="BB715" s="372">
        <v>-0.29199999999999998</v>
      </c>
      <c r="BC715" s="372">
        <v>11.3575</v>
      </c>
      <c r="BD715" s="372">
        <v>0.12377000000000001</v>
      </c>
      <c r="BE715" s="372">
        <v>7.9029999999999996</v>
      </c>
      <c r="BF715" s="372">
        <v>8.6140000000000008</v>
      </c>
      <c r="BG715" s="372">
        <v>9.0670000000000002</v>
      </c>
      <c r="BH715" s="372">
        <v>9.32</v>
      </c>
      <c r="BI715" s="372">
        <v>9.7260000000000009</v>
      </c>
      <c r="BJ715" s="372">
        <v>10.013999999999999</v>
      </c>
      <c r="BK715" s="372">
        <v>10.458</v>
      </c>
      <c r="BL715" s="372">
        <v>11.358000000000001</v>
      </c>
      <c r="BM715" s="372">
        <v>12.359</v>
      </c>
      <c r="BN715" s="372">
        <v>12.944000000000001</v>
      </c>
      <c r="BO715" s="372">
        <v>13.36</v>
      </c>
      <c r="BP715" s="372">
        <v>14.01</v>
      </c>
      <c r="BQ715" s="372">
        <v>14.454000000000001</v>
      </c>
      <c r="BR715" s="372">
        <v>15.343</v>
      </c>
      <c r="BS715" s="372">
        <v>17.038</v>
      </c>
    </row>
    <row r="716" spans="1:71" x14ac:dyDescent="0.2">
      <c r="A716" s="265">
        <f t="shared" si="346"/>
        <v>11.7035</v>
      </c>
      <c r="B716" s="265">
        <f t="shared" si="347"/>
        <v>10.809000000000001</v>
      </c>
      <c r="C716" s="265">
        <f t="shared" si="324"/>
        <v>12.686500000000001</v>
      </c>
      <c r="D716" s="265">
        <f t="shared" si="348"/>
        <v>714</v>
      </c>
      <c r="E716" s="373">
        <f t="shared" si="349"/>
        <v>23.457905544147845</v>
      </c>
      <c r="F716" s="373">
        <f t="shared" si="350"/>
        <v>1.9548254620123204</v>
      </c>
      <c r="G716" s="373">
        <f t="shared" si="351"/>
        <v>32.457905544147849</v>
      </c>
      <c r="H716" s="374">
        <f t="shared" si="352"/>
        <v>0.99267619256780271</v>
      </c>
      <c r="I716" s="374">
        <f t="shared" si="325"/>
        <v>0.93574783100251346</v>
      </c>
      <c r="J716" s="374">
        <f t="shared" si="326"/>
        <v>0.95162724731019355</v>
      </c>
      <c r="K716" s="265" cm="1">
        <f t="array" ref="K716">$G716^gamma_drug4/($G716^gamma_drug4+(AGE_50_drug4+9)^gamma_drug4)</f>
        <v>1</v>
      </c>
      <c r="L716" s="264">
        <f t="shared" si="327"/>
        <v>714</v>
      </c>
      <c r="M716" s="264">
        <f t="shared" si="328"/>
        <v>-0.15145</v>
      </c>
      <c r="N716" s="264">
        <f t="shared" si="329"/>
        <v>11.703700000000001</v>
      </c>
      <c r="O716" s="264">
        <f t="shared" si="330"/>
        <v>0.118865</v>
      </c>
      <c r="P716" s="264">
        <f t="shared" si="331"/>
        <v>8.1910000000000007</v>
      </c>
      <c r="Q716" s="264">
        <f t="shared" si="332"/>
        <v>8.9305000000000003</v>
      </c>
      <c r="R716" s="264">
        <f t="shared" si="333"/>
        <v>9.3969999999999985</v>
      </c>
      <c r="S716" s="264">
        <f t="shared" si="334"/>
        <v>9.6559999999999988</v>
      </c>
      <c r="T716" s="264">
        <f t="shared" si="335"/>
        <v>10.07</v>
      </c>
      <c r="U716" s="264">
        <f t="shared" si="336"/>
        <v>10.3605</v>
      </c>
      <c r="V716" s="264">
        <f t="shared" si="337"/>
        <v>10.809000000000001</v>
      </c>
      <c r="W716" s="264">
        <f t="shared" si="338"/>
        <v>11.7035</v>
      </c>
      <c r="X716" s="264">
        <f t="shared" si="339"/>
        <v>12.686500000000001</v>
      </c>
      <c r="Y716" s="264">
        <f t="shared" si="340"/>
        <v>13.253</v>
      </c>
      <c r="Z716" s="264">
        <f t="shared" si="341"/>
        <v>13.653</v>
      </c>
      <c r="AA716" s="264">
        <f t="shared" si="342"/>
        <v>14.274000000000001</v>
      </c>
      <c r="AB716" s="264">
        <f t="shared" si="343"/>
        <v>14.693999999999999</v>
      </c>
      <c r="AC716" s="264">
        <f t="shared" si="344"/>
        <v>15.528500000000001</v>
      </c>
      <c r="AD716" s="264">
        <f t="shared" si="345"/>
        <v>17.093499999999999</v>
      </c>
      <c r="AF716" s="266">
        <v>714</v>
      </c>
      <c r="AG716" s="266">
        <v>-1.0800000000000001E-2</v>
      </c>
      <c r="AH716" s="266">
        <v>12.043100000000001</v>
      </c>
      <c r="AI716" s="266">
        <v>0.11395</v>
      </c>
      <c r="AJ716" s="266">
        <v>8.4740000000000002</v>
      </c>
      <c r="AK716" s="266">
        <v>9.2420000000000009</v>
      </c>
      <c r="AL716" s="266">
        <v>9.7219999999999995</v>
      </c>
      <c r="AM716" s="266">
        <v>9.9870000000000001</v>
      </c>
      <c r="AN716" s="266">
        <v>10.407999999999999</v>
      </c>
      <c r="AO716" s="266">
        <v>10.702</v>
      </c>
      <c r="AP716" s="266">
        <v>11.153</v>
      </c>
      <c r="AQ716" s="266">
        <v>12.042999999999999</v>
      </c>
      <c r="AR716" s="266">
        <v>13.006</v>
      </c>
      <c r="AS716" s="266">
        <v>13.554</v>
      </c>
      <c r="AT716" s="266">
        <v>13.938000000000001</v>
      </c>
      <c r="AU716" s="266">
        <v>14.529</v>
      </c>
      <c r="AV716" s="266">
        <v>14.925000000000001</v>
      </c>
      <c r="AW716" s="266">
        <v>15.705</v>
      </c>
      <c r="AX716" s="266">
        <v>17.138000000000002</v>
      </c>
      <c r="BA716" s="372">
        <v>714</v>
      </c>
      <c r="BB716" s="372">
        <v>-0.29210000000000003</v>
      </c>
      <c r="BC716" s="372">
        <v>11.3643</v>
      </c>
      <c r="BD716" s="372">
        <v>0.12378</v>
      </c>
      <c r="BE716" s="372">
        <v>7.9080000000000004</v>
      </c>
      <c r="BF716" s="372">
        <v>8.6189999999999998</v>
      </c>
      <c r="BG716" s="372">
        <v>9.0719999999999992</v>
      </c>
      <c r="BH716" s="372">
        <v>9.3249999999999993</v>
      </c>
      <c r="BI716" s="372">
        <v>9.7319999999999993</v>
      </c>
      <c r="BJ716" s="372">
        <v>10.019</v>
      </c>
      <c r="BK716" s="372">
        <v>10.465</v>
      </c>
      <c r="BL716" s="372">
        <v>11.364000000000001</v>
      </c>
      <c r="BM716" s="372">
        <v>12.367000000000001</v>
      </c>
      <c r="BN716" s="372">
        <v>12.952</v>
      </c>
      <c r="BO716" s="372">
        <v>13.368</v>
      </c>
      <c r="BP716" s="372">
        <v>14.019</v>
      </c>
      <c r="BQ716" s="372">
        <v>14.462999999999999</v>
      </c>
      <c r="BR716" s="372">
        <v>15.352</v>
      </c>
      <c r="BS716" s="372">
        <v>17.048999999999999</v>
      </c>
    </row>
    <row r="717" spans="1:71" x14ac:dyDescent="0.2">
      <c r="A717" s="265">
        <f t="shared" si="346"/>
        <v>11.7105</v>
      </c>
      <c r="B717" s="265">
        <f t="shared" si="347"/>
        <v>10.814499999999999</v>
      </c>
      <c r="C717" s="265">
        <f t="shared" si="324"/>
        <v>12.6935</v>
      </c>
      <c r="D717" s="265">
        <f t="shared" si="348"/>
        <v>715</v>
      </c>
      <c r="E717" s="373">
        <f t="shared" si="349"/>
        <v>23.49075975359343</v>
      </c>
      <c r="F717" s="373">
        <f t="shared" si="350"/>
        <v>1.9575633127994525</v>
      </c>
      <c r="G717" s="373">
        <f t="shared" si="351"/>
        <v>32.49075975359343</v>
      </c>
      <c r="H717" s="374">
        <f t="shared" si="352"/>
        <v>0.99270811847750762</v>
      </c>
      <c r="I717" s="374">
        <f t="shared" si="325"/>
        <v>0.93593128460173036</v>
      </c>
      <c r="J717" s="374">
        <f t="shared" si="326"/>
        <v>0.9517481889827758</v>
      </c>
      <c r="K717" s="265" cm="1">
        <f t="array" ref="K717">$G717^gamma_drug4/($G717^gamma_drug4+(AGE_50_drug4+9)^gamma_drug4)</f>
        <v>1</v>
      </c>
      <c r="L717" s="264">
        <f t="shared" si="327"/>
        <v>715</v>
      </c>
      <c r="M717" s="264">
        <f t="shared" si="328"/>
        <v>-0.15160000000000001</v>
      </c>
      <c r="N717" s="264">
        <f t="shared" si="329"/>
        <v>11.71045</v>
      </c>
      <c r="O717" s="264">
        <f t="shared" si="330"/>
        <v>0.11888</v>
      </c>
      <c r="P717" s="264">
        <f t="shared" si="331"/>
        <v>8.1954999999999991</v>
      </c>
      <c r="Q717" s="264">
        <f t="shared" si="332"/>
        <v>8.9355000000000011</v>
      </c>
      <c r="R717" s="264">
        <f t="shared" si="333"/>
        <v>9.4024999999999999</v>
      </c>
      <c r="S717" s="264">
        <f t="shared" si="334"/>
        <v>9.6615000000000002</v>
      </c>
      <c r="T717" s="264">
        <f t="shared" si="335"/>
        <v>10.0755</v>
      </c>
      <c r="U717" s="264">
        <f t="shared" si="336"/>
        <v>10.3665</v>
      </c>
      <c r="V717" s="264">
        <f t="shared" si="337"/>
        <v>10.814499999999999</v>
      </c>
      <c r="W717" s="264">
        <f t="shared" si="338"/>
        <v>11.7105</v>
      </c>
      <c r="X717" s="264">
        <f t="shared" si="339"/>
        <v>12.6935</v>
      </c>
      <c r="Y717" s="264">
        <f t="shared" si="340"/>
        <v>13.260999999999999</v>
      </c>
      <c r="Z717" s="264">
        <f t="shared" si="341"/>
        <v>13.6615</v>
      </c>
      <c r="AA717" s="264">
        <f t="shared" si="342"/>
        <v>14.282</v>
      </c>
      <c r="AB717" s="264">
        <f t="shared" si="343"/>
        <v>14.702999999999999</v>
      </c>
      <c r="AC717" s="264">
        <f t="shared" si="344"/>
        <v>15.538</v>
      </c>
      <c r="AD717" s="264">
        <f t="shared" si="345"/>
        <v>17.104500000000002</v>
      </c>
      <c r="AF717" s="266">
        <v>715</v>
      </c>
      <c r="AG717" s="266">
        <v>-1.0999999999999999E-2</v>
      </c>
      <c r="AH717" s="266">
        <v>12.0497</v>
      </c>
      <c r="AI717" s="266">
        <v>0.11397</v>
      </c>
      <c r="AJ717" s="266">
        <v>8.4779999999999998</v>
      </c>
      <c r="AK717" s="266">
        <v>9.2469999999999999</v>
      </c>
      <c r="AL717" s="266">
        <v>9.7270000000000003</v>
      </c>
      <c r="AM717" s="266">
        <v>9.9920000000000009</v>
      </c>
      <c r="AN717" s="266">
        <v>10.413</v>
      </c>
      <c r="AO717" s="266">
        <v>10.708</v>
      </c>
      <c r="AP717" s="266">
        <v>11.157999999999999</v>
      </c>
      <c r="AQ717" s="266">
        <v>12.05</v>
      </c>
      <c r="AR717" s="266">
        <v>13.013</v>
      </c>
      <c r="AS717" s="266">
        <v>13.561999999999999</v>
      </c>
      <c r="AT717" s="266">
        <v>13.946</v>
      </c>
      <c r="AU717" s="266">
        <v>14.537000000000001</v>
      </c>
      <c r="AV717" s="266">
        <v>14.933999999999999</v>
      </c>
      <c r="AW717" s="266">
        <v>15.714</v>
      </c>
      <c r="AX717" s="266">
        <v>17.149000000000001</v>
      </c>
      <c r="BA717" s="372">
        <v>715</v>
      </c>
      <c r="BB717" s="372">
        <v>-0.29220000000000002</v>
      </c>
      <c r="BC717" s="372">
        <v>11.3712</v>
      </c>
      <c r="BD717" s="372">
        <v>0.12379</v>
      </c>
      <c r="BE717" s="372">
        <v>7.9130000000000003</v>
      </c>
      <c r="BF717" s="372">
        <v>8.6240000000000006</v>
      </c>
      <c r="BG717" s="372">
        <v>9.0779999999999994</v>
      </c>
      <c r="BH717" s="372">
        <v>9.3309999999999995</v>
      </c>
      <c r="BI717" s="372">
        <v>9.7379999999999995</v>
      </c>
      <c r="BJ717" s="372">
        <v>10.025</v>
      </c>
      <c r="BK717" s="372">
        <v>10.471</v>
      </c>
      <c r="BL717" s="372">
        <v>11.371</v>
      </c>
      <c r="BM717" s="372">
        <v>12.374000000000001</v>
      </c>
      <c r="BN717" s="372">
        <v>12.96</v>
      </c>
      <c r="BO717" s="372">
        <v>13.377000000000001</v>
      </c>
      <c r="BP717" s="372">
        <v>14.026999999999999</v>
      </c>
      <c r="BQ717" s="372">
        <v>14.472</v>
      </c>
      <c r="BR717" s="372">
        <v>15.362</v>
      </c>
      <c r="BS717" s="372">
        <v>17.059999999999999</v>
      </c>
    </row>
    <row r="718" spans="1:71" x14ac:dyDescent="0.2">
      <c r="A718" s="265">
        <f t="shared" si="346"/>
        <v>11.716999999999999</v>
      </c>
      <c r="B718" s="265">
        <f t="shared" si="347"/>
        <v>10.820499999999999</v>
      </c>
      <c r="C718" s="265">
        <f t="shared" si="324"/>
        <v>12.701000000000001</v>
      </c>
      <c r="D718" s="265">
        <f t="shared" si="348"/>
        <v>716</v>
      </c>
      <c r="E718" s="373">
        <f t="shared" si="349"/>
        <v>23.523613963039015</v>
      </c>
      <c r="F718" s="373">
        <f t="shared" si="350"/>
        <v>1.9603011635865846</v>
      </c>
      <c r="G718" s="373">
        <f t="shared" si="351"/>
        <v>32.523613963039011</v>
      </c>
      <c r="H718" s="374">
        <f t="shared" si="352"/>
        <v>0.99273987417621723</v>
      </c>
      <c r="I718" s="374">
        <f t="shared" si="325"/>
        <v>0.93611406549015408</v>
      </c>
      <c r="J718" s="374">
        <f t="shared" si="326"/>
        <v>0.95186872177242454</v>
      </c>
      <c r="K718" s="265" cm="1">
        <f t="array" ref="K718">$G718^gamma_drug4/($G718^gamma_drug4+(AGE_50_drug4+9)^gamma_drug4)</f>
        <v>1</v>
      </c>
      <c r="L718" s="264">
        <f t="shared" si="327"/>
        <v>716</v>
      </c>
      <c r="M718" s="264">
        <f t="shared" si="328"/>
        <v>-0.15175</v>
      </c>
      <c r="N718" s="264">
        <f t="shared" si="329"/>
        <v>11.71715</v>
      </c>
      <c r="O718" s="264">
        <f t="shared" si="330"/>
        <v>0.11889</v>
      </c>
      <c r="P718" s="264">
        <f t="shared" si="331"/>
        <v>8.1999999999999993</v>
      </c>
      <c r="Q718" s="264">
        <f t="shared" si="332"/>
        <v>8.9410000000000007</v>
      </c>
      <c r="R718" s="264">
        <f t="shared" si="333"/>
        <v>9.4074999999999989</v>
      </c>
      <c r="S718" s="264">
        <f t="shared" si="334"/>
        <v>9.6664999999999992</v>
      </c>
      <c r="T718" s="264">
        <f t="shared" si="335"/>
        <v>10.0815</v>
      </c>
      <c r="U718" s="264">
        <f t="shared" si="336"/>
        <v>10.3725</v>
      </c>
      <c r="V718" s="264">
        <f t="shared" si="337"/>
        <v>10.820499999999999</v>
      </c>
      <c r="W718" s="264">
        <f t="shared" si="338"/>
        <v>11.716999999999999</v>
      </c>
      <c r="X718" s="264">
        <f t="shared" si="339"/>
        <v>12.701000000000001</v>
      </c>
      <c r="Y718" s="264">
        <f t="shared" si="340"/>
        <v>13.2685</v>
      </c>
      <c r="Z718" s="264">
        <f t="shared" si="341"/>
        <v>13.669499999999999</v>
      </c>
      <c r="AA718" s="264">
        <f t="shared" si="342"/>
        <v>14.2905</v>
      </c>
      <c r="AB718" s="264">
        <f t="shared" si="343"/>
        <v>14.712</v>
      </c>
      <c r="AC718" s="264">
        <f t="shared" si="344"/>
        <v>15.547499999999999</v>
      </c>
      <c r="AD718" s="264">
        <f t="shared" si="345"/>
        <v>17.115000000000002</v>
      </c>
      <c r="AF718" s="266">
        <v>716</v>
      </c>
      <c r="AG718" s="266">
        <v>-1.11E-2</v>
      </c>
      <c r="AH718" s="266">
        <v>12.0563</v>
      </c>
      <c r="AI718" s="266">
        <v>0.11398999999999999</v>
      </c>
      <c r="AJ718" s="266">
        <v>8.4830000000000005</v>
      </c>
      <c r="AK718" s="266">
        <v>9.2520000000000007</v>
      </c>
      <c r="AL718" s="266">
        <v>9.7319999999999993</v>
      </c>
      <c r="AM718" s="266">
        <v>9.9969999999999999</v>
      </c>
      <c r="AN718" s="266">
        <v>10.419</v>
      </c>
      <c r="AO718" s="266">
        <v>10.714</v>
      </c>
      <c r="AP718" s="266">
        <v>11.164</v>
      </c>
      <c r="AQ718" s="266">
        <v>12.055999999999999</v>
      </c>
      <c r="AR718" s="266">
        <v>13.02</v>
      </c>
      <c r="AS718" s="266">
        <v>13.569000000000001</v>
      </c>
      <c r="AT718" s="266">
        <v>13.954000000000001</v>
      </c>
      <c r="AU718" s="266">
        <v>14.545</v>
      </c>
      <c r="AV718" s="266">
        <v>14.943</v>
      </c>
      <c r="AW718" s="266">
        <v>15.724</v>
      </c>
      <c r="AX718" s="266">
        <v>17.158999999999999</v>
      </c>
      <c r="BA718" s="372">
        <v>716</v>
      </c>
      <c r="BB718" s="372">
        <v>-0.29239999999999999</v>
      </c>
      <c r="BC718" s="372">
        <v>11.378</v>
      </c>
      <c r="BD718" s="372">
        <v>0.12379</v>
      </c>
      <c r="BE718" s="372">
        <v>7.9169999999999998</v>
      </c>
      <c r="BF718" s="372">
        <v>8.6300000000000008</v>
      </c>
      <c r="BG718" s="372">
        <v>9.0830000000000002</v>
      </c>
      <c r="BH718" s="372">
        <v>9.3360000000000003</v>
      </c>
      <c r="BI718" s="372">
        <v>9.7439999999999998</v>
      </c>
      <c r="BJ718" s="372">
        <v>10.031000000000001</v>
      </c>
      <c r="BK718" s="372">
        <v>10.477</v>
      </c>
      <c r="BL718" s="372">
        <v>11.378</v>
      </c>
      <c r="BM718" s="372">
        <v>12.382</v>
      </c>
      <c r="BN718" s="372">
        <v>12.968</v>
      </c>
      <c r="BO718" s="372">
        <v>13.385</v>
      </c>
      <c r="BP718" s="372">
        <v>14.036</v>
      </c>
      <c r="BQ718" s="372">
        <v>14.481</v>
      </c>
      <c r="BR718" s="372">
        <v>15.371</v>
      </c>
      <c r="BS718" s="372">
        <v>17.071000000000002</v>
      </c>
    </row>
    <row r="719" spans="1:71" x14ac:dyDescent="0.2">
      <c r="A719" s="265">
        <f t="shared" si="346"/>
        <v>11.724</v>
      </c>
      <c r="B719" s="265">
        <f t="shared" si="347"/>
        <v>10.826499999999999</v>
      </c>
      <c r="C719" s="265">
        <f t="shared" si="324"/>
        <v>12.708500000000001</v>
      </c>
      <c r="D719" s="265">
        <f t="shared" si="348"/>
        <v>717</v>
      </c>
      <c r="E719" s="373">
        <f t="shared" si="349"/>
        <v>23.5564681724846</v>
      </c>
      <c r="F719" s="373">
        <f t="shared" si="350"/>
        <v>1.9630390143737166</v>
      </c>
      <c r="G719" s="373">
        <f t="shared" si="351"/>
        <v>32.5564681724846</v>
      </c>
      <c r="H719" s="374">
        <f t="shared" si="352"/>
        <v>0.9927714607331537</v>
      </c>
      <c r="I719" s="374">
        <f t="shared" si="325"/>
        <v>0.93629617660728648</v>
      </c>
      <c r="J719" s="374">
        <f t="shared" si="326"/>
        <v>0.95198884739639289</v>
      </c>
      <c r="K719" s="265" cm="1">
        <f t="array" ref="K719">$G719^gamma_drug4/($G719^gamma_drug4+(AGE_50_drug4+9)^gamma_drug4)</f>
        <v>1</v>
      </c>
      <c r="L719" s="264">
        <f t="shared" si="327"/>
        <v>717</v>
      </c>
      <c r="M719" s="264">
        <f t="shared" si="328"/>
        <v>-0.15189999999999998</v>
      </c>
      <c r="N719" s="264">
        <f t="shared" si="329"/>
        <v>11.7239</v>
      </c>
      <c r="O719" s="264">
        <f t="shared" si="330"/>
        <v>0.118905</v>
      </c>
      <c r="P719" s="264">
        <f t="shared" si="331"/>
        <v>8.2044999999999995</v>
      </c>
      <c r="Q719" s="264">
        <f t="shared" si="332"/>
        <v>8.9454999999999991</v>
      </c>
      <c r="R719" s="264">
        <f t="shared" si="333"/>
        <v>9.4130000000000003</v>
      </c>
      <c r="S719" s="264">
        <f t="shared" si="334"/>
        <v>9.6720000000000006</v>
      </c>
      <c r="T719" s="264">
        <f t="shared" si="335"/>
        <v>10.086500000000001</v>
      </c>
      <c r="U719" s="264">
        <f t="shared" si="336"/>
        <v>10.378</v>
      </c>
      <c r="V719" s="264">
        <f t="shared" si="337"/>
        <v>10.826499999999999</v>
      </c>
      <c r="W719" s="264">
        <f t="shared" si="338"/>
        <v>11.724</v>
      </c>
      <c r="X719" s="264">
        <f t="shared" si="339"/>
        <v>12.708500000000001</v>
      </c>
      <c r="Y719" s="264">
        <f t="shared" si="340"/>
        <v>13.2765</v>
      </c>
      <c r="Z719" s="264">
        <f t="shared" si="341"/>
        <v>13.6775</v>
      </c>
      <c r="AA719" s="264">
        <f t="shared" si="342"/>
        <v>14.2995</v>
      </c>
      <c r="AB719" s="264">
        <f t="shared" si="343"/>
        <v>14.721</v>
      </c>
      <c r="AC719" s="264">
        <f t="shared" si="344"/>
        <v>15.557</v>
      </c>
      <c r="AD719" s="264">
        <f t="shared" si="345"/>
        <v>17.126000000000001</v>
      </c>
      <c r="AF719" s="266">
        <v>717</v>
      </c>
      <c r="AG719" s="266">
        <v>-1.1299999999999999E-2</v>
      </c>
      <c r="AH719" s="266">
        <v>12.062900000000001</v>
      </c>
      <c r="AI719" s="266">
        <v>0.11401</v>
      </c>
      <c r="AJ719" s="266">
        <v>8.4870000000000001</v>
      </c>
      <c r="AK719" s="266">
        <v>9.2560000000000002</v>
      </c>
      <c r="AL719" s="266">
        <v>9.7370000000000001</v>
      </c>
      <c r="AM719" s="266">
        <v>10.002000000000001</v>
      </c>
      <c r="AN719" s="266">
        <v>10.423999999999999</v>
      </c>
      <c r="AO719" s="266">
        <v>10.718999999999999</v>
      </c>
      <c r="AP719" s="266">
        <v>11.17</v>
      </c>
      <c r="AQ719" s="266">
        <v>12.063000000000001</v>
      </c>
      <c r="AR719" s="266">
        <v>13.028</v>
      </c>
      <c r="AS719" s="266">
        <v>13.577</v>
      </c>
      <c r="AT719" s="266">
        <v>13.962</v>
      </c>
      <c r="AU719" s="266">
        <v>14.554</v>
      </c>
      <c r="AV719" s="266">
        <v>14.952</v>
      </c>
      <c r="AW719" s="266">
        <v>15.733000000000001</v>
      </c>
      <c r="AX719" s="266">
        <v>17.170000000000002</v>
      </c>
      <c r="BA719" s="372">
        <v>717</v>
      </c>
      <c r="BB719" s="372">
        <v>-0.29249999999999998</v>
      </c>
      <c r="BC719" s="372">
        <v>11.3849</v>
      </c>
      <c r="BD719" s="372">
        <v>0.12379999999999999</v>
      </c>
      <c r="BE719" s="372">
        <v>7.9219999999999997</v>
      </c>
      <c r="BF719" s="372">
        <v>8.6349999999999998</v>
      </c>
      <c r="BG719" s="372">
        <v>9.0890000000000004</v>
      </c>
      <c r="BH719" s="372">
        <v>9.3420000000000005</v>
      </c>
      <c r="BI719" s="372">
        <v>9.7490000000000006</v>
      </c>
      <c r="BJ719" s="372">
        <v>10.037000000000001</v>
      </c>
      <c r="BK719" s="372">
        <v>10.483000000000001</v>
      </c>
      <c r="BL719" s="372">
        <v>11.385</v>
      </c>
      <c r="BM719" s="372">
        <v>12.388999999999999</v>
      </c>
      <c r="BN719" s="372">
        <v>12.976000000000001</v>
      </c>
      <c r="BO719" s="372">
        <v>13.393000000000001</v>
      </c>
      <c r="BP719" s="372">
        <v>14.045</v>
      </c>
      <c r="BQ719" s="372">
        <v>14.49</v>
      </c>
      <c r="BR719" s="372">
        <v>15.381</v>
      </c>
      <c r="BS719" s="372">
        <v>17.082000000000001</v>
      </c>
    </row>
    <row r="720" spans="1:71" x14ac:dyDescent="0.2">
      <c r="A720" s="265">
        <f t="shared" si="346"/>
        <v>11.730499999999999</v>
      </c>
      <c r="B720" s="265">
        <f t="shared" si="347"/>
        <v>10.833</v>
      </c>
      <c r="C720" s="265">
        <f t="shared" si="324"/>
        <v>12.716000000000001</v>
      </c>
      <c r="D720" s="265">
        <f t="shared" si="348"/>
        <v>718</v>
      </c>
      <c r="E720" s="373">
        <f t="shared" si="349"/>
        <v>23.589322381930184</v>
      </c>
      <c r="F720" s="373">
        <f t="shared" si="350"/>
        <v>1.9657768651608487</v>
      </c>
      <c r="G720" s="373">
        <f t="shared" si="351"/>
        <v>32.589322381930188</v>
      </c>
      <c r="H720" s="374">
        <f t="shared" si="352"/>
        <v>0.99280287920983867</v>
      </c>
      <c r="I720" s="374">
        <f t="shared" si="325"/>
        <v>0.93647762087817754</v>
      </c>
      <c r="J720" s="374">
        <f t="shared" si="326"/>
        <v>0.95210856756344875</v>
      </c>
      <c r="K720" s="265" cm="1">
        <f t="array" ref="K720">$G720^gamma_drug4/($G720^gamma_drug4+(AGE_50_drug4+9)^gamma_drug4)</f>
        <v>1</v>
      </c>
      <c r="L720" s="264">
        <f t="shared" si="327"/>
        <v>718</v>
      </c>
      <c r="M720" s="264">
        <f t="shared" si="328"/>
        <v>-0.15205000000000002</v>
      </c>
      <c r="N720" s="264">
        <f t="shared" si="329"/>
        <v>11.730550000000001</v>
      </c>
      <c r="O720" s="264">
        <f t="shared" si="330"/>
        <v>0.11892</v>
      </c>
      <c r="P720" s="264">
        <f t="shared" si="331"/>
        <v>8.2089999999999996</v>
      </c>
      <c r="Q720" s="264">
        <f t="shared" si="332"/>
        <v>8.9504999999999999</v>
      </c>
      <c r="R720" s="264">
        <f t="shared" si="333"/>
        <v>9.4179999999999993</v>
      </c>
      <c r="S720" s="264">
        <f t="shared" si="334"/>
        <v>9.6769999999999996</v>
      </c>
      <c r="T720" s="264">
        <f t="shared" si="335"/>
        <v>10.092500000000001</v>
      </c>
      <c r="U720" s="264">
        <f t="shared" si="336"/>
        <v>10.384</v>
      </c>
      <c r="V720" s="264">
        <f t="shared" si="337"/>
        <v>10.833</v>
      </c>
      <c r="W720" s="264">
        <f t="shared" si="338"/>
        <v>11.730499999999999</v>
      </c>
      <c r="X720" s="264">
        <f t="shared" si="339"/>
        <v>12.716000000000001</v>
      </c>
      <c r="Y720" s="264">
        <f t="shared" si="340"/>
        <v>13.284000000000001</v>
      </c>
      <c r="Z720" s="264">
        <f t="shared" si="341"/>
        <v>13.685500000000001</v>
      </c>
      <c r="AA720" s="264">
        <f t="shared" si="342"/>
        <v>14.307500000000001</v>
      </c>
      <c r="AB720" s="264">
        <f t="shared" si="343"/>
        <v>14.729500000000002</v>
      </c>
      <c r="AC720" s="264">
        <f t="shared" si="344"/>
        <v>15.566500000000001</v>
      </c>
      <c r="AD720" s="264">
        <f t="shared" si="345"/>
        <v>17.136499999999998</v>
      </c>
      <c r="AF720" s="266">
        <v>718</v>
      </c>
      <c r="AG720" s="266">
        <v>-1.15E-2</v>
      </c>
      <c r="AH720" s="266">
        <v>12.0694</v>
      </c>
      <c r="AI720" s="266">
        <v>0.11403000000000001</v>
      </c>
      <c r="AJ720" s="266">
        <v>8.4909999999999997</v>
      </c>
      <c r="AK720" s="266">
        <v>9.2609999999999992</v>
      </c>
      <c r="AL720" s="266">
        <v>9.7420000000000009</v>
      </c>
      <c r="AM720" s="266">
        <v>10.007</v>
      </c>
      <c r="AN720" s="266">
        <v>10.43</v>
      </c>
      <c r="AO720" s="266">
        <v>10.725</v>
      </c>
      <c r="AP720" s="266">
        <v>11.176</v>
      </c>
      <c r="AQ720" s="266">
        <v>12.069000000000001</v>
      </c>
      <c r="AR720" s="266">
        <v>13.035</v>
      </c>
      <c r="AS720" s="266">
        <v>13.585000000000001</v>
      </c>
      <c r="AT720" s="266">
        <v>13.97</v>
      </c>
      <c r="AU720" s="266">
        <v>14.561999999999999</v>
      </c>
      <c r="AV720" s="266">
        <v>14.96</v>
      </c>
      <c r="AW720" s="266">
        <v>15.742000000000001</v>
      </c>
      <c r="AX720" s="266">
        <v>17.18</v>
      </c>
      <c r="BA720" s="372">
        <v>718</v>
      </c>
      <c r="BB720" s="372">
        <v>-0.29260000000000003</v>
      </c>
      <c r="BC720" s="372">
        <v>11.3917</v>
      </c>
      <c r="BD720" s="372">
        <v>0.12381</v>
      </c>
      <c r="BE720" s="372">
        <v>7.9269999999999996</v>
      </c>
      <c r="BF720" s="372">
        <v>8.64</v>
      </c>
      <c r="BG720" s="372">
        <v>9.0939999999999994</v>
      </c>
      <c r="BH720" s="372">
        <v>9.3469999999999995</v>
      </c>
      <c r="BI720" s="372">
        <v>9.7550000000000008</v>
      </c>
      <c r="BJ720" s="372">
        <v>10.042999999999999</v>
      </c>
      <c r="BK720" s="372">
        <v>10.49</v>
      </c>
      <c r="BL720" s="372">
        <v>11.391999999999999</v>
      </c>
      <c r="BM720" s="372">
        <v>12.397</v>
      </c>
      <c r="BN720" s="372">
        <v>12.983000000000001</v>
      </c>
      <c r="BO720" s="372">
        <v>13.401</v>
      </c>
      <c r="BP720" s="372">
        <v>14.053000000000001</v>
      </c>
      <c r="BQ720" s="372">
        <v>14.499000000000001</v>
      </c>
      <c r="BR720" s="372">
        <v>15.391</v>
      </c>
      <c r="BS720" s="372">
        <v>17.093</v>
      </c>
    </row>
    <row r="721" spans="1:71" x14ac:dyDescent="0.2">
      <c r="A721" s="265">
        <f t="shared" si="346"/>
        <v>11.737500000000001</v>
      </c>
      <c r="B721" s="265">
        <f t="shared" si="347"/>
        <v>10.839</v>
      </c>
      <c r="C721" s="265">
        <f t="shared" si="324"/>
        <v>12.722999999999999</v>
      </c>
      <c r="D721" s="265">
        <f t="shared" si="348"/>
        <v>719</v>
      </c>
      <c r="E721" s="373">
        <f t="shared" si="349"/>
        <v>23.622176591375769</v>
      </c>
      <c r="F721" s="373">
        <f t="shared" si="350"/>
        <v>1.9685147159479808</v>
      </c>
      <c r="G721" s="373">
        <f t="shared" si="351"/>
        <v>32.622176591375769</v>
      </c>
      <c r="H721" s="374">
        <f t="shared" si="352"/>
        <v>0.99283413066015513</v>
      </c>
      <c r="I721" s="374">
        <f t="shared" si="325"/>
        <v>0.93665840121350086</v>
      </c>
      <c r="J721" s="374">
        <f t="shared" si="326"/>
        <v>0.95222788397392177</v>
      </c>
      <c r="K721" s="265" cm="1">
        <f t="array" ref="K721">$G721^gamma_drug4/($G721^gamma_drug4+(AGE_50_drug4+9)^gamma_drug4)</f>
        <v>1</v>
      </c>
      <c r="L721" s="264">
        <f t="shared" si="327"/>
        <v>719</v>
      </c>
      <c r="M721" s="264">
        <f t="shared" si="328"/>
        <v>-0.1522</v>
      </c>
      <c r="N721" s="264">
        <f t="shared" si="329"/>
        <v>11.737300000000001</v>
      </c>
      <c r="O721" s="264">
        <f t="shared" si="330"/>
        <v>0.11893000000000001</v>
      </c>
      <c r="P721" s="264">
        <f t="shared" si="331"/>
        <v>8.2129999999999992</v>
      </c>
      <c r="Q721" s="264">
        <f t="shared" si="332"/>
        <v>8.9555000000000007</v>
      </c>
      <c r="R721" s="264">
        <f t="shared" si="333"/>
        <v>9.423</v>
      </c>
      <c r="S721" s="264">
        <f t="shared" si="334"/>
        <v>9.6829999999999998</v>
      </c>
      <c r="T721" s="264">
        <f t="shared" si="335"/>
        <v>10.097999999999999</v>
      </c>
      <c r="U721" s="264">
        <f t="shared" si="336"/>
        <v>10.39</v>
      </c>
      <c r="V721" s="264">
        <f t="shared" si="337"/>
        <v>10.839</v>
      </c>
      <c r="W721" s="264">
        <f t="shared" si="338"/>
        <v>11.737500000000001</v>
      </c>
      <c r="X721" s="264">
        <f t="shared" si="339"/>
        <v>12.722999999999999</v>
      </c>
      <c r="Y721" s="264">
        <f t="shared" si="340"/>
        <v>13.291499999999999</v>
      </c>
      <c r="Z721" s="264">
        <f t="shared" si="341"/>
        <v>13.693999999999999</v>
      </c>
      <c r="AA721" s="264">
        <f t="shared" si="342"/>
        <v>14.3165</v>
      </c>
      <c r="AB721" s="264">
        <f t="shared" si="343"/>
        <v>14.738499999999998</v>
      </c>
      <c r="AC721" s="264">
        <f t="shared" si="344"/>
        <v>15.576000000000001</v>
      </c>
      <c r="AD721" s="264">
        <f t="shared" si="345"/>
        <v>17.147500000000001</v>
      </c>
      <c r="AF721" s="266">
        <v>719</v>
      </c>
      <c r="AG721" s="266">
        <v>-1.17E-2</v>
      </c>
      <c r="AH721" s="266">
        <v>12.076000000000001</v>
      </c>
      <c r="AI721" s="266">
        <v>0.11404</v>
      </c>
      <c r="AJ721" s="266">
        <v>8.4949999999999992</v>
      </c>
      <c r="AK721" s="266">
        <v>9.266</v>
      </c>
      <c r="AL721" s="266">
        <v>9.7469999999999999</v>
      </c>
      <c r="AM721" s="266">
        <v>10.013</v>
      </c>
      <c r="AN721" s="266">
        <v>10.435</v>
      </c>
      <c r="AO721" s="266">
        <v>10.731</v>
      </c>
      <c r="AP721" s="266">
        <v>11.182</v>
      </c>
      <c r="AQ721" s="266">
        <v>12.076000000000001</v>
      </c>
      <c r="AR721" s="266">
        <v>13.042</v>
      </c>
      <c r="AS721" s="266">
        <v>13.592000000000001</v>
      </c>
      <c r="AT721" s="266">
        <v>13.978</v>
      </c>
      <c r="AU721" s="266">
        <v>14.571</v>
      </c>
      <c r="AV721" s="266">
        <v>14.968999999999999</v>
      </c>
      <c r="AW721" s="266">
        <v>15.750999999999999</v>
      </c>
      <c r="AX721" s="266">
        <v>17.190999999999999</v>
      </c>
      <c r="BA721" s="372">
        <v>719</v>
      </c>
      <c r="BB721" s="372">
        <v>-0.29270000000000002</v>
      </c>
      <c r="BC721" s="372">
        <v>11.3986</v>
      </c>
      <c r="BD721" s="372">
        <v>0.12382</v>
      </c>
      <c r="BE721" s="372">
        <v>7.931</v>
      </c>
      <c r="BF721" s="372">
        <v>8.6449999999999996</v>
      </c>
      <c r="BG721" s="372">
        <v>9.0990000000000002</v>
      </c>
      <c r="BH721" s="372">
        <v>9.3529999999999998</v>
      </c>
      <c r="BI721" s="372">
        <v>9.7609999999999992</v>
      </c>
      <c r="BJ721" s="372">
        <v>10.048999999999999</v>
      </c>
      <c r="BK721" s="372">
        <v>10.496</v>
      </c>
      <c r="BL721" s="372">
        <v>11.398999999999999</v>
      </c>
      <c r="BM721" s="372">
        <v>12.404</v>
      </c>
      <c r="BN721" s="372">
        <v>12.991</v>
      </c>
      <c r="BO721" s="372">
        <v>13.41</v>
      </c>
      <c r="BP721" s="372">
        <v>14.061999999999999</v>
      </c>
      <c r="BQ721" s="372">
        <v>14.507999999999999</v>
      </c>
      <c r="BR721" s="372">
        <v>15.401</v>
      </c>
      <c r="BS721" s="372">
        <v>17.103999999999999</v>
      </c>
    </row>
    <row r="722" spans="1:71" x14ac:dyDescent="0.2">
      <c r="A722" s="265">
        <f t="shared" si="346"/>
        <v>11.7445</v>
      </c>
      <c r="B722" s="265">
        <f t="shared" si="347"/>
        <v>10.845000000000001</v>
      </c>
      <c r="C722" s="265">
        <f t="shared" si="324"/>
        <v>12.730499999999999</v>
      </c>
      <c r="D722" s="265">
        <f t="shared" si="348"/>
        <v>720</v>
      </c>
      <c r="E722" s="373">
        <f t="shared" si="349"/>
        <v>23.655030800821354</v>
      </c>
      <c r="F722" s="373">
        <f t="shared" si="350"/>
        <v>1.9712525667351128</v>
      </c>
      <c r="G722" s="373">
        <f t="shared" si="351"/>
        <v>32.655030800821351</v>
      </c>
      <c r="H722" s="374">
        <f t="shared" si="352"/>
        <v>0.99286521613040901</v>
      </c>
      <c r="I722" s="374">
        <f t="shared" si="325"/>
        <v>0.93683852050962813</v>
      </c>
      <c r="J722" s="374">
        <f t="shared" si="326"/>
        <v>0.95234679831975144</v>
      </c>
      <c r="K722" s="265" cm="1">
        <f t="array" ref="K722">$G722^gamma_drug4/($G722^gamma_drug4+(AGE_50_drug4+9)^gamma_drug4)</f>
        <v>1</v>
      </c>
      <c r="L722" s="264">
        <f t="shared" si="327"/>
        <v>720</v>
      </c>
      <c r="M722" s="264">
        <f t="shared" si="328"/>
        <v>-0.15229999999999999</v>
      </c>
      <c r="N722" s="264">
        <f t="shared" si="329"/>
        <v>11.74405</v>
      </c>
      <c r="O722" s="264">
        <f t="shared" si="330"/>
        <v>0.11893999999999999</v>
      </c>
      <c r="P722" s="264">
        <f t="shared" si="331"/>
        <v>8.218</v>
      </c>
      <c r="Q722" s="264">
        <f t="shared" si="332"/>
        <v>8.9604999999999997</v>
      </c>
      <c r="R722" s="264">
        <f t="shared" si="333"/>
        <v>9.4284999999999997</v>
      </c>
      <c r="S722" s="264">
        <f t="shared" si="334"/>
        <v>9.6880000000000006</v>
      </c>
      <c r="T722" s="264">
        <f t="shared" si="335"/>
        <v>10.103999999999999</v>
      </c>
      <c r="U722" s="264">
        <f t="shared" si="336"/>
        <v>10.3955</v>
      </c>
      <c r="V722" s="264">
        <f t="shared" si="337"/>
        <v>10.845000000000001</v>
      </c>
      <c r="W722" s="264">
        <f t="shared" si="338"/>
        <v>11.7445</v>
      </c>
      <c r="X722" s="264">
        <f t="shared" si="339"/>
        <v>12.730499999999999</v>
      </c>
      <c r="Y722" s="264">
        <f t="shared" si="340"/>
        <v>13.2995</v>
      </c>
      <c r="Z722" s="264">
        <f t="shared" si="341"/>
        <v>13.702</v>
      </c>
      <c r="AA722" s="264">
        <f t="shared" si="342"/>
        <v>14.324999999999999</v>
      </c>
      <c r="AB722" s="264">
        <f t="shared" si="343"/>
        <v>14.747499999999999</v>
      </c>
      <c r="AC722" s="264">
        <f t="shared" si="344"/>
        <v>15.5855</v>
      </c>
      <c r="AD722" s="264">
        <f t="shared" si="345"/>
        <v>17.157499999999999</v>
      </c>
      <c r="AF722" s="266">
        <v>720</v>
      </c>
      <c r="AG722" s="266">
        <v>-1.18E-2</v>
      </c>
      <c r="AH722" s="266">
        <v>12.082599999999999</v>
      </c>
      <c r="AI722" s="266">
        <v>0.11405999999999999</v>
      </c>
      <c r="AJ722" s="266">
        <v>8.5</v>
      </c>
      <c r="AK722" s="266">
        <v>9.2710000000000008</v>
      </c>
      <c r="AL722" s="266">
        <v>9.7520000000000007</v>
      </c>
      <c r="AM722" s="266">
        <v>10.018000000000001</v>
      </c>
      <c r="AN722" s="266">
        <v>10.441000000000001</v>
      </c>
      <c r="AO722" s="266">
        <v>10.736000000000001</v>
      </c>
      <c r="AP722" s="266">
        <v>11.188000000000001</v>
      </c>
      <c r="AQ722" s="266">
        <v>12.083</v>
      </c>
      <c r="AR722" s="266">
        <v>13.048999999999999</v>
      </c>
      <c r="AS722" s="266">
        <v>13.6</v>
      </c>
      <c r="AT722" s="266">
        <v>13.986000000000001</v>
      </c>
      <c r="AU722" s="266">
        <v>14.579000000000001</v>
      </c>
      <c r="AV722" s="266">
        <v>14.978</v>
      </c>
      <c r="AW722" s="266">
        <v>15.760999999999999</v>
      </c>
      <c r="AX722" s="266">
        <v>17.201000000000001</v>
      </c>
      <c r="BA722" s="372">
        <v>720</v>
      </c>
      <c r="BB722" s="372">
        <v>-0.2928</v>
      </c>
      <c r="BC722" s="372">
        <v>11.4055</v>
      </c>
      <c r="BD722" s="372">
        <v>0.12382</v>
      </c>
      <c r="BE722" s="372">
        <v>7.9359999999999999</v>
      </c>
      <c r="BF722" s="372">
        <v>8.65</v>
      </c>
      <c r="BG722" s="372">
        <v>9.1050000000000004</v>
      </c>
      <c r="BH722" s="372">
        <v>9.3580000000000005</v>
      </c>
      <c r="BI722" s="372">
        <v>9.7669999999999995</v>
      </c>
      <c r="BJ722" s="372">
        <v>10.055</v>
      </c>
      <c r="BK722" s="372">
        <v>10.502000000000001</v>
      </c>
      <c r="BL722" s="372">
        <v>11.406000000000001</v>
      </c>
      <c r="BM722" s="372">
        <v>12.412000000000001</v>
      </c>
      <c r="BN722" s="372">
        <v>12.999000000000001</v>
      </c>
      <c r="BO722" s="372">
        <v>13.417999999999999</v>
      </c>
      <c r="BP722" s="372">
        <v>14.071</v>
      </c>
      <c r="BQ722" s="372">
        <v>14.516999999999999</v>
      </c>
      <c r="BR722" s="372">
        <v>15.41</v>
      </c>
      <c r="BS722" s="372">
        <v>17.114000000000001</v>
      </c>
    </row>
    <row r="723" spans="1:71" x14ac:dyDescent="0.2">
      <c r="A723" s="265">
        <f t="shared" si="346"/>
        <v>11.750500000000001</v>
      </c>
      <c r="B723" s="265">
        <f t="shared" si="347"/>
        <v>10.850999999999999</v>
      </c>
      <c r="C723" s="265">
        <f t="shared" si="324"/>
        <v>12.737500000000001</v>
      </c>
      <c r="D723" s="265">
        <f t="shared" si="348"/>
        <v>721</v>
      </c>
      <c r="E723" s="373">
        <f t="shared" si="349"/>
        <v>23.687885010266939</v>
      </c>
      <c r="F723" s="373">
        <f t="shared" si="350"/>
        <v>1.9739904175222451</v>
      </c>
      <c r="G723" s="373">
        <f t="shared" si="351"/>
        <v>32.687885010266939</v>
      </c>
      <c r="H723" s="374">
        <f t="shared" si="352"/>
        <v>0.99289613665939058</v>
      </c>
      <c r="I723" s="374">
        <f t="shared" si="325"/>
        <v>0.9370179816487042</v>
      </c>
      <c r="J723" s="374">
        <f t="shared" si="326"/>
        <v>0.95246531228453268</v>
      </c>
      <c r="K723" s="265" cm="1">
        <f t="array" ref="K723">$G723^gamma_drug4/($G723^gamma_drug4+(AGE_50_drug4+9)^gamma_drug4)</f>
        <v>1</v>
      </c>
      <c r="L723" s="264">
        <f t="shared" si="327"/>
        <v>721</v>
      </c>
      <c r="M723" s="264">
        <f t="shared" si="328"/>
        <v>-0.1525</v>
      </c>
      <c r="N723" s="264">
        <f t="shared" si="329"/>
        <v>11.7507</v>
      </c>
      <c r="O723" s="264">
        <f t="shared" si="330"/>
        <v>0.11895500000000001</v>
      </c>
      <c r="P723" s="264">
        <f t="shared" si="331"/>
        <v>8.2225000000000001</v>
      </c>
      <c r="Q723" s="264">
        <f t="shared" si="332"/>
        <v>8.9649999999999999</v>
      </c>
      <c r="R723" s="264">
        <f t="shared" si="333"/>
        <v>9.4334999999999987</v>
      </c>
      <c r="S723" s="264">
        <f t="shared" si="334"/>
        <v>9.6935000000000002</v>
      </c>
      <c r="T723" s="264">
        <f t="shared" si="335"/>
        <v>10.109500000000001</v>
      </c>
      <c r="U723" s="264">
        <f t="shared" si="336"/>
        <v>10.4015</v>
      </c>
      <c r="V723" s="264">
        <f t="shared" si="337"/>
        <v>10.850999999999999</v>
      </c>
      <c r="W723" s="264">
        <f t="shared" si="338"/>
        <v>11.750500000000001</v>
      </c>
      <c r="X723" s="264">
        <f t="shared" si="339"/>
        <v>12.737500000000001</v>
      </c>
      <c r="Y723" s="264">
        <f t="shared" si="340"/>
        <v>13.307500000000001</v>
      </c>
      <c r="Z723" s="264">
        <f t="shared" si="341"/>
        <v>13.71</v>
      </c>
      <c r="AA723" s="264">
        <f t="shared" si="342"/>
        <v>14.333</v>
      </c>
      <c r="AB723" s="264">
        <f t="shared" si="343"/>
        <v>14.756</v>
      </c>
      <c r="AC723" s="264">
        <f t="shared" si="344"/>
        <v>15.594999999999999</v>
      </c>
      <c r="AD723" s="264">
        <f t="shared" si="345"/>
        <v>17.168500000000002</v>
      </c>
      <c r="AF723" s="266">
        <v>721</v>
      </c>
      <c r="AG723" s="266">
        <v>-1.2E-2</v>
      </c>
      <c r="AH723" s="266">
        <v>12.0891</v>
      </c>
      <c r="AI723" s="266">
        <v>0.11408</v>
      </c>
      <c r="AJ723" s="266">
        <v>8.5039999999999996</v>
      </c>
      <c r="AK723" s="266">
        <v>9.2750000000000004</v>
      </c>
      <c r="AL723" s="266">
        <v>9.7569999999999997</v>
      </c>
      <c r="AM723" s="266">
        <v>10.023</v>
      </c>
      <c r="AN723" s="266">
        <v>10.446</v>
      </c>
      <c r="AO723" s="266">
        <v>10.742000000000001</v>
      </c>
      <c r="AP723" s="266">
        <v>11.194000000000001</v>
      </c>
      <c r="AQ723" s="266">
        <v>12.089</v>
      </c>
      <c r="AR723" s="266">
        <v>13.055999999999999</v>
      </c>
      <c r="AS723" s="266">
        <v>13.608000000000001</v>
      </c>
      <c r="AT723" s="266">
        <v>13.994</v>
      </c>
      <c r="AU723" s="266">
        <v>14.587</v>
      </c>
      <c r="AV723" s="266">
        <v>14.986000000000001</v>
      </c>
      <c r="AW723" s="266">
        <v>15.77</v>
      </c>
      <c r="AX723" s="266">
        <v>17.212</v>
      </c>
      <c r="BA723" s="372">
        <v>721</v>
      </c>
      <c r="BB723" s="372">
        <v>-0.29299999999999998</v>
      </c>
      <c r="BC723" s="372">
        <v>11.4123</v>
      </c>
      <c r="BD723" s="372">
        <v>0.12383</v>
      </c>
      <c r="BE723" s="372">
        <v>7.9409999999999998</v>
      </c>
      <c r="BF723" s="372">
        <v>8.6549999999999994</v>
      </c>
      <c r="BG723" s="372">
        <v>9.11</v>
      </c>
      <c r="BH723" s="372">
        <v>9.3640000000000008</v>
      </c>
      <c r="BI723" s="372">
        <v>9.7729999999999997</v>
      </c>
      <c r="BJ723" s="372">
        <v>10.061</v>
      </c>
      <c r="BK723" s="372">
        <v>10.507999999999999</v>
      </c>
      <c r="BL723" s="372">
        <v>11.412000000000001</v>
      </c>
      <c r="BM723" s="372">
        <v>12.419</v>
      </c>
      <c r="BN723" s="372">
        <v>13.007</v>
      </c>
      <c r="BO723" s="372">
        <v>13.426</v>
      </c>
      <c r="BP723" s="372">
        <v>14.079000000000001</v>
      </c>
      <c r="BQ723" s="372">
        <v>14.526</v>
      </c>
      <c r="BR723" s="372">
        <v>15.42</v>
      </c>
      <c r="BS723" s="372">
        <v>17.125</v>
      </c>
    </row>
    <row r="724" spans="1:71" x14ac:dyDescent="0.2">
      <c r="A724" s="265">
        <f t="shared" si="346"/>
        <v>11.7575</v>
      </c>
      <c r="B724" s="265">
        <f t="shared" si="347"/>
        <v>10.8575</v>
      </c>
      <c r="C724" s="265">
        <f t="shared" si="324"/>
        <v>12.7455</v>
      </c>
      <c r="D724" s="265">
        <f t="shared" si="348"/>
        <v>722</v>
      </c>
      <c r="E724" s="373">
        <f t="shared" si="349"/>
        <v>23.720739219712527</v>
      </c>
      <c r="F724" s="373">
        <f t="shared" si="350"/>
        <v>1.9767282683093772</v>
      </c>
      <c r="G724" s="373">
        <f t="shared" si="351"/>
        <v>32.720739219712527</v>
      </c>
      <c r="H724" s="374">
        <f t="shared" si="352"/>
        <v>0.99292689327843497</v>
      </c>
      <c r="I724" s="374">
        <f t="shared" si="325"/>
        <v>0.93719678749872137</v>
      </c>
      <c r="J724" s="374">
        <f t="shared" si="326"/>
        <v>0.95258342754356329</v>
      </c>
      <c r="K724" s="265" cm="1">
        <f t="array" ref="K724">$G724^gamma_drug4/($G724^gamma_drug4+(AGE_50_drug4+9)^gamma_drug4)</f>
        <v>1</v>
      </c>
      <c r="L724" s="264">
        <f t="shared" si="327"/>
        <v>722</v>
      </c>
      <c r="M724" s="264">
        <f t="shared" si="328"/>
        <v>-0.15265000000000001</v>
      </c>
      <c r="N724" s="264">
        <f t="shared" si="329"/>
        <v>11.75745</v>
      </c>
      <c r="O724" s="264">
        <f t="shared" si="330"/>
        <v>0.11896999999999999</v>
      </c>
      <c r="P724" s="264">
        <f t="shared" si="331"/>
        <v>8.2264999999999997</v>
      </c>
      <c r="Q724" s="264">
        <f t="shared" si="332"/>
        <v>8.9699999999999989</v>
      </c>
      <c r="R724" s="264">
        <f t="shared" si="333"/>
        <v>9.4390000000000001</v>
      </c>
      <c r="S724" s="264">
        <f t="shared" si="334"/>
        <v>9.6984999999999992</v>
      </c>
      <c r="T724" s="264">
        <f t="shared" si="335"/>
        <v>10.115</v>
      </c>
      <c r="U724" s="264">
        <f t="shared" si="336"/>
        <v>10.407499999999999</v>
      </c>
      <c r="V724" s="264">
        <f t="shared" si="337"/>
        <v>10.8575</v>
      </c>
      <c r="W724" s="264">
        <f t="shared" si="338"/>
        <v>11.7575</v>
      </c>
      <c r="X724" s="264">
        <f t="shared" si="339"/>
        <v>12.7455</v>
      </c>
      <c r="Y724" s="264">
        <f t="shared" si="340"/>
        <v>13.315000000000001</v>
      </c>
      <c r="Z724" s="264">
        <f t="shared" si="341"/>
        <v>13.718</v>
      </c>
      <c r="AA724" s="264">
        <f t="shared" si="342"/>
        <v>14.341999999999999</v>
      </c>
      <c r="AB724" s="264">
        <f t="shared" si="343"/>
        <v>14.765000000000001</v>
      </c>
      <c r="AC724" s="264">
        <f t="shared" si="344"/>
        <v>15.605</v>
      </c>
      <c r="AD724" s="264">
        <f t="shared" si="345"/>
        <v>17.179000000000002</v>
      </c>
      <c r="AF724" s="266">
        <v>722</v>
      </c>
      <c r="AG724" s="266">
        <v>-1.2200000000000001E-2</v>
      </c>
      <c r="AH724" s="266">
        <v>12.095700000000001</v>
      </c>
      <c r="AI724" s="266">
        <v>0.11409999999999999</v>
      </c>
      <c r="AJ724" s="266">
        <v>8.5079999999999991</v>
      </c>
      <c r="AK724" s="266">
        <v>9.2799999999999994</v>
      </c>
      <c r="AL724" s="266">
        <v>9.7620000000000005</v>
      </c>
      <c r="AM724" s="266">
        <v>10.028</v>
      </c>
      <c r="AN724" s="266">
        <v>10.452</v>
      </c>
      <c r="AO724" s="266">
        <v>10.747999999999999</v>
      </c>
      <c r="AP724" s="266">
        <v>11.2</v>
      </c>
      <c r="AQ724" s="266">
        <v>12.096</v>
      </c>
      <c r="AR724" s="266">
        <v>13.064</v>
      </c>
      <c r="AS724" s="266">
        <v>13.615</v>
      </c>
      <c r="AT724" s="266">
        <v>14.002000000000001</v>
      </c>
      <c r="AU724" s="266">
        <v>14.596</v>
      </c>
      <c r="AV724" s="266">
        <v>14.994999999999999</v>
      </c>
      <c r="AW724" s="266">
        <v>15.78</v>
      </c>
      <c r="AX724" s="266">
        <v>17.222000000000001</v>
      </c>
      <c r="BA724" s="372">
        <v>722</v>
      </c>
      <c r="BB724" s="372">
        <v>-0.29310000000000003</v>
      </c>
      <c r="BC724" s="372">
        <v>11.4192</v>
      </c>
      <c r="BD724" s="372">
        <v>0.12384000000000001</v>
      </c>
      <c r="BE724" s="372">
        <v>7.9450000000000003</v>
      </c>
      <c r="BF724" s="372">
        <v>8.66</v>
      </c>
      <c r="BG724" s="372">
        <v>9.1159999999999997</v>
      </c>
      <c r="BH724" s="372">
        <v>9.3689999999999998</v>
      </c>
      <c r="BI724" s="372">
        <v>9.7780000000000005</v>
      </c>
      <c r="BJ724" s="372">
        <v>10.067</v>
      </c>
      <c r="BK724" s="372">
        <v>10.515000000000001</v>
      </c>
      <c r="BL724" s="372">
        <v>11.419</v>
      </c>
      <c r="BM724" s="372">
        <v>12.427</v>
      </c>
      <c r="BN724" s="372">
        <v>13.015000000000001</v>
      </c>
      <c r="BO724" s="372">
        <v>13.433999999999999</v>
      </c>
      <c r="BP724" s="372">
        <v>14.087999999999999</v>
      </c>
      <c r="BQ724" s="372">
        <v>14.535</v>
      </c>
      <c r="BR724" s="372">
        <v>15.43</v>
      </c>
      <c r="BS724" s="372">
        <v>17.135999999999999</v>
      </c>
    </row>
    <row r="725" spans="1:71" x14ac:dyDescent="0.2">
      <c r="A725" s="265">
        <f t="shared" si="346"/>
        <v>11.763999999999999</v>
      </c>
      <c r="B725" s="265">
        <f t="shared" si="347"/>
        <v>10.8635</v>
      </c>
      <c r="C725" s="265">
        <f t="shared" si="324"/>
        <v>12.7525</v>
      </c>
      <c r="D725" s="265">
        <f t="shared" si="348"/>
        <v>723</v>
      </c>
      <c r="E725" s="373">
        <f t="shared" si="349"/>
        <v>23.753593429158112</v>
      </c>
      <c r="F725" s="373">
        <f t="shared" si="350"/>
        <v>1.9794661190965093</v>
      </c>
      <c r="G725" s="373">
        <f t="shared" si="351"/>
        <v>32.753593429158116</v>
      </c>
      <c r="H725" s="374">
        <f t="shared" si="352"/>
        <v>0.99295748701148212</v>
      </c>
      <c r="I725" s="374">
        <f t="shared" si="325"/>
        <v>0.93737494091359275</v>
      </c>
      <c r="J725" s="374">
        <f t="shared" si="326"/>
        <v>0.95270114576388931</v>
      </c>
      <c r="K725" s="265" cm="1">
        <f t="array" ref="K725">$G725^gamma_drug4/($G725^gamma_drug4+(AGE_50_drug4+9)^gamma_drug4)</f>
        <v>1</v>
      </c>
      <c r="L725" s="264">
        <f t="shared" si="327"/>
        <v>723</v>
      </c>
      <c r="M725" s="264">
        <f t="shared" si="328"/>
        <v>-0.15280000000000002</v>
      </c>
      <c r="N725" s="264">
        <f t="shared" si="329"/>
        <v>11.764150000000001</v>
      </c>
      <c r="O725" s="264">
        <f t="shared" si="330"/>
        <v>0.11898</v>
      </c>
      <c r="P725" s="264">
        <f t="shared" si="331"/>
        <v>8.2309999999999999</v>
      </c>
      <c r="Q725" s="264">
        <f t="shared" si="332"/>
        <v>8.9749999999999996</v>
      </c>
      <c r="R725" s="264">
        <f t="shared" si="333"/>
        <v>9.4439999999999991</v>
      </c>
      <c r="S725" s="264">
        <f t="shared" si="334"/>
        <v>9.7040000000000006</v>
      </c>
      <c r="T725" s="264">
        <f t="shared" si="335"/>
        <v>10.1205</v>
      </c>
      <c r="U725" s="264">
        <f t="shared" si="336"/>
        <v>10.413</v>
      </c>
      <c r="V725" s="264">
        <f t="shared" si="337"/>
        <v>10.8635</v>
      </c>
      <c r="W725" s="264">
        <f t="shared" si="338"/>
        <v>11.763999999999999</v>
      </c>
      <c r="X725" s="264">
        <f t="shared" si="339"/>
        <v>12.7525</v>
      </c>
      <c r="Y725" s="264">
        <f t="shared" si="340"/>
        <v>13.323</v>
      </c>
      <c r="Z725" s="264">
        <f t="shared" si="341"/>
        <v>13.725999999999999</v>
      </c>
      <c r="AA725" s="264">
        <f t="shared" si="342"/>
        <v>14.3505</v>
      </c>
      <c r="AB725" s="264">
        <f t="shared" si="343"/>
        <v>14.773499999999999</v>
      </c>
      <c r="AC725" s="264">
        <f t="shared" si="344"/>
        <v>15.614000000000001</v>
      </c>
      <c r="AD725" s="264">
        <f t="shared" si="345"/>
        <v>17.189999999999998</v>
      </c>
      <c r="AF725" s="266">
        <v>723</v>
      </c>
      <c r="AG725" s="266">
        <v>-1.24E-2</v>
      </c>
      <c r="AH725" s="266">
        <v>12.1023</v>
      </c>
      <c r="AI725" s="266">
        <v>0.11412</v>
      </c>
      <c r="AJ725" s="266">
        <v>8.5120000000000005</v>
      </c>
      <c r="AK725" s="266">
        <v>9.2850000000000001</v>
      </c>
      <c r="AL725" s="266">
        <v>9.7669999999999995</v>
      </c>
      <c r="AM725" s="266">
        <v>10.032999999999999</v>
      </c>
      <c r="AN725" s="266">
        <v>10.457000000000001</v>
      </c>
      <c r="AO725" s="266">
        <v>10.753</v>
      </c>
      <c r="AP725" s="266">
        <v>11.206</v>
      </c>
      <c r="AQ725" s="266">
        <v>12.102</v>
      </c>
      <c r="AR725" s="266">
        <v>13.071</v>
      </c>
      <c r="AS725" s="266">
        <v>13.622999999999999</v>
      </c>
      <c r="AT725" s="266">
        <v>14.01</v>
      </c>
      <c r="AU725" s="266">
        <v>14.603999999999999</v>
      </c>
      <c r="AV725" s="266">
        <v>15.004</v>
      </c>
      <c r="AW725" s="266">
        <v>15.789</v>
      </c>
      <c r="AX725" s="266">
        <v>17.233000000000001</v>
      </c>
      <c r="BA725" s="372">
        <v>723</v>
      </c>
      <c r="BB725" s="372">
        <v>-0.29320000000000002</v>
      </c>
      <c r="BC725" s="372">
        <v>11.426</v>
      </c>
      <c r="BD725" s="372">
        <v>0.12384000000000001</v>
      </c>
      <c r="BE725" s="372">
        <v>7.95</v>
      </c>
      <c r="BF725" s="372">
        <v>8.6649999999999991</v>
      </c>
      <c r="BG725" s="372">
        <v>9.1210000000000004</v>
      </c>
      <c r="BH725" s="372">
        <v>9.375</v>
      </c>
      <c r="BI725" s="372">
        <v>9.7840000000000007</v>
      </c>
      <c r="BJ725" s="372">
        <v>10.073</v>
      </c>
      <c r="BK725" s="372">
        <v>10.521000000000001</v>
      </c>
      <c r="BL725" s="372">
        <v>11.426</v>
      </c>
      <c r="BM725" s="372">
        <v>12.433999999999999</v>
      </c>
      <c r="BN725" s="372">
        <v>13.023</v>
      </c>
      <c r="BO725" s="372">
        <v>13.442</v>
      </c>
      <c r="BP725" s="372">
        <v>14.097</v>
      </c>
      <c r="BQ725" s="372">
        <v>14.542999999999999</v>
      </c>
      <c r="BR725" s="372">
        <v>15.439</v>
      </c>
      <c r="BS725" s="372">
        <v>17.146999999999998</v>
      </c>
    </row>
    <row r="726" spans="1:71" x14ac:dyDescent="0.2">
      <c r="A726" s="265">
        <f t="shared" si="346"/>
        <v>11.771000000000001</v>
      </c>
      <c r="B726" s="265">
        <f t="shared" si="347"/>
        <v>10.869499999999999</v>
      </c>
      <c r="C726" s="265">
        <f t="shared" si="324"/>
        <v>12.76</v>
      </c>
      <c r="D726" s="265">
        <f t="shared" si="348"/>
        <v>724</v>
      </c>
      <c r="E726" s="373">
        <f t="shared" si="349"/>
        <v>23.786447638603697</v>
      </c>
      <c r="F726" s="373">
        <f t="shared" si="350"/>
        <v>1.9822039698836413</v>
      </c>
      <c r="G726" s="373">
        <f t="shared" si="351"/>
        <v>32.786447638603697</v>
      </c>
      <c r="H726" s="374">
        <f t="shared" si="352"/>
        <v>0.99298791887513638</v>
      </c>
      <c r="I726" s="374">
        <f t="shared" si="325"/>
        <v>0.93755244473322663</v>
      </c>
      <c r="J726" s="374">
        <f t="shared" si="326"/>
        <v>0.95281846860435171</v>
      </c>
      <c r="K726" s="265" cm="1">
        <f t="array" ref="K726">$G726^gamma_drug4/($G726^gamma_drug4+(AGE_50_drug4+9)^gamma_drug4)</f>
        <v>1</v>
      </c>
      <c r="L726" s="264">
        <f t="shared" si="327"/>
        <v>724</v>
      </c>
      <c r="M726" s="264">
        <f t="shared" si="328"/>
        <v>-0.15290000000000001</v>
      </c>
      <c r="N726" s="264">
        <f t="shared" si="329"/>
        <v>11.770849999999999</v>
      </c>
      <c r="O726" s="264">
        <f t="shared" si="330"/>
        <v>0.118995</v>
      </c>
      <c r="P726" s="264">
        <f t="shared" si="331"/>
        <v>8.2355</v>
      </c>
      <c r="Q726" s="264">
        <f t="shared" si="332"/>
        <v>8.9794999999999998</v>
      </c>
      <c r="R726" s="264">
        <f t="shared" si="333"/>
        <v>9.4489999999999998</v>
      </c>
      <c r="S726" s="264">
        <f t="shared" si="334"/>
        <v>9.7095000000000002</v>
      </c>
      <c r="T726" s="264">
        <f t="shared" si="335"/>
        <v>10.125999999999999</v>
      </c>
      <c r="U726" s="264">
        <f t="shared" si="336"/>
        <v>10.419</v>
      </c>
      <c r="V726" s="264">
        <f t="shared" si="337"/>
        <v>10.869499999999999</v>
      </c>
      <c r="W726" s="264">
        <f t="shared" si="338"/>
        <v>11.771000000000001</v>
      </c>
      <c r="X726" s="264">
        <f t="shared" si="339"/>
        <v>12.76</v>
      </c>
      <c r="Y726" s="264">
        <f t="shared" si="340"/>
        <v>13.331</v>
      </c>
      <c r="Z726" s="264">
        <f t="shared" si="341"/>
        <v>13.734500000000001</v>
      </c>
      <c r="AA726" s="264">
        <f t="shared" si="342"/>
        <v>14.359</v>
      </c>
      <c r="AB726" s="264">
        <f t="shared" si="343"/>
        <v>14.783000000000001</v>
      </c>
      <c r="AC726" s="264">
        <f t="shared" si="344"/>
        <v>15.6235</v>
      </c>
      <c r="AD726" s="264">
        <f t="shared" si="345"/>
        <v>17.200499999999998</v>
      </c>
      <c r="AF726" s="266">
        <v>724</v>
      </c>
      <c r="AG726" s="266">
        <v>-1.2500000000000001E-2</v>
      </c>
      <c r="AH726" s="266">
        <v>12.1088</v>
      </c>
      <c r="AI726" s="266">
        <v>0.11414000000000001</v>
      </c>
      <c r="AJ726" s="266">
        <v>8.516</v>
      </c>
      <c r="AK726" s="266">
        <v>9.2889999999999997</v>
      </c>
      <c r="AL726" s="266">
        <v>9.7720000000000002</v>
      </c>
      <c r="AM726" s="266">
        <v>10.038</v>
      </c>
      <c r="AN726" s="266">
        <v>10.462</v>
      </c>
      <c r="AO726" s="266">
        <v>10.759</v>
      </c>
      <c r="AP726" s="266">
        <v>11.212</v>
      </c>
      <c r="AQ726" s="266">
        <v>12.109</v>
      </c>
      <c r="AR726" s="266">
        <v>13.077999999999999</v>
      </c>
      <c r="AS726" s="266">
        <v>13.631</v>
      </c>
      <c r="AT726" s="266">
        <v>14.018000000000001</v>
      </c>
      <c r="AU726" s="266">
        <v>14.613</v>
      </c>
      <c r="AV726" s="266">
        <v>15.013</v>
      </c>
      <c r="AW726" s="266">
        <v>15.798</v>
      </c>
      <c r="AX726" s="266">
        <v>17.242999999999999</v>
      </c>
      <c r="BA726" s="372">
        <v>724</v>
      </c>
      <c r="BB726" s="372">
        <v>-0.29330000000000001</v>
      </c>
      <c r="BC726" s="372">
        <v>11.4329</v>
      </c>
      <c r="BD726" s="372">
        <v>0.12385</v>
      </c>
      <c r="BE726" s="372">
        <v>7.9550000000000001</v>
      </c>
      <c r="BF726" s="372">
        <v>8.67</v>
      </c>
      <c r="BG726" s="372">
        <v>9.1259999999999994</v>
      </c>
      <c r="BH726" s="372">
        <v>9.3810000000000002</v>
      </c>
      <c r="BI726" s="372">
        <v>9.7899999999999991</v>
      </c>
      <c r="BJ726" s="372">
        <v>10.079000000000001</v>
      </c>
      <c r="BK726" s="372">
        <v>10.526999999999999</v>
      </c>
      <c r="BL726" s="372">
        <v>11.433</v>
      </c>
      <c r="BM726" s="372">
        <v>12.442</v>
      </c>
      <c r="BN726" s="372">
        <v>13.031000000000001</v>
      </c>
      <c r="BO726" s="372">
        <v>13.451000000000001</v>
      </c>
      <c r="BP726" s="372">
        <v>14.105</v>
      </c>
      <c r="BQ726" s="372">
        <v>14.553000000000001</v>
      </c>
      <c r="BR726" s="372">
        <v>15.449</v>
      </c>
      <c r="BS726" s="372">
        <v>17.158000000000001</v>
      </c>
    </row>
    <row r="727" spans="1:71" x14ac:dyDescent="0.2">
      <c r="A727" s="265">
        <f t="shared" si="346"/>
        <v>11.7775</v>
      </c>
      <c r="B727" s="265">
        <f t="shared" si="347"/>
        <v>10.875499999999999</v>
      </c>
      <c r="C727" s="265">
        <f t="shared" si="324"/>
        <v>12.7675</v>
      </c>
      <c r="D727" s="265">
        <f t="shared" si="348"/>
        <v>725</v>
      </c>
      <c r="E727" s="373">
        <f t="shared" si="349"/>
        <v>23.819301848049282</v>
      </c>
      <c r="F727" s="373">
        <f t="shared" si="350"/>
        <v>1.9849418206707734</v>
      </c>
      <c r="G727" s="373">
        <f t="shared" si="351"/>
        <v>32.819301848049278</v>
      </c>
      <c r="H727" s="374">
        <f t="shared" si="352"/>
        <v>0.99301818987872559</v>
      </c>
      <c r="I727" s="374">
        <f t="shared" si="325"/>
        <v>0.93772930178359848</v>
      </c>
      <c r="J727" s="374">
        <f t="shared" si="326"/>
        <v>0.95293539771563152</v>
      </c>
      <c r="K727" s="265" cm="1">
        <f t="array" ref="K727">$G727^gamma_drug4/($G727^gamma_drug4+(AGE_50_drug4+9)^gamma_drug4)</f>
        <v>1</v>
      </c>
      <c r="L727" s="264">
        <f t="shared" si="327"/>
        <v>725</v>
      </c>
      <c r="M727" s="264">
        <f t="shared" si="328"/>
        <v>-0.15304999999999999</v>
      </c>
      <c r="N727" s="264">
        <f t="shared" si="329"/>
        <v>11.77755</v>
      </c>
      <c r="O727" s="264">
        <f t="shared" si="330"/>
        <v>0.11901</v>
      </c>
      <c r="P727" s="264">
        <f t="shared" si="331"/>
        <v>8.24</v>
      </c>
      <c r="Q727" s="264">
        <f t="shared" si="332"/>
        <v>8.9845000000000006</v>
      </c>
      <c r="R727" s="264">
        <f t="shared" si="333"/>
        <v>9.4544999999999995</v>
      </c>
      <c r="S727" s="264">
        <f t="shared" si="334"/>
        <v>9.7144999999999992</v>
      </c>
      <c r="T727" s="264">
        <f t="shared" si="335"/>
        <v>10.132</v>
      </c>
      <c r="U727" s="264">
        <f t="shared" si="336"/>
        <v>10.4245</v>
      </c>
      <c r="V727" s="264">
        <f t="shared" si="337"/>
        <v>10.875499999999999</v>
      </c>
      <c r="W727" s="264">
        <f t="shared" si="338"/>
        <v>11.7775</v>
      </c>
      <c r="X727" s="264">
        <f t="shared" si="339"/>
        <v>12.7675</v>
      </c>
      <c r="Y727" s="264">
        <f t="shared" si="340"/>
        <v>13.3385</v>
      </c>
      <c r="Z727" s="264">
        <f t="shared" si="341"/>
        <v>13.7425</v>
      </c>
      <c r="AA727" s="264">
        <f t="shared" si="342"/>
        <v>14.3675</v>
      </c>
      <c r="AB727" s="264">
        <f t="shared" si="343"/>
        <v>14.791499999999999</v>
      </c>
      <c r="AC727" s="264">
        <f t="shared" si="344"/>
        <v>15.632999999999999</v>
      </c>
      <c r="AD727" s="264">
        <f t="shared" si="345"/>
        <v>17.211500000000001</v>
      </c>
      <c r="AF727" s="266">
        <v>725</v>
      </c>
      <c r="AG727" s="266">
        <v>-1.2699999999999999E-2</v>
      </c>
      <c r="AH727" s="266">
        <v>12.115399999999999</v>
      </c>
      <c r="AI727" s="266">
        <v>0.11416</v>
      </c>
      <c r="AJ727" s="266">
        <v>8.5210000000000008</v>
      </c>
      <c r="AK727" s="266">
        <v>9.2940000000000005</v>
      </c>
      <c r="AL727" s="266">
        <v>9.7769999999999992</v>
      </c>
      <c r="AM727" s="266">
        <v>10.042999999999999</v>
      </c>
      <c r="AN727" s="266">
        <v>10.468</v>
      </c>
      <c r="AO727" s="266">
        <v>10.763999999999999</v>
      </c>
      <c r="AP727" s="266">
        <v>11.218</v>
      </c>
      <c r="AQ727" s="266">
        <v>12.115</v>
      </c>
      <c r="AR727" s="266">
        <v>13.086</v>
      </c>
      <c r="AS727" s="266">
        <v>13.638</v>
      </c>
      <c r="AT727" s="266">
        <v>14.026</v>
      </c>
      <c r="AU727" s="266">
        <v>14.621</v>
      </c>
      <c r="AV727" s="266">
        <v>15.021000000000001</v>
      </c>
      <c r="AW727" s="266">
        <v>15.808</v>
      </c>
      <c r="AX727" s="266">
        <v>17.254000000000001</v>
      </c>
      <c r="BA727" s="372">
        <v>725</v>
      </c>
      <c r="BB727" s="372">
        <v>-0.29339999999999999</v>
      </c>
      <c r="BC727" s="372">
        <v>11.4397</v>
      </c>
      <c r="BD727" s="372">
        <v>0.12386</v>
      </c>
      <c r="BE727" s="372">
        <v>7.9589999999999996</v>
      </c>
      <c r="BF727" s="372">
        <v>8.6750000000000007</v>
      </c>
      <c r="BG727" s="372">
        <v>9.1319999999999997</v>
      </c>
      <c r="BH727" s="372">
        <v>9.3859999999999992</v>
      </c>
      <c r="BI727" s="372">
        <v>9.7959999999999994</v>
      </c>
      <c r="BJ727" s="372">
        <v>10.085000000000001</v>
      </c>
      <c r="BK727" s="372">
        <v>10.532999999999999</v>
      </c>
      <c r="BL727" s="372">
        <v>11.44</v>
      </c>
      <c r="BM727" s="372">
        <v>12.449</v>
      </c>
      <c r="BN727" s="372">
        <v>13.039</v>
      </c>
      <c r="BO727" s="372">
        <v>13.459</v>
      </c>
      <c r="BP727" s="372">
        <v>14.114000000000001</v>
      </c>
      <c r="BQ727" s="372">
        <v>14.561999999999999</v>
      </c>
      <c r="BR727" s="372">
        <v>15.458</v>
      </c>
      <c r="BS727" s="372">
        <v>17.169</v>
      </c>
    </row>
    <row r="728" spans="1:71" x14ac:dyDescent="0.2">
      <c r="A728" s="265">
        <f t="shared" si="346"/>
        <v>11.7845</v>
      </c>
      <c r="B728" s="265">
        <f t="shared" si="347"/>
        <v>10.882</v>
      </c>
      <c r="C728" s="265">
        <f t="shared" si="324"/>
        <v>12.775</v>
      </c>
      <c r="D728" s="265">
        <f t="shared" si="348"/>
        <v>726</v>
      </c>
      <c r="E728" s="373">
        <f t="shared" si="349"/>
        <v>23.852156057494867</v>
      </c>
      <c r="F728" s="373">
        <f t="shared" si="350"/>
        <v>1.9876796714579055</v>
      </c>
      <c r="G728" s="373">
        <f t="shared" si="351"/>
        <v>32.852156057494867</v>
      </c>
      <c r="H728" s="374">
        <f t="shared" si="352"/>
        <v>0.99304830102435937</v>
      </c>
      <c r="I728" s="374">
        <f t="shared" si="325"/>
        <v>0.93790551487682472</v>
      </c>
      <c r="J728" s="374">
        <f t="shared" si="326"/>
        <v>0.95305193474029537</v>
      </c>
      <c r="K728" s="265" cm="1">
        <f t="array" ref="K728">$G728^gamma_drug4/($G728^gamma_drug4+(AGE_50_drug4+9)^gamma_drug4)</f>
        <v>1</v>
      </c>
      <c r="L728" s="264">
        <f t="shared" si="327"/>
        <v>726</v>
      </c>
      <c r="M728" s="264">
        <f t="shared" si="328"/>
        <v>-0.15325000000000003</v>
      </c>
      <c r="N728" s="264">
        <f t="shared" si="329"/>
        <v>11.7843</v>
      </c>
      <c r="O728" s="264">
        <f t="shared" si="330"/>
        <v>0.11902499999999999</v>
      </c>
      <c r="P728" s="264">
        <f t="shared" si="331"/>
        <v>8.2445000000000004</v>
      </c>
      <c r="Q728" s="264">
        <f t="shared" si="332"/>
        <v>8.9894999999999996</v>
      </c>
      <c r="R728" s="264">
        <f t="shared" si="333"/>
        <v>9.4595000000000002</v>
      </c>
      <c r="S728" s="264">
        <f t="shared" si="334"/>
        <v>9.7204999999999995</v>
      </c>
      <c r="T728" s="264">
        <f t="shared" si="335"/>
        <v>10.137</v>
      </c>
      <c r="U728" s="264">
        <f t="shared" si="336"/>
        <v>10.430499999999999</v>
      </c>
      <c r="V728" s="264">
        <f t="shared" si="337"/>
        <v>10.882</v>
      </c>
      <c r="W728" s="264">
        <f t="shared" si="338"/>
        <v>11.7845</v>
      </c>
      <c r="X728" s="264">
        <f t="shared" si="339"/>
        <v>12.775</v>
      </c>
      <c r="Y728" s="264">
        <f t="shared" si="340"/>
        <v>13.346500000000001</v>
      </c>
      <c r="Z728" s="264">
        <f t="shared" si="341"/>
        <v>13.750500000000001</v>
      </c>
      <c r="AA728" s="264">
        <f t="shared" si="342"/>
        <v>14.3765</v>
      </c>
      <c r="AB728" s="264">
        <f t="shared" si="343"/>
        <v>14.8005</v>
      </c>
      <c r="AC728" s="264">
        <f t="shared" si="344"/>
        <v>15.6425</v>
      </c>
      <c r="AD728" s="264">
        <f t="shared" si="345"/>
        <v>17.2225</v>
      </c>
      <c r="AF728" s="266">
        <v>726</v>
      </c>
      <c r="AG728" s="266">
        <v>-1.29E-2</v>
      </c>
      <c r="AH728" s="266">
        <v>12.122</v>
      </c>
      <c r="AI728" s="266">
        <v>0.11418</v>
      </c>
      <c r="AJ728" s="266">
        <v>8.5250000000000004</v>
      </c>
      <c r="AK728" s="266">
        <v>9.2989999999999995</v>
      </c>
      <c r="AL728" s="266">
        <v>9.782</v>
      </c>
      <c r="AM728" s="266">
        <v>10.048999999999999</v>
      </c>
      <c r="AN728" s="266">
        <v>10.473000000000001</v>
      </c>
      <c r="AO728" s="266">
        <v>10.77</v>
      </c>
      <c r="AP728" s="266">
        <v>11.224</v>
      </c>
      <c r="AQ728" s="266">
        <v>12.122</v>
      </c>
      <c r="AR728" s="266">
        <v>13.093</v>
      </c>
      <c r="AS728" s="266">
        <v>13.646000000000001</v>
      </c>
      <c r="AT728" s="266">
        <v>14.034000000000001</v>
      </c>
      <c r="AU728" s="266">
        <v>14.63</v>
      </c>
      <c r="AV728" s="266">
        <v>15.03</v>
      </c>
      <c r="AW728" s="266">
        <v>15.817</v>
      </c>
      <c r="AX728" s="266">
        <v>17.265000000000001</v>
      </c>
      <c r="BA728" s="372">
        <v>726</v>
      </c>
      <c r="BB728" s="372">
        <v>-0.29360000000000003</v>
      </c>
      <c r="BC728" s="372">
        <v>11.4466</v>
      </c>
      <c r="BD728" s="372">
        <v>0.12386999999999999</v>
      </c>
      <c r="BE728" s="372">
        <v>7.9640000000000004</v>
      </c>
      <c r="BF728" s="372">
        <v>8.68</v>
      </c>
      <c r="BG728" s="372">
        <v>9.1370000000000005</v>
      </c>
      <c r="BH728" s="372">
        <v>9.3919999999999995</v>
      </c>
      <c r="BI728" s="372">
        <v>9.8010000000000002</v>
      </c>
      <c r="BJ728" s="372">
        <v>10.090999999999999</v>
      </c>
      <c r="BK728" s="372">
        <v>10.54</v>
      </c>
      <c r="BL728" s="372">
        <v>11.446999999999999</v>
      </c>
      <c r="BM728" s="372">
        <v>12.457000000000001</v>
      </c>
      <c r="BN728" s="372">
        <v>13.047000000000001</v>
      </c>
      <c r="BO728" s="372">
        <v>13.467000000000001</v>
      </c>
      <c r="BP728" s="372">
        <v>14.122999999999999</v>
      </c>
      <c r="BQ728" s="372">
        <v>14.571</v>
      </c>
      <c r="BR728" s="372">
        <v>15.468</v>
      </c>
      <c r="BS728" s="372">
        <v>17.18</v>
      </c>
    </row>
    <row r="729" spans="1:71" x14ac:dyDescent="0.2">
      <c r="A729" s="265">
        <f t="shared" si="346"/>
        <v>11.791499999999999</v>
      </c>
      <c r="B729" s="265">
        <f t="shared" si="347"/>
        <v>10.888</v>
      </c>
      <c r="C729" s="265">
        <f t="shared" si="324"/>
        <v>12.782499999999999</v>
      </c>
      <c r="D729" s="265">
        <f t="shared" si="348"/>
        <v>727</v>
      </c>
      <c r="E729" s="373">
        <f t="shared" si="349"/>
        <v>23.885010266940451</v>
      </c>
      <c r="F729" s="373">
        <f t="shared" si="350"/>
        <v>1.9904175222450375</v>
      </c>
      <c r="G729" s="373">
        <f t="shared" si="351"/>
        <v>32.885010266940455</v>
      </c>
      <c r="H729" s="374">
        <f t="shared" si="352"/>
        <v>0.99307825330698729</v>
      </c>
      <c r="I729" s="374">
        <f t="shared" si="325"/>
        <v>0.9380810868112347</v>
      </c>
      <c r="J729" s="374">
        <f t="shared" si="326"/>
        <v>0.95316808131284048</v>
      </c>
      <c r="K729" s="265" cm="1">
        <f t="array" ref="K729">$G729^gamma_drug4/($G729^gamma_drug4+(AGE_50_drug4+9)^gamma_drug4)</f>
        <v>1</v>
      </c>
      <c r="L729" s="264">
        <f t="shared" si="327"/>
        <v>727</v>
      </c>
      <c r="M729" s="264">
        <f t="shared" si="328"/>
        <v>-0.15340000000000001</v>
      </c>
      <c r="N729" s="264">
        <f t="shared" si="329"/>
        <v>11.791</v>
      </c>
      <c r="O729" s="264">
        <f t="shared" si="330"/>
        <v>0.119035</v>
      </c>
      <c r="P729" s="264">
        <f t="shared" si="331"/>
        <v>8.2490000000000006</v>
      </c>
      <c r="Q729" s="264">
        <f t="shared" si="332"/>
        <v>8.9945000000000004</v>
      </c>
      <c r="R729" s="264">
        <f t="shared" si="333"/>
        <v>9.4649999999999999</v>
      </c>
      <c r="S729" s="264">
        <f t="shared" si="334"/>
        <v>9.7255000000000003</v>
      </c>
      <c r="T729" s="264">
        <f t="shared" si="335"/>
        <v>10.143000000000001</v>
      </c>
      <c r="U729" s="264">
        <f t="shared" si="336"/>
        <v>10.436499999999999</v>
      </c>
      <c r="V729" s="264">
        <f t="shared" si="337"/>
        <v>10.888</v>
      </c>
      <c r="W729" s="264">
        <f t="shared" si="338"/>
        <v>11.791499999999999</v>
      </c>
      <c r="X729" s="264">
        <f t="shared" si="339"/>
        <v>12.782499999999999</v>
      </c>
      <c r="Y729" s="264">
        <f t="shared" si="340"/>
        <v>13.3545</v>
      </c>
      <c r="Z729" s="264">
        <f t="shared" si="341"/>
        <v>13.7585</v>
      </c>
      <c r="AA729" s="264">
        <f t="shared" si="342"/>
        <v>14.384499999999999</v>
      </c>
      <c r="AB729" s="264">
        <f t="shared" si="343"/>
        <v>14.8095</v>
      </c>
      <c r="AC729" s="264">
        <f t="shared" si="344"/>
        <v>15.6525</v>
      </c>
      <c r="AD729" s="264">
        <f t="shared" si="345"/>
        <v>17.232999999999997</v>
      </c>
      <c r="AF729" s="266">
        <v>727</v>
      </c>
      <c r="AG729" s="266">
        <v>-1.3100000000000001E-2</v>
      </c>
      <c r="AH729" s="266">
        <v>12.128500000000001</v>
      </c>
      <c r="AI729" s="266">
        <v>0.1142</v>
      </c>
      <c r="AJ729" s="266">
        <v>8.5289999999999999</v>
      </c>
      <c r="AK729" s="266">
        <v>9.3030000000000008</v>
      </c>
      <c r="AL729" s="266">
        <v>9.7870000000000008</v>
      </c>
      <c r="AM729" s="266">
        <v>10.054</v>
      </c>
      <c r="AN729" s="266">
        <v>10.478999999999999</v>
      </c>
      <c r="AO729" s="266">
        <v>10.776</v>
      </c>
      <c r="AP729" s="266">
        <v>11.23</v>
      </c>
      <c r="AQ729" s="266">
        <v>12.129</v>
      </c>
      <c r="AR729" s="266">
        <v>13.1</v>
      </c>
      <c r="AS729" s="266">
        <v>13.654</v>
      </c>
      <c r="AT729" s="266">
        <v>14.042</v>
      </c>
      <c r="AU729" s="266">
        <v>14.638</v>
      </c>
      <c r="AV729" s="266">
        <v>15.039</v>
      </c>
      <c r="AW729" s="266">
        <v>15.827</v>
      </c>
      <c r="AX729" s="266">
        <v>17.274999999999999</v>
      </c>
      <c r="BA729" s="372">
        <v>727</v>
      </c>
      <c r="BB729" s="372">
        <v>-0.29370000000000002</v>
      </c>
      <c r="BC729" s="372">
        <v>11.4535</v>
      </c>
      <c r="BD729" s="372">
        <v>0.12386999999999999</v>
      </c>
      <c r="BE729" s="372">
        <v>7.9690000000000003</v>
      </c>
      <c r="BF729" s="372">
        <v>8.6859999999999999</v>
      </c>
      <c r="BG729" s="372">
        <v>9.1430000000000007</v>
      </c>
      <c r="BH729" s="372">
        <v>9.3970000000000002</v>
      </c>
      <c r="BI729" s="372">
        <v>9.8070000000000004</v>
      </c>
      <c r="BJ729" s="372">
        <v>10.097</v>
      </c>
      <c r="BK729" s="372">
        <v>10.545999999999999</v>
      </c>
      <c r="BL729" s="372">
        <v>11.454000000000001</v>
      </c>
      <c r="BM729" s="372">
        <v>12.465</v>
      </c>
      <c r="BN729" s="372">
        <v>13.055</v>
      </c>
      <c r="BO729" s="372">
        <v>13.475</v>
      </c>
      <c r="BP729" s="372">
        <v>14.131</v>
      </c>
      <c r="BQ729" s="372">
        <v>14.58</v>
      </c>
      <c r="BR729" s="372">
        <v>15.478</v>
      </c>
      <c r="BS729" s="372">
        <v>17.190999999999999</v>
      </c>
    </row>
    <row r="730" spans="1:71" x14ac:dyDescent="0.2">
      <c r="A730" s="265">
        <f t="shared" si="346"/>
        <v>11.797499999999999</v>
      </c>
      <c r="B730" s="265">
        <f t="shared" si="347"/>
        <v>10.894</v>
      </c>
      <c r="C730" s="265">
        <f t="shared" si="324"/>
        <v>12.7895</v>
      </c>
      <c r="D730" s="265">
        <f t="shared" si="348"/>
        <v>728</v>
      </c>
      <c r="E730" s="373">
        <f t="shared" si="349"/>
        <v>23.917864476386036</v>
      </c>
      <c r="F730" s="373">
        <f t="shared" si="350"/>
        <v>1.9931553730321698</v>
      </c>
      <c r="G730" s="373">
        <f t="shared" si="351"/>
        <v>32.917864476386036</v>
      </c>
      <c r="H730" s="374">
        <f t="shared" si="352"/>
        <v>0.99310804771445604</v>
      </c>
      <c r="I730" s="374">
        <f t="shared" si="325"/>
        <v>0.93825602037144251</v>
      </c>
      <c r="J730" s="374">
        <f t="shared" si="326"/>
        <v>0.95328383905973957</v>
      </c>
      <c r="K730" s="265" cm="1">
        <f t="array" ref="K730">$G730^gamma_drug4/($G730^gamma_drug4+(AGE_50_drug4+9)^gamma_drug4)</f>
        <v>1</v>
      </c>
      <c r="L730" s="264">
        <f t="shared" si="327"/>
        <v>728</v>
      </c>
      <c r="M730" s="264">
        <f t="shared" si="328"/>
        <v>-0.1535</v>
      </c>
      <c r="N730" s="264">
        <f t="shared" si="329"/>
        <v>11.797699999999999</v>
      </c>
      <c r="O730" s="264">
        <f t="shared" si="330"/>
        <v>0.11904500000000001</v>
      </c>
      <c r="P730" s="264">
        <f t="shared" si="331"/>
        <v>8.2530000000000001</v>
      </c>
      <c r="Q730" s="264">
        <f t="shared" si="332"/>
        <v>8.9995000000000012</v>
      </c>
      <c r="R730" s="264">
        <f t="shared" si="333"/>
        <v>9.4699999999999989</v>
      </c>
      <c r="S730" s="264">
        <f t="shared" si="334"/>
        <v>9.7309999999999999</v>
      </c>
      <c r="T730" s="264">
        <f t="shared" si="335"/>
        <v>10.1485</v>
      </c>
      <c r="U730" s="264">
        <f t="shared" si="336"/>
        <v>10.442</v>
      </c>
      <c r="V730" s="264">
        <f t="shared" si="337"/>
        <v>10.894</v>
      </c>
      <c r="W730" s="264">
        <f t="shared" si="338"/>
        <v>11.797499999999999</v>
      </c>
      <c r="X730" s="264">
        <f t="shared" si="339"/>
        <v>12.7895</v>
      </c>
      <c r="Y730" s="264">
        <f t="shared" si="340"/>
        <v>13.362</v>
      </c>
      <c r="Z730" s="264">
        <f t="shared" si="341"/>
        <v>13.766999999999999</v>
      </c>
      <c r="AA730" s="264">
        <f t="shared" si="342"/>
        <v>14.393000000000001</v>
      </c>
      <c r="AB730" s="264">
        <f t="shared" si="343"/>
        <v>14.8185</v>
      </c>
      <c r="AC730" s="264">
        <f t="shared" si="344"/>
        <v>15.6615</v>
      </c>
      <c r="AD730" s="264">
        <f t="shared" si="345"/>
        <v>17.243500000000001</v>
      </c>
      <c r="AF730" s="266">
        <v>728</v>
      </c>
      <c r="AG730" s="266">
        <v>-1.32E-2</v>
      </c>
      <c r="AH730" s="266">
        <v>12.1351</v>
      </c>
      <c r="AI730" s="266">
        <v>0.11421000000000001</v>
      </c>
      <c r="AJ730" s="266">
        <v>8.5329999999999995</v>
      </c>
      <c r="AK730" s="266">
        <v>9.3079999999999998</v>
      </c>
      <c r="AL730" s="266">
        <v>9.7919999999999998</v>
      </c>
      <c r="AM730" s="266">
        <v>10.058999999999999</v>
      </c>
      <c r="AN730" s="266">
        <v>10.484</v>
      </c>
      <c r="AO730" s="266">
        <v>10.781000000000001</v>
      </c>
      <c r="AP730" s="266">
        <v>11.236000000000001</v>
      </c>
      <c r="AQ730" s="266">
        <v>12.135</v>
      </c>
      <c r="AR730" s="266">
        <v>13.106999999999999</v>
      </c>
      <c r="AS730" s="266">
        <v>13.661</v>
      </c>
      <c r="AT730" s="266">
        <v>14.05</v>
      </c>
      <c r="AU730" s="266">
        <v>14.646000000000001</v>
      </c>
      <c r="AV730" s="266">
        <v>15.048</v>
      </c>
      <c r="AW730" s="266">
        <v>15.836</v>
      </c>
      <c r="AX730" s="266">
        <v>17.285</v>
      </c>
      <c r="BA730" s="372">
        <v>728</v>
      </c>
      <c r="BB730" s="372">
        <v>-0.29380000000000001</v>
      </c>
      <c r="BC730" s="372">
        <v>11.4603</v>
      </c>
      <c r="BD730" s="372">
        <v>0.12388</v>
      </c>
      <c r="BE730" s="372">
        <v>7.9729999999999999</v>
      </c>
      <c r="BF730" s="372">
        <v>8.6910000000000007</v>
      </c>
      <c r="BG730" s="372">
        <v>9.1479999999999997</v>
      </c>
      <c r="BH730" s="372">
        <v>9.4030000000000005</v>
      </c>
      <c r="BI730" s="372">
        <v>9.8130000000000006</v>
      </c>
      <c r="BJ730" s="372">
        <v>10.103</v>
      </c>
      <c r="BK730" s="372">
        <v>10.552</v>
      </c>
      <c r="BL730" s="372">
        <v>11.46</v>
      </c>
      <c r="BM730" s="372">
        <v>12.472</v>
      </c>
      <c r="BN730" s="372">
        <v>13.063000000000001</v>
      </c>
      <c r="BO730" s="372">
        <v>13.484</v>
      </c>
      <c r="BP730" s="372">
        <v>14.14</v>
      </c>
      <c r="BQ730" s="372">
        <v>14.589</v>
      </c>
      <c r="BR730" s="372">
        <v>15.487</v>
      </c>
      <c r="BS730" s="372">
        <v>17.202000000000002</v>
      </c>
    </row>
    <row r="731" spans="1:71" x14ac:dyDescent="0.2">
      <c r="A731" s="265">
        <f t="shared" si="346"/>
        <v>11.804500000000001</v>
      </c>
      <c r="B731" s="265">
        <f t="shared" si="347"/>
        <v>10.900500000000001</v>
      </c>
      <c r="C731" s="265">
        <f t="shared" si="324"/>
        <v>12.797499999999999</v>
      </c>
      <c r="D731" s="265">
        <f t="shared" si="348"/>
        <v>729</v>
      </c>
      <c r="E731" s="373">
        <f t="shared" si="349"/>
        <v>23.950718685831621</v>
      </c>
      <c r="F731" s="373">
        <f t="shared" si="350"/>
        <v>1.9958932238193019</v>
      </c>
      <c r="G731" s="373">
        <f t="shared" si="351"/>
        <v>32.950718685831617</v>
      </c>
      <c r="H731" s="374">
        <f t="shared" si="352"/>
        <v>0.99313768522756674</v>
      </c>
      <c r="I731" s="374">
        <f t="shared" si="325"/>
        <v>0.93843031832841894</v>
      </c>
      <c r="J731" s="374">
        <f t="shared" si="326"/>
        <v>0.95339920959948554</v>
      </c>
      <c r="K731" s="265" cm="1">
        <f t="array" ref="K731">$G731^gamma_drug4/($G731^gamma_drug4+(AGE_50_drug4+9)^gamma_drug4)</f>
        <v>1</v>
      </c>
      <c r="L731" s="264">
        <f t="shared" si="327"/>
        <v>729</v>
      </c>
      <c r="M731" s="264">
        <f t="shared" si="328"/>
        <v>-0.15365000000000001</v>
      </c>
      <c r="N731" s="264">
        <f t="shared" si="329"/>
        <v>11.804400000000001</v>
      </c>
      <c r="O731" s="264">
        <f t="shared" si="330"/>
        <v>0.11906</v>
      </c>
      <c r="P731" s="264">
        <f t="shared" si="331"/>
        <v>8.2579999999999991</v>
      </c>
      <c r="Q731" s="264">
        <f t="shared" si="332"/>
        <v>9.0045000000000002</v>
      </c>
      <c r="R731" s="264">
        <f t="shared" si="333"/>
        <v>9.4750000000000014</v>
      </c>
      <c r="S731" s="264">
        <f t="shared" si="334"/>
        <v>9.7360000000000007</v>
      </c>
      <c r="T731" s="264">
        <f t="shared" si="335"/>
        <v>10.154500000000001</v>
      </c>
      <c r="U731" s="264">
        <f t="shared" si="336"/>
        <v>10.448</v>
      </c>
      <c r="V731" s="264">
        <f t="shared" si="337"/>
        <v>10.900500000000001</v>
      </c>
      <c r="W731" s="264">
        <f t="shared" si="338"/>
        <v>11.804500000000001</v>
      </c>
      <c r="X731" s="264">
        <f t="shared" si="339"/>
        <v>12.797499999999999</v>
      </c>
      <c r="Y731" s="264">
        <f t="shared" si="340"/>
        <v>13.370000000000001</v>
      </c>
      <c r="Z731" s="264">
        <f t="shared" si="341"/>
        <v>13.775</v>
      </c>
      <c r="AA731" s="264">
        <f t="shared" si="342"/>
        <v>14.401999999999999</v>
      </c>
      <c r="AB731" s="264">
        <f t="shared" si="343"/>
        <v>14.827</v>
      </c>
      <c r="AC731" s="264">
        <f t="shared" si="344"/>
        <v>15.670999999999999</v>
      </c>
      <c r="AD731" s="264">
        <f t="shared" si="345"/>
        <v>17.2545</v>
      </c>
      <c r="AF731" s="266">
        <v>729</v>
      </c>
      <c r="AG731" s="266">
        <v>-1.34E-2</v>
      </c>
      <c r="AH731" s="266">
        <v>12.1416</v>
      </c>
      <c r="AI731" s="266">
        <v>0.11423</v>
      </c>
      <c r="AJ731" s="266">
        <v>8.5380000000000003</v>
      </c>
      <c r="AK731" s="266">
        <v>9.3130000000000006</v>
      </c>
      <c r="AL731" s="266">
        <v>9.7970000000000006</v>
      </c>
      <c r="AM731" s="266">
        <v>10.064</v>
      </c>
      <c r="AN731" s="266">
        <v>10.49</v>
      </c>
      <c r="AO731" s="266">
        <v>10.787000000000001</v>
      </c>
      <c r="AP731" s="266">
        <v>11.242000000000001</v>
      </c>
      <c r="AQ731" s="266">
        <v>12.141999999999999</v>
      </c>
      <c r="AR731" s="266">
        <v>13.115</v>
      </c>
      <c r="AS731" s="266">
        <v>13.669</v>
      </c>
      <c r="AT731" s="266">
        <v>14.058</v>
      </c>
      <c r="AU731" s="266">
        <v>14.654999999999999</v>
      </c>
      <c r="AV731" s="266">
        <v>15.055999999999999</v>
      </c>
      <c r="AW731" s="266">
        <v>15.845000000000001</v>
      </c>
      <c r="AX731" s="266">
        <v>17.295999999999999</v>
      </c>
      <c r="BA731" s="372">
        <v>729</v>
      </c>
      <c r="BB731" s="372">
        <v>-0.29389999999999999</v>
      </c>
      <c r="BC731" s="372">
        <v>11.4672</v>
      </c>
      <c r="BD731" s="372">
        <v>0.12389</v>
      </c>
      <c r="BE731" s="372">
        <v>7.9779999999999998</v>
      </c>
      <c r="BF731" s="372">
        <v>8.6959999999999997</v>
      </c>
      <c r="BG731" s="372">
        <v>9.1530000000000005</v>
      </c>
      <c r="BH731" s="372">
        <v>9.4079999999999995</v>
      </c>
      <c r="BI731" s="372">
        <v>9.8190000000000008</v>
      </c>
      <c r="BJ731" s="372">
        <v>10.109</v>
      </c>
      <c r="BK731" s="372">
        <v>10.558999999999999</v>
      </c>
      <c r="BL731" s="372">
        <v>11.467000000000001</v>
      </c>
      <c r="BM731" s="372">
        <v>12.48</v>
      </c>
      <c r="BN731" s="372">
        <v>13.071</v>
      </c>
      <c r="BO731" s="372">
        <v>13.492000000000001</v>
      </c>
      <c r="BP731" s="372">
        <v>14.148999999999999</v>
      </c>
      <c r="BQ731" s="372">
        <v>14.598000000000001</v>
      </c>
      <c r="BR731" s="372">
        <v>15.497</v>
      </c>
      <c r="BS731" s="372">
        <v>17.213000000000001</v>
      </c>
    </row>
    <row r="732" spans="1:71" x14ac:dyDescent="0.2">
      <c r="A732" s="265">
        <f t="shared" si="346"/>
        <v>11.811</v>
      </c>
      <c r="B732" s="265">
        <f t="shared" si="347"/>
        <v>10.906499999999999</v>
      </c>
      <c r="C732" s="265">
        <f t="shared" si="324"/>
        <v>12.804500000000001</v>
      </c>
      <c r="D732" s="265">
        <f t="shared" si="348"/>
        <v>730</v>
      </c>
      <c r="E732" s="373">
        <f t="shared" si="349"/>
        <v>23.983572895277206</v>
      </c>
      <c r="F732" s="373">
        <f t="shared" si="350"/>
        <v>1.998631074606434</v>
      </c>
      <c r="G732" s="373">
        <f t="shared" si="351"/>
        <v>32.983572895277206</v>
      </c>
      <c r="H732" s="374">
        <f t="shared" si="352"/>
        <v>0.99316716682013095</v>
      </c>
      <c r="I732" s="374">
        <f t="shared" si="325"/>
        <v>0.93860398343956275</v>
      </c>
      <c r="J732" s="374">
        <f t="shared" si="326"/>
        <v>0.95351419454263564</v>
      </c>
      <c r="K732" s="265" cm="1">
        <f t="array" ref="K732">$G732^gamma_drug4/($G732^gamma_drug4+(AGE_50_drug4+9)^gamma_drug4)</f>
        <v>1</v>
      </c>
      <c r="L732" s="264">
        <f t="shared" si="327"/>
        <v>730</v>
      </c>
      <c r="M732" s="264">
        <f t="shared" si="328"/>
        <v>-0.15379999999999999</v>
      </c>
      <c r="N732" s="264">
        <f t="shared" si="329"/>
        <v>11.81115</v>
      </c>
      <c r="O732" s="264">
        <f t="shared" si="330"/>
        <v>0.11907000000000001</v>
      </c>
      <c r="P732" s="264">
        <f t="shared" si="331"/>
        <v>8.2624999999999993</v>
      </c>
      <c r="Q732" s="264">
        <f t="shared" si="332"/>
        <v>9.0090000000000003</v>
      </c>
      <c r="R732" s="264">
        <f t="shared" si="333"/>
        <v>9.4804999999999993</v>
      </c>
      <c r="S732" s="264">
        <f t="shared" si="334"/>
        <v>9.7415000000000003</v>
      </c>
      <c r="T732" s="264">
        <f t="shared" si="335"/>
        <v>10.16</v>
      </c>
      <c r="U732" s="264">
        <f t="shared" si="336"/>
        <v>10.454000000000001</v>
      </c>
      <c r="V732" s="264">
        <f t="shared" si="337"/>
        <v>10.906499999999999</v>
      </c>
      <c r="W732" s="264">
        <f t="shared" si="338"/>
        <v>11.811</v>
      </c>
      <c r="X732" s="264">
        <f t="shared" si="339"/>
        <v>12.804500000000001</v>
      </c>
      <c r="Y732" s="264">
        <f t="shared" si="340"/>
        <v>13.378</v>
      </c>
      <c r="Z732" s="264">
        <f t="shared" si="341"/>
        <v>13.783000000000001</v>
      </c>
      <c r="AA732" s="264">
        <f t="shared" si="342"/>
        <v>14.41</v>
      </c>
      <c r="AB732" s="264">
        <f t="shared" si="343"/>
        <v>14.835999999999999</v>
      </c>
      <c r="AC732" s="264">
        <f t="shared" si="344"/>
        <v>15.68</v>
      </c>
      <c r="AD732" s="264">
        <f t="shared" si="345"/>
        <v>17.265000000000001</v>
      </c>
      <c r="AF732" s="266">
        <v>730</v>
      </c>
      <c r="AG732" s="266">
        <v>-1.3599999999999999E-2</v>
      </c>
      <c r="AH732" s="266">
        <v>12.148199999999999</v>
      </c>
      <c r="AI732" s="266">
        <v>0.11425</v>
      </c>
      <c r="AJ732" s="266">
        <v>8.5419999999999998</v>
      </c>
      <c r="AK732" s="266">
        <v>9.3170000000000002</v>
      </c>
      <c r="AL732" s="266">
        <v>9.8019999999999996</v>
      </c>
      <c r="AM732" s="266">
        <v>10.069000000000001</v>
      </c>
      <c r="AN732" s="266">
        <v>10.494999999999999</v>
      </c>
      <c r="AO732" s="266">
        <v>10.792999999999999</v>
      </c>
      <c r="AP732" s="266">
        <v>11.247999999999999</v>
      </c>
      <c r="AQ732" s="266">
        <v>12.148</v>
      </c>
      <c r="AR732" s="266">
        <v>13.122</v>
      </c>
      <c r="AS732" s="266">
        <v>13.677</v>
      </c>
      <c r="AT732" s="266">
        <v>14.066000000000001</v>
      </c>
      <c r="AU732" s="266">
        <v>14.663</v>
      </c>
      <c r="AV732" s="266">
        <v>15.065</v>
      </c>
      <c r="AW732" s="266">
        <v>15.853999999999999</v>
      </c>
      <c r="AX732" s="266">
        <v>17.306999999999999</v>
      </c>
      <c r="BA732" s="372">
        <v>730</v>
      </c>
      <c r="BB732" s="372">
        <v>-0.29399999999999998</v>
      </c>
      <c r="BC732" s="372">
        <v>11.4741</v>
      </c>
      <c r="BD732" s="372">
        <v>0.12389</v>
      </c>
      <c r="BE732" s="372">
        <v>7.9829999999999997</v>
      </c>
      <c r="BF732" s="372">
        <v>8.7010000000000005</v>
      </c>
      <c r="BG732" s="372">
        <v>9.1590000000000007</v>
      </c>
      <c r="BH732" s="372">
        <v>9.4139999999999997</v>
      </c>
      <c r="BI732" s="372">
        <v>9.8249999999999993</v>
      </c>
      <c r="BJ732" s="372">
        <v>10.115</v>
      </c>
      <c r="BK732" s="372">
        <v>10.565</v>
      </c>
      <c r="BL732" s="372">
        <v>11.474</v>
      </c>
      <c r="BM732" s="372">
        <v>12.487</v>
      </c>
      <c r="BN732" s="372">
        <v>13.079000000000001</v>
      </c>
      <c r="BO732" s="372">
        <v>13.5</v>
      </c>
      <c r="BP732" s="372">
        <v>14.157</v>
      </c>
      <c r="BQ732" s="372">
        <v>14.606999999999999</v>
      </c>
      <c r="BR732" s="372">
        <v>15.506</v>
      </c>
      <c r="BS732" s="372">
        <v>17.222999999999999</v>
      </c>
    </row>
    <row r="733" spans="1:71" x14ac:dyDescent="0.2">
      <c r="A733" s="265">
        <f t="shared" si="346"/>
        <v>11.818</v>
      </c>
      <c r="B733" s="265">
        <f t="shared" si="347"/>
        <v>10.9125</v>
      </c>
      <c r="C733" s="265">
        <f t="shared" si="324"/>
        <v>12.811999999999999</v>
      </c>
      <c r="D733" s="265">
        <f t="shared" si="348"/>
        <v>731</v>
      </c>
      <c r="E733" s="373">
        <f t="shared" si="349"/>
        <v>24.016427104722794</v>
      </c>
      <c r="F733" s="373">
        <f t="shared" si="350"/>
        <v>2.001368925393566</v>
      </c>
      <c r="G733" s="373">
        <f t="shared" si="351"/>
        <v>33.016427104722794</v>
      </c>
      <c r="H733" s="374">
        <f t="shared" si="352"/>
        <v>0.99319649345902683</v>
      </c>
      <c r="I733" s="374">
        <f t="shared" si="325"/>
        <v>0.93877701844877104</v>
      </c>
      <c r="J733" s="374">
        <f t="shared" si="326"/>
        <v>0.95362879549185497</v>
      </c>
      <c r="K733" s="265" cm="1">
        <f t="array" ref="K733">$G733^gamma_drug4/($G733^gamma_drug4+(AGE_50_drug4+9)^gamma_drug4)</f>
        <v>1</v>
      </c>
      <c r="L733" s="264">
        <f t="shared" si="327"/>
        <v>731</v>
      </c>
      <c r="M733" s="264">
        <f t="shared" si="328"/>
        <v>-0.15395</v>
      </c>
      <c r="N733" s="264">
        <f t="shared" si="329"/>
        <v>11.81785</v>
      </c>
      <c r="O733" s="264">
        <f t="shared" si="330"/>
        <v>0.119085</v>
      </c>
      <c r="P733" s="264">
        <f t="shared" si="331"/>
        <v>8.2665000000000006</v>
      </c>
      <c r="Q733" s="264">
        <f t="shared" si="332"/>
        <v>9.0139999999999993</v>
      </c>
      <c r="R733" s="264">
        <f t="shared" si="333"/>
        <v>9.4855</v>
      </c>
      <c r="S733" s="264">
        <f t="shared" si="334"/>
        <v>9.7469999999999999</v>
      </c>
      <c r="T733" s="264">
        <f t="shared" si="335"/>
        <v>10.166</v>
      </c>
      <c r="U733" s="264">
        <f t="shared" si="336"/>
        <v>10.4595</v>
      </c>
      <c r="V733" s="264">
        <f t="shared" si="337"/>
        <v>10.9125</v>
      </c>
      <c r="W733" s="264">
        <f t="shared" si="338"/>
        <v>11.818</v>
      </c>
      <c r="X733" s="264">
        <f t="shared" si="339"/>
        <v>12.811999999999999</v>
      </c>
      <c r="Y733" s="264">
        <f t="shared" si="340"/>
        <v>13.3855</v>
      </c>
      <c r="Z733" s="264">
        <f t="shared" si="341"/>
        <v>13.791</v>
      </c>
      <c r="AA733" s="264">
        <f t="shared" si="342"/>
        <v>14.419</v>
      </c>
      <c r="AB733" s="264">
        <f t="shared" si="343"/>
        <v>14.844999999999999</v>
      </c>
      <c r="AC733" s="264">
        <f t="shared" si="344"/>
        <v>15.690000000000001</v>
      </c>
      <c r="AD733" s="264">
        <f t="shared" si="345"/>
        <v>17.275500000000001</v>
      </c>
      <c r="AF733" s="266">
        <v>731</v>
      </c>
      <c r="AG733" s="266">
        <v>-1.37E-2</v>
      </c>
      <c r="AH733" s="266">
        <v>12.1548</v>
      </c>
      <c r="AI733" s="266">
        <v>0.11427</v>
      </c>
      <c r="AJ733" s="266">
        <v>8.5459999999999994</v>
      </c>
      <c r="AK733" s="266">
        <v>9.3219999999999992</v>
      </c>
      <c r="AL733" s="266">
        <v>9.8070000000000004</v>
      </c>
      <c r="AM733" s="266">
        <v>10.074999999999999</v>
      </c>
      <c r="AN733" s="266">
        <v>10.500999999999999</v>
      </c>
      <c r="AO733" s="266">
        <v>10.798</v>
      </c>
      <c r="AP733" s="266">
        <v>11.254</v>
      </c>
      <c r="AQ733" s="266">
        <v>12.154999999999999</v>
      </c>
      <c r="AR733" s="266">
        <v>13.129</v>
      </c>
      <c r="AS733" s="266">
        <v>13.683999999999999</v>
      </c>
      <c r="AT733" s="266">
        <v>14.074</v>
      </c>
      <c r="AU733" s="266">
        <v>14.672000000000001</v>
      </c>
      <c r="AV733" s="266">
        <v>15.074</v>
      </c>
      <c r="AW733" s="266">
        <v>15.864000000000001</v>
      </c>
      <c r="AX733" s="266">
        <v>17.317</v>
      </c>
      <c r="BA733" s="372">
        <v>731</v>
      </c>
      <c r="BB733" s="372">
        <v>-0.29420000000000002</v>
      </c>
      <c r="BC733" s="372">
        <v>11.4809</v>
      </c>
      <c r="BD733" s="372">
        <v>0.1239</v>
      </c>
      <c r="BE733" s="372">
        <v>7.9870000000000001</v>
      </c>
      <c r="BF733" s="372">
        <v>8.7059999999999995</v>
      </c>
      <c r="BG733" s="372">
        <v>9.1639999999999997</v>
      </c>
      <c r="BH733" s="372">
        <v>9.4190000000000005</v>
      </c>
      <c r="BI733" s="372">
        <v>9.8309999999999995</v>
      </c>
      <c r="BJ733" s="372">
        <v>10.121</v>
      </c>
      <c r="BK733" s="372">
        <v>10.571</v>
      </c>
      <c r="BL733" s="372">
        <v>11.481</v>
      </c>
      <c r="BM733" s="372">
        <v>12.494999999999999</v>
      </c>
      <c r="BN733" s="372">
        <v>13.087</v>
      </c>
      <c r="BO733" s="372">
        <v>13.507999999999999</v>
      </c>
      <c r="BP733" s="372">
        <v>14.166</v>
      </c>
      <c r="BQ733" s="372">
        <v>14.616</v>
      </c>
      <c r="BR733" s="372">
        <v>15.516</v>
      </c>
      <c r="BS733" s="372">
        <v>17.234000000000002</v>
      </c>
    </row>
    <row r="734" spans="1:71" x14ac:dyDescent="0.2">
      <c r="A734" s="265">
        <f t="shared" si="346"/>
        <v>11.8245</v>
      </c>
      <c r="B734" s="265">
        <f t="shared" si="347"/>
        <v>10.9185</v>
      </c>
      <c r="C734" s="265">
        <f t="shared" si="324"/>
        <v>12.818999999999999</v>
      </c>
      <c r="D734" s="265">
        <f t="shared" si="348"/>
        <v>732</v>
      </c>
      <c r="E734" s="373">
        <f t="shared" si="349"/>
        <v>24.049281314168379</v>
      </c>
      <c r="F734" s="373">
        <f t="shared" si="350"/>
        <v>2.0041067761806981</v>
      </c>
      <c r="G734" s="373">
        <f t="shared" si="351"/>
        <v>33.049281314168383</v>
      </c>
      <c r="H734" s="374">
        <f t="shared" si="352"/>
        <v>0.99322566610425478</v>
      </c>
      <c r="I734" s="374">
        <f t="shared" si="325"/>
        <v>0.93894942608651089</v>
      </c>
      <c r="J734" s="374">
        <f t="shared" si="326"/>
        <v>0.95374301404196149</v>
      </c>
      <c r="K734" s="265" cm="1">
        <f t="array" ref="K734">$G734^gamma_drug4/($G734^gamma_drug4+(AGE_50_drug4+9)^gamma_drug4)</f>
        <v>1</v>
      </c>
      <c r="L734" s="264">
        <f t="shared" si="327"/>
        <v>732</v>
      </c>
      <c r="M734" s="264">
        <f t="shared" si="328"/>
        <v>-0.15410000000000001</v>
      </c>
      <c r="N734" s="264">
        <f t="shared" si="329"/>
        <v>11.82455</v>
      </c>
      <c r="O734" s="264">
        <f t="shared" si="330"/>
        <v>0.11910000000000001</v>
      </c>
      <c r="P734" s="264">
        <f t="shared" si="331"/>
        <v>8.2710000000000008</v>
      </c>
      <c r="Q734" s="264">
        <f t="shared" si="332"/>
        <v>9.0190000000000001</v>
      </c>
      <c r="R734" s="264">
        <f t="shared" si="333"/>
        <v>9.4905000000000008</v>
      </c>
      <c r="S734" s="264">
        <f t="shared" si="334"/>
        <v>9.7525000000000013</v>
      </c>
      <c r="T734" s="264">
        <f t="shared" si="335"/>
        <v>10.170999999999999</v>
      </c>
      <c r="U734" s="264">
        <f t="shared" si="336"/>
        <v>10.4655</v>
      </c>
      <c r="V734" s="264">
        <f t="shared" si="337"/>
        <v>10.9185</v>
      </c>
      <c r="W734" s="264">
        <f t="shared" si="338"/>
        <v>11.8245</v>
      </c>
      <c r="X734" s="264">
        <f t="shared" si="339"/>
        <v>12.818999999999999</v>
      </c>
      <c r="Y734" s="264">
        <f t="shared" si="340"/>
        <v>13.3935</v>
      </c>
      <c r="Z734" s="264">
        <f t="shared" si="341"/>
        <v>13.7995</v>
      </c>
      <c r="AA734" s="264">
        <f t="shared" si="342"/>
        <v>14.4275</v>
      </c>
      <c r="AB734" s="264">
        <f t="shared" si="343"/>
        <v>14.853999999999999</v>
      </c>
      <c r="AC734" s="264">
        <f t="shared" si="344"/>
        <v>15.6995</v>
      </c>
      <c r="AD734" s="264">
        <f t="shared" si="345"/>
        <v>17.2865</v>
      </c>
      <c r="AF734" s="266">
        <v>732</v>
      </c>
      <c r="AG734" s="266">
        <v>-1.3899999999999999E-2</v>
      </c>
      <c r="AH734" s="266">
        <v>12.161300000000001</v>
      </c>
      <c r="AI734" s="266">
        <v>0.11429</v>
      </c>
      <c r="AJ734" s="266">
        <v>8.5500000000000007</v>
      </c>
      <c r="AK734" s="266">
        <v>9.327</v>
      </c>
      <c r="AL734" s="266">
        <v>9.8119999999999994</v>
      </c>
      <c r="AM734" s="266">
        <v>10.08</v>
      </c>
      <c r="AN734" s="266">
        <v>10.506</v>
      </c>
      <c r="AO734" s="266">
        <v>10.804</v>
      </c>
      <c r="AP734" s="266">
        <v>11.26</v>
      </c>
      <c r="AQ734" s="266">
        <v>12.161</v>
      </c>
      <c r="AR734" s="266">
        <v>13.135999999999999</v>
      </c>
      <c r="AS734" s="266">
        <v>13.692</v>
      </c>
      <c r="AT734" s="266">
        <v>14.082000000000001</v>
      </c>
      <c r="AU734" s="266">
        <v>14.68</v>
      </c>
      <c r="AV734" s="266">
        <v>15.083</v>
      </c>
      <c r="AW734" s="266">
        <v>15.872999999999999</v>
      </c>
      <c r="AX734" s="266">
        <v>17.327999999999999</v>
      </c>
      <c r="BA734" s="372">
        <v>732</v>
      </c>
      <c r="BB734" s="372">
        <v>-0.29430000000000001</v>
      </c>
      <c r="BC734" s="372">
        <v>11.4878</v>
      </c>
      <c r="BD734" s="372">
        <v>0.12391000000000001</v>
      </c>
      <c r="BE734" s="372">
        <v>7.992</v>
      </c>
      <c r="BF734" s="372">
        <v>8.7110000000000003</v>
      </c>
      <c r="BG734" s="372">
        <v>9.1690000000000005</v>
      </c>
      <c r="BH734" s="372">
        <v>9.4250000000000007</v>
      </c>
      <c r="BI734" s="372">
        <v>9.8360000000000003</v>
      </c>
      <c r="BJ734" s="372">
        <v>10.127000000000001</v>
      </c>
      <c r="BK734" s="372">
        <v>10.577</v>
      </c>
      <c r="BL734" s="372">
        <v>11.488</v>
      </c>
      <c r="BM734" s="372">
        <v>12.502000000000001</v>
      </c>
      <c r="BN734" s="372">
        <v>13.095000000000001</v>
      </c>
      <c r="BO734" s="372">
        <v>13.516999999999999</v>
      </c>
      <c r="BP734" s="372">
        <v>14.175000000000001</v>
      </c>
      <c r="BQ734" s="372">
        <v>14.625</v>
      </c>
      <c r="BR734" s="372">
        <v>15.526</v>
      </c>
      <c r="BS734" s="372">
        <v>17.245000000000001</v>
      </c>
    </row>
    <row r="735" spans="1:71" x14ac:dyDescent="0.2">
      <c r="A735" s="265">
        <f t="shared" si="346"/>
        <v>11.831499999999998</v>
      </c>
      <c r="B735" s="265">
        <f t="shared" si="347"/>
        <v>10.9245</v>
      </c>
      <c r="C735" s="265">
        <f t="shared" si="324"/>
        <v>12.827</v>
      </c>
      <c r="D735" s="265">
        <f t="shared" si="348"/>
        <v>733</v>
      </c>
      <c r="E735" s="373">
        <f t="shared" si="349"/>
        <v>24.082135523613964</v>
      </c>
      <c r="F735" s="373">
        <f t="shared" si="350"/>
        <v>2.0068446269678302</v>
      </c>
      <c r="G735" s="373">
        <f t="shared" si="351"/>
        <v>33.082135523613964</v>
      </c>
      <c r="H735" s="374">
        <f t="shared" si="352"/>
        <v>0.99325468570899178</v>
      </c>
      <c r="I735" s="374">
        <f t="shared" si="325"/>
        <v>0.9391212090698885</v>
      </c>
      <c r="J735" s="374">
        <f t="shared" si="326"/>
        <v>0.95385685177996782</v>
      </c>
      <c r="K735" s="265" cm="1">
        <f t="array" ref="K735">$G735^gamma_drug4/($G735^gamma_drug4+(AGE_50_drug4+9)^gamma_drug4)</f>
        <v>1</v>
      </c>
      <c r="L735" s="264">
        <f t="shared" si="327"/>
        <v>733</v>
      </c>
      <c r="M735" s="264">
        <f t="shared" si="328"/>
        <v>-0.15425</v>
      </c>
      <c r="N735" s="264">
        <f t="shared" si="329"/>
        <v>11.831250000000001</v>
      </c>
      <c r="O735" s="264">
        <f t="shared" si="330"/>
        <v>0.119115</v>
      </c>
      <c r="P735" s="264">
        <f t="shared" si="331"/>
        <v>8.275500000000001</v>
      </c>
      <c r="Q735" s="264">
        <f t="shared" si="332"/>
        <v>9.0234999999999985</v>
      </c>
      <c r="R735" s="264">
        <f t="shared" si="333"/>
        <v>9.4960000000000004</v>
      </c>
      <c r="S735" s="264">
        <f t="shared" si="334"/>
        <v>9.7575000000000003</v>
      </c>
      <c r="T735" s="264">
        <f t="shared" si="335"/>
        <v>10.176500000000001</v>
      </c>
      <c r="U735" s="264">
        <f t="shared" si="336"/>
        <v>10.471499999999999</v>
      </c>
      <c r="V735" s="264">
        <f t="shared" si="337"/>
        <v>10.9245</v>
      </c>
      <c r="W735" s="264">
        <f t="shared" si="338"/>
        <v>11.831499999999998</v>
      </c>
      <c r="X735" s="264">
        <f t="shared" si="339"/>
        <v>12.827</v>
      </c>
      <c r="Y735" s="264">
        <f t="shared" si="340"/>
        <v>13.401499999999999</v>
      </c>
      <c r="Z735" s="264">
        <f t="shared" si="341"/>
        <v>13.807500000000001</v>
      </c>
      <c r="AA735" s="264">
        <f t="shared" si="342"/>
        <v>14.436499999999999</v>
      </c>
      <c r="AB735" s="264">
        <f t="shared" si="343"/>
        <v>14.862500000000001</v>
      </c>
      <c r="AC735" s="264">
        <f t="shared" si="344"/>
        <v>15.709499999999998</v>
      </c>
      <c r="AD735" s="264">
        <f t="shared" si="345"/>
        <v>17.297000000000001</v>
      </c>
      <c r="AF735" s="266">
        <v>733</v>
      </c>
      <c r="AG735" s="266">
        <v>-1.41E-2</v>
      </c>
      <c r="AH735" s="266">
        <v>12.167899999999999</v>
      </c>
      <c r="AI735" s="266">
        <v>0.11430999999999999</v>
      </c>
      <c r="AJ735" s="266">
        <v>8.5540000000000003</v>
      </c>
      <c r="AK735" s="266">
        <v>9.3309999999999995</v>
      </c>
      <c r="AL735" s="266">
        <v>9.8170000000000002</v>
      </c>
      <c r="AM735" s="266">
        <v>10.085000000000001</v>
      </c>
      <c r="AN735" s="266">
        <v>10.510999999999999</v>
      </c>
      <c r="AO735" s="266">
        <v>10.81</v>
      </c>
      <c r="AP735" s="266">
        <v>11.265000000000001</v>
      </c>
      <c r="AQ735" s="266">
        <v>12.167999999999999</v>
      </c>
      <c r="AR735" s="266">
        <v>13.144</v>
      </c>
      <c r="AS735" s="266">
        <v>13.7</v>
      </c>
      <c r="AT735" s="266">
        <v>14.09</v>
      </c>
      <c r="AU735" s="266">
        <v>14.689</v>
      </c>
      <c r="AV735" s="266">
        <v>15.090999999999999</v>
      </c>
      <c r="AW735" s="266">
        <v>15.882999999999999</v>
      </c>
      <c r="AX735" s="266">
        <v>17.338000000000001</v>
      </c>
      <c r="BA735" s="372">
        <v>733</v>
      </c>
      <c r="BB735" s="372">
        <v>-0.2944</v>
      </c>
      <c r="BC735" s="372">
        <v>11.4946</v>
      </c>
      <c r="BD735" s="372">
        <v>0.12392</v>
      </c>
      <c r="BE735" s="372">
        <v>7.9969999999999999</v>
      </c>
      <c r="BF735" s="372">
        <v>8.7159999999999993</v>
      </c>
      <c r="BG735" s="372">
        <v>9.1750000000000007</v>
      </c>
      <c r="BH735" s="372">
        <v>9.43</v>
      </c>
      <c r="BI735" s="372">
        <v>9.8420000000000005</v>
      </c>
      <c r="BJ735" s="372">
        <v>10.132999999999999</v>
      </c>
      <c r="BK735" s="372">
        <v>10.584</v>
      </c>
      <c r="BL735" s="372">
        <v>11.494999999999999</v>
      </c>
      <c r="BM735" s="372">
        <v>12.51</v>
      </c>
      <c r="BN735" s="372">
        <v>13.103</v>
      </c>
      <c r="BO735" s="372">
        <v>13.525</v>
      </c>
      <c r="BP735" s="372">
        <v>14.183999999999999</v>
      </c>
      <c r="BQ735" s="372">
        <v>14.634</v>
      </c>
      <c r="BR735" s="372">
        <v>15.536</v>
      </c>
      <c r="BS735" s="372">
        <v>17.256</v>
      </c>
    </row>
    <row r="736" spans="1:71" x14ac:dyDescent="0.2">
      <c r="A736" s="265">
        <f t="shared" si="346"/>
        <v>11.838000000000001</v>
      </c>
      <c r="B736" s="265">
        <f t="shared" si="347"/>
        <v>10.9305</v>
      </c>
      <c r="C736" s="265">
        <f t="shared" si="324"/>
        <v>12.834</v>
      </c>
      <c r="D736" s="265">
        <f t="shared" si="348"/>
        <v>734</v>
      </c>
      <c r="E736" s="373">
        <f t="shared" si="349"/>
        <v>24.114989733059549</v>
      </c>
      <c r="F736" s="373">
        <f t="shared" si="350"/>
        <v>2.0095824777549622</v>
      </c>
      <c r="G736" s="373">
        <f t="shared" si="351"/>
        <v>33.114989733059545</v>
      </c>
      <c r="H736" s="374">
        <f t="shared" si="352"/>
        <v>0.99328355321964668</v>
      </c>
      <c r="I736" s="374">
        <f t="shared" si="325"/>
        <v>0.93929237010271927</v>
      </c>
      <c r="J736" s="374">
        <f t="shared" si="326"/>
        <v>0.95397031028512591</v>
      </c>
      <c r="K736" s="265" cm="1">
        <f t="array" ref="K736">$G736^gamma_drug4/($G736^gamma_drug4+(AGE_50_drug4+9)^gamma_drug4)</f>
        <v>1</v>
      </c>
      <c r="L736" s="264">
        <f t="shared" si="327"/>
        <v>734</v>
      </c>
      <c r="M736" s="264">
        <f t="shared" si="328"/>
        <v>-0.15439999999999998</v>
      </c>
      <c r="N736" s="264">
        <f t="shared" si="329"/>
        <v>11.837949999999999</v>
      </c>
      <c r="O736" s="264">
        <f t="shared" si="330"/>
        <v>0.11912500000000001</v>
      </c>
      <c r="P736" s="264">
        <f t="shared" si="331"/>
        <v>8.2800000000000011</v>
      </c>
      <c r="Q736" s="264">
        <f t="shared" si="332"/>
        <v>9.0285000000000011</v>
      </c>
      <c r="R736" s="264">
        <f t="shared" si="333"/>
        <v>9.5009999999999994</v>
      </c>
      <c r="S736" s="264">
        <f t="shared" si="334"/>
        <v>9.7629999999999999</v>
      </c>
      <c r="T736" s="264">
        <f t="shared" si="335"/>
        <v>10.182500000000001</v>
      </c>
      <c r="U736" s="264">
        <f t="shared" si="336"/>
        <v>10.477</v>
      </c>
      <c r="V736" s="264">
        <f t="shared" si="337"/>
        <v>10.9305</v>
      </c>
      <c r="W736" s="264">
        <f t="shared" si="338"/>
        <v>11.838000000000001</v>
      </c>
      <c r="X736" s="264">
        <f t="shared" si="339"/>
        <v>12.834</v>
      </c>
      <c r="Y736" s="264">
        <f t="shared" si="340"/>
        <v>13.4085</v>
      </c>
      <c r="Z736" s="264">
        <f t="shared" si="341"/>
        <v>13.8155</v>
      </c>
      <c r="AA736" s="264">
        <f t="shared" si="342"/>
        <v>14.4445</v>
      </c>
      <c r="AB736" s="264">
        <f t="shared" si="343"/>
        <v>14.871500000000001</v>
      </c>
      <c r="AC736" s="264">
        <f t="shared" si="344"/>
        <v>15.718499999999999</v>
      </c>
      <c r="AD736" s="264">
        <f t="shared" si="345"/>
        <v>17.308</v>
      </c>
      <c r="AF736" s="266">
        <v>734</v>
      </c>
      <c r="AG736" s="266">
        <v>-1.43E-2</v>
      </c>
      <c r="AH736" s="266">
        <v>12.1744</v>
      </c>
      <c r="AI736" s="266">
        <v>0.11433</v>
      </c>
      <c r="AJ736" s="266">
        <v>8.5579999999999998</v>
      </c>
      <c r="AK736" s="266">
        <v>9.3360000000000003</v>
      </c>
      <c r="AL736" s="266">
        <v>9.8219999999999992</v>
      </c>
      <c r="AM736" s="266">
        <v>10.09</v>
      </c>
      <c r="AN736" s="266">
        <v>10.516999999999999</v>
      </c>
      <c r="AO736" s="266">
        <v>10.815</v>
      </c>
      <c r="AP736" s="266">
        <v>11.271000000000001</v>
      </c>
      <c r="AQ736" s="266">
        <v>12.173999999999999</v>
      </c>
      <c r="AR736" s="266">
        <v>13.151</v>
      </c>
      <c r="AS736" s="266">
        <v>13.707000000000001</v>
      </c>
      <c r="AT736" s="266">
        <v>14.098000000000001</v>
      </c>
      <c r="AU736" s="266">
        <v>14.696999999999999</v>
      </c>
      <c r="AV736" s="266">
        <v>15.1</v>
      </c>
      <c r="AW736" s="266">
        <v>15.891999999999999</v>
      </c>
      <c r="AX736" s="266">
        <v>17.349</v>
      </c>
      <c r="BA736" s="372">
        <v>734</v>
      </c>
      <c r="BB736" s="372">
        <v>-0.29449999999999998</v>
      </c>
      <c r="BC736" s="372">
        <v>11.5015</v>
      </c>
      <c r="BD736" s="372">
        <v>0.12392</v>
      </c>
      <c r="BE736" s="372">
        <v>8.0020000000000007</v>
      </c>
      <c r="BF736" s="372">
        <v>8.7210000000000001</v>
      </c>
      <c r="BG736" s="372">
        <v>9.18</v>
      </c>
      <c r="BH736" s="372">
        <v>9.4359999999999999</v>
      </c>
      <c r="BI736" s="372">
        <v>9.8480000000000008</v>
      </c>
      <c r="BJ736" s="372">
        <v>10.138999999999999</v>
      </c>
      <c r="BK736" s="372">
        <v>10.59</v>
      </c>
      <c r="BL736" s="372">
        <v>11.502000000000001</v>
      </c>
      <c r="BM736" s="372">
        <v>12.516999999999999</v>
      </c>
      <c r="BN736" s="372">
        <v>13.11</v>
      </c>
      <c r="BO736" s="372">
        <v>13.532999999999999</v>
      </c>
      <c r="BP736" s="372">
        <v>14.192</v>
      </c>
      <c r="BQ736" s="372">
        <v>14.643000000000001</v>
      </c>
      <c r="BR736" s="372">
        <v>15.545</v>
      </c>
      <c r="BS736" s="372">
        <v>17.266999999999999</v>
      </c>
    </row>
    <row r="737" spans="1:71" x14ac:dyDescent="0.2">
      <c r="A737" s="265">
        <f t="shared" si="346"/>
        <v>11.8445</v>
      </c>
      <c r="B737" s="265">
        <f t="shared" si="347"/>
        <v>10.936499999999999</v>
      </c>
      <c r="C737" s="265">
        <f t="shared" si="324"/>
        <v>12.8415</v>
      </c>
      <c r="D737" s="265">
        <f t="shared" si="348"/>
        <v>735</v>
      </c>
      <c r="E737" s="373">
        <f t="shared" si="349"/>
        <v>24.147843942505133</v>
      </c>
      <c r="F737" s="373">
        <f t="shared" si="350"/>
        <v>2.0123203285420943</v>
      </c>
      <c r="G737" s="373">
        <f t="shared" si="351"/>
        <v>33.147843942505133</v>
      </c>
      <c r="H737" s="374">
        <f t="shared" si="352"/>
        <v>0.99331226957591323</v>
      </c>
      <c r="I737" s="374">
        <f t="shared" si="325"/>
        <v>0.93946291187559772</v>
      </c>
      <c r="J737" s="374">
        <f t="shared" si="326"/>
        <v>0.95408339112896934</v>
      </c>
      <c r="K737" s="265" cm="1">
        <f t="array" ref="K737">$G737^gamma_drug4/($G737^gamma_drug4+(AGE_50_drug4+9)^gamma_drug4)</f>
        <v>1</v>
      </c>
      <c r="L737" s="264">
        <f t="shared" si="327"/>
        <v>735</v>
      </c>
      <c r="M737" s="264">
        <f t="shared" si="328"/>
        <v>-0.1545</v>
      </c>
      <c r="N737" s="264">
        <f t="shared" si="329"/>
        <v>11.8447</v>
      </c>
      <c r="O737" s="264">
        <f t="shared" si="330"/>
        <v>0.11914</v>
      </c>
      <c r="P737" s="264">
        <f t="shared" si="331"/>
        <v>8.2845000000000013</v>
      </c>
      <c r="Q737" s="264">
        <f t="shared" si="332"/>
        <v>9.0339999999999989</v>
      </c>
      <c r="R737" s="264">
        <f t="shared" si="333"/>
        <v>9.5064999999999991</v>
      </c>
      <c r="S737" s="264">
        <f t="shared" si="334"/>
        <v>9.7684999999999995</v>
      </c>
      <c r="T737" s="264">
        <f t="shared" si="335"/>
        <v>10.187999999999999</v>
      </c>
      <c r="U737" s="264">
        <f t="shared" si="336"/>
        <v>10.483000000000001</v>
      </c>
      <c r="V737" s="264">
        <f t="shared" si="337"/>
        <v>10.936499999999999</v>
      </c>
      <c r="W737" s="264">
        <f t="shared" si="338"/>
        <v>11.8445</v>
      </c>
      <c r="X737" s="264">
        <f t="shared" si="339"/>
        <v>12.8415</v>
      </c>
      <c r="Y737" s="264">
        <f t="shared" si="340"/>
        <v>13.416499999999999</v>
      </c>
      <c r="Z737" s="264">
        <f t="shared" si="341"/>
        <v>13.823499999999999</v>
      </c>
      <c r="AA737" s="264">
        <f t="shared" si="342"/>
        <v>14.452999999999999</v>
      </c>
      <c r="AB737" s="264">
        <f t="shared" si="343"/>
        <v>14.8805</v>
      </c>
      <c r="AC737" s="264">
        <f t="shared" si="344"/>
        <v>15.728</v>
      </c>
      <c r="AD737" s="264">
        <f t="shared" si="345"/>
        <v>17.318999999999999</v>
      </c>
      <c r="AF737" s="266">
        <v>735</v>
      </c>
      <c r="AG737" s="266">
        <v>-1.44E-2</v>
      </c>
      <c r="AH737" s="266">
        <v>12.180999999999999</v>
      </c>
      <c r="AI737" s="266">
        <v>0.11434999999999999</v>
      </c>
      <c r="AJ737" s="266">
        <v>8.5630000000000006</v>
      </c>
      <c r="AK737" s="266">
        <v>9.3409999999999993</v>
      </c>
      <c r="AL737" s="266">
        <v>9.827</v>
      </c>
      <c r="AM737" s="266">
        <v>10.095000000000001</v>
      </c>
      <c r="AN737" s="266">
        <v>10.522</v>
      </c>
      <c r="AO737" s="266">
        <v>10.821</v>
      </c>
      <c r="AP737" s="266">
        <v>11.276999999999999</v>
      </c>
      <c r="AQ737" s="266">
        <v>12.180999999999999</v>
      </c>
      <c r="AR737" s="266">
        <v>13.157999999999999</v>
      </c>
      <c r="AS737" s="266">
        <v>13.715</v>
      </c>
      <c r="AT737" s="266">
        <v>14.106</v>
      </c>
      <c r="AU737" s="266">
        <v>14.705</v>
      </c>
      <c r="AV737" s="266">
        <v>15.109</v>
      </c>
      <c r="AW737" s="266">
        <v>15.901</v>
      </c>
      <c r="AX737" s="266">
        <v>17.36</v>
      </c>
      <c r="BA737" s="372">
        <v>735</v>
      </c>
      <c r="BB737" s="372">
        <v>-0.29459999999999997</v>
      </c>
      <c r="BC737" s="372">
        <v>11.5084</v>
      </c>
      <c r="BD737" s="372">
        <v>0.12393</v>
      </c>
      <c r="BE737" s="372">
        <v>8.0060000000000002</v>
      </c>
      <c r="BF737" s="372">
        <v>8.7270000000000003</v>
      </c>
      <c r="BG737" s="372">
        <v>9.1859999999999999</v>
      </c>
      <c r="BH737" s="372">
        <v>9.4420000000000002</v>
      </c>
      <c r="BI737" s="372">
        <v>9.8539999999999992</v>
      </c>
      <c r="BJ737" s="372">
        <v>10.145</v>
      </c>
      <c r="BK737" s="372">
        <v>10.596</v>
      </c>
      <c r="BL737" s="372">
        <v>11.507999999999999</v>
      </c>
      <c r="BM737" s="372">
        <v>12.525</v>
      </c>
      <c r="BN737" s="372">
        <v>13.118</v>
      </c>
      <c r="BO737" s="372">
        <v>13.541</v>
      </c>
      <c r="BP737" s="372">
        <v>14.201000000000001</v>
      </c>
      <c r="BQ737" s="372">
        <v>14.651999999999999</v>
      </c>
      <c r="BR737" s="372">
        <v>15.555</v>
      </c>
      <c r="BS737" s="372">
        <v>17.277999999999999</v>
      </c>
    </row>
    <row r="738" spans="1:71" x14ac:dyDescent="0.2">
      <c r="A738" s="265">
        <f t="shared" si="346"/>
        <v>11.851500000000001</v>
      </c>
      <c r="B738" s="265">
        <f t="shared" si="347"/>
        <v>10.942499999999999</v>
      </c>
      <c r="C738" s="265">
        <f t="shared" si="324"/>
        <v>12.8485</v>
      </c>
      <c r="D738" s="265">
        <f t="shared" si="348"/>
        <v>736</v>
      </c>
      <c r="E738" s="373">
        <f t="shared" si="349"/>
        <v>24.180698151950718</v>
      </c>
      <c r="F738" s="373">
        <f t="shared" si="350"/>
        <v>2.0150581793292264</v>
      </c>
      <c r="G738" s="373">
        <f t="shared" si="351"/>
        <v>33.180698151950722</v>
      </c>
      <c r="H738" s="374">
        <f t="shared" si="352"/>
        <v>0.99334083571082465</v>
      </c>
      <c r="I738" s="374">
        <f t="shared" si="325"/>
        <v>0.93963283706596623</v>
      </c>
      <c r="J738" s="374">
        <f t="shared" si="326"/>
        <v>0.95419609587535603</v>
      </c>
      <c r="K738" s="265" cm="1">
        <f t="array" ref="K738">$G738^gamma_drug4/($G738^gamma_drug4+(AGE_50_drug4+9)^gamma_drug4)</f>
        <v>1</v>
      </c>
      <c r="L738" s="264">
        <f t="shared" si="327"/>
        <v>736</v>
      </c>
      <c r="M738" s="264">
        <f t="shared" si="328"/>
        <v>-0.15465000000000001</v>
      </c>
      <c r="N738" s="264">
        <f t="shared" si="329"/>
        <v>11.85135</v>
      </c>
      <c r="O738" s="264">
        <f t="shared" si="330"/>
        <v>0.119155</v>
      </c>
      <c r="P738" s="264">
        <f t="shared" si="331"/>
        <v>8.2889999999999997</v>
      </c>
      <c r="Q738" s="264">
        <f t="shared" si="332"/>
        <v>9.0384999999999991</v>
      </c>
      <c r="R738" s="264">
        <f t="shared" si="333"/>
        <v>9.5115000000000016</v>
      </c>
      <c r="S738" s="264">
        <f t="shared" si="334"/>
        <v>9.7734999999999985</v>
      </c>
      <c r="T738" s="264">
        <f t="shared" si="335"/>
        <v>10.193999999999999</v>
      </c>
      <c r="U738" s="264">
        <f t="shared" si="336"/>
        <v>10.4885</v>
      </c>
      <c r="V738" s="264">
        <f t="shared" si="337"/>
        <v>10.942499999999999</v>
      </c>
      <c r="W738" s="264">
        <f t="shared" si="338"/>
        <v>11.851500000000001</v>
      </c>
      <c r="X738" s="264">
        <f t="shared" si="339"/>
        <v>12.8485</v>
      </c>
      <c r="Y738" s="264">
        <f t="shared" si="340"/>
        <v>13.4245</v>
      </c>
      <c r="Z738" s="264">
        <f t="shared" si="341"/>
        <v>13.8315</v>
      </c>
      <c r="AA738" s="264">
        <f t="shared" si="342"/>
        <v>14.462</v>
      </c>
      <c r="AB738" s="264">
        <f t="shared" si="343"/>
        <v>14.8895</v>
      </c>
      <c r="AC738" s="264">
        <f t="shared" si="344"/>
        <v>15.737500000000001</v>
      </c>
      <c r="AD738" s="264">
        <f t="shared" si="345"/>
        <v>17.329500000000003</v>
      </c>
      <c r="AF738" s="266">
        <v>736</v>
      </c>
      <c r="AG738" s="266">
        <v>-1.46E-2</v>
      </c>
      <c r="AH738" s="266">
        <v>12.1875</v>
      </c>
      <c r="AI738" s="266">
        <v>0.11437</v>
      </c>
      <c r="AJ738" s="266">
        <v>8.5670000000000002</v>
      </c>
      <c r="AK738" s="266">
        <v>9.3450000000000006</v>
      </c>
      <c r="AL738" s="266">
        <v>9.8320000000000007</v>
      </c>
      <c r="AM738" s="266">
        <v>10.1</v>
      </c>
      <c r="AN738" s="266">
        <v>10.528</v>
      </c>
      <c r="AO738" s="266">
        <v>10.826000000000001</v>
      </c>
      <c r="AP738" s="266">
        <v>11.282999999999999</v>
      </c>
      <c r="AQ738" s="266">
        <v>12.188000000000001</v>
      </c>
      <c r="AR738" s="266">
        <v>13.164999999999999</v>
      </c>
      <c r="AS738" s="266">
        <v>13.723000000000001</v>
      </c>
      <c r="AT738" s="266">
        <v>14.114000000000001</v>
      </c>
      <c r="AU738" s="266">
        <v>14.714</v>
      </c>
      <c r="AV738" s="266">
        <v>15.118</v>
      </c>
      <c r="AW738" s="266">
        <v>15.911</v>
      </c>
      <c r="AX738" s="266">
        <v>17.37</v>
      </c>
      <c r="BA738" s="372">
        <v>736</v>
      </c>
      <c r="BB738" s="372">
        <v>-0.29470000000000002</v>
      </c>
      <c r="BC738" s="372">
        <v>11.5152</v>
      </c>
      <c r="BD738" s="372">
        <v>0.12393999999999999</v>
      </c>
      <c r="BE738" s="372">
        <v>8.0109999999999992</v>
      </c>
      <c r="BF738" s="372">
        <v>8.7319999999999993</v>
      </c>
      <c r="BG738" s="372">
        <v>9.1910000000000007</v>
      </c>
      <c r="BH738" s="372">
        <v>9.4469999999999992</v>
      </c>
      <c r="BI738" s="372">
        <v>9.86</v>
      </c>
      <c r="BJ738" s="372">
        <v>10.151</v>
      </c>
      <c r="BK738" s="372">
        <v>10.602</v>
      </c>
      <c r="BL738" s="372">
        <v>11.515000000000001</v>
      </c>
      <c r="BM738" s="372">
        <v>12.532</v>
      </c>
      <c r="BN738" s="372">
        <v>13.125999999999999</v>
      </c>
      <c r="BO738" s="372">
        <v>13.548999999999999</v>
      </c>
      <c r="BP738" s="372">
        <v>14.21</v>
      </c>
      <c r="BQ738" s="372">
        <v>14.661</v>
      </c>
      <c r="BR738" s="372">
        <v>15.564</v>
      </c>
      <c r="BS738" s="372">
        <v>17.289000000000001</v>
      </c>
    </row>
    <row r="739" spans="1:71" x14ac:dyDescent="0.2">
      <c r="A739" s="265">
        <f t="shared" si="346"/>
        <v>11.858000000000001</v>
      </c>
      <c r="B739" s="265">
        <f t="shared" si="347"/>
        <v>10.949</v>
      </c>
      <c r="C739" s="265">
        <f t="shared" si="324"/>
        <v>12.8565</v>
      </c>
      <c r="D739" s="265">
        <f t="shared" si="348"/>
        <v>737</v>
      </c>
      <c r="E739" s="373">
        <f t="shared" si="349"/>
        <v>24.213552361396303</v>
      </c>
      <c r="F739" s="373">
        <f t="shared" si="350"/>
        <v>2.0177960301163584</v>
      </c>
      <c r="G739" s="373">
        <f t="shared" si="351"/>
        <v>33.213552361396303</v>
      </c>
      <c r="H739" s="374">
        <f t="shared" si="352"/>
        <v>0.99336925255080566</v>
      </c>
      <c r="I739" s="374">
        <f t="shared" si="325"/>
        <v>0.93980214833818376</v>
      </c>
      <c r="J739" s="374">
        <f t="shared" si="326"/>
        <v>0.9543084260805107</v>
      </c>
      <c r="K739" s="265" cm="1">
        <f t="array" ref="K739">$G739^gamma_drug4/($G739^gamma_drug4+(AGE_50_drug4+9)^gamma_drug4)</f>
        <v>1</v>
      </c>
      <c r="L739" s="264">
        <f t="shared" si="327"/>
        <v>737</v>
      </c>
      <c r="M739" s="264">
        <f t="shared" si="328"/>
        <v>-0.15479999999999999</v>
      </c>
      <c r="N739" s="264">
        <f t="shared" si="329"/>
        <v>11.8581</v>
      </c>
      <c r="O739" s="264">
        <f t="shared" si="330"/>
        <v>0.11917</v>
      </c>
      <c r="P739" s="264">
        <f t="shared" si="331"/>
        <v>8.2929999999999993</v>
      </c>
      <c r="Q739" s="264">
        <f t="shared" si="332"/>
        <v>9.0434999999999999</v>
      </c>
      <c r="R739" s="264">
        <f t="shared" si="333"/>
        <v>9.5165000000000006</v>
      </c>
      <c r="S739" s="264">
        <f t="shared" si="334"/>
        <v>9.7789999999999999</v>
      </c>
      <c r="T739" s="264">
        <f t="shared" si="335"/>
        <v>10.199</v>
      </c>
      <c r="U739" s="264">
        <f t="shared" si="336"/>
        <v>10.4945</v>
      </c>
      <c r="V739" s="264">
        <f t="shared" si="337"/>
        <v>10.949</v>
      </c>
      <c r="W739" s="264">
        <f t="shared" si="338"/>
        <v>11.858000000000001</v>
      </c>
      <c r="X739" s="264">
        <f t="shared" si="339"/>
        <v>12.8565</v>
      </c>
      <c r="Y739" s="264">
        <f t="shared" si="340"/>
        <v>13.432</v>
      </c>
      <c r="Z739" s="264">
        <f t="shared" si="341"/>
        <v>13.84</v>
      </c>
      <c r="AA739" s="264">
        <f t="shared" si="342"/>
        <v>14.469999999999999</v>
      </c>
      <c r="AB739" s="264">
        <f t="shared" si="343"/>
        <v>14.898</v>
      </c>
      <c r="AC739" s="264">
        <f t="shared" si="344"/>
        <v>15.747</v>
      </c>
      <c r="AD739" s="264">
        <f t="shared" si="345"/>
        <v>17.340499999999999</v>
      </c>
      <c r="AF739" s="266">
        <v>737</v>
      </c>
      <c r="AG739" s="266">
        <v>-1.4800000000000001E-2</v>
      </c>
      <c r="AH739" s="266">
        <v>12.194100000000001</v>
      </c>
      <c r="AI739" s="266">
        <v>0.11439000000000001</v>
      </c>
      <c r="AJ739" s="266">
        <v>8.5709999999999997</v>
      </c>
      <c r="AK739" s="266">
        <v>9.35</v>
      </c>
      <c r="AL739" s="266">
        <v>9.8369999999999997</v>
      </c>
      <c r="AM739" s="266">
        <v>10.105</v>
      </c>
      <c r="AN739" s="266">
        <v>10.532999999999999</v>
      </c>
      <c r="AO739" s="266">
        <v>10.832000000000001</v>
      </c>
      <c r="AP739" s="266">
        <v>11.289</v>
      </c>
      <c r="AQ739" s="266">
        <v>12.194000000000001</v>
      </c>
      <c r="AR739" s="266">
        <v>13.173</v>
      </c>
      <c r="AS739" s="266">
        <v>13.73</v>
      </c>
      <c r="AT739" s="266">
        <v>14.122</v>
      </c>
      <c r="AU739" s="266">
        <v>14.722</v>
      </c>
      <c r="AV739" s="266">
        <v>15.125999999999999</v>
      </c>
      <c r="AW739" s="266">
        <v>15.92</v>
      </c>
      <c r="AX739" s="266">
        <v>17.381</v>
      </c>
      <c r="BA739" s="372">
        <v>737</v>
      </c>
      <c r="BB739" s="372">
        <v>-0.29480000000000001</v>
      </c>
      <c r="BC739" s="372">
        <v>11.5221</v>
      </c>
      <c r="BD739" s="372">
        <v>0.12395</v>
      </c>
      <c r="BE739" s="372">
        <v>8.0150000000000006</v>
      </c>
      <c r="BF739" s="372">
        <v>8.7370000000000001</v>
      </c>
      <c r="BG739" s="372">
        <v>9.1959999999999997</v>
      </c>
      <c r="BH739" s="372">
        <v>9.4529999999999994</v>
      </c>
      <c r="BI739" s="372">
        <v>9.8650000000000002</v>
      </c>
      <c r="BJ739" s="372">
        <v>10.157</v>
      </c>
      <c r="BK739" s="372">
        <v>10.609</v>
      </c>
      <c r="BL739" s="372">
        <v>11.522</v>
      </c>
      <c r="BM739" s="372">
        <v>12.54</v>
      </c>
      <c r="BN739" s="372">
        <v>13.134</v>
      </c>
      <c r="BO739" s="372">
        <v>13.558</v>
      </c>
      <c r="BP739" s="372">
        <v>14.218</v>
      </c>
      <c r="BQ739" s="372">
        <v>14.67</v>
      </c>
      <c r="BR739" s="372">
        <v>15.574</v>
      </c>
      <c r="BS739" s="372">
        <v>17.3</v>
      </c>
    </row>
    <row r="740" spans="1:71" x14ac:dyDescent="0.2">
      <c r="A740" s="265">
        <f t="shared" si="346"/>
        <v>11.865</v>
      </c>
      <c r="B740" s="265">
        <f t="shared" si="347"/>
        <v>10.955</v>
      </c>
      <c r="C740" s="265">
        <f t="shared" si="324"/>
        <v>12.8635</v>
      </c>
      <c r="D740" s="265">
        <f t="shared" si="348"/>
        <v>738</v>
      </c>
      <c r="E740" s="373">
        <f t="shared" si="349"/>
        <v>24.246406570841888</v>
      </c>
      <c r="F740" s="373">
        <f t="shared" si="350"/>
        <v>2.020533880903491</v>
      </c>
      <c r="G740" s="373">
        <f t="shared" si="351"/>
        <v>33.246406570841884</v>
      </c>
      <c r="H740" s="374">
        <f t="shared" si="352"/>
        <v>0.99339752101572576</v>
      </c>
      <c r="I740" s="374">
        <f t="shared" si="325"/>
        <v>0.93997084834359423</v>
      </c>
      <c r="J740" s="374">
        <f t="shared" si="326"/>
        <v>0.95442038329306711</v>
      </c>
      <c r="K740" s="265" cm="1">
        <f t="array" ref="K740">$G740^gamma_drug4/($G740^gamma_drug4+(AGE_50_drug4+9)^gamma_drug4)</f>
        <v>1</v>
      </c>
      <c r="L740" s="264">
        <f t="shared" si="327"/>
        <v>738</v>
      </c>
      <c r="M740" s="264">
        <f t="shared" si="328"/>
        <v>-0.155</v>
      </c>
      <c r="N740" s="264">
        <f t="shared" si="329"/>
        <v>11.864799999999999</v>
      </c>
      <c r="O740" s="264">
        <f t="shared" si="330"/>
        <v>0.119175</v>
      </c>
      <c r="P740" s="264">
        <f t="shared" si="331"/>
        <v>8.2974999999999994</v>
      </c>
      <c r="Q740" s="264">
        <f t="shared" si="332"/>
        <v>9.0485000000000007</v>
      </c>
      <c r="R740" s="264">
        <f t="shared" si="333"/>
        <v>9.5220000000000002</v>
      </c>
      <c r="S740" s="264">
        <f t="shared" si="334"/>
        <v>9.7845000000000013</v>
      </c>
      <c r="T740" s="264">
        <f t="shared" si="335"/>
        <v>10.205</v>
      </c>
      <c r="U740" s="264">
        <f t="shared" si="336"/>
        <v>10.500499999999999</v>
      </c>
      <c r="V740" s="264">
        <f t="shared" si="337"/>
        <v>10.955</v>
      </c>
      <c r="W740" s="264">
        <f t="shared" si="338"/>
        <v>11.865</v>
      </c>
      <c r="X740" s="264">
        <f t="shared" si="339"/>
        <v>12.8635</v>
      </c>
      <c r="Y740" s="264">
        <f t="shared" si="340"/>
        <v>13.44</v>
      </c>
      <c r="Z740" s="264">
        <f t="shared" si="341"/>
        <v>13.8475</v>
      </c>
      <c r="AA740" s="264">
        <f t="shared" si="342"/>
        <v>14.478999999999999</v>
      </c>
      <c r="AB740" s="264">
        <f t="shared" si="343"/>
        <v>14.907</v>
      </c>
      <c r="AC740" s="264">
        <f t="shared" si="344"/>
        <v>15.756499999999999</v>
      </c>
      <c r="AD740" s="264">
        <f t="shared" si="345"/>
        <v>17.350999999999999</v>
      </c>
      <c r="AF740" s="266">
        <v>738</v>
      </c>
      <c r="AG740" s="266">
        <v>-1.4999999999999999E-2</v>
      </c>
      <c r="AH740" s="266">
        <v>12.2006</v>
      </c>
      <c r="AI740" s="266">
        <v>0.1144</v>
      </c>
      <c r="AJ740" s="266">
        <v>8.5749999999999993</v>
      </c>
      <c r="AK740" s="266">
        <v>9.3550000000000004</v>
      </c>
      <c r="AL740" s="266">
        <v>9.8420000000000005</v>
      </c>
      <c r="AM740" s="266">
        <v>10.111000000000001</v>
      </c>
      <c r="AN740" s="266">
        <v>10.539</v>
      </c>
      <c r="AO740" s="266">
        <v>10.837999999999999</v>
      </c>
      <c r="AP740" s="266">
        <v>11.295</v>
      </c>
      <c r="AQ740" s="266">
        <v>12.201000000000001</v>
      </c>
      <c r="AR740" s="266">
        <v>13.18</v>
      </c>
      <c r="AS740" s="266">
        <v>13.738</v>
      </c>
      <c r="AT740" s="266">
        <v>14.129</v>
      </c>
      <c r="AU740" s="266">
        <v>14.731</v>
      </c>
      <c r="AV740" s="266">
        <v>15.135</v>
      </c>
      <c r="AW740" s="266">
        <v>15.929</v>
      </c>
      <c r="AX740" s="266">
        <v>17.390999999999998</v>
      </c>
      <c r="BA740" s="372">
        <v>738</v>
      </c>
      <c r="BB740" s="372">
        <v>-0.29499999999999998</v>
      </c>
      <c r="BC740" s="372">
        <v>11.529</v>
      </c>
      <c r="BD740" s="372">
        <v>0.12395</v>
      </c>
      <c r="BE740" s="372">
        <v>8.02</v>
      </c>
      <c r="BF740" s="372">
        <v>8.7420000000000009</v>
      </c>
      <c r="BG740" s="372">
        <v>9.202</v>
      </c>
      <c r="BH740" s="372">
        <v>9.4580000000000002</v>
      </c>
      <c r="BI740" s="372">
        <v>9.8710000000000004</v>
      </c>
      <c r="BJ740" s="372">
        <v>10.163</v>
      </c>
      <c r="BK740" s="372">
        <v>10.615</v>
      </c>
      <c r="BL740" s="372">
        <v>11.529</v>
      </c>
      <c r="BM740" s="372">
        <v>12.547000000000001</v>
      </c>
      <c r="BN740" s="372">
        <v>13.141999999999999</v>
      </c>
      <c r="BO740" s="372">
        <v>13.566000000000001</v>
      </c>
      <c r="BP740" s="372">
        <v>14.227</v>
      </c>
      <c r="BQ740" s="372">
        <v>14.679</v>
      </c>
      <c r="BR740" s="372">
        <v>15.584</v>
      </c>
      <c r="BS740" s="372">
        <v>17.311</v>
      </c>
    </row>
    <row r="741" spans="1:71" x14ac:dyDescent="0.2">
      <c r="A741" s="265">
        <f t="shared" si="346"/>
        <v>11.871500000000001</v>
      </c>
      <c r="B741" s="265">
        <f t="shared" si="347"/>
        <v>10.961</v>
      </c>
      <c r="C741" s="265">
        <f t="shared" si="324"/>
        <v>12.870999999999999</v>
      </c>
      <c r="D741" s="265">
        <f t="shared" si="348"/>
        <v>739</v>
      </c>
      <c r="E741" s="373">
        <f t="shared" si="349"/>
        <v>24.279260780287473</v>
      </c>
      <c r="F741" s="373">
        <f t="shared" si="350"/>
        <v>2.023271731690623</v>
      </c>
      <c r="G741" s="373">
        <f t="shared" si="351"/>
        <v>33.279260780287473</v>
      </c>
      <c r="H741" s="374">
        <f t="shared" si="352"/>
        <v>0.99342564201895123</v>
      </c>
      <c r="I741" s="374">
        <f t="shared" si="325"/>
        <v>0.94013893972059515</v>
      </c>
      <c r="J741" s="374">
        <f t="shared" si="326"/>
        <v>0.95453196905410997</v>
      </c>
      <c r="K741" s="265" cm="1">
        <f t="array" ref="K741">$G741^gamma_drug4/($G741^gamma_drug4+(AGE_50_drug4+9)^gamma_drug4)</f>
        <v>1</v>
      </c>
      <c r="L741" s="264">
        <f t="shared" si="327"/>
        <v>739</v>
      </c>
      <c r="M741" s="264">
        <f t="shared" si="328"/>
        <v>-0.15509999999999999</v>
      </c>
      <c r="N741" s="264">
        <f t="shared" si="329"/>
        <v>11.871500000000001</v>
      </c>
      <c r="O741" s="264">
        <f t="shared" si="330"/>
        <v>0.11918999999999999</v>
      </c>
      <c r="P741" s="264">
        <f t="shared" si="331"/>
        <v>8.3025000000000002</v>
      </c>
      <c r="Q741" s="264">
        <f t="shared" si="332"/>
        <v>9.0530000000000008</v>
      </c>
      <c r="R741" s="264">
        <f t="shared" si="333"/>
        <v>9.527000000000001</v>
      </c>
      <c r="S741" s="264">
        <f t="shared" si="334"/>
        <v>9.7899999999999991</v>
      </c>
      <c r="T741" s="264">
        <f t="shared" si="335"/>
        <v>10.2105</v>
      </c>
      <c r="U741" s="264">
        <f t="shared" si="336"/>
        <v>10.506</v>
      </c>
      <c r="V741" s="264">
        <f t="shared" si="337"/>
        <v>10.961</v>
      </c>
      <c r="W741" s="264">
        <f t="shared" si="338"/>
        <v>11.871500000000001</v>
      </c>
      <c r="X741" s="264">
        <f t="shared" si="339"/>
        <v>12.870999999999999</v>
      </c>
      <c r="Y741" s="264">
        <f t="shared" si="340"/>
        <v>13.448</v>
      </c>
      <c r="Z741" s="264">
        <f t="shared" si="341"/>
        <v>13.855499999999999</v>
      </c>
      <c r="AA741" s="264">
        <f t="shared" si="342"/>
        <v>14.487500000000001</v>
      </c>
      <c r="AB741" s="264">
        <f t="shared" si="343"/>
        <v>14.916</v>
      </c>
      <c r="AC741" s="264">
        <f t="shared" si="344"/>
        <v>15.766</v>
      </c>
      <c r="AD741" s="264">
        <f t="shared" si="345"/>
        <v>17.362000000000002</v>
      </c>
      <c r="AF741" s="266">
        <v>739</v>
      </c>
      <c r="AG741" s="266">
        <v>-1.5100000000000001E-2</v>
      </c>
      <c r="AH741" s="266">
        <v>12.2072</v>
      </c>
      <c r="AI741" s="266">
        <v>0.11441999999999999</v>
      </c>
      <c r="AJ741" s="266">
        <v>8.58</v>
      </c>
      <c r="AK741" s="266">
        <v>9.359</v>
      </c>
      <c r="AL741" s="266">
        <v>9.8469999999999995</v>
      </c>
      <c r="AM741" s="266">
        <v>10.116</v>
      </c>
      <c r="AN741" s="266">
        <v>10.544</v>
      </c>
      <c r="AO741" s="266">
        <v>10.843</v>
      </c>
      <c r="AP741" s="266">
        <v>11.301</v>
      </c>
      <c r="AQ741" s="266">
        <v>12.207000000000001</v>
      </c>
      <c r="AR741" s="266">
        <v>13.186999999999999</v>
      </c>
      <c r="AS741" s="266">
        <v>13.746</v>
      </c>
      <c r="AT741" s="266">
        <v>14.137</v>
      </c>
      <c r="AU741" s="266">
        <v>14.739000000000001</v>
      </c>
      <c r="AV741" s="266">
        <v>15.144</v>
      </c>
      <c r="AW741" s="266">
        <v>15.939</v>
      </c>
      <c r="AX741" s="266">
        <v>17.402000000000001</v>
      </c>
      <c r="BA741" s="372">
        <v>739</v>
      </c>
      <c r="BB741" s="372">
        <v>-0.29509999999999997</v>
      </c>
      <c r="BC741" s="372">
        <v>11.5358</v>
      </c>
      <c r="BD741" s="372">
        <v>0.12396</v>
      </c>
      <c r="BE741" s="372">
        <v>8.0250000000000004</v>
      </c>
      <c r="BF741" s="372">
        <v>8.7469999999999999</v>
      </c>
      <c r="BG741" s="372">
        <v>9.2070000000000007</v>
      </c>
      <c r="BH741" s="372">
        <v>9.4640000000000004</v>
      </c>
      <c r="BI741" s="372">
        <v>9.8770000000000007</v>
      </c>
      <c r="BJ741" s="372">
        <v>10.169</v>
      </c>
      <c r="BK741" s="372">
        <v>10.621</v>
      </c>
      <c r="BL741" s="372">
        <v>11.536</v>
      </c>
      <c r="BM741" s="372">
        <v>12.555</v>
      </c>
      <c r="BN741" s="372">
        <v>13.15</v>
      </c>
      <c r="BO741" s="372">
        <v>13.574</v>
      </c>
      <c r="BP741" s="372">
        <v>14.236000000000001</v>
      </c>
      <c r="BQ741" s="372">
        <v>14.688000000000001</v>
      </c>
      <c r="BR741" s="372">
        <v>15.593</v>
      </c>
      <c r="BS741" s="372">
        <v>17.321999999999999</v>
      </c>
    </row>
    <row r="742" spans="1:71" x14ac:dyDescent="0.2">
      <c r="A742" s="265">
        <f t="shared" si="346"/>
        <v>11.878499999999999</v>
      </c>
      <c r="B742" s="265">
        <f t="shared" si="347"/>
        <v>10.967500000000001</v>
      </c>
      <c r="C742" s="265">
        <f t="shared" si="324"/>
        <v>12.878500000000001</v>
      </c>
      <c r="D742" s="265">
        <f t="shared" si="348"/>
        <v>740</v>
      </c>
      <c r="E742" s="373">
        <f t="shared" si="349"/>
        <v>24.312114989733061</v>
      </c>
      <c r="F742" s="373">
        <f t="shared" si="350"/>
        <v>2.0260095824777551</v>
      </c>
      <c r="G742" s="373">
        <f t="shared" si="351"/>
        <v>33.312114989733061</v>
      </c>
      <c r="H742" s="374">
        <f t="shared" si="352"/>
        <v>0.99345361646739583</v>
      </c>
      <c r="I742" s="374">
        <f t="shared" si="325"/>
        <v>0.94030642509470397</v>
      </c>
      <c r="J742" s="374">
        <f t="shared" si="326"/>
        <v>0.95464318489721667</v>
      </c>
      <c r="K742" s="265" cm="1">
        <f t="array" ref="K742">$G742^gamma_drug4/($G742^gamma_drug4+(AGE_50_drug4+9)^gamma_drug4)</f>
        <v>1</v>
      </c>
      <c r="L742" s="264">
        <f t="shared" si="327"/>
        <v>740</v>
      </c>
      <c r="M742" s="264">
        <f t="shared" si="328"/>
        <v>-0.15525</v>
      </c>
      <c r="N742" s="264">
        <f t="shared" si="329"/>
        <v>11.8782</v>
      </c>
      <c r="O742" s="264">
        <f t="shared" si="330"/>
        <v>0.11920500000000001</v>
      </c>
      <c r="P742" s="264">
        <f t="shared" si="331"/>
        <v>8.3064999999999998</v>
      </c>
      <c r="Q742" s="264">
        <f t="shared" si="332"/>
        <v>9.0579999999999998</v>
      </c>
      <c r="R742" s="264">
        <f t="shared" si="333"/>
        <v>9.5324999999999989</v>
      </c>
      <c r="S742" s="264">
        <f t="shared" si="334"/>
        <v>9.7949999999999999</v>
      </c>
      <c r="T742" s="264">
        <f t="shared" si="335"/>
        <v>10.215999999999999</v>
      </c>
      <c r="U742" s="264">
        <f t="shared" si="336"/>
        <v>10.512</v>
      </c>
      <c r="V742" s="264">
        <f t="shared" si="337"/>
        <v>10.967500000000001</v>
      </c>
      <c r="W742" s="264">
        <f t="shared" si="338"/>
        <v>11.878499999999999</v>
      </c>
      <c r="X742" s="264">
        <f t="shared" si="339"/>
        <v>12.878500000000001</v>
      </c>
      <c r="Y742" s="264">
        <f t="shared" si="340"/>
        <v>13.455500000000001</v>
      </c>
      <c r="Z742" s="264">
        <f t="shared" si="341"/>
        <v>13.8635</v>
      </c>
      <c r="AA742" s="264">
        <f t="shared" si="342"/>
        <v>14.4955</v>
      </c>
      <c r="AB742" s="264">
        <f t="shared" si="343"/>
        <v>14.924499999999998</v>
      </c>
      <c r="AC742" s="264">
        <f t="shared" si="344"/>
        <v>15.775500000000001</v>
      </c>
      <c r="AD742" s="264">
        <f t="shared" si="345"/>
        <v>17.372499999999999</v>
      </c>
      <c r="AF742" s="266">
        <v>740</v>
      </c>
      <c r="AG742" s="266">
        <v>-1.5299999999999999E-2</v>
      </c>
      <c r="AH742" s="266">
        <v>12.213699999999999</v>
      </c>
      <c r="AI742" s="266">
        <v>0.11444</v>
      </c>
      <c r="AJ742" s="266">
        <v>8.5839999999999996</v>
      </c>
      <c r="AK742" s="266">
        <v>9.3640000000000008</v>
      </c>
      <c r="AL742" s="266">
        <v>9.8520000000000003</v>
      </c>
      <c r="AM742" s="266">
        <v>10.121</v>
      </c>
      <c r="AN742" s="266">
        <v>10.548999999999999</v>
      </c>
      <c r="AO742" s="266">
        <v>10.849</v>
      </c>
      <c r="AP742" s="266">
        <v>11.307</v>
      </c>
      <c r="AQ742" s="266">
        <v>12.214</v>
      </c>
      <c r="AR742" s="266">
        <v>13.194000000000001</v>
      </c>
      <c r="AS742" s="266">
        <v>13.753</v>
      </c>
      <c r="AT742" s="266">
        <v>14.145</v>
      </c>
      <c r="AU742" s="266">
        <v>14.747</v>
      </c>
      <c r="AV742" s="266">
        <v>15.151999999999999</v>
      </c>
      <c r="AW742" s="266">
        <v>15.948</v>
      </c>
      <c r="AX742" s="266">
        <v>17.411999999999999</v>
      </c>
      <c r="BA742" s="372">
        <v>740</v>
      </c>
      <c r="BB742" s="372">
        <v>-0.29520000000000002</v>
      </c>
      <c r="BC742" s="372">
        <v>11.5427</v>
      </c>
      <c r="BD742" s="372">
        <v>0.12397</v>
      </c>
      <c r="BE742" s="372">
        <v>8.0289999999999999</v>
      </c>
      <c r="BF742" s="372">
        <v>8.7520000000000007</v>
      </c>
      <c r="BG742" s="372">
        <v>9.2129999999999992</v>
      </c>
      <c r="BH742" s="372">
        <v>9.4689999999999994</v>
      </c>
      <c r="BI742" s="372">
        <v>9.8829999999999991</v>
      </c>
      <c r="BJ742" s="372">
        <v>10.175000000000001</v>
      </c>
      <c r="BK742" s="372">
        <v>10.628</v>
      </c>
      <c r="BL742" s="372">
        <v>11.542999999999999</v>
      </c>
      <c r="BM742" s="372">
        <v>12.563000000000001</v>
      </c>
      <c r="BN742" s="372">
        <v>13.157999999999999</v>
      </c>
      <c r="BO742" s="372">
        <v>13.582000000000001</v>
      </c>
      <c r="BP742" s="372">
        <v>14.244</v>
      </c>
      <c r="BQ742" s="372">
        <v>14.696999999999999</v>
      </c>
      <c r="BR742" s="372">
        <v>15.603</v>
      </c>
      <c r="BS742" s="372">
        <v>17.332999999999998</v>
      </c>
    </row>
    <row r="743" spans="1:71" x14ac:dyDescent="0.2">
      <c r="A743" s="265">
        <f t="shared" si="346"/>
        <v>11.885000000000002</v>
      </c>
      <c r="B743" s="265">
        <f t="shared" si="347"/>
        <v>10.973500000000001</v>
      </c>
      <c r="C743" s="265">
        <f t="shared" si="324"/>
        <v>12.885999999999999</v>
      </c>
      <c r="D743" s="265">
        <f t="shared" si="348"/>
        <v>741</v>
      </c>
      <c r="E743" s="373">
        <f t="shared" si="349"/>
        <v>24.344969199178646</v>
      </c>
      <c r="F743" s="373">
        <f t="shared" si="350"/>
        <v>2.0287474332648872</v>
      </c>
      <c r="G743" s="373">
        <f t="shared" si="351"/>
        <v>33.344969199178649</v>
      </c>
      <c r="H743" s="374">
        <f t="shared" si="352"/>
        <v>0.99348144526157411</v>
      </c>
      <c r="I743" s="374">
        <f t="shared" si="325"/>
        <v>0.9404733070786272</v>
      </c>
      <c r="J743" s="374">
        <f t="shared" si="326"/>
        <v>0.95475403234849865</v>
      </c>
      <c r="K743" s="265" cm="1">
        <f t="array" ref="K743">$G743^gamma_drug4/($G743^gamma_drug4+(AGE_50_drug4+9)^gamma_drug4)</f>
        <v>1</v>
      </c>
      <c r="L743" s="264">
        <f t="shared" si="327"/>
        <v>741</v>
      </c>
      <c r="M743" s="264">
        <f t="shared" si="328"/>
        <v>-0.15540000000000001</v>
      </c>
      <c r="N743" s="264">
        <f t="shared" si="329"/>
        <v>11.8849</v>
      </c>
      <c r="O743" s="264">
        <f t="shared" si="330"/>
        <v>0.11922000000000001</v>
      </c>
      <c r="P743" s="264">
        <f t="shared" si="331"/>
        <v>8.3109999999999999</v>
      </c>
      <c r="Q743" s="264">
        <f t="shared" si="332"/>
        <v>9.0629999999999988</v>
      </c>
      <c r="R743" s="264">
        <f t="shared" si="333"/>
        <v>9.5374999999999996</v>
      </c>
      <c r="S743" s="264">
        <f t="shared" si="334"/>
        <v>9.8004999999999995</v>
      </c>
      <c r="T743" s="264">
        <f t="shared" si="335"/>
        <v>10.222</v>
      </c>
      <c r="U743" s="264">
        <f t="shared" si="336"/>
        <v>10.517499999999998</v>
      </c>
      <c r="V743" s="264">
        <f t="shared" si="337"/>
        <v>10.973500000000001</v>
      </c>
      <c r="W743" s="264">
        <f t="shared" si="338"/>
        <v>11.885000000000002</v>
      </c>
      <c r="X743" s="264">
        <f t="shared" si="339"/>
        <v>12.885999999999999</v>
      </c>
      <c r="Y743" s="264">
        <f t="shared" si="340"/>
        <v>13.4635</v>
      </c>
      <c r="Z743" s="264">
        <f t="shared" si="341"/>
        <v>13.872</v>
      </c>
      <c r="AA743" s="264">
        <f t="shared" si="342"/>
        <v>14.5045</v>
      </c>
      <c r="AB743" s="264">
        <f t="shared" si="343"/>
        <v>14.933499999999999</v>
      </c>
      <c r="AC743" s="264">
        <f t="shared" si="344"/>
        <v>15.785</v>
      </c>
      <c r="AD743" s="264">
        <f t="shared" si="345"/>
        <v>17.383499999999998</v>
      </c>
      <c r="AF743" s="266">
        <v>741</v>
      </c>
      <c r="AG743" s="266">
        <v>-1.55E-2</v>
      </c>
      <c r="AH743" s="266">
        <v>12.2202</v>
      </c>
      <c r="AI743" s="266">
        <v>0.11446000000000001</v>
      </c>
      <c r="AJ743" s="266">
        <v>8.5879999999999992</v>
      </c>
      <c r="AK743" s="266">
        <v>9.3689999999999998</v>
      </c>
      <c r="AL743" s="266">
        <v>9.8569999999999993</v>
      </c>
      <c r="AM743" s="266">
        <v>10.125999999999999</v>
      </c>
      <c r="AN743" s="266">
        <v>10.555</v>
      </c>
      <c r="AO743" s="266">
        <v>10.853999999999999</v>
      </c>
      <c r="AP743" s="266">
        <v>11.313000000000001</v>
      </c>
      <c r="AQ743" s="266">
        <v>12.22</v>
      </c>
      <c r="AR743" s="266">
        <v>13.202</v>
      </c>
      <c r="AS743" s="266">
        <v>13.760999999999999</v>
      </c>
      <c r="AT743" s="266">
        <v>14.153</v>
      </c>
      <c r="AU743" s="266">
        <v>14.756</v>
      </c>
      <c r="AV743" s="266">
        <v>15.161</v>
      </c>
      <c r="AW743" s="266">
        <v>15.957000000000001</v>
      </c>
      <c r="AX743" s="266">
        <v>17.422999999999998</v>
      </c>
      <c r="BA743" s="372">
        <v>741</v>
      </c>
      <c r="BB743" s="372">
        <v>-0.29530000000000001</v>
      </c>
      <c r="BC743" s="372">
        <v>11.5496</v>
      </c>
      <c r="BD743" s="372">
        <v>0.12398000000000001</v>
      </c>
      <c r="BE743" s="372">
        <v>8.0340000000000007</v>
      </c>
      <c r="BF743" s="372">
        <v>8.7569999999999997</v>
      </c>
      <c r="BG743" s="372">
        <v>9.218</v>
      </c>
      <c r="BH743" s="372">
        <v>9.4749999999999996</v>
      </c>
      <c r="BI743" s="372">
        <v>9.8889999999999993</v>
      </c>
      <c r="BJ743" s="372">
        <v>10.180999999999999</v>
      </c>
      <c r="BK743" s="372">
        <v>10.634</v>
      </c>
      <c r="BL743" s="372">
        <v>11.55</v>
      </c>
      <c r="BM743" s="372">
        <v>12.57</v>
      </c>
      <c r="BN743" s="372">
        <v>13.166</v>
      </c>
      <c r="BO743" s="372">
        <v>13.590999999999999</v>
      </c>
      <c r="BP743" s="372">
        <v>14.253</v>
      </c>
      <c r="BQ743" s="372">
        <v>14.706</v>
      </c>
      <c r="BR743" s="372">
        <v>15.613</v>
      </c>
      <c r="BS743" s="372">
        <v>17.344000000000001</v>
      </c>
    </row>
    <row r="744" spans="1:71" x14ac:dyDescent="0.2">
      <c r="A744" s="265">
        <f t="shared" si="346"/>
        <v>11.891500000000001</v>
      </c>
      <c r="B744" s="265">
        <f t="shared" si="347"/>
        <v>10.979500000000002</v>
      </c>
      <c r="C744" s="265">
        <f t="shared" si="324"/>
        <v>12.8935</v>
      </c>
      <c r="D744" s="265">
        <f t="shared" si="348"/>
        <v>742</v>
      </c>
      <c r="E744" s="373">
        <f t="shared" si="349"/>
        <v>24.377823408624231</v>
      </c>
      <c r="F744" s="373">
        <f t="shared" si="350"/>
        <v>2.0314852840520192</v>
      </c>
      <c r="G744" s="373">
        <f t="shared" si="351"/>
        <v>33.377823408624231</v>
      </c>
      <c r="H744" s="374">
        <f t="shared" si="352"/>
        <v>0.99350912929564994</v>
      </c>
      <c r="I744" s="374">
        <f t="shared" si="325"/>
        <v>0.94063958827232586</v>
      </c>
      <c r="J744" s="374">
        <f t="shared" si="326"/>
        <v>0.95486451292664254</v>
      </c>
      <c r="K744" s="265" cm="1">
        <f t="array" ref="K744">$G744^gamma_drug4/($G744^gamma_drug4+(AGE_50_drug4+9)^gamma_drug4)</f>
        <v>1</v>
      </c>
      <c r="L744" s="264">
        <f t="shared" si="327"/>
        <v>742</v>
      </c>
      <c r="M744" s="264">
        <f t="shared" si="328"/>
        <v>-0.1555</v>
      </c>
      <c r="N744" s="264">
        <f t="shared" si="329"/>
        <v>11.8916</v>
      </c>
      <c r="O744" s="264">
        <f t="shared" si="330"/>
        <v>0.11923500000000001</v>
      </c>
      <c r="P744" s="264">
        <f t="shared" si="331"/>
        <v>8.3155000000000001</v>
      </c>
      <c r="Q744" s="264">
        <f t="shared" si="332"/>
        <v>9.067499999999999</v>
      </c>
      <c r="R744" s="264">
        <f t="shared" si="333"/>
        <v>9.5425000000000004</v>
      </c>
      <c r="S744" s="264">
        <f t="shared" si="334"/>
        <v>9.8055000000000003</v>
      </c>
      <c r="T744" s="264">
        <f t="shared" si="335"/>
        <v>10.227</v>
      </c>
      <c r="U744" s="264">
        <f t="shared" si="336"/>
        <v>10.523499999999999</v>
      </c>
      <c r="V744" s="264">
        <f t="shared" si="337"/>
        <v>10.979500000000002</v>
      </c>
      <c r="W744" s="264">
        <f t="shared" si="338"/>
        <v>11.891500000000001</v>
      </c>
      <c r="X744" s="264">
        <f t="shared" si="339"/>
        <v>12.8935</v>
      </c>
      <c r="Y744" s="264">
        <f t="shared" si="340"/>
        <v>13.471499999999999</v>
      </c>
      <c r="Z744" s="264">
        <f t="shared" si="341"/>
        <v>13.879999999999999</v>
      </c>
      <c r="AA744" s="264">
        <f t="shared" si="342"/>
        <v>14.513</v>
      </c>
      <c r="AB744" s="264">
        <f t="shared" si="343"/>
        <v>14.942499999999999</v>
      </c>
      <c r="AC744" s="264">
        <f t="shared" si="344"/>
        <v>15.795</v>
      </c>
      <c r="AD744" s="264">
        <f t="shared" si="345"/>
        <v>17.393999999999998</v>
      </c>
      <c r="AF744" s="266">
        <v>742</v>
      </c>
      <c r="AG744" s="266">
        <v>-1.5599999999999999E-2</v>
      </c>
      <c r="AH744" s="266">
        <v>12.226800000000001</v>
      </c>
      <c r="AI744" s="266">
        <v>0.11448</v>
      </c>
      <c r="AJ744" s="266">
        <v>8.5920000000000005</v>
      </c>
      <c r="AK744" s="266">
        <v>9.3729999999999993</v>
      </c>
      <c r="AL744" s="266">
        <v>9.8620000000000001</v>
      </c>
      <c r="AM744" s="266">
        <v>10.131</v>
      </c>
      <c r="AN744" s="266">
        <v>10.56</v>
      </c>
      <c r="AO744" s="266">
        <v>10.86</v>
      </c>
      <c r="AP744" s="266">
        <v>11.319000000000001</v>
      </c>
      <c r="AQ744" s="266">
        <v>12.227</v>
      </c>
      <c r="AR744" s="266">
        <v>13.209</v>
      </c>
      <c r="AS744" s="266">
        <v>13.769</v>
      </c>
      <c r="AT744" s="266">
        <v>14.161</v>
      </c>
      <c r="AU744" s="266">
        <v>14.763999999999999</v>
      </c>
      <c r="AV744" s="266">
        <v>15.17</v>
      </c>
      <c r="AW744" s="266">
        <v>15.967000000000001</v>
      </c>
      <c r="AX744" s="266">
        <v>17.433</v>
      </c>
      <c r="BA744" s="372">
        <v>742</v>
      </c>
      <c r="BB744" s="372">
        <v>-0.2954</v>
      </c>
      <c r="BC744" s="372">
        <v>11.5564</v>
      </c>
      <c r="BD744" s="372">
        <v>0.12399</v>
      </c>
      <c r="BE744" s="372">
        <v>8.0389999999999997</v>
      </c>
      <c r="BF744" s="372">
        <v>8.7620000000000005</v>
      </c>
      <c r="BG744" s="372">
        <v>9.2230000000000008</v>
      </c>
      <c r="BH744" s="372">
        <v>9.48</v>
      </c>
      <c r="BI744" s="372">
        <v>9.8940000000000001</v>
      </c>
      <c r="BJ744" s="372">
        <v>10.186999999999999</v>
      </c>
      <c r="BK744" s="372">
        <v>10.64</v>
      </c>
      <c r="BL744" s="372">
        <v>11.555999999999999</v>
      </c>
      <c r="BM744" s="372">
        <v>12.577999999999999</v>
      </c>
      <c r="BN744" s="372">
        <v>13.173999999999999</v>
      </c>
      <c r="BO744" s="372">
        <v>13.599</v>
      </c>
      <c r="BP744" s="372">
        <v>14.262</v>
      </c>
      <c r="BQ744" s="372">
        <v>14.715</v>
      </c>
      <c r="BR744" s="372">
        <v>15.622999999999999</v>
      </c>
      <c r="BS744" s="372">
        <v>17.355</v>
      </c>
    </row>
    <row r="745" spans="1:71" x14ac:dyDescent="0.2">
      <c r="A745" s="265">
        <f t="shared" si="346"/>
        <v>11.898</v>
      </c>
      <c r="B745" s="265">
        <f t="shared" si="347"/>
        <v>10.9855</v>
      </c>
      <c r="C745" s="265">
        <f t="shared" si="324"/>
        <v>12.900500000000001</v>
      </c>
      <c r="D745" s="265">
        <f t="shared" si="348"/>
        <v>743</v>
      </c>
      <c r="E745" s="373">
        <f t="shared" si="349"/>
        <v>24.410677618069816</v>
      </c>
      <c r="F745" s="373">
        <f t="shared" si="350"/>
        <v>2.0342231348391513</v>
      </c>
      <c r="G745" s="373">
        <f t="shared" si="351"/>
        <v>33.410677618069812</v>
      </c>
      <c r="H745" s="374">
        <f t="shared" si="352"/>
        <v>0.99353666945748798</v>
      </c>
      <c r="I745" s="374">
        <f t="shared" si="325"/>
        <v>0.94080527126308311</v>
      </c>
      <c r="J745" s="374">
        <f t="shared" si="326"/>
        <v>0.95497462814295087</v>
      </c>
      <c r="K745" s="265" cm="1">
        <f t="array" ref="K745">$G745^gamma_drug4/($G745^gamma_drug4+(AGE_50_drug4+9)^gamma_drug4)</f>
        <v>1</v>
      </c>
      <c r="L745" s="264">
        <f t="shared" si="327"/>
        <v>743</v>
      </c>
      <c r="M745" s="264">
        <f t="shared" si="328"/>
        <v>-0.15564999999999998</v>
      </c>
      <c r="N745" s="264">
        <f t="shared" si="329"/>
        <v>11.898299999999999</v>
      </c>
      <c r="O745" s="264">
        <f t="shared" si="330"/>
        <v>0.119245</v>
      </c>
      <c r="P745" s="264">
        <f t="shared" si="331"/>
        <v>8.3194999999999997</v>
      </c>
      <c r="Q745" s="264">
        <f t="shared" si="332"/>
        <v>9.0724999999999998</v>
      </c>
      <c r="R745" s="264">
        <f t="shared" si="333"/>
        <v>9.548</v>
      </c>
      <c r="S745" s="264">
        <f t="shared" si="334"/>
        <v>9.8109999999999999</v>
      </c>
      <c r="T745" s="264">
        <f t="shared" si="335"/>
        <v>10.2325</v>
      </c>
      <c r="U745" s="264">
        <f t="shared" si="336"/>
        <v>10.529499999999999</v>
      </c>
      <c r="V745" s="264">
        <f t="shared" si="337"/>
        <v>10.9855</v>
      </c>
      <c r="W745" s="264">
        <f t="shared" si="338"/>
        <v>11.898</v>
      </c>
      <c r="X745" s="264">
        <f t="shared" si="339"/>
        <v>12.900500000000001</v>
      </c>
      <c r="Y745" s="264">
        <f t="shared" si="340"/>
        <v>13.478999999999999</v>
      </c>
      <c r="Z745" s="264">
        <f t="shared" si="341"/>
        <v>13.888</v>
      </c>
      <c r="AA745" s="264">
        <f t="shared" si="342"/>
        <v>14.5215</v>
      </c>
      <c r="AB745" s="264">
        <f t="shared" si="343"/>
        <v>14.951000000000001</v>
      </c>
      <c r="AC745" s="264">
        <f t="shared" si="344"/>
        <v>15.804</v>
      </c>
      <c r="AD745" s="264">
        <f t="shared" si="345"/>
        <v>17.404499999999999</v>
      </c>
      <c r="AF745" s="266">
        <v>743</v>
      </c>
      <c r="AG745" s="266">
        <v>-1.5800000000000002E-2</v>
      </c>
      <c r="AH745" s="266">
        <v>12.2333</v>
      </c>
      <c r="AI745" s="266">
        <v>0.1145</v>
      </c>
      <c r="AJ745" s="266">
        <v>8.5960000000000001</v>
      </c>
      <c r="AK745" s="266">
        <v>9.3780000000000001</v>
      </c>
      <c r="AL745" s="266">
        <v>9.8670000000000009</v>
      </c>
      <c r="AM745" s="266">
        <v>10.135999999999999</v>
      </c>
      <c r="AN745" s="266">
        <v>10.565</v>
      </c>
      <c r="AO745" s="266">
        <v>10.866</v>
      </c>
      <c r="AP745" s="266">
        <v>11.324999999999999</v>
      </c>
      <c r="AQ745" s="266">
        <v>12.233000000000001</v>
      </c>
      <c r="AR745" s="266">
        <v>13.215999999999999</v>
      </c>
      <c r="AS745" s="266">
        <v>13.776</v>
      </c>
      <c r="AT745" s="266">
        <v>14.169</v>
      </c>
      <c r="AU745" s="266">
        <v>14.773</v>
      </c>
      <c r="AV745" s="266">
        <v>15.178000000000001</v>
      </c>
      <c r="AW745" s="266">
        <v>15.976000000000001</v>
      </c>
      <c r="AX745" s="266">
        <v>17.443999999999999</v>
      </c>
      <c r="BA745" s="372">
        <v>743</v>
      </c>
      <c r="BB745" s="372">
        <v>-0.29549999999999998</v>
      </c>
      <c r="BC745" s="372">
        <v>11.5633</v>
      </c>
      <c r="BD745" s="372">
        <v>0.12399</v>
      </c>
      <c r="BE745" s="372">
        <v>8.0429999999999993</v>
      </c>
      <c r="BF745" s="372">
        <v>8.7669999999999995</v>
      </c>
      <c r="BG745" s="372">
        <v>9.2289999999999992</v>
      </c>
      <c r="BH745" s="372">
        <v>9.4860000000000007</v>
      </c>
      <c r="BI745" s="372">
        <v>9.9</v>
      </c>
      <c r="BJ745" s="372">
        <v>10.193</v>
      </c>
      <c r="BK745" s="372">
        <v>10.646000000000001</v>
      </c>
      <c r="BL745" s="372">
        <v>11.563000000000001</v>
      </c>
      <c r="BM745" s="372">
        <v>12.585000000000001</v>
      </c>
      <c r="BN745" s="372">
        <v>13.182</v>
      </c>
      <c r="BO745" s="372">
        <v>13.606999999999999</v>
      </c>
      <c r="BP745" s="372">
        <v>14.27</v>
      </c>
      <c r="BQ745" s="372">
        <v>14.724</v>
      </c>
      <c r="BR745" s="372">
        <v>15.632</v>
      </c>
      <c r="BS745" s="372">
        <v>17.364999999999998</v>
      </c>
    </row>
    <row r="746" spans="1:71" x14ac:dyDescent="0.2">
      <c r="A746" s="265">
        <f t="shared" si="346"/>
        <v>11.905000000000001</v>
      </c>
      <c r="B746" s="265">
        <f t="shared" si="347"/>
        <v>10.9915</v>
      </c>
      <c r="C746" s="265">
        <f t="shared" si="324"/>
        <v>12.908000000000001</v>
      </c>
      <c r="D746" s="265">
        <f t="shared" si="348"/>
        <v>744</v>
      </c>
      <c r="E746" s="373">
        <f t="shared" si="349"/>
        <v>24.4435318275154</v>
      </c>
      <c r="F746" s="373">
        <f t="shared" si="350"/>
        <v>2.0369609856262834</v>
      </c>
      <c r="G746" s="373">
        <f t="shared" si="351"/>
        <v>33.4435318275154</v>
      </c>
      <c r="H746" s="374">
        <f t="shared" si="352"/>
        <v>0.99356406662870334</v>
      </c>
      <c r="I746" s="374">
        <f t="shared" si="325"/>
        <v>0.94097035862556999</v>
      </c>
      <c r="J746" s="374">
        <f t="shared" si="326"/>
        <v>0.95508437950138347</v>
      </c>
      <c r="K746" s="265" cm="1">
        <f t="array" ref="K746">$G746^gamma_drug4/($G746^gamma_drug4+(AGE_50_drug4+9)^gamma_drug4)</f>
        <v>1</v>
      </c>
      <c r="L746" s="264">
        <f t="shared" si="327"/>
        <v>744</v>
      </c>
      <c r="M746" s="264">
        <f t="shared" si="328"/>
        <v>-0.15579999999999999</v>
      </c>
      <c r="N746" s="264">
        <f t="shared" si="329"/>
        <v>11.905000000000001</v>
      </c>
      <c r="O746" s="264">
        <f t="shared" si="330"/>
        <v>0.11926</v>
      </c>
      <c r="P746" s="264">
        <f t="shared" si="331"/>
        <v>8.3239999999999998</v>
      </c>
      <c r="Q746" s="264">
        <f t="shared" si="332"/>
        <v>9.077</v>
      </c>
      <c r="R746" s="264">
        <f t="shared" si="333"/>
        <v>9.5530000000000008</v>
      </c>
      <c r="S746" s="264">
        <f t="shared" si="334"/>
        <v>9.8159999999999989</v>
      </c>
      <c r="T746" s="264">
        <f t="shared" si="335"/>
        <v>10.2385</v>
      </c>
      <c r="U746" s="264">
        <f t="shared" si="336"/>
        <v>10.535</v>
      </c>
      <c r="V746" s="264">
        <f t="shared" si="337"/>
        <v>10.9915</v>
      </c>
      <c r="W746" s="264">
        <f t="shared" si="338"/>
        <v>11.905000000000001</v>
      </c>
      <c r="X746" s="264">
        <f t="shared" si="339"/>
        <v>12.908000000000001</v>
      </c>
      <c r="Y746" s="264">
        <f t="shared" si="340"/>
        <v>13.487</v>
      </c>
      <c r="Z746" s="264">
        <f t="shared" si="341"/>
        <v>13.896000000000001</v>
      </c>
      <c r="AA746" s="264">
        <f t="shared" si="342"/>
        <v>14.530000000000001</v>
      </c>
      <c r="AB746" s="264">
        <f t="shared" si="343"/>
        <v>14.96</v>
      </c>
      <c r="AC746" s="264">
        <f t="shared" si="344"/>
        <v>15.813499999999999</v>
      </c>
      <c r="AD746" s="264">
        <f t="shared" si="345"/>
        <v>17.414999999999999</v>
      </c>
      <c r="AF746" s="266">
        <v>744</v>
      </c>
      <c r="AG746" s="266">
        <v>-1.6E-2</v>
      </c>
      <c r="AH746" s="266">
        <v>12.239800000000001</v>
      </c>
      <c r="AI746" s="266">
        <v>0.11452</v>
      </c>
      <c r="AJ746" s="266">
        <v>8.6</v>
      </c>
      <c r="AK746" s="266">
        <v>9.3819999999999997</v>
      </c>
      <c r="AL746" s="266">
        <v>9.8719999999999999</v>
      </c>
      <c r="AM746" s="266">
        <v>10.141</v>
      </c>
      <c r="AN746" s="266">
        <v>10.571</v>
      </c>
      <c r="AO746" s="266">
        <v>10.871</v>
      </c>
      <c r="AP746" s="266">
        <v>11.33</v>
      </c>
      <c r="AQ746" s="266">
        <v>12.24</v>
      </c>
      <c r="AR746" s="266">
        <v>13.223000000000001</v>
      </c>
      <c r="AS746" s="266">
        <v>13.784000000000001</v>
      </c>
      <c r="AT746" s="266">
        <v>14.177</v>
      </c>
      <c r="AU746" s="266">
        <v>14.781000000000001</v>
      </c>
      <c r="AV746" s="266">
        <v>15.186999999999999</v>
      </c>
      <c r="AW746" s="266">
        <v>15.984999999999999</v>
      </c>
      <c r="AX746" s="266">
        <v>17.454000000000001</v>
      </c>
      <c r="BA746" s="372">
        <v>744</v>
      </c>
      <c r="BB746" s="372">
        <v>-0.29559999999999997</v>
      </c>
      <c r="BC746" s="372">
        <v>11.5702</v>
      </c>
      <c r="BD746" s="372">
        <v>0.124</v>
      </c>
      <c r="BE746" s="372">
        <v>8.048</v>
      </c>
      <c r="BF746" s="372">
        <v>8.7720000000000002</v>
      </c>
      <c r="BG746" s="372">
        <v>9.234</v>
      </c>
      <c r="BH746" s="372">
        <v>9.4909999999999997</v>
      </c>
      <c r="BI746" s="372">
        <v>9.9060000000000006</v>
      </c>
      <c r="BJ746" s="372">
        <v>10.199</v>
      </c>
      <c r="BK746" s="372">
        <v>10.653</v>
      </c>
      <c r="BL746" s="372">
        <v>11.57</v>
      </c>
      <c r="BM746" s="372">
        <v>12.593</v>
      </c>
      <c r="BN746" s="372">
        <v>13.19</v>
      </c>
      <c r="BO746" s="372">
        <v>13.615</v>
      </c>
      <c r="BP746" s="372">
        <v>14.279</v>
      </c>
      <c r="BQ746" s="372">
        <v>14.733000000000001</v>
      </c>
      <c r="BR746" s="372">
        <v>15.641999999999999</v>
      </c>
      <c r="BS746" s="372">
        <v>17.376000000000001</v>
      </c>
    </row>
    <row r="747" spans="1:71" x14ac:dyDescent="0.2">
      <c r="A747" s="265">
        <f t="shared" si="346"/>
        <v>11.9115</v>
      </c>
      <c r="B747" s="265">
        <f t="shared" si="347"/>
        <v>10.9975</v>
      </c>
      <c r="C747" s="265">
        <f t="shared" si="324"/>
        <v>12.9155</v>
      </c>
      <c r="D747" s="265">
        <f t="shared" si="348"/>
        <v>745</v>
      </c>
      <c r="E747" s="373">
        <f t="shared" si="349"/>
        <v>24.476386036960985</v>
      </c>
      <c r="F747" s="373">
        <f t="shared" si="350"/>
        <v>2.0396988364134154</v>
      </c>
      <c r="G747" s="373">
        <f t="shared" si="351"/>
        <v>33.476386036960989</v>
      </c>
      <c r="H747" s="374">
        <f t="shared" si="352"/>
        <v>0.99359132168471109</v>
      </c>
      <c r="I747" s="374">
        <f t="shared" si="325"/>
        <v>0.94113485292191157</v>
      </c>
      <c r="J747" s="374">
        <f t="shared" si="326"/>
        <v>0.95519376849859705</v>
      </c>
      <c r="K747" s="265" cm="1">
        <f t="array" ref="K747">$G747^gamma_drug4/($G747^gamma_drug4+(AGE_50_drug4+9)^gamma_drug4)</f>
        <v>1</v>
      </c>
      <c r="L747" s="264">
        <f t="shared" si="327"/>
        <v>745</v>
      </c>
      <c r="M747" s="264">
        <f t="shared" si="328"/>
        <v>-0.15595000000000001</v>
      </c>
      <c r="N747" s="264">
        <f t="shared" si="329"/>
        <v>11.9117</v>
      </c>
      <c r="O747" s="264">
        <f t="shared" si="330"/>
        <v>0.11927499999999999</v>
      </c>
      <c r="P747" s="264">
        <f t="shared" si="331"/>
        <v>8.3290000000000006</v>
      </c>
      <c r="Q747" s="264">
        <f t="shared" si="332"/>
        <v>9.0820000000000007</v>
      </c>
      <c r="R747" s="264">
        <f t="shared" si="333"/>
        <v>9.5579999999999998</v>
      </c>
      <c r="S747" s="264">
        <f t="shared" si="334"/>
        <v>9.8215000000000003</v>
      </c>
      <c r="T747" s="264">
        <f t="shared" si="335"/>
        <v>10.244</v>
      </c>
      <c r="U747" s="264">
        <f t="shared" si="336"/>
        <v>10.541</v>
      </c>
      <c r="V747" s="264">
        <f t="shared" si="337"/>
        <v>10.9975</v>
      </c>
      <c r="W747" s="264">
        <f t="shared" si="338"/>
        <v>11.9115</v>
      </c>
      <c r="X747" s="264">
        <f t="shared" si="339"/>
        <v>12.9155</v>
      </c>
      <c r="Y747" s="264">
        <f t="shared" si="340"/>
        <v>13.495000000000001</v>
      </c>
      <c r="Z747" s="264">
        <f t="shared" si="341"/>
        <v>13.904500000000001</v>
      </c>
      <c r="AA747" s="264">
        <f t="shared" si="342"/>
        <v>14.539</v>
      </c>
      <c r="AB747" s="264">
        <f t="shared" si="343"/>
        <v>14.969000000000001</v>
      </c>
      <c r="AC747" s="264">
        <f t="shared" si="344"/>
        <v>15.823</v>
      </c>
      <c r="AD747" s="264">
        <f t="shared" si="345"/>
        <v>17.426000000000002</v>
      </c>
      <c r="AF747" s="266">
        <v>745</v>
      </c>
      <c r="AG747" s="266">
        <v>-1.6199999999999999E-2</v>
      </c>
      <c r="AH747" s="266">
        <v>12.2464</v>
      </c>
      <c r="AI747" s="266">
        <v>0.11454</v>
      </c>
      <c r="AJ747" s="266">
        <v>8.6050000000000004</v>
      </c>
      <c r="AK747" s="266">
        <v>9.3870000000000005</v>
      </c>
      <c r="AL747" s="266">
        <v>9.8770000000000007</v>
      </c>
      <c r="AM747" s="266">
        <v>10.146000000000001</v>
      </c>
      <c r="AN747" s="266">
        <v>10.576000000000001</v>
      </c>
      <c r="AO747" s="266">
        <v>10.877000000000001</v>
      </c>
      <c r="AP747" s="266">
        <v>11.336</v>
      </c>
      <c r="AQ747" s="266">
        <v>12.246</v>
      </c>
      <c r="AR747" s="266">
        <v>13.231</v>
      </c>
      <c r="AS747" s="266">
        <v>13.792</v>
      </c>
      <c r="AT747" s="266">
        <v>14.185</v>
      </c>
      <c r="AU747" s="266">
        <v>14.79</v>
      </c>
      <c r="AV747" s="266">
        <v>15.196</v>
      </c>
      <c r="AW747" s="266">
        <v>15.994999999999999</v>
      </c>
      <c r="AX747" s="266">
        <v>17.465</v>
      </c>
      <c r="BA747" s="372">
        <v>745</v>
      </c>
      <c r="BB747" s="372">
        <v>-0.29570000000000002</v>
      </c>
      <c r="BC747" s="372">
        <v>11.577</v>
      </c>
      <c r="BD747" s="372">
        <v>0.12401</v>
      </c>
      <c r="BE747" s="372">
        <v>8.0530000000000008</v>
      </c>
      <c r="BF747" s="372">
        <v>8.7769999999999992</v>
      </c>
      <c r="BG747" s="372">
        <v>9.2390000000000008</v>
      </c>
      <c r="BH747" s="372">
        <v>9.4969999999999999</v>
      </c>
      <c r="BI747" s="372">
        <v>9.9120000000000008</v>
      </c>
      <c r="BJ747" s="372">
        <v>10.205</v>
      </c>
      <c r="BK747" s="372">
        <v>10.659000000000001</v>
      </c>
      <c r="BL747" s="372">
        <v>11.577</v>
      </c>
      <c r="BM747" s="372">
        <v>12.6</v>
      </c>
      <c r="BN747" s="372">
        <v>13.198</v>
      </c>
      <c r="BO747" s="372">
        <v>13.624000000000001</v>
      </c>
      <c r="BP747" s="372">
        <v>14.288</v>
      </c>
      <c r="BQ747" s="372">
        <v>14.742000000000001</v>
      </c>
      <c r="BR747" s="372">
        <v>15.651</v>
      </c>
      <c r="BS747" s="372">
        <v>17.387</v>
      </c>
    </row>
    <row r="748" spans="1:71" x14ac:dyDescent="0.2">
      <c r="A748" s="265">
        <f t="shared" si="346"/>
        <v>11.9185</v>
      </c>
      <c r="B748" s="265">
        <f t="shared" si="347"/>
        <v>11.003499999999999</v>
      </c>
      <c r="C748" s="265">
        <f t="shared" si="324"/>
        <v>12.923</v>
      </c>
      <c r="D748" s="265">
        <f t="shared" si="348"/>
        <v>746</v>
      </c>
      <c r="E748" s="373">
        <f t="shared" si="349"/>
        <v>24.50924024640657</v>
      </c>
      <c r="F748" s="373">
        <f t="shared" si="350"/>
        <v>2.0424366872005475</v>
      </c>
      <c r="G748" s="373">
        <f t="shared" si="351"/>
        <v>33.50924024640657</v>
      </c>
      <c r="H748" s="374">
        <f t="shared" si="352"/>
        <v>0.99361843549477491</v>
      </c>
      <c r="I748" s="374">
        <f t="shared" si="325"/>
        <v>0.94129875670175256</v>
      </c>
      <c r="J748" s="374">
        <f t="shared" si="326"/>
        <v>0.95530279662398565</v>
      </c>
      <c r="K748" s="265" cm="1">
        <f t="array" ref="K748">$G748^gamma_drug4/($G748^gamma_drug4+(AGE_50_drug4+9)^gamma_drug4)</f>
        <v>1</v>
      </c>
      <c r="L748" s="264">
        <f t="shared" si="327"/>
        <v>746</v>
      </c>
      <c r="M748" s="264">
        <f t="shared" si="328"/>
        <v>-0.15609999999999999</v>
      </c>
      <c r="N748" s="264">
        <f t="shared" si="329"/>
        <v>11.9184</v>
      </c>
      <c r="O748" s="264">
        <f t="shared" si="330"/>
        <v>0.11929000000000001</v>
      </c>
      <c r="P748" s="264">
        <f t="shared" si="331"/>
        <v>8.3330000000000002</v>
      </c>
      <c r="Q748" s="264">
        <f t="shared" si="332"/>
        <v>9.0869999999999997</v>
      </c>
      <c r="R748" s="264">
        <f t="shared" si="333"/>
        <v>9.5634999999999994</v>
      </c>
      <c r="S748" s="264">
        <f t="shared" si="334"/>
        <v>9.8264999999999993</v>
      </c>
      <c r="T748" s="264">
        <f t="shared" si="335"/>
        <v>10.25</v>
      </c>
      <c r="U748" s="264">
        <f t="shared" si="336"/>
        <v>10.5465</v>
      </c>
      <c r="V748" s="264">
        <f t="shared" si="337"/>
        <v>11.003499999999999</v>
      </c>
      <c r="W748" s="264">
        <f t="shared" si="338"/>
        <v>11.9185</v>
      </c>
      <c r="X748" s="264">
        <f t="shared" si="339"/>
        <v>12.923</v>
      </c>
      <c r="Y748" s="264">
        <f t="shared" si="340"/>
        <v>13.5025</v>
      </c>
      <c r="Z748" s="264">
        <f t="shared" si="341"/>
        <v>13.9125</v>
      </c>
      <c r="AA748" s="264">
        <f t="shared" si="342"/>
        <v>14.547499999999999</v>
      </c>
      <c r="AB748" s="264">
        <f t="shared" si="343"/>
        <v>14.978</v>
      </c>
      <c r="AC748" s="264">
        <f t="shared" si="344"/>
        <v>15.8325</v>
      </c>
      <c r="AD748" s="264">
        <f t="shared" si="345"/>
        <v>17.4375</v>
      </c>
      <c r="AF748" s="266">
        <v>746</v>
      </c>
      <c r="AG748" s="266">
        <v>-1.6299999999999999E-2</v>
      </c>
      <c r="AH748" s="266">
        <v>12.2529</v>
      </c>
      <c r="AI748" s="266">
        <v>0.11456</v>
      </c>
      <c r="AJ748" s="266">
        <v>8.609</v>
      </c>
      <c r="AK748" s="266">
        <v>9.3919999999999995</v>
      </c>
      <c r="AL748" s="266">
        <v>9.8819999999999997</v>
      </c>
      <c r="AM748" s="266">
        <v>10.151</v>
      </c>
      <c r="AN748" s="266">
        <v>10.582000000000001</v>
      </c>
      <c r="AO748" s="266">
        <v>10.882</v>
      </c>
      <c r="AP748" s="266">
        <v>11.342000000000001</v>
      </c>
      <c r="AQ748" s="266">
        <v>12.253</v>
      </c>
      <c r="AR748" s="266">
        <v>13.238</v>
      </c>
      <c r="AS748" s="266">
        <v>13.798999999999999</v>
      </c>
      <c r="AT748" s="266">
        <v>14.193</v>
      </c>
      <c r="AU748" s="266">
        <v>14.798</v>
      </c>
      <c r="AV748" s="266">
        <v>15.205</v>
      </c>
      <c r="AW748" s="266">
        <v>16.004000000000001</v>
      </c>
      <c r="AX748" s="266">
        <v>17.475999999999999</v>
      </c>
      <c r="BA748" s="372">
        <v>746</v>
      </c>
      <c r="BB748" s="372">
        <v>-0.2959</v>
      </c>
      <c r="BC748" s="372">
        <v>11.5839</v>
      </c>
      <c r="BD748" s="372">
        <v>0.12402000000000001</v>
      </c>
      <c r="BE748" s="372">
        <v>8.0570000000000004</v>
      </c>
      <c r="BF748" s="372">
        <v>8.782</v>
      </c>
      <c r="BG748" s="372">
        <v>9.2449999999999992</v>
      </c>
      <c r="BH748" s="372">
        <v>9.5020000000000007</v>
      </c>
      <c r="BI748" s="372">
        <v>9.9179999999999993</v>
      </c>
      <c r="BJ748" s="372">
        <v>10.211</v>
      </c>
      <c r="BK748" s="372">
        <v>10.664999999999999</v>
      </c>
      <c r="BL748" s="372">
        <v>11.584</v>
      </c>
      <c r="BM748" s="372">
        <v>12.608000000000001</v>
      </c>
      <c r="BN748" s="372">
        <v>13.206</v>
      </c>
      <c r="BO748" s="372">
        <v>13.632</v>
      </c>
      <c r="BP748" s="372">
        <v>14.297000000000001</v>
      </c>
      <c r="BQ748" s="372">
        <v>14.750999999999999</v>
      </c>
      <c r="BR748" s="372">
        <v>15.661</v>
      </c>
      <c r="BS748" s="372">
        <v>17.399000000000001</v>
      </c>
    </row>
    <row r="749" spans="1:71" x14ac:dyDescent="0.2">
      <c r="A749" s="265">
        <f t="shared" si="346"/>
        <v>11.925000000000001</v>
      </c>
      <c r="B749" s="265">
        <f t="shared" si="347"/>
        <v>11.009499999999999</v>
      </c>
      <c r="C749" s="265">
        <f t="shared" si="324"/>
        <v>12.93</v>
      </c>
      <c r="D749" s="265">
        <f t="shared" si="348"/>
        <v>747</v>
      </c>
      <c r="E749" s="373">
        <f t="shared" si="349"/>
        <v>24.542094455852155</v>
      </c>
      <c r="F749" s="373">
        <f t="shared" si="350"/>
        <v>2.0451745379876796</v>
      </c>
      <c r="G749" s="373">
        <f t="shared" si="351"/>
        <v>33.542094455852151</v>
      </c>
      <c r="H749" s="374">
        <f t="shared" si="352"/>
        <v>0.99364540892205622</v>
      </c>
      <c r="I749" s="374">
        <f t="shared" si="325"/>
        <v>0.94146207250232272</v>
      </c>
      <c r="J749" s="374">
        <f t="shared" si="326"/>
        <v>0.95541146535972121</v>
      </c>
      <c r="K749" s="265" cm="1">
        <f t="array" ref="K749">$G749^gamma_drug4/($G749^gamma_drug4+(AGE_50_drug4+9)^gamma_drug4)</f>
        <v>1</v>
      </c>
      <c r="L749" s="264">
        <f t="shared" si="327"/>
        <v>747</v>
      </c>
      <c r="M749" s="264">
        <f t="shared" si="328"/>
        <v>-0.15625</v>
      </c>
      <c r="N749" s="264">
        <f t="shared" si="329"/>
        <v>11.925049999999999</v>
      </c>
      <c r="O749" s="264">
        <f t="shared" si="330"/>
        <v>0.1193</v>
      </c>
      <c r="P749" s="264">
        <f t="shared" si="331"/>
        <v>8.3374999999999986</v>
      </c>
      <c r="Q749" s="264">
        <f t="shared" si="332"/>
        <v>9.0920000000000005</v>
      </c>
      <c r="R749" s="264">
        <f t="shared" si="333"/>
        <v>9.5685000000000002</v>
      </c>
      <c r="S749" s="264">
        <f t="shared" si="334"/>
        <v>9.8324999999999996</v>
      </c>
      <c r="T749" s="264">
        <f t="shared" si="335"/>
        <v>10.254999999999999</v>
      </c>
      <c r="U749" s="264">
        <f t="shared" si="336"/>
        <v>10.5525</v>
      </c>
      <c r="V749" s="264">
        <f t="shared" si="337"/>
        <v>11.009499999999999</v>
      </c>
      <c r="W749" s="264">
        <f t="shared" si="338"/>
        <v>11.925000000000001</v>
      </c>
      <c r="X749" s="264">
        <f t="shared" si="339"/>
        <v>12.93</v>
      </c>
      <c r="Y749" s="264">
        <f t="shared" si="340"/>
        <v>13.5105</v>
      </c>
      <c r="Z749" s="264">
        <f t="shared" si="341"/>
        <v>13.920500000000001</v>
      </c>
      <c r="AA749" s="264">
        <f t="shared" si="342"/>
        <v>14.555499999999999</v>
      </c>
      <c r="AB749" s="264">
        <f t="shared" si="343"/>
        <v>14.986499999999999</v>
      </c>
      <c r="AC749" s="264">
        <f t="shared" si="344"/>
        <v>15.842499999999999</v>
      </c>
      <c r="AD749" s="264">
        <f t="shared" si="345"/>
        <v>17.447499999999998</v>
      </c>
      <c r="AF749" s="266">
        <v>747</v>
      </c>
      <c r="AG749" s="266">
        <v>-1.6500000000000001E-2</v>
      </c>
      <c r="AH749" s="266">
        <v>12.259399999999999</v>
      </c>
      <c r="AI749" s="266">
        <v>0.11458</v>
      </c>
      <c r="AJ749" s="266">
        <v>8.6129999999999995</v>
      </c>
      <c r="AK749" s="266">
        <v>9.3960000000000008</v>
      </c>
      <c r="AL749" s="266">
        <v>9.8870000000000005</v>
      </c>
      <c r="AM749" s="266">
        <v>10.157</v>
      </c>
      <c r="AN749" s="266">
        <v>10.587</v>
      </c>
      <c r="AO749" s="266">
        <v>10.888</v>
      </c>
      <c r="AP749" s="266">
        <v>11.348000000000001</v>
      </c>
      <c r="AQ749" s="266">
        <v>12.259</v>
      </c>
      <c r="AR749" s="266">
        <v>13.244999999999999</v>
      </c>
      <c r="AS749" s="266">
        <v>13.807</v>
      </c>
      <c r="AT749" s="266">
        <v>14.201000000000001</v>
      </c>
      <c r="AU749" s="266">
        <v>14.805999999999999</v>
      </c>
      <c r="AV749" s="266">
        <v>15.212999999999999</v>
      </c>
      <c r="AW749" s="266">
        <v>16.013999999999999</v>
      </c>
      <c r="AX749" s="266">
        <v>17.486000000000001</v>
      </c>
      <c r="BA749" s="372">
        <v>747</v>
      </c>
      <c r="BB749" s="372">
        <v>-0.29599999999999999</v>
      </c>
      <c r="BC749" s="372">
        <v>11.5907</v>
      </c>
      <c r="BD749" s="372">
        <v>0.12402000000000001</v>
      </c>
      <c r="BE749" s="372">
        <v>8.0619999999999994</v>
      </c>
      <c r="BF749" s="372">
        <v>8.7880000000000003</v>
      </c>
      <c r="BG749" s="372">
        <v>9.25</v>
      </c>
      <c r="BH749" s="372">
        <v>9.5079999999999991</v>
      </c>
      <c r="BI749" s="372">
        <v>9.923</v>
      </c>
      <c r="BJ749" s="372">
        <v>10.217000000000001</v>
      </c>
      <c r="BK749" s="372">
        <v>10.670999999999999</v>
      </c>
      <c r="BL749" s="372">
        <v>11.590999999999999</v>
      </c>
      <c r="BM749" s="372">
        <v>12.615</v>
      </c>
      <c r="BN749" s="372">
        <v>13.214</v>
      </c>
      <c r="BO749" s="372">
        <v>13.64</v>
      </c>
      <c r="BP749" s="372">
        <v>14.305</v>
      </c>
      <c r="BQ749" s="372">
        <v>14.76</v>
      </c>
      <c r="BR749" s="372">
        <v>15.670999999999999</v>
      </c>
      <c r="BS749" s="372">
        <v>17.408999999999999</v>
      </c>
    </row>
    <row r="750" spans="1:71" x14ac:dyDescent="0.2">
      <c r="A750" s="265">
        <f t="shared" si="346"/>
        <v>11.932</v>
      </c>
      <c r="B750" s="265">
        <f t="shared" si="347"/>
        <v>11.016</v>
      </c>
      <c r="C750" s="265">
        <f t="shared" si="324"/>
        <v>12.9375</v>
      </c>
      <c r="D750" s="265">
        <f t="shared" si="348"/>
        <v>748</v>
      </c>
      <c r="E750" s="373">
        <f t="shared" si="349"/>
        <v>24.57494866529774</v>
      </c>
      <c r="F750" s="373">
        <f t="shared" si="350"/>
        <v>2.0479123887748116</v>
      </c>
      <c r="G750" s="373">
        <f t="shared" si="351"/>
        <v>33.57494866529774</v>
      </c>
      <c r="H750" s="374">
        <f t="shared" si="352"/>
        <v>0.99367224282366173</v>
      </c>
      <c r="I750" s="374">
        <f t="shared" si="325"/>
        <v>0.94162480284850159</v>
      </c>
      <c r="J750" s="374">
        <f t="shared" si="326"/>
        <v>0.95551977618079231</v>
      </c>
      <c r="K750" s="265" cm="1">
        <f t="array" ref="K750">$G750^gamma_drug4/($G750^gamma_drug4+(AGE_50_drug4+9)^gamma_drug4)</f>
        <v>1</v>
      </c>
      <c r="L750" s="264">
        <f t="shared" si="327"/>
        <v>748</v>
      </c>
      <c r="M750" s="264">
        <f t="shared" si="328"/>
        <v>-0.15639999999999998</v>
      </c>
      <c r="N750" s="264">
        <f t="shared" si="329"/>
        <v>11.931799999999999</v>
      </c>
      <c r="O750" s="264">
        <f t="shared" si="330"/>
        <v>0.119315</v>
      </c>
      <c r="P750" s="264">
        <f t="shared" si="331"/>
        <v>8.3420000000000005</v>
      </c>
      <c r="Q750" s="264">
        <f t="shared" si="332"/>
        <v>9.0969999999999995</v>
      </c>
      <c r="R750" s="264">
        <f t="shared" si="333"/>
        <v>9.5739999999999998</v>
      </c>
      <c r="S750" s="264">
        <f t="shared" si="334"/>
        <v>9.8375000000000004</v>
      </c>
      <c r="T750" s="264">
        <f t="shared" si="335"/>
        <v>10.2605</v>
      </c>
      <c r="U750" s="264">
        <f t="shared" si="336"/>
        <v>10.5585</v>
      </c>
      <c r="V750" s="264">
        <f t="shared" si="337"/>
        <v>11.016</v>
      </c>
      <c r="W750" s="264">
        <f t="shared" si="338"/>
        <v>11.932</v>
      </c>
      <c r="X750" s="264">
        <f t="shared" si="339"/>
        <v>12.9375</v>
      </c>
      <c r="Y750" s="264">
        <f t="shared" si="340"/>
        <v>13.5185</v>
      </c>
      <c r="Z750" s="264">
        <f t="shared" si="341"/>
        <v>13.9285</v>
      </c>
      <c r="AA750" s="264">
        <f t="shared" si="342"/>
        <v>14.564499999999999</v>
      </c>
      <c r="AB750" s="264">
        <f t="shared" si="343"/>
        <v>14.9955</v>
      </c>
      <c r="AC750" s="264">
        <f t="shared" si="344"/>
        <v>15.8515</v>
      </c>
      <c r="AD750" s="264">
        <f t="shared" si="345"/>
        <v>17.458500000000001</v>
      </c>
      <c r="AF750" s="266">
        <v>748</v>
      </c>
      <c r="AG750" s="266">
        <v>-1.67E-2</v>
      </c>
      <c r="AH750" s="266">
        <v>12.266</v>
      </c>
      <c r="AI750" s="266">
        <v>0.11459999999999999</v>
      </c>
      <c r="AJ750" s="266">
        <v>8.6170000000000009</v>
      </c>
      <c r="AK750" s="266">
        <v>9.4009999999999998</v>
      </c>
      <c r="AL750" s="266">
        <v>9.8919999999999995</v>
      </c>
      <c r="AM750" s="266">
        <v>10.162000000000001</v>
      </c>
      <c r="AN750" s="266">
        <v>10.592000000000001</v>
      </c>
      <c r="AO750" s="266">
        <v>10.894</v>
      </c>
      <c r="AP750" s="266">
        <v>11.353999999999999</v>
      </c>
      <c r="AQ750" s="266">
        <v>12.266</v>
      </c>
      <c r="AR750" s="266">
        <v>13.252000000000001</v>
      </c>
      <c r="AS750" s="266">
        <v>13.815</v>
      </c>
      <c r="AT750" s="266">
        <v>14.209</v>
      </c>
      <c r="AU750" s="266">
        <v>14.815</v>
      </c>
      <c r="AV750" s="266">
        <v>15.222</v>
      </c>
      <c r="AW750" s="266">
        <v>16.023</v>
      </c>
      <c r="AX750" s="266">
        <v>17.497</v>
      </c>
      <c r="BA750" s="372">
        <v>748</v>
      </c>
      <c r="BB750" s="372">
        <v>-0.29609999999999997</v>
      </c>
      <c r="BC750" s="372">
        <v>11.5976</v>
      </c>
      <c r="BD750" s="372">
        <v>0.12403</v>
      </c>
      <c r="BE750" s="372">
        <v>8.0670000000000002</v>
      </c>
      <c r="BF750" s="372">
        <v>8.7929999999999993</v>
      </c>
      <c r="BG750" s="372">
        <v>9.2560000000000002</v>
      </c>
      <c r="BH750" s="372">
        <v>9.5129999999999999</v>
      </c>
      <c r="BI750" s="372">
        <v>9.9290000000000003</v>
      </c>
      <c r="BJ750" s="372">
        <v>10.223000000000001</v>
      </c>
      <c r="BK750" s="372">
        <v>10.678000000000001</v>
      </c>
      <c r="BL750" s="372">
        <v>11.598000000000001</v>
      </c>
      <c r="BM750" s="372">
        <v>12.622999999999999</v>
      </c>
      <c r="BN750" s="372">
        <v>13.222</v>
      </c>
      <c r="BO750" s="372">
        <v>13.648</v>
      </c>
      <c r="BP750" s="372">
        <v>14.314</v>
      </c>
      <c r="BQ750" s="372">
        <v>14.769</v>
      </c>
      <c r="BR750" s="372">
        <v>15.68</v>
      </c>
      <c r="BS750" s="372">
        <v>17.420000000000002</v>
      </c>
    </row>
    <row r="751" spans="1:71" x14ac:dyDescent="0.2">
      <c r="A751" s="265">
        <f t="shared" si="346"/>
        <v>11.939</v>
      </c>
      <c r="B751" s="265">
        <f t="shared" si="347"/>
        <v>11.021999999999998</v>
      </c>
      <c r="C751" s="265">
        <f t="shared" si="324"/>
        <v>12.945</v>
      </c>
      <c r="D751" s="265">
        <f t="shared" si="348"/>
        <v>749</v>
      </c>
      <c r="E751" s="373">
        <f t="shared" si="349"/>
        <v>24.607802874743328</v>
      </c>
      <c r="F751" s="373">
        <f t="shared" si="350"/>
        <v>2.0506502395619437</v>
      </c>
      <c r="G751" s="373">
        <f t="shared" si="351"/>
        <v>33.607802874743328</v>
      </c>
      <c r="H751" s="374">
        <f t="shared" si="352"/>
        <v>0.99369893805069176</v>
      </c>
      <c r="I751" s="374">
        <f t="shared" si="325"/>
        <v>0.94178695025288317</v>
      </c>
      <c r="J751" s="374">
        <f t="shared" si="326"/>
        <v>0.95562773055504424</v>
      </c>
      <c r="K751" s="265" cm="1">
        <f t="array" ref="K751">$G751^gamma_drug4/($G751^gamma_drug4+(AGE_50_drug4+9)^gamma_drug4)</f>
        <v>1</v>
      </c>
      <c r="L751" s="264">
        <f t="shared" si="327"/>
        <v>749</v>
      </c>
      <c r="M751" s="264">
        <f t="shared" si="328"/>
        <v>-0.1565</v>
      </c>
      <c r="N751" s="264">
        <f t="shared" si="329"/>
        <v>11.938500000000001</v>
      </c>
      <c r="O751" s="264">
        <f t="shared" si="330"/>
        <v>0.11932999999999999</v>
      </c>
      <c r="P751" s="264">
        <f t="shared" si="331"/>
        <v>8.3460000000000001</v>
      </c>
      <c r="Q751" s="264">
        <f t="shared" si="332"/>
        <v>9.1020000000000003</v>
      </c>
      <c r="R751" s="264">
        <f t="shared" si="333"/>
        <v>9.5785</v>
      </c>
      <c r="S751" s="264">
        <f t="shared" si="334"/>
        <v>9.843</v>
      </c>
      <c r="T751" s="264">
        <f t="shared" si="335"/>
        <v>10.266500000000001</v>
      </c>
      <c r="U751" s="264">
        <f t="shared" si="336"/>
        <v>10.564</v>
      </c>
      <c r="V751" s="264">
        <f t="shared" si="337"/>
        <v>11.021999999999998</v>
      </c>
      <c r="W751" s="264">
        <f t="shared" si="338"/>
        <v>11.939</v>
      </c>
      <c r="X751" s="264">
        <f t="shared" si="339"/>
        <v>12.945</v>
      </c>
      <c r="Y751" s="264">
        <f t="shared" si="340"/>
        <v>13.526</v>
      </c>
      <c r="Z751" s="264">
        <f t="shared" si="341"/>
        <v>13.937000000000001</v>
      </c>
      <c r="AA751" s="264">
        <f t="shared" si="342"/>
        <v>14.573</v>
      </c>
      <c r="AB751" s="264">
        <f t="shared" si="343"/>
        <v>15.0045</v>
      </c>
      <c r="AC751" s="264">
        <f t="shared" si="344"/>
        <v>15.861000000000001</v>
      </c>
      <c r="AD751" s="264">
        <f t="shared" si="345"/>
        <v>17.469000000000001</v>
      </c>
      <c r="AF751" s="266">
        <v>749</v>
      </c>
      <c r="AG751" s="266">
        <v>-1.6799999999999999E-2</v>
      </c>
      <c r="AH751" s="266">
        <v>12.272500000000001</v>
      </c>
      <c r="AI751" s="266">
        <v>0.11462</v>
      </c>
      <c r="AJ751" s="266">
        <v>8.6210000000000004</v>
      </c>
      <c r="AK751" s="266">
        <v>9.4060000000000006</v>
      </c>
      <c r="AL751" s="266">
        <v>9.8960000000000008</v>
      </c>
      <c r="AM751" s="266">
        <v>10.167</v>
      </c>
      <c r="AN751" s="266">
        <v>10.598000000000001</v>
      </c>
      <c r="AO751" s="266">
        <v>10.898999999999999</v>
      </c>
      <c r="AP751" s="266">
        <v>11.36</v>
      </c>
      <c r="AQ751" s="266">
        <v>12.273</v>
      </c>
      <c r="AR751" s="266">
        <v>13.26</v>
      </c>
      <c r="AS751" s="266">
        <v>13.821999999999999</v>
      </c>
      <c r="AT751" s="266">
        <v>14.217000000000001</v>
      </c>
      <c r="AU751" s="266">
        <v>14.823</v>
      </c>
      <c r="AV751" s="266">
        <v>15.231</v>
      </c>
      <c r="AW751" s="266">
        <v>16.032</v>
      </c>
      <c r="AX751" s="266">
        <v>17.507000000000001</v>
      </c>
      <c r="BA751" s="372">
        <v>749</v>
      </c>
      <c r="BB751" s="372">
        <v>-0.29620000000000002</v>
      </c>
      <c r="BC751" s="372">
        <v>11.6045</v>
      </c>
      <c r="BD751" s="372">
        <v>0.12404</v>
      </c>
      <c r="BE751" s="372">
        <v>8.0709999999999997</v>
      </c>
      <c r="BF751" s="372">
        <v>8.798</v>
      </c>
      <c r="BG751" s="372">
        <v>9.2609999999999992</v>
      </c>
      <c r="BH751" s="372">
        <v>9.5190000000000001</v>
      </c>
      <c r="BI751" s="372">
        <v>9.9350000000000005</v>
      </c>
      <c r="BJ751" s="372">
        <v>10.228999999999999</v>
      </c>
      <c r="BK751" s="372">
        <v>10.683999999999999</v>
      </c>
      <c r="BL751" s="372">
        <v>11.605</v>
      </c>
      <c r="BM751" s="372">
        <v>12.63</v>
      </c>
      <c r="BN751" s="372">
        <v>13.23</v>
      </c>
      <c r="BO751" s="372">
        <v>13.657</v>
      </c>
      <c r="BP751" s="372">
        <v>14.323</v>
      </c>
      <c r="BQ751" s="372">
        <v>14.778</v>
      </c>
      <c r="BR751" s="372">
        <v>15.69</v>
      </c>
      <c r="BS751" s="372">
        <v>17.431000000000001</v>
      </c>
    </row>
    <row r="752" spans="1:71" x14ac:dyDescent="0.2">
      <c r="A752" s="265">
        <f t="shared" si="346"/>
        <v>11.945</v>
      </c>
      <c r="B752" s="265">
        <f t="shared" si="347"/>
        <v>11.027999999999999</v>
      </c>
      <c r="C752" s="265">
        <f t="shared" si="324"/>
        <v>12.952500000000001</v>
      </c>
      <c r="D752" s="265">
        <f t="shared" si="348"/>
        <v>750</v>
      </c>
      <c r="E752" s="373">
        <f t="shared" si="349"/>
        <v>24.640657084188913</v>
      </c>
      <c r="F752" s="373">
        <f t="shared" si="350"/>
        <v>2.0533880903490758</v>
      </c>
      <c r="G752" s="373">
        <f t="shared" si="351"/>
        <v>33.640657084188916</v>
      </c>
      <c r="H752" s="374">
        <f t="shared" si="352"/>
        <v>0.99372549544828692</v>
      </c>
      <c r="I752" s="374">
        <f t="shared" si="325"/>
        <v>0.94194851721583972</v>
      </c>
      <c r="J752" s="374">
        <f t="shared" si="326"/>
        <v>0.95573532994321786</v>
      </c>
      <c r="K752" s="265" cm="1">
        <f t="array" ref="K752">$G752^gamma_drug4/($G752^gamma_drug4+(AGE_50_drug4+9)^gamma_drug4)</f>
        <v>1</v>
      </c>
      <c r="L752" s="264">
        <f t="shared" si="327"/>
        <v>750</v>
      </c>
      <c r="M752" s="264">
        <f t="shared" si="328"/>
        <v>-0.15665000000000001</v>
      </c>
      <c r="N752" s="264">
        <f t="shared" si="329"/>
        <v>11.94515</v>
      </c>
      <c r="O752" s="264">
        <f t="shared" si="330"/>
        <v>0.11934500000000001</v>
      </c>
      <c r="P752" s="264">
        <f t="shared" si="331"/>
        <v>8.3505000000000003</v>
      </c>
      <c r="Q752" s="264">
        <f t="shared" si="332"/>
        <v>9.1065000000000005</v>
      </c>
      <c r="R752" s="264">
        <f t="shared" si="333"/>
        <v>9.5835000000000008</v>
      </c>
      <c r="S752" s="264">
        <f t="shared" si="334"/>
        <v>9.847999999999999</v>
      </c>
      <c r="T752" s="264">
        <f t="shared" si="335"/>
        <v>10.272</v>
      </c>
      <c r="U752" s="264">
        <f t="shared" si="336"/>
        <v>10.57</v>
      </c>
      <c r="V752" s="264">
        <f t="shared" si="337"/>
        <v>11.027999999999999</v>
      </c>
      <c r="W752" s="264">
        <f t="shared" si="338"/>
        <v>11.945</v>
      </c>
      <c r="X752" s="264">
        <f t="shared" si="339"/>
        <v>12.952500000000001</v>
      </c>
      <c r="Y752" s="264">
        <f t="shared" si="340"/>
        <v>13.533999999999999</v>
      </c>
      <c r="Z752" s="264">
        <f t="shared" si="341"/>
        <v>13.945</v>
      </c>
      <c r="AA752" s="264">
        <f t="shared" si="342"/>
        <v>14.5815</v>
      </c>
      <c r="AB752" s="264">
        <f t="shared" si="343"/>
        <v>15.013500000000001</v>
      </c>
      <c r="AC752" s="264">
        <f t="shared" si="344"/>
        <v>15.871</v>
      </c>
      <c r="AD752" s="264">
        <f t="shared" si="345"/>
        <v>17.48</v>
      </c>
      <c r="AF752" s="266">
        <v>750</v>
      </c>
      <c r="AG752" s="266">
        <v>-1.7000000000000001E-2</v>
      </c>
      <c r="AH752" s="266">
        <v>12.279</v>
      </c>
      <c r="AI752" s="266">
        <v>0.11464000000000001</v>
      </c>
      <c r="AJ752" s="266">
        <v>8.625</v>
      </c>
      <c r="AK752" s="266">
        <v>9.41</v>
      </c>
      <c r="AL752" s="266">
        <v>9.9009999999999998</v>
      </c>
      <c r="AM752" s="266">
        <v>10.172000000000001</v>
      </c>
      <c r="AN752" s="266">
        <v>10.603</v>
      </c>
      <c r="AO752" s="266">
        <v>10.904999999999999</v>
      </c>
      <c r="AP752" s="266">
        <v>11.366</v>
      </c>
      <c r="AQ752" s="266">
        <v>12.279</v>
      </c>
      <c r="AR752" s="266">
        <v>13.266999999999999</v>
      </c>
      <c r="AS752" s="266">
        <v>13.83</v>
      </c>
      <c r="AT752" s="266">
        <v>14.225</v>
      </c>
      <c r="AU752" s="266">
        <v>14.832000000000001</v>
      </c>
      <c r="AV752" s="266">
        <v>15.24</v>
      </c>
      <c r="AW752" s="266">
        <v>16.042000000000002</v>
      </c>
      <c r="AX752" s="266">
        <v>17.518000000000001</v>
      </c>
      <c r="BA752" s="372">
        <v>750</v>
      </c>
      <c r="BB752" s="372">
        <v>-0.29630000000000001</v>
      </c>
      <c r="BC752" s="372">
        <v>11.6113</v>
      </c>
      <c r="BD752" s="372">
        <v>0.12404999999999999</v>
      </c>
      <c r="BE752" s="372">
        <v>8.0760000000000005</v>
      </c>
      <c r="BF752" s="372">
        <v>8.8030000000000008</v>
      </c>
      <c r="BG752" s="372">
        <v>9.266</v>
      </c>
      <c r="BH752" s="372">
        <v>9.5239999999999991</v>
      </c>
      <c r="BI752" s="372">
        <v>9.9410000000000007</v>
      </c>
      <c r="BJ752" s="372">
        <v>10.234999999999999</v>
      </c>
      <c r="BK752" s="372">
        <v>10.69</v>
      </c>
      <c r="BL752" s="372">
        <v>11.611000000000001</v>
      </c>
      <c r="BM752" s="372">
        <v>12.638</v>
      </c>
      <c r="BN752" s="372">
        <v>13.238</v>
      </c>
      <c r="BO752" s="372">
        <v>13.664999999999999</v>
      </c>
      <c r="BP752" s="372">
        <v>14.331</v>
      </c>
      <c r="BQ752" s="372">
        <v>14.787000000000001</v>
      </c>
      <c r="BR752" s="372">
        <v>15.7</v>
      </c>
      <c r="BS752" s="372">
        <v>17.442</v>
      </c>
    </row>
    <row r="753" spans="1:71" x14ac:dyDescent="0.2">
      <c r="A753" s="265">
        <f t="shared" si="346"/>
        <v>11.952</v>
      </c>
      <c r="B753" s="265">
        <f t="shared" si="347"/>
        <v>11.033999999999999</v>
      </c>
      <c r="C753" s="265">
        <f t="shared" si="324"/>
        <v>12.96</v>
      </c>
      <c r="D753" s="265">
        <f t="shared" si="348"/>
        <v>751</v>
      </c>
      <c r="E753" s="373">
        <f t="shared" si="349"/>
        <v>24.673511293634498</v>
      </c>
      <c r="F753" s="373">
        <f t="shared" si="350"/>
        <v>2.0561259411362083</v>
      </c>
      <c r="G753" s="373">
        <f t="shared" si="351"/>
        <v>33.673511293634498</v>
      </c>
      <c r="H753" s="374">
        <f t="shared" si="352"/>
        <v>0.99375191585567557</v>
      </c>
      <c r="I753" s="374">
        <f t="shared" si="325"/>
        <v>0.94210950622558676</v>
      </c>
      <c r="J753" s="374">
        <f t="shared" si="326"/>
        <v>0.95584257579898924</v>
      </c>
      <c r="K753" s="265" cm="1">
        <f t="array" ref="K753">$G753^gamma_drug4/($G753^gamma_drug4+(AGE_50_drug4+9)^gamma_drug4)</f>
        <v>1</v>
      </c>
      <c r="L753" s="264">
        <f t="shared" si="327"/>
        <v>751</v>
      </c>
      <c r="M753" s="264">
        <f t="shared" si="328"/>
        <v>-0.15679999999999999</v>
      </c>
      <c r="N753" s="264">
        <f t="shared" si="329"/>
        <v>11.95185</v>
      </c>
      <c r="O753" s="264">
        <f t="shared" si="330"/>
        <v>0.119355</v>
      </c>
      <c r="P753" s="264">
        <f t="shared" si="331"/>
        <v>8.3554999999999993</v>
      </c>
      <c r="Q753" s="264">
        <f t="shared" si="332"/>
        <v>9.1114999999999995</v>
      </c>
      <c r="R753" s="264">
        <f t="shared" si="333"/>
        <v>9.5890000000000004</v>
      </c>
      <c r="S753" s="264">
        <f t="shared" si="334"/>
        <v>9.8535000000000004</v>
      </c>
      <c r="T753" s="264">
        <f t="shared" si="335"/>
        <v>10.2775</v>
      </c>
      <c r="U753" s="264">
        <f t="shared" si="336"/>
        <v>10.5755</v>
      </c>
      <c r="V753" s="264">
        <f t="shared" si="337"/>
        <v>11.033999999999999</v>
      </c>
      <c r="W753" s="264">
        <f t="shared" si="338"/>
        <v>11.952</v>
      </c>
      <c r="X753" s="264">
        <f t="shared" si="339"/>
        <v>12.96</v>
      </c>
      <c r="Y753" s="264">
        <f t="shared" si="340"/>
        <v>13.541499999999999</v>
      </c>
      <c r="Z753" s="264">
        <f t="shared" si="341"/>
        <v>13.952999999999999</v>
      </c>
      <c r="AA753" s="264">
        <f t="shared" si="342"/>
        <v>14.59</v>
      </c>
      <c r="AB753" s="264">
        <f t="shared" si="343"/>
        <v>15.021999999999998</v>
      </c>
      <c r="AC753" s="264">
        <f t="shared" si="344"/>
        <v>15.8805</v>
      </c>
      <c r="AD753" s="264">
        <f t="shared" si="345"/>
        <v>17.490499999999997</v>
      </c>
      <c r="AF753" s="266">
        <v>751</v>
      </c>
      <c r="AG753" s="266">
        <v>-1.72E-2</v>
      </c>
      <c r="AH753" s="266">
        <v>12.285500000000001</v>
      </c>
      <c r="AI753" s="266">
        <v>0.11465</v>
      </c>
      <c r="AJ753" s="266">
        <v>8.6300000000000008</v>
      </c>
      <c r="AK753" s="266">
        <v>9.4149999999999991</v>
      </c>
      <c r="AL753" s="266">
        <v>9.9060000000000006</v>
      </c>
      <c r="AM753" s="266">
        <v>10.177</v>
      </c>
      <c r="AN753" s="266">
        <v>10.609</v>
      </c>
      <c r="AO753" s="266">
        <v>10.91</v>
      </c>
      <c r="AP753" s="266">
        <v>11.372</v>
      </c>
      <c r="AQ753" s="266">
        <v>12.286</v>
      </c>
      <c r="AR753" s="266">
        <v>13.273999999999999</v>
      </c>
      <c r="AS753" s="266">
        <v>13.837</v>
      </c>
      <c r="AT753" s="266">
        <v>14.233000000000001</v>
      </c>
      <c r="AU753" s="266">
        <v>14.84</v>
      </c>
      <c r="AV753" s="266">
        <v>15.247999999999999</v>
      </c>
      <c r="AW753" s="266">
        <v>16.050999999999998</v>
      </c>
      <c r="AX753" s="266">
        <v>17.527999999999999</v>
      </c>
      <c r="BA753" s="372">
        <v>751</v>
      </c>
      <c r="BB753" s="372">
        <v>-0.2964</v>
      </c>
      <c r="BC753" s="372">
        <v>11.6182</v>
      </c>
      <c r="BD753" s="372">
        <v>0.12406</v>
      </c>
      <c r="BE753" s="372">
        <v>8.0809999999999995</v>
      </c>
      <c r="BF753" s="372">
        <v>8.8079999999999998</v>
      </c>
      <c r="BG753" s="372">
        <v>9.2720000000000002</v>
      </c>
      <c r="BH753" s="372">
        <v>9.5299999999999994</v>
      </c>
      <c r="BI753" s="372">
        <v>9.9459999999999997</v>
      </c>
      <c r="BJ753" s="372">
        <v>10.241</v>
      </c>
      <c r="BK753" s="372">
        <v>10.696</v>
      </c>
      <c r="BL753" s="372">
        <v>11.618</v>
      </c>
      <c r="BM753" s="372">
        <v>12.646000000000001</v>
      </c>
      <c r="BN753" s="372">
        <v>13.246</v>
      </c>
      <c r="BO753" s="372">
        <v>13.673</v>
      </c>
      <c r="BP753" s="372">
        <v>14.34</v>
      </c>
      <c r="BQ753" s="372">
        <v>14.795999999999999</v>
      </c>
      <c r="BR753" s="372">
        <v>15.71</v>
      </c>
      <c r="BS753" s="372">
        <v>17.452999999999999</v>
      </c>
    </row>
    <row r="754" spans="1:71" x14ac:dyDescent="0.2">
      <c r="A754" s="265">
        <f t="shared" si="346"/>
        <v>11.958500000000001</v>
      </c>
      <c r="B754" s="265">
        <f t="shared" si="347"/>
        <v>11.0405</v>
      </c>
      <c r="C754" s="265">
        <f t="shared" si="324"/>
        <v>12.967000000000001</v>
      </c>
      <c r="D754" s="265">
        <f t="shared" si="348"/>
        <v>752</v>
      </c>
      <c r="E754" s="373">
        <f t="shared" si="349"/>
        <v>24.706365503080082</v>
      </c>
      <c r="F754" s="373">
        <f t="shared" si="350"/>
        <v>2.0588637919233403</v>
      </c>
      <c r="G754" s="373">
        <f t="shared" si="351"/>
        <v>33.706365503080079</v>
      </c>
      <c r="H754" s="374">
        <f t="shared" si="352"/>
        <v>0.99377820010622009</v>
      </c>
      <c r="I754" s="374">
        <f t="shared" si="325"/>
        <v>0.94226991975824559</v>
      </c>
      <c r="J754" s="374">
        <f t="shared" si="326"/>
        <v>0.95594946956900761</v>
      </c>
      <c r="K754" s="265" cm="1">
        <f t="array" ref="K754">$G754^gamma_drug4/($G754^gamma_drug4+(AGE_50_drug4+9)^gamma_drug4)</f>
        <v>1</v>
      </c>
      <c r="L754" s="264">
        <f t="shared" si="327"/>
        <v>752</v>
      </c>
      <c r="M754" s="264">
        <f t="shared" si="328"/>
        <v>-0.15694999999999998</v>
      </c>
      <c r="N754" s="264">
        <f t="shared" si="329"/>
        <v>11.958549999999999</v>
      </c>
      <c r="O754" s="264">
        <f t="shared" si="330"/>
        <v>0.119365</v>
      </c>
      <c r="P754" s="264">
        <f t="shared" si="331"/>
        <v>8.3595000000000006</v>
      </c>
      <c r="Q754" s="264">
        <f t="shared" si="332"/>
        <v>9.1165000000000003</v>
      </c>
      <c r="R754" s="264">
        <f t="shared" si="333"/>
        <v>9.5939999999999994</v>
      </c>
      <c r="S754" s="264">
        <f t="shared" si="334"/>
        <v>9.859</v>
      </c>
      <c r="T754" s="264">
        <f t="shared" si="335"/>
        <v>10.283000000000001</v>
      </c>
      <c r="U754" s="264">
        <f t="shared" si="336"/>
        <v>10.5815</v>
      </c>
      <c r="V754" s="264">
        <f t="shared" si="337"/>
        <v>11.0405</v>
      </c>
      <c r="W754" s="264">
        <f t="shared" si="338"/>
        <v>11.958500000000001</v>
      </c>
      <c r="X754" s="264">
        <f t="shared" si="339"/>
        <v>12.967000000000001</v>
      </c>
      <c r="Y754" s="264">
        <f t="shared" si="340"/>
        <v>13.548999999999999</v>
      </c>
      <c r="Z754" s="264">
        <f t="shared" si="341"/>
        <v>13.960999999999999</v>
      </c>
      <c r="AA754" s="264">
        <f t="shared" si="342"/>
        <v>14.598500000000001</v>
      </c>
      <c r="AB754" s="264">
        <f t="shared" si="343"/>
        <v>15.030999999999999</v>
      </c>
      <c r="AC754" s="264">
        <f t="shared" si="344"/>
        <v>15.889499999999998</v>
      </c>
      <c r="AD754" s="264">
        <f t="shared" si="345"/>
        <v>17.5015</v>
      </c>
      <c r="AF754" s="266">
        <v>752</v>
      </c>
      <c r="AG754" s="266">
        <v>-1.7399999999999999E-2</v>
      </c>
      <c r="AH754" s="266">
        <v>12.292</v>
      </c>
      <c r="AI754" s="266">
        <v>0.11466999999999999</v>
      </c>
      <c r="AJ754" s="266">
        <v>8.6340000000000003</v>
      </c>
      <c r="AK754" s="266">
        <v>9.42</v>
      </c>
      <c r="AL754" s="266">
        <v>9.9109999999999996</v>
      </c>
      <c r="AM754" s="266">
        <v>10.182</v>
      </c>
      <c r="AN754" s="266">
        <v>10.614000000000001</v>
      </c>
      <c r="AO754" s="266">
        <v>10.916</v>
      </c>
      <c r="AP754" s="266">
        <v>11.378</v>
      </c>
      <c r="AQ754" s="266">
        <v>12.292</v>
      </c>
      <c r="AR754" s="266">
        <v>13.281000000000001</v>
      </c>
      <c r="AS754" s="266">
        <v>13.845000000000001</v>
      </c>
      <c r="AT754" s="266">
        <v>14.241</v>
      </c>
      <c r="AU754" s="266">
        <v>14.848000000000001</v>
      </c>
      <c r="AV754" s="266">
        <v>15.257</v>
      </c>
      <c r="AW754" s="266">
        <v>16.059999999999999</v>
      </c>
      <c r="AX754" s="266">
        <v>17.539000000000001</v>
      </c>
      <c r="BA754" s="372">
        <v>752</v>
      </c>
      <c r="BB754" s="372">
        <v>-0.29649999999999999</v>
      </c>
      <c r="BC754" s="372">
        <v>11.6251</v>
      </c>
      <c r="BD754" s="372">
        <v>0.12406</v>
      </c>
      <c r="BE754" s="372">
        <v>8.0850000000000009</v>
      </c>
      <c r="BF754" s="372">
        <v>8.8130000000000006</v>
      </c>
      <c r="BG754" s="372">
        <v>9.2769999999999992</v>
      </c>
      <c r="BH754" s="372">
        <v>9.5359999999999996</v>
      </c>
      <c r="BI754" s="372">
        <v>9.952</v>
      </c>
      <c r="BJ754" s="372">
        <v>10.247</v>
      </c>
      <c r="BK754" s="372">
        <v>10.702999999999999</v>
      </c>
      <c r="BL754" s="372">
        <v>11.625</v>
      </c>
      <c r="BM754" s="372">
        <v>12.653</v>
      </c>
      <c r="BN754" s="372">
        <v>13.253</v>
      </c>
      <c r="BO754" s="372">
        <v>13.680999999999999</v>
      </c>
      <c r="BP754" s="372">
        <v>14.349</v>
      </c>
      <c r="BQ754" s="372">
        <v>14.805</v>
      </c>
      <c r="BR754" s="372">
        <v>15.718999999999999</v>
      </c>
      <c r="BS754" s="372">
        <v>17.463999999999999</v>
      </c>
    </row>
    <row r="755" spans="1:71" x14ac:dyDescent="0.2">
      <c r="A755" s="265">
        <f t="shared" si="346"/>
        <v>11.965499999999999</v>
      </c>
      <c r="B755" s="265">
        <f t="shared" si="347"/>
        <v>11.0465</v>
      </c>
      <c r="C755" s="265">
        <f t="shared" si="324"/>
        <v>12.974499999999999</v>
      </c>
      <c r="D755" s="265">
        <f t="shared" si="348"/>
        <v>753</v>
      </c>
      <c r="E755" s="373">
        <f t="shared" si="349"/>
        <v>24.739219712525667</v>
      </c>
      <c r="F755" s="373">
        <f t="shared" si="350"/>
        <v>2.0616016427104724</v>
      </c>
      <c r="G755" s="373">
        <f t="shared" si="351"/>
        <v>33.739219712525667</v>
      </c>
      <c r="H755" s="374">
        <f t="shared" si="352"/>
        <v>0.99380434902746295</v>
      </c>
      <c r="I755" s="374">
        <f t="shared" si="325"/>
        <v>0.94242976027790704</v>
      </c>
      <c r="J755" s="374">
        <f t="shared" si="326"/>
        <v>0.9560560126929345</v>
      </c>
      <c r="K755" s="265" cm="1">
        <f t="array" ref="K755">$G755^gamma_drug4/($G755^gamma_drug4+(AGE_50_drug4+9)^gamma_drug4)</f>
        <v>1</v>
      </c>
      <c r="L755" s="264">
        <f t="shared" si="327"/>
        <v>753</v>
      </c>
      <c r="M755" s="264">
        <f t="shared" si="328"/>
        <v>-0.15705</v>
      </c>
      <c r="N755" s="264">
        <f t="shared" si="329"/>
        <v>11.965250000000001</v>
      </c>
      <c r="O755" s="264">
        <f t="shared" si="330"/>
        <v>0.11938</v>
      </c>
      <c r="P755" s="264">
        <f t="shared" si="331"/>
        <v>8.3640000000000008</v>
      </c>
      <c r="Q755" s="264">
        <f t="shared" si="332"/>
        <v>9.1209999999999987</v>
      </c>
      <c r="R755" s="264">
        <f t="shared" si="333"/>
        <v>9.5990000000000002</v>
      </c>
      <c r="S755" s="264">
        <f t="shared" si="334"/>
        <v>9.8640000000000008</v>
      </c>
      <c r="T755" s="264">
        <f t="shared" si="335"/>
        <v>10.289</v>
      </c>
      <c r="U755" s="264">
        <f t="shared" si="336"/>
        <v>10.5875</v>
      </c>
      <c r="V755" s="264">
        <f t="shared" si="337"/>
        <v>11.0465</v>
      </c>
      <c r="W755" s="264">
        <f t="shared" si="338"/>
        <v>11.965499999999999</v>
      </c>
      <c r="X755" s="264">
        <f t="shared" si="339"/>
        <v>12.974499999999999</v>
      </c>
      <c r="Y755" s="264">
        <f t="shared" si="340"/>
        <v>13.556999999999999</v>
      </c>
      <c r="Z755" s="264">
        <f t="shared" si="341"/>
        <v>13.969000000000001</v>
      </c>
      <c r="AA755" s="264">
        <f t="shared" si="342"/>
        <v>14.606999999999999</v>
      </c>
      <c r="AB755" s="264">
        <f t="shared" si="343"/>
        <v>15.04</v>
      </c>
      <c r="AC755" s="264">
        <f t="shared" si="344"/>
        <v>15.898999999999999</v>
      </c>
      <c r="AD755" s="264">
        <f t="shared" si="345"/>
        <v>17.512</v>
      </c>
      <c r="AF755" s="266">
        <v>753</v>
      </c>
      <c r="AG755" s="266">
        <v>-1.7500000000000002E-2</v>
      </c>
      <c r="AH755" s="266">
        <v>12.2986</v>
      </c>
      <c r="AI755" s="266">
        <v>0.11469</v>
      </c>
      <c r="AJ755" s="266">
        <v>8.6379999999999999</v>
      </c>
      <c r="AK755" s="266">
        <v>9.4239999999999995</v>
      </c>
      <c r="AL755" s="266">
        <v>9.9160000000000004</v>
      </c>
      <c r="AM755" s="266">
        <v>10.186999999999999</v>
      </c>
      <c r="AN755" s="266">
        <v>10.62</v>
      </c>
      <c r="AO755" s="266">
        <v>10.922000000000001</v>
      </c>
      <c r="AP755" s="266">
        <v>11.384</v>
      </c>
      <c r="AQ755" s="266">
        <v>12.298999999999999</v>
      </c>
      <c r="AR755" s="266">
        <v>13.288</v>
      </c>
      <c r="AS755" s="266">
        <v>13.853</v>
      </c>
      <c r="AT755" s="266">
        <v>14.249000000000001</v>
      </c>
      <c r="AU755" s="266">
        <v>14.856999999999999</v>
      </c>
      <c r="AV755" s="266">
        <v>15.266</v>
      </c>
      <c r="AW755" s="266">
        <v>16.068999999999999</v>
      </c>
      <c r="AX755" s="266">
        <v>17.548999999999999</v>
      </c>
      <c r="BA755" s="372">
        <v>753</v>
      </c>
      <c r="BB755" s="372">
        <v>-0.29659999999999997</v>
      </c>
      <c r="BC755" s="372">
        <v>11.6319</v>
      </c>
      <c r="BD755" s="372">
        <v>0.12407</v>
      </c>
      <c r="BE755" s="372">
        <v>8.09</v>
      </c>
      <c r="BF755" s="372">
        <v>8.8179999999999996</v>
      </c>
      <c r="BG755" s="372">
        <v>9.282</v>
      </c>
      <c r="BH755" s="372">
        <v>9.5410000000000004</v>
      </c>
      <c r="BI755" s="372">
        <v>9.9580000000000002</v>
      </c>
      <c r="BJ755" s="372">
        <v>10.253</v>
      </c>
      <c r="BK755" s="372">
        <v>10.709</v>
      </c>
      <c r="BL755" s="372">
        <v>11.632</v>
      </c>
      <c r="BM755" s="372">
        <v>12.661</v>
      </c>
      <c r="BN755" s="372">
        <v>13.260999999999999</v>
      </c>
      <c r="BO755" s="372">
        <v>13.689</v>
      </c>
      <c r="BP755" s="372">
        <v>14.356999999999999</v>
      </c>
      <c r="BQ755" s="372">
        <v>14.814</v>
      </c>
      <c r="BR755" s="372">
        <v>15.728999999999999</v>
      </c>
      <c r="BS755" s="372">
        <v>17.475000000000001</v>
      </c>
    </row>
    <row r="756" spans="1:71" x14ac:dyDescent="0.2">
      <c r="A756" s="265">
        <f t="shared" si="346"/>
        <v>11.972</v>
      </c>
      <c r="B756" s="265">
        <f t="shared" si="347"/>
        <v>11.0525</v>
      </c>
      <c r="C756" s="265">
        <f t="shared" si="324"/>
        <v>12.981999999999999</v>
      </c>
      <c r="D756" s="265">
        <f t="shared" si="348"/>
        <v>754</v>
      </c>
      <c r="E756" s="373">
        <f t="shared" si="349"/>
        <v>24.772073921971252</v>
      </c>
      <c r="F756" s="373">
        <f t="shared" si="350"/>
        <v>2.0643394934976045</v>
      </c>
      <c r="G756" s="373">
        <f t="shared" si="351"/>
        <v>33.772073921971256</v>
      </c>
      <c r="H756" s="374">
        <f t="shared" si="352"/>
        <v>0.99383036344117237</v>
      </c>
      <c r="I756" s="374">
        <f t="shared" si="325"/>
        <v>0.94258903023669438</v>
      </c>
      <c r="J756" s="374">
        <f t="shared" si="326"/>
        <v>0.95616220660348161</v>
      </c>
      <c r="K756" s="265" cm="1">
        <f t="array" ref="K756">$G756^gamma_drug4/($G756^gamma_drug4+(AGE_50_drug4+9)^gamma_drug4)</f>
        <v>1</v>
      </c>
      <c r="L756" s="264">
        <f t="shared" si="327"/>
        <v>754</v>
      </c>
      <c r="M756" s="264">
        <f t="shared" si="328"/>
        <v>-0.15720000000000001</v>
      </c>
      <c r="N756" s="264">
        <f t="shared" si="329"/>
        <v>11.97195</v>
      </c>
      <c r="O756" s="264">
        <f t="shared" si="330"/>
        <v>0.119395</v>
      </c>
      <c r="P756" s="264">
        <f t="shared" si="331"/>
        <v>8.3685000000000009</v>
      </c>
      <c r="Q756" s="264">
        <f t="shared" si="332"/>
        <v>9.1260000000000012</v>
      </c>
      <c r="R756" s="264">
        <f t="shared" si="333"/>
        <v>9.6044999999999998</v>
      </c>
      <c r="S756" s="264">
        <f t="shared" si="334"/>
        <v>9.8695000000000004</v>
      </c>
      <c r="T756" s="264">
        <f t="shared" si="335"/>
        <v>10.294499999999999</v>
      </c>
      <c r="U756" s="264">
        <f t="shared" si="336"/>
        <v>10.593</v>
      </c>
      <c r="V756" s="264">
        <f t="shared" si="337"/>
        <v>11.0525</v>
      </c>
      <c r="W756" s="264">
        <f t="shared" si="338"/>
        <v>11.972</v>
      </c>
      <c r="X756" s="264">
        <f t="shared" si="339"/>
        <v>12.981999999999999</v>
      </c>
      <c r="Y756" s="264">
        <f t="shared" si="340"/>
        <v>13.564499999999999</v>
      </c>
      <c r="Z756" s="264">
        <f t="shared" si="341"/>
        <v>13.977</v>
      </c>
      <c r="AA756" s="264">
        <f t="shared" si="342"/>
        <v>14.615500000000001</v>
      </c>
      <c r="AB756" s="264">
        <f t="shared" si="343"/>
        <v>15.048500000000001</v>
      </c>
      <c r="AC756" s="264">
        <f t="shared" si="344"/>
        <v>15.909000000000001</v>
      </c>
      <c r="AD756" s="264">
        <f t="shared" si="345"/>
        <v>17.523</v>
      </c>
      <c r="AF756" s="266">
        <v>754</v>
      </c>
      <c r="AG756" s="266">
        <v>-1.77E-2</v>
      </c>
      <c r="AH756" s="266">
        <v>12.305099999999999</v>
      </c>
      <c r="AI756" s="266">
        <v>0.11471000000000001</v>
      </c>
      <c r="AJ756" s="266">
        <v>8.6419999999999995</v>
      </c>
      <c r="AK756" s="266">
        <v>9.4290000000000003</v>
      </c>
      <c r="AL756" s="266">
        <v>9.9209999999999994</v>
      </c>
      <c r="AM756" s="266">
        <v>10.192</v>
      </c>
      <c r="AN756" s="266">
        <v>10.625</v>
      </c>
      <c r="AO756" s="266">
        <v>10.927</v>
      </c>
      <c r="AP756" s="266">
        <v>11.39</v>
      </c>
      <c r="AQ756" s="266">
        <v>12.305</v>
      </c>
      <c r="AR756" s="266">
        <v>13.295999999999999</v>
      </c>
      <c r="AS756" s="266">
        <v>13.86</v>
      </c>
      <c r="AT756" s="266">
        <v>14.256</v>
      </c>
      <c r="AU756" s="266">
        <v>14.865</v>
      </c>
      <c r="AV756" s="266">
        <v>15.273999999999999</v>
      </c>
      <c r="AW756" s="266">
        <v>16.079000000000001</v>
      </c>
      <c r="AX756" s="266">
        <v>17.559999999999999</v>
      </c>
      <c r="BA756" s="372">
        <v>754</v>
      </c>
      <c r="BB756" s="372">
        <v>-0.29670000000000002</v>
      </c>
      <c r="BC756" s="372">
        <v>11.6388</v>
      </c>
      <c r="BD756" s="372">
        <v>0.12408</v>
      </c>
      <c r="BE756" s="372">
        <v>8.0950000000000006</v>
      </c>
      <c r="BF756" s="372">
        <v>8.8230000000000004</v>
      </c>
      <c r="BG756" s="372">
        <v>9.2880000000000003</v>
      </c>
      <c r="BH756" s="372">
        <v>9.5470000000000006</v>
      </c>
      <c r="BI756" s="372">
        <v>9.9640000000000004</v>
      </c>
      <c r="BJ756" s="372">
        <v>10.259</v>
      </c>
      <c r="BK756" s="372">
        <v>10.715</v>
      </c>
      <c r="BL756" s="372">
        <v>11.638999999999999</v>
      </c>
      <c r="BM756" s="372">
        <v>12.667999999999999</v>
      </c>
      <c r="BN756" s="372">
        <v>13.269</v>
      </c>
      <c r="BO756" s="372">
        <v>13.698</v>
      </c>
      <c r="BP756" s="372">
        <v>14.366</v>
      </c>
      <c r="BQ756" s="372">
        <v>14.823</v>
      </c>
      <c r="BR756" s="372">
        <v>15.739000000000001</v>
      </c>
      <c r="BS756" s="372">
        <v>17.486000000000001</v>
      </c>
    </row>
    <row r="757" spans="1:71" x14ac:dyDescent="0.2">
      <c r="A757" s="265">
        <f t="shared" si="346"/>
        <v>11.978999999999999</v>
      </c>
      <c r="B757" s="265">
        <f t="shared" si="347"/>
        <v>11.058499999999999</v>
      </c>
      <c r="C757" s="265">
        <f t="shared" si="324"/>
        <v>12.9895</v>
      </c>
      <c r="D757" s="265">
        <f t="shared" si="348"/>
        <v>755</v>
      </c>
      <c r="E757" s="373">
        <f t="shared" si="349"/>
        <v>24.804928131416837</v>
      </c>
      <c r="F757" s="373">
        <f t="shared" si="350"/>
        <v>2.0670773442847366</v>
      </c>
      <c r="G757" s="373">
        <f t="shared" si="351"/>
        <v>33.804928131416837</v>
      </c>
      <c r="H757" s="374">
        <f t="shared" si="352"/>
        <v>0.99385624416338769</v>
      </c>
      <c r="I757" s="374">
        <f t="shared" si="325"/>
        <v>0.94274773207482543</v>
      </c>
      <c r="J757" s="374">
        <f t="shared" si="326"/>
        <v>0.95626805272644899</v>
      </c>
      <c r="K757" s="265" cm="1">
        <f t="array" ref="K757">$G757^gamma_drug4/($G757^gamma_drug4+(AGE_50_drug4+9)^gamma_drug4)</f>
        <v>1</v>
      </c>
      <c r="L757" s="264">
        <f t="shared" si="327"/>
        <v>755</v>
      </c>
      <c r="M757" s="264">
        <f t="shared" si="328"/>
        <v>-0.15734999999999999</v>
      </c>
      <c r="N757" s="264">
        <f t="shared" si="329"/>
        <v>11.9786</v>
      </c>
      <c r="O757" s="264">
        <f t="shared" si="330"/>
        <v>0.11941</v>
      </c>
      <c r="P757" s="264">
        <f t="shared" si="331"/>
        <v>8.3725000000000005</v>
      </c>
      <c r="Q757" s="264">
        <f t="shared" si="332"/>
        <v>9.1310000000000002</v>
      </c>
      <c r="R757" s="264">
        <f t="shared" si="333"/>
        <v>9.6095000000000006</v>
      </c>
      <c r="S757" s="264">
        <f t="shared" si="334"/>
        <v>9.875</v>
      </c>
      <c r="T757" s="264">
        <f t="shared" si="335"/>
        <v>10.3</v>
      </c>
      <c r="U757" s="264">
        <f t="shared" si="336"/>
        <v>10.599</v>
      </c>
      <c r="V757" s="264">
        <f t="shared" si="337"/>
        <v>11.058499999999999</v>
      </c>
      <c r="W757" s="264">
        <f t="shared" si="338"/>
        <v>11.978999999999999</v>
      </c>
      <c r="X757" s="264">
        <f t="shared" si="339"/>
        <v>12.9895</v>
      </c>
      <c r="Y757" s="264">
        <f t="shared" si="340"/>
        <v>13.5725</v>
      </c>
      <c r="Z757" s="264">
        <f t="shared" si="341"/>
        <v>13.984999999999999</v>
      </c>
      <c r="AA757" s="264">
        <f t="shared" si="342"/>
        <v>14.623999999999999</v>
      </c>
      <c r="AB757" s="264">
        <f t="shared" si="343"/>
        <v>15.057500000000001</v>
      </c>
      <c r="AC757" s="264">
        <f t="shared" si="344"/>
        <v>15.917999999999999</v>
      </c>
      <c r="AD757" s="264">
        <f t="shared" si="345"/>
        <v>17.5335</v>
      </c>
      <c r="AF757" s="266">
        <v>755</v>
      </c>
      <c r="AG757" s="266">
        <v>-1.7899999999999999E-2</v>
      </c>
      <c r="AH757" s="266">
        <v>12.3116</v>
      </c>
      <c r="AI757" s="266">
        <v>0.11473</v>
      </c>
      <c r="AJ757" s="266">
        <v>8.6460000000000008</v>
      </c>
      <c r="AK757" s="266">
        <v>9.4339999999999993</v>
      </c>
      <c r="AL757" s="266">
        <v>9.9260000000000002</v>
      </c>
      <c r="AM757" s="266">
        <v>10.198</v>
      </c>
      <c r="AN757" s="266">
        <v>10.63</v>
      </c>
      <c r="AO757" s="266">
        <v>10.933</v>
      </c>
      <c r="AP757" s="266">
        <v>11.395</v>
      </c>
      <c r="AQ757" s="266">
        <v>12.311999999999999</v>
      </c>
      <c r="AR757" s="266">
        <v>13.303000000000001</v>
      </c>
      <c r="AS757" s="266">
        <v>13.868</v>
      </c>
      <c r="AT757" s="266">
        <v>14.263999999999999</v>
      </c>
      <c r="AU757" s="266">
        <v>14.872999999999999</v>
      </c>
      <c r="AV757" s="266">
        <v>15.282999999999999</v>
      </c>
      <c r="AW757" s="266">
        <v>16.088000000000001</v>
      </c>
      <c r="AX757" s="266">
        <v>17.57</v>
      </c>
      <c r="BA757" s="372">
        <v>755</v>
      </c>
      <c r="BB757" s="372">
        <v>-0.29680000000000001</v>
      </c>
      <c r="BC757" s="372">
        <v>11.6456</v>
      </c>
      <c r="BD757" s="372">
        <v>0.12409000000000001</v>
      </c>
      <c r="BE757" s="372">
        <v>8.0990000000000002</v>
      </c>
      <c r="BF757" s="372">
        <v>8.8279999999999994</v>
      </c>
      <c r="BG757" s="372">
        <v>9.2929999999999993</v>
      </c>
      <c r="BH757" s="372">
        <v>9.5519999999999996</v>
      </c>
      <c r="BI757" s="372">
        <v>9.9700000000000006</v>
      </c>
      <c r="BJ757" s="372">
        <v>10.265000000000001</v>
      </c>
      <c r="BK757" s="372">
        <v>10.722</v>
      </c>
      <c r="BL757" s="372">
        <v>11.646000000000001</v>
      </c>
      <c r="BM757" s="372">
        <v>12.676</v>
      </c>
      <c r="BN757" s="372">
        <v>13.276999999999999</v>
      </c>
      <c r="BO757" s="372">
        <v>13.706</v>
      </c>
      <c r="BP757" s="372">
        <v>14.375</v>
      </c>
      <c r="BQ757" s="372">
        <v>14.832000000000001</v>
      </c>
      <c r="BR757" s="372">
        <v>15.747999999999999</v>
      </c>
      <c r="BS757" s="372">
        <v>17.497</v>
      </c>
    </row>
    <row r="758" spans="1:71" x14ac:dyDescent="0.2">
      <c r="A758" s="265">
        <f t="shared" si="346"/>
        <v>11.9855</v>
      </c>
      <c r="B758" s="265">
        <f t="shared" si="347"/>
        <v>11.064499999999999</v>
      </c>
      <c r="C758" s="265">
        <f t="shared" si="324"/>
        <v>12.996500000000001</v>
      </c>
      <c r="D758" s="265">
        <f t="shared" si="348"/>
        <v>756</v>
      </c>
      <c r="E758" s="373">
        <f t="shared" si="349"/>
        <v>24.837782340862422</v>
      </c>
      <c r="F758" s="373">
        <f t="shared" si="350"/>
        <v>2.0698151950718686</v>
      </c>
      <c r="G758" s="373">
        <f t="shared" si="351"/>
        <v>33.837782340862418</v>
      </c>
      <c r="H758" s="374">
        <f t="shared" si="352"/>
        <v>0.99388199200446425</v>
      </c>
      <c r="I758" s="374">
        <f t="shared" si="325"/>
        <v>0.94290586822067568</v>
      </c>
      <c r="J758" s="374">
        <f t="shared" si="326"/>
        <v>0.95637355248076328</v>
      </c>
      <c r="K758" s="265" cm="1">
        <f t="array" ref="K758">$G758^gamma_drug4/($G758^gamma_drug4+(AGE_50_drug4+9)^gamma_drug4)</f>
        <v>1</v>
      </c>
      <c r="L758" s="264">
        <f t="shared" si="327"/>
        <v>756</v>
      </c>
      <c r="M758" s="264">
        <f t="shared" si="328"/>
        <v>-0.15745000000000001</v>
      </c>
      <c r="N758" s="264">
        <f t="shared" si="329"/>
        <v>11.985299999999999</v>
      </c>
      <c r="O758" s="264">
        <f t="shared" si="330"/>
        <v>0.119425</v>
      </c>
      <c r="P758" s="264">
        <f t="shared" si="331"/>
        <v>8.3769999999999989</v>
      </c>
      <c r="Q758" s="264">
        <f t="shared" si="332"/>
        <v>9.1355000000000004</v>
      </c>
      <c r="R758" s="264">
        <f t="shared" si="333"/>
        <v>9.6144999999999996</v>
      </c>
      <c r="S758" s="264">
        <f t="shared" si="334"/>
        <v>9.8804999999999996</v>
      </c>
      <c r="T758" s="264">
        <f t="shared" si="335"/>
        <v>10.305499999999999</v>
      </c>
      <c r="U758" s="264">
        <f t="shared" si="336"/>
        <v>10.604500000000002</v>
      </c>
      <c r="V758" s="264">
        <f t="shared" si="337"/>
        <v>11.064499999999999</v>
      </c>
      <c r="W758" s="264">
        <f t="shared" si="338"/>
        <v>11.9855</v>
      </c>
      <c r="X758" s="264">
        <f t="shared" si="339"/>
        <v>12.996500000000001</v>
      </c>
      <c r="Y758" s="264">
        <f t="shared" si="340"/>
        <v>13.580500000000001</v>
      </c>
      <c r="Z758" s="264">
        <f t="shared" si="341"/>
        <v>13.993</v>
      </c>
      <c r="AA758" s="264">
        <f t="shared" si="342"/>
        <v>14.632999999999999</v>
      </c>
      <c r="AB758" s="264">
        <f t="shared" si="343"/>
        <v>15.0665</v>
      </c>
      <c r="AC758" s="264">
        <f t="shared" si="344"/>
        <v>15.9275</v>
      </c>
      <c r="AD758" s="264">
        <f t="shared" si="345"/>
        <v>17.544499999999999</v>
      </c>
      <c r="AF758" s="266">
        <v>756</v>
      </c>
      <c r="AG758" s="266">
        <v>-1.7999999999999999E-2</v>
      </c>
      <c r="AH758" s="266">
        <v>12.318099999999999</v>
      </c>
      <c r="AI758" s="266">
        <v>0.11475</v>
      </c>
      <c r="AJ758" s="266">
        <v>8.65</v>
      </c>
      <c r="AK758" s="266">
        <v>9.4380000000000006</v>
      </c>
      <c r="AL758" s="266">
        <v>9.9309999999999992</v>
      </c>
      <c r="AM758" s="266">
        <v>10.202999999999999</v>
      </c>
      <c r="AN758" s="266">
        <v>10.635999999999999</v>
      </c>
      <c r="AO758" s="266">
        <v>10.938000000000001</v>
      </c>
      <c r="AP758" s="266">
        <v>11.401</v>
      </c>
      <c r="AQ758" s="266">
        <v>12.318</v>
      </c>
      <c r="AR758" s="266">
        <v>13.31</v>
      </c>
      <c r="AS758" s="266">
        <v>13.875999999999999</v>
      </c>
      <c r="AT758" s="266">
        <v>14.272</v>
      </c>
      <c r="AU758" s="266">
        <v>14.882</v>
      </c>
      <c r="AV758" s="266">
        <v>15.292</v>
      </c>
      <c r="AW758" s="266">
        <v>16.097000000000001</v>
      </c>
      <c r="AX758" s="266">
        <v>17.581</v>
      </c>
      <c r="BA758" s="372">
        <v>756</v>
      </c>
      <c r="BB758" s="372">
        <v>-0.2969</v>
      </c>
      <c r="BC758" s="372">
        <v>11.6525</v>
      </c>
      <c r="BD758" s="372">
        <v>0.1241</v>
      </c>
      <c r="BE758" s="372">
        <v>8.1039999999999992</v>
      </c>
      <c r="BF758" s="372">
        <v>8.8330000000000002</v>
      </c>
      <c r="BG758" s="372">
        <v>9.298</v>
      </c>
      <c r="BH758" s="372">
        <v>9.5579999999999998</v>
      </c>
      <c r="BI758" s="372">
        <v>9.9749999999999996</v>
      </c>
      <c r="BJ758" s="372">
        <v>10.271000000000001</v>
      </c>
      <c r="BK758" s="372">
        <v>10.728</v>
      </c>
      <c r="BL758" s="372">
        <v>11.653</v>
      </c>
      <c r="BM758" s="372">
        <v>12.683</v>
      </c>
      <c r="BN758" s="372">
        <v>13.285</v>
      </c>
      <c r="BO758" s="372">
        <v>13.714</v>
      </c>
      <c r="BP758" s="372">
        <v>14.384</v>
      </c>
      <c r="BQ758" s="372">
        <v>14.840999999999999</v>
      </c>
      <c r="BR758" s="372">
        <v>15.757999999999999</v>
      </c>
      <c r="BS758" s="372">
        <v>17.507999999999999</v>
      </c>
    </row>
    <row r="759" spans="1:71" x14ac:dyDescent="0.2">
      <c r="A759" s="265">
        <f t="shared" si="346"/>
        <v>11.992000000000001</v>
      </c>
      <c r="B759" s="265">
        <f t="shared" si="347"/>
        <v>11.070499999999999</v>
      </c>
      <c r="C759" s="265">
        <f t="shared" si="324"/>
        <v>13.004000000000001</v>
      </c>
      <c r="D759" s="265">
        <f t="shared" si="348"/>
        <v>757</v>
      </c>
      <c r="E759" s="373">
        <f t="shared" si="349"/>
        <v>24.870636550308006</v>
      </c>
      <c r="F759" s="373">
        <f t="shared" si="350"/>
        <v>2.0725530458590007</v>
      </c>
      <c r="G759" s="373">
        <f t="shared" si="351"/>
        <v>33.870636550308006</v>
      </c>
      <c r="H759" s="374">
        <f t="shared" si="352"/>
        <v>0.9939076077691178</v>
      </c>
      <c r="I759" s="374">
        <f t="shared" si="325"/>
        <v>0.94306344109083973</v>
      </c>
      <c r="J759" s="374">
        <f t="shared" si="326"/>
        <v>0.95647870727851481</v>
      </c>
      <c r="K759" s="265" cm="1">
        <f t="array" ref="K759">$G759^gamma_drug4/($G759^gamma_drug4+(AGE_50_drug4+9)^gamma_drug4)</f>
        <v>1</v>
      </c>
      <c r="L759" s="264">
        <f t="shared" si="327"/>
        <v>757</v>
      </c>
      <c r="M759" s="264">
        <f t="shared" si="328"/>
        <v>-0.15759999999999999</v>
      </c>
      <c r="N759" s="264">
        <f t="shared" si="329"/>
        <v>11.992000000000001</v>
      </c>
      <c r="O759" s="264">
        <f t="shared" si="330"/>
        <v>0.119435</v>
      </c>
      <c r="P759" s="264">
        <f t="shared" si="331"/>
        <v>8.3814999999999991</v>
      </c>
      <c r="Q759" s="264">
        <f t="shared" si="332"/>
        <v>9.141</v>
      </c>
      <c r="R759" s="264">
        <f t="shared" si="333"/>
        <v>9.620000000000001</v>
      </c>
      <c r="S759" s="264">
        <f t="shared" si="334"/>
        <v>9.8855000000000004</v>
      </c>
      <c r="T759" s="264">
        <f t="shared" si="335"/>
        <v>10.311</v>
      </c>
      <c r="U759" s="264">
        <f t="shared" si="336"/>
        <v>10.6105</v>
      </c>
      <c r="V759" s="264">
        <f t="shared" si="337"/>
        <v>11.070499999999999</v>
      </c>
      <c r="W759" s="264">
        <f t="shared" si="338"/>
        <v>11.992000000000001</v>
      </c>
      <c r="X759" s="264">
        <f t="shared" si="339"/>
        <v>13.004000000000001</v>
      </c>
      <c r="Y759" s="264">
        <f t="shared" si="340"/>
        <v>13.587999999999999</v>
      </c>
      <c r="Z759" s="264">
        <f t="shared" si="341"/>
        <v>14.000999999999999</v>
      </c>
      <c r="AA759" s="264">
        <f t="shared" si="342"/>
        <v>14.641</v>
      </c>
      <c r="AB759" s="264">
        <f t="shared" si="343"/>
        <v>15.074999999999999</v>
      </c>
      <c r="AC759" s="264">
        <f t="shared" si="344"/>
        <v>15.936999999999999</v>
      </c>
      <c r="AD759" s="264">
        <f t="shared" si="345"/>
        <v>17.555</v>
      </c>
      <c r="AF759" s="266">
        <v>757</v>
      </c>
      <c r="AG759" s="266">
        <v>-1.8200000000000001E-2</v>
      </c>
      <c r="AH759" s="266">
        <v>12.3246</v>
      </c>
      <c r="AI759" s="266">
        <v>0.11477</v>
      </c>
      <c r="AJ759" s="266">
        <v>8.6539999999999999</v>
      </c>
      <c r="AK759" s="266">
        <v>9.4429999999999996</v>
      </c>
      <c r="AL759" s="266">
        <v>9.9359999999999999</v>
      </c>
      <c r="AM759" s="266">
        <v>10.208</v>
      </c>
      <c r="AN759" s="266">
        <v>10.641</v>
      </c>
      <c r="AO759" s="266">
        <v>10.944000000000001</v>
      </c>
      <c r="AP759" s="266">
        <v>11.407</v>
      </c>
      <c r="AQ759" s="266">
        <v>12.324999999999999</v>
      </c>
      <c r="AR759" s="266">
        <v>13.317</v>
      </c>
      <c r="AS759" s="266">
        <v>13.882999999999999</v>
      </c>
      <c r="AT759" s="266">
        <v>14.28</v>
      </c>
      <c r="AU759" s="266">
        <v>14.89</v>
      </c>
      <c r="AV759" s="266">
        <v>15.3</v>
      </c>
      <c r="AW759" s="266">
        <v>16.106999999999999</v>
      </c>
      <c r="AX759" s="266">
        <v>17.591000000000001</v>
      </c>
      <c r="BA759" s="372">
        <v>757</v>
      </c>
      <c r="BB759" s="372">
        <v>-0.29699999999999999</v>
      </c>
      <c r="BC759" s="372">
        <v>11.6594</v>
      </c>
      <c r="BD759" s="372">
        <v>0.1241</v>
      </c>
      <c r="BE759" s="372">
        <v>8.109</v>
      </c>
      <c r="BF759" s="372">
        <v>8.8390000000000004</v>
      </c>
      <c r="BG759" s="372">
        <v>9.3040000000000003</v>
      </c>
      <c r="BH759" s="372">
        <v>9.5630000000000006</v>
      </c>
      <c r="BI759" s="372">
        <v>9.9809999999999999</v>
      </c>
      <c r="BJ759" s="372">
        <v>10.276999999999999</v>
      </c>
      <c r="BK759" s="372">
        <v>10.734</v>
      </c>
      <c r="BL759" s="372">
        <v>11.659000000000001</v>
      </c>
      <c r="BM759" s="372">
        <v>12.691000000000001</v>
      </c>
      <c r="BN759" s="372">
        <v>13.292999999999999</v>
      </c>
      <c r="BO759" s="372">
        <v>13.722</v>
      </c>
      <c r="BP759" s="372">
        <v>14.391999999999999</v>
      </c>
      <c r="BQ759" s="372">
        <v>14.85</v>
      </c>
      <c r="BR759" s="372">
        <v>15.766999999999999</v>
      </c>
      <c r="BS759" s="372">
        <v>17.518999999999998</v>
      </c>
    </row>
    <row r="760" spans="1:71" x14ac:dyDescent="0.2">
      <c r="A760" s="265">
        <f t="shared" si="346"/>
        <v>11.9985</v>
      </c>
      <c r="B760" s="265">
        <f t="shared" si="347"/>
        <v>11.076499999999999</v>
      </c>
      <c r="C760" s="265">
        <f t="shared" si="324"/>
        <v>13.010999999999999</v>
      </c>
      <c r="D760" s="265">
        <f t="shared" si="348"/>
        <v>758</v>
      </c>
      <c r="E760" s="373">
        <f t="shared" si="349"/>
        <v>24.903490759753595</v>
      </c>
      <c r="F760" s="373">
        <f t="shared" si="350"/>
        <v>2.0752908966461328</v>
      </c>
      <c r="G760" s="373">
        <f t="shared" si="351"/>
        <v>33.903490759753595</v>
      </c>
      <c r="H760" s="374">
        <f t="shared" si="352"/>
        <v>0.99393309225646909</v>
      </c>
      <c r="I760" s="374">
        <f t="shared" si="325"/>
        <v>0.94322045309019231</v>
      </c>
      <c r="J760" s="374">
        <f t="shared" si="326"/>
        <v>0.95658351852499512</v>
      </c>
      <c r="K760" s="265" cm="1">
        <f t="array" ref="K760">$G760^gamma_drug4/($G760^gamma_drug4+(AGE_50_drug4+9)^gamma_drug4)</f>
        <v>1</v>
      </c>
      <c r="L760" s="264">
        <f t="shared" si="327"/>
        <v>758</v>
      </c>
      <c r="M760" s="264">
        <f t="shared" si="328"/>
        <v>-0.1578</v>
      </c>
      <c r="N760" s="264">
        <f t="shared" si="329"/>
        <v>11.99865</v>
      </c>
      <c r="O760" s="264">
        <f t="shared" si="330"/>
        <v>0.11945</v>
      </c>
      <c r="P760" s="264">
        <f t="shared" si="331"/>
        <v>8.3859999999999992</v>
      </c>
      <c r="Q760" s="264">
        <f t="shared" si="332"/>
        <v>9.1454999999999984</v>
      </c>
      <c r="R760" s="264">
        <f t="shared" si="333"/>
        <v>9.625</v>
      </c>
      <c r="S760" s="264">
        <f t="shared" si="334"/>
        <v>9.891</v>
      </c>
      <c r="T760" s="264">
        <f t="shared" si="335"/>
        <v>10.316500000000001</v>
      </c>
      <c r="U760" s="264">
        <f t="shared" si="336"/>
        <v>10.616</v>
      </c>
      <c r="V760" s="264">
        <f t="shared" si="337"/>
        <v>11.076499999999999</v>
      </c>
      <c r="W760" s="264">
        <f t="shared" si="338"/>
        <v>11.9985</v>
      </c>
      <c r="X760" s="264">
        <f t="shared" si="339"/>
        <v>13.010999999999999</v>
      </c>
      <c r="Y760" s="264">
        <f t="shared" si="340"/>
        <v>13.596</v>
      </c>
      <c r="Z760" s="264">
        <f t="shared" si="341"/>
        <v>14.009499999999999</v>
      </c>
      <c r="AA760" s="264">
        <f t="shared" si="342"/>
        <v>14.649999999999999</v>
      </c>
      <c r="AB760" s="264">
        <f t="shared" si="343"/>
        <v>15.084</v>
      </c>
      <c r="AC760" s="264">
        <f t="shared" si="344"/>
        <v>15.9465</v>
      </c>
      <c r="AD760" s="264">
        <f t="shared" si="345"/>
        <v>17.566000000000003</v>
      </c>
      <c r="AF760" s="266">
        <v>758</v>
      </c>
      <c r="AG760" s="266">
        <v>-1.84E-2</v>
      </c>
      <c r="AH760" s="266">
        <v>12.331099999999999</v>
      </c>
      <c r="AI760" s="266">
        <v>0.11479</v>
      </c>
      <c r="AJ760" s="266">
        <v>8.6590000000000007</v>
      </c>
      <c r="AK760" s="266">
        <v>9.4469999999999992</v>
      </c>
      <c r="AL760" s="266">
        <v>9.9410000000000007</v>
      </c>
      <c r="AM760" s="266">
        <v>10.212999999999999</v>
      </c>
      <c r="AN760" s="266">
        <v>10.646000000000001</v>
      </c>
      <c r="AO760" s="266">
        <v>10.949</v>
      </c>
      <c r="AP760" s="266">
        <v>11.413</v>
      </c>
      <c r="AQ760" s="266">
        <v>12.331</v>
      </c>
      <c r="AR760" s="266">
        <v>13.324</v>
      </c>
      <c r="AS760" s="266">
        <v>13.891</v>
      </c>
      <c r="AT760" s="266">
        <v>14.288</v>
      </c>
      <c r="AU760" s="266">
        <v>14.898999999999999</v>
      </c>
      <c r="AV760" s="266">
        <v>15.308999999999999</v>
      </c>
      <c r="AW760" s="266">
        <v>16.116</v>
      </c>
      <c r="AX760" s="266">
        <v>17.602</v>
      </c>
      <c r="BA760" s="372">
        <v>758</v>
      </c>
      <c r="BB760" s="372">
        <v>-0.29720000000000002</v>
      </c>
      <c r="BC760" s="372">
        <v>11.6662</v>
      </c>
      <c r="BD760" s="372">
        <v>0.12411</v>
      </c>
      <c r="BE760" s="372">
        <v>8.1129999999999995</v>
      </c>
      <c r="BF760" s="372">
        <v>8.8439999999999994</v>
      </c>
      <c r="BG760" s="372">
        <v>9.3089999999999993</v>
      </c>
      <c r="BH760" s="372">
        <v>9.5690000000000008</v>
      </c>
      <c r="BI760" s="372">
        <v>9.9870000000000001</v>
      </c>
      <c r="BJ760" s="372">
        <v>10.282999999999999</v>
      </c>
      <c r="BK760" s="372">
        <v>10.74</v>
      </c>
      <c r="BL760" s="372">
        <v>11.666</v>
      </c>
      <c r="BM760" s="372">
        <v>12.698</v>
      </c>
      <c r="BN760" s="372">
        <v>13.301</v>
      </c>
      <c r="BO760" s="372">
        <v>13.731</v>
      </c>
      <c r="BP760" s="372">
        <v>14.401</v>
      </c>
      <c r="BQ760" s="372">
        <v>14.859</v>
      </c>
      <c r="BR760" s="372">
        <v>15.776999999999999</v>
      </c>
      <c r="BS760" s="372">
        <v>17.53</v>
      </c>
    </row>
    <row r="761" spans="1:71" x14ac:dyDescent="0.2">
      <c r="A761" s="265">
        <f t="shared" si="346"/>
        <v>12.0055</v>
      </c>
      <c r="B761" s="265">
        <f t="shared" si="347"/>
        <v>11.083</v>
      </c>
      <c r="C761" s="265">
        <f t="shared" si="324"/>
        <v>13.019</v>
      </c>
      <c r="D761" s="265">
        <f t="shared" si="348"/>
        <v>759</v>
      </c>
      <c r="E761" s="373">
        <f t="shared" si="349"/>
        <v>24.93634496919918</v>
      </c>
      <c r="F761" s="373">
        <f t="shared" si="350"/>
        <v>2.0780287474332648</v>
      </c>
      <c r="G761" s="373">
        <f t="shared" si="351"/>
        <v>33.936344969199183</v>
      </c>
      <c r="H761" s="374">
        <f t="shared" si="352"/>
        <v>0.99395844626008689</v>
      </c>
      <c r="I761" s="374">
        <f t="shared" si="325"/>
        <v>0.94337690661195095</v>
      </c>
      <c r="J761" s="374">
        <f t="shared" si="326"/>
        <v>0.95668798761873408</v>
      </c>
      <c r="K761" s="265" cm="1">
        <f t="array" ref="K761">$G761^gamma_drug4/($G761^gamma_drug4+(AGE_50_drug4+9)^gamma_drug4)</f>
        <v>1</v>
      </c>
      <c r="L761" s="264">
        <f t="shared" si="327"/>
        <v>759</v>
      </c>
      <c r="M761" s="264">
        <f t="shared" si="328"/>
        <v>-0.15790000000000001</v>
      </c>
      <c r="N761" s="264">
        <f t="shared" si="329"/>
        <v>12.00535</v>
      </c>
      <c r="O761" s="264">
        <f t="shared" si="330"/>
        <v>0.11946499999999999</v>
      </c>
      <c r="P761" s="264">
        <f t="shared" si="331"/>
        <v>8.3904999999999994</v>
      </c>
      <c r="Q761" s="264">
        <f t="shared" si="332"/>
        <v>9.150500000000001</v>
      </c>
      <c r="R761" s="264">
        <f t="shared" si="333"/>
        <v>9.6304999999999996</v>
      </c>
      <c r="S761" s="264">
        <f t="shared" si="334"/>
        <v>9.8960000000000008</v>
      </c>
      <c r="T761" s="264">
        <f t="shared" si="335"/>
        <v>10.3225</v>
      </c>
      <c r="U761" s="264">
        <f t="shared" si="336"/>
        <v>10.622</v>
      </c>
      <c r="V761" s="264">
        <f t="shared" si="337"/>
        <v>11.083</v>
      </c>
      <c r="W761" s="264">
        <f t="shared" si="338"/>
        <v>12.0055</v>
      </c>
      <c r="X761" s="264">
        <f t="shared" si="339"/>
        <v>13.019</v>
      </c>
      <c r="Y761" s="264">
        <f t="shared" si="340"/>
        <v>13.6035</v>
      </c>
      <c r="Z761" s="264">
        <f t="shared" si="341"/>
        <v>14.0175</v>
      </c>
      <c r="AA761" s="264">
        <f t="shared" si="342"/>
        <v>14.6585</v>
      </c>
      <c r="AB761" s="264">
        <f t="shared" si="343"/>
        <v>15.093</v>
      </c>
      <c r="AC761" s="264">
        <f t="shared" si="344"/>
        <v>15.956</v>
      </c>
      <c r="AD761" s="264">
        <f t="shared" si="345"/>
        <v>17.576999999999998</v>
      </c>
      <c r="AF761" s="266">
        <v>759</v>
      </c>
      <c r="AG761" s="266">
        <v>-1.8499999999999999E-2</v>
      </c>
      <c r="AH761" s="266">
        <v>12.3376</v>
      </c>
      <c r="AI761" s="266">
        <v>0.11481</v>
      </c>
      <c r="AJ761" s="266">
        <v>8.6630000000000003</v>
      </c>
      <c r="AK761" s="266">
        <v>9.452</v>
      </c>
      <c r="AL761" s="266">
        <v>9.9459999999999997</v>
      </c>
      <c r="AM761" s="266">
        <v>10.218</v>
      </c>
      <c r="AN761" s="266">
        <v>10.651999999999999</v>
      </c>
      <c r="AO761" s="266">
        <v>10.955</v>
      </c>
      <c r="AP761" s="266">
        <v>11.419</v>
      </c>
      <c r="AQ761" s="266">
        <v>12.337999999999999</v>
      </c>
      <c r="AR761" s="266">
        <v>13.332000000000001</v>
      </c>
      <c r="AS761" s="266">
        <v>13.898</v>
      </c>
      <c r="AT761" s="266">
        <v>14.295999999999999</v>
      </c>
      <c r="AU761" s="266">
        <v>14.907</v>
      </c>
      <c r="AV761" s="266">
        <v>15.318</v>
      </c>
      <c r="AW761" s="266">
        <v>16.125</v>
      </c>
      <c r="AX761" s="266">
        <v>17.613</v>
      </c>
      <c r="BA761" s="372">
        <v>759</v>
      </c>
      <c r="BB761" s="372">
        <v>-0.29730000000000001</v>
      </c>
      <c r="BC761" s="372">
        <v>11.6731</v>
      </c>
      <c r="BD761" s="372">
        <v>0.12411999999999999</v>
      </c>
      <c r="BE761" s="372">
        <v>8.1180000000000003</v>
      </c>
      <c r="BF761" s="372">
        <v>8.8490000000000002</v>
      </c>
      <c r="BG761" s="372">
        <v>9.3149999999999995</v>
      </c>
      <c r="BH761" s="372">
        <v>9.5739999999999998</v>
      </c>
      <c r="BI761" s="372">
        <v>9.9930000000000003</v>
      </c>
      <c r="BJ761" s="372">
        <v>10.289</v>
      </c>
      <c r="BK761" s="372">
        <v>10.747</v>
      </c>
      <c r="BL761" s="372">
        <v>11.673</v>
      </c>
      <c r="BM761" s="372">
        <v>12.706</v>
      </c>
      <c r="BN761" s="372">
        <v>13.308999999999999</v>
      </c>
      <c r="BO761" s="372">
        <v>13.739000000000001</v>
      </c>
      <c r="BP761" s="372">
        <v>14.41</v>
      </c>
      <c r="BQ761" s="372">
        <v>14.868</v>
      </c>
      <c r="BR761" s="372">
        <v>15.787000000000001</v>
      </c>
      <c r="BS761" s="372">
        <v>17.541</v>
      </c>
    </row>
    <row r="762" spans="1:71" x14ac:dyDescent="0.2">
      <c r="A762" s="265">
        <f t="shared" si="346"/>
        <v>12.012</v>
      </c>
      <c r="B762" s="265">
        <f t="shared" si="347"/>
        <v>11.089</v>
      </c>
      <c r="C762" s="265">
        <f t="shared" si="324"/>
        <v>13.026</v>
      </c>
      <c r="D762" s="265">
        <f t="shared" si="348"/>
        <v>760</v>
      </c>
      <c r="E762" s="373">
        <f t="shared" si="349"/>
        <v>24.969199178644764</v>
      </c>
      <c r="F762" s="373">
        <f t="shared" si="350"/>
        <v>2.0807665982203969</v>
      </c>
      <c r="G762" s="373">
        <f t="shared" si="351"/>
        <v>33.969199178644764</v>
      </c>
      <c r="H762" s="374">
        <f t="shared" si="352"/>
        <v>0.99398367056803172</v>
      </c>
      <c r="I762" s="374">
        <f t="shared" si="325"/>
        <v>0.94353280403773565</v>
      </c>
      <c r="J762" s="374">
        <f t="shared" si="326"/>
        <v>0.95679211595153713</v>
      </c>
      <c r="K762" s="265" cm="1">
        <f t="array" ref="K762">$G762^gamma_drug4/($G762^gamma_drug4+(AGE_50_drug4+9)^gamma_drug4)</f>
        <v>1</v>
      </c>
      <c r="L762" s="264">
        <f t="shared" si="327"/>
        <v>760</v>
      </c>
      <c r="M762" s="264">
        <f t="shared" si="328"/>
        <v>-0.15805</v>
      </c>
      <c r="N762" s="264">
        <f t="shared" si="329"/>
        <v>12.012</v>
      </c>
      <c r="O762" s="264">
        <f t="shared" si="330"/>
        <v>0.11948</v>
      </c>
      <c r="P762" s="264">
        <f t="shared" si="331"/>
        <v>8.3945000000000007</v>
      </c>
      <c r="Q762" s="264">
        <f t="shared" si="332"/>
        <v>9.1555</v>
      </c>
      <c r="R762" s="264">
        <f t="shared" si="333"/>
        <v>9.6355000000000004</v>
      </c>
      <c r="S762" s="264">
        <f t="shared" si="334"/>
        <v>9.9015000000000004</v>
      </c>
      <c r="T762" s="264">
        <f t="shared" si="335"/>
        <v>10.327999999999999</v>
      </c>
      <c r="U762" s="264">
        <f t="shared" si="336"/>
        <v>10.627500000000001</v>
      </c>
      <c r="V762" s="264">
        <f t="shared" si="337"/>
        <v>11.089</v>
      </c>
      <c r="W762" s="264">
        <f t="shared" si="338"/>
        <v>12.012</v>
      </c>
      <c r="X762" s="264">
        <f t="shared" si="339"/>
        <v>13.026</v>
      </c>
      <c r="Y762" s="264">
        <f t="shared" si="340"/>
        <v>13.611499999999999</v>
      </c>
      <c r="Z762" s="264">
        <f t="shared" si="341"/>
        <v>14.025500000000001</v>
      </c>
      <c r="AA762" s="264">
        <f t="shared" si="342"/>
        <v>14.666499999999999</v>
      </c>
      <c r="AB762" s="264">
        <f t="shared" si="343"/>
        <v>15.102</v>
      </c>
      <c r="AC762" s="264">
        <f t="shared" si="344"/>
        <v>15.966000000000001</v>
      </c>
      <c r="AD762" s="264">
        <f t="shared" si="345"/>
        <v>17.587499999999999</v>
      </c>
      <c r="AF762" s="266">
        <v>760</v>
      </c>
      <c r="AG762" s="266">
        <v>-1.8700000000000001E-2</v>
      </c>
      <c r="AH762" s="266">
        <v>12.344099999999999</v>
      </c>
      <c r="AI762" s="266">
        <v>0.11483</v>
      </c>
      <c r="AJ762" s="266">
        <v>8.6669999999999998</v>
      </c>
      <c r="AK762" s="266">
        <v>9.4570000000000007</v>
      </c>
      <c r="AL762" s="266">
        <v>9.9510000000000005</v>
      </c>
      <c r="AM762" s="266">
        <v>10.223000000000001</v>
      </c>
      <c r="AN762" s="266">
        <v>10.657</v>
      </c>
      <c r="AO762" s="266">
        <v>10.96</v>
      </c>
      <c r="AP762" s="266">
        <v>11.425000000000001</v>
      </c>
      <c r="AQ762" s="266">
        <v>12.343999999999999</v>
      </c>
      <c r="AR762" s="266">
        <v>13.339</v>
      </c>
      <c r="AS762" s="266">
        <v>13.906000000000001</v>
      </c>
      <c r="AT762" s="266">
        <v>14.304</v>
      </c>
      <c r="AU762" s="266">
        <v>14.914999999999999</v>
      </c>
      <c r="AV762" s="266">
        <v>15.327</v>
      </c>
      <c r="AW762" s="266">
        <v>16.135000000000002</v>
      </c>
      <c r="AX762" s="266">
        <v>17.623000000000001</v>
      </c>
      <c r="BA762" s="372">
        <v>760</v>
      </c>
      <c r="BB762" s="372">
        <v>-0.2974</v>
      </c>
      <c r="BC762" s="372">
        <v>11.6799</v>
      </c>
      <c r="BD762" s="372">
        <v>0.12413</v>
      </c>
      <c r="BE762" s="372">
        <v>8.1219999999999999</v>
      </c>
      <c r="BF762" s="372">
        <v>8.8539999999999992</v>
      </c>
      <c r="BG762" s="372">
        <v>9.32</v>
      </c>
      <c r="BH762" s="372">
        <v>9.58</v>
      </c>
      <c r="BI762" s="372">
        <v>9.9990000000000006</v>
      </c>
      <c r="BJ762" s="372">
        <v>10.295</v>
      </c>
      <c r="BK762" s="372">
        <v>10.753</v>
      </c>
      <c r="BL762" s="372">
        <v>11.68</v>
      </c>
      <c r="BM762" s="372">
        <v>12.712999999999999</v>
      </c>
      <c r="BN762" s="372">
        <v>13.317</v>
      </c>
      <c r="BO762" s="372">
        <v>13.747</v>
      </c>
      <c r="BP762" s="372">
        <v>14.417999999999999</v>
      </c>
      <c r="BQ762" s="372">
        <v>14.877000000000001</v>
      </c>
      <c r="BR762" s="372">
        <v>15.797000000000001</v>
      </c>
      <c r="BS762" s="372">
        <v>17.552</v>
      </c>
    </row>
    <row r="763" spans="1:71" x14ac:dyDescent="0.2">
      <c r="A763" s="265">
        <f t="shared" si="346"/>
        <v>12.019</v>
      </c>
      <c r="B763" s="265">
        <f t="shared" si="347"/>
        <v>11.094999999999999</v>
      </c>
      <c r="C763" s="265">
        <f t="shared" si="324"/>
        <v>13.0335</v>
      </c>
      <c r="D763" s="265">
        <f t="shared" si="348"/>
        <v>761</v>
      </c>
      <c r="E763" s="373">
        <f t="shared" si="349"/>
        <v>25.002053388090349</v>
      </c>
      <c r="F763" s="373">
        <f t="shared" si="350"/>
        <v>2.083504449007529</v>
      </c>
      <c r="G763" s="373">
        <f t="shared" si="351"/>
        <v>34.002053388090346</v>
      </c>
      <c r="H763" s="374">
        <f t="shared" si="352"/>
        <v>0.99400876596289911</v>
      </c>
      <c r="I763" s="374">
        <f t="shared" si="325"/>
        <v>0.94368814773763021</v>
      </c>
      <c r="J763" s="374">
        <f t="shared" si="326"/>
        <v>0.95689590490852172</v>
      </c>
      <c r="K763" s="265" cm="1">
        <f t="array" ref="K763">$G763^gamma_drug4/($G763^gamma_drug4+(AGE_50_drug4+9)^gamma_drug4)</f>
        <v>1</v>
      </c>
      <c r="L763" s="264">
        <f t="shared" si="327"/>
        <v>761</v>
      </c>
      <c r="M763" s="264">
        <f t="shared" si="328"/>
        <v>-0.15820000000000001</v>
      </c>
      <c r="N763" s="264">
        <f t="shared" si="329"/>
        <v>12.018699999999999</v>
      </c>
      <c r="O763" s="264">
        <f t="shared" si="330"/>
        <v>0.11949499999999999</v>
      </c>
      <c r="P763" s="264">
        <f t="shared" si="331"/>
        <v>8.3990000000000009</v>
      </c>
      <c r="Q763" s="264">
        <f t="shared" si="332"/>
        <v>9.16</v>
      </c>
      <c r="R763" s="264">
        <f t="shared" si="333"/>
        <v>9.6404999999999994</v>
      </c>
      <c r="S763" s="264">
        <f t="shared" si="334"/>
        <v>9.9065000000000012</v>
      </c>
      <c r="T763" s="264">
        <f t="shared" si="335"/>
        <v>10.333</v>
      </c>
      <c r="U763" s="264">
        <f t="shared" si="336"/>
        <v>10.6335</v>
      </c>
      <c r="V763" s="264">
        <f t="shared" si="337"/>
        <v>11.094999999999999</v>
      </c>
      <c r="W763" s="264">
        <f t="shared" si="338"/>
        <v>12.019</v>
      </c>
      <c r="X763" s="264">
        <f t="shared" si="339"/>
        <v>13.0335</v>
      </c>
      <c r="Y763" s="264">
        <f t="shared" si="340"/>
        <v>13.619499999999999</v>
      </c>
      <c r="Z763" s="264">
        <f t="shared" si="341"/>
        <v>14.033999999999999</v>
      </c>
      <c r="AA763" s="264">
        <f t="shared" si="342"/>
        <v>14.6755</v>
      </c>
      <c r="AB763" s="264">
        <f t="shared" si="343"/>
        <v>15.1105</v>
      </c>
      <c r="AC763" s="264">
        <f t="shared" si="344"/>
        <v>15.974999999999998</v>
      </c>
      <c r="AD763" s="264">
        <f t="shared" si="345"/>
        <v>17.598500000000001</v>
      </c>
      <c r="AF763" s="266">
        <v>761</v>
      </c>
      <c r="AG763" s="266">
        <v>-1.89E-2</v>
      </c>
      <c r="AH763" s="266">
        <v>12.3506</v>
      </c>
      <c r="AI763" s="266">
        <v>0.11484999999999999</v>
      </c>
      <c r="AJ763" s="266">
        <v>8.6709999999999994</v>
      </c>
      <c r="AK763" s="266">
        <v>9.4610000000000003</v>
      </c>
      <c r="AL763" s="266">
        <v>9.9559999999999995</v>
      </c>
      <c r="AM763" s="266">
        <v>10.228</v>
      </c>
      <c r="AN763" s="266">
        <v>10.662000000000001</v>
      </c>
      <c r="AO763" s="266">
        <v>10.965999999999999</v>
      </c>
      <c r="AP763" s="266">
        <v>11.430999999999999</v>
      </c>
      <c r="AQ763" s="266">
        <v>12.351000000000001</v>
      </c>
      <c r="AR763" s="266">
        <v>13.346</v>
      </c>
      <c r="AS763" s="266">
        <v>13.914</v>
      </c>
      <c r="AT763" s="266">
        <v>14.311999999999999</v>
      </c>
      <c r="AU763" s="266">
        <v>14.923999999999999</v>
      </c>
      <c r="AV763" s="266">
        <v>15.335000000000001</v>
      </c>
      <c r="AW763" s="266">
        <v>16.143999999999998</v>
      </c>
      <c r="AX763" s="266">
        <v>17.634</v>
      </c>
      <c r="BA763" s="372">
        <v>761</v>
      </c>
      <c r="BB763" s="372">
        <v>-0.29749999999999999</v>
      </c>
      <c r="BC763" s="372">
        <v>11.6868</v>
      </c>
      <c r="BD763" s="372">
        <v>0.12414</v>
      </c>
      <c r="BE763" s="372">
        <v>8.1270000000000007</v>
      </c>
      <c r="BF763" s="372">
        <v>8.859</v>
      </c>
      <c r="BG763" s="372">
        <v>9.3249999999999993</v>
      </c>
      <c r="BH763" s="372">
        <v>9.5850000000000009</v>
      </c>
      <c r="BI763" s="372">
        <v>10.004</v>
      </c>
      <c r="BJ763" s="372">
        <v>10.301</v>
      </c>
      <c r="BK763" s="372">
        <v>10.759</v>
      </c>
      <c r="BL763" s="372">
        <v>11.686999999999999</v>
      </c>
      <c r="BM763" s="372">
        <v>12.721</v>
      </c>
      <c r="BN763" s="372">
        <v>13.324999999999999</v>
      </c>
      <c r="BO763" s="372">
        <v>13.756</v>
      </c>
      <c r="BP763" s="372">
        <v>14.427</v>
      </c>
      <c r="BQ763" s="372">
        <v>14.885999999999999</v>
      </c>
      <c r="BR763" s="372">
        <v>15.805999999999999</v>
      </c>
      <c r="BS763" s="372">
        <v>17.562999999999999</v>
      </c>
    </row>
    <row r="764" spans="1:71" x14ac:dyDescent="0.2">
      <c r="A764" s="265">
        <f t="shared" si="346"/>
        <v>12.025500000000001</v>
      </c>
      <c r="B764" s="265">
        <f t="shared" si="347"/>
        <v>11.1005</v>
      </c>
      <c r="C764" s="265">
        <f t="shared" si="324"/>
        <v>13.041</v>
      </c>
      <c r="D764" s="265">
        <f t="shared" si="348"/>
        <v>762</v>
      </c>
      <c r="E764" s="373">
        <f t="shared" si="349"/>
        <v>25.034907597535934</v>
      </c>
      <c r="F764" s="373">
        <f t="shared" si="350"/>
        <v>2.086242299794661</v>
      </c>
      <c r="G764" s="373">
        <f t="shared" si="351"/>
        <v>34.034907597535934</v>
      </c>
      <c r="H764" s="374">
        <f t="shared" si="352"/>
        <v>0.99403373322186173</v>
      </c>
      <c r="I764" s="374">
        <f t="shared" si="325"/>
        <v>0.94384294007024228</v>
      </c>
      <c r="J764" s="374">
        <f t="shared" si="326"/>
        <v>0.95699935586815355</v>
      </c>
      <c r="K764" s="265" cm="1">
        <f t="array" ref="K764">$G764^gamma_drug4/($G764^gamma_drug4+(AGE_50_drug4+9)^gamma_drug4)</f>
        <v>1</v>
      </c>
      <c r="L764" s="264">
        <f t="shared" si="327"/>
        <v>762</v>
      </c>
      <c r="M764" s="264">
        <f t="shared" si="328"/>
        <v>-0.15834999999999999</v>
      </c>
      <c r="N764" s="264">
        <f t="shared" si="329"/>
        <v>12.025400000000001</v>
      </c>
      <c r="O764" s="264">
        <f t="shared" si="330"/>
        <v>0.11951000000000001</v>
      </c>
      <c r="P764" s="264">
        <f t="shared" si="331"/>
        <v>8.4035000000000011</v>
      </c>
      <c r="Q764" s="264">
        <f t="shared" si="332"/>
        <v>9.1649999999999991</v>
      </c>
      <c r="R764" s="264">
        <f t="shared" si="333"/>
        <v>9.6460000000000008</v>
      </c>
      <c r="S764" s="264">
        <f t="shared" si="334"/>
        <v>9.911999999999999</v>
      </c>
      <c r="T764" s="264">
        <f t="shared" si="335"/>
        <v>10.338999999999999</v>
      </c>
      <c r="U764" s="264">
        <f t="shared" si="336"/>
        <v>10.6395</v>
      </c>
      <c r="V764" s="264">
        <f t="shared" si="337"/>
        <v>11.1005</v>
      </c>
      <c r="W764" s="264">
        <f t="shared" si="338"/>
        <v>12.025500000000001</v>
      </c>
      <c r="X764" s="264">
        <f t="shared" si="339"/>
        <v>13.041</v>
      </c>
      <c r="Y764" s="264">
        <f t="shared" si="340"/>
        <v>13.626999999999999</v>
      </c>
      <c r="Z764" s="264">
        <f t="shared" si="341"/>
        <v>14.042</v>
      </c>
      <c r="AA764" s="264">
        <f t="shared" si="342"/>
        <v>14.684000000000001</v>
      </c>
      <c r="AB764" s="264">
        <f t="shared" si="343"/>
        <v>15.120000000000001</v>
      </c>
      <c r="AC764" s="264">
        <f t="shared" si="344"/>
        <v>15.984999999999999</v>
      </c>
      <c r="AD764" s="264">
        <f t="shared" si="345"/>
        <v>17.609000000000002</v>
      </c>
      <c r="AF764" s="266">
        <v>762</v>
      </c>
      <c r="AG764" s="266">
        <v>-1.9099999999999999E-2</v>
      </c>
      <c r="AH764" s="266">
        <v>12.357100000000001</v>
      </c>
      <c r="AI764" s="266">
        <v>0.11487</v>
      </c>
      <c r="AJ764" s="266">
        <v>8.6750000000000007</v>
      </c>
      <c r="AK764" s="266">
        <v>9.4659999999999993</v>
      </c>
      <c r="AL764" s="266">
        <v>9.9610000000000003</v>
      </c>
      <c r="AM764" s="266">
        <v>10.233000000000001</v>
      </c>
      <c r="AN764" s="266">
        <v>10.667999999999999</v>
      </c>
      <c r="AO764" s="266">
        <v>10.972</v>
      </c>
      <c r="AP764" s="266">
        <v>11.436</v>
      </c>
      <c r="AQ764" s="266">
        <v>12.356999999999999</v>
      </c>
      <c r="AR764" s="266">
        <v>13.353</v>
      </c>
      <c r="AS764" s="266">
        <v>13.920999999999999</v>
      </c>
      <c r="AT764" s="266">
        <v>14.32</v>
      </c>
      <c r="AU764" s="266">
        <v>14.932</v>
      </c>
      <c r="AV764" s="266">
        <v>15.343999999999999</v>
      </c>
      <c r="AW764" s="266">
        <v>16.154</v>
      </c>
      <c r="AX764" s="266">
        <v>17.643999999999998</v>
      </c>
      <c r="BA764" s="372">
        <v>762</v>
      </c>
      <c r="BB764" s="372">
        <v>-0.29759999999999998</v>
      </c>
      <c r="BC764" s="372">
        <v>11.6937</v>
      </c>
      <c r="BD764" s="372">
        <v>0.12415</v>
      </c>
      <c r="BE764" s="372">
        <v>8.1319999999999997</v>
      </c>
      <c r="BF764" s="372">
        <v>8.8640000000000008</v>
      </c>
      <c r="BG764" s="372">
        <v>9.3309999999999995</v>
      </c>
      <c r="BH764" s="372">
        <v>9.5909999999999993</v>
      </c>
      <c r="BI764" s="372">
        <v>10.01</v>
      </c>
      <c r="BJ764" s="372">
        <v>10.307</v>
      </c>
      <c r="BK764" s="372">
        <v>10.765000000000001</v>
      </c>
      <c r="BL764" s="372">
        <v>11.694000000000001</v>
      </c>
      <c r="BM764" s="372">
        <v>12.728999999999999</v>
      </c>
      <c r="BN764" s="372">
        <v>13.333</v>
      </c>
      <c r="BO764" s="372">
        <v>13.763999999999999</v>
      </c>
      <c r="BP764" s="372">
        <v>14.436</v>
      </c>
      <c r="BQ764" s="372">
        <v>14.896000000000001</v>
      </c>
      <c r="BR764" s="372">
        <v>15.816000000000001</v>
      </c>
      <c r="BS764" s="372">
        <v>17.574000000000002</v>
      </c>
    </row>
    <row r="765" spans="1:71" x14ac:dyDescent="0.2">
      <c r="A765" s="265">
        <f t="shared" si="346"/>
        <v>12.032500000000001</v>
      </c>
      <c r="B765" s="265">
        <f t="shared" si="347"/>
        <v>11.106999999999999</v>
      </c>
      <c r="C765" s="265">
        <f t="shared" si="324"/>
        <v>13.048500000000001</v>
      </c>
      <c r="D765" s="265">
        <f t="shared" si="348"/>
        <v>763</v>
      </c>
      <c r="E765" s="373">
        <f t="shared" si="349"/>
        <v>25.067761806981519</v>
      </c>
      <c r="F765" s="373">
        <f t="shared" si="350"/>
        <v>2.0889801505817931</v>
      </c>
      <c r="G765" s="373">
        <f t="shared" si="351"/>
        <v>34.067761806981522</v>
      </c>
      <c r="H765" s="374">
        <f t="shared" si="352"/>
        <v>0.99405857311671209</v>
      </c>
      <c r="I765" s="374">
        <f t="shared" si="325"/>
        <v>0.94399718338276373</v>
      </c>
      <c r="J765" s="374">
        <f t="shared" si="326"/>
        <v>0.95710247020228356</v>
      </c>
      <c r="K765" s="265" cm="1">
        <f t="array" ref="K765">$G765^gamma_drug4/($G765^gamma_drug4+(AGE_50_drug4+9)^gamma_drug4)</f>
        <v>1</v>
      </c>
      <c r="L765" s="264">
        <f t="shared" si="327"/>
        <v>763</v>
      </c>
      <c r="M765" s="264">
        <f t="shared" si="328"/>
        <v>-0.15845000000000001</v>
      </c>
      <c r="N765" s="264">
        <f t="shared" si="329"/>
        <v>12.03205</v>
      </c>
      <c r="O765" s="264">
        <f t="shared" si="330"/>
        <v>0.11952</v>
      </c>
      <c r="P765" s="264">
        <f t="shared" si="331"/>
        <v>8.4074999999999989</v>
      </c>
      <c r="Q765" s="264">
        <f t="shared" si="332"/>
        <v>9.1694999999999993</v>
      </c>
      <c r="R765" s="264">
        <f t="shared" si="333"/>
        <v>9.650500000000001</v>
      </c>
      <c r="S765" s="264">
        <f t="shared" si="334"/>
        <v>9.9169999999999998</v>
      </c>
      <c r="T765" s="264">
        <f t="shared" si="335"/>
        <v>10.3445</v>
      </c>
      <c r="U765" s="264">
        <f t="shared" si="336"/>
        <v>10.645</v>
      </c>
      <c r="V765" s="264">
        <f t="shared" si="337"/>
        <v>11.106999999999999</v>
      </c>
      <c r="W765" s="264">
        <f t="shared" si="338"/>
        <v>12.032500000000001</v>
      </c>
      <c r="X765" s="264">
        <f t="shared" si="339"/>
        <v>13.048500000000001</v>
      </c>
      <c r="Y765" s="264">
        <f t="shared" si="340"/>
        <v>13.635</v>
      </c>
      <c r="Z765" s="264">
        <f t="shared" si="341"/>
        <v>14.05</v>
      </c>
      <c r="AA765" s="264">
        <f t="shared" si="342"/>
        <v>14.692500000000001</v>
      </c>
      <c r="AB765" s="264">
        <f t="shared" si="343"/>
        <v>15.128499999999999</v>
      </c>
      <c r="AC765" s="264">
        <f t="shared" si="344"/>
        <v>15.9945</v>
      </c>
      <c r="AD765" s="264">
        <f t="shared" si="345"/>
        <v>17.62</v>
      </c>
      <c r="AF765" s="266">
        <v>763</v>
      </c>
      <c r="AG765" s="266">
        <v>-1.9199999999999998E-2</v>
      </c>
      <c r="AH765" s="266">
        <v>12.3636</v>
      </c>
      <c r="AI765" s="266">
        <v>0.11489000000000001</v>
      </c>
      <c r="AJ765" s="266">
        <v>8.6790000000000003</v>
      </c>
      <c r="AK765" s="266">
        <v>9.4700000000000006</v>
      </c>
      <c r="AL765" s="266">
        <v>9.9649999999999999</v>
      </c>
      <c r="AM765" s="266">
        <v>10.238</v>
      </c>
      <c r="AN765" s="266">
        <v>10.673</v>
      </c>
      <c r="AO765" s="266">
        <v>10.977</v>
      </c>
      <c r="AP765" s="266">
        <v>11.442</v>
      </c>
      <c r="AQ765" s="266">
        <v>12.364000000000001</v>
      </c>
      <c r="AR765" s="266">
        <v>13.361000000000001</v>
      </c>
      <c r="AS765" s="266">
        <v>13.929</v>
      </c>
      <c r="AT765" s="266">
        <v>14.327999999999999</v>
      </c>
      <c r="AU765" s="266">
        <v>14.941000000000001</v>
      </c>
      <c r="AV765" s="266">
        <v>15.353</v>
      </c>
      <c r="AW765" s="266">
        <v>16.163</v>
      </c>
      <c r="AX765" s="266">
        <v>17.655000000000001</v>
      </c>
      <c r="BA765" s="372">
        <v>763</v>
      </c>
      <c r="BB765" s="372">
        <v>-0.29770000000000002</v>
      </c>
      <c r="BC765" s="372">
        <v>11.7005</v>
      </c>
      <c r="BD765" s="372">
        <v>0.12415</v>
      </c>
      <c r="BE765" s="372">
        <v>8.1359999999999992</v>
      </c>
      <c r="BF765" s="372">
        <v>8.8689999999999998</v>
      </c>
      <c r="BG765" s="372">
        <v>9.3360000000000003</v>
      </c>
      <c r="BH765" s="372">
        <v>9.5960000000000001</v>
      </c>
      <c r="BI765" s="372">
        <v>10.016</v>
      </c>
      <c r="BJ765" s="372">
        <v>10.313000000000001</v>
      </c>
      <c r="BK765" s="372">
        <v>10.772</v>
      </c>
      <c r="BL765" s="372">
        <v>11.701000000000001</v>
      </c>
      <c r="BM765" s="372">
        <v>12.736000000000001</v>
      </c>
      <c r="BN765" s="372">
        <v>13.340999999999999</v>
      </c>
      <c r="BO765" s="372">
        <v>13.772</v>
      </c>
      <c r="BP765" s="372">
        <v>14.444000000000001</v>
      </c>
      <c r="BQ765" s="372">
        <v>14.904</v>
      </c>
      <c r="BR765" s="372">
        <v>15.826000000000001</v>
      </c>
      <c r="BS765" s="372">
        <v>17.585000000000001</v>
      </c>
    </row>
    <row r="766" spans="1:71" x14ac:dyDescent="0.2">
      <c r="A766" s="265">
        <f t="shared" si="346"/>
        <v>12.038499999999999</v>
      </c>
      <c r="B766" s="265">
        <f t="shared" si="347"/>
        <v>11.113</v>
      </c>
      <c r="C766" s="265">
        <f t="shared" si="324"/>
        <v>13.056000000000001</v>
      </c>
      <c r="D766" s="265">
        <f t="shared" si="348"/>
        <v>764</v>
      </c>
      <c r="E766" s="373">
        <f t="shared" si="349"/>
        <v>25.100616016427104</v>
      </c>
      <c r="F766" s="373">
        <f t="shared" si="350"/>
        <v>2.0917180013689256</v>
      </c>
      <c r="G766" s="373">
        <f t="shared" si="351"/>
        <v>34.100616016427104</v>
      </c>
      <c r="H766" s="374">
        <f t="shared" si="352"/>
        <v>0.99408328641390398</v>
      </c>
      <c r="I766" s="374">
        <f t="shared" si="325"/>
        <v>0.94415088001102976</v>
      </c>
      <c r="J766" s="374">
        <f t="shared" si="326"/>
        <v>0.95720524927618345</v>
      </c>
      <c r="K766" s="265" cm="1">
        <f t="array" ref="K766">$G766^gamma_drug4/($G766^gamma_drug4+(AGE_50_drug4+9)^gamma_drug4)</f>
        <v>1</v>
      </c>
      <c r="L766" s="264">
        <f t="shared" si="327"/>
        <v>764</v>
      </c>
      <c r="M766" s="264">
        <f t="shared" si="328"/>
        <v>-0.15860000000000002</v>
      </c>
      <c r="N766" s="264">
        <f t="shared" si="329"/>
        <v>12.03875</v>
      </c>
      <c r="O766" s="264">
        <f t="shared" si="330"/>
        <v>0.119535</v>
      </c>
      <c r="P766" s="264">
        <f t="shared" si="331"/>
        <v>8.411999999999999</v>
      </c>
      <c r="Q766" s="264">
        <f t="shared" si="332"/>
        <v>9.1745000000000001</v>
      </c>
      <c r="R766" s="264">
        <f t="shared" si="333"/>
        <v>9.6555</v>
      </c>
      <c r="S766" s="264">
        <f t="shared" si="334"/>
        <v>9.9224999999999994</v>
      </c>
      <c r="T766" s="264">
        <f t="shared" si="335"/>
        <v>10.350000000000001</v>
      </c>
      <c r="U766" s="264">
        <f t="shared" si="336"/>
        <v>10.651</v>
      </c>
      <c r="V766" s="264">
        <f t="shared" si="337"/>
        <v>11.113</v>
      </c>
      <c r="W766" s="264">
        <f t="shared" si="338"/>
        <v>12.038499999999999</v>
      </c>
      <c r="X766" s="264">
        <f t="shared" si="339"/>
        <v>13.056000000000001</v>
      </c>
      <c r="Y766" s="264">
        <f t="shared" si="340"/>
        <v>13.643000000000001</v>
      </c>
      <c r="Z766" s="264">
        <f t="shared" si="341"/>
        <v>14.058</v>
      </c>
      <c r="AA766" s="264">
        <f t="shared" si="342"/>
        <v>14.701000000000001</v>
      </c>
      <c r="AB766" s="264">
        <f t="shared" si="343"/>
        <v>15.137</v>
      </c>
      <c r="AC766" s="264">
        <f t="shared" si="344"/>
        <v>16.003500000000003</v>
      </c>
      <c r="AD766" s="264">
        <f t="shared" si="345"/>
        <v>17.630499999999998</v>
      </c>
      <c r="AF766" s="266">
        <v>764</v>
      </c>
      <c r="AG766" s="266">
        <v>-1.9400000000000001E-2</v>
      </c>
      <c r="AH766" s="266">
        <v>12.370100000000001</v>
      </c>
      <c r="AI766" s="266">
        <v>0.11491</v>
      </c>
      <c r="AJ766" s="266">
        <v>8.6829999999999998</v>
      </c>
      <c r="AK766" s="266">
        <v>9.4749999999999996</v>
      </c>
      <c r="AL766" s="266">
        <v>9.9700000000000006</v>
      </c>
      <c r="AM766" s="266">
        <v>10.243</v>
      </c>
      <c r="AN766" s="266">
        <v>10.678000000000001</v>
      </c>
      <c r="AO766" s="266">
        <v>10.983000000000001</v>
      </c>
      <c r="AP766" s="266">
        <v>11.448</v>
      </c>
      <c r="AQ766" s="266">
        <v>12.37</v>
      </c>
      <c r="AR766" s="266">
        <v>13.368</v>
      </c>
      <c r="AS766" s="266">
        <v>13.936999999999999</v>
      </c>
      <c r="AT766" s="266">
        <v>14.336</v>
      </c>
      <c r="AU766" s="266">
        <v>14.949</v>
      </c>
      <c r="AV766" s="266">
        <v>15.361000000000001</v>
      </c>
      <c r="AW766" s="266">
        <v>16.172000000000001</v>
      </c>
      <c r="AX766" s="266">
        <v>17.664999999999999</v>
      </c>
      <c r="BA766" s="372">
        <v>764</v>
      </c>
      <c r="BB766" s="372">
        <v>-0.29780000000000001</v>
      </c>
      <c r="BC766" s="372">
        <v>11.7074</v>
      </c>
      <c r="BD766" s="372">
        <v>0.12416000000000001</v>
      </c>
      <c r="BE766" s="372">
        <v>8.141</v>
      </c>
      <c r="BF766" s="372">
        <v>8.8740000000000006</v>
      </c>
      <c r="BG766" s="372">
        <v>9.3409999999999993</v>
      </c>
      <c r="BH766" s="372">
        <v>9.6020000000000003</v>
      </c>
      <c r="BI766" s="372">
        <v>10.022</v>
      </c>
      <c r="BJ766" s="372">
        <v>10.319000000000001</v>
      </c>
      <c r="BK766" s="372">
        <v>10.778</v>
      </c>
      <c r="BL766" s="372">
        <v>11.707000000000001</v>
      </c>
      <c r="BM766" s="372">
        <v>12.744</v>
      </c>
      <c r="BN766" s="372">
        <v>13.349</v>
      </c>
      <c r="BO766" s="372">
        <v>13.78</v>
      </c>
      <c r="BP766" s="372">
        <v>14.452999999999999</v>
      </c>
      <c r="BQ766" s="372">
        <v>14.913</v>
      </c>
      <c r="BR766" s="372">
        <v>15.835000000000001</v>
      </c>
      <c r="BS766" s="372">
        <v>17.596</v>
      </c>
    </row>
    <row r="767" spans="1:71" x14ac:dyDescent="0.2">
      <c r="A767" s="265">
        <f t="shared" si="346"/>
        <v>12.045500000000001</v>
      </c>
      <c r="B767" s="265">
        <f t="shared" si="347"/>
        <v>11.119</v>
      </c>
      <c r="C767" s="265">
        <f t="shared" si="324"/>
        <v>13.062999999999999</v>
      </c>
      <c r="D767" s="265">
        <f t="shared" si="348"/>
        <v>765</v>
      </c>
      <c r="E767" s="373">
        <f t="shared" si="349"/>
        <v>25.133470225872689</v>
      </c>
      <c r="F767" s="373">
        <f t="shared" si="350"/>
        <v>2.0944558521560577</v>
      </c>
      <c r="G767" s="373">
        <f t="shared" si="351"/>
        <v>34.133470225872685</v>
      </c>
      <c r="H767" s="374">
        <f t="shared" si="352"/>
        <v>0.99410787387459432</v>
      </c>
      <c r="I767" s="374">
        <f t="shared" si="325"/>
        <v>0.94430403227957849</v>
      </c>
      <c r="J767" s="374">
        <f t="shared" si="326"/>
        <v>0.95730769444858155</v>
      </c>
      <c r="K767" s="265" cm="1">
        <f t="array" ref="K767">$G767^gamma_drug4/($G767^gamma_drug4+(AGE_50_drug4+9)^gamma_drug4)</f>
        <v>1</v>
      </c>
      <c r="L767" s="264">
        <f t="shared" si="327"/>
        <v>765</v>
      </c>
      <c r="M767" s="264">
        <f t="shared" si="328"/>
        <v>-0.15875</v>
      </c>
      <c r="N767" s="264">
        <f t="shared" si="329"/>
        <v>12.045400000000001</v>
      </c>
      <c r="O767" s="264">
        <f t="shared" si="330"/>
        <v>0.11955</v>
      </c>
      <c r="P767" s="264">
        <f t="shared" si="331"/>
        <v>8.4164999999999992</v>
      </c>
      <c r="Q767" s="264">
        <f t="shared" si="332"/>
        <v>9.1795000000000009</v>
      </c>
      <c r="R767" s="264">
        <f t="shared" si="333"/>
        <v>9.6609999999999996</v>
      </c>
      <c r="S767" s="264">
        <f t="shared" si="334"/>
        <v>9.9274999999999984</v>
      </c>
      <c r="T767" s="264">
        <f t="shared" si="335"/>
        <v>10.355499999999999</v>
      </c>
      <c r="U767" s="264">
        <f t="shared" si="336"/>
        <v>10.655999999999999</v>
      </c>
      <c r="V767" s="264">
        <f t="shared" si="337"/>
        <v>11.119</v>
      </c>
      <c r="W767" s="264">
        <f t="shared" si="338"/>
        <v>12.045500000000001</v>
      </c>
      <c r="X767" s="264">
        <f t="shared" si="339"/>
        <v>13.062999999999999</v>
      </c>
      <c r="Y767" s="264">
        <f t="shared" si="340"/>
        <v>13.650500000000001</v>
      </c>
      <c r="Z767" s="264">
        <f t="shared" si="341"/>
        <v>14.065999999999999</v>
      </c>
      <c r="AA767" s="264">
        <f t="shared" si="342"/>
        <v>14.7095</v>
      </c>
      <c r="AB767" s="264">
        <f t="shared" si="343"/>
        <v>15.146000000000001</v>
      </c>
      <c r="AC767" s="264">
        <f t="shared" si="344"/>
        <v>16.013500000000001</v>
      </c>
      <c r="AD767" s="264">
        <f t="shared" si="345"/>
        <v>17.641500000000001</v>
      </c>
      <c r="AF767" s="266">
        <v>765</v>
      </c>
      <c r="AG767" s="266">
        <v>-1.9599999999999999E-2</v>
      </c>
      <c r="AH767" s="266">
        <v>12.3766</v>
      </c>
      <c r="AI767" s="266">
        <v>0.11493</v>
      </c>
      <c r="AJ767" s="266">
        <v>8.6869999999999994</v>
      </c>
      <c r="AK767" s="266">
        <v>9.48</v>
      </c>
      <c r="AL767" s="266">
        <v>9.9749999999999996</v>
      </c>
      <c r="AM767" s="266">
        <v>10.247999999999999</v>
      </c>
      <c r="AN767" s="266">
        <v>10.683999999999999</v>
      </c>
      <c r="AO767" s="266">
        <v>10.988</v>
      </c>
      <c r="AP767" s="266">
        <v>11.454000000000001</v>
      </c>
      <c r="AQ767" s="266">
        <v>12.377000000000001</v>
      </c>
      <c r="AR767" s="266">
        <v>13.375</v>
      </c>
      <c r="AS767" s="266">
        <v>13.944000000000001</v>
      </c>
      <c r="AT767" s="266">
        <v>14.343999999999999</v>
      </c>
      <c r="AU767" s="266">
        <v>14.957000000000001</v>
      </c>
      <c r="AV767" s="266">
        <v>15.37</v>
      </c>
      <c r="AW767" s="266">
        <v>16.181999999999999</v>
      </c>
      <c r="AX767" s="266">
        <v>17.675999999999998</v>
      </c>
      <c r="BA767" s="372">
        <v>765</v>
      </c>
      <c r="BB767" s="372">
        <v>-0.2979</v>
      </c>
      <c r="BC767" s="372">
        <v>11.7142</v>
      </c>
      <c r="BD767" s="372">
        <v>0.12417</v>
      </c>
      <c r="BE767" s="372">
        <v>8.1460000000000008</v>
      </c>
      <c r="BF767" s="372">
        <v>8.8789999999999996</v>
      </c>
      <c r="BG767" s="372">
        <v>9.3469999999999995</v>
      </c>
      <c r="BH767" s="372">
        <v>9.6069999999999993</v>
      </c>
      <c r="BI767" s="372">
        <v>10.026999999999999</v>
      </c>
      <c r="BJ767" s="372">
        <v>10.324</v>
      </c>
      <c r="BK767" s="372">
        <v>10.784000000000001</v>
      </c>
      <c r="BL767" s="372">
        <v>11.714</v>
      </c>
      <c r="BM767" s="372">
        <v>12.750999999999999</v>
      </c>
      <c r="BN767" s="372">
        <v>13.356999999999999</v>
      </c>
      <c r="BO767" s="372">
        <v>13.788</v>
      </c>
      <c r="BP767" s="372">
        <v>14.462</v>
      </c>
      <c r="BQ767" s="372">
        <v>14.922000000000001</v>
      </c>
      <c r="BR767" s="372">
        <v>15.845000000000001</v>
      </c>
      <c r="BS767" s="372">
        <v>17.606999999999999</v>
      </c>
    </row>
    <row r="768" spans="1:71" x14ac:dyDescent="0.2">
      <c r="A768" s="265">
        <f t="shared" si="346"/>
        <v>12.052</v>
      </c>
      <c r="B768" s="265">
        <f t="shared" si="347"/>
        <v>11.125</v>
      </c>
      <c r="C768" s="265">
        <f t="shared" si="324"/>
        <v>13.070499999999999</v>
      </c>
      <c r="D768" s="265">
        <f t="shared" si="348"/>
        <v>766</v>
      </c>
      <c r="E768" s="373">
        <f t="shared" si="349"/>
        <v>25.166324435318277</v>
      </c>
      <c r="F768" s="373">
        <f t="shared" si="350"/>
        <v>2.0971937029431897</v>
      </c>
      <c r="G768" s="373">
        <f t="shared" si="351"/>
        <v>34.166324435318273</v>
      </c>
      <c r="H768" s="374">
        <f t="shared" si="352"/>
        <v>0.99413233625468433</v>
      </c>
      <c r="I768" s="374">
        <f t="shared" si="325"/>
        <v>0.94445664250171057</v>
      </c>
      <c r="J768" s="374">
        <f t="shared" si="326"/>
        <v>0.95740980707169865</v>
      </c>
      <c r="K768" s="265" cm="1">
        <f t="array" ref="K768">$G768^gamma_drug4/($G768^gamma_drug4+(AGE_50_drug4+9)^gamma_drug4)</f>
        <v>1</v>
      </c>
      <c r="L768" s="264">
        <f t="shared" si="327"/>
        <v>766</v>
      </c>
      <c r="M768" s="264">
        <f t="shared" si="328"/>
        <v>-0.15884999999999999</v>
      </c>
      <c r="N768" s="264">
        <f t="shared" si="329"/>
        <v>12.052049999999999</v>
      </c>
      <c r="O768" s="264">
        <f t="shared" si="330"/>
        <v>0.119565</v>
      </c>
      <c r="P768" s="264">
        <f t="shared" si="331"/>
        <v>8.4205000000000005</v>
      </c>
      <c r="Q768" s="264">
        <f t="shared" si="332"/>
        <v>9.1840000000000011</v>
      </c>
      <c r="R768" s="264">
        <f t="shared" si="333"/>
        <v>9.6660000000000004</v>
      </c>
      <c r="S768" s="264">
        <f t="shared" si="334"/>
        <v>9.9329999999999998</v>
      </c>
      <c r="T768" s="264">
        <f t="shared" si="335"/>
        <v>10.361000000000001</v>
      </c>
      <c r="U768" s="264">
        <f t="shared" si="336"/>
        <v>10.661999999999999</v>
      </c>
      <c r="V768" s="264">
        <f t="shared" si="337"/>
        <v>11.125</v>
      </c>
      <c r="W768" s="264">
        <f t="shared" si="338"/>
        <v>12.052</v>
      </c>
      <c r="X768" s="264">
        <f t="shared" si="339"/>
        <v>13.070499999999999</v>
      </c>
      <c r="Y768" s="264">
        <f t="shared" si="340"/>
        <v>13.6585</v>
      </c>
      <c r="Z768" s="264">
        <f t="shared" si="341"/>
        <v>14.074000000000002</v>
      </c>
      <c r="AA768" s="264">
        <f t="shared" si="342"/>
        <v>14.718499999999999</v>
      </c>
      <c r="AB768" s="264">
        <f t="shared" si="343"/>
        <v>15.1555</v>
      </c>
      <c r="AC768" s="264">
        <f t="shared" si="344"/>
        <v>16.023</v>
      </c>
      <c r="AD768" s="264">
        <f t="shared" si="345"/>
        <v>17.652000000000001</v>
      </c>
      <c r="AF768" s="266">
        <v>766</v>
      </c>
      <c r="AG768" s="266">
        <v>-1.9699999999999999E-2</v>
      </c>
      <c r="AH768" s="266">
        <v>12.382999999999999</v>
      </c>
      <c r="AI768" s="266">
        <v>0.11495</v>
      </c>
      <c r="AJ768" s="266">
        <v>8.6910000000000007</v>
      </c>
      <c r="AK768" s="266">
        <v>9.484</v>
      </c>
      <c r="AL768" s="266">
        <v>9.98</v>
      </c>
      <c r="AM768" s="266">
        <v>10.253</v>
      </c>
      <c r="AN768" s="266">
        <v>10.689</v>
      </c>
      <c r="AO768" s="266">
        <v>10.994</v>
      </c>
      <c r="AP768" s="266">
        <v>11.46</v>
      </c>
      <c r="AQ768" s="266">
        <v>12.382999999999999</v>
      </c>
      <c r="AR768" s="266">
        <v>13.382</v>
      </c>
      <c r="AS768" s="266">
        <v>13.952</v>
      </c>
      <c r="AT768" s="266">
        <v>14.351000000000001</v>
      </c>
      <c r="AU768" s="266">
        <v>14.965999999999999</v>
      </c>
      <c r="AV768" s="266">
        <v>15.379</v>
      </c>
      <c r="AW768" s="266">
        <v>16.190999999999999</v>
      </c>
      <c r="AX768" s="266">
        <v>17.686</v>
      </c>
      <c r="BA768" s="372">
        <v>766</v>
      </c>
      <c r="BB768" s="372">
        <v>-0.29799999999999999</v>
      </c>
      <c r="BC768" s="372">
        <v>11.7211</v>
      </c>
      <c r="BD768" s="372">
        <v>0.12418</v>
      </c>
      <c r="BE768" s="372">
        <v>8.15</v>
      </c>
      <c r="BF768" s="372">
        <v>8.8840000000000003</v>
      </c>
      <c r="BG768" s="372">
        <v>9.3520000000000003</v>
      </c>
      <c r="BH768" s="372">
        <v>9.6129999999999995</v>
      </c>
      <c r="BI768" s="372">
        <v>10.032999999999999</v>
      </c>
      <c r="BJ768" s="372">
        <v>10.33</v>
      </c>
      <c r="BK768" s="372">
        <v>10.79</v>
      </c>
      <c r="BL768" s="372">
        <v>11.721</v>
      </c>
      <c r="BM768" s="372">
        <v>12.759</v>
      </c>
      <c r="BN768" s="372">
        <v>13.365</v>
      </c>
      <c r="BO768" s="372">
        <v>13.797000000000001</v>
      </c>
      <c r="BP768" s="372">
        <v>14.471</v>
      </c>
      <c r="BQ768" s="372">
        <v>14.932</v>
      </c>
      <c r="BR768" s="372">
        <v>15.855</v>
      </c>
      <c r="BS768" s="372">
        <v>17.617999999999999</v>
      </c>
    </row>
    <row r="769" spans="1:71" x14ac:dyDescent="0.2">
      <c r="A769" s="265">
        <f t="shared" si="346"/>
        <v>12.059000000000001</v>
      </c>
      <c r="B769" s="265">
        <f t="shared" si="347"/>
        <v>11.131499999999999</v>
      </c>
      <c r="C769" s="265">
        <f t="shared" si="324"/>
        <v>13.077500000000001</v>
      </c>
      <c r="D769" s="265">
        <f t="shared" si="348"/>
        <v>767</v>
      </c>
      <c r="E769" s="373">
        <f t="shared" si="349"/>
        <v>25.199178644763862</v>
      </c>
      <c r="F769" s="373">
        <f t="shared" si="350"/>
        <v>2.0999315537303218</v>
      </c>
      <c r="G769" s="373">
        <f t="shared" si="351"/>
        <v>34.199178644763862</v>
      </c>
      <c r="H769" s="374">
        <f t="shared" si="352"/>
        <v>0.99415667430486032</v>
      </c>
      <c r="I769" s="374">
        <f t="shared" si="325"/>
        <v>0.94460871297954685</v>
      </c>
      <c r="J769" s="374">
        <f t="shared" si="326"/>
        <v>0.95751158849128326</v>
      </c>
      <c r="K769" s="265" cm="1">
        <f t="array" ref="K769">$G769^gamma_drug4/($G769^gamma_drug4+(AGE_50_drug4+9)^gamma_drug4)</f>
        <v>1</v>
      </c>
      <c r="L769" s="264">
        <f t="shared" si="327"/>
        <v>767</v>
      </c>
      <c r="M769" s="264">
        <f t="shared" si="328"/>
        <v>-0.15899999999999997</v>
      </c>
      <c r="N769" s="264">
        <f t="shared" si="329"/>
        <v>12.0587</v>
      </c>
      <c r="O769" s="264">
        <f t="shared" si="330"/>
        <v>0.11957999999999999</v>
      </c>
      <c r="P769" s="264">
        <f t="shared" si="331"/>
        <v>8.4254999999999995</v>
      </c>
      <c r="Q769" s="264">
        <f t="shared" si="332"/>
        <v>9.1890000000000001</v>
      </c>
      <c r="R769" s="264">
        <f t="shared" si="333"/>
        <v>9.6709999999999994</v>
      </c>
      <c r="S769" s="264">
        <f t="shared" si="334"/>
        <v>9.9379999999999988</v>
      </c>
      <c r="T769" s="264">
        <f t="shared" si="335"/>
        <v>10.3665</v>
      </c>
      <c r="U769" s="264">
        <f t="shared" si="336"/>
        <v>10.6675</v>
      </c>
      <c r="V769" s="264">
        <f t="shared" si="337"/>
        <v>11.131499999999999</v>
      </c>
      <c r="W769" s="264">
        <f t="shared" si="338"/>
        <v>12.059000000000001</v>
      </c>
      <c r="X769" s="264">
        <f t="shared" si="339"/>
        <v>13.077500000000001</v>
      </c>
      <c r="Y769" s="264">
        <f t="shared" si="340"/>
        <v>13.666</v>
      </c>
      <c r="Z769" s="264">
        <f t="shared" si="341"/>
        <v>14.082000000000001</v>
      </c>
      <c r="AA769" s="264">
        <f t="shared" si="342"/>
        <v>14.7265</v>
      </c>
      <c r="AB769" s="264">
        <f t="shared" si="343"/>
        <v>15.164000000000001</v>
      </c>
      <c r="AC769" s="264">
        <f t="shared" si="344"/>
        <v>16.032499999999999</v>
      </c>
      <c r="AD769" s="264">
        <f t="shared" si="345"/>
        <v>17.663</v>
      </c>
      <c r="AF769" s="266">
        <v>767</v>
      </c>
      <c r="AG769" s="266">
        <v>-1.9900000000000001E-2</v>
      </c>
      <c r="AH769" s="266">
        <v>12.3895</v>
      </c>
      <c r="AI769" s="266">
        <v>0.11497</v>
      </c>
      <c r="AJ769" s="266">
        <v>8.6959999999999997</v>
      </c>
      <c r="AK769" s="266">
        <v>9.4890000000000008</v>
      </c>
      <c r="AL769" s="266">
        <v>9.9849999999999994</v>
      </c>
      <c r="AM769" s="266">
        <v>10.257999999999999</v>
      </c>
      <c r="AN769" s="266">
        <v>10.694000000000001</v>
      </c>
      <c r="AO769" s="266">
        <v>10.999000000000001</v>
      </c>
      <c r="AP769" s="266">
        <v>11.465999999999999</v>
      </c>
      <c r="AQ769" s="266">
        <v>12.39</v>
      </c>
      <c r="AR769" s="266">
        <v>13.388999999999999</v>
      </c>
      <c r="AS769" s="266">
        <v>13.959</v>
      </c>
      <c r="AT769" s="266">
        <v>14.359</v>
      </c>
      <c r="AU769" s="266">
        <v>14.974</v>
      </c>
      <c r="AV769" s="266">
        <v>15.387</v>
      </c>
      <c r="AW769" s="266">
        <v>16.2</v>
      </c>
      <c r="AX769" s="266">
        <v>17.696999999999999</v>
      </c>
      <c r="BA769" s="372">
        <v>767</v>
      </c>
      <c r="BB769" s="372">
        <v>-0.29809999999999998</v>
      </c>
      <c r="BC769" s="372">
        <v>11.7279</v>
      </c>
      <c r="BD769" s="372">
        <v>0.12418999999999999</v>
      </c>
      <c r="BE769" s="372">
        <v>8.1549999999999994</v>
      </c>
      <c r="BF769" s="372">
        <v>8.8889999999999993</v>
      </c>
      <c r="BG769" s="372">
        <v>9.3569999999999993</v>
      </c>
      <c r="BH769" s="372">
        <v>9.6180000000000003</v>
      </c>
      <c r="BI769" s="372">
        <v>10.039</v>
      </c>
      <c r="BJ769" s="372">
        <v>10.336</v>
      </c>
      <c r="BK769" s="372">
        <v>10.797000000000001</v>
      </c>
      <c r="BL769" s="372">
        <v>11.728</v>
      </c>
      <c r="BM769" s="372">
        <v>12.766</v>
      </c>
      <c r="BN769" s="372">
        <v>13.372999999999999</v>
      </c>
      <c r="BO769" s="372">
        <v>13.805</v>
      </c>
      <c r="BP769" s="372">
        <v>14.478999999999999</v>
      </c>
      <c r="BQ769" s="372">
        <v>14.941000000000001</v>
      </c>
      <c r="BR769" s="372">
        <v>15.865</v>
      </c>
      <c r="BS769" s="372">
        <v>17.629000000000001</v>
      </c>
    </row>
    <row r="770" spans="1:71" x14ac:dyDescent="0.2">
      <c r="A770" s="265">
        <f t="shared" si="346"/>
        <v>12.0655</v>
      </c>
      <c r="B770" s="265">
        <f t="shared" si="347"/>
        <v>11.137499999999999</v>
      </c>
      <c r="C770" s="265">
        <f t="shared" ref="C770:C833" si="353">X770</f>
        <v>13.085000000000001</v>
      </c>
      <c r="D770" s="265">
        <f t="shared" si="348"/>
        <v>768</v>
      </c>
      <c r="E770" s="373">
        <f t="shared" si="349"/>
        <v>25.232032854209447</v>
      </c>
      <c r="F770" s="373">
        <f t="shared" si="350"/>
        <v>2.1026694045174539</v>
      </c>
      <c r="G770" s="373">
        <f t="shared" si="351"/>
        <v>34.23203285420945</v>
      </c>
      <c r="H770" s="374">
        <f t="shared" si="352"/>
        <v>0.99418088877063382</v>
      </c>
      <c r="I770" s="374">
        <f t="shared" ref="I770:I833" si="354">$G770^gamma_drug2/($G770^gamma_drug2+(AGE_50_drug2+9)^gamma_drug2)</f>
        <v>0.94476024600408781</v>
      </c>
      <c r="J770" s="374">
        <f t="shared" ref="J770:J833" si="355">$G770^gamma_drug3/($G770^gamma_drug3+(AGE_50_drug3+9)^gamma_drug3)</f>
        <v>0.95761304004664694</v>
      </c>
      <c r="K770" s="265" cm="1">
        <f t="array" ref="K770">$G770^gamma_drug4/($G770^gamma_drug4+(AGE_50_drug4+9)^gamma_drug4)</f>
        <v>1</v>
      </c>
      <c r="L770" s="264">
        <f t="shared" ref="L770:L833" si="356">AVERAGE(AF770,BA770)</f>
        <v>768</v>
      </c>
      <c r="M770" s="264">
        <f t="shared" ref="M770:M833" si="357">AVERAGE(AG770,BB770)</f>
        <v>-0.15915000000000001</v>
      </c>
      <c r="N770" s="264">
        <f t="shared" ref="N770:N833" si="358">AVERAGE(AH770,BC770)</f>
        <v>12.0654</v>
      </c>
      <c r="O770" s="264">
        <f t="shared" ref="O770:O833" si="359">AVERAGE(AI770,BD770)</f>
        <v>0.11959</v>
      </c>
      <c r="P770" s="264">
        <f t="shared" ref="P770:P833" si="360">AVERAGE(AJ770,BE770)</f>
        <v>8.4295000000000009</v>
      </c>
      <c r="Q770" s="264">
        <f t="shared" ref="Q770:Q833" si="361">AVERAGE(AK770,BF770)</f>
        <v>9.1935000000000002</v>
      </c>
      <c r="R770" s="264">
        <f t="shared" ref="R770:R833" si="362">AVERAGE(AL770,BG770)</f>
        <v>9.6765000000000008</v>
      </c>
      <c r="S770" s="264">
        <f t="shared" ref="S770:S833" si="363">AVERAGE(AM770,BH770)</f>
        <v>9.9439999999999991</v>
      </c>
      <c r="T770" s="264">
        <f t="shared" ref="T770:T833" si="364">AVERAGE(AN770,BI770)</f>
        <v>10.372499999999999</v>
      </c>
      <c r="U770" s="264">
        <f t="shared" ref="U770:U833" si="365">AVERAGE(AO770,BJ770)</f>
        <v>10.673500000000001</v>
      </c>
      <c r="V770" s="264">
        <f t="shared" ref="V770:V833" si="366">AVERAGE(AP770,BK770)</f>
        <v>11.137499999999999</v>
      </c>
      <c r="W770" s="264">
        <f t="shared" ref="W770:W833" si="367">AVERAGE(AQ770,BL770)</f>
        <v>12.0655</v>
      </c>
      <c r="X770" s="264">
        <f t="shared" ref="X770:X833" si="368">AVERAGE(AR770,BM770)</f>
        <v>13.085000000000001</v>
      </c>
      <c r="Y770" s="264">
        <f t="shared" ref="Y770:Y833" si="369">AVERAGE(AS770,BN770)</f>
        <v>13.673999999999999</v>
      </c>
      <c r="Z770" s="264">
        <f t="shared" ref="Z770:Z833" si="370">AVERAGE(AT770,BO770)</f>
        <v>14.09</v>
      </c>
      <c r="AA770" s="264">
        <f t="shared" ref="AA770:AA833" si="371">AVERAGE(AU770,BP770)</f>
        <v>14.734999999999999</v>
      </c>
      <c r="AB770" s="264">
        <f t="shared" ref="AB770:AB833" si="372">AVERAGE(AV770,BQ770)</f>
        <v>15.173</v>
      </c>
      <c r="AC770" s="264">
        <f t="shared" ref="AC770:AC833" si="373">AVERAGE(AW770,BR770)</f>
        <v>16.041499999999999</v>
      </c>
      <c r="AD770" s="264">
        <f t="shared" ref="AD770:AD833" si="374">AVERAGE(AX770,BS770)</f>
        <v>17.673500000000001</v>
      </c>
      <c r="AF770" s="266">
        <v>768</v>
      </c>
      <c r="AG770" s="266">
        <v>-2.01E-2</v>
      </c>
      <c r="AH770" s="266">
        <v>12.396000000000001</v>
      </c>
      <c r="AI770" s="266">
        <v>0.11498</v>
      </c>
      <c r="AJ770" s="266">
        <v>8.6999999999999993</v>
      </c>
      <c r="AK770" s="266">
        <v>9.4930000000000003</v>
      </c>
      <c r="AL770" s="266">
        <v>9.99</v>
      </c>
      <c r="AM770" s="266">
        <v>10.263999999999999</v>
      </c>
      <c r="AN770" s="266">
        <v>10.7</v>
      </c>
      <c r="AO770" s="266">
        <v>11.005000000000001</v>
      </c>
      <c r="AP770" s="266">
        <v>11.472</v>
      </c>
      <c r="AQ770" s="266">
        <v>12.396000000000001</v>
      </c>
      <c r="AR770" s="266">
        <v>13.396000000000001</v>
      </c>
      <c r="AS770" s="266">
        <v>13.967000000000001</v>
      </c>
      <c r="AT770" s="266">
        <v>14.367000000000001</v>
      </c>
      <c r="AU770" s="266">
        <v>14.981999999999999</v>
      </c>
      <c r="AV770" s="266">
        <v>15.396000000000001</v>
      </c>
      <c r="AW770" s="266">
        <v>16.209</v>
      </c>
      <c r="AX770" s="266">
        <v>17.707000000000001</v>
      </c>
      <c r="BA770" s="372">
        <v>768</v>
      </c>
      <c r="BB770" s="372">
        <v>-0.29820000000000002</v>
      </c>
      <c r="BC770" s="372">
        <v>11.7348</v>
      </c>
      <c r="BD770" s="372">
        <v>0.1242</v>
      </c>
      <c r="BE770" s="372">
        <v>8.1590000000000007</v>
      </c>
      <c r="BF770" s="372">
        <v>8.8940000000000001</v>
      </c>
      <c r="BG770" s="372">
        <v>9.3629999999999995</v>
      </c>
      <c r="BH770" s="372">
        <v>9.6240000000000006</v>
      </c>
      <c r="BI770" s="372">
        <v>10.045</v>
      </c>
      <c r="BJ770" s="372">
        <v>10.342000000000001</v>
      </c>
      <c r="BK770" s="372">
        <v>10.803000000000001</v>
      </c>
      <c r="BL770" s="372">
        <v>11.734999999999999</v>
      </c>
      <c r="BM770" s="372">
        <v>12.773999999999999</v>
      </c>
      <c r="BN770" s="372">
        <v>13.381</v>
      </c>
      <c r="BO770" s="372">
        <v>13.813000000000001</v>
      </c>
      <c r="BP770" s="372">
        <v>14.488</v>
      </c>
      <c r="BQ770" s="372">
        <v>14.95</v>
      </c>
      <c r="BR770" s="372">
        <v>15.874000000000001</v>
      </c>
      <c r="BS770" s="372">
        <v>17.64</v>
      </c>
    </row>
    <row r="771" spans="1:71" x14ac:dyDescent="0.2">
      <c r="A771" s="265">
        <f t="shared" ref="A771:A834" si="375">W771</f>
        <v>12.072500000000002</v>
      </c>
      <c r="B771" s="265">
        <f t="shared" ref="B771:B834" si="376">V771</f>
        <v>11.1435</v>
      </c>
      <c r="C771" s="265">
        <f t="shared" si="353"/>
        <v>13.092500000000001</v>
      </c>
      <c r="D771" s="265">
        <f t="shared" ref="D771:D834" si="377">L771</f>
        <v>769</v>
      </c>
      <c r="E771" s="373">
        <f t="shared" ref="E771:E834" si="378">D771/(365.25/12)</f>
        <v>25.264887063655031</v>
      </c>
      <c r="F771" s="373">
        <f t="shared" ref="F771:F834" si="379">D771/365.25</f>
        <v>2.1054072553045859</v>
      </c>
      <c r="G771" s="373">
        <f t="shared" ref="G771:G834" si="380">E771+9</f>
        <v>34.264887063655031</v>
      </c>
      <c r="H771" s="374">
        <f t="shared" ref="H771:H834" si="381">$G771^gamma_drug1/(G771^gamma+(AGE_50_drug1+9)^gamma_drug1)</f>
        <v>0.99420498039238236</v>
      </c>
      <c r="I771" s="374">
        <f t="shared" si="354"/>
        <v>0.94491124385527114</v>
      </c>
      <c r="J771" s="374">
        <f t="shared" si="355"/>
        <v>0.95771416307069923</v>
      </c>
      <c r="K771" s="265" cm="1">
        <f t="array" ref="K771">$G771^gamma_drug4/($G771^gamma_drug4+(AGE_50_drug4+9)^gamma_drug4)</f>
        <v>1</v>
      </c>
      <c r="L771" s="264">
        <f t="shared" si="356"/>
        <v>769</v>
      </c>
      <c r="M771" s="264">
        <f t="shared" si="357"/>
        <v>-0.15925</v>
      </c>
      <c r="N771" s="264">
        <f t="shared" si="358"/>
        <v>12.072050000000001</v>
      </c>
      <c r="O771" s="264">
        <f t="shared" si="359"/>
        <v>0.119605</v>
      </c>
      <c r="P771" s="264">
        <f t="shared" si="360"/>
        <v>8.4340000000000011</v>
      </c>
      <c r="Q771" s="264">
        <f t="shared" si="361"/>
        <v>9.1984999999999992</v>
      </c>
      <c r="R771" s="264">
        <f t="shared" si="362"/>
        <v>9.6814999999999998</v>
      </c>
      <c r="S771" s="264">
        <f t="shared" si="363"/>
        <v>9.9489999999999998</v>
      </c>
      <c r="T771" s="264">
        <f t="shared" si="364"/>
        <v>10.377500000000001</v>
      </c>
      <c r="U771" s="264">
        <f t="shared" si="365"/>
        <v>10.679500000000001</v>
      </c>
      <c r="V771" s="264">
        <f t="shared" si="366"/>
        <v>11.1435</v>
      </c>
      <c r="W771" s="264">
        <f t="shared" si="367"/>
        <v>12.072500000000002</v>
      </c>
      <c r="X771" s="264">
        <f t="shared" si="368"/>
        <v>13.092500000000001</v>
      </c>
      <c r="Y771" s="264">
        <f t="shared" si="369"/>
        <v>13.6815</v>
      </c>
      <c r="Z771" s="264">
        <f t="shared" si="370"/>
        <v>14.097999999999999</v>
      </c>
      <c r="AA771" s="264">
        <f t="shared" si="371"/>
        <v>14.744</v>
      </c>
      <c r="AB771" s="264">
        <f t="shared" si="372"/>
        <v>15.181999999999999</v>
      </c>
      <c r="AC771" s="264">
        <f t="shared" si="373"/>
        <v>16.051500000000001</v>
      </c>
      <c r="AD771" s="264">
        <f t="shared" si="374"/>
        <v>17.6845</v>
      </c>
      <c r="AF771" s="266">
        <v>769</v>
      </c>
      <c r="AG771" s="266">
        <v>-2.0199999999999999E-2</v>
      </c>
      <c r="AH771" s="266">
        <v>12.4025</v>
      </c>
      <c r="AI771" s="266">
        <v>0.115</v>
      </c>
      <c r="AJ771" s="266">
        <v>8.7040000000000006</v>
      </c>
      <c r="AK771" s="266">
        <v>9.4979999999999993</v>
      </c>
      <c r="AL771" s="266">
        <v>9.9949999999999992</v>
      </c>
      <c r="AM771" s="266">
        <v>10.269</v>
      </c>
      <c r="AN771" s="266">
        <v>10.705</v>
      </c>
      <c r="AO771" s="266">
        <v>11.010999999999999</v>
      </c>
      <c r="AP771" s="266">
        <v>11.478</v>
      </c>
      <c r="AQ771" s="266">
        <v>12.403</v>
      </c>
      <c r="AR771" s="266">
        <v>13.404</v>
      </c>
      <c r="AS771" s="266">
        <v>13.974</v>
      </c>
      <c r="AT771" s="266">
        <v>14.375</v>
      </c>
      <c r="AU771" s="266">
        <v>14.991</v>
      </c>
      <c r="AV771" s="266">
        <v>15.404999999999999</v>
      </c>
      <c r="AW771" s="266">
        <v>16.219000000000001</v>
      </c>
      <c r="AX771" s="266">
        <v>17.718</v>
      </c>
      <c r="BA771" s="372">
        <v>769</v>
      </c>
      <c r="BB771" s="372">
        <v>-0.29830000000000001</v>
      </c>
      <c r="BC771" s="372">
        <v>11.7416</v>
      </c>
      <c r="BD771" s="372">
        <v>0.12421</v>
      </c>
      <c r="BE771" s="372">
        <v>8.1639999999999997</v>
      </c>
      <c r="BF771" s="372">
        <v>8.8989999999999991</v>
      </c>
      <c r="BG771" s="372">
        <v>9.3680000000000003</v>
      </c>
      <c r="BH771" s="372">
        <v>9.6289999999999996</v>
      </c>
      <c r="BI771" s="372">
        <v>10.050000000000001</v>
      </c>
      <c r="BJ771" s="372">
        <v>10.348000000000001</v>
      </c>
      <c r="BK771" s="372">
        <v>10.808999999999999</v>
      </c>
      <c r="BL771" s="372">
        <v>11.742000000000001</v>
      </c>
      <c r="BM771" s="372">
        <v>12.781000000000001</v>
      </c>
      <c r="BN771" s="372">
        <v>13.388999999999999</v>
      </c>
      <c r="BO771" s="372">
        <v>13.821</v>
      </c>
      <c r="BP771" s="372">
        <v>14.497</v>
      </c>
      <c r="BQ771" s="372">
        <v>14.959</v>
      </c>
      <c r="BR771" s="372">
        <v>15.884</v>
      </c>
      <c r="BS771" s="372">
        <v>17.651</v>
      </c>
    </row>
    <row r="772" spans="1:71" x14ac:dyDescent="0.2">
      <c r="A772" s="265">
        <f t="shared" si="375"/>
        <v>12.079000000000001</v>
      </c>
      <c r="B772" s="265">
        <f t="shared" si="376"/>
        <v>11.149000000000001</v>
      </c>
      <c r="C772" s="265">
        <f t="shared" si="353"/>
        <v>13.1</v>
      </c>
      <c r="D772" s="265">
        <f t="shared" si="377"/>
        <v>770</v>
      </c>
      <c r="E772" s="373">
        <f t="shared" si="378"/>
        <v>25.297741273100616</v>
      </c>
      <c r="F772" s="373">
        <f t="shared" si="379"/>
        <v>2.108145106091718</v>
      </c>
      <c r="G772" s="373">
        <f t="shared" si="380"/>
        <v>34.297741273100613</v>
      </c>
      <c r="H772" s="374">
        <f t="shared" si="381"/>
        <v>0.99422894990538857</v>
      </c>
      <c r="I772" s="374">
        <f t="shared" si="354"/>
        <v>0.94506170880203</v>
      </c>
      <c r="J772" s="374">
        <f t="shared" si="355"/>
        <v>0.95781495888998225</v>
      </c>
      <c r="K772" s="265" cm="1">
        <f t="array" ref="K772">$G772^gamma_drug4/($G772^gamma_drug4+(AGE_50_drug4+9)^gamma_drug4)</f>
        <v>1</v>
      </c>
      <c r="L772" s="264">
        <f t="shared" si="356"/>
        <v>770</v>
      </c>
      <c r="M772" s="264">
        <f t="shared" si="357"/>
        <v>-0.15939999999999999</v>
      </c>
      <c r="N772" s="264">
        <f t="shared" si="358"/>
        <v>12.078749999999999</v>
      </c>
      <c r="O772" s="264">
        <f t="shared" si="359"/>
        <v>0.119615</v>
      </c>
      <c r="P772" s="264">
        <f t="shared" si="360"/>
        <v>8.4385000000000012</v>
      </c>
      <c r="Q772" s="264">
        <f t="shared" si="361"/>
        <v>9.2035</v>
      </c>
      <c r="R772" s="264">
        <f t="shared" si="362"/>
        <v>9.6870000000000012</v>
      </c>
      <c r="S772" s="264">
        <f t="shared" si="363"/>
        <v>9.9544999999999995</v>
      </c>
      <c r="T772" s="264">
        <f t="shared" si="364"/>
        <v>10.3835</v>
      </c>
      <c r="U772" s="264">
        <f t="shared" si="365"/>
        <v>10.684999999999999</v>
      </c>
      <c r="V772" s="264">
        <f t="shared" si="366"/>
        <v>11.149000000000001</v>
      </c>
      <c r="W772" s="264">
        <f t="shared" si="367"/>
        <v>12.079000000000001</v>
      </c>
      <c r="X772" s="264">
        <f t="shared" si="368"/>
        <v>13.1</v>
      </c>
      <c r="Y772" s="264">
        <f t="shared" si="369"/>
        <v>13.689499999999999</v>
      </c>
      <c r="Z772" s="264">
        <f t="shared" si="370"/>
        <v>14.1065</v>
      </c>
      <c r="AA772" s="264">
        <f t="shared" si="371"/>
        <v>14.752000000000001</v>
      </c>
      <c r="AB772" s="264">
        <f t="shared" si="372"/>
        <v>15.190000000000001</v>
      </c>
      <c r="AC772" s="264">
        <f t="shared" si="373"/>
        <v>16.060500000000001</v>
      </c>
      <c r="AD772" s="264">
        <f t="shared" si="374"/>
        <v>17.694500000000001</v>
      </c>
      <c r="AF772" s="266">
        <v>770</v>
      </c>
      <c r="AG772" s="266">
        <v>-2.0400000000000001E-2</v>
      </c>
      <c r="AH772" s="266">
        <v>12.409000000000001</v>
      </c>
      <c r="AI772" s="266">
        <v>0.11502</v>
      </c>
      <c r="AJ772" s="266">
        <v>8.7080000000000002</v>
      </c>
      <c r="AK772" s="266">
        <v>9.5030000000000001</v>
      </c>
      <c r="AL772" s="266">
        <v>10</v>
      </c>
      <c r="AM772" s="266">
        <v>10.273999999999999</v>
      </c>
      <c r="AN772" s="266">
        <v>10.711</v>
      </c>
      <c r="AO772" s="266">
        <v>11.016</v>
      </c>
      <c r="AP772" s="266">
        <v>11.483000000000001</v>
      </c>
      <c r="AQ772" s="266">
        <v>12.409000000000001</v>
      </c>
      <c r="AR772" s="266">
        <v>13.411</v>
      </c>
      <c r="AS772" s="266">
        <v>13.981999999999999</v>
      </c>
      <c r="AT772" s="266">
        <v>14.382999999999999</v>
      </c>
      <c r="AU772" s="266">
        <v>14.999000000000001</v>
      </c>
      <c r="AV772" s="266">
        <v>15.413</v>
      </c>
      <c r="AW772" s="266">
        <v>16.228000000000002</v>
      </c>
      <c r="AX772" s="266">
        <v>17.728000000000002</v>
      </c>
      <c r="BA772" s="372">
        <v>770</v>
      </c>
      <c r="BB772" s="372">
        <v>-0.2984</v>
      </c>
      <c r="BC772" s="372">
        <v>11.7485</v>
      </c>
      <c r="BD772" s="372">
        <v>0.12421</v>
      </c>
      <c r="BE772" s="372">
        <v>8.1690000000000005</v>
      </c>
      <c r="BF772" s="372">
        <v>8.9039999999999999</v>
      </c>
      <c r="BG772" s="372">
        <v>9.3740000000000006</v>
      </c>
      <c r="BH772" s="372">
        <v>9.6349999999999998</v>
      </c>
      <c r="BI772" s="372">
        <v>10.055999999999999</v>
      </c>
      <c r="BJ772" s="372">
        <v>10.353999999999999</v>
      </c>
      <c r="BK772" s="372">
        <v>10.815</v>
      </c>
      <c r="BL772" s="372">
        <v>11.749000000000001</v>
      </c>
      <c r="BM772" s="372">
        <v>12.789</v>
      </c>
      <c r="BN772" s="372">
        <v>13.397</v>
      </c>
      <c r="BO772" s="372">
        <v>13.83</v>
      </c>
      <c r="BP772" s="372">
        <v>14.505000000000001</v>
      </c>
      <c r="BQ772" s="372">
        <v>14.967000000000001</v>
      </c>
      <c r="BR772" s="372">
        <v>15.893000000000001</v>
      </c>
      <c r="BS772" s="372">
        <v>17.661000000000001</v>
      </c>
    </row>
    <row r="773" spans="1:71" x14ac:dyDescent="0.2">
      <c r="A773" s="265">
        <f t="shared" si="375"/>
        <v>12.085000000000001</v>
      </c>
      <c r="B773" s="265">
        <f t="shared" si="376"/>
        <v>11.1555</v>
      </c>
      <c r="C773" s="265">
        <f t="shared" si="353"/>
        <v>13.106999999999999</v>
      </c>
      <c r="D773" s="265">
        <f t="shared" si="377"/>
        <v>771</v>
      </c>
      <c r="E773" s="373">
        <f t="shared" si="378"/>
        <v>25.330595482546201</v>
      </c>
      <c r="F773" s="373">
        <f t="shared" si="379"/>
        <v>2.1108829568788501</v>
      </c>
      <c r="G773" s="373">
        <f t="shared" si="380"/>
        <v>34.330595482546201</v>
      </c>
      <c r="H773" s="374">
        <f t="shared" si="381"/>
        <v>0.99425279803988009</v>
      </c>
      <c r="I773" s="374">
        <f t="shared" si="354"/>
        <v>0.94521164310234962</v>
      </c>
      <c r="J773" s="374">
        <f t="shared" si="355"/>
        <v>0.95791542882470582</v>
      </c>
      <c r="K773" s="265" cm="1">
        <f t="array" ref="K773">$G773^gamma_drug4/($G773^gamma_drug4+(AGE_50_drug4+9)^gamma_drug4)</f>
        <v>1</v>
      </c>
      <c r="L773" s="264">
        <f t="shared" si="356"/>
        <v>771</v>
      </c>
      <c r="M773" s="264">
        <f t="shared" si="357"/>
        <v>-0.15955</v>
      </c>
      <c r="N773" s="264">
        <f t="shared" si="358"/>
        <v>12.08535</v>
      </c>
      <c r="O773" s="264">
        <f t="shared" si="359"/>
        <v>0.11963</v>
      </c>
      <c r="P773" s="264">
        <f t="shared" si="360"/>
        <v>8.442499999999999</v>
      </c>
      <c r="Q773" s="264">
        <f t="shared" si="361"/>
        <v>9.2080000000000002</v>
      </c>
      <c r="R773" s="264">
        <f t="shared" si="362"/>
        <v>9.6920000000000002</v>
      </c>
      <c r="S773" s="264">
        <f t="shared" si="363"/>
        <v>9.9595000000000002</v>
      </c>
      <c r="T773" s="264">
        <f t="shared" si="364"/>
        <v>10.388999999999999</v>
      </c>
      <c r="U773" s="264">
        <f t="shared" si="365"/>
        <v>10.690999999999999</v>
      </c>
      <c r="V773" s="264">
        <f t="shared" si="366"/>
        <v>11.1555</v>
      </c>
      <c r="W773" s="264">
        <f t="shared" si="367"/>
        <v>12.085000000000001</v>
      </c>
      <c r="X773" s="264">
        <f t="shared" si="368"/>
        <v>13.106999999999999</v>
      </c>
      <c r="Y773" s="264">
        <f t="shared" si="369"/>
        <v>13.696999999999999</v>
      </c>
      <c r="Z773" s="264">
        <f t="shared" si="370"/>
        <v>14.1145</v>
      </c>
      <c r="AA773" s="264">
        <f t="shared" si="371"/>
        <v>14.7605</v>
      </c>
      <c r="AB773" s="264">
        <f t="shared" si="372"/>
        <v>15.1995</v>
      </c>
      <c r="AC773" s="264">
        <f t="shared" si="373"/>
        <v>16.07</v>
      </c>
      <c r="AD773" s="264">
        <f t="shared" si="374"/>
        <v>17.705500000000001</v>
      </c>
      <c r="AF773" s="266">
        <v>771</v>
      </c>
      <c r="AG773" s="266">
        <v>-2.06E-2</v>
      </c>
      <c r="AH773" s="266">
        <v>12.4154</v>
      </c>
      <c r="AI773" s="266">
        <v>0.11504</v>
      </c>
      <c r="AJ773" s="266">
        <v>8.7119999999999997</v>
      </c>
      <c r="AK773" s="266">
        <v>9.5069999999999997</v>
      </c>
      <c r="AL773" s="266">
        <v>10.005000000000001</v>
      </c>
      <c r="AM773" s="266">
        <v>10.279</v>
      </c>
      <c r="AN773" s="266">
        <v>10.715999999999999</v>
      </c>
      <c r="AO773" s="266">
        <v>11.022</v>
      </c>
      <c r="AP773" s="266">
        <v>11.489000000000001</v>
      </c>
      <c r="AQ773" s="266">
        <v>12.414999999999999</v>
      </c>
      <c r="AR773" s="266">
        <v>13.417999999999999</v>
      </c>
      <c r="AS773" s="266">
        <v>13.99</v>
      </c>
      <c r="AT773" s="266">
        <v>14.391</v>
      </c>
      <c r="AU773" s="266">
        <v>15.007</v>
      </c>
      <c r="AV773" s="266">
        <v>15.422000000000001</v>
      </c>
      <c r="AW773" s="266">
        <v>16.236999999999998</v>
      </c>
      <c r="AX773" s="266">
        <v>17.739000000000001</v>
      </c>
      <c r="BA773" s="372">
        <v>771</v>
      </c>
      <c r="BB773" s="372">
        <v>-0.29849999999999999</v>
      </c>
      <c r="BC773" s="372">
        <v>11.7553</v>
      </c>
      <c r="BD773" s="372">
        <v>0.12422</v>
      </c>
      <c r="BE773" s="372">
        <v>8.173</v>
      </c>
      <c r="BF773" s="372">
        <v>8.9090000000000007</v>
      </c>
      <c r="BG773" s="372">
        <v>9.3789999999999996</v>
      </c>
      <c r="BH773" s="372">
        <v>9.64</v>
      </c>
      <c r="BI773" s="372">
        <v>10.061999999999999</v>
      </c>
      <c r="BJ773" s="372">
        <v>10.36</v>
      </c>
      <c r="BK773" s="372">
        <v>10.821999999999999</v>
      </c>
      <c r="BL773" s="372">
        <v>11.755000000000001</v>
      </c>
      <c r="BM773" s="372">
        <v>12.795999999999999</v>
      </c>
      <c r="BN773" s="372">
        <v>13.404</v>
      </c>
      <c r="BO773" s="372">
        <v>13.837999999999999</v>
      </c>
      <c r="BP773" s="372">
        <v>14.513999999999999</v>
      </c>
      <c r="BQ773" s="372">
        <v>14.977</v>
      </c>
      <c r="BR773" s="372">
        <v>15.903</v>
      </c>
      <c r="BS773" s="372">
        <v>17.672000000000001</v>
      </c>
    </row>
    <row r="774" spans="1:71" x14ac:dyDescent="0.2">
      <c r="A774" s="265">
        <f t="shared" si="375"/>
        <v>12.092000000000001</v>
      </c>
      <c r="B774" s="265">
        <f t="shared" si="376"/>
        <v>11.1615</v>
      </c>
      <c r="C774" s="265">
        <f t="shared" si="353"/>
        <v>13.1145</v>
      </c>
      <c r="D774" s="265">
        <f t="shared" si="377"/>
        <v>772</v>
      </c>
      <c r="E774" s="373">
        <f t="shared" si="378"/>
        <v>25.363449691991786</v>
      </c>
      <c r="F774" s="373">
        <f t="shared" si="379"/>
        <v>2.1136208076659821</v>
      </c>
      <c r="G774" s="373">
        <f t="shared" si="380"/>
        <v>34.363449691991789</v>
      </c>
      <c r="H774" s="374">
        <f t="shared" si="381"/>
        <v>0.99427652552106849</v>
      </c>
      <c r="I774" s="374">
        <f t="shared" si="354"/>
        <v>0.94536104900332552</v>
      </c>
      <c r="J774" s="374">
        <f t="shared" si="355"/>
        <v>0.95801557418878125</v>
      </c>
      <c r="K774" s="265" cm="1">
        <f t="array" ref="K774">$G774^gamma_drug4/($G774^gamma_drug4+(AGE_50_drug4+9)^gamma_drug4)</f>
        <v>1</v>
      </c>
      <c r="L774" s="264">
        <f t="shared" si="356"/>
        <v>772</v>
      </c>
      <c r="M774" s="264">
        <f t="shared" si="357"/>
        <v>-0.15964999999999999</v>
      </c>
      <c r="N774" s="264">
        <f t="shared" si="358"/>
        <v>12.09205</v>
      </c>
      <c r="O774" s="264">
        <f t="shared" si="359"/>
        <v>0.119645</v>
      </c>
      <c r="P774" s="264">
        <f t="shared" si="360"/>
        <v>8.4469999999999992</v>
      </c>
      <c r="Q774" s="264">
        <f t="shared" si="361"/>
        <v>9.2134999999999998</v>
      </c>
      <c r="R774" s="264">
        <f t="shared" si="362"/>
        <v>9.6969999999999992</v>
      </c>
      <c r="S774" s="264">
        <f t="shared" si="363"/>
        <v>9.9649999999999999</v>
      </c>
      <c r="T774" s="264">
        <f t="shared" si="364"/>
        <v>10.394500000000001</v>
      </c>
      <c r="U774" s="264">
        <f t="shared" si="365"/>
        <v>10.6965</v>
      </c>
      <c r="V774" s="264">
        <f t="shared" si="366"/>
        <v>11.1615</v>
      </c>
      <c r="W774" s="264">
        <f t="shared" si="367"/>
        <v>12.092000000000001</v>
      </c>
      <c r="X774" s="264">
        <f t="shared" si="368"/>
        <v>13.1145</v>
      </c>
      <c r="Y774" s="264">
        <f t="shared" si="369"/>
        <v>13.705</v>
      </c>
      <c r="Z774" s="264">
        <f t="shared" si="370"/>
        <v>14.122499999999999</v>
      </c>
      <c r="AA774" s="264">
        <f t="shared" si="371"/>
        <v>14.769500000000001</v>
      </c>
      <c r="AB774" s="264">
        <f t="shared" si="372"/>
        <v>15.208500000000001</v>
      </c>
      <c r="AC774" s="264">
        <f t="shared" si="373"/>
        <v>16.079499999999999</v>
      </c>
      <c r="AD774" s="264">
        <f t="shared" si="374"/>
        <v>17.7165</v>
      </c>
      <c r="AF774" s="266">
        <v>772</v>
      </c>
      <c r="AG774" s="266">
        <v>-2.07E-2</v>
      </c>
      <c r="AH774" s="266">
        <v>12.421900000000001</v>
      </c>
      <c r="AI774" s="266">
        <v>0.11506</v>
      </c>
      <c r="AJ774" s="266">
        <v>8.7159999999999993</v>
      </c>
      <c r="AK774" s="266">
        <v>9.5120000000000005</v>
      </c>
      <c r="AL774" s="266">
        <v>10.01</v>
      </c>
      <c r="AM774" s="266">
        <v>10.284000000000001</v>
      </c>
      <c r="AN774" s="266">
        <v>10.721</v>
      </c>
      <c r="AO774" s="266">
        <v>11.026999999999999</v>
      </c>
      <c r="AP774" s="266">
        <v>11.494999999999999</v>
      </c>
      <c r="AQ774" s="266">
        <v>12.422000000000001</v>
      </c>
      <c r="AR774" s="266">
        <v>13.425000000000001</v>
      </c>
      <c r="AS774" s="266">
        <v>13.997</v>
      </c>
      <c r="AT774" s="266">
        <v>14.398999999999999</v>
      </c>
      <c r="AU774" s="266">
        <v>15.016</v>
      </c>
      <c r="AV774" s="266">
        <v>15.430999999999999</v>
      </c>
      <c r="AW774" s="266">
        <v>16.245999999999999</v>
      </c>
      <c r="AX774" s="266">
        <v>17.748999999999999</v>
      </c>
      <c r="BA774" s="372">
        <v>772</v>
      </c>
      <c r="BB774" s="372">
        <v>-0.29859999999999998</v>
      </c>
      <c r="BC774" s="372">
        <v>11.7622</v>
      </c>
      <c r="BD774" s="372">
        <v>0.12422999999999999</v>
      </c>
      <c r="BE774" s="372">
        <v>8.1780000000000008</v>
      </c>
      <c r="BF774" s="372">
        <v>8.9149999999999991</v>
      </c>
      <c r="BG774" s="372">
        <v>9.3840000000000003</v>
      </c>
      <c r="BH774" s="372">
        <v>9.6460000000000008</v>
      </c>
      <c r="BI774" s="372">
        <v>10.068</v>
      </c>
      <c r="BJ774" s="372">
        <v>10.366</v>
      </c>
      <c r="BK774" s="372">
        <v>10.827999999999999</v>
      </c>
      <c r="BL774" s="372">
        <v>11.762</v>
      </c>
      <c r="BM774" s="372">
        <v>12.804</v>
      </c>
      <c r="BN774" s="372">
        <v>13.413</v>
      </c>
      <c r="BO774" s="372">
        <v>13.846</v>
      </c>
      <c r="BP774" s="372">
        <v>14.523</v>
      </c>
      <c r="BQ774" s="372">
        <v>14.986000000000001</v>
      </c>
      <c r="BR774" s="372">
        <v>15.913</v>
      </c>
      <c r="BS774" s="372">
        <v>17.684000000000001</v>
      </c>
    </row>
    <row r="775" spans="1:71" x14ac:dyDescent="0.2">
      <c r="A775" s="265">
        <f t="shared" si="375"/>
        <v>12.098500000000001</v>
      </c>
      <c r="B775" s="265">
        <f t="shared" si="376"/>
        <v>11.1675</v>
      </c>
      <c r="C775" s="265">
        <f t="shared" si="353"/>
        <v>13.121500000000001</v>
      </c>
      <c r="D775" s="265">
        <f t="shared" si="377"/>
        <v>773</v>
      </c>
      <c r="E775" s="373">
        <f t="shared" si="378"/>
        <v>25.396303901437371</v>
      </c>
      <c r="F775" s="373">
        <f t="shared" si="379"/>
        <v>2.1163586584531142</v>
      </c>
      <c r="G775" s="373">
        <f t="shared" si="380"/>
        <v>34.396303901437371</v>
      </c>
      <c r="H775" s="374">
        <f t="shared" si="381"/>
        <v>0.99430013306918807</v>
      </c>
      <c r="I775" s="374">
        <f t="shared" si="354"/>
        <v>0.94550992874122008</v>
      </c>
      <c r="J775" s="374">
        <f t="shared" si="355"/>
        <v>0.95811539628985554</v>
      </c>
      <c r="K775" s="265" cm="1">
        <f t="array" ref="K775">$G775^gamma_drug4/($G775^gamma_drug4+(AGE_50_drug4+9)^gamma_drug4)</f>
        <v>1</v>
      </c>
      <c r="L775" s="264">
        <f t="shared" si="356"/>
        <v>773</v>
      </c>
      <c r="M775" s="264">
        <f t="shared" si="357"/>
        <v>-0.1598</v>
      </c>
      <c r="N775" s="264">
        <f t="shared" si="358"/>
        <v>12.098700000000001</v>
      </c>
      <c r="O775" s="264">
        <f t="shared" si="359"/>
        <v>0.11966</v>
      </c>
      <c r="P775" s="264">
        <f t="shared" si="360"/>
        <v>8.4514999999999993</v>
      </c>
      <c r="Q775" s="264">
        <f t="shared" si="361"/>
        <v>9.218</v>
      </c>
      <c r="R775" s="264">
        <f t="shared" si="362"/>
        <v>9.702</v>
      </c>
      <c r="S775" s="264">
        <f t="shared" si="363"/>
        <v>9.9699999999999989</v>
      </c>
      <c r="T775" s="264">
        <f t="shared" si="364"/>
        <v>10.400500000000001</v>
      </c>
      <c r="U775" s="264">
        <f t="shared" si="365"/>
        <v>10.702500000000001</v>
      </c>
      <c r="V775" s="264">
        <f t="shared" si="366"/>
        <v>11.1675</v>
      </c>
      <c r="W775" s="264">
        <f t="shared" si="367"/>
        <v>12.098500000000001</v>
      </c>
      <c r="X775" s="264">
        <f t="shared" si="368"/>
        <v>13.121500000000001</v>
      </c>
      <c r="Y775" s="264">
        <f t="shared" si="369"/>
        <v>13.7125</v>
      </c>
      <c r="Z775" s="264">
        <f t="shared" si="370"/>
        <v>14.1305</v>
      </c>
      <c r="AA775" s="264">
        <f t="shared" si="371"/>
        <v>14.777999999999999</v>
      </c>
      <c r="AB775" s="264">
        <f t="shared" si="372"/>
        <v>15.216999999999999</v>
      </c>
      <c r="AC775" s="264">
        <f t="shared" si="373"/>
        <v>16.089500000000001</v>
      </c>
      <c r="AD775" s="264">
        <f t="shared" si="374"/>
        <v>17.727499999999999</v>
      </c>
      <c r="AF775" s="266">
        <v>773</v>
      </c>
      <c r="AG775" s="266">
        <v>-2.0899999999999998E-2</v>
      </c>
      <c r="AH775" s="266">
        <v>12.4284</v>
      </c>
      <c r="AI775" s="266">
        <v>0.11508</v>
      </c>
      <c r="AJ775" s="266">
        <v>8.7200000000000006</v>
      </c>
      <c r="AK775" s="266">
        <v>9.516</v>
      </c>
      <c r="AL775" s="266">
        <v>10.013999999999999</v>
      </c>
      <c r="AM775" s="266">
        <v>10.289</v>
      </c>
      <c r="AN775" s="266">
        <v>10.727</v>
      </c>
      <c r="AO775" s="266">
        <v>11.032999999999999</v>
      </c>
      <c r="AP775" s="266">
        <v>11.500999999999999</v>
      </c>
      <c r="AQ775" s="266">
        <v>12.428000000000001</v>
      </c>
      <c r="AR775" s="266">
        <v>13.432</v>
      </c>
      <c r="AS775" s="266">
        <v>14.005000000000001</v>
      </c>
      <c r="AT775" s="266">
        <v>14.407</v>
      </c>
      <c r="AU775" s="266">
        <v>15.023999999999999</v>
      </c>
      <c r="AV775" s="266">
        <v>15.439</v>
      </c>
      <c r="AW775" s="266">
        <v>16.256</v>
      </c>
      <c r="AX775" s="266">
        <v>17.760000000000002</v>
      </c>
      <c r="BA775" s="372">
        <v>773</v>
      </c>
      <c r="BB775" s="372">
        <v>-0.29870000000000002</v>
      </c>
      <c r="BC775" s="372">
        <v>11.769</v>
      </c>
      <c r="BD775" s="372">
        <v>0.12424</v>
      </c>
      <c r="BE775" s="372">
        <v>8.1829999999999998</v>
      </c>
      <c r="BF775" s="372">
        <v>8.92</v>
      </c>
      <c r="BG775" s="372">
        <v>9.39</v>
      </c>
      <c r="BH775" s="372">
        <v>9.6509999999999998</v>
      </c>
      <c r="BI775" s="372">
        <v>10.074</v>
      </c>
      <c r="BJ775" s="372">
        <v>10.372</v>
      </c>
      <c r="BK775" s="372">
        <v>10.834</v>
      </c>
      <c r="BL775" s="372">
        <v>11.769</v>
      </c>
      <c r="BM775" s="372">
        <v>12.811</v>
      </c>
      <c r="BN775" s="372">
        <v>13.42</v>
      </c>
      <c r="BO775" s="372">
        <v>13.853999999999999</v>
      </c>
      <c r="BP775" s="372">
        <v>14.532</v>
      </c>
      <c r="BQ775" s="372">
        <v>14.994999999999999</v>
      </c>
      <c r="BR775" s="372">
        <v>15.923</v>
      </c>
      <c r="BS775" s="372">
        <v>17.695</v>
      </c>
    </row>
    <row r="776" spans="1:71" x14ac:dyDescent="0.2">
      <c r="A776" s="265">
        <f t="shared" si="375"/>
        <v>12.105499999999999</v>
      </c>
      <c r="B776" s="265">
        <f t="shared" si="376"/>
        <v>11.173500000000001</v>
      </c>
      <c r="C776" s="265">
        <f t="shared" si="353"/>
        <v>13.129000000000001</v>
      </c>
      <c r="D776" s="265">
        <f t="shared" si="377"/>
        <v>774</v>
      </c>
      <c r="E776" s="373">
        <f t="shared" si="378"/>
        <v>25.429158110882955</v>
      </c>
      <c r="F776" s="373">
        <f t="shared" si="379"/>
        <v>2.1190965092402463</v>
      </c>
      <c r="G776" s="373">
        <f t="shared" si="380"/>
        <v>34.429158110882952</v>
      </c>
      <c r="H776" s="374">
        <f t="shared" si="381"/>
        <v>0.99432362139953412</v>
      </c>
      <c r="I776" s="374">
        <f t="shared" si="354"/>
        <v>0.94565828454151879</v>
      </c>
      <c r="J776" s="374">
        <f t="shared" si="355"/>
        <v>0.95821489642934599</v>
      </c>
      <c r="K776" s="265" cm="1">
        <f t="array" ref="K776">$G776^gamma_drug4/($G776^gamma_drug4+(AGE_50_drug4+9)^gamma_drug4)</f>
        <v>1</v>
      </c>
      <c r="L776" s="264">
        <f t="shared" si="356"/>
        <v>774</v>
      </c>
      <c r="M776" s="264">
        <f t="shared" si="357"/>
        <v>-0.15995000000000001</v>
      </c>
      <c r="N776" s="264">
        <f t="shared" si="358"/>
        <v>12.10535</v>
      </c>
      <c r="O776" s="264">
        <f t="shared" si="359"/>
        <v>0.119675</v>
      </c>
      <c r="P776" s="264">
        <f t="shared" si="360"/>
        <v>8.4559999999999995</v>
      </c>
      <c r="Q776" s="264">
        <f t="shared" si="361"/>
        <v>9.2230000000000008</v>
      </c>
      <c r="R776" s="264">
        <f t="shared" si="362"/>
        <v>9.7070000000000007</v>
      </c>
      <c r="S776" s="264">
        <f t="shared" si="363"/>
        <v>9.9755000000000003</v>
      </c>
      <c r="T776" s="264">
        <f t="shared" si="364"/>
        <v>10.4055</v>
      </c>
      <c r="U776" s="264">
        <f t="shared" si="365"/>
        <v>10.708</v>
      </c>
      <c r="V776" s="264">
        <f t="shared" si="366"/>
        <v>11.173500000000001</v>
      </c>
      <c r="W776" s="264">
        <f t="shared" si="367"/>
        <v>12.105499999999999</v>
      </c>
      <c r="X776" s="264">
        <f t="shared" si="368"/>
        <v>13.129000000000001</v>
      </c>
      <c r="Y776" s="264">
        <f t="shared" si="369"/>
        <v>13.72</v>
      </c>
      <c r="Z776" s="264">
        <f t="shared" si="370"/>
        <v>14.138999999999999</v>
      </c>
      <c r="AA776" s="264">
        <f t="shared" si="371"/>
        <v>14.786</v>
      </c>
      <c r="AB776" s="264">
        <f t="shared" si="372"/>
        <v>15.225999999999999</v>
      </c>
      <c r="AC776" s="264">
        <f t="shared" si="373"/>
        <v>16.098500000000001</v>
      </c>
      <c r="AD776" s="264">
        <f t="shared" si="374"/>
        <v>17.738</v>
      </c>
      <c r="AF776" s="266">
        <v>774</v>
      </c>
      <c r="AG776" s="266">
        <v>-2.1100000000000001E-2</v>
      </c>
      <c r="AH776" s="266">
        <v>12.434799999999999</v>
      </c>
      <c r="AI776" s="266">
        <v>0.11509999999999999</v>
      </c>
      <c r="AJ776" s="266">
        <v>8.7249999999999996</v>
      </c>
      <c r="AK776" s="266">
        <v>9.5210000000000008</v>
      </c>
      <c r="AL776" s="266">
        <v>10.019</v>
      </c>
      <c r="AM776" s="266">
        <v>10.294</v>
      </c>
      <c r="AN776" s="266">
        <v>10.731999999999999</v>
      </c>
      <c r="AO776" s="266">
        <v>11.038</v>
      </c>
      <c r="AP776" s="266">
        <v>11.507</v>
      </c>
      <c r="AQ776" s="266">
        <v>12.435</v>
      </c>
      <c r="AR776" s="266">
        <v>13.439</v>
      </c>
      <c r="AS776" s="266">
        <v>14.012</v>
      </c>
      <c r="AT776" s="266">
        <v>14.414999999999999</v>
      </c>
      <c r="AU776" s="266">
        <v>15.032</v>
      </c>
      <c r="AV776" s="266">
        <v>15.448</v>
      </c>
      <c r="AW776" s="266">
        <v>16.265000000000001</v>
      </c>
      <c r="AX776" s="266">
        <v>17.77</v>
      </c>
      <c r="BA776" s="372">
        <v>774</v>
      </c>
      <c r="BB776" s="372">
        <v>-0.29880000000000001</v>
      </c>
      <c r="BC776" s="372">
        <v>11.7759</v>
      </c>
      <c r="BD776" s="372">
        <v>0.12425</v>
      </c>
      <c r="BE776" s="372">
        <v>8.1869999999999994</v>
      </c>
      <c r="BF776" s="372">
        <v>8.9250000000000007</v>
      </c>
      <c r="BG776" s="372">
        <v>9.3949999999999996</v>
      </c>
      <c r="BH776" s="372">
        <v>9.657</v>
      </c>
      <c r="BI776" s="372">
        <v>10.079000000000001</v>
      </c>
      <c r="BJ776" s="372">
        <v>10.378</v>
      </c>
      <c r="BK776" s="372">
        <v>10.84</v>
      </c>
      <c r="BL776" s="372">
        <v>11.776</v>
      </c>
      <c r="BM776" s="372">
        <v>12.819000000000001</v>
      </c>
      <c r="BN776" s="372">
        <v>13.428000000000001</v>
      </c>
      <c r="BO776" s="372">
        <v>13.863</v>
      </c>
      <c r="BP776" s="372">
        <v>14.54</v>
      </c>
      <c r="BQ776" s="372">
        <v>15.004</v>
      </c>
      <c r="BR776" s="372">
        <v>15.932</v>
      </c>
      <c r="BS776" s="372">
        <v>17.706</v>
      </c>
    </row>
    <row r="777" spans="1:71" x14ac:dyDescent="0.2">
      <c r="A777" s="265">
        <f t="shared" si="375"/>
        <v>12.112</v>
      </c>
      <c r="B777" s="265">
        <f t="shared" si="376"/>
        <v>11.18</v>
      </c>
      <c r="C777" s="265">
        <f t="shared" si="353"/>
        <v>13.1365</v>
      </c>
      <c r="D777" s="265">
        <f t="shared" si="377"/>
        <v>775</v>
      </c>
      <c r="E777" s="373">
        <f t="shared" si="378"/>
        <v>25.462012320328544</v>
      </c>
      <c r="F777" s="373">
        <f t="shared" si="379"/>
        <v>2.1218343600273784</v>
      </c>
      <c r="G777" s="373">
        <f t="shared" si="380"/>
        <v>34.46201232032854</v>
      </c>
      <c r="H777" s="374">
        <f t="shared" si="381"/>
        <v>0.99434699122250148</v>
      </c>
      <c r="I777" s="374">
        <f t="shared" si="354"/>
        <v>0.94580611861898722</v>
      </c>
      <c r="J777" s="374">
        <f t="shared" si="355"/>
        <v>0.95831407590247308</v>
      </c>
      <c r="K777" s="265" cm="1">
        <f t="array" ref="K777">$G777^gamma_drug4/($G777^gamma_drug4+(AGE_50_drug4+9)^gamma_drug4)</f>
        <v>1</v>
      </c>
      <c r="L777" s="264">
        <f t="shared" si="356"/>
        <v>775</v>
      </c>
      <c r="M777" s="264">
        <f t="shared" si="357"/>
        <v>-0.16005</v>
      </c>
      <c r="N777" s="264">
        <f t="shared" si="358"/>
        <v>12.112</v>
      </c>
      <c r="O777" s="264">
        <f t="shared" si="359"/>
        <v>0.11968999999999999</v>
      </c>
      <c r="P777" s="264">
        <f t="shared" si="360"/>
        <v>8.4604999999999997</v>
      </c>
      <c r="Q777" s="264">
        <f t="shared" si="361"/>
        <v>9.2274999999999991</v>
      </c>
      <c r="R777" s="264">
        <f t="shared" si="362"/>
        <v>9.7119999999999997</v>
      </c>
      <c r="S777" s="264">
        <f t="shared" si="363"/>
        <v>9.9804999999999993</v>
      </c>
      <c r="T777" s="264">
        <f t="shared" si="364"/>
        <v>10.411000000000001</v>
      </c>
      <c r="U777" s="264">
        <f t="shared" si="365"/>
        <v>10.714</v>
      </c>
      <c r="V777" s="264">
        <f t="shared" si="366"/>
        <v>11.18</v>
      </c>
      <c r="W777" s="264">
        <f t="shared" si="367"/>
        <v>12.112</v>
      </c>
      <c r="X777" s="264">
        <f t="shared" si="368"/>
        <v>13.1365</v>
      </c>
      <c r="Y777" s="264">
        <f t="shared" si="369"/>
        <v>13.728</v>
      </c>
      <c r="Z777" s="264">
        <f t="shared" si="370"/>
        <v>14.1465</v>
      </c>
      <c r="AA777" s="264">
        <f t="shared" si="371"/>
        <v>14.795</v>
      </c>
      <c r="AB777" s="264">
        <f t="shared" si="372"/>
        <v>15.234999999999999</v>
      </c>
      <c r="AC777" s="264">
        <f t="shared" si="373"/>
        <v>16.108000000000001</v>
      </c>
      <c r="AD777" s="264">
        <f t="shared" si="374"/>
        <v>17.748999999999999</v>
      </c>
      <c r="AF777" s="266">
        <v>775</v>
      </c>
      <c r="AG777" s="266">
        <v>-2.12E-2</v>
      </c>
      <c r="AH777" s="266">
        <v>12.4413</v>
      </c>
      <c r="AI777" s="266">
        <v>0.11512</v>
      </c>
      <c r="AJ777" s="266">
        <v>8.7289999999999992</v>
      </c>
      <c r="AK777" s="266">
        <v>9.5250000000000004</v>
      </c>
      <c r="AL777" s="266">
        <v>10.023999999999999</v>
      </c>
      <c r="AM777" s="266">
        <v>10.298999999999999</v>
      </c>
      <c r="AN777" s="266">
        <v>10.737</v>
      </c>
      <c r="AO777" s="266">
        <v>11.044</v>
      </c>
      <c r="AP777" s="266">
        <v>11.513</v>
      </c>
      <c r="AQ777" s="266">
        <v>12.441000000000001</v>
      </c>
      <c r="AR777" s="266">
        <v>13.446999999999999</v>
      </c>
      <c r="AS777" s="266">
        <v>14.02</v>
      </c>
      <c r="AT777" s="266">
        <v>14.422000000000001</v>
      </c>
      <c r="AU777" s="266">
        <v>15.041</v>
      </c>
      <c r="AV777" s="266">
        <v>15.457000000000001</v>
      </c>
      <c r="AW777" s="266">
        <v>16.274000000000001</v>
      </c>
      <c r="AX777" s="266">
        <v>17.780999999999999</v>
      </c>
      <c r="BA777" s="372">
        <v>775</v>
      </c>
      <c r="BB777" s="372">
        <v>-0.2989</v>
      </c>
      <c r="BC777" s="372">
        <v>11.7827</v>
      </c>
      <c r="BD777" s="372">
        <v>0.12426</v>
      </c>
      <c r="BE777" s="372">
        <v>8.1920000000000002</v>
      </c>
      <c r="BF777" s="372">
        <v>8.93</v>
      </c>
      <c r="BG777" s="372">
        <v>9.4</v>
      </c>
      <c r="BH777" s="372">
        <v>9.6620000000000008</v>
      </c>
      <c r="BI777" s="372">
        <v>10.085000000000001</v>
      </c>
      <c r="BJ777" s="372">
        <v>10.384</v>
      </c>
      <c r="BK777" s="372">
        <v>10.847</v>
      </c>
      <c r="BL777" s="372">
        <v>11.782999999999999</v>
      </c>
      <c r="BM777" s="372">
        <v>12.826000000000001</v>
      </c>
      <c r="BN777" s="372">
        <v>13.436</v>
      </c>
      <c r="BO777" s="372">
        <v>13.871</v>
      </c>
      <c r="BP777" s="372">
        <v>14.548999999999999</v>
      </c>
      <c r="BQ777" s="372">
        <v>15.013</v>
      </c>
      <c r="BR777" s="372">
        <v>15.942</v>
      </c>
      <c r="BS777" s="372">
        <v>17.716999999999999</v>
      </c>
    </row>
    <row r="778" spans="1:71" x14ac:dyDescent="0.2">
      <c r="A778" s="265">
        <f t="shared" si="375"/>
        <v>12.119</v>
      </c>
      <c r="B778" s="265">
        <f t="shared" si="376"/>
        <v>11.185500000000001</v>
      </c>
      <c r="C778" s="265">
        <f t="shared" si="353"/>
        <v>13.144</v>
      </c>
      <c r="D778" s="265">
        <f t="shared" si="377"/>
        <v>776</v>
      </c>
      <c r="E778" s="373">
        <f t="shared" si="378"/>
        <v>25.494866529774129</v>
      </c>
      <c r="F778" s="373">
        <f t="shared" si="379"/>
        <v>2.1245722108145104</v>
      </c>
      <c r="G778" s="373">
        <f t="shared" si="380"/>
        <v>34.494866529774129</v>
      </c>
      <c r="H778" s="374">
        <f t="shared" si="381"/>
        <v>0.99437024324362167</v>
      </c>
      <c r="I778" s="374">
        <f t="shared" si="354"/>
        <v>0.94595343317772596</v>
      </c>
      <c r="J778" s="374">
        <f t="shared" si="355"/>
        <v>0.95841293599829458</v>
      </c>
      <c r="K778" s="265" cm="1">
        <f t="array" ref="K778">$G778^gamma_drug4/($G778^gamma_drug4+(AGE_50_drug4+9)^gamma_drug4)</f>
        <v>1</v>
      </c>
      <c r="L778" s="264">
        <f t="shared" si="356"/>
        <v>776</v>
      </c>
      <c r="M778" s="264">
        <f t="shared" si="357"/>
        <v>-0.16019999999999998</v>
      </c>
      <c r="N778" s="264">
        <f t="shared" si="358"/>
        <v>12.118649999999999</v>
      </c>
      <c r="O778" s="264">
        <f t="shared" si="359"/>
        <v>0.11970500000000001</v>
      </c>
      <c r="P778" s="264">
        <f t="shared" si="360"/>
        <v>8.464500000000001</v>
      </c>
      <c r="Q778" s="264">
        <f t="shared" si="361"/>
        <v>9.2324999999999999</v>
      </c>
      <c r="R778" s="264">
        <f t="shared" si="362"/>
        <v>9.7175000000000011</v>
      </c>
      <c r="S778" s="264">
        <f t="shared" si="363"/>
        <v>9.9860000000000007</v>
      </c>
      <c r="T778" s="264">
        <f t="shared" si="364"/>
        <v>10.417</v>
      </c>
      <c r="U778" s="264">
        <f t="shared" si="365"/>
        <v>10.7195</v>
      </c>
      <c r="V778" s="264">
        <f t="shared" si="366"/>
        <v>11.185500000000001</v>
      </c>
      <c r="W778" s="264">
        <f t="shared" si="367"/>
        <v>12.119</v>
      </c>
      <c r="X778" s="264">
        <f t="shared" si="368"/>
        <v>13.144</v>
      </c>
      <c r="Y778" s="264">
        <f t="shared" si="369"/>
        <v>13.736000000000001</v>
      </c>
      <c r="Z778" s="264">
        <f t="shared" si="370"/>
        <v>14.154499999999999</v>
      </c>
      <c r="AA778" s="264">
        <f t="shared" si="371"/>
        <v>14.8035</v>
      </c>
      <c r="AB778" s="264">
        <f t="shared" si="372"/>
        <v>15.243500000000001</v>
      </c>
      <c r="AC778" s="264">
        <f t="shared" si="373"/>
        <v>16.117999999999999</v>
      </c>
      <c r="AD778" s="264">
        <f t="shared" si="374"/>
        <v>17.759500000000003</v>
      </c>
      <c r="AF778" s="266">
        <v>776</v>
      </c>
      <c r="AG778" s="266">
        <v>-2.1399999999999999E-2</v>
      </c>
      <c r="AH778" s="266">
        <v>12.447699999999999</v>
      </c>
      <c r="AI778" s="266">
        <v>0.11514000000000001</v>
      </c>
      <c r="AJ778" s="266">
        <v>8.7330000000000005</v>
      </c>
      <c r="AK778" s="266">
        <v>9.5299999999999994</v>
      </c>
      <c r="AL778" s="266">
        <v>10.029</v>
      </c>
      <c r="AM778" s="266">
        <v>10.304</v>
      </c>
      <c r="AN778" s="266">
        <v>10.743</v>
      </c>
      <c r="AO778" s="266">
        <v>11.048999999999999</v>
      </c>
      <c r="AP778" s="266">
        <v>11.518000000000001</v>
      </c>
      <c r="AQ778" s="266">
        <v>12.448</v>
      </c>
      <c r="AR778" s="266">
        <v>13.454000000000001</v>
      </c>
      <c r="AS778" s="266">
        <v>14.028</v>
      </c>
      <c r="AT778" s="266">
        <v>14.43</v>
      </c>
      <c r="AU778" s="266">
        <v>15.048999999999999</v>
      </c>
      <c r="AV778" s="266">
        <v>15.465</v>
      </c>
      <c r="AW778" s="266">
        <v>16.283999999999999</v>
      </c>
      <c r="AX778" s="266">
        <v>17.791</v>
      </c>
      <c r="BA778" s="372">
        <v>776</v>
      </c>
      <c r="BB778" s="372">
        <v>-0.29899999999999999</v>
      </c>
      <c r="BC778" s="372">
        <v>11.7896</v>
      </c>
      <c r="BD778" s="372">
        <v>0.12427000000000001</v>
      </c>
      <c r="BE778" s="372">
        <v>8.1959999999999997</v>
      </c>
      <c r="BF778" s="372">
        <v>8.9350000000000005</v>
      </c>
      <c r="BG778" s="372">
        <v>9.4060000000000006</v>
      </c>
      <c r="BH778" s="372">
        <v>9.6679999999999993</v>
      </c>
      <c r="BI778" s="372">
        <v>10.090999999999999</v>
      </c>
      <c r="BJ778" s="372">
        <v>10.39</v>
      </c>
      <c r="BK778" s="372">
        <v>10.853</v>
      </c>
      <c r="BL778" s="372">
        <v>11.79</v>
      </c>
      <c r="BM778" s="372">
        <v>12.834</v>
      </c>
      <c r="BN778" s="372">
        <v>13.444000000000001</v>
      </c>
      <c r="BO778" s="372">
        <v>13.879</v>
      </c>
      <c r="BP778" s="372">
        <v>14.558</v>
      </c>
      <c r="BQ778" s="372">
        <v>15.022</v>
      </c>
      <c r="BR778" s="372">
        <v>15.952</v>
      </c>
      <c r="BS778" s="372">
        <v>17.728000000000002</v>
      </c>
    </row>
    <row r="779" spans="1:71" x14ac:dyDescent="0.2">
      <c r="A779" s="265">
        <f t="shared" si="375"/>
        <v>12.125</v>
      </c>
      <c r="B779" s="265">
        <f t="shared" si="376"/>
        <v>11.1915</v>
      </c>
      <c r="C779" s="265">
        <f t="shared" si="353"/>
        <v>13.1515</v>
      </c>
      <c r="D779" s="265">
        <f t="shared" si="377"/>
        <v>777</v>
      </c>
      <c r="E779" s="373">
        <f t="shared" si="378"/>
        <v>25.527720739219713</v>
      </c>
      <c r="F779" s="373">
        <f t="shared" si="379"/>
        <v>2.1273100616016429</v>
      </c>
      <c r="G779" s="373">
        <f t="shared" si="380"/>
        <v>34.527720739219717</v>
      </c>
      <c r="H779" s="374">
        <f t="shared" si="381"/>
        <v>0.99439337816360096</v>
      </c>
      <c r="I779" s="374">
        <f t="shared" si="354"/>
        <v>0.94610023041122771</v>
      </c>
      <c r="J779" s="374">
        <f t="shared" si="355"/>
        <v>0.9585114779997389</v>
      </c>
      <c r="K779" s="265" cm="1">
        <f t="array" ref="K779">$G779^gamma_drug4/($G779^gamma_drug4+(AGE_50_drug4+9)^gamma_drug4)</f>
        <v>1</v>
      </c>
      <c r="L779" s="264">
        <f t="shared" si="356"/>
        <v>777</v>
      </c>
      <c r="M779" s="264">
        <f t="shared" si="357"/>
        <v>-0.16034999999999999</v>
      </c>
      <c r="N779" s="264">
        <f t="shared" si="358"/>
        <v>12.125299999999999</v>
      </c>
      <c r="O779" s="264">
        <f t="shared" si="359"/>
        <v>0.11971999999999999</v>
      </c>
      <c r="P779" s="264">
        <f t="shared" si="360"/>
        <v>8.4690000000000012</v>
      </c>
      <c r="Q779" s="264">
        <f t="shared" si="361"/>
        <v>9.2375000000000007</v>
      </c>
      <c r="R779" s="264">
        <f t="shared" si="362"/>
        <v>9.7225000000000001</v>
      </c>
      <c r="S779" s="264">
        <f t="shared" si="363"/>
        <v>9.9909999999999997</v>
      </c>
      <c r="T779" s="264">
        <f t="shared" si="364"/>
        <v>10.422499999999999</v>
      </c>
      <c r="U779" s="264">
        <f t="shared" si="365"/>
        <v>10.7255</v>
      </c>
      <c r="V779" s="264">
        <f t="shared" si="366"/>
        <v>11.1915</v>
      </c>
      <c r="W779" s="264">
        <f t="shared" si="367"/>
        <v>12.125</v>
      </c>
      <c r="X779" s="264">
        <f t="shared" si="368"/>
        <v>13.1515</v>
      </c>
      <c r="Y779" s="264">
        <f t="shared" si="369"/>
        <v>13.743500000000001</v>
      </c>
      <c r="Z779" s="264">
        <f t="shared" si="370"/>
        <v>14.162500000000001</v>
      </c>
      <c r="AA779" s="264">
        <f t="shared" si="371"/>
        <v>14.812000000000001</v>
      </c>
      <c r="AB779" s="264">
        <f t="shared" si="372"/>
        <v>15.252500000000001</v>
      </c>
      <c r="AC779" s="264">
        <f t="shared" si="373"/>
        <v>16.127499999999998</v>
      </c>
      <c r="AD779" s="264">
        <f t="shared" si="374"/>
        <v>17.770499999999998</v>
      </c>
      <c r="AF779" s="266">
        <v>777</v>
      </c>
      <c r="AG779" s="266">
        <v>-2.1600000000000001E-2</v>
      </c>
      <c r="AH779" s="266">
        <v>12.4542</v>
      </c>
      <c r="AI779" s="266">
        <v>0.11516</v>
      </c>
      <c r="AJ779" s="266">
        <v>8.7370000000000001</v>
      </c>
      <c r="AK779" s="266">
        <v>9.5350000000000001</v>
      </c>
      <c r="AL779" s="266">
        <v>10.034000000000001</v>
      </c>
      <c r="AM779" s="266">
        <v>10.308999999999999</v>
      </c>
      <c r="AN779" s="266">
        <v>10.747999999999999</v>
      </c>
      <c r="AO779" s="266">
        <v>11.055</v>
      </c>
      <c r="AP779" s="266">
        <v>11.523999999999999</v>
      </c>
      <c r="AQ779" s="266">
        <v>12.454000000000001</v>
      </c>
      <c r="AR779" s="266">
        <v>13.461</v>
      </c>
      <c r="AS779" s="266">
        <v>14.035</v>
      </c>
      <c r="AT779" s="266">
        <v>14.438000000000001</v>
      </c>
      <c r="AU779" s="266">
        <v>15.057</v>
      </c>
      <c r="AV779" s="266">
        <v>15.474</v>
      </c>
      <c r="AW779" s="266">
        <v>16.292999999999999</v>
      </c>
      <c r="AX779" s="266">
        <v>17.802</v>
      </c>
      <c r="BA779" s="372">
        <v>777</v>
      </c>
      <c r="BB779" s="372">
        <v>-0.29909999999999998</v>
      </c>
      <c r="BC779" s="372">
        <v>11.7964</v>
      </c>
      <c r="BD779" s="372">
        <v>0.12428</v>
      </c>
      <c r="BE779" s="372">
        <v>8.2010000000000005</v>
      </c>
      <c r="BF779" s="372">
        <v>8.94</v>
      </c>
      <c r="BG779" s="372">
        <v>9.4109999999999996</v>
      </c>
      <c r="BH779" s="372">
        <v>9.673</v>
      </c>
      <c r="BI779" s="372">
        <v>10.097</v>
      </c>
      <c r="BJ779" s="372">
        <v>10.396000000000001</v>
      </c>
      <c r="BK779" s="372">
        <v>10.859</v>
      </c>
      <c r="BL779" s="372">
        <v>11.795999999999999</v>
      </c>
      <c r="BM779" s="372">
        <v>12.842000000000001</v>
      </c>
      <c r="BN779" s="372">
        <v>13.452</v>
      </c>
      <c r="BO779" s="372">
        <v>13.887</v>
      </c>
      <c r="BP779" s="372">
        <v>14.567</v>
      </c>
      <c r="BQ779" s="372">
        <v>15.031000000000001</v>
      </c>
      <c r="BR779" s="372">
        <v>15.962</v>
      </c>
      <c r="BS779" s="372">
        <v>17.739000000000001</v>
      </c>
    </row>
    <row r="780" spans="1:71" x14ac:dyDescent="0.2">
      <c r="A780" s="265">
        <f t="shared" si="375"/>
        <v>12.132000000000001</v>
      </c>
      <c r="B780" s="265">
        <f t="shared" si="376"/>
        <v>11.1975</v>
      </c>
      <c r="C780" s="265">
        <f t="shared" si="353"/>
        <v>13.1585</v>
      </c>
      <c r="D780" s="265">
        <f t="shared" si="377"/>
        <v>778</v>
      </c>
      <c r="E780" s="373">
        <f t="shared" si="378"/>
        <v>25.560574948665298</v>
      </c>
      <c r="F780" s="373">
        <f t="shared" si="379"/>
        <v>2.130047912388775</v>
      </c>
      <c r="G780" s="373">
        <f t="shared" si="380"/>
        <v>34.560574948665298</v>
      </c>
      <c r="H780" s="374">
        <f t="shared" si="381"/>
        <v>0.99441639667835713</v>
      </c>
      <c r="I780" s="374">
        <f t="shared" si="354"/>
        <v>0.94624651250243141</v>
      </c>
      <c r="J780" s="374">
        <f t="shared" si="355"/>
        <v>0.95860970318363803</v>
      </c>
      <c r="K780" s="265" cm="1">
        <f t="array" ref="K780">$G780^gamma_drug4/($G780^gamma_drug4+(AGE_50_drug4+9)^gamma_drug4)</f>
        <v>1</v>
      </c>
      <c r="L780" s="264">
        <f t="shared" si="356"/>
        <v>778</v>
      </c>
      <c r="M780" s="264">
        <f t="shared" si="357"/>
        <v>-0.16045000000000001</v>
      </c>
      <c r="N780" s="264">
        <f t="shared" si="358"/>
        <v>12.13195</v>
      </c>
      <c r="O780" s="264">
        <f t="shared" si="359"/>
        <v>0.11973500000000001</v>
      </c>
      <c r="P780" s="264">
        <f t="shared" si="360"/>
        <v>8.4734999999999996</v>
      </c>
      <c r="Q780" s="264">
        <f t="shared" si="361"/>
        <v>9.2420000000000009</v>
      </c>
      <c r="R780" s="264">
        <f t="shared" si="362"/>
        <v>9.7274999999999991</v>
      </c>
      <c r="S780" s="264">
        <f t="shared" si="363"/>
        <v>9.9965000000000011</v>
      </c>
      <c r="T780" s="264">
        <f t="shared" si="364"/>
        <v>10.4275</v>
      </c>
      <c r="U780" s="264">
        <f t="shared" si="365"/>
        <v>10.731</v>
      </c>
      <c r="V780" s="264">
        <f t="shared" si="366"/>
        <v>11.1975</v>
      </c>
      <c r="W780" s="264">
        <f t="shared" si="367"/>
        <v>12.132000000000001</v>
      </c>
      <c r="X780" s="264">
        <f t="shared" si="368"/>
        <v>13.1585</v>
      </c>
      <c r="Y780" s="264">
        <f t="shared" si="369"/>
        <v>13.7515</v>
      </c>
      <c r="Z780" s="264">
        <f t="shared" si="370"/>
        <v>14.170999999999999</v>
      </c>
      <c r="AA780" s="264">
        <f t="shared" si="371"/>
        <v>14.820499999999999</v>
      </c>
      <c r="AB780" s="264">
        <f t="shared" si="372"/>
        <v>15.2615</v>
      </c>
      <c r="AC780" s="264">
        <f t="shared" si="373"/>
        <v>16.136499999999998</v>
      </c>
      <c r="AD780" s="264">
        <f t="shared" si="374"/>
        <v>17.780999999999999</v>
      </c>
      <c r="AF780" s="266">
        <v>778</v>
      </c>
      <c r="AG780" s="266">
        <v>-2.1700000000000001E-2</v>
      </c>
      <c r="AH780" s="266">
        <v>12.460599999999999</v>
      </c>
      <c r="AI780" s="266">
        <v>0.11518</v>
      </c>
      <c r="AJ780" s="266">
        <v>8.7409999999999997</v>
      </c>
      <c r="AK780" s="266">
        <v>9.5389999999999997</v>
      </c>
      <c r="AL780" s="266">
        <v>10.039</v>
      </c>
      <c r="AM780" s="266">
        <v>10.314</v>
      </c>
      <c r="AN780" s="266">
        <v>10.753</v>
      </c>
      <c r="AO780" s="266">
        <v>11.06</v>
      </c>
      <c r="AP780" s="266">
        <v>11.53</v>
      </c>
      <c r="AQ780" s="266">
        <v>12.461</v>
      </c>
      <c r="AR780" s="266">
        <v>13.468</v>
      </c>
      <c r="AS780" s="266">
        <v>14.042999999999999</v>
      </c>
      <c r="AT780" s="266">
        <v>14.446</v>
      </c>
      <c r="AU780" s="266">
        <v>15.066000000000001</v>
      </c>
      <c r="AV780" s="266">
        <v>15.483000000000001</v>
      </c>
      <c r="AW780" s="266">
        <v>16.302</v>
      </c>
      <c r="AX780" s="266">
        <v>17.812000000000001</v>
      </c>
      <c r="BA780" s="372">
        <v>778</v>
      </c>
      <c r="BB780" s="372">
        <v>-0.29920000000000002</v>
      </c>
      <c r="BC780" s="372">
        <v>11.8033</v>
      </c>
      <c r="BD780" s="372">
        <v>0.12429</v>
      </c>
      <c r="BE780" s="372">
        <v>8.2059999999999995</v>
      </c>
      <c r="BF780" s="372">
        <v>8.9450000000000003</v>
      </c>
      <c r="BG780" s="372">
        <v>9.4160000000000004</v>
      </c>
      <c r="BH780" s="372">
        <v>9.6790000000000003</v>
      </c>
      <c r="BI780" s="372">
        <v>10.102</v>
      </c>
      <c r="BJ780" s="372">
        <v>10.401999999999999</v>
      </c>
      <c r="BK780" s="372">
        <v>10.865</v>
      </c>
      <c r="BL780" s="372">
        <v>11.803000000000001</v>
      </c>
      <c r="BM780" s="372">
        <v>12.849</v>
      </c>
      <c r="BN780" s="372">
        <v>13.46</v>
      </c>
      <c r="BO780" s="372">
        <v>13.896000000000001</v>
      </c>
      <c r="BP780" s="372">
        <v>14.574999999999999</v>
      </c>
      <c r="BQ780" s="372">
        <v>15.04</v>
      </c>
      <c r="BR780" s="372">
        <v>15.971</v>
      </c>
      <c r="BS780" s="372">
        <v>17.75</v>
      </c>
    </row>
    <row r="781" spans="1:71" x14ac:dyDescent="0.2">
      <c r="A781" s="265">
        <f t="shared" si="375"/>
        <v>12.138500000000001</v>
      </c>
      <c r="B781" s="265">
        <f t="shared" si="376"/>
        <v>11.204000000000001</v>
      </c>
      <c r="C781" s="265">
        <f t="shared" si="353"/>
        <v>13.166</v>
      </c>
      <c r="D781" s="265">
        <f t="shared" si="377"/>
        <v>779</v>
      </c>
      <c r="E781" s="373">
        <f t="shared" si="378"/>
        <v>25.593429158110883</v>
      </c>
      <c r="F781" s="373">
        <f t="shared" si="379"/>
        <v>2.1327857631759071</v>
      </c>
      <c r="G781" s="373">
        <f t="shared" si="380"/>
        <v>34.593429158110879</v>
      </c>
      <c r="H781" s="374">
        <f t="shared" si="381"/>
        <v>0.99443929947905652</v>
      </c>
      <c r="I781" s="374">
        <f t="shared" si="354"/>
        <v>0.9463922816237782</v>
      </c>
      <c r="J781" s="374">
        <f t="shared" si="355"/>
        <v>0.95870761282076045</v>
      </c>
      <c r="K781" s="265" cm="1">
        <f t="array" ref="K781">$G781^gamma_drug4/($G781^gamma_drug4+(AGE_50_drug4+9)^gamma_drug4)</f>
        <v>1</v>
      </c>
      <c r="L781" s="264">
        <f t="shared" si="356"/>
        <v>779</v>
      </c>
      <c r="M781" s="264">
        <f t="shared" si="357"/>
        <v>-0.16059999999999999</v>
      </c>
      <c r="N781" s="264">
        <f t="shared" si="358"/>
        <v>12.1386</v>
      </c>
      <c r="O781" s="264">
        <f t="shared" si="359"/>
        <v>0.11974499999999999</v>
      </c>
      <c r="P781" s="264">
        <f t="shared" si="360"/>
        <v>8.4774999999999991</v>
      </c>
      <c r="Q781" s="264">
        <f t="shared" si="361"/>
        <v>9.2469999999999999</v>
      </c>
      <c r="R781" s="264">
        <f t="shared" si="362"/>
        <v>9.7330000000000005</v>
      </c>
      <c r="S781" s="264">
        <f t="shared" si="363"/>
        <v>10.002000000000001</v>
      </c>
      <c r="T781" s="264">
        <f t="shared" si="364"/>
        <v>10.4335</v>
      </c>
      <c r="U781" s="264">
        <f t="shared" si="365"/>
        <v>10.737</v>
      </c>
      <c r="V781" s="264">
        <f t="shared" si="366"/>
        <v>11.204000000000001</v>
      </c>
      <c r="W781" s="264">
        <f t="shared" si="367"/>
        <v>12.138500000000001</v>
      </c>
      <c r="X781" s="264">
        <f t="shared" si="368"/>
        <v>13.166</v>
      </c>
      <c r="Y781" s="264">
        <f t="shared" si="369"/>
        <v>13.759</v>
      </c>
      <c r="Z781" s="264">
        <f t="shared" si="370"/>
        <v>14.179</v>
      </c>
      <c r="AA781" s="264">
        <f t="shared" si="371"/>
        <v>14.829000000000001</v>
      </c>
      <c r="AB781" s="264">
        <f t="shared" si="372"/>
        <v>15.27</v>
      </c>
      <c r="AC781" s="264">
        <f t="shared" si="373"/>
        <v>16.1465</v>
      </c>
      <c r="AD781" s="264">
        <f t="shared" si="374"/>
        <v>17.791499999999999</v>
      </c>
      <c r="AF781" s="266">
        <v>779</v>
      </c>
      <c r="AG781" s="266">
        <v>-2.1899999999999999E-2</v>
      </c>
      <c r="AH781" s="266">
        <v>12.4671</v>
      </c>
      <c r="AI781" s="266">
        <v>0.1152</v>
      </c>
      <c r="AJ781" s="266">
        <v>8.7449999999999992</v>
      </c>
      <c r="AK781" s="266">
        <v>9.5440000000000005</v>
      </c>
      <c r="AL781" s="266">
        <v>10.044</v>
      </c>
      <c r="AM781" s="266">
        <v>10.319000000000001</v>
      </c>
      <c r="AN781" s="266">
        <v>10.759</v>
      </c>
      <c r="AO781" s="266">
        <v>11.066000000000001</v>
      </c>
      <c r="AP781" s="266">
        <v>11.536</v>
      </c>
      <c r="AQ781" s="266">
        <v>12.467000000000001</v>
      </c>
      <c r="AR781" s="266">
        <v>13.475</v>
      </c>
      <c r="AS781" s="266">
        <v>14.05</v>
      </c>
      <c r="AT781" s="266">
        <v>14.454000000000001</v>
      </c>
      <c r="AU781" s="266">
        <v>15.074</v>
      </c>
      <c r="AV781" s="266">
        <v>15.491</v>
      </c>
      <c r="AW781" s="266">
        <v>16.312000000000001</v>
      </c>
      <c r="AX781" s="266">
        <v>17.823</v>
      </c>
      <c r="BA781" s="372">
        <v>779</v>
      </c>
      <c r="BB781" s="372">
        <v>-0.29930000000000001</v>
      </c>
      <c r="BC781" s="372">
        <v>11.8101</v>
      </c>
      <c r="BD781" s="372">
        <v>0.12429</v>
      </c>
      <c r="BE781" s="372">
        <v>8.2100000000000009</v>
      </c>
      <c r="BF781" s="372">
        <v>8.9499999999999993</v>
      </c>
      <c r="BG781" s="372">
        <v>9.4220000000000006</v>
      </c>
      <c r="BH781" s="372">
        <v>9.6850000000000005</v>
      </c>
      <c r="BI781" s="372">
        <v>10.108000000000001</v>
      </c>
      <c r="BJ781" s="372">
        <v>10.407999999999999</v>
      </c>
      <c r="BK781" s="372">
        <v>10.872</v>
      </c>
      <c r="BL781" s="372">
        <v>11.81</v>
      </c>
      <c r="BM781" s="372">
        <v>12.856999999999999</v>
      </c>
      <c r="BN781" s="372">
        <v>13.468</v>
      </c>
      <c r="BO781" s="372">
        <v>13.904</v>
      </c>
      <c r="BP781" s="372">
        <v>14.584</v>
      </c>
      <c r="BQ781" s="372">
        <v>15.048999999999999</v>
      </c>
      <c r="BR781" s="372">
        <v>15.981</v>
      </c>
      <c r="BS781" s="372">
        <v>17.760000000000002</v>
      </c>
    </row>
    <row r="782" spans="1:71" x14ac:dyDescent="0.2">
      <c r="A782" s="265">
        <f t="shared" si="375"/>
        <v>12.1455</v>
      </c>
      <c r="B782" s="265">
        <f t="shared" si="376"/>
        <v>11.21</v>
      </c>
      <c r="C782" s="265">
        <f t="shared" si="353"/>
        <v>13.173</v>
      </c>
      <c r="D782" s="265">
        <f t="shared" si="377"/>
        <v>780</v>
      </c>
      <c r="E782" s="373">
        <f t="shared" si="378"/>
        <v>25.626283367556468</v>
      </c>
      <c r="F782" s="373">
        <f t="shared" si="379"/>
        <v>2.1355236139630391</v>
      </c>
      <c r="G782" s="373">
        <f t="shared" si="380"/>
        <v>34.626283367556468</v>
      </c>
      <c r="H782" s="374">
        <f t="shared" si="381"/>
        <v>0.99446208725215013</v>
      </c>
      <c r="I782" s="374">
        <f t="shared" si="354"/>
        <v>0.94653753993726564</v>
      </c>
      <c r="J782" s="374">
        <f t="shared" si="355"/>
        <v>0.95880520817584436</v>
      </c>
      <c r="K782" s="265" cm="1">
        <f t="array" ref="K782">$G782^gamma_drug4/($G782^gamma_drug4+(AGE_50_drug4+9)^gamma_drug4)</f>
        <v>1</v>
      </c>
      <c r="L782" s="264">
        <f t="shared" si="356"/>
        <v>780</v>
      </c>
      <c r="M782" s="264">
        <f t="shared" si="357"/>
        <v>-0.16075</v>
      </c>
      <c r="N782" s="264">
        <f t="shared" si="358"/>
        <v>12.145250000000001</v>
      </c>
      <c r="O782" s="264">
        <f t="shared" si="359"/>
        <v>0.11976000000000001</v>
      </c>
      <c r="P782" s="264">
        <f t="shared" si="360"/>
        <v>8.4819999999999993</v>
      </c>
      <c r="Q782" s="264">
        <f t="shared" si="361"/>
        <v>9.2515000000000001</v>
      </c>
      <c r="R782" s="264">
        <f t="shared" si="362"/>
        <v>9.7375000000000007</v>
      </c>
      <c r="S782" s="264">
        <f t="shared" si="363"/>
        <v>10.007</v>
      </c>
      <c r="T782" s="264">
        <f t="shared" si="364"/>
        <v>10.439</v>
      </c>
      <c r="U782" s="264">
        <f t="shared" si="365"/>
        <v>10.7425</v>
      </c>
      <c r="V782" s="264">
        <f t="shared" si="366"/>
        <v>11.21</v>
      </c>
      <c r="W782" s="264">
        <f t="shared" si="367"/>
        <v>12.1455</v>
      </c>
      <c r="X782" s="264">
        <f t="shared" si="368"/>
        <v>13.173</v>
      </c>
      <c r="Y782" s="264">
        <f t="shared" si="369"/>
        <v>13.766999999999999</v>
      </c>
      <c r="Z782" s="264">
        <f t="shared" si="370"/>
        <v>14.187000000000001</v>
      </c>
      <c r="AA782" s="264">
        <f t="shared" si="371"/>
        <v>14.8375</v>
      </c>
      <c r="AB782" s="264">
        <f t="shared" si="372"/>
        <v>15.279</v>
      </c>
      <c r="AC782" s="264">
        <f t="shared" si="373"/>
        <v>16.1555</v>
      </c>
      <c r="AD782" s="264">
        <f t="shared" si="374"/>
        <v>17.802499999999998</v>
      </c>
      <c r="AF782" s="266">
        <v>780</v>
      </c>
      <c r="AG782" s="266">
        <v>-2.2100000000000002E-2</v>
      </c>
      <c r="AH782" s="266">
        <v>12.4735</v>
      </c>
      <c r="AI782" s="266">
        <v>0.11522</v>
      </c>
      <c r="AJ782" s="266">
        <v>8.7490000000000006</v>
      </c>
      <c r="AK782" s="266">
        <v>9.548</v>
      </c>
      <c r="AL782" s="266">
        <v>10.048</v>
      </c>
      <c r="AM782" s="266">
        <v>10.324</v>
      </c>
      <c r="AN782" s="266">
        <v>10.763999999999999</v>
      </c>
      <c r="AO782" s="266">
        <v>11.071</v>
      </c>
      <c r="AP782" s="266">
        <v>11.542</v>
      </c>
      <c r="AQ782" s="266">
        <v>12.474</v>
      </c>
      <c r="AR782" s="266">
        <v>13.481999999999999</v>
      </c>
      <c r="AS782" s="266">
        <v>14.058</v>
      </c>
      <c r="AT782" s="266">
        <v>14.462</v>
      </c>
      <c r="AU782" s="266">
        <v>15.082000000000001</v>
      </c>
      <c r="AV782" s="266">
        <v>15.5</v>
      </c>
      <c r="AW782" s="266">
        <v>16.321000000000002</v>
      </c>
      <c r="AX782" s="266">
        <v>17.832999999999998</v>
      </c>
      <c r="BA782" s="372">
        <v>780</v>
      </c>
      <c r="BB782" s="372">
        <v>-0.2994</v>
      </c>
      <c r="BC782" s="372">
        <v>11.817</v>
      </c>
      <c r="BD782" s="372">
        <v>0.12429999999999999</v>
      </c>
      <c r="BE782" s="372">
        <v>8.2149999999999999</v>
      </c>
      <c r="BF782" s="372">
        <v>8.9550000000000001</v>
      </c>
      <c r="BG782" s="372">
        <v>9.4269999999999996</v>
      </c>
      <c r="BH782" s="372">
        <v>9.69</v>
      </c>
      <c r="BI782" s="372">
        <v>10.114000000000001</v>
      </c>
      <c r="BJ782" s="372">
        <v>10.414</v>
      </c>
      <c r="BK782" s="372">
        <v>10.878</v>
      </c>
      <c r="BL782" s="372">
        <v>11.817</v>
      </c>
      <c r="BM782" s="372">
        <v>12.864000000000001</v>
      </c>
      <c r="BN782" s="372">
        <v>13.476000000000001</v>
      </c>
      <c r="BO782" s="372">
        <v>13.912000000000001</v>
      </c>
      <c r="BP782" s="372">
        <v>14.593</v>
      </c>
      <c r="BQ782" s="372">
        <v>15.058</v>
      </c>
      <c r="BR782" s="372">
        <v>15.99</v>
      </c>
      <c r="BS782" s="372">
        <v>17.771999999999998</v>
      </c>
    </row>
    <row r="783" spans="1:71" x14ac:dyDescent="0.2">
      <c r="A783" s="265">
        <f t="shared" si="375"/>
        <v>12.152000000000001</v>
      </c>
      <c r="B783" s="265">
        <f t="shared" si="376"/>
        <v>11.2155</v>
      </c>
      <c r="C783" s="265">
        <f t="shared" si="353"/>
        <v>13.181000000000001</v>
      </c>
      <c r="D783" s="265">
        <f t="shared" si="377"/>
        <v>781</v>
      </c>
      <c r="E783" s="373">
        <f t="shared" si="378"/>
        <v>25.659137577002053</v>
      </c>
      <c r="F783" s="373">
        <f t="shared" si="379"/>
        <v>2.1382614647501712</v>
      </c>
      <c r="G783" s="373">
        <f t="shared" si="380"/>
        <v>34.659137577002056</v>
      </c>
      <c r="H783" s="374">
        <f t="shared" si="381"/>
        <v>0.99448476067941061</v>
      </c>
      <c r="I783" s="374">
        <f t="shared" si="354"/>
        <v>0.94668228959450285</v>
      </c>
      <c r="J783" s="374">
        <f t="shared" si="355"/>
        <v>0.95890249050762966</v>
      </c>
      <c r="K783" s="265" cm="1">
        <f t="array" ref="K783">$G783^gamma_drug4/($G783^gamma_drug4+(AGE_50_drug4+9)^gamma_drug4)</f>
        <v>1</v>
      </c>
      <c r="L783" s="264">
        <f t="shared" si="356"/>
        <v>781</v>
      </c>
      <c r="M783" s="264">
        <f t="shared" si="357"/>
        <v>-0.16084999999999999</v>
      </c>
      <c r="N783" s="264">
        <f t="shared" si="358"/>
        <v>12.151900000000001</v>
      </c>
      <c r="O783" s="264">
        <f t="shared" si="359"/>
        <v>0.11977499999999999</v>
      </c>
      <c r="P783" s="264">
        <f t="shared" si="360"/>
        <v>8.4860000000000007</v>
      </c>
      <c r="Q783" s="264">
        <f t="shared" si="361"/>
        <v>9.2565000000000008</v>
      </c>
      <c r="R783" s="264">
        <f t="shared" si="362"/>
        <v>9.7424999999999997</v>
      </c>
      <c r="S783" s="264">
        <f t="shared" si="363"/>
        <v>10.012</v>
      </c>
      <c r="T783" s="264">
        <f t="shared" si="364"/>
        <v>10.4445</v>
      </c>
      <c r="U783" s="264">
        <f t="shared" si="365"/>
        <v>10.7485</v>
      </c>
      <c r="V783" s="264">
        <f t="shared" si="366"/>
        <v>11.2155</v>
      </c>
      <c r="W783" s="264">
        <f t="shared" si="367"/>
        <v>12.152000000000001</v>
      </c>
      <c r="X783" s="264">
        <f t="shared" si="368"/>
        <v>13.181000000000001</v>
      </c>
      <c r="Y783" s="264">
        <f t="shared" si="369"/>
        <v>13.7745</v>
      </c>
      <c r="Z783" s="264">
        <f t="shared" si="370"/>
        <v>14.195</v>
      </c>
      <c r="AA783" s="264">
        <f t="shared" si="371"/>
        <v>14.846</v>
      </c>
      <c r="AB783" s="264">
        <f t="shared" si="372"/>
        <v>15.288</v>
      </c>
      <c r="AC783" s="264">
        <f t="shared" si="373"/>
        <v>16.164999999999999</v>
      </c>
      <c r="AD783" s="264">
        <f t="shared" si="374"/>
        <v>17.813500000000001</v>
      </c>
      <c r="AF783" s="266">
        <v>781</v>
      </c>
      <c r="AG783" s="266">
        <v>-2.2200000000000001E-2</v>
      </c>
      <c r="AH783" s="266">
        <v>12.48</v>
      </c>
      <c r="AI783" s="266">
        <v>0.11524</v>
      </c>
      <c r="AJ783" s="266">
        <v>8.7530000000000001</v>
      </c>
      <c r="AK783" s="266">
        <v>9.5530000000000008</v>
      </c>
      <c r="AL783" s="266">
        <v>10.053000000000001</v>
      </c>
      <c r="AM783" s="266">
        <v>10.329000000000001</v>
      </c>
      <c r="AN783" s="266">
        <v>10.769</v>
      </c>
      <c r="AO783" s="266">
        <v>11.077</v>
      </c>
      <c r="AP783" s="266">
        <v>11.547000000000001</v>
      </c>
      <c r="AQ783" s="266">
        <v>12.48</v>
      </c>
      <c r="AR783" s="266">
        <v>13.49</v>
      </c>
      <c r="AS783" s="266">
        <v>14.065</v>
      </c>
      <c r="AT783" s="266">
        <v>14.47</v>
      </c>
      <c r="AU783" s="266">
        <v>15.090999999999999</v>
      </c>
      <c r="AV783" s="266">
        <v>15.509</v>
      </c>
      <c r="AW783" s="266">
        <v>16.329999999999998</v>
      </c>
      <c r="AX783" s="266">
        <v>17.844000000000001</v>
      </c>
      <c r="BA783" s="372">
        <v>781</v>
      </c>
      <c r="BB783" s="372">
        <v>-0.29949999999999999</v>
      </c>
      <c r="BC783" s="372">
        <v>11.8238</v>
      </c>
      <c r="BD783" s="372">
        <v>0.12431</v>
      </c>
      <c r="BE783" s="372">
        <v>8.2189999999999994</v>
      </c>
      <c r="BF783" s="372">
        <v>8.9600000000000009</v>
      </c>
      <c r="BG783" s="372">
        <v>9.4320000000000004</v>
      </c>
      <c r="BH783" s="372">
        <v>9.6950000000000003</v>
      </c>
      <c r="BI783" s="372">
        <v>10.119999999999999</v>
      </c>
      <c r="BJ783" s="372">
        <v>10.42</v>
      </c>
      <c r="BK783" s="372">
        <v>10.884</v>
      </c>
      <c r="BL783" s="372">
        <v>11.824</v>
      </c>
      <c r="BM783" s="372">
        <v>12.872</v>
      </c>
      <c r="BN783" s="372">
        <v>13.484</v>
      </c>
      <c r="BO783" s="372">
        <v>13.92</v>
      </c>
      <c r="BP783" s="372">
        <v>14.601000000000001</v>
      </c>
      <c r="BQ783" s="372">
        <v>15.067</v>
      </c>
      <c r="BR783" s="372">
        <v>16</v>
      </c>
      <c r="BS783" s="372">
        <v>17.783000000000001</v>
      </c>
    </row>
    <row r="784" spans="1:71" x14ac:dyDescent="0.2">
      <c r="A784" s="265">
        <f t="shared" si="375"/>
        <v>12.1585</v>
      </c>
      <c r="B784" s="265">
        <f t="shared" si="376"/>
        <v>11.221500000000001</v>
      </c>
      <c r="C784" s="265">
        <f t="shared" si="353"/>
        <v>13.187999999999999</v>
      </c>
      <c r="D784" s="265">
        <f t="shared" si="377"/>
        <v>782</v>
      </c>
      <c r="E784" s="373">
        <f t="shared" si="378"/>
        <v>25.691991786447637</v>
      </c>
      <c r="F784" s="373">
        <f t="shared" si="379"/>
        <v>2.1409993155373033</v>
      </c>
      <c r="G784" s="373">
        <f t="shared" si="380"/>
        <v>34.691991786447637</v>
      </c>
      <c r="H784" s="374">
        <f t="shared" si="381"/>
        <v>0.99450732043796719</v>
      </c>
      <c r="I784" s="374">
        <f t="shared" si="354"/>
        <v>0.9468265327367642</v>
      </c>
      <c r="J784" s="374">
        <f t="shared" si="355"/>
        <v>0.95899946106889067</v>
      </c>
      <c r="K784" s="265" cm="1">
        <f t="array" ref="K784">$G784^gamma_drug4/($G784^gamma_drug4+(AGE_50_drug4+9)^gamma_drug4)</f>
        <v>1</v>
      </c>
      <c r="L784" s="264">
        <f t="shared" si="356"/>
        <v>782</v>
      </c>
      <c r="M784" s="264">
        <f t="shared" si="357"/>
        <v>-0.16099999999999998</v>
      </c>
      <c r="N784" s="264">
        <f t="shared" si="358"/>
        <v>12.15855</v>
      </c>
      <c r="O784" s="264">
        <f t="shared" si="359"/>
        <v>0.11979000000000001</v>
      </c>
      <c r="P784" s="264">
        <f t="shared" si="360"/>
        <v>8.4905000000000008</v>
      </c>
      <c r="Q784" s="264">
        <f t="shared" si="361"/>
        <v>9.2609999999999992</v>
      </c>
      <c r="R784" s="264">
        <f t="shared" si="362"/>
        <v>9.7480000000000011</v>
      </c>
      <c r="S784" s="264">
        <f t="shared" si="363"/>
        <v>10.0175</v>
      </c>
      <c r="T784" s="264">
        <f t="shared" si="364"/>
        <v>10.45</v>
      </c>
      <c r="U784" s="264">
        <f t="shared" si="365"/>
        <v>10.754000000000001</v>
      </c>
      <c r="V784" s="264">
        <f t="shared" si="366"/>
        <v>11.221500000000001</v>
      </c>
      <c r="W784" s="264">
        <f t="shared" si="367"/>
        <v>12.1585</v>
      </c>
      <c r="X784" s="264">
        <f t="shared" si="368"/>
        <v>13.187999999999999</v>
      </c>
      <c r="Y784" s="264">
        <f t="shared" si="369"/>
        <v>13.782500000000001</v>
      </c>
      <c r="Z784" s="264">
        <f t="shared" si="370"/>
        <v>14.2035</v>
      </c>
      <c r="AA784" s="264">
        <f t="shared" si="371"/>
        <v>14.8545</v>
      </c>
      <c r="AB784" s="264">
        <f t="shared" si="372"/>
        <v>15.2965</v>
      </c>
      <c r="AC784" s="264">
        <f t="shared" si="373"/>
        <v>16.174500000000002</v>
      </c>
      <c r="AD784" s="264">
        <f t="shared" si="374"/>
        <v>17.823999999999998</v>
      </c>
      <c r="AF784" s="266">
        <v>782</v>
      </c>
      <c r="AG784" s="266">
        <v>-2.24E-2</v>
      </c>
      <c r="AH784" s="266">
        <v>12.4864</v>
      </c>
      <c r="AI784" s="266">
        <v>0.11526</v>
      </c>
      <c r="AJ784" s="266">
        <v>8.7569999999999997</v>
      </c>
      <c r="AK784" s="266">
        <v>9.5570000000000004</v>
      </c>
      <c r="AL784" s="266">
        <v>10.058</v>
      </c>
      <c r="AM784" s="266">
        <v>10.334</v>
      </c>
      <c r="AN784" s="266">
        <v>10.773999999999999</v>
      </c>
      <c r="AO784" s="266">
        <v>11.082000000000001</v>
      </c>
      <c r="AP784" s="266">
        <v>11.553000000000001</v>
      </c>
      <c r="AQ784" s="266">
        <v>12.486000000000001</v>
      </c>
      <c r="AR784" s="266">
        <v>13.497</v>
      </c>
      <c r="AS784" s="266">
        <v>14.073</v>
      </c>
      <c r="AT784" s="266">
        <v>14.478</v>
      </c>
      <c r="AU784" s="266">
        <v>15.099</v>
      </c>
      <c r="AV784" s="266">
        <v>15.516999999999999</v>
      </c>
      <c r="AW784" s="266">
        <v>16.338999999999999</v>
      </c>
      <c r="AX784" s="266">
        <v>17.853999999999999</v>
      </c>
      <c r="BA784" s="372">
        <v>782</v>
      </c>
      <c r="BB784" s="372">
        <v>-0.29959999999999998</v>
      </c>
      <c r="BC784" s="372">
        <v>11.8307</v>
      </c>
      <c r="BD784" s="372">
        <v>0.12432</v>
      </c>
      <c r="BE784" s="372">
        <v>8.2240000000000002</v>
      </c>
      <c r="BF784" s="372">
        <v>8.9649999999999999</v>
      </c>
      <c r="BG784" s="372">
        <v>9.4380000000000006</v>
      </c>
      <c r="BH784" s="372">
        <v>9.7010000000000005</v>
      </c>
      <c r="BI784" s="372">
        <v>10.125999999999999</v>
      </c>
      <c r="BJ784" s="372">
        <v>10.426</v>
      </c>
      <c r="BK784" s="372">
        <v>10.89</v>
      </c>
      <c r="BL784" s="372">
        <v>11.831</v>
      </c>
      <c r="BM784" s="372">
        <v>12.879</v>
      </c>
      <c r="BN784" s="372">
        <v>13.492000000000001</v>
      </c>
      <c r="BO784" s="372">
        <v>13.929</v>
      </c>
      <c r="BP784" s="372">
        <v>14.61</v>
      </c>
      <c r="BQ784" s="372">
        <v>15.076000000000001</v>
      </c>
      <c r="BR784" s="372">
        <v>16.010000000000002</v>
      </c>
      <c r="BS784" s="372">
        <v>17.794</v>
      </c>
    </row>
    <row r="785" spans="1:71" x14ac:dyDescent="0.2">
      <c r="A785" s="265">
        <f t="shared" si="375"/>
        <v>12.1655</v>
      </c>
      <c r="B785" s="265">
        <f t="shared" si="376"/>
        <v>11.228</v>
      </c>
      <c r="C785" s="265">
        <f t="shared" si="353"/>
        <v>13.195499999999999</v>
      </c>
      <c r="D785" s="265">
        <f t="shared" si="377"/>
        <v>783</v>
      </c>
      <c r="E785" s="373">
        <f t="shared" si="378"/>
        <v>25.724845995893222</v>
      </c>
      <c r="F785" s="373">
        <f t="shared" si="379"/>
        <v>2.1437371663244353</v>
      </c>
      <c r="G785" s="373">
        <f t="shared" si="380"/>
        <v>34.724845995893219</v>
      </c>
      <c r="H785" s="374">
        <f t="shared" si="381"/>
        <v>0.99452976720034203</v>
      </c>
      <c r="I785" s="374">
        <f t="shared" si="354"/>
        <v>0.94697027149504354</v>
      </c>
      <c r="J785" s="374">
        <f t="shared" si="355"/>
        <v>0.95909612110646836</v>
      </c>
      <c r="K785" s="265" cm="1">
        <f t="array" ref="K785">$G785^gamma_drug4/($G785^gamma_drug4+(AGE_50_drug4+9)^gamma_drug4)</f>
        <v>1</v>
      </c>
      <c r="L785" s="264">
        <f t="shared" si="356"/>
        <v>783</v>
      </c>
      <c r="M785" s="264">
        <f t="shared" si="357"/>
        <v>-0.16115000000000002</v>
      </c>
      <c r="N785" s="264">
        <f t="shared" si="358"/>
        <v>12.1652</v>
      </c>
      <c r="O785" s="264">
        <f t="shared" si="359"/>
        <v>0.11980499999999999</v>
      </c>
      <c r="P785" s="264">
        <f t="shared" si="360"/>
        <v>8.4949999999999992</v>
      </c>
      <c r="Q785" s="264">
        <f t="shared" si="361"/>
        <v>9.266</v>
      </c>
      <c r="R785" s="264">
        <f t="shared" si="362"/>
        <v>9.7530000000000001</v>
      </c>
      <c r="S785" s="264">
        <f t="shared" si="363"/>
        <v>10.022500000000001</v>
      </c>
      <c r="T785" s="264">
        <f t="shared" si="364"/>
        <v>10.455500000000001</v>
      </c>
      <c r="U785" s="264">
        <f t="shared" si="365"/>
        <v>10.76</v>
      </c>
      <c r="V785" s="264">
        <f t="shared" si="366"/>
        <v>11.228</v>
      </c>
      <c r="W785" s="264">
        <f t="shared" si="367"/>
        <v>12.1655</v>
      </c>
      <c r="X785" s="264">
        <f t="shared" si="368"/>
        <v>13.195499999999999</v>
      </c>
      <c r="Y785" s="264">
        <f t="shared" si="369"/>
        <v>13.7905</v>
      </c>
      <c r="Z785" s="264">
        <f t="shared" si="370"/>
        <v>14.210999999999999</v>
      </c>
      <c r="AA785" s="264">
        <f t="shared" si="371"/>
        <v>14.863</v>
      </c>
      <c r="AB785" s="264">
        <f t="shared" si="372"/>
        <v>15.3055</v>
      </c>
      <c r="AC785" s="264">
        <f t="shared" si="373"/>
        <v>16.1845</v>
      </c>
      <c r="AD785" s="264">
        <f t="shared" si="374"/>
        <v>17.835000000000001</v>
      </c>
      <c r="AF785" s="266">
        <v>783</v>
      </c>
      <c r="AG785" s="266">
        <v>-2.2599999999999999E-2</v>
      </c>
      <c r="AH785" s="266">
        <v>12.492900000000001</v>
      </c>
      <c r="AI785" s="266">
        <v>0.11527999999999999</v>
      </c>
      <c r="AJ785" s="266">
        <v>8.7609999999999992</v>
      </c>
      <c r="AK785" s="266">
        <v>9.5619999999999994</v>
      </c>
      <c r="AL785" s="266">
        <v>10.063000000000001</v>
      </c>
      <c r="AM785" s="266">
        <v>10.339</v>
      </c>
      <c r="AN785" s="266">
        <v>10.78</v>
      </c>
      <c r="AO785" s="266">
        <v>11.087999999999999</v>
      </c>
      <c r="AP785" s="266">
        <v>11.558999999999999</v>
      </c>
      <c r="AQ785" s="266">
        <v>12.493</v>
      </c>
      <c r="AR785" s="266">
        <v>13.504</v>
      </c>
      <c r="AS785" s="266">
        <v>14.081</v>
      </c>
      <c r="AT785" s="266">
        <v>14.484999999999999</v>
      </c>
      <c r="AU785" s="266">
        <v>15.106999999999999</v>
      </c>
      <c r="AV785" s="266">
        <v>15.526</v>
      </c>
      <c r="AW785" s="266">
        <v>16.349</v>
      </c>
      <c r="AX785" s="266">
        <v>17.864999999999998</v>
      </c>
      <c r="BA785" s="372">
        <v>783</v>
      </c>
      <c r="BB785" s="372">
        <v>-0.29970000000000002</v>
      </c>
      <c r="BC785" s="372">
        <v>11.8375</v>
      </c>
      <c r="BD785" s="372">
        <v>0.12433</v>
      </c>
      <c r="BE785" s="372">
        <v>8.2289999999999992</v>
      </c>
      <c r="BF785" s="372">
        <v>8.9700000000000006</v>
      </c>
      <c r="BG785" s="372">
        <v>9.4429999999999996</v>
      </c>
      <c r="BH785" s="372">
        <v>9.7059999999999995</v>
      </c>
      <c r="BI785" s="372">
        <v>10.131</v>
      </c>
      <c r="BJ785" s="372">
        <v>10.432</v>
      </c>
      <c r="BK785" s="372">
        <v>10.897</v>
      </c>
      <c r="BL785" s="372">
        <v>11.837999999999999</v>
      </c>
      <c r="BM785" s="372">
        <v>12.887</v>
      </c>
      <c r="BN785" s="372">
        <v>13.5</v>
      </c>
      <c r="BO785" s="372">
        <v>13.936999999999999</v>
      </c>
      <c r="BP785" s="372">
        <v>14.619</v>
      </c>
      <c r="BQ785" s="372">
        <v>15.085000000000001</v>
      </c>
      <c r="BR785" s="372">
        <v>16.02</v>
      </c>
      <c r="BS785" s="372">
        <v>17.805</v>
      </c>
    </row>
    <row r="786" spans="1:71" x14ac:dyDescent="0.2">
      <c r="A786" s="265">
        <f t="shared" si="375"/>
        <v>12.1715</v>
      </c>
      <c r="B786" s="265">
        <f t="shared" si="376"/>
        <v>11.234</v>
      </c>
      <c r="C786" s="265">
        <f t="shared" si="353"/>
        <v>13.202500000000001</v>
      </c>
      <c r="D786" s="265">
        <f t="shared" si="377"/>
        <v>784</v>
      </c>
      <c r="E786" s="373">
        <f t="shared" si="378"/>
        <v>25.757700205338811</v>
      </c>
      <c r="F786" s="373">
        <f t="shared" si="379"/>
        <v>2.1464750171115674</v>
      </c>
      <c r="G786" s="373">
        <f t="shared" si="380"/>
        <v>34.757700205338807</v>
      </c>
      <c r="H786" s="374">
        <f t="shared" si="381"/>
        <v>0.99455210163448504</v>
      </c>
      <c r="I786" s="374">
        <f t="shared" si="354"/>
        <v>0.94711350799010774</v>
      </c>
      <c r="J786" s="374">
        <f t="shared" si="355"/>
        <v>0.95919247186130197</v>
      </c>
      <c r="K786" s="265" cm="1">
        <f t="array" ref="K786">$G786^gamma_drug4/($G786^gamma_drug4+(AGE_50_drug4+9)^gamma_drug4)</f>
        <v>1</v>
      </c>
      <c r="L786" s="264">
        <f t="shared" si="356"/>
        <v>784</v>
      </c>
      <c r="M786" s="264">
        <f t="shared" si="357"/>
        <v>-0.16125</v>
      </c>
      <c r="N786" s="264">
        <f t="shared" si="358"/>
        <v>12.171800000000001</v>
      </c>
      <c r="O786" s="264">
        <f t="shared" si="359"/>
        <v>0.11982000000000001</v>
      </c>
      <c r="P786" s="264">
        <f t="shared" si="360"/>
        <v>8.4990000000000006</v>
      </c>
      <c r="Q786" s="264">
        <f t="shared" si="361"/>
        <v>9.2705000000000002</v>
      </c>
      <c r="R786" s="264">
        <f t="shared" si="362"/>
        <v>9.7579999999999991</v>
      </c>
      <c r="S786" s="264">
        <f t="shared" si="363"/>
        <v>10.027999999999999</v>
      </c>
      <c r="T786" s="264">
        <f t="shared" si="364"/>
        <v>10.461</v>
      </c>
      <c r="U786" s="264">
        <f t="shared" si="365"/>
        <v>10.765000000000001</v>
      </c>
      <c r="V786" s="264">
        <f t="shared" si="366"/>
        <v>11.234</v>
      </c>
      <c r="W786" s="264">
        <f t="shared" si="367"/>
        <v>12.1715</v>
      </c>
      <c r="X786" s="264">
        <f t="shared" si="368"/>
        <v>13.202500000000001</v>
      </c>
      <c r="Y786" s="264">
        <f t="shared" si="369"/>
        <v>13.797999999999998</v>
      </c>
      <c r="Z786" s="264">
        <f t="shared" si="370"/>
        <v>14.219000000000001</v>
      </c>
      <c r="AA786" s="264">
        <f t="shared" si="371"/>
        <v>14.872</v>
      </c>
      <c r="AB786" s="264">
        <f t="shared" si="372"/>
        <v>15.314499999999999</v>
      </c>
      <c r="AC786" s="264">
        <f t="shared" si="373"/>
        <v>16.1935</v>
      </c>
      <c r="AD786" s="264">
        <f t="shared" si="374"/>
        <v>17.845500000000001</v>
      </c>
      <c r="AF786" s="266">
        <v>784</v>
      </c>
      <c r="AG786" s="266">
        <v>-2.2700000000000001E-2</v>
      </c>
      <c r="AH786" s="266">
        <v>12.4993</v>
      </c>
      <c r="AI786" s="266">
        <v>0.1153</v>
      </c>
      <c r="AJ786" s="266">
        <v>8.7650000000000006</v>
      </c>
      <c r="AK786" s="266">
        <v>9.5660000000000007</v>
      </c>
      <c r="AL786" s="266">
        <v>10.068</v>
      </c>
      <c r="AM786" s="266">
        <v>10.343999999999999</v>
      </c>
      <c r="AN786" s="266">
        <v>10.785</v>
      </c>
      <c r="AO786" s="266">
        <v>11.093</v>
      </c>
      <c r="AP786" s="266">
        <v>11.565</v>
      </c>
      <c r="AQ786" s="266">
        <v>12.499000000000001</v>
      </c>
      <c r="AR786" s="266">
        <v>13.510999999999999</v>
      </c>
      <c r="AS786" s="266">
        <v>14.087999999999999</v>
      </c>
      <c r="AT786" s="266">
        <v>14.493</v>
      </c>
      <c r="AU786" s="266">
        <v>15.116</v>
      </c>
      <c r="AV786" s="266">
        <v>15.535</v>
      </c>
      <c r="AW786" s="266">
        <v>16.358000000000001</v>
      </c>
      <c r="AX786" s="266">
        <v>17.875</v>
      </c>
      <c r="BA786" s="372">
        <v>784</v>
      </c>
      <c r="BB786" s="372">
        <v>-0.29980000000000001</v>
      </c>
      <c r="BC786" s="372">
        <v>11.8443</v>
      </c>
      <c r="BD786" s="372">
        <v>0.12434000000000001</v>
      </c>
      <c r="BE786" s="372">
        <v>8.2330000000000005</v>
      </c>
      <c r="BF786" s="372">
        <v>8.9749999999999996</v>
      </c>
      <c r="BG786" s="372">
        <v>9.4480000000000004</v>
      </c>
      <c r="BH786" s="372">
        <v>9.7119999999999997</v>
      </c>
      <c r="BI786" s="372">
        <v>10.137</v>
      </c>
      <c r="BJ786" s="372">
        <v>10.436999999999999</v>
      </c>
      <c r="BK786" s="372">
        <v>10.903</v>
      </c>
      <c r="BL786" s="372">
        <v>11.843999999999999</v>
      </c>
      <c r="BM786" s="372">
        <v>12.894</v>
      </c>
      <c r="BN786" s="372">
        <v>13.507999999999999</v>
      </c>
      <c r="BO786" s="372">
        <v>13.945</v>
      </c>
      <c r="BP786" s="372">
        <v>14.628</v>
      </c>
      <c r="BQ786" s="372">
        <v>15.093999999999999</v>
      </c>
      <c r="BR786" s="372">
        <v>16.029</v>
      </c>
      <c r="BS786" s="372">
        <v>17.815999999999999</v>
      </c>
    </row>
    <row r="787" spans="1:71" x14ac:dyDescent="0.2">
      <c r="A787" s="265">
        <f t="shared" si="375"/>
        <v>12.1785</v>
      </c>
      <c r="B787" s="265">
        <f t="shared" si="376"/>
        <v>11.24</v>
      </c>
      <c r="C787" s="265">
        <f t="shared" si="353"/>
        <v>13.21</v>
      </c>
      <c r="D787" s="265">
        <f t="shared" si="377"/>
        <v>785</v>
      </c>
      <c r="E787" s="373">
        <f t="shared" si="378"/>
        <v>25.790554414784395</v>
      </c>
      <c r="F787" s="373">
        <f t="shared" si="379"/>
        <v>2.1492128678986995</v>
      </c>
      <c r="G787" s="373">
        <f t="shared" si="380"/>
        <v>34.790554414784395</v>
      </c>
      <c r="H787" s="374">
        <f t="shared" si="381"/>
        <v>0.99457432440380922</v>
      </c>
      <c r="I787" s="374">
        <f t="shared" si="354"/>
        <v>0.94725624433254985</v>
      </c>
      <c r="J787" s="374">
        <f t="shared" si="355"/>
        <v>0.95928851456846131</v>
      </c>
      <c r="K787" s="265" cm="1">
        <f t="array" ref="K787">$G787^gamma_drug4/($G787^gamma_drug4+(AGE_50_drug4+9)^gamma_drug4)</f>
        <v>1</v>
      </c>
      <c r="L787" s="264">
        <f t="shared" si="356"/>
        <v>785</v>
      </c>
      <c r="M787" s="264">
        <f t="shared" si="357"/>
        <v>-0.16139999999999999</v>
      </c>
      <c r="N787" s="264">
        <f t="shared" si="358"/>
        <v>12.17845</v>
      </c>
      <c r="O787" s="264">
        <f t="shared" si="359"/>
        <v>0.119835</v>
      </c>
      <c r="P787" s="264">
        <f t="shared" si="360"/>
        <v>8.5034999999999989</v>
      </c>
      <c r="Q787" s="264">
        <f t="shared" si="361"/>
        <v>9.275500000000001</v>
      </c>
      <c r="R787" s="264">
        <f t="shared" si="362"/>
        <v>9.7635000000000005</v>
      </c>
      <c r="S787" s="264">
        <f t="shared" si="363"/>
        <v>10.033000000000001</v>
      </c>
      <c r="T787" s="264">
        <f t="shared" si="364"/>
        <v>10.4665</v>
      </c>
      <c r="U787" s="264">
        <f t="shared" si="365"/>
        <v>10.771000000000001</v>
      </c>
      <c r="V787" s="264">
        <f t="shared" si="366"/>
        <v>11.24</v>
      </c>
      <c r="W787" s="264">
        <f t="shared" si="367"/>
        <v>12.1785</v>
      </c>
      <c r="X787" s="264">
        <f t="shared" si="368"/>
        <v>13.21</v>
      </c>
      <c r="Y787" s="264">
        <f t="shared" si="369"/>
        <v>13.806000000000001</v>
      </c>
      <c r="Z787" s="264">
        <f t="shared" si="370"/>
        <v>14.227</v>
      </c>
      <c r="AA787" s="264">
        <f t="shared" si="371"/>
        <v>14.879999999999999</v>
      </c>
      <c r="AB787" s="264">
        <f t="shared" si="372"/>
        <v>15.323</v>
      </c>
      <c r="AC787" s="264">
        <f t="shared" si="373"/>
        <v>16.203000000000003</v>
      </c>
      <c r="AD787" s="264">
        <f t="shared" si="374"/>
        <v>17.8565</v>
      </c>
      <c r="AF787" s="266">
        <v>785</v>
      </c>
      <c r="AG787" s="266">
        <v>-2.29E-2</v>
      </c>
      <c r="AH787" s="266">
        <v>12.505699999999999</v>
      </c>
      <c r="AI787" s="266">
        <v>0.11532000000000001</v>
      </c>
      <c r="AJ787" s="266">
        <v>8.7690000000000001</v>
      </c>
      <c r="AK787" s="266">
        <v>9.5709999999999997</v>
      </c>
      <c r="AL787" s="266">
        <v>10.073</v>
      </c>
      <c r="AM787" s="266">
        <v>10.349</v>
      </c>
      <c r="AN787" s="266">
        <v>10.79</v>
      </c>
      <c r="AO787" s="266">
        <v>11.099</v>
      </c>
      <c r="AP787" s="266">
        <v>11.571</v>
      </c>
      <c r="AQ787" s="266">
        <v>12.506</v>
      </c>
      <c r="AR787" s="266">
        <v>13.518000000000001</v>
      </c>
      <c r="AS787" s="266">
        <v>14.096</v>
      </c>
      <c r="AT787" s="266">
        <v>14.500999999999999</v>
      </c>
      <c r="AU787" s="266">
        <v>15.124000000000001</v>
      </c>
      <c r="AV787" s="266">
        <v>15.542999999999999</v>
      </c>
      <c r="AW787" s="266">
        <v>16.367000000000001</v>
      </c>
      <c r="AX787" s="266">
        <v>17.885999999999999</v>
      </c>
      <c r="BA787" s="372">
        <v>785</v>
      </c>
      <c r="BB787" s="372">
        <v>-0.2999</v>
      </c>
      <c r="BC787" s="372">
        <v>11.8512</v>
      </c>
      <c r="BD787" s="372">
        <v>0.12435</v>
      </c>
      <c r="BE787" s="372">
        <v>8.2379999999999995</v>
      </c>
      <c r="BF787" s="372">
        <v>8.98</v>
      </c>
      <c r="BG787" s="372">
        <v>9.4540000000000006</v>
      </c>
      <c r="BH787" s="372">
        <v>9.7170000000000005</v>
      </c>
      <c r="BI787" s="372">
        <v>10.143000000000001</v>
      </c>
      <c r="BJ787" s="372">
        <v>10.443</v>
      </c>
      <c r="BK787" s="372">
        <v>10.909000000000001</v>
      </c>
      <c r="BL787" s="372">
        <v>11.851000000000001</v>
      </c>
      <c r="BM787" s="372">
        <v>12.901999999999999</v>
      </c>
      <c r="BN787" s="372">
        <v>13.516</v>
      </c>
      <c r="BO787" s="372">
        <v>13.952999999999999</v>
      </c>
      <c r="BP787" s="372">
        <v>14.635999999999999</v>
      </c>
      <c r="BQ787" s="372">
        <v>15.103</v>
      </c>
      <c r="BR787" s="372">
        <v>16.039000000000001</v>
      </c>
      <c r="BS787" s="372">
        <v>17.827000000000002</v>
      </c>
    </row>
    <row r="788" spans="1:71" x14ac:dyDescent="0.2">
      <c r="A788" s="265">
        <f t="shared" si="375"/>
        <v>12.185</v>
      </c>
      <c r="B788" s="265">
        <f t="shared" si="376"/>
        <v>11.2455</v>
      </c>
      <c r="C788" s="265">
        <f t="shared" si="353"/>
        <v>13.217000000000001</v>
      </c>
      <c r="D788" s="265">
        <f t="shared" si="377"/>
        <v>786</v>
      </c>
      <c r="E788" s="373">
        <f t="shared" si="378"/>
        <v>25.82340862422998</v>
      </c>
      <c r="F788" s="373">
        <f t="shared" si="379"/>
        <v>2.1519507186858315</v>
      </c>
      <c r="G788" s="373">
        <f t="shared" si="380"/>
        <v>34.823408624229984</v>
      </c>
      <c r="H788" s="374">
        <f t="shared" si="381"/>
        <v>0.99459643616722493</v>
      </c>
      <c r="I788" s="374">
        <f t="shared" si="354"/>
        <v>0.94739848262284287</v>
      </c>
      <c r="J788" s="374">
        <f t="shared" si="355"/>
        <v>0.95938425045717823</v>
      </c>
      <c r="K788" s="265" cm="1">
        <f t="array" ref="K788">$G788^gamma_drug4/($G788^gamma_drug4+(AGE_50_drug4+9)^gamma_drug4)</f>
        <v>1</v>
      </c>
      <c r="L788" s="264">
        <f t="shared" si="356"/>
        <v>786</v>
      </c>
      <c r="M788" s="264">
        <f t="shared" si="357"/>
        <v>-0.16155</v>
      </c>
      <c r="N788" s="264">
        <f t="shared" si="358"/>
        <v>12.18505</v>
      </c>
      <c r="O788" s="264">
        <f t="shared" si="359"/>
        <v>0.11985</v>
      </c>
      <c r="P788" s="264">
        <f t="shared" si="360"/>
        <v>8.5075000000000003</v>
      </c>
      <c r="Q788" s="264">
        <f t="shared" si="361"/>
        <v>9.2799999999999994</v>
      </c>
      <c r="R788" s="264">
        <f t="shared" si="362"/>
        <v>9.7684999999999995</v>
      </c>
      <c r="S788" s="264">
        <f t="shared" si="363"/>
        <v>10.038499999999999</v>
      </c>
      <c r="T788" s="264">
        <f t="shared" si="364"/>
        <v>10.472</v>
      </c>
      <c r="U788" s="264">
        <f t="shared" si="365"/>
        <v>10.776499999999999</v>
      </c>
      <c r="V788" s="264">
        <f t="shared" si="366"/>
        <v>11.2455</v>
      </c>
      <c r="W788" s="264">
        <f t="shared" si="367"/>
        <v>12.185</v>
      </c>
      <c r="X788" s="264">
        <f t="shared" si="368"/>
        <v>13.217000000000001</v>
      </c>
      <c r="Y788" s="264">
        <f t="shared" si="369"/>
        <v>13.813499999999999</v>
      </c>
      <c r="Z788" s="264">
        <f t="shared" si="370"/>
        <v>14.2355</v>
      </c>
      <c r="AA788" s="264">
        <f t="shared" si="371"/>
        <v>14.888500000000001</v>
      </c>
      <c r="AB788" s="264">
        <f t="shared" si="372"/>
        <v>15.332000000000001</v>
      </c>
      <c r="AC788" s="264">
        <f t="shared" si="373"/>
        <v>16.213000000000001</v>
      </c>
      <c r="AD788" s="264">
        <f t="shared" si="374"/>
        <v>17.867000000000001</v>
      </c>
      <c r="AF788" s="266">
        <v>786</v>
      </c>
      <c r="AG788" s="266">
        <v>-2.3099999999999999E-2</v>
      </c>
      <c r="AH788" s="266">
        <v>12.5121</v>
      </c>
      <c r="AI788" s="266">
        <v>0.11534</v>
      </c>
      <c r="AJ788" s="266">
        <v>8.7729999999999997</v>
      </c>
      <c r="AK788" s="266">
        <v>9.5749999999999993</v>
      </c>
      <c r="AL788" s="266">
        <v>10.077999999999999</v>
      </c>
      <c r="AM788" s="266">
        <v>10.353999999999999</v>
      </c>
      <c r="AN788" s="266">
        <v>10.795999999999999</v>
      </c>
      <c r="AO788" s="266">
        <v>11.103999999999999</v>
      </c>
      <c r="AP788" s="266">
        <v>11.576000000000001</v>
      </c>
      <c r="AQ788" s="266">
        <v>12.512</v>
      </c>
      <c r="AR788" s="266">
        <v>13.525</v>
      </c>
      <c r="AS788" s="266">
        <v>14.103</v>
      </c>
      <c r="AT788" s="266">
        <v>14.509</v>
      </c>
      <c r="AU788" s="266">
        <v>15.132</v>
      </c>
      <c r="AV788" s="266">
        <v>15.552</v>
      </c>
      <c r="AW788" s="266">
        <v>16.376999999999999</v>
      </c>
      <c r="AX788" s="266">
        <v>17.896000000000001</v>
      </c>
      <c r="BA788" s="372">
        <v>786</v>
      </c>
      <c r="BB788" s="372">
        <v>-0.3</v>
      </c>
      <c r="BC788" s="372">
        <v>11.858000000000001</v>
      </c>
      <c r="BD788" s="372">
        <v>0.12436</v>
      </c>
      <c r="BE788" s="372">
        <v>8.2420000000000009</v>
      </c>
      <c r="BF788" s="372">
        <v>8.9849999999999994</v>
      </c>
      <c r="BG788" s="372">
        <v>9.4589999999999996</v>
      </c>
      <c r="BH788" s="372">
        <v>9.7230000000000008</v>
      </c>
      <c r="BI788" s="372">
        <v>10.148</v>
      </c>
      <c r="BJ788" s="372">
        <v>10.449</v>
      </c>
      <c r="BK788" s="372">
        <v>10.914999999999999</v>
      </c>
      <c r="BL788" s="372">
        <v>11.858000000000001</v>
      </c>
      <c r="BM788" s="372">
        <v>12.909000000000001</v>
      </c>
      <c r="BN788" s="372">
        <v>13.523999999999999</v>
      </c>
      <c r="BO788" s="372">
        <v>13.962</v>
      </c>
      <c r="BP788" s="372">
        <v>14.645</v>
      </c>
      <c r="BQ788" s="372">
        <v>15.112</v>
      </c>
      <c r="BR788" s="372">
        <v>16.048999999999999</v>
      </c>
      <c r="BS788" s="372">
        <v>17.838000000000001</v>
      </c>
    </row>
    <row r="789" spans="1:71" x14ac:dyDescent="0.2">
      <c r="A789" s="265">
        <f t="shared" si="375"/>
        <v>12.192</v>
      </c>
      <c r="B789" s="265">
        <f t="shared" si="376"/>
        <v>11.2515</v>
      </c>
      <c r="C789" s="265">
        <f t="shared" si="353"/>
        <v>13.225</v>
      </c>
      <c r="D789" s="265">
        <f t="shared" si="377"/>
        <v>787</v>
      </c>
      <c r="E789" s="373">
        <f t="shared" si="378"/>
        <v>25.856262833675565</v>
      </c>
      <c r="F789" s="373">
        <f t="shared" si="379"/>
        <v>2.1546885694729636</v>
      </c>
      <c r="G789" s="373">
        <f t="shared" si="380"/>
        <v>34.856262833675565</v>
      </c>
      <c r="H789" s="374">
        <f t="shared" si="381"/>
        <v>0.99461843757917467</v>
      </c>
      <c r="I789" s="374">
        <f t="shared" si="354"/>
        <v>0.9475402249513919</v>
      </c>
      <c r="J789" s="374">
        <f t="shared" si="355"/>
        <v>0.95947968075087764</v>
      </c>
      <c r="K789" s="265" cm="1">
        <f t="array" ref="K789">$G789^gamma_drug4/($G789^gamma_drug4+(AGE_50_drug4+9)^gamma_drug4)</f>
        <v>1</v>
      </c>
      <c r="L789" s="264">
        <f t="shared" si="356"/>
        <v>787</v>
      </c>
      <c r="M789" s="264">
        <f t="shared" si="357"/>
        <v>-0.16164999999999999</v>
      </c>
      <c r="N789" s="264">
        <f t="shared" si="358"/>
        <v>12.191700000000001</v>
      </c>
      <c r="O789" s="264">
        <f t="shared" si="359"/>
        <v>0.119865</v>
      </c>
      <c r="P789" s="264">
        <f t="shared" si="360"/>
        <v>8.5124999999999993</v>
      </c>
      <c r="Q789" s="264">
        <f t="shared" si="361"/>
        <v>9.2850000000000001</v>
      </c>
      <c r="R789" s="264">
        <f t="shared" si="362"/>
        <v>9.7729999999999997</v>
      </c>
      <c r="S789" s="264">
        <f t="shared" si="363"/>
        <v>10.0435</v>
      </c>
      <c r="T789" s="264">
        <f t="shared" si="364"/>
        <v>10.477499999999999</v>
      </c>
      <c r="U789" s="264">
        <f t="shared" si="365"/>
        <v>10.782499999999999</v>
      </c>
      <c r="V789" s="264">
        <f t="shared" si="366"/>
        <v>11.2515</v>
      </c>
      <c r="W789" s="264">
        <f t="shared" si="367"/>
        <v>12.192</v>
      </c>
      <c r="X789" s="264">
        <f t="shared" si="368"/>
        <v>13.225</v>
      </c>
      <c r="Y789" s="264">
        <f t="shared" si="369"/>
        <v>13.8215</v>
      </c>
      <c r="Z789" s="264">
        <f t="shared" si="370"/>
        <v>14.243500000000001</v>
      </c>
      <c r="AA789" s="264">
        <f t="shared" si="371"/>
        <v>14.897500000000001</v>
      </c>
      <c r="AB789" s="264">
        <f t="shared" si="372"/>
        <v>15.3405</v>
      </c>
      <c r="AC789" s="264">
        <f t="shared" si="373"/>
        <v>16.2225</v>
      </c>
      <c r="AD789" s="264">
        <f t="shared" si="374"/>
        <v>17.878</v>
      </c>
      <c r="AF789" s="266">
        <v>787</v>
      </c>
      <c r="AG789" s="266">
        <v>-2.3199999999999998E-2</v>
      </c>
      <c r="AH789" s="266">
        <v>12.518599999999999</v>
      </c>
      <c r="AI789" s="266">
        <v>0.11536</v>
      </c>
      <c r="AJ789" s="266">
        <v>8.7780000000000005</v>
      </c>
      <c r="AK789" s="266">
        <v>9.58</v>
      </c>
      <c r="AL789" s="266">
        <v>10.082000000000001</v>
      </c>
      <c r="AM789" s="266">
        <v>10.359</v>
      </c>
      <c r="AN789" s="266">
        <v>10.801</v>
      </c>
      <c r="AO789" s="266">
        <v>11.11</v>
      </c>
      <c r="AP789" s="266">
        <v>11.582000000000001</v>
      </c>
      <c r="AQ789" s="266">
        <v>12.519</v>
      </c>
      <c r="AR789" s="266">
        <v>13.532999999999999</v>
      </c>
      <c r="AS789" s="266">
        <v>14.111000000000001</v>
      </c>
      <c r="AT789" s="266">
        <v>14.516999999999999</v>
      </c>
      <c r="AU789" s="266">
        <v>15.141</v>
      </c>
      <c r="AV789" s="266">
        <v>15.56</v>
      </c>
      <c r="AW789" s="266">
        <v>16.385999999999999</v>
      </c>
      <c r="AX789" s="266">
        <v>17.907</v>
      </c>
      <c r="BA789" s="372">
        <v>787</v>
      </c>
      <c r="BB789" s="372">
        <v>-0.30009999999999998</v>
      </c>
      <c r="BC789" s="372">
        <v>11.864800000000001</v>
      </c>
      <c r="BD789" s="372">
        <v>0.12436999999999999</v>
      </c>
      <c r="BE789" s="372">
        <v>8.2469999999999999</v>
      </c>
      <c r="BF789" s="372">
        <v>8.99</v>
      </c>
      <c r="BG789" s="372">
        <v>9.4640000000000004</v>
      </c>
      <c r="BH789" s="372">
        <v>9.7279999999999998</v>
      </c>
      <c r="BI789" s="372">
        <v>10.154</v>
      </c>
      <c r="BJ789" s="372">
        <v>10.455</v>
      </c>
      <c r="BK789" s="372">
        <v>10.920999999999999</v>
      </c>
      <c r="BL789" s="372">
        <v>11.865</v>
      </c>
      <c r="BM789" s="372">
        <v>12.917</v>
      </c>
      <c r="BN789" s="372">
        <v>13.532</v>
      </c>
      <c r="BO789" s="372">
        <v>13.97</v>
      </c>
      <c r="BP789" s="372">
        <v>14.654</v>
      </c>
      <c r="BQ789" s="372">
        <v>15.121</v>
      </c>
      <c r="BR789" s="372">
        <v>16.059000000000001</v>
      </c>
      <c r="BS789" s="372">
        <v>17.849</v>
      </c>
    </row>
    <row r="790" spans="1:71" x14ac:dyDescent="0.2">
      <c r="A790" s="265">
        <f t="shared" si="375"/>
        <v>12.198499999999999</v>
      </c>
      <c r="B790" s="265">
        <f t="shared" si="376"/>
        <v>11.257999999999999</v>
      </c>
      <c r="C790" s="265">
        <f t="shared" si="353"/>
        <v>13.2325</v>
      </c>
      <c r="D790" s="265">
        <f t="shared" si="377"/>
        <v>788</v>
      </c>
      <c r="E790" s="373">
        <f t="shared" si="378"/>
        <v>25.88911704312115</v>
      </c>
      <c r="F790" s="373">
        <f t="shared" si="379"/>
        <v>2.1574264202600957</v>
      </c>
      <c r="G790" s="373">
        <f t="shared" si="380"/>
        <v>34.889117043121146</v>
      </c>
      <c r="H790" s="374">
        <f t="shared" si="381"/>
        <v>0.99464032928966706</v>
      </c>
      <c r="I790" s="374">
        <f t="shared" si="354"/>
        <v>0.94768147339858655</v>
      </c>
      <c r="J790" s="374">
        <f t="shared" si="355"/>
        <v>0.95957480666720907</v>
      </c>
      <c r="K790" s="265" cm="1">
        <f t="array" ref="K790">$G790^gamma_drug4/($G790^gamma_drug4+(AGE_50_drug4+9)^gamma_drug4)</f>
        <v>1</v>
      </c>
      <c r="L790" s="264">
        <f t="shared" si="356"/>
        <v>788</v>
      </c>
      <c r="M790" s="264">
        <f t="shared" si="357"/>
        <v>-0.1618</v>
      </c>
      <c r="N790" s="264">
        <f t="shared" si="358"/>
        <v>12.198350000000001</v>
      </c>
      <c r="O790" s="264">
        <f t="shared" si="359"/>
        <v>0.11988</v>
      </c>
      <c r="P790" s="264">
        <f t="shared" si="360"/>
        <v>8.5169999999999995</v>
      </c>
      <c r="Q790" s="264">
        <f t="shared" si="361"/>
        <v>9.2899999999999991</v>
      </c>
      <c r="R790" s="264">
        <f t="shared" si="362"/>
        <v>9.7779999999999987</v>
      </c>
      <c r="S790" s="264">
        <f t="shared" si="363"/>
        <v>10.048999999999999</v>
      </c>
      <c r="T790" s="264">
        <f t="shared" si="364"/>
        <v>10.483000000000001</v>
      </c>
      <c r="U790" s="264">
        <f t="shared" si="365"/>
        <v>10.788</v>
      </c>
      <c r="V790" s="264">
        <f t="shared" si="366"/>
        <v>11.257999999999999</v>
      </c>
      <c r="W790" s="264">
        <f t="shared" si="367"/>
        <v>12.198499999999999</v>
      </c>
      <c r="X790" s="264">
        <f t="shared" si="368"/>
        <v>13.2325</v>
      </c>
      <c r="Y790" s="264">
        <f t="shared" si="369"/>
        <v>13.829000000000001</v>
      </c>
      <c r="Z790" s="264">
        <f t="shared" si="370"/>
        <v>14.2515</v>
      </c>
      <c r="AA790" s="264">
        <f t="shared" si="371"/>
        <v>14.905999999999999</v>
      </c>
      <c r="AB790" s="264">
        <f t="shared" si="372"/>
        <v>15.349500000000001</v>
      </c>
      <c r="AC790" s="264">
        <f t="shared" si="373"/>
        <v>16.2315</v>
      </c>
      <c r="AD790" s="264">
        <f t="shared" si="374"/>
        <v>17.888500000000001</v>
      </c>
      <c r="AF790" s="266">
        <v>788</v>
      </c>
      <c r="AG790" s="266">
        <v>-2.3400000000000001E-2</v>
      </c>
      <c r="AH790" s="266">
        <v>12.525</v>
      </c>
      <c r="AI790" s="266">
        <v>0.11538</v>
      </c>
      <c r="AJ790" s="266">
        <v>8.782</v>
      </c>
      <c r="AK790" s="266">
        <v>9.5850000000000009</v>
      </c>
      <c r="AL790" s="266">
        <v>10.087</v>
      </c>
      <c r="AM790" s="266">
        <v>10.364000000000001</v>
      </c>
      <c r="AN790" s="266">
        <v>10.805999999999999</v>
      </c>
      <c r="AO790" s="266">
        <v>11.115</v>
      </c>
      <c r="AP790" s="266">
        <v>11.587999999999999</v>
      </c>
      <c r="AQ790" s="266">
        <v>12.525</v>
      </c>
      <c r="AR790" s="266">
        <v>13.54</v>
      </c>
      <c r="AS790" s="266">
        <v>14.118</v>
      </c>
      <c r="AT790" s="266">
        <v>14.525</v>
      </c>
      <c r="AU790" s="266">
        <v>15.148999999999999</v>
      </c>
      <c r="AV790" s="266">
        <v>15.569000000000001</v>
      </c>
      <c r="AW790" s="266">
        <v>16.395</v>
      </c>
      <c r="AX790" s="266">
        <v>17.917000000000002</v>
      </c>
      <c r="BA790" s="372">
        <v>788</v>
      </c>
      <c r="BB790" s="372">
        <v>-0.30020000000000002</v>
      </c>
      <c r="BC790" s="372">
        <v>11.871700000000001</v>
      </c>
      <c r="BD790" s="372">
        <v>0.12438</v>
      </c>
      <c r="BE790" s="372">
        <v>8.2520000000000007</v>
      </c>
      <c r="BF790" s="372">
        <v>8.9949999999999992</v>
      </c>
      <c r="BG790" s="372">
        <v>9.4689999999999994</v>
      </c>
      <c r="BH790" s="372">
        <v>9.734</v>
      </c>
      <c r="BI790" s="372">
        <v>10.16</v>
      </c>
      <c r="BJ790" s="372">
        <v>10.461</v>
      </c>
      <c r="BK790" s="372">
        <v>10.928000000000001</v>
      </c>
      <c r="BL790" s="372">
        <v>11.872</v>
      </c>
      <c r="BM790" s="372">
        <v>12.925000000000001</v>
      </c>
      <c r="BN790" s="372">
        <v>13.54</v>
      </c>
      <c r="BO790" s="372">
        <v>13.978</v>
      </c>
      <c r="BP790" s="372">
        <v>14.663</v>
      </c>
      <c r="BQ790" s="372">
        <v>15.13</v>
      </c>
      <c r="BR790" s="372">
        <v>16.068000000000001</v>
      </c>
      <c r="BS790" s="372">
        <v>17.86</v>
      </c>
    </row>
    <row r="791" spans="1:71" x14ac:dyDescent="0.2">
      <c r="A791" s="265">
        <f t="shared" si="375"/>
        <v>12.205</v>
      </c>
      <c r="B791" s="265">
        <f t="shared" si="376"/>
        <v>11.263999999999999</v>
      </c>
      <c r="C791" s="265">
        <f t="shared" si="353"/>
        <v>13.2395</v>
      </c>
      <c r="D791" s="265">
        <f t="shared" si="377"/>
        <v>789</v>
      </c>
      <c r="E791" s="373">
        <f t="shared" si="378"/>
        <v>25.921971252566735</v>
      </c>
      <c r="F791" s="373">
        <f t="shared" si="379"/>
        <v>2.1601642710472277</v>
      </c>
      <c r="G791" s="373">
        <f t="shared" si="380"/>
        <v>34.921971252566735</v>
      </c>
      <c r="H791" s="374">
        <f t="shared" si="381"/>
        <v>0.99466211194431065</v>
      </c>
      <c r="I791" s="374">
        <f t="shared" si="354"/>
        <v>0.94782223003485422</v>
      </c>
      <c r="J791" s="374">
        <f t="shared" si="355"/>
        <v>0.9596696294180781</v>
      </c>
      <c r="K791" s="265" cm="1">
        <f t="array" ref="K791">$G791^gamma_drug4/($G791^gamma_drug4+(AGE_50_drug4+9)^gamma_drug4)</f>
        <v>1</v>
      </c>
      <c r="L791" s="264">
        <f t="shared" si="356"/>
        <v>789</v>
      </c>
      <c r="M791" s="264">
        <f t="shared" si="357"/>
        <v>-0.16195000000000001</v>
      </c>
      <c r="N791" s="264">
        <f t="shared" si="358"/>
        <v>12.20495</v>
      </c>
      <c r="O791" s="264">
        <f t="shared" si="359"/>
        <v>0.119895</v>
      </c>
      <c r="P791" s="264">
        <f t="shared" si="360"/>
        <v>8.5210000000000008</v>
      </c>
      <c r="Q791" s="264">
        <f t="shared" si="361"/>
        <v>9.2944999999999993</v>
      </c>
      <c r="R791" s="264">
        <f t="shared" si="362"/>
        <v>9.7835000000000001</v>
      </c>
      <c r="S791" s="264">
        <f t="shared" si="363"/>
        <v>10.054</v>
      </c>
      <c r="T791" s="264">
        <f t="shared" si="364"/>
        <v>10.4885</v>
      </c>
      <c r="U791" s="264">
        <f t="shared" si="365"/>
        <v>10.794</v>
      </c>
      <c r="V791" s="264">
        <f t="shared" si="366"/>
        <v>11.263999999999999</v>
      </c>
      <c r="W791" s="264">
        <f t="shared" si="367"/>
        <v>12.205</v>
      </c>
      <c r="X791" s="264">
        <f t="shared" si="368"/>
        <v>13.2395</v>
      </c>
      <c r="Y791" s="264">
        <f t="shared" si="369"/>
        <v>13.837</v>
      </c>
      <c r="Z791" s="264">
        <f t="shared" si="370"/>
        <v>14.259</v>
      </c>
      <c r="AA791" s="264">
        <f t="shared" si="371"/>
        <v>14.914</v>
      </c>
      <c r="AB791" s="264">
        <f t="shared" si="372"/>
        <v>15.358499999999999</v>
      </c>
      <c r="AC791" s="264">
        <f t="shared" si="373"/>
        <v>16.241</v>
      </c>
      <c r="AD791" s="264">
        <f t="shared" si="374"/>
        <v>17.8995</v>
      </c>
      <c r="AF791" s="266">
        <v>789</v>
      </c>
      <c r="AG791" s="266">
        <v>-2.3599999999999999E-2</v>
      </c>
      <c r="AH791" s="266">
        <v>12.5314</v>
      </c>
      <c r="AI791" s="266">
        <v>0.1154</v>
      </c>
      <c r="AJ791" s="266">
        <v>8.7859999999999996</v>
      </c>
      <c r="AK791" s="266">
        <v>9.5890000000000004</v>
      </c>
      <c r="AL791" s="266">
        <v>10.092000000000001</v>
      </c>
      <c r="AM791" s="266">
        <v>10.369</v>
      </c>
      <c r="AN791" s="266">
        <v>10.811</v>
      </c>
      <c r="AO791" s="266">
        <v>11.121</v>
      </c>
      <c r="AP791" s="266">
        <v>11.593999999999999</v>
      </c>
      <c r="AQ791" s="266">
        <v>12.531000000000001</v>
      </c>
      <c r="AR791" s="266">
        <v>13.547000000000001</v>
      </c>
      <c r="AS791" s="266">
        <v>14.125999999999999</v>
      </c>
      <c r="AT791" s="266">
        <v>14.532</v>
      </c>
      <c r="AU791" s="266">
        <v>15.157</v>
      </c>
      <c r="AV791" s="266">
        <v>15.577999999999999</v>
      </c>
      <c r="AW791" s="266">
        <v>16.404</v>
      </c>
      <c r="AX791" s="266">
        <v>17.928000000000001</v>
      </c>
      <c r="BA791" s="372">
        <v>789</v>
      </c>
      <c r="BB791" s="372">
        <v>-0.30030000000000001</v>
      </c>
      <c r="BC791" s="372">
        <v>11.878500000000001</v>
      </c>
      <c r="BD791" s="372">
        <v>0.12439</v>
      </c>
      <c r="BE791" s="372">
        <v>8.2560000000000002</v>
      </c>
      <c r="BF791" s="372">
        <v>9</v>
      </c>
      <c r="BG791" s="372">
        <v>9.4749999999999996</v>
      </c>
      <c r="BH791" s="372">
        <v>9.7390000000000008</v>
      </c>
      <c r="BI791" s="372">
        <v>10.166</v>
      </c>
      <c r="BJ791" s="372">
        <v>10.467000000000001</v>
      </c>
      <c r="BK791" s="372">
        <v>10.933999999999999</v>
      </c>
      <c r="BL791" s="372">
        <v>11.879</v>
      </c>
      <c r="BM791" s="372">
        <v>12.932</v>
      </c>
      <c r="BN791" s="372">
        <v>13.548</v>
      </c>
      <c r="BO791" s="372">
        <v>13.986000000000001</v>
      </c>
      <c r="BP791" s="372">
        <v>14.670999999999999</v>
      </c>
      <c r="BQ791" s="372">
        <v>15.138999999999999</v>
      </c>
      <c r="BR791" s="372">
        <v>16.077999999999999</v>
      </c>
      <c r="BS791" s="372">
        <v>17.870999999999999</v>
      </c>
    </row>
    <row r="792" spans="1:71" x14ac:dyDescent="0.2">
      <c r="A792" s="265">
        <f t="shared" si="375"/>
        <v>12.211500000000001</v>
      </c>
      <c r="B792" s="265">
        <f t="shared" si="376"/>
        <v>11.27</v>
      </c>
      <c r="C792" s="265">
        <f t="shared" si="353"/>
        <v>13.246500000000001</v>
      </c>
      <c r="D792" s="265">
        <f t="shared" si="377"/>
        <v>790</v>
      </c>
      <c r="E792" s="373">
        <f t="shared" si="378"/>
        <v>25.95482546201232</v>
      </c>
      <c r="F792" s="373">
        <f t="shared" si="379"/>
        <v>2.1629021218343598</v>
      </c>
      <c r="G792" s="373">
        <f t="shared" si="380"/>
        <v>34.954825462012323</v>
      </c>
      <c r="H792" s="374">
        <f t="shared" si="381"/>
        <v>0.99468378618434727</v>
      </c>
      <c r="I792" s="374">
        <f t="shared" si="354"/>
        <v>0.94796249692071033</v>
      </c>
      <c r="J792" s="374">
        <f t="shared" si="355"/>
        <v>0.95976415020967631</v>
      </c>
      <c r="K792" s="265" cm="1">
        <f t="array" ref="K792">$G792^gamma_drug4/($G792^gamma_drug4+(AGE_50_drug4+9)^gamma_drug4)</f>
        <v>1</v>
      </c>
      <c r="L792" s="264">
        <f t="shared" si="356"/>
        <v>790</v>
      </c>
      <c r="M792" s="264">
        <f t="shared" si="357"/>
        <v>-0.16205</v>
      </c>
      <c r="N792" s="264">
        <f t="shared" si="358"/>
        <v>12.211550000000001</v>
      </c>
      <c r="O792" s="264">
        <f t="shared" si="359"/>
        <v>0.11990999999999999</v>
      </c>
      <c r="P792" s="264">
        <f t="shared" si="360"/>
        <v>8.5254999999999992</v>
      </c>
      <c r="Q792" s="264">
        <f t="shared" si="361"/>
        <v>9.2995000000000001</v>
      </c>
      <c r="R792" s="264">
        <f t="shared" si="362"/>
        <v>9.7884999999999991</v>
      </c>
      <c r="S792" s="264">
        <f t="shared" si="363"/>
        <v>10.0595</v>
      </c>
      <c r="T792" s="264">
        <f t="shared" si="364"/>
        <v>10.494</v>
      </c>
      <c r="U792" s="264">
        <f t="shared" si="365"/>
        <v>10.7995</v>
      </c>
      <c r="V792" s="264">
        <f t="shared" si="366"/>
        <v>11.27</v>
      </c>
      <c r="W792" s="264">
        <f t="shared" si="367"/>
        <v>12.211500000000001</v>
      </c>
      <c r="X792" s="264">
        <f t="shared" si="368"/>
        <v>13.246500000000001</v>
      </c>
      <c r="Y792" s="264">
        <f t="shared" si="369"/>
        <v>13.8445</v>
      </c>
      <c r="Z792" s="264">
        <f t="shared" si="370"/>
        <v>14.267499999999998</v>
      </c>
      <c r="AA792" s="264">
        <f t="shared" si="371"/>
        <v>14.923</v>
      </c>
      <c r="AB792" s="264">
        <f t="shared" si="372"/>
        <v>15.3675</v>
      </c>
      <c r="AC792" s="264">
        <f t="shared" si="373"/>
        <v>16.251000000000001</v>
      </c>
      <c r="AD792" s="264">
        <f t="shared" si="374"/>
        <v>17.91</v>
      </c>
      <c r="AF792" s="266">
        <v>790</v>
      </c>
      <c r="AG792" s="266">
        <v>-2.3699999999999999E-2</v>
      </c>
      <c r="AH792" s="266">
        <v>12.537800000000001</v>
      </c>
      <c r="AI792" s="266">
        <v>0.11541999999999999</v>
      </c>
      <c r="AJ792" s="266">
        <v>8.7899999999999991</v>
      </c>
      <c r="AK792" s="266">
        <v>9.5939999999999994</v>
      </c>
      <c r="AL792" s="266">
        <v>10.097</v>
      </c>
      <c r="AM792" s="266">
        <v>10.374000000000001</v>
      </c>
      <c r="AN792" s="266">
        <v>10.817</v>
      </c>
      <c r="AO792" s="266">
        <v>11.125999999999999</v>
      </c>
      <c r="AP792" s="266">
        <v>11.6</v>
      </c>
      <c r="AQ792" s="266">
        <v>12.538</v>
      </c>
      <c r="AR792" s="266">
        <v>13.554</v>
      </c>
      <c r="AS792" s="266">
        <v>14.132999999999999</v>
      </c>
      <c r="AT792" s="266">
        <v>14.54</v>
      </c>
      <c r="AU792" s="266">
        <v>15.166</v>
      </c>
      <c r="AV792" s="266">
        <v>15.586</v>
      </c>
      <c r="AW792" s="266">
        <v>16.414000000000001</v>
      </c>
      <c r="AX792" s="266">
        <v>17.937999999999999</v>
      </c>
      <c r="BA792" s="372">
        <v>790</v>
      </c>
      <c r="BB792" s="372">
        <v>-0.3004</v>
      </c>
      <c r="BC792" s="372">
        <v>11.885300000000001</v>
      </c>
      <c r="BD792" s="372">
        <v>0.1244</v>
      </c>
      <c r="BE792" s="372">
        <v>8.2609999999999992</v>
      </c>
      <c r="BF792" s="372">
        <v>9.0050000000000008</v>
      </c>
      <c r="BG792" s="372">
        <v>9.48</v>
      </c>
      <c r="BH792" s="372">
        <v>9.7449999999999992</v>
      </c>
      <c r="BI792" s="372">
        <v>10.170999999999999</v>
      </c>
      <c r="BJ792" s="372">
        <v>10.473000000000001</v>
      </c>
      <c r="BK792" s="372">
        <v>10.94</v>
      </c>
      <c r="BL792" s="372">
        <v>11.885</v>
      </c>
      <c r="BM792" s="372">
        <v>12.939</v>
      </c>
      <c r="BN792" s="372">
        <v>13.555999999999999</v>
      </c>
      <c r="BO792" s="372">
        <v>13.994999999999999</v>
      </c>
      <c r="BP792" s="372">
        <v>14.68</v>
      </c>
      <c r="BQ792" s="372">
        <v>15.148999999999999</v>
      </c>
      <c r="BR792" s="372">
        <v>16.088000000000001</v>
      </c>
      <c r="BS792" s="372">
        <v>17.882000000000001</v>
      </c>
    </row>
    <row r="793" spans="1:71" x14ac:dyDescent="0.2">
      <c r="A793" s="265">
        <f t="shared" si="375"/>
        <v>12.218</v>
      </c>
      <c r="B793" s="265">
        <f t="shared" si="376"/>
        <v>11.275500000000001</v>
      </c>
      <c r="C793" s="265">
        <f t="shared" si="353"/>
        <v>13.254</v>
      </c>
      <c r="D793" s="265">
        <f t="shared" si="377"/>
        <v>791</v>
      </c>
      <c r="E793" s="373">
        <f t="shared" si="378"/>
        <v>25.987679671457904</v>
      </c>
      <c r="F793" s="373">
        <f t="shared" si="379"/>
        <v>2.1656399726214923</v>
      </c>
      <c r="G793" s="373">
        <f t="shared" si="380"/>
        <v>34.987679671457904</v>
      </c>
      <c r="H793" s="374">
        <f t="shared" si="381"/>
        <v>0.99470535264668558</v>
      </c>
      <c r="I793" s="374">
        <f t="shared" si="354"/>
        <v>0.94810227610681186</v>
      </c>
      <c r="J793" s="374">
        <f t="shared" si="355"/>
        <v>0.95985837024251308</v>
      </c>
      <c r="K793" s="265" cm="1">
        <f t="array" ref="K793">$G793^gamma_drug4/($G793^gamma_drug4+(AGE_50_drug4+9)^gamma_drug4)</f>
        <v>1</v>
      </c>
      <c r="L793" s="264">
        <f t="shared" si="356"/>
        <v>791</v>
      </c>
      <c r="M793" s="264">
        <f t="shared" si="357"/>
        <v>-0.16219999999999998</v>
      </c>
      <c r="N793" s="264">
        <f t="shared" si="358"/>
        <v>12.2182</v>
      </c>
      <c r="O793" s="264">
        <f t="shared" si="359"/>
        <v>0.119925</v>
      </c>
      <c r="P793" s="264">
        <f t="shared" si="360"/>
        <v>8.5295000000000005</v>
      </c>
      <c r="Q793" s="264">
        <f t="shared" si="361"/>
        <v>9.3040000000000003</v>
      </c>
      <c r="R793" s="264">
        <f t="shared" si="362"/>
        <v>9.7934999999999999</v>
      </c>
      <c r="S793" s="264">
        <f t="shared" si="363"/>
        <v>10.064499999999999</v>
      </c>
      <c r="T793" s="264">
        <f t="shared" si="364"/>
        <v>10.499499999999999</v>
      </c>
      <c r="U793" s="264">
        <f t="shared" si="365"/>
        <v>10.805499999999999</v>
      </c>
      <c r="V793" s="264">
        <f t="shared" si="366"/>
        <v>11.275500000000001</v>
      </c>
      <c r="W793" s="264">
        <f t="shared" si="367"/>
        <v>12.218</v>
      </c>
      <c r="X793" s="264">
        <f t="shared" si="368"/>
        <v>13.254</v>
      </c>
      <c r="Y793" s="264">
        <f t="shared" si="369"/>
        <v>13.852499999999999</v>
      </c>
      <c r="Z793" s="264">
        <f t="shared" si="370"/>
        <v>14.275500000000001</v>
      </c>
      <c r="AA793" s="264">
        <f t="shared" si="371"/>
        <v>14.9315</v>
      </c>
      <c r="AB793" s="264">
        <f t="shared" si="372"/>
        <v>15.3765</v>
      </c>
      <c r="AC793" s="264">
        <f t="shared" si="373"/>
        <v>16.2605</v>
      </c>
      <c r="AD793" s="264">
        <f t="shared" si="374"/>
        <v>17.920999999999999</v>
      </c>
      <c r="AF793" s="266">
        <v>791</v>
      </c>
      <c r="AG793" s="266">
        <v>-2.3900000000000001E-2</v>
      </c>
      <c r="AH793" s="266">
        <v>12.5442</v>
      </c>
      <c r="AI793" s="266">
        <v>0.11544</v>
      </c>
      <c r="AJ793" s="266">
        <v>8.7940000000000005</v>
      </c>
      <c r="AK793" s="266">
        <v>9.5980000000000008</v>
      </c>
      <c r="AL793" s="266">
        <v>10.102</v>
      </c>
      <c r="AM793" s="266">
        <v>10.379</v>
      </c>
      <c r="AN793" s="266">
        <v>10.821999999999999</v>
      </c>
      <c r="AO793" s="266">
        <v>11.132</v>
      </c>
      <c r="AP793" s="266">
        <v>11.605</v>
      </c>
      <c r="AQ793" s="266">
        <v>12.544</v>
      </c>
      <c r="AR793" s="266">
        <v>13.561</v>
      </c>
      <c r="AS793" s="266">
        <v>14.141</v>
      </c>
      <c r="AT793" s="266">
        <v>14.548</v>
      </c>
      <c r="AU793" s="266">
        <v>15.173999999999999</v>
      </c>
      <c r="AV793" s="266">
        <v>15.595000000000001</v>
      </c>
      <c r="AW793" s="266">
        <v>16.422999999999998</v>
      </c>
      <c r="AX793" s="266">
        <v>17.949000000000002</v>
      </c>
      <c r="BA793" s="372">
        <v>791</v>
      </c>
      <c r="BB793" s="372">
        <v>-0.30049999999999999</v>
      </c>
      <c r="BC793" s="372">
        <v>11.892200000000001</v>
      </c>
      <c r="BD793" s="372">
        <v>0.12441000000000001</v>
      </c>
      <c r="BE793" s="372">
        <v>8.2650000000000006</v>
      </c>
      <c r="BF793" s="372">
        <v>9.01</v>
      </c>
      <c r="BG793" s="372">
        <v>9.4849999999999994</v>
      </c>
      <c r="BH793" s="372">
        <v>9.75</v>
      </c>
      <c r="BI793" s="372">
        <v>10.177</v>
      </c>
      <c r="BJ793" s="372">
        <v>10.478999999999999</v>
      </c>
      <c r="BK793" s="372">
        <v>10.946</v>
      </c>
      <c r="BL793" s="372">
        <v>11.891999999999999</v>
      </c>
      <c r="BM793" s="372">
        <v>12.946999999999999</v>
      </c>
      <c r="BN793" s="372">
        <v>13.564</v>
      </c>
      <c r="BO793" s="372">
        <v>14.003</v>
      </c>
      <c r="BP793" s="372">
        <v>14.689</v>
      </c>
      <c r="BQ793" s="372">
        <v>15.157999999999999</v>
      </c>
      <c r="BR793" s="372">
        <v>16.097999999999999</v>
      </c>
      <c r="BS793" s="372">
        <v>17.893000000000001</v>
      </c>
    </row>
    <row r="794" spans="1:71" x14ac:dyDescent="0.2">
      <c r="A794" s="265">
        <f t="shared" si="375"/>
        <v>12.225</v>
      </c>
      <c r="B794" s="265">
        <f t="shared" si="376"/>
        <v>11.282</v>
      </c>
      <c r="C794" s="265">
        <f t="shared" si="353"/>
        <v>13.2615</v>
      </c>
      <c r="D794" s="265">
        <f t="shared" si="377"/>
        <v>792</v>
      </c>
      <c r="E794" s="373">
        <f t="shared" si="378"/>
        <v>26.020533880903489</v>
      </c>
      <c r="F794" s="373">
        <f t="shared" si="379"/>
        <v>2.1683778234086244</v>
      </c>
      <c r="G794" s="373">
        <f t="shared" si="380"/>
        <v>35.020533880903486</v>
      </c>
      <c r="H794" s="374">
        <f t="shared" si="381"/>
        <v>0.99472681196393398</v>
      </c>
      <c r="I794" s="374">
        <f t="shared" si="354"/>
        <v>0.9482415696340073</v>
      </c>
      <c r="J794" s="374">
        <f t="shared" si="355"/>
        <v>0.95995229071144517</v>
      </c>
      <c r="K794" s="265" cm="1">
        <f t="array" ref="K794">$G794^gamma_drug4/($G794^gamma_drug4+(AGE_50_drug4+9)^gamma_drug4)</f>
        <v>1</v>
      </c>
      <c r="L794" s="264">
        <f t="shared" si="356"/>
        <v>792</v>
      </c>
      <c r="M794" s="264">
        <f t="shared" si="357"/>
        <v>-0.16234999999999999</v>
      </c>
      <c r="N794" s="264">
        <f t="shared" si="358"/>
        <v>12.224799999999998</v>
      </c>
      <c r="O794" s="264">
        <f t="shared" si="359"/>
        <v>0.11993000000000001</v>
      </c>
      <c r="P794" s="264">
        <f t="shared" si="360"/>
        <v>8.5339999999999989</v>
      </c>
      <c r="Q794" s="264">
        <f t="shared" si="361"/>
        <v>9.3090000000000011</v>
      </c>
      <c r="R794" s="264">
        <f t="shared" si="362"/>
        <v>9.7989999999999995</v>
      </c>
      <c r="S794" s="264">
        <f t="shared" si="363"/>
        <v>10.07</v>
      </c>
      <c r="T794" s="264">
        <f t="shared" si="364"/>
        <v>10.504999999999999</v>
      </c>
      <c r="U794" s="264">
        <f t="shared" si="365"/>
        <v>10.811</v>
      </c>
      <c r="V794" s="264">
        <f t="shared" si="366"/>
        <v>11.282</v>
      </c>
      <c r="W794" s="264">
        <f t="shared" si="367"/>
        <v>12.225</v>
      </c>
      <c r="X794" s="264">
        <f t="shared" si="368"/>
        <v>13.2615</v>
      </c>
      <c r="Y794" s="264">
        <f t="shared" si="369"/>
        <v>13.859500000000001</v>
      </c>
      <c r="Z794" s="264">
        <f t="shared" si="370"/>
        <v>14.2835</v>
      </c>
      <c r="AA794" s="264">
        <f t="shared" si="371"/>
        <v>14.939499999999999</v>
      </c>
      <c r="AB794" s="264">
        <f t="shared" si="372"/>
        <v>15.384499999999999</v>
      </c>
      <c r="AC794" s="264">
        <f t="shared" si="373"/>
        <v>16.269500000000001</v>
      </c>
      <c r="AD794" s="264">
        <f t="shared" si="374"/>
        <v>17.9315</v>
      </c>
      <c r="AF794" s="266">
        <v>792</v>
      </c>
      <c r="AG794" s="266">
        <v>-2.41E-2</v>
      </c>
      <c r="AH794" s="266">
        <v>12.550599999999999</v>
      </c>
      <c r="AI794" s="266">
        <v>0.11545</v>
      </c>
      <c r="AJ794" s="266">
        <v>8.798</v>
      </c>
      <c r="AK794" s="266">
        <v>9.6029999999999998</v>
      </c>
      <c r="AL794" s="266">
        <v>10.106999999999999</v>
      </c>
      <c r="AM794" s="266">
        <v>10.384</v>
      </c>
      <c r="AN794" s="266">
        <v>10.827</v>
      </c>
      <c r="AO794" s="266">
        <v>11.137</v>
      </c>
      <c r="AP794" s="266">
        <v>11.611000000000001</v>
      </c>
      <c r="AQ794" s="266">
        <v>12.551</v>
      </c>
      <c r="AR794" s="266">
        <v>13.568</v>
      </c>
      <c r="AS794" s="266">
        <v>14.148</v>
      </c>
      <c r="AT794" s="266">
        <v>14.555999999999999</v>
      </c>
      <c r="AU794" s="266">
        <v>15.182</v>
      </c>
      <c r="AV794" s="266">
        <v>15.603</v>
      </c>
      <c r="AW794" s="266">
        <v>16.431999999999999</v>
      </c>
      <c r="AX794" s="266">
        <v>17.959</v>
      </c>
      <c r="BA794" s="372">
        <v>792</v>
      </c>
      <c r="BB794" s="372">
        <v>-0.30059999999999998</v>
      </c>
      <c r="BC794" s="372">
        <v>11.898999999999999</v>
      </c>
      <c r="BD794" s="372">
        <v>0.12441000000000001</v>
      </c>
      <c r="BE794" s="372">
        <v>8.27</v>
      </c>
      <c r="BF794" s="372">
        <v>9.0150000000000006</v>
      </c>
      <c r="BG794" s="372">
        <v>9.4909999999999997</v>
      </c>
      <c r="BH794" s="372">
        <v>9.7560000000000002</v>
      </c>
      <c r="BI794" s="372">
        <v>10.183</v>
      </c>
      <c r="BJ794" s="372">
        <v>10.484999999999999</v>
      </c>
      <c r="BK794" s="372">
        <v>10.952999999999999</v>
      </c>
      <c r="BL794" s="372">
        <v>11.898999999999999</v>
      </c>
      <c r="BM794" s="372">
        <v>12.955</v>
      </c>
      <c r="BN794" s="372">
        <v>13.571</v>
      </c>
      <c r="BO794" s="372">
        <v>14.010999999999999</v>
      </c>
      <c r="BP794" s="372">
        <v>14.696999999999999</v>
      </c>
      <c r="BQ794" s="372">
        <v>15.166</v>
      </c>
      <c r="BR794" s="372">
        <v>16.106999999999999</v>
      </c>
      <c r="BS794" s="372">
        <v>17.904</v>
      </c>
    </row>
    <row r="795" spans="1:71" x14ac:dyDescent="0.2">
      <c r="A795" s="265">
        <f t="shared" si="375"/>
        <v>12.2315</v>
      </c>
      <c r="B795" s="265">
        <f t="shared" si="376"/>
        <v>11.288</v>
      </c>
      <c r="C795" s="265">
        <f t="shared" si="353"/>
        <v>13.2685</v>
      </c>
      <c r="D795" s="265">
        <f t="shared" si="377"/>
        <v>793</v>
      </c>
      <c r="E795" s="373">
        <f t="shared" si="378"/>
        <v>26.053388090349078</v>
      </c>
      <c r="F795" s="373">
        <f t="shared" si="379"/>
        <v>2.1711156741957565</v>
      </c>
      <c r="G795" s="373">
        <f t="shared" si="380"/>
        <v>35.053388090349074</v>
      </c>
      <c r="H795" s="374">
        <f t="shared" si="381"/>
        <v>0.99474816476443306</v>
      </c>
      <c r="I795" s="374">
        <f t="shared" si="354"/>
        <v>0.94838037953338861</v>
      </c>
      <c r="J795" s="374">
        <f t="shared" si="355"/>
        <v>0.96004591280570728</v>
      </c>
      <c r="K795" s="265" cm="1">
        <f t="array" ref="K795">$G795^gamma_drug4/($G795^gamma_drug4+(AGE_50_drug4+9)^gamma_drug4)</f>
        <v>1</v>
      </c>
      <c r="L795" s="264">
        <f t="shared" si="356"/>
        <v>793</v>
      </c>
      <c r="M795" s="264">
        <f t="shared" si="357"/>
        <v>-0.16245000000000001</v>
      </c>
      <c r="N795" s="264">
        <f t="shared" si="358"/>
        <v>12.231400000000001</v>
      </c>
      <c r="O795" s="264">
        <f t="shared" si="359"/>
        <v>0.119945</v>
      </c>
      <c r="P795" s="264">
        <f t="shared" si="360"/>
        <v>8.5384999999999991</v>
      </c>
      <c r="Q795" s="264">
        <f t="shared" si="361"/>
        <v>9.3134999999999994</v>
      </c>
      <c r="R795" s="264">
        <f t="shared" si="362"/>
        <v>9.8034999999999997</v>
      </c>
      <c r="S795" s="264">
        <f t="shared" si="363"/>
        <v>10.074999999999999</v>
      </c>
      <c r="T795" s="264">
        <f t="shared" si="364"/>
        <v>10.510999999999999</v>
      </c>
      <c r="U795" s="264">
        <f t="shared" si="365"/>
        <v>10.817</v>
      </c>
      <c r="V795" s="264">
        <f t="shared" si="366"/>
        <v>11.288</v>
      </c>
      <c r="W795" s="264">
        <f t="shared" si="367"/>
        <v>12.2315</v>
      </c>
      <c r="X795" s="264">
        <f t="shared" si="368"/>
        <v>13.2685</v>
      </c>
      <c r="Y795" s="264">
        <f t="shared" si="369"/>
        <v>13.8675</v>
      </c>
      <c r="Z795" s="264">
        <f t="shared" si="370"/>
        <v>14.291499999999999</v>
      </c>
      <c r="AA795" s="264">
        <f t="shared" si="371"/>
        <v>14.948</v>
      </c>
      <c r="AB795" s="264">
        <f t="shared" si="372"/>
        <v>15.3935</v>
      </c>
      <c r="AC795" s="264">
        <f t="shared" si="373"/>
        <v>16.279</v>
      </c>
      <c r="AD795" s="264">
        <f t="shared" si="374"/>
        <v>17.942</v>
      </c>
      <c r="AF795" s="266">
        <v>793</v>
      </c>
      <c r="AG795" s="266">
        <v>-2.4199999999999999E-2</v>
      </c>
      <c r="AH795" s="266">
        <v>12.557</v>
      </c>
      <c r="AI795" s="266">
        <v>0.11547</v>
      </c>
      <c r="AJ795" s="266">
        <v>8.8019999999999996</v>
      </c>
      <c r="AK795" s="266">
        <v>9.6069999999999993</v>
      </c>
      <c r="AL795" s="266">
        <v>10.111000000000001</v>
      </c>
      <c r="AM795" s="266">
        <v>10.388999999999999</v>
      </c>
      <c r="AN795" s="266">
        <v>10.833</v>
      </c>
      <c r="AO795" s="266">
        <v>11.143000000000001</v>
      </c>
      <c r="AP795" s="266">
        <v>11.617000000000001</v>
      </c>
      <c r="AQ795" s="266">
        <v>12.557</v>
      </c>
      <c r="AR795" s="266">
        <v>13.574999999999999</v>
      </c>
      <c r="AS795" s="266">
        <v>14.156000000000001</v>
      </c>
      <c r="AT795" s="266">
        <v>14.564</v>
      </c>
      <c r="AU795" s="266">
        <v>15.19</v>
      </c>
      <c r="AV795" s="266">
        <v>15.612</v>
      </c>
      <c r="AW795" s="266">
        <v>16.440999999999999</v>
      </c>
      <c r="AX795" s="266">
        <v>17.969000000000001</v>
      </c>
      <c r="BA795" s="372">
        <v>793</v>
      </c>
      <c r="BB795" s="372">
        <v>-0.30070000000000002</v>
      </c>
      <c r="BC795" s="372">
        <v>11.905799999999999</v>
      </c>
      <c r="BD795" s="372">
        <v>0.12442</v>
      </c>
      <c r="BE795" s="372">
        <v>8.2750000000000004</v>
      </c>
      <c r="BF795" s="372">
        <v>9.02</v>
      </c>
      <c r="BG795" s="372">
        <v>9.4960000000000004</v>
      </c>
      <c r="BH795" s="372">
        <v>9.7609999999999992</v>
      </c>
      <c r="BI795" s="372">
        <v>10.189</v>
      </c>
      <c r="BJ795" s="372">
        <v>10.491</v>
      </c>
      <c r="BK795" s="372">
        <v>10.959</v>
      </c>
      <c r="BL795" s="372">
        <v>11.906000000000001</v>
      </c>
      <c r="BM795" s="372">
        <v>12.962</v>
      </c>
      <c r="BN795" s="372">
        <v>13.579000000000001</v>
      </c>
      <c r="BO795" s="372">
        <v>14.019</v>
      </c>
      <c r="BP795" s="372">
        <v>14.706</v>
      </c>
      <c r="BQ795" s="372">
        <v>15.175000000000001</v>
      </c>
      <c r="BR795" s="372">
        <v>16.117000000000001</v>
      </c>
      <c r="BS795" s="372">
        <v>17.914999999999999</v>
      </c>
    </row>
    <row r="796" spans="1:71" x14ac:dyDescent="0.2">
      <c r="A796" s="265">
        <f t="shared" si="375"/>
        <v>12.238</v>
      </c>
      <c r="B796" s="265">
        <f t="shared" si="376"/>
        <v>11.294</v>
      </c>
      <c r="C796" s="265">
        <f t="shared" si="353"/>
        <v>13.276</v>
      </c>
      <c r="D796" s="265">
        <f t="shared" si="377"/>
        <v>794</v>
      </c>
      <c r="E796" s="373">
        <f t="shared" si="378"/>
        <v>26.086242299794662</v>
      </c>
      <c r="F796" s="373">
        <f t="shared" si="379"/>
        <v>2.1738535249828885</v>
      </c>
      <c r="G796" s="373">
        <f t="shared" si="380"/>
        <v>35.086242299794662</v>
      </c>
      <c r="H796" s="374">
        <f t="shared" si="381"/>
        <v>0.99476941167228816</v>
      </c>
      <c r="I796" s="374">
        <f t="shared" si="354"/>
        <v>0.94851870782634184</v>
      </c>
      <c r="J796" s="374">
        <f t="shared" si="355"/>
        <v>0.96013923770894272</v>
      </c>
      <c r="K796" s="265" cm="1">
        <f t="array" ref="K796">$G796^gamma_drug4/($G796^gamma_drug4+(AGE_50_drug4+9)^gamma_drug4)</f>
        <v>1</v>
      </c>
      <c r="L796" s="264">
        <f t="shared" si="356"/>
        <v>794</v>
      </c>
      <c r="M796" s="264">
        <f t="shared" si="357"/>
        <v>-0.16255</v>
      </c>
      <c r="N796" s="264">
        <f t="shared" si="358"/>
        <v>12.238</v>
      </c>
      <c r="O796" s="264">
        <f t="shared" si="359"/>
        <v>0.11996</v>
      </c>
      <c r="P796" s="264">
        <f t="shared" si="360"/>
        <v>8.5425000000000004</v>
      </c>
      <c r="Q796" s="264">
        <f t="shared" si="361"/>
        <v>9.3185000000000002</v>
      </c>
      <c r="R796" s="264">
        <f t="shared" si="362"/>
        <v>9.8084999999999987</v>
      </c>
      <c r="S796" s="264">
        <f t="shared" si="363"/>
        <v>10.080500000000001</v>
      </c>
      <c r="T796" s="264">
        <f t="shared" si="364"/>
        <v>10.516</v>
      </c>
      <c r="U796" s="264">
        <f t="shared" si="365"/>
        <v>10.8225</v>
      </c>
      <c r="V796" s="264">
        <f t="shared" si="366"/>
        <v>11.294</v>
      </c>
      <c r="W796" s="264">
        <f t="shared" si="367"/>
        <v>12.238</v>
      </c>
      <c r="X796" s="264">
        <f t="shared" si="368"/>
        <v>13.276</v>
      </c>
      <c r="Y796" s="264">
        <f t="shared" si="369"/>
        <v>13.875</v>
      </c>
      <c r="Z796" s="264">
        <f t="shared" si="370"/>
        <v>14.298999999999999</v>
      </c>
      <c r="AA796" s="264">
        <f t="shared" si="371"/>
        <v>14.9565</v>
      </c>
      <c r="AB796" s="264">
        <f t="shared" si="372"/>
        <v>15.401999999999999</v>
      </c>
      <c r="AC796" s="264">
        <f t="shared" si="373"/>
        <v>16.288</v>
      </c>
      <c r="AD796" s="264">
        <f t="shared" si="374"/>
        <v>17.952500000000001</v>
      </c>
      <c r="AF796" s="266">
        <v>794</v>
      </c>
      <c r="AG796" s="266">
        <v>-2.4400000000000002E-2</v>
      </c>
      <c r="AH796" s="266">
        <v>12.5634</v>
      </c>
      <c r="AI796" s="266">
        <v>0.11549</v>
      </c>
      <c r="AJ796" s="266">
        <v>8.8059999999999992</v>
      </c>
      <c r="AK796" s="266">
        <v>9.6120000000000001</v>
      </c>
      <c r="AL796" s="266">
        <v>10.116</v>
      </c>
      <c r="AM796" s="266">
        <v>10.394</v>
      </c>
      <c r="AN796" s="266">
        <v>10.837999999999999</v>
      </c>
      <c r="AO796" s="266">
        <v>11.148</v>
      </c>
      <c r="AP796" s="266">
        <v>11.622999999999999</v>
      </c>
      <c r="AQ796" s="266">
        <v>12.563000000000001</v>
      </c>
      <c r="AR796" s="266">
        <v>13.582000000000001</v>
      </c>
      <c r="AS796" s="266">
        <v>14.163</v>
      </c>
      <c r="AT796" s="266">
        <v>14.571</v>
      </c>
      <c r="AU796" s="266">
        <v>15.198</v>
      </c>
      <c r="AV796" s="266">
        <v>15.62</v>
      </c>
      <c r="AW796" s="266">
        <v>16.45</v>
      </c>
      <c r="AX796" s="266">
        <v>17.98</v>
      </c>
      <c r="BA796" s="372">
        <v>794</v>
      </c>
      <c r="BB796" s="372">
        <v>-0.30070000000000002</v>
      </c>
      <c r="BC796" s="372">
        <v>11.912599999999999</v>
      </c>
      <c r="BD796" s="372">
        <v>0.12443</v>
      </c>
      <c r="BE796" s="372">
        <v>8.2789999999999999</v>
      </c>
      <c r="BF796" s="372">
        <v>9.0250000000000004</v>
      </c>
      <c r="BG796" s="372">
        <v>9.5009999999999994</v>
      </c>
      <c r="BH796" s="372">
        <v>9.7669999999999995</v>
      </c>
      <c r="BI796" s="372">
        <v>10.194000000000001</v>
      </c>
      <c r="BJ796" s="372">
        <v>10.497</v>
      </c>
      <c r="BK796" s="372">
        <v>10.965</v>
      </c>
      <c r="BL796" s="372">
        <v>11.913</v>
      </c>
      <c r="BM796" s="372">
        <v>12.97</v>
      </c>
      <c r="BN796" s="372">
        <v>13.587</v>
      </c>
      <c r="BO796" s="372">
        <v>14.026999999999999</v>
      </c>
      <c r="BP796" s="372">
        <v>14.715</v>
      </c>
      <c r="BQ796" s="372">
        <v>15.183999999999999</v>
      </c>
      <c r="BR796" s="372">
        <v>16.126000000000001</v>
      </c>
      <c r="BS796" s="372">
        <v>17.925000000000001</v>
      </c>
    </row>
    <row r="797" spans="1:71" x14ac:dyDescent="0.2">
      <c r="A797" s="265">
        <f t="shared" si="375"/>
        <v>12.2445</v>
      </c>
      <c r="B797" s="265">
        <f t="shared" si="376"/>
        <v>11.3</v>
      </c>
      <c r="C797" s="265">
        <f t="shared" si="353"/>
        <v>13.283000000000001</v>
      </c>
      <c r="D797" s="265">
        <f t="shared" si="377"/>
        <v>795</v>
      </c>
      <c r="E797" s="373">
        <f t="shared" si="378"/>
        <v>26.119096509240247</v>
      </c>
      <c r="F797" s="373">
        <f t="shared" si="379"/>
        <v>2.1765913757700206</v>
      </c>
      <c r="G797" s="373">
        <f t="shared" si="380"/>
        <v>35.119096509240251</v>
      </c>
      <c r="H797" s="374">
        <f t="shared" si="381"/>
        <v>0.99479055330740185</v>
      </c>
      <c r="I797" s="374">
        <f t="shared" si="354"/>
        <v>0.94865655652459735</v>
      </c>
      <c r="J797" s="374">
        <f t="shared" si="355"/>
        <v>0.96023226659923255</v>
      </c>
      <c r="K797" s="265" cm="1">
        <f t="array" ref="K797">$G797^gamma_drug4/($G797^gamma_drug4+(AGE_50_drug4+9)^gamma_drug4)</f>
        <v>1</v>
      </c>
      <c r="L797" s="264">
        <f t="shared" si="356"/>
        <v>795</v>
      </c>
      <c r="M797" s="264">
        <f t="shared" si="357"/>
        <v>-0.16270000000000001</v>
      </c>
      <c r="N797" s="264">
        <f t="shared" si="358"/>
        <v>12.2446</v>
      </c>
      <c r="O797" s="264">
        <f t="shared" si="359"/>
        <v>0.119975</v>
      </c>
      <c r="P797" s="264">
        <f t="shared" si="360"/>
        <v>8.5470000000000006</v>
      </c>
      <c r="Q797" s="264">
        <f t="shared" si="361"/>
        <v>9.3230000000000004</v>
      </c>
      <c r="R797" s="264">
        <f t="shared" si="362"/>
        <v>9.8140000000000001</v>
      </c>
      <c r="S797" s="264">
        <f t="shared" si="363"/>
        <v>10.0855</v>
      </c>
      <c r="T797" s="264">
        <f t="shared" si="364"/>
        <v>10.5215</v>
      </c>
      <c r="U797" s="264">
        <f t="shared" si="365"/>
        <v>10.8285</v>
      </c>
      <c r="V797" s="264">
        <f t="shared" si="366"/>
        <v>11.3</v>
      </c>
      <c r="W797" s="264">
        <f t="shared" si="367"/>
        <v>12.2445</v>
      </c>
      <c r="X797" s="264">
        <f t="shared" si="368"/>
        <v>13.283000000000001</v>
      </c>
      <c r="Y797" s="264">
        <f t="shared" si="369"/>
        <v>13.882999999999999</v>
      </c>
      <c r="Z797" s="264">
        <f t="shared" si="370"/>
        <v>14.307500000000001</v>
      </c>
      <c r="AA797" s="264">
        <f t="shared" si="371"/>
        <v>14.965</v>
      </c>
      <c r="AB797" s="264">
        <f t="shared" si="372"/>
        <v>15.411</v>
      </c>
      <c r="AC797" s="264">
        <f t="shared" si="373"/>
        <v>16.298000000000002</v>
      </c>
      <c r="AD797" s="264">
        <f t="shared" si="374"/>
        <v>17.963000000000001</v>
      </c>
      <c r="AF797" s="266">
        <v>795</v>
      </c>
      <c r="AG797" s="266">
        <v>-2.46E-2</v>
      </c>
      <c r="AH797" s="266">
        <v>12.569800000000001</v>
      </c>
      <c r="AI797" s="266">
        <v>0.11551</v>
      </c>
      <c r="AJ797" s="266">
        <v>8.81</v>
      </c>
      <c r="AK797" s="266">
        <v>9.6159999999999997</v>
      </c>
      <c r="AL797" s="266">
        <v>10.121</v>
      </c>
      <c r="AM797" s="266">
        <v>10.398999999999999</v>
      </c>
      <c r="AN797" s="266">
        <v>10.843</v>
      </c>
      <c r="AO797" s="266">
        <v>11.154</v>
      </c>
      <c r="AP797" s="266">
        <v>11.629</v>
      </c>
      <c r="AQ797" s="266">
        <v>12.57</v>
      </c>
      <c r="AR797" s="266">
        <v>13.589</v>
      </c>
      <c r="AS797" s="266">
        <v>14.170999999999999</v>
      </c>
      <c r="AT797" s="266">
        <v>14.579000000000001</v>
      </c>
      <c r="AU797" s="266">
        <v>15.207000000000001</v>
      </c>
      <c r="AV797" s="266">
        <v>15.629</v>
      </c>
      <c r="AW797" s="266">
        <v>16.46</v>
      </c>
      <c r="AX797" s="266">
        <v>17.989999999999998</v>
      </c>
      <c r="BA797" s="372">
        <v>795</v>
      </c>
      <c r="BB797" s="372">
        <v>-0.30080000000000001</v>
      </c>
      <c r="BC797" s="372">
        <v>11.9194</v>
      </c>
      <c r="BD797" s="372">
        <v>0.12444</v>
      </c>
      <c r="BE797" s="372">
        <v>8.2840000000000007</v>
      </c>
      <c r="BF797" s="372">
        <v>9.0299999999999994</v>
      </c>
      <c r="BG797" s="372">
        <v>9.5069999999999997</v>
      </c>
      <c r="BH797" s="372">
        <v>9.7720000000000002</v>
      </c>
      <c r="BI797" s="372">
        <v>10.199999999999999</v>
      </c>
      <c r="BJ797" s="372">
        <v>10.503</v>
      </c>
      <c r="BK797" s="372">
        <v>10.971</v>
      </c>
      <c r="BL797" s="372">
        <v>11.919</v>
      </c>
      <c r="BM797" s="372">
        <v>12.977</v>
      </c>
      <c r="BN797" s="372">
        <v>13.595000000000001</v>
      </c>
      <c r="BO797" s="372">
        <v>14.036</v>
      </c>
      <c r="BP797" s="372">
        <v>14.723000000000001</v>
      </c>
      <c r="BQ797" s="372">
        <v>15.193</v>
      </c>
      <c r="BR797" s="372">
        <v>16.135999999999999</v>
      </c>
      <c r="BS797" s="372">
        <v>17.936</v>
      </c>
    </row>
    <row r="798" spans="1:71" x14ac:dyDescent="0.2">
      <c r="A798" s="265">
        <f t="shared" si="375"/>
        <v>12.251000000000001</v>
      </c>
      <c r="B798" s="265">
        <f t="shared" si="376"/>
        <v>11.306000000000001</v>
      </c>
      <c r="C798" s="265">
        <f t="shared" si="353"/>
        <v>13.2905</v>
      </c>
      <c r="D798" s="265">
        <f t="shared" si="377"/>
        <v>796</v>
      </c>
      <c r="E798" s="373">
        <f t="shared" si="378"/>
        <v>26.151950718685832</v>
      </c>
      <c r="F798" s="373">
        <f t="shared" si="379"/>
        <v>2.1793292265571527</v>
      </c>
      <c r="G798" s="373">
        <f t="shared" si="380"/>
        <v>35.151950718685832</v>
      </c>
      <c r="H798" s="374">
        <f t="shared" si="381"/>
        <v>0.99481159028550503</v>
      </c>
      <c r="I798" s="374">
        <f t="shared" si="354"/>
        <v>0.94879392763028081</v>
      </c>
      <c r="J798" s="374">
        <f t="shared" si="355"/>
        <v>0.96032500064912618</v>
      </c>
      <c r="K798" s="265" cm="1">
        <f t="array" ref="K798">$G798^gamma_drug4/($G798^gamma_drug4+(AGE_50_drug4+9)^gamma_drug4)</f>
        <v>1</v>
      </c>
      <c r="L798" s="264">
        <f t="shared" si="356"/>
        <v>796</v>
      </c>
      <c r="M798" s="264">
        <f t="shared" si="357"/>
        <v>-0.1628</v>
      </c>
      <c r="N798" s="264">
        <f t="shared" si="358"/>
        <v>12.251249999999999</v>
      </c>
      <c r="O798" s="264">
        <f t="shared" si="359"/>
        <v>0.11999</v>
      </c>
      <c r="P798" s="264">
        <f t="shared" si="360"/>
        <v>8.5510000000000002</v>
      </c>
      <c r="Q798" s="264">
        <f t="shared" si="361"/>
        <v>9.3279999999999994</v>
      </c>
      <c r="R798" s="264">
        <f t="shared" si="362"/>
        <v>9.8189999999999991</v>
      </c>
      <c r="S798" s="264">
        <f t="shared" si="363"/>
        <v>10.091000000000001</v>
      </c>
      <c r="T798" s="264">
        <f t="shared" si="364"/>
        <v>10.527000000000001</v>
      </c>
      <c r="U798" s="264">
        <f t="shared" si="365"/>
        <v>10.834</v>
      </c>
      <c r="V798" s="264">
        <f t="shared" si="366"/>
        <v>11.306000000000001</v>
      </c>
      <c r="W798" s="264">
        <f t="shared" si="367"/>
        <v>12.251000000000001</v>
      </c>
      <c r="X798" s="264">
        <f t="shared" si="368"/>
        <v>13.2905</v>
      </c>
      <c r="Y798" s="264">
        <f t="shared" si="369"/>
        <v>13.890499999999999</v>
      </c>
      <c r="Z798" s="264">
        <f t="shared" si="370"/>
        <v>14.3155</v>
      </c>
      <c r="AA798" s="264">
        <f t="shared" si="371"/>
        <v>14.9735</v>
      </c>
      <c r="AB798" s="264">
        <f t="shared" si="372"/>
        <v>15.420500000000001</v>
      </c>
      <c r="AC798" s="264">
        <f t="shared" si="373"/>
        <v>16.307500000000001</v>
      </c>
      <c r="AD798" s="264">
        <f t="shared" si="374"/>
        <v>17.974499999999999</v>
      </c>
      <c r="AF798" s="266">
        <v>796</v>
      </c>
      <c r="AG798" s="266">
        <v>-2.47E-2</v>
      </c>
      <c r="AH798" s="266">
        <v>12.5762</v>
      </c>
      <c r="AI798" s="266">
        <v>0.11552999999999999</v>
      </c>
      <c r="AJ798" s="266">
        <v>8.8140000000000001</v>
      </c>
      <c r="AK798" s="266">
        <v>9.6210000000000004</v>
      </c>
      <c r="AL798" s="266">
        <v>10.125999999999999</v>
      </c>
      <c r="AM798" s="266">
        <v>10.404</v>
      </c>
      <c r="AN798" s="266">
        <v>10.848000000000001</v>
      </c>
      <c r="AO798" s="266">
        <v>11.159000000000001</v>
      </c>
      <c r="AP798" s="266">
        <v>11.634</v>
      </c>
      <c r="AQ798" s="266">
        <v>12.576000000000001</v>
      </c>
      <c r="AR798" s="266">
        <v>13.596</v>
      </c>
      <c r="AS798" s="266">
        <v>14.178000000000001</v>
      </c>
      <c r="AT798" s="266">
        <v>14.587</v>
      </c>
      <c r="AU798" s="266">
        <v>15.215</v>
      </c>
      <c r="AV798" s="266">
        <v>15.638</v>
      </c>
      <c r="AW798" s="266">
        <v>16.469000000000001</v>
      </c>
      <c r="AX798" s="266">
        <v>18.001000000000001</v>
      </c>
      <c r="BA798" s="372">
        <v>796</v>
      </c>
      <c r="BB798" s="372">
        <v>-0.3009</v>
      </c>
      <c r="BC798" s="372">
        <v>11.926299999999999</v>
      </c>
      <c r="BD798" s="372">
        <v>0.12445000000000001</v>
      </c>
      <c r="BE798" s="372">
        <v>8.2880000000000003</v>
      </c>
      <c r="BF798" s="372">
        <v>9.0350000000000001</v>
      </c>
      <c r="BG798" s="372">
        <v>9.5120000000000005</v>
      </c>
      <c r="BH798" s="372">
        <v>9.7780000000000005</v>
      </c>
      <c r="BI798" s="372">
        <v>10.206</v>
      </c>
      <c r="BJ798" s="372">
        <v>10.509</v>
      </c>
      <c r="BK798" s="372">
        <v>10.978</v>
      </c>
      <c r="BL798" s="372">
        <v>11.926</v>
      </c>
      <c r="BM798" s="372">
        <v>12.984999999999999</v>
      </c>
      <c r="BN798" s="372">
        <v>13.603</v>
      </c>
      <c r="BO798" s="372">
        <v>14.044</v>
      </c>
      <c r="BP798" s="372">
        <v>14.731999999999999</v>
      </c>
      <c r="BQ798" s="372">
        <v>15.202999999999999</v>
      </c>
      <c r="BR798" s="372">
        <v>16.146000000000001</v>
      </c>
      <c r="BS798" s="372">
        <v>17.948</v>
      </c>
    </row>
    <row r="799" spans="1:71" x14ac:dyDescent="0.2">
      <c r="A799" s="265">
        <f t="shared" si="375"/>
        <v>12.257999999999999</v>
      </c>
      <c r="B799" s="265">
        <f t="shared" si="376"/>
        <v>11.312000000000001</v>
      </c>
      <c r="C799" s="265">
        <f t="shared" si="353"/>
        <v>13.298</v>
      </c>
      <c r="D799" s="265">
        <f t="shared" si="377"/>
        <v>797</v>
      </c>
      <c r="E799" s="373">
        <f t="shared" si="378"/>
        <v>26.184804928131417</v>
      </c>
      <c r="F799" s="373">
        <f t="shared" si="379"/>
        <v>2.1820670773442847</v>
      </c>
      <c r="G799" s="373">
        <f t="shared" si="380"/>
        <v>35.184804928131413</v>
      </c>
      <c r="H799" s="374">
        <f t="shared" si="381"/>
        <v>0.99483252321818927</v>
      </c>
      <c r="I799" s="374">
        <f t="shared" si="354"/>
        <v>0.94893082313596233</v>
      </c>
      <c r="J799" s="374">
        <f t="shared" si="355"/>
        <v>0.96041744102567028</v>
      </c>
      <c r="K799" s="265" cm="1">
        <f t="array" ref="K799">$G799^gamma_drug4/($G799^gamma_drug4+(AGE_50_drug4+9)^gamma_drug4)</f>
        <v>1</v>
      </c>
      <c r="L799" s="264">
        <f t="shared" si="356"/>
        <v>797</v>
      </c>
      <c r="M799" s="264">
        <f t="shared" si="357"/>
        <v>-0.16294999999999998</v>
      </c>
      <c r="N799" s="264">
        <f t="shared" si="358"/>
        <v>12.257849999999999</v>
      </c>
      <c r="O799" s="264">
        <f t="shared" si="359"/>
        <v>0.120005</v>
      </c>
      <c r="P799" s="264">
        <f t="shared" si="360"/>
        <v>8.5554999999999986</v>
      </c>
      <c r="Q799" s="264">
        <f t="shared" si="361"/>
        <v>9.3324999999999996</v>
      </c>
      <c r="R799" s="264">
        <f t="shared" si="362"/>
        <v>9.8239999999999998</v>
      </c>
      <c r="S799" s="264">
        <f t="shared" si="363"/>
        <v>10.096</v>
      </c>
      <c r="T799" s="264">
        <f t="shared" si="364"/>
        <v>10.532999999999999</v>
      </c>
      <c r="U799" s="264">
        <f t="shared" si="365"/>
        <v>10.839500000000001</v>
      </c>
      <c r="V799" s="264">
        <f t="shared" si="366"/>
        <v>11.312000000000001</v>
      </c>
      <c r="W799" s="264">
        <f t="shared" si="367"/>
        <v>12.257999999999999</v>
      </c>
      <c r="X799" s="264">
        <f t="shared" si="368"/>
        <v>13.298</v>
      </c>
      <c r="Y799" s="264">
        <f t="shared" si="369"/>
        <v>13.8985</v>
      </c>
      <c r="Z799" s="264">
        <f t="shared" si="370"/>
        <v>14.323499999999999</v>
      </c>
      <c r="AA799" s="264">
        <f t="shared" si="371"/>
        <v>14.981999999999999</v>
      </c>
      <c r="AB799" s="264">
        <f t="shared" si="372"/>
        <v>15.429</v>
      </c>
      <c r="AC799" s="264">
        <f t="shared" si="373"/>
        <v>16.316500000000001</v>
      </c>
      <c r="AD799" s="264">
        <f t="shared" si="374"/>
        <v>17.984999999999999</v>
      </c>
      <c r="AF799" s="266">
        <v>797</v>
      </c>
      <c r="AG799" s="266">
        <v>-2.4899999999999999E-2</v>
      </c>
      <c r="AH799" s="266">
        <v>12.582599999999999</v>
      </c>
      <c r="AI799" s="266">
        <v>0.11555</v>
      </c>
      <c r="AJ799" s="266">
        <v>8.8179999999999996</v>
      </c>
      <c r="AK799" s="266">
        <v>9.625</v>
      </c>
      <c r="AL799" s="266">
        <v>10.131</v>
      </c>
      <c r="AM799" s="266">
        <v>10.409000000000001</v>
      </c>
      <c r="AN799" s="266">
        <v>10.853999999999999</v>
      </c>
      <c r="AO799" s="266">
        <v>11.164</v>
      </c>
      <c r="AP799" s="266">
        <v>11.64</v>
      </c>
      <c r="AQ799" s="266">
        <v>12.583</v>
      </c>
      <c r="AR799" s="266">
        <v>13.603999999999999</v>
      </c>
      <c r="AS799" s="266">
        <v>14.186</v>
      </c>
      <c r="AT799" s="266">
        <v>14.595000000000001</v>
      </c>
      <c r="AU799" s="266">
        <v>15.223000000000001</v>
      </c>
      <c r="AV799" s="266">
        <v>15.646000000000001</v>
      </c>
      <c r="AW799" s="266">
        <v>16.478000000000002</v>
      </c>
      <c r="AX799" s="266">
        <v>18.010999999999999</v>
      </c>
      <c r="BA799" s="372">
        <v>797</v>
      </c>
      <c r="BB799" s="372">
        <v>-0.30099999999999999</v>
      </c>
      <c r="BC799" s="372">
        <v>11.9331</v>
      </c>
      <c r="BD799" s="372">
        <v>0.12446</v>
      </c>
      <c r="BE799" s="372">
        <v>8.2929999999999993</v>
      </c>
      <c r="BF799" s="372">
        <v>9.0399999999999991</v>
      </c>
      <c r="BG799" s="372">
        <v>9.5169999999999995</v>
      </c>
      <c r="BH799" s="372">
        <v>9.7829999999999995</v>
      </c>
      <c r="BI799" s="372">
        <v>10.212</v>
      </c>
      <c r="BJ799" s="372">
        <v>10.515000000000001</v>
      </c>
      <c r="BK799" s="372">
        <v>10.984</v>
      </c>
      <c r="BL799" s="372">
        <v>11.933</v>
      </c>
      <c r="BM799" s="372">
        <v>12.992000000000001</v>
      </c>
      <c r="BN799" s="372">
        <v>13.611000000000001</v>
      </c>
      <c r="BO799" s="372">
        <v>14.052</v>
      </c>
      <c r="BP799" s="372">
        <v>14.741</v>
      </c>
      <c r="BQ799" s="372">
        <v>15.212</v>
      </c>
      <c r="BR799" s="372">
        <v>16.155000000000001</v>
      </c>
      <c r="BS799" s="372">
        <v>17.959</v>
      </c>
    </row>
    <row r="800" spans="1:71" x14ac:dyDescent="0.2">
      <c r="A800" s="265">
        <f t="shared" si="375"/>
        <v>12.2645</v>
      </c>
      <c r="B800" s="265">
        <f t="shared" si="376"/>
        <v>11.318000000000001</v>
      </c>
      <c r="C800" s="265">
        <f t="shared" si="353"/>
        <v>13.3055</v>
      </c>
      <c r="D800" s="265">
        <f t="shared" si="377"/>
        <v>798</v>
      </c>
      <c r="E800" s="373">
        <f t="shared" si="378"/>
        <v>26.217659137577002</v>
      </c>
      <c r="F800" s="373">
        <f t="shared" si="379"/>
        <v>2.1848049281314168</v>
      </c>
      <c r="G800" s="373">
        <f t="shared" si="380"/>
        <v>35.217659137577002</v>
      </c>
      <c r="H800" s="374">
        <f t="shared" si="381"/>
        <v>0.99485335271293796</v>
      </c>
      <c r="I800" s="374">
        <f t="shared" si="354"/>
        <v>0.94906724502470763</v>
      </c>
      <c r="J800" s="374">
        <f t="shared" si="355"/>
        <v>0.96050958889043869</v>
      </c>
      <c r="K800" s="265" cm="1">
        <f t="array" ref="K800">$G800^gamma_drug4/($G800^gamma_drug4+(AGE_50_drug4+9)^gamma_drug4)</f>
        <v>1</v>
      </c>
      <c r="L800" s="264">
        <f t="shared" si="356"/>
        <v>798</v>
      </c>
      <c r="M800" s="264">
        <f t="shared" si="357"/>
        <v>-0.16305</v>
      </c>
      <c r="N800" s="264">
        <f t="shared" si="358"/>
        <v>12.26445</v>
      </c>
      <c r="O800" s="264">
        <f t="shared" si="359"/>
        <v>0.12002</v>
      </c>
      <c r="P800" s="264">
        <f t="shared" si="360"/>
        <v>8.5594999999999999</v>
      </c>
      <c r="Q800" s="264">
        <f t="shared" si="361"/>
        <v>9.3375000000000004</v>
      </c>
      <c r="R800" s="264">
        <f t="shared" si="362"/>
        <v>9.8294999999999995</v>
      </c>
      <c r="S800" s="264">
        <f t="shared" si="363"/>
        <v>10.1015</v>
      </c>
      <c r="T800" s="264">
        <f t="shared" si="364"/>
        <v>10.538</v>
      </c>
      <c r="U800" s="264">
        <f t="shared" si="365"/>
        <v>10.844999999999999</v>
      </c>
      <c r="V800" s="264">
        <f t="shared" si="366"/>
        <v>11.318000000000001</v>
      </c>
      <c r="W800" s="264">
        <f t="shared" si="367"/>
        <v>12.2645</v>
      </c>
      <c r="X800" s="264">
        <f t="shared" si="368"/>
        <v>13.3055</v>
      </c>
      <c r="Y800" s="264">
        <f t="shared" si="369"/>
        <v>13.905999999999999</v>
      </c>
      <c r="Z800" s="264">
        <f t="shared" si="370"/>
        <v>14.3315</v>
      </c>
      <c r="AA800" s="264">
        <f t="shared" si="371"/>
        <v>14.990500000000001</v>
      </c>
      <c r="AB800" s="264">
        <f t="shared" si="372"/>
        <v>15.437999999999999</v>
      </c>
      <c r="AC800" s="264">
        <f t="shared" si="373"/>
        <v>16.326000000000001</v>
      </c>
      <c r="AD800" s="264">
        <f t="shared" si="374"/>
        <v>17.9955</v>
      </c>
      <c r="AF800" s="266">
        <v>798</v>
      </c>
      <c r="AG800" s="266">
        <v>-2.5000000000000001E-2</v>
      </c>
      <c r="AH800" s="266">
        <v>12.589</v>
      </c>
      <c r="AI800" s="266">
        <v>0.11557000000000001</v>
      </c>
      <c r="AJ800" s="266">
        <v>8.8219999999999992</v>
      </c>
      <c r="AK800" s="266">
        <v>9.6300000000000008</v>
      </c>
      <c r="AL800" s="266">
        <v>10.135999999999999</v>
      </c>
      <c r="AM800" s="266">
        <v>10.414</v>
      </c>
      <c r="AN800" s="266">
        <v>10.859</v>
      </c>
      <c r="AO800" s="266">
        <v>11.17</v>
      </c>
      <c r="AP800" s="266">
        <v>11.646000000000001</v>
      </c>
      <c r="AQ800" s="266">
        <v>12.589</v>
      </c>
      <c r="AR800" s="266">
        <v>13.611000000000001</v>
      </c>
      <c r="AS800" s="266">
        <v>14.193</v>
      </c>
      <c r="AT800" s="266">
        <v>14.603</v>
      </c>
      <c r="AU800" s="266">
        <v>15.231999999999999</v>
      </c>
      <c r="AV800" s="266">
        <v>15.654999999999999</v>
      </c>
      <c r="AW800" s="266">
        <v>16.486999999999998</v>
      </c>
      <c r="AX800" s="266">
        <v>18.021000000000001</v>
      </c>
      <c r="BA800" s="372">
        <v>798</v>
      </c>
      <c r="BB800" s="372">
        <v>-0.30109999999999998</v>
      </c>
      <c r="BC800" s="372">
        <v>11.9399</v>
      </c>
      <c r="BD800" s="372">
        <v>0.12447</v>
      </c>
      <c r="BE800" s="372">
        <v>8.2970000000000006</v>
      </c>
      <c r="BF800" s="372">
        <v>9.0449999999999999</v>
      </c>
      <c r="BG800" s="372">
        <v>9.5229999999999997</v>
      </c>
      <c r="BH800" s="372">
        <v>9.7889999999999997</v>
      </c>
      <c r="BI800" s="372">
        <v>10.217000000000001</v>
      </c>
      <c r="BJ800" s="372">
        <v>10.52</v>
      </c>
      <c r="BK800" s="372">
        <v>10.99</v>
      </c>
      <c r="BL800" s="372">
        <v>11.94</v>
      </c>
      <c r="BM800" s="372">
        <v>13</v>
      </c>
      <c r="BN800" s="372">
        <v>13.619</v>
      </c>
      <c r="BO800" s="372">
        <v>14.06</v>
      </c>
      <c r="BP800" s="372">
        <v>14.749000000000001</v>
      </c>
      <c r="BQ800" s="372">
        <v>15.221</v>
      </c>
      <c r="BR800" s="372">
        <v>16.164999999999999</v>
      </c>
      <c r="BS800" s="372">
        <v>17.97</v>
      </c>
    </row>
    <row r="801" spans="1:71" x14ac:dyDescent="0.2">
      <c r="A801" s="265">
        <f t="shared" si="375"/>
        <v>12.271000000000001</v>
      </c>
      <c r="B801" s="265">
        <f t="shared" si="376"/>
        <v>11.324</v>
      </c>
      <c r="C801" s="265">
        <f t="shared" si="353"/>
        <v>13.3125</v>
      </c>
      <c r="D801" s="265">
        <f t="shared" si="377"/>
        <v>799</v>
      </c>
      <c r="E801" s="373">
        <f t="shared" si="378"/>
        <v>26.250513347022586</v>
      </c>
      <c r="F801" s="373">
        <f t="shared" si="379"/>
        <v>2.1875427789185489</v>
      </c>
      <c r="G801" s="373">
        <f t="shared" si="380"/>
        <v>35.25051334702259</v>
      </c>
      <c r="H801" s="374">
        <f t="shared" si="381"/>
        <v>0.99487407937315697</v>
      </c>
      <c r="I801" s="374">
        <f t="shared" si="354"/>
        <v>0.94920319527012564</v>
      </c>
      <c r="J801" s="374">
        <f t="shared" si="355"/>
        <v>0.9606014453995616</v>
      </c>
      <c r="K801" s="265" cm="1">
        <f t="array" ref="K801">$G801^gamma_drug4/($G801^gamma_drug4+(AGE_50_drug4+9)^gamma_drug4)</f>
        <v>1</v>
      </c>
      <c r="L801" s="264">
        <f t="shared" si="356"/>
        <v>799</v>
      </c>
      <c r="M801" s="264">
        <f t="shared" si="357"/>
        <v>-0.16320000000000001</v>
      </c>
      <c r="N801" s="264">
        <f t="shared" si="358"/>
        <v>12.271049999999999</v>
      </c>
      <c r="O801" s="264">
        <f t="shared" si="359"/>
        <v>0.120035</v>
      </c>
      <c r="P801" s="264">
        <f t="shared" si="360"/>
        <v>8.5640000000000001</v>
      </c>
      <c r="Q801" s="264">
        <f t="shared" si="361"/>
        <v>9.3420000000000005</v>
      </c>
      <c r="R801" s="264">
        <f t="shared" si="362"/>
        <v>9.8339999999999996</v>
      </c>
      <c r="S801" s="264">
        <f t="shared" si="363"/>
        <v>10.1065</v>
      </c>
      <c r="T801" s="264">
        <f t="shared" si="364"/>
        <v>10.543500000000002</v>
      </c>
      <c r="U801" s="264">
        <f t="shared" si="365"/>
        <v>10.8505</v>
      </c>
      <c r="V801" s="264">
        <f t="shared" si="366"/>
        <v>11.324</v>
      </c>
      <c r="W801" s="264">
        <f t="shared" si="367"/>
        <v>12.271000000000001</v>
      </c>
      <c r="X801" s="264">
        <f t="shared" si="368"/>
        <v>13.3125</v>
      </c>
      <c r="Y801" s="264">
        <f t="shared" si="369"/>
        <v>13.914000000000001</v>
      </c>
      <c r="Z801" s="264">
        <f t="shared" si="370"/>
        <v>14.34</v>
      </c>
      <c r="AA801" s="264">
        <f t="shared" si="371"/>
        <v>14.998999999999999</v>
      </c>
      <c r="AB801" s="264">
        <f t="shared" si="372"/>
        <v>15.4465</v>
      </c>
      <c r="AC801" s="264">
        <f t="shared" si="373"/>
        <v>16.335999999999999</v>
      </c>
      <c r="AD801" s="264">
        <f t="shared" si="374"/>
        <v>18.006500000000003</v>
      </c>
      <c r="AF801" s="266">
        <v>799</v>
      </c>
      <c r="AG801" s="266">
        <v>-2.52E-2</v>
      </c>
      <c r="AH801" s="266">
        <v>12.5954</v>
      </c>
      <c r="AI801" s="266">
        <v>0.11559</v>
      </c>
      <c r="AJ801" s="266">
        <v>8.8260000000000005</v>
      </c>
      <c r="AK801" s="266">
        <v>9.6340000000000003</v>
      </c>
      <c r="AL801" s="266">
        <v>10.14</v>
      </c>
      <c r="AM801" s="266">
        <v>10.419</v>
      </c>
      <c r="AN801" s="266">
        <v>10.864000000000001</v>
      </c>
      <c r="AO801" s="266">
        <v>11.175000000000001</v>
      </c>
      <c r="AP801" s="266">
        <v>11.651999999999999</v>
      </c>
      <c r="AQ801" s="266">
        <v>12.595000000000001</v>
      </c>
      <c r="AR801" s="266">
        <v>13.618</v>
      </c>
      <c r="AS801" s="266">
        <v>14.201000000000001</v>
      </c>
      <c r="AT801" s="266">
        <v>14.611000000000001</v>
      </c>
      <c r="AU801" s="266">
        <v>15.24</v>
      </c>
      <c r="AV801" s="266">
        <v>15.663</v>
      </c>
      <c r="AW801" s="266">
        <v>16.497</v>
      </c>
      <c r="AX801" s="266">
        <v>18.032</v>
      </c>
      <c r="BA801" s="372">
        <v>799</v>
      </c>
      <c r="BB801" s="372">
        <v>-0.30120000000000002</v>
      </c>
      <c r="BC801" s="372">
        <v>11.9467</v>
      </c>
      <c r="BD801" s="372">
        <v>0.12447999999999999</v>
      </c>
      <c r="BE801" s="372">
        <v>8.3019999999999996</v>
      </c>
      <c r="BF801" s="372">
        <v>9.0500000000000007</v>
      </c>
      <c r="BG801" s="372">
        <v>9.5280000000000005</v>
      </c>
      <c r="BH801" s="372">
        <v>9.7940000000000005</v>
      </c>
      <c r="BI801" s="372">
        <v>10.223000000000001</v>
      </c>
      <c r="BJ801" s="372">
        <v>10.526</v>
      </c>
      <c r="BK801" s="372">
        <v>10.996</v>
      </c>
      <c r="BL801" s="372">
        <v>11.946999999999999</v>
      </c>
      <c r="BM801" s="372">
        <v>13.007</v>
      </c>
      <c r="BN801" s="372">
        <v>13.627000000000001</v>
      </c>
      <c r="BO801" s="372">
        <v>14.069000000000001</v>
      </c>
      <c r="BP801" s="372">
        <v>14.757999999999999</v>
      </c>
      <c r="BQ801" s="372">
        <v>15.23</v>
      </c>
      <c r="BR801" s="372">
        <v>16.175000000000001</v>
      </c>
      <c r="BS801" s="372">
        <v>17.981000000000002</v>
      </c>
    </row>
    <row r="802" spans="1:71" x14ac:dyDescent="0.2">
      <c r="A802" s="265">
        <f t="shared" si="375"/>
        <v>12.278</v>
      </c>
      <c r="B802" s="265">
        <f t="shared" si="376"/>
        <v>11.329499999999999</v>
      </c>
      <c r="C802" s="265">
        <f t="shared" si="353"/>
        <v>13.32</v>
      </c>
      <c r="D802" s="265">
        <f t="shared" si="377"/>
        <v>800</v>
      </c>
      <c r="E802" s="373">
        <f t="shared" si="378"/>
        <v>26.283367556468171</v>
      </c>
      <c r="F802" s="373">
        <f t="shared" si="379"/>
        <v>2.1902806297056809</v>
      </c>
      <c r="G802" s="373">
        <f t="shared" si="380"/>
        <v>35.283367556468171</v>
      </c>
      <c r="H802" s="374">
        <f t="shared" si="381"/>
        <v>0.9948947037982061</v>
      </c>
      <c r="I802" s="374">
        <f t="shared" si="354"/>
        <v>0.94933867583641951</v>
      </c>
      <c r="J802" s="374">
        <f t="shared" si="355"/>
        <v>0.96069301170375432</v>
      </c>
      <c r="K802" s="265" cm="1">
        <f t="array" ref="K802">$G802^gamma_drug4/($G802^gamma_drug4+(AGE_50_drug4+9)^gamma_drug4)</f>
        <v>1</v>
      </c>
      <c r="L802" s="264">
        <f t="shared" si="356"/>
        <v>800</v>
      </c>
      <c r="M802" s="264">
        <f t="shared" si="357"/>
        <v>-0.16335</v>
      </c>
      <c r="N802" s="264">
        <f t="shared" si="358"/>
        <v>12.277650000000001</v>
      </c>
      <c r="O802" s="264">
        <f t="shared" si="359"/>
        <v>0.12005</v>
      </c>
      <c r="P802" s="264">
        <f t="shared" si="360"/>
        <v>8.5679999999999996</v>
      </c>
      <c r="Q802" s="264">
        <f t="shared" si="361"/>
        <v>9.3469999999999995</v>
      </c>
      <c r="R802" s="264">
        <f t="shared" si="362"/>
        <v>9.8389999999999986</v>
      </c>
      <c r="S802" s="264">
        <f t="shared" si="363"/>
        <v>10.111499999999999</v>
      </c>
      <c r="T802" s="264">
        <f t="shared" si="364"/>
        <v>10.548999999999999</v>
      </c>
      <c r="U802" s="264">
        <f t="shared" si="365"/>
        <v>10.8565</v>
      </c>
      <c r="V802" s="264">
        <f t="shared" si="366"/>
        <v>11.329499999999999</v>
      </c>
      <c r="W802" s="264">
        <f t="shared" si="367"/>
        <v>12.278</v>
      </c>
      <c r="X802" s="264">
        <f t="shared" si="368"/>
        <v>13.32</v>
      </c>
      <c r="Y802" s="264">
        <f t="shared" si="369"/>
        <v>13.922000000000001</v>
      </c>
      <c r="Z802" s="264">
        <f t="shared" si="370"/>
        <v>14.3475</v>
      </c>
      <c r="AA802" s="264">
        <f t="shared" si="371"/>
        <v>15.0075</v>
      </c>
      <c r="AB802" s="264">
        <f t="shared" si="372"/>
        <v>15.455500000000001</v>
      </c>
      <c r="AC802" s="264">
        <f t="shared" si="373"/>
        <v>16.344999999999999</v>
      </c>
      <c r="AD802" s="264">
        <f t="shared" si="374"/>
        <v>18.017499999999998</v>
      </c>
      <c r="AF802" s="266">
        <v>800</v>
      </c>
      <c r="AG802" s="266">
        <v>-2.5399999999999999E-2</v>
      </c>
      <c r="AH802" s="266">
        <v>12.601800000000001</v>
      </c>
      <c r="AI802" s="266">
        <v>0.11561</v>
      </c>
      <c r="AJ802" s="266">
        <v>8.83</v>
      </c>
      <c r="AK802" s="266">
        <v>9.6389999999999993</v>
      </c>
      <c r="AL802" s="266">
        <v>10.145</v>
      </c>
      <c r="AM802" s="266">
        <v>10.423999999999999</v>
      </c>
      <c r="AN802" s="266">
        <v>10.869</v>
      </c>
      <c r="AO802" s="266">
        <v>11.180999999999999</v>
      </c>
      <c r="AP802" s="266">
        <v>11.657</v>
      </c>
      <c r="AQ802" s="266">
        <v>12.602</v>
      </c>
      <c r="AR802" s="266">
        <v>13.625</v>
      </c>
      <c r="AS802" s="266">
        <v>14.209</v>
      </c>
      <c r="AT802" s="266">
        <v>14.618</v>
      </c>
      <c r="AU802" s="266">
        <v>15.247999999999999</v>
      </c>
      <c r="AV802" s="266">
        <v>15.672000000000001</v>
      </c>
      <c r="AW802" s="266">
        <v>16.506</v>
      </c>
      <c r="AX802" s="266">
        <v>18.042999999999999</v>
      </c>
      <c r="BA802" s="372">
        <v>800</v>
      </c>
      <c r="BB802" s="372">
        <v>-0.30130000000000001</v>
      </c>
      <c r="BC802" s="372">
        <v>11.9535</v>
      </c>
      <c r="BD802" s="372">
        <v>0.12449</v>
      </c>
      <c r="BE802" s="372">
        <v>8.3059999999999992</v>
      </c>
      <c r="BF802" s="372">
        <v>9.0549999999999997</v>
      </c>
      <c r="BG802" s="372">
        <v>9.5329999999999995</v>
      </c>
      <c r="BH802" s="372">
        <v>9.7989999999999995</v>
      </c>
      <c r="BI802" s="372">
        <v>10.228999999999999</v>
      </c>
      <c r="BJ802" s="372">
        <v>10.532</v>
      </c>
      <c r="BK802" s="372">
        <v>11.002000000000001</v>
      </c>
      <c r="BL802" s="372">
        <v>11.954000000000001</v>
      </c>
      <c r="BM802" s="372">
        <v>13.015000000000001</v>
      </c>
      <c r="BN802" s="372">
        <v>13.635</v>
      </c>
      <c r="BO802" s="372">
        <v>14.077</v>
      </c>
      <c r="BP802" s="372">
        <v>14.766999999999999</v>
      </c>
      <c r="BQ802" s="372">
        <v>15.239000000000001</v>
      </c>
      <c r="BR802" s="372">
        <v>16.184000000000001</v>
      </c>
      <c r="BS802" s="372">
        <v>17.992000000000001</v>
      </c>
    </row>
    <row r="803" spans="1:71" x14ac:dyDescent="0.2">
      <c r="A803" s="265">
        <f t="shared" si="375"/>
        <v>12.284000000000001</v>
      </c>
      <c r="B803" s="265">
        <f t="shared" si="376"/>
        <v>11.3355</v>
      </c>
      <c r="C803" s="265">
        <f t="shared" si="353"/>
        <v>13.327</v>
      </c>
      <c r="D803" s="265">
        <f t="shared" si="377"/>
        <v>801</v>
      </c>
      <c r="E803" s="373">
        <f t="shared" si="378"/>
        <v>26.316221765913756</v>
      </c>
      <c r="F803" s="373">
        <f t="shared" si="379"/>
        <v>2.193018480492813</v>
      </c>
      <c r="G803" s="373">
        <f t="shared" si="380"/>
        <v>35.316221765913753</v>
      </c>
      <c r="H803" s="374">
        <f t="shared" si="381"/>
        <v>0.99491522658342924</v>
      </c>
      <c r="I803" s="374">
        <f t="shared" si="354"/>
        <v>0.9494736886784344</v>
      </c>
      <c r="J803" s="374">
        <f t="shared" si="355"/>
        <v>0.96078428894834667</v>
      </c>
      <c r="K803" s="265" cm="1">
        <f t="array" ref="K803">$G803^gamma_drug4/($G803^gamma_drug4+(AGE_50_drug4+9)^gamma_drug4)</f>
        <v>1</v>
      </c>
      <c r="L803" s="264">
        <f t="shared" si="356"/>
        <v>801</v>
      </c>
      <c r="M803" s="264">
        <f t="shared" si="357"/>
        <v>-0.16345000000000001</v>
      </c>
      <c r="N803" s="264">
        <f t="shared" si="358"/>
        <v>12.28425</v>
      </c>
      <c r="O803" s="264">
        <f t="shared" si="359"/>
        <v>0.12006500000000001</v>
      </c>
      <c r="P803" s="264">
        <f t="shared" si="360"/>
        <v>8.5724999999999998</v>
      </c>
      <c r="Q803" s="264">
        <f t="shared" si="361"/>
        <v>9.3515000000000015</v>
      </c>
      <c r="R803" s="264">
        <f t="shared" si="362"/>
        <v>9.8440000000000012</v>
      </c>
      <c r="S803" s="264">
        <f t="shared" si="363"/>
        <v>10.117000000000001</v>
      </c>
      <c r="T803" s="264">
        <f t="shared" si="364"/>
        <v>10.554500000000001</v>
      </c>
      <c r="U803" s="264">
        <f t="shared" si="365"/>
        <v>10.862</v>
      </c>
      <c r="V803" s="264">
        <f t="shared" si="366"/>
        <v>11.3355</v>
      </c>
      <c r="W803" s="264">
        <f t="shared" si="367"/>
        <v>12.284000000000001</v>
      </c>
      <c r="X803" s="264">
        <f t="shared" si="368"/>
        <v>13.327</v>
      </c>
      <c r="Y803" s="264">
        <f t="shared" si="369"/>
        <v>13.929500000000001</v>
      </c>
      <c r="Z803" s="264">
        <f t="shared" si="370"/>
        <v>14.355499999999999</v>
      </c>
      <c r="AA803" s="264">
        <f t="shared" si="371"/>
        <v>15.015499999999999</v>
      </c>
      <c r="AB803" s="264">
        <f t="shared" si="372"/>
        <v>15.464499999999999</v>
      </c>
      <c r="AC803" s="264">
        <f t="shared" si="373"/>
        <v>16.354500000000002</v>
      </c>
      <c r="AD803" s="264">
        <f t="shared" si="374"/>
        <v>18.027999999999999</v>
      </c>
      <c r="AF803" s="266">
        <v>801</v>
      </c>
      <c r="AG803" s="266">
        <v>-2.5499999999999998E-2</v>
      </c>
      <c r="AH803" s="266">
        <v>12.6082</v>
      </c>
      <c r="AI803" s="266">
        <v>0.11563</v>
      </c>
      <c r="AJ803" s="266">
        <v>8.8339999999999996</v>
      </c>
      <c r="AK803" s="266">
        <v>9.6430000000000007</v>
      </c>
      <c r="AL803" s="266">
        <v>10.15</v>
      </c>
      <c r="AM803" s="266">
        <v>10.429</v>
      </c>
      <c r="AN803" s="266">
        <v>10.875</v>
      </c>
      <c r="AO803" s="266">
        <v>11.186</v>
      </c>
      <c r="AP803" s="266">
        <v>11.663</v>
      </c>
      <c r="AQ803" s="266">
        <v>12.608000000000001</v>
      </c>
      <c r="AR803" s="266">
        <v>13.632</v>
      </c>
      <c r="AS803" s="266">
        <v>14.215999999999999</v>
      </c>
      <c r="AT803" s="266">
        <v>14.625999999999999</v>
      </c>
      <c r="AU803" s="266">
        <v>15.256</v>
      </c>
      <c r="AV803" s="266">
        <v>15.680999999999999</v>
      </c>
      <c r="AW803" s="266">
        <v>16.515000000000001</v>
      </c>
      <c r="AX803" s="266">
        <v>18.053000000000001</v>
      </c>
      <c r="BA803" s="372">
        <v>801</v>
      </c>
      <c r="BB803" s="372">
        <v>-0.3014</v>
      </c>
      <c r="BC803" s="372">
        <v>11.9603</v>
      </c>
      <c r="BD803" s="372">
        <v>0.1245</v>
      </c>
      <c r="BE803" s="372">
        <v>8.3109999999999999</v>
      </c>
      <c r="BF803" s="372">
        <v>9.06</v>
      </c>
      <c r="BG803" s="372">
        <v>9.5380000000000003</v>
      </c>
      <c r="BH803" s="372">
        <v>9.8049999999999997</v>
      </c>
      <c r="BI803" s="372">
        <v>10.234</v>
      </c>
      <c r="BJ803" s="372">
        <v>10.538</v>
      </c>
      <c r="BK803" s="372">
        <v>11.007999999999999</v>
      </c>
      <c r="BL803" s="372">
        <v>11.96</v>
      </c>
      <c r="BM803" s="372">
        <v>13.022</v>
      </c>
      <c r="BN803" s="372">
        <v>13.643000000000001</v>
      </c>
      <c r="BO803" s="372">
        <v>14.085000000000001</v>
      </c>
      <c r="BP803" s="372">
        <v>14.775</v>
      </c>
      <c r="BQ803" s="372">
        <v>15.247999999999999</v>
      </c>
      <c r="BR803" s="372">
        <v>16.193999999999999</v>
      </c>
      <c r="BS803" s="372">
        <v>18.003</v>
      </c>
    </row>
    <row r="804" spans="1:71" x14ac:dyDescent="0.2">
      <c r="A804" s="265">
        <f t="shared" si="375"/>
        <v>12.291</v>
      </c>
      <c r="B804" s="265">
        <f t="shared" si="376"/>
        <v>11.342000000000001</v>
      </c>
      <c r="C804" s="265">
        <f t="shared" si="353"/>
        <v>13.334499999999998</v>
      </c>
      <c r="D804" s="265">
        <f t="shared" si="377"/>
        <v>802</v>
      </c>
      <c r="E804" s="373">
        <f t="shared" si="378"/>
        <v>26.349075975359344</v>
      </c>
      <c r="F804" s="373">
        <f t="shared" si="379"/>
        <v>2.1957563312799451</v>
      </c>
      <c r="G804" s="373">
        <f t="shared" si="380"/>
        <v>35.349075975359341</v>
      </c>
      <c r="H804" s="374">
        <f t="shared" si="381"/>
        <v>0.99493564832018477</v>
      </c>
      <c r="I804" s="374">
        <f t="shared" si="354"/>
        <v>0.94960823574170672</v>
      </c>
      <c r="J804" s="374">
        <f t="shared" si="355"/>
        <v>0.96087527827331154</v>
      </c>
      <c r="K804" s="265" cm="1">
        <f t="array" ref="K804">$G804^gamma_drug4/($G804^gamma_drug4+(AGE_50_drug4+9)^gamma_drug4)</f>
        <v>1</v>
      </c>
      <c r="L804" s="264">
        <f t="shared" si="356"/>
        <v>802</v>
      </c>
      <c r="M804" s="264">
        <f t="shared" si="357"/>
        <v>-0.1636</v>
      </c>
      <c r="N804" s="264">
        <f t="shared" si="358"/>
        <v>12.290800000000001</v>
      </c>
      <c r="O804" s="264">
        <f t="shared" si="359"/>
        <v>0.12007999999999999</v>
      </c>
      <c r="P804" s="264">
        <f t="shared" si="360"/>
        <v>8.577</v>
      </c>
      <c r="Q804" s="264">
        <f t="shared" si="361"/>
        <v>9.3565000000000005</v>
      </c>
      <c r="R804" s="264">
        <f t="shared" si="362"/>
        <v>9.849499999999999</v>
      </c>
      <c r="S804" s="264">
        <f t="shared" si="363"/>
        <v>10.122</v>
      </c>
      <c r="T804" s="264">
        <f t="shared" si="364"/>
        <v>10.56</v>
      </c>
      <c r="U804" s="264">
        <f t="shared" si="365"/>
        <v>10.868</v>
      </c>
      <c r="V804" s="264">
        <f t="shared" si="366"/>
        <v>11.342000000000001</v>
      </c>
      <c r="W804" s="264">
        <f t="shared" si="367"/>
        <v>12.291</v>
      </c>
      <c r="X804" s="264">
        <f t="shared" si="368"/>
        <v>13.334499999999998</v>
      </c>
      <c r="Y804" s="264">
        <f t="shared" si="369"/>
        <v>13.937000000000001</v>
      </c>
      <c r="Z804" s="264">
        <f t="shared" si="370"/>
        <v>14.3635</v>
      </c>
      <c r="AA804" s="264">
        <f t="shared" si="371"/>
        <v>15.0245</v>
      </c>
      <c r="AB804" s="264">
        <f t="shared" si="372"/>
        <v>15.472999999999999</v>
      </c>
      <c r="AC804" s="264">
        <f t="shared" si="373"/>
        <v>16.364000000000001</v>
      </c>
      <c r="AD804" s="264">
        <f t="shared" si="374"/>
        <v>18.038499999999999</v>
      </c>
      <c r="AF804" s="266">
        <v>802</v>
      </c>
      <c r="AG804" s="266">
        <v>-2.5700000000000001E-2</v>
      </c>
      <c r="AH804" s="266">
        <v>12.6145</v>
      </c>
      <c r="AI804" s="266">
        <v>0.11565</v>
      </c>
      <c r="AJ804" s="266">
        <v>8.8379999999999992</v>
      </c>
      <c r="AK804" s="266">
        <v>9.6479999999999997</v>
      </c>
      <c r="AL804" s="266">
        <v>10.154999999999999</v>
      </c>
      <c r="AM804" s="266">
        <v>10.433999999999999</v>
      </c>
      <c r="AN804" s="266">
        <v>10.88</v>
      </c>
      <c r="AO804" s="266">
        <v>11.192</v>
      </c>
      <c r="AP804" s="266">
        <v>11.669</v>
      </c>
      <c r="AQ804" s="266">
        <v>12.615</v>
      </c>
      <c r="AR804" s="266">
        <v>13.638999999999999</v>
      </c>
      <c r="AS804" s="266">
        <v>14.223000000000001</v>
      </c>
      <c r="AT804" s="266">
        <v>14.634</v>
      </c>
      <c r="AU804" s="266">
        <v>15.265000000000001</v>
      </c>
      <c r="AV804" s="266">
        <v>15.689</v>
      </c>
      <c r="AW804" s="266">
        <v>16.524000000000001</v>
      </c>
      <c r="AX804" s="266">
        <v>18.062999999999999</v>
      </c>
      <c r="BA804" s="372">
        <v>802</v>
      </c>
      <c r="BB804" s="372">
        <v>-0.30149999999999999</v>
      </c>
      <c r="BC804" s="372">
        <v>11.9671</v>
      </c>
      <c r="BD804" s="372">
        <v>0.12451</v>
      </c>
      <c r="BE804" s="372">
        <v>8.3160000000000007</v>
      </c>
      <c r="BF804" s="372">
        <v>9.0649999999999995</v>
      </c>
      <c r="BG804" s="372">
        <v>9.5440000000000005</v>
      </c>
      <c r="BH804" s="372">
        <v>9.81</v>
      </c>
      <c r="BI804" s="372">
        <v>10.24</v>
      </c>
      <c r="BJ804" s="372">
        <v>10.544</v>
      </c>
      <c r="BK804" s="372">
        <v>11.015000000000001</v>
      </c>
      <c r="BL804" s="372">
        <v>11.967000000000001</v>
      </c>
      <c r="BM804" s="372">
        <v>13.03</v>
      </c>
      <c r="BN804" s="372">
        <v>13.651</v>
      </c>
      <c r="BO804" s="372">
        <v>14.093</v>
      </c>
      <c r="BP804" s="372">
        <v>14.784000000000001</v>
      </c>
      <c r="BQ804" s="372">
        <v>15.257</v>
      </c>
      <c r="BR804" s="372">
        <v>16.204000000000001</v>
      </c>
      <c r="BS804" s="372">
        <v>18.013999999999999</v>
      </c>
    </row>
    <row r="805" spans="1:71" x14ac:dyDescent="0.2">
      <c r="A805" s="265">
        <f t="shared" si="375"/>
        <v>12.297499999999999</v>
      </c>
      <c r="B805" s="265">
        <f t="shared" si="376"/>
        <v>11.348000000000001</v>
      </c>
      <c r="C805" s="265">
        <f t="shared" si="353"/>
        <v>13.3415</v>
      </c>
      <c r="D805" s="265">
        <f t="shared" si="377"/>
        <v>803</v>
      </c>
      <c r="E805" s="373">
        <f t="shared" si="378"/>
        <v>26.381930184804929</v>
      </c>
      <c r="F805" s="373">
        <f t="shared" si="379"/>
        <v>2.1984941820670771</v>
      </c>
      <c r="G805" s="373">
        <f t="shared" si="380"/>
        <v>35.381930184804929</v>
      </c>
      <c r="H805" s="374">
        <f t="shared" si="381"/>
        <v>0.99495596959587551</v>
      </c>
      <c r="I805" s="374">
        <f t="shared" si="354"/>
        <v>0.9497423189625126</v>
      </c>
      <c r="J805" s="374">
        <f t="shared" si="355"/>
        <v>0.96096598081329321</v>
      </c>
      <c r="K805" s="265" cm="1">
        <f t="array" ref="K805">$G805^gamma_drug4/($G805^gamma_drug4+(AGE_50_drug4+9)^gamma_drug4)</f>
        <v>1</v>
      </c>
      <c r="L805" s="264">
        <f t="shared" si="356"/>
        <v>803</v>
      </c>
      <c r="M805" s="264">
        <f t="shared" si="357"/>
        <v>-0.16374999999999998</v>
      </c>
      <c r="N805" s="264">
        <f t="shared" si="358"/>
        <v>12.2974</v>
      </c>
      <c r="O805" s="264">
        <f t="shared" si="359"/>
        <v>0.12009500000000001</v>
      </c>
      <c r="P805" s="264">
        <f t="shared" si="360"/>
        <v>8.5809999999999995</v>
      </c>
      <c r="Q805" s="264">
        <f t="shared" si="361"/>
        <v>9.3610000000000007</v>
      </c>
      <c r="R805" s="264">
        <f t="shared" si="362"/>
        <v>9.8544999999999998</v>
      </c>
      <c r="S805" s="264">
        <f t="shared" si="363"/>
        <v>10.127500000000001</v>
      </c>
      <c r="T805" s="264">
        <f t="shared" si="364"/>
        <v>10.5655</v>
      </c>
      <c r="U805" s="264">
        <f t="shared" si="365"/>
        <v>10.8735</v>
      </c>
      <c r="V805" s="264">
        <f t="shared" si="366"/>
        <v>11.348000000000001</v>
      </c>
      <c r="W805" s="264">
        <f t="shared" si="367"/>
        <v>12.297499999999999</v>
      </c>
      <c r="X805" s="264">
        <f t="shared" si="368"/>
        <v>13.3415</v>
      </c>
      <c r="Y805" s="264">
        <f t="shared" si="369"/>
        <v>13.945</v>
      </c>
      <c r="Z805" s="264">
        <f t="shared" si="370"/>
        <v>14.371500000000001</v>
      </c>
      <c r="AA805" s="264">
        <f t="shared" si="371"/>
        <v>15.032999999999999</v>
      </c>
      <c r="AB805" s="264">
        <f t="shared" si="372"/>
        <v>15.481999999999999</v>
      </c>
      <c r="AC805" s="264">
        <f t="shared" si="373"/>
        <v>16.3735</v>
      </c>
      <c r="AD805" s="264">
        <f t="shared" si="374"/>
        <v>18.049500000000002</v>
      </c>
      <c r="AF805" s="266">
        <v>803</v>
      </c>
      <c r="AG805" s="266">
        <v>-2.5899999999999999E-2</v>
      </c>
      <c r="AH805" s="266">
        <v>12.620900000000001</v>
      </c>
      <c r="AI805" s="266">
        <v>0.11567</v>
      </c>
      <c r="AJ805" s="266">
        <v>8.8420000000000005</v>
      </c>
      <c r="AK805" s="266">
        <v>9.6519999999999992</v>
      </c>
      <c r="AL805" s="266">
        <v>10.16</v>
      </c>
      <c r="AM805" s="266">
        <v>10.439</v>
      </c>
      <c r="AN805" s="266">
        <v>10.885</v>
      </c>
      <c r="AO805" s="266">
        <v>11.196999999999999</v>
      </c>
      <c r="AP805" s="266">
        <v>11.675000000000001</v>
      </c>
      <c r="AQ805" s="266">
        <v>12.621</v>
      </c>
      <c r="AR805" s="266">
        <v>13.646000000000001</v>
      </c>
      <c r="AS805" s="266">
        <v>14.231</v>
      </c>
      <c r="AT805" s="266">
        <v>14.641999999999999</v>
      </c>
      <c r="AU805" s="266">
        <v>15.273</v>
      </c>
      <c r="AV805" s="266">
        <v>15.698</v>
      </c>
      <c r="AW805" s="266">
        <v>16.533000000000001</v>
      </c>
      <c r="AX805" s="266">
        <v>18.074000000000002</v>
      </c>
      <c r="BA805" s="372">
        <v>803</v>
      </c>
      <c r="BB805" s="372">
        <v>-0.30159999999999998</v>
      </c>
      <c r="BC805" s="372">
        <v>11.9739</v>
      </c>
      <c r="BD805" s="372">
        <v>0.12452000000000001</v>
      </c>
      <c r="BE805" s="372">
        <v>8.32</v>
      </c>
      <c r="BF805" s="372">
        <v>9.07</v>
      </c>
      <c r="BG805" s="372">
        <v>9.5489999999999995</v>
      </c>
      <c r="BH805" s="372">
        <v>9.8160000000000007</v>
      </c>
      <c r="BI805" s="372">
        <v>10.246</v>
      </c>
      <c r="BJ805" s="372">
        <v>10.55</v>
      </c>
      <c r="BK805" s="372">
        <v>11.021000000000001</v>
      </c>
      <c r="BL805" s="372">
        <v>11.974</v>
      </c>
      <c r="BM805" s="372">
        <v>13.037000000000001</v>
      </c>
      <c r="BN805" s="372">
        <v>13.659000000000001</v>
      </c>
      <c r="BO805" s="372">
        <v>14.101000000000001</v>
      </c>
      <c r="BP805" s="372">
        <v>14.792999999999999</v>
      </c>
      <c r="BQ805" s="372">
        <v>15.266</v>
      </c>
      <c r="BR805" s="372">
        <v>16.213999999999999</v>
      </c>
      <c r="BS805" s="372">
        <v>18.024999999999999</v>
      </c>
    </row>
    <row r="806" spans="1:71" x14ac:dyDescent="0.2">
      <c r="A806" s="265">
        <f t="shared" si="375"/>
        <v>12.304</v>
      </c>
      <c r="B806" s="265">
        <f t="shared" si="376"/>
        <v>11.3535</v>
      </c>
      <c r="C806" s="265">
        <f t="shared" si="353"/>
        <v>13.349</v>
      </c>
      <c r="D806" s="265">
        <f t="shared" si="377"/>
        <v>804</v>
      </c>
      <c r="E806" s="373">
        <f t="shared" si="378"/>
        <v>26.414784394250514</v>
      </c>
      <c r="F806" s="373">
        <f t="shared" si="379"/>
        <v>2.2012320328542097</v>
      </c>
      <c r="G806" s="373">
        <f t="shared" si="380"/>
        <v>35.414784394250518</v>
      </c>
      <c r="H806" s="374">
        <f t="shared" si="381"/>
        <v>0.99497619099397872</v>
      </c>
      <c r="I806" s="374">
        <f t="shared" si="354"/>
        <v>0.94987594026791566</v>
      </c>
      <c r="J806" s="374">
        <f t="shared" si="355"/>
        <v>0.96105639769763618</v>
      </c>
      <c r="K806" s="265" cm="1">
        <f t="array" ref="K806">$G806^gamma_drug4/($G806^gamma_drug4+(AGE_50_drug4+9)^gamma_drug4)</f>
        <v>1</v>
      </c>
      <c r="L806" s="264">
        <f t="shared" si="356"/>
        <v>804</v>
      </c>
      <c r="M806" s="264">
        <f t="shared" si="357"/>
        <v>-0.16385000000000002</v>
      </c>
      <c r="N806" s="264">
        <f t="shared" si="358"/>
        <v>12.30405</v>
      </c>
      <c r="O806" s="264">
        <f t="shared" si="359"/>
        <v>0.12010999999999999</v>
      </c>
      <c r="P806" s="264">
        <f t="shared" si="360"/>
        <v>8.5854999999999997</v>
      </c>
      <c r="Q806" s="264">
        <f t="shared" si="361"/>
        <v>9.3659999999999997</v>
      </c>
      <c r="R806" s="264">
        <f t="shared" si="362"/>
        <v>9.859</v>
      </c>
      <c r="S806" s="264">
        <f t="shared" si="363"/>
        <v>10.1325</v>
      </c>
      <c r="T806" s="264">
        <f t="shared" si="364"/>
        <v>10.571000000000002</v>
      </c>
      <c r="U806" s="264">
        <f t="shared" si="365"/>
        <v>10.8795</v>
      </c>
      <c r="V806" s="264">
        <f t="shared" si="366"/>
        <v>11.3535</v>
      </c>
      <c r="W806" s="264">
        <f t="shared" si="367"/>
        <v>12.304</v>
      </c>
      <c r="X806" s="264">
        <f t="shared" si="368"/>
        <v>13.349</v>
      </c>
      <c r="Y806" s="264">
        <f t="shared" si="369"/>
        <v>13.952999999999999</v>
      </c>
      <c r="Z806" s="264">
        <f t="shared" si="370"/>
        <v>14.379999999999999</v>
      </c>
      <c r="AA806" s="264">
        <f t="shared" si="371"/>
        <v>15.041499999999999</v>
      </c>
      <c r="AB806" s="264">
        <f t="shared" si="372"/>
        <v>15.490500000000001</v>
      </c>
      <c r="AC806" s="264">
        <f t="shared" si="373"/>
        <v>16.382999999999999</v>
      </c>
      <c r="AD806" s="264">
        <f t="shared" si="374"/>
        <v>18.060000000000002</v>
      </c>
      <c r="AF806" s="266">
        <v>804</v>
      </c>
      <c r="AG806" s="266">
        <v>-2.5999999999999999E-2</v>
      </c>
      <c r="AH806" s="266">
        <v>12.6273</v>
      </c>
      <c r="AI806" s="266">
        <v>0.11569</v>
      </c>
      <c r="AJ806" s="266">
        <v>8.8460000000000001</v>
      </c>
      <c r="AK806" s="266">
        <v>9.657</v>
      </c>
      <c r="AL806" s="266">
        <v>10.164</v>
      </c>
      <c r="AM806" s="266">
        <v>10.444000000000001</v>
      </c>
      <c r="AN806" s="266">
        <v>10.89</v>
      </c>
      <c r="AO806" s="266">
        <v>11.202999999999999</v>
      </c>
      <c r="AP806" s="266">
        <v>11.68</v>
      </c>
      <c r="AQ806" s="266">
        <v>12.627000000000001</v>
      </c>
      <c r="AR806" s="266">
        <v>13.653</v>
      </c>
      <c r="AS806" s="266">
        <v>14.239000000000001</v>
      </c>
      <c r="AT806" s="266">
        <v>14.65</v>
      </c>
      <c r="AU806" s="266">
        <v>15.281000000000001</v>
      </c>
      <c r="AV806" s="266">
        <v>15.706</v>
      </c>
      <c r="AW806" s="266">
        <v>16.542999999999999</v>
      </c>
      <c r="AX806" s="266">
        <v>18.084</v>
      </c>
      <c r="BA806" s="372">
        <v>804</v>
      </c>
      <c r="BB806" s="372">
        <v>-0.30170000000000002</v>
      </c>
      <c r="BC806" s="372">
        <v>11.9808</v>
      </c>
      <c r="BD806" s="372">
        <v>0.12453</v>
      </c>
      <c r="BE806" s="372">
        <v>8.3249999999999993</v>
      </c>
      <c r="BF806" s="372">
        <v>9.0749999999999993</v>
      </c>
      <c r="BG806" s="372">
        <v>9.5540000000000003</v>
      </c>
      <c r="BH806" s="372">
        <v>9.8209999999999997</v>
      </c>
      <c r="BI806" s="372">
        <v>10.252000000000001</v>
      </c>
      <c r="BJ806" s="372">
        <v>10.555999999999999</v>
      </c>
      <c r="BK806" s="372">
        <v>11.026999999999999</v>
      </c>
      <c r="BL806" s="372">
        <v>11.981</v>
      </c>
      <c r="BM806" s="372">
        <v>13.045</v>
      </c>
      <c r="BN806" s="372">
        <v>13.667</v>
      </c>
      <c r="BO806" s="372">
        <v>14.11</v>
      </c>
      <c r="BP806" s="372">
        <v>14.802</v>
      </c>
      <c r="BQ806" s="372">
        <v>15.275</v>
      </c>
      <c r="BR806" s="372">
        <v>16.222999999999999</v>
      </c>
      <c r="BS806" s="372">
        <v>18.036000000000001</v>
      </c>
    </row>
    <row r="807" spans="1:71" x14ac:dyDescent="0.2">
      <c r="A807" s="265">
        <f t="shared" si="375"/>
        <v>12.311</v>
      </c>
      <c r="B807" s="265">
        <f t="shared" si="376"/>
        <v>11.359500000000001</v>
      </c>
      <c r="C807" s="265">
        <f t="shared" si="353"/>
        <v>13.356</v>
      </c>
      <c r="D807" s="265">
        <f t="shared" si="377"/>
        <v>805</v>
      </c>
      <c r="E807" s="373">
        <f t="shared" si="378"/>
        <v>26.447638603696099</v>
      </c>
      <c r="F807" s="373">
        <f t="shared" si="379"/>
        <v>2.2039698836413417</v>
      </c>
      <c r="G807" s="373">
        <f t="shared" si="380"/>
        <v>35.447638603696099</v>
      </c>
      <c r="H807" s="374">
        <f t="shared" si="381"/>
        <v>0.99499631309407555</v>
      </c>
      <c r="I807" s="374">
        <f t="shared" si="354"/>
        <v>0.95000910157581531</v>
      </c>
      <c r="J807" s="374">
        <f t="shared" si="355"/>
        <v>0.96114653005041328</v>
      </c>
      <c r="K807" s="265" cm="1">
        <f t="array" ref="K807">$G807^gamma_drug4/($G807^gamma_drug4+(AGE_50_drug4+9)^gamma_drug4)</f>
        <v>1</v>
      </c>
      <c r="L807" s="264">
        <f t="shared" si="356"/>
        <v>805</v>
      </c>
      <c r="M807" s="264">
        <f t="shared" si="357"/>
        <v>-0.16400000000000001</v>
      </c>
      <c r="N807" s="264">
        <f t="shared" si="358"/>
        <v>12.310600000000001</v>
      </c>
      <c r="O807" s="264">
        <f t="shared" si="359"/>
        <v>0.120125</v>
      </c>
      <c r="P807" s="264">
        <f t="shared" si="360"/>
        <v>8.589500000000001</v>
      </c>
      <c r="Q807" s="264">
        <f t="shared" si="361"/>
        <v>9.3704999999999998</v>
      </c>
      <c r="R807" s="264">
        <f t="shared" si="362"/>
        <v>9.8644999999999996</v>
      </c>
      <c r="S807" s="264">
        <f t="shared" si="363"/>
        <v>10.138</v>
      </c>
      <c r="T807" s="264">
        <f t="shared" si="364"/>
        <v>10.576499999999999</v>
      </c>
      <c r="U807" s="264">
        <f t="shared" si="365"/>
        <v>10.885</v>
      </c>
      <c r="V807" s="264">
        <f t="shared" si="366"/>
        <v>11.359500000000001</v>
      </c>
      <c r="W807" s="264">
        <f t="shared" si="367"/>
        <v>12.311</v>
      </c>
      <c r="X807" s="264">
        <f t="shared" si="368"/>
        <v>13.356</v>
      </c>
      <c r="Y807" s="264">
        <f t="shared" si="369"/>
        <v>13.96</v>
      </c>
      <c r="Z807" s="264">
        <f t="shared" si="370"/>
        <v>14.387499999999999</v>
      </c>
      <c r="AA807" s="264">
        <f t="shared" si="371"/>
        <v>15.0495</v>
      </c>
      <c r="AB807" s="264">
        <f t="shared" si="372"/>
        <v>15.499500000000001</v>
      </c>
      <c r="AC807" s="264">
        <f t="shared" si="373"/>
        <v>16.392499999999998</v>
      </c>
      <c r="AD807" s="264">
        <f t="shared" si="374"/>
        <v>18.070999999999998</v>
      </c>
      <c r="AF807" s="266">
        <v>805</v>
      </c>
      <c r="AG807" s="266">
        <v>-2.6200000000000001E-2</v>
      </c>
      <c r="AH807" s="266">
        <v>12.633599999999999</v>
      </c>
      <c r="AI807" s="266">
        <v>0.11570999999999999</v>
      </c>
      <c r="AJ807" s="266">
        <v>8.85</v>
      </c>
      <c r="AK807" s="266">
        <v>9.6609999999999996</v>
      </c>
      <c r="AL807" s="266">
        <v>10.169</v>
      </c>
      <c r="AM807" s="266">
        <v>10.449</v>
      </c>
      <c r="AN807" s="266">
        <v>10.896000000000001</v>
      </c>
      <c r="AO807" s="266">
        <v>11.208</v>
      </c>
      <c r="AP807" s="266">
        <v>11.686</v>
      </c>
      <c r="AQ807" s="266">
        <v>12.634</v>
      </c>
      <c r="AR807" s="266">
        <v>13.66</v>
      </c>
      <c r="AS807" s="266">
        <v>14.246</v>
      </c>
      <c r="AT807" s="266">
        <v>14.657</v>
      </c>
      <c r="AU807" s="266">
        <v>15.289</v>
      </c>
      <c r="AV807" s="266">
        <v>15.715</v>
      </c>
      <c r="AW807" s="266">
        <v>16.552</v>
      </c>
      <c r="AX807" s="266">
        <v>18.094999999999999</v>
      </c>
      <c r="BA807" s="372">
        <v>805</v>
      </c>
      <c r="BB807" s="372">
        <v>-0.30180000000000001</v>
      </c>
      <c r="BC807" s="372">
        <v>11.9876</v>
      </c>
      <c r="BD807" s="372">
        <v>0.12454</v>
      </c>
      <c r="BE807" s="372">
        <v>8.3290000000000006</v>
      </c>
      <c r="BF807" s="372">
        <v>9.08</v>
      </c>
      <c r="BG807" s="372">
        <v>9.56</v>
      </c>
      <c r="BH807" s="372">
        <v>9.827</v>
      </c>
      <c r="BI807" s="372">
        <v>10.257</v>
      </c>
      <c r="BJ807" s="372">
        <v>10.561999999999999</v>
      </c>
      <c r="BK807" s="372">
        <v>11.032999999999999</v>
      </c>
      <c r="BL807" s="372">
        <v>11.988</v>
      </c>
      <c r="BM807" s="372">
        <v>13.052</v>
      </c>
      <c r="BN807" s="372">
        <v>13.673999999999999</v>
      </c>
      <c r="BO807" s="372">
        <v>14.118</v>
      </c>
      <c r="BP807" s="372">
        <v>14.81</v>
      </c>
      <c r="BQ807" s="372">
        <v>15.284000000000001</v>
      </c>
      <c r="BR807" s="372">
        <v>16.233000000000001</v>
      </c>
      <c r="BS807" s="372">
        <v>18.047000000000001</v>
      </c>
    </row>
    <row r="808" spans="1:71" x14ac:dyDescent="0.2">
      <c r="A808" s="265">
        <f t="shared" si="375"/>
        <v>12.317</v>
      </c>
      <c r="B808" s="265">
        <f t="shared" si="376"/>
        <v>11.366</v>
      </c>
      <c r="C808" s="265">
        <f t="shared" si="353"/>
        <v>13.3635</v>
      </c>
      <c r="D808" s="265">
        <f t="shared" si="377"/>
        <v>806</v>
      </c>
      <c r="E808" s="373">
        <f t="shared" si="378"/>
        <v>26.480492813141684</v>
      </c>
      <c r="F808" s="373">
        <f t="shared" si="379"/>
        <v>2.2067077344284738</v>
      </c>
      <c r="G808" s="373">
        <f t="shared" si="380"/>
        <v>35.48049281314168</v>
      </c>
      <c r="H808" s="374">
        <f t="shared" si="381"/>
        <v>0.99501633647188037</v>
      </c>
      <c r="I808" s="374">
        <f t="shared" si="354"/>
        <v>0.95014180479499444</v>
      </c>
      <c r="J808" s="374">
        <f t="shared" si="355"/>
        <v>0.96123637899045344</v>
      </c>
      <c r="K808" s="265" cm="1">
        <f t="array" ref="K808">$G808^gamma_drug4/($G808^gamma_drug4+(AGE_50_drug4+9)^gamma_drug4)</f>
        <v>1</v>
      </c>
      <c r="L808" s="264">
        <f t="shared" si="356"/>
        <v>806</v>
      </c>
      <c r="M808" s="264">
        <f t="shared" si="357"/>
        <v>-0.16414999999999999</v>
      </c>
      <c r="N808" s="264">
        <f t="shared" si="358"/>
        <v>12.3172</v>
      </c>
      <c r="O808" s="264">
        <f t="shared" si="359"/>
        <v>0.12014</v>
      </c>
      <c r="P808" s="264">
        <f t="shared" si="360"/>
        <v>8.5939999999999994</v>
      </c>
      <c r="Q808" s="264">
        <f t="shared" si="361"/>
        <v>9.3755000000000006</v>
      </c>
      <c r="R808" s="264">
        <f t="shared" si="362"/>
        <v>9.8694999999999986</v>
      </c>
      <c r="S808" s="264">
        <f t="shared" si="363"/>
        <v>10.143000000000001</v>
      </c>
      <c r="T808" s="264">
        <f t="shared" si="364"/>
        <v>10.582000000000001</v>
      </c>
      <c r="U808" s="264">
        <f t="shared" si="365"/>
        <v>10.890499999999999</v>
      </c>
      <c r="V808" s="264">
        <f t="shared" si="366"/>
        <v>11.366</v>
      </c>
      <c r="W808" s="264">
        <f t="shared" si="367"/>
        <v>12.317</v>
      </c>
      <c r="X808" s="264">
        <f t="shared" si="368"/>
        <v>13.3635</v>
      </c>
      <c r="Y808" s="264">
        <f t="shared" si="369"/>
        <v>13.968</v>
      </c>
      <c r="Z808" s="264">
        <f t="shared" si="370"/>
        <v>14.395499999999998</v>
      </c>
      <c r="AA808" s="264">
        <f t="shared" si="371"/>
        <v>15.0585</v>
      </c>
      <c r="AB808" s="264">
        <f t="shared" si="372"/>
        <v>15.5085</v>
      </c>
      <c r="AC808" s="264">
        <f t="shared" si="373"/>
        <v>16.402000000000001</v>
      </c>
      <c r="AD808" s="264">
        <f t="shared" si="374"/>
        <v>18.081499999999998</v>
      </c>
      <c r="AF808" s="266">
        <v>806</v>
      </c>
      <c r="AG808" s="266">
        <v>-2.64E-2</v>
      </c>
      <c r="AH808" s="266">
        <v>12.64</v>
      </c>
      <c r="AI808" s="266">
        <v>0.11573</v>
      </c>
      <c r="AJ808" s="266">
        <v>8.8539999999999992</v>
      </c>
      <c r="AK808" s="266">
        <v>9.6660000000000004</v>
      </c>
      <c r="AL808" s="266">
        <v>10.173999999999999</v>
      </c>
      <c r="AM808" s="266">
        <v>10.454000000000001</v>
      </c>
      <c r="AN808" s="266">
        <v>10.901</v>
      </c>
      <c r="AO808" s="266">
        <v>11.212999999999999</v>
      </c>
      <c r="AP808" s="266">
        <v>11.692</v>
      </c>
      <c r="AQ808" s="266">
        <v>12.64</v>
      </c>
      <c r="AR808" s="266">
        <v>13.667</v>
      </c>
      <c r="AS808" s="266">
        <v>14.254</v>
      </c>
      <c r="AT808" s="266">
        <v>14.664999999999999</v>
      </c>
      <c r="AU808" s="266">
        <v>15.298</v>
      </c>
      <c r="AV808" s="266">
        <v>15.724</v>
      </c>
      <c r="AW808" s="266">
        <v>16.561</v>
      </c>
      <c r="AX808" s="266">
        <v>18.105</v>
      </c>
      <c r="BA808" s="372">
        <v>806</v>
      </c>
      <c r="BB808" s="372">
        <v>-0.3019</v>
      </c>
      <c r="BC808" s="372">
        <v>11.994400000000001</v>
      </c>
      <c r="BD808" s="372">
        <v>0.12454999999999999</v>
      </c>
      <c r="BE808" s="372">
        <v>8.3339999999999996</v>
      </c>
      <c r="BF808" s="372">
        <v>9.0850000000000009</v>
      </c>
      <c r="BG808" s="372">
        <v>9.5649999999999995</v>
      </c>
      <c r="BH808" s="372">
        <v>9.8320000000000007</v>
      </c>
      <c r="BI808" s="372">
        <v>10.263</v>
      </c>
      <c r="BJ808" s="372">
        <v>10.568</v>
      </c>
      <c r="BK808" s="372">
        <v>11.04</v>
      </c>
      <c r="BL808" s="372">
        <v>11.994</v>
      </c>
      <c r="BM808" s="372">
        <v>13.06</v>
      </c>
      <c r="BN808" s="372">
        <v>13.682</v>
      </c>
      <c r="BO808" s="372">
        <v>14.125999999999999</v>
      </c>
      <c r="BP808" s="372">
        <v>14.819000000000001</v>
      </c>
      <c r="BQ808" s="372">
        <v>15.292999999999999</v>
      </c>
      <c r="BR808" s="372">
        <v>16.242999999999999</v>
      </c>
      <c r="BS808" s="372">
        <v>18.058</v>
      </c>
    </row>
    <row r="809" spans="1:71" x14ac:dyDescent="0.2">
      <c r="A809" s="265">
        <f t="shared" si="375"/>
        <v>12.323499999999999</v>
      </c>
      <c r="B809" s="265">
        <f t="shared" si="376"/>
        <v>11.372</v>
      </c>
      <c r="C809" s="265">
        <f t="shared" si="353"/>
        <v>13.3705</v>
      </c>
      <c r="D809" s="265">
        <f t="shared" si="377"/>
        <v>807</v>
      </c>
      <c r="E809" s="373">
        <f t="shared" si="378"/>
        <v>26.513347022587268</v>
      </c>
      <c r="F809" s="373">
        <f t="shared" si="379"/>
        <v>2.2094455852156059</v>
      </c>
      <c r="G809" s="373">
        <f t="shared" si="380"/>
        <v>35.513347022587268</v>
      </c>
      <c r="H809" s="374">
        <f t="shared" si="381"/>
        <v>0.99503626169926973</v>
      </c>
      <c r="I809" s="374">
        <f t="shared" si="354"/>
        <v>0.95027405182516633</v>
      </c>
      <c r="J809" s="374">
        <f t="shared" si="355"/>
        <v>0.96132594563137042</v>
      </c>
      <c r="K809" s="265" cm="1">
        <f t="array" ref="K809">$G809^gamma_drug4/($G809^gamma_drug4+(AGE_50_drug4+9)^gamma_drug4)</f>
        <v>1</v>
      </c>
      <c r="L809" s="264">
        <f t="shared" si="356"/>
        <v>807</v>
      </c>
      <c r="M809" s="264">
        <f t="shared" si="357"/>
        <v>-0.16420000000000001</v>
      </c>
      <c r="N809" s="264">
        <f t="shared" si="358"/>
        <v>12.32375</v>
      </c>
      <c r="O809" s="264">
        <f t="shared" si="359"/>
        <v>0.12015500000000001</v>
      </c>
      <c r="P809" s="264">
        <f t="shared" si="360"/>
        <v>8.597999999999999</v>
      </c>
      <c r="Q809" s="264">
        <f t="shared" si="361"/>
        <v>9.379999999999999</v>
      </c>
      <c r="R809" s="264">
        <f t="shared" si="362"/>
        <v>9.8745000000000012</v>
      </c>
      <c r="S809" s="264">
        <f t="shared" si="363"/>
        <v>10.148499999999999</v>
      </c>
      <c r="T809" s="264">
        <f t="shared" si="364"/>
        <v>10.5875</v>
      </c>
      <c r="U809" s="264">
        <f t="shared" si="365"/>
        <v>10.8965</v>
      </c>
      <c r="V809" s="264">
        <f t="shared" si="366"/>
        <v>11.372</v>
      </c>
      <c r="W809" s="264">
        <f t="shared" si="367"/>
        <v>12.323499999999999</v>
      </c>
      <c r="X809" s="264">
        <f t="shared" si="368"/>
        <v>13.3705</v>
      </c>
      <c r="Y809" s="264">
        <f t="shared" si="369"/>
        <v>13.9755</v>
      </c>
      <c r="Z809" s="264">
        <f t="shared" si="370"/>
        <v>14.403500000000001</v>
      </c>
      <c r="AA809" s="264">
        <f t="shared" si="371"/>
        <v>15.067</v>
      </c>
      <c r="AB809" s="264">
        <f t="shared" si="372"/>
        <v>15.516999999999999</v>
      </c>
      <c r="AC809" s="264">
        <f t="shared" si="373"/>
        <v>16.411000000000001</v>
      </c>
      <c r="AD809" s="264">
        <f t="shared" si="374"/>
        <v>18.092500000000001</v>
      </c>
      <c r="AF809" s="266">
        <v>807</v>
      </c>
      <c r="AG809" s="266">
        <v>-2.6499999999999999E-2</v>
      </c>
      <c r="AH809" s="266">
        <v>12.6464</v>
      </c>
      <c r="AI809" s="266">
        <v>0.11575000000000001</v>
      </c>
      <c r="AJ809" s="266">
        <v>8.8580000000000005</v>
      </c>
      <c r="AK809" s="266">
        <v>9.67</v>
      </c>
      <c r="AL809" s="266">
        <v>10.179</v>
      </c>
      <c r="AM809" s="266">
        <v>10.459</v>
      </c>
      <c r="AN809" s="266">
        <v>10.906000000000001</v>
      </c>
      <c r="AO809" s="266">
        <v>11.218999999999999</v>
      </c>
      <c r="AP809" s="266">
        <v>11.698</v>
      </c>
      <c r="AQ809" s="266">
        <v>12.646000000000001</v>
      </c>
      <c r="AR809" s="266">
        <v>13.673999999999999</v>
      </c>
      <c r="AS809" s="266">
        <v>14.260999999999999</v>
      </c>
      <c r="AT809" s="266">
        <v>14.673</v>
      </c>
      <c r="AU809" s="266">
        <v>15.305999999999999</v>
      </c>
      <c r="AV809" s="266">
        <v>15.731999999999999</v>
      </c>
      <c r="AW809" s="266">
        <v>16.57</v>
      </c>
      <c r="AX809" s="266">
        <v>18.116</v>
      </c>
      <c r="BA809" s="372">
        <v>807</v>
      </c>
      <c r="BB809" s="372">
        <v>-0.3019</v>
      </c>
      <c r="BC809" s="372">
        <v>12.001099999999999</v>
      </c>
      <c r="BD809" s="372">
        <v>0.12456</v>
      </c>
      <c r="BE809" s="372">
        <v>8.3379999999999992</v>
      </c>
      <c r="BF809" s="372">
        <v>9.09</v>
      </c>
      <c r="BG809" s="372">
        <v>9.57</v>
      </c>
      <c r="BH809" s="372">
        <v>9.8379999999999992</v>
      </c>
      <c r="BI809" s="372">
        <v>10.269</v>
      </c>
      <c r="BJ809" s="372">
        <v>10.574</v>
      </c>
      <c r="BK809" s="372">
        <v>11.045999999999999</v>
      </c>
      <c r="BL809" s="372">
        <v>12.000999999999999</v>
      </c>
      <c r="BM809" s="372">
        <v>13.067</v>
      </c>
      <c r="BN809" s="372">
        <v>13.69</v>
      </c>
      <c r="BO809" s="372">
        <v>14.134</v>
      </c>
      <c r="BP809" s="372">
        <v>14.827999999999999</v>
      </c>
      <c r="BQ809" s="372">
        <v>15.302</v>
      </c>
      <c r="BR809" s="372">
        <v>16.251999999999999</v>
      </c>
      <c r="BS809" s="372">
        <v>18.068999999999999</v>
      </c>
    </row>
    <row r="810" spans="1:71" x14ac:dyDescent="0.2">
      <c r="A810" s="265">
        <f t="shared" si="375"/>
        <v>12.330500000000001</v>
      </c>
      <c r="B810" s="265">
        <f t="shared" si="376"/>
        <v>11.3775</v>
      </c>
      <c r="C810" s="265">
        <f t="shared" si="353"/>
        <v>13.378</v>
      </c>
      <c r="D810" s="265">
        <f t="shared" si="377"/>
        <v>808</v>
      </c>
      <c r="E810" s="373">
        <f t="shared" si="378"/>
        <v>26.546201232032853</v>
      </c>
      <c r="F810" s="373">
        <f t="shared" si="379"/>
        <v>2.2121834360027379</v>
      </c>
      <c r="G810" s="373">
        <f t="shared" si="380"/>
        <v>35.546201232032857</v>
      </c>
      <c r="H810" s="374">
        <f t="shared" si="381"/>
        <v>0.99505608934431122</v>
      </c>
      <c r="I810" s="374">
        <f t="shared" si="354"/>
        <v>0.95040584455702248</v>
      </c>
      <c r="J810" s="374">
        <f t="shared" si="355"/>
        <v>0.96141523108158911</v>
      </c>
      <c r="K810" s="265" cm="1">
        <f t="array" ref="K810">$G810^gamma_drug4/($G810^gamma_drug4+(AGE_50_drug4+9)^gamma_drug4)</f>
        <v>1</v>
      </c>
      <c r="L810" s="264">
        <f t="shared" si="356"/>
        <v>808</v>
      </c>
      <c r="M810" s="264">
        <f t="shared" si="357"/>
        <v>-0.16435</v>
      </c>
      <c r="N810" s="264">
        <f t="shared" si="358"/>
        <v>12.330299999999999</v>
      </c>
      <c r="O810" s="264">
        <f t="shared" si="359"/>
        <v>0.12017</v>
      </c>
      <c r="P810" s="264">
        <f t="shared" si="360"/>
        <v>8.6024999999999991</v>
      </c>
      <c r="Q810" s="264">
        <f t="shared" si="361"/>
        <v>9.3850000000000016</v>
      </c>
      <c r="R810" s="264">
        <f t="shared" si="362"/>
        <v>9.8789999999999996</v>
      </c>
      <c r="S810" s="264">
        <f t="shared" si="363"/>
        <v>10.153500000000001</v>
      </c>
      <c r="T810" s="264">
        <f t="shared" si="364"/>
        <v>10.592499999999999</v>
      </c>
      <c r="U810" s="264">
        <f t="shared" si="365"/>
        <v>10.9015</v>
      </c>
      <c r="V810" s="264">
        <f t="shared" si="366"/>
        <v>11.3775</v>
      </c>
      <c r="W810" s="264">
        <f t="shared" si="367"/>
        <v>12.330500000000001</v>
      </c>
      <c r="X810" s="264">
        <f t="shared" si="368"/>
        <v>13.378</v>
      </c>
      <c r="Y810" s="264">
        <f t="shared" si="369"/>
        <v>13.983000000000001</v>
      </c>
      <c r="Z810" s="264">
        <f t="shared" si="370"/>
        <v>14.4115</v>
      </c>
      <c r="AA810" s="264">
        <f t="shared" si="371"/>
        <v>15.074999999999999</v>
      </c>
      <c r="AB810" s="264">
        <f t="shared" si="372"/>
        <v>15.526</v>
      </c>
      <c r="AC810" s="264">
        <f t="shared" si="373"/>
        <v>16.420500000000001</v>
      </c>
      <c r="AD810" s="264">
        <f t="shared" si="374"/>
        <v>18.103000000000002</v>
      </c>
      <c r="AF810" s="266">
        <v>808</v>
      </c>
      <c r="AG810" s="266">
        <v>-2.6700000000000002E-2</v>
      </c>
      <c r="AH810" s="266">
        <v>12.652699999999999</v>
      </c>
      <c r="AI810" s="266">
        <v>0.11577</v>
      </c>
      <c r="AJ810" s="266">
        <v>8.8620000000000001</v>
      </c>
      <c r="AK810" s="266">
        <v>9.6750000000000007</v>
      </c>
      <c r="AL810" s="266">
        <v>10.183</v>
      </c>
      <c r="AM810" s="266">
        <v>10.464</v>
      </c>
      <c r="AN810" s="266">
        <v>10.911</v>
      </c>
      <c r="AO810" s="266">
        <v>11.224</v>
      </c>
      <c r="AP810" s="266">
        <v>11.702999999999999</v>
      </c>
      <c r="AQ810" s="266">
        <v>12.653</v>
      </c>
      <c r="AR810" s="266">
        <v>13.680999999999999</v>
      </c>
      <c r="AS810" s="266">
        <v>14.268000000000001</v>
      </c>
      <c r="AT810" s="266">
        <v>14.680999999999999</v>
      </c>
      <c r="AU810" s="266">
        <v>15.314</v>
      </c>
      <c r="AV810" s="266">
        <v>15.741</v>
      </c>
      <c r="AW810" s="266">
        <v>16.579000000000001</v>
      </c>
      <c r="AX810" s="266">
        <v>18.126000000000001</v>
      </c>
      <c r="BA810" s="372">
        <v>808</v>
      </c>
      <c r="BB810" s="372">
        <v>-0.30199999999999999</v>
      </c>
      <c r="BC810" s="372">
        <v>12.007899999999999</v>
      </c>
      <c r="BD810" s="372">
        <v>0.12457</v>
      </c>
      <c r="BE810" s="372">
        <v>8.343</v>
      </c>
      <c r="BF810" s="372">
        <v>9.0950000000000006</v>
      </c>
      <c r="BG810" s="372">
        <v>9.5749999999999993</v>
      </c>
      <c r="BH810" s="372">
        <v>9.843</v>
      </c>
      <c r="BI810" s="372">
        <v>10.273999999999999</v>
      </c>
      <c r="BJ810" s="372">
        <v>10.579000000000001</v>
      </c>
      <c r="BK810" s="372">
        <v>11.052</v>
      </c>
      <c r="BL810" s="372">
        <v>12.007999999999999</v>
      </c>
      <c r="BM810" s="372">
        <v>13.074999999999999</v>
      </c>
      <c r="BN810" s="372">
        <v>13.698</v>
      </c>
      <c r="BO810" s="372">
        <v>14.141999999999999</v>
      </c>
      <c r="BP810" s="372">
        <v>14.836</v>
      </c>
      <c r="BQ810" s="372">
        <v>15.311</v>
      </c>
      <c r="BR810" s="372">
        <v>16.262</v>
      </c>
      <c r="BS810" s="372">
        <v>18.079999999999998</v>
      </c>
    </row>
    <row r="811" spans="1:71" x14ac:dyDescent="0.2">
      <c r="A811" s="265">
        <f t="shared" si="375"/>
        <v>12.337</v>
      </c>
      <c r="B811" s="265">
        <f t="shared" si="376"/>
        <v>11.3835</v>
      </c>
      <c r="C811" s="265">
        <f t="shared" si="353"/>
        <v>13.3855</v>
      </c>
      <c r="D811" s="265">
        <f t="shared" si="377"/>
        <v>809</v>
      </c>
      <c r="E811" s="373">
        <f t="shared" si="378"/>
        <v>26.579055441478438</v>
      </c>
      <c r="F811" s="373">
        <f t="shared" si="379"/>
        <v>2.21492128678987</v>
      </c>
      <c r="G811" s="373">
        <f t="shared" si="380"/>
        <v>35.579055441478438</v>
      </c>
      <c r="H811" s="374">
        <f t="shared" si="381"/>
        <v>0.99507581997129224</v>
      </c>
      <c r="I811" s="374">
        <f t="shared" si="354"/>
        <v>0.95053718487227912</v>
      </c>
      <c r="J811" s="374">
        <f t="shared" si="355"/>
        <v>0.96150423644437499</v>
      </c>
      <c r="K811" s="265" cm="1">
        <f t="array" ref="K811">$G811^gamma_drug4/($G811^gamma_drug4+(AGE_50_drug4+9)^gamma_drug4)</f>
        <v>1</v>
      </c>
      <c r="L811" s="264">
        <f t="shared" si="356"/>
        <v>809</v>
      </c>
      <c r="M811" s="264">
        <f t="shared" si="357"/>
        <v>-0.16444999999999999</v>
      </c>
      <c r="N811" s="264">
        <f t="shared" si="358"/>
        <v>12.3369</v>
      </c>
      <c r="O811" s="264">
        <f t="shared" si="359"/>
        <v>0.120185</v>
      </c>
      <c r="P811" s="264">
        <f t="shared" si="360"/>
        <v>8.6065000000000005</v>
      </c>
      <c r="Q811" s="264">
        <f t="shared" si="361"/>
        <v>9.3895</v>
      </c>
      <c r="R811" s="264">
        <f t="shared" si="362"/>
        <v>9.8844999999999992</v>
      </c>
      <c r="S811" s="264">
        <f t="shared" si="363"/>
        <v>10.1585</v>
      </c>
      <c r="T811" s="264">
        <f t="shared" si="364"/>
        <v>10.5985</v>
      </c>
      <c r="U811" s="264">
        <f t="shared" si="365"/>
        <v>10.907500000000001</v>
      </c>
      <c r="V811" s="264">
        <f t="shared" si="366"/>
        <v>11.3835</v>
      </c>
      <c r="W811" s="264">
        <f t="shared" si="367"/>
        <v>12.337</v>
      </c>
      <c r="X811" s="264">
        <f t="shared" si="368"/>
        <v>13.3855</v>
      </c>
      <c r="Y811" s="264">
        <f t="shared" si="369"/>
        <v>13.991</v>
      </c>
      <c r="Z811" s="264">
        <f t="shared" si="370"/>
        <v>14.419499999999999</v>
      </c>
      <c r="AA811" s="264">
        <f t="shared" si="371"/>
        <v>15.083500000000001</v>
      </c>
      <c r="AB811" s="264">
        <f t="shared" si="372"/>
        <v>15.534500000000001</v>
      </c>
      <c r="AC811" s="264">
        <f t="shared" si="373"/>
        <v>16.430499999999999</v>
      </c>
      <c r="AD811" s="264">
        <f t="shared" si="374"/>
        <v>18.113500000000002</v>
      </c>
      <c r="AF811" s="266">
        <v>809</v>
      </c>
      <c r="AG811" s="266">
        <v>-2.6800000000000001E-2</v>
      </c>
      <c r="AH811" s="266">
        <v>12.6591</v>
      </c>
      <c r="AI811" s="266">
        <v>0.11579</v>
      </c>
      <c r="AJ811" s="266">
        <v>8.8659999999999997</v>
      </c>
      <c r="AK811" s="266">
        <v>9.6790000000000003</v>
      </c>
      <c r="AL811" s="266">
        <v>10.188000000000001</v>
      </c>
      <c r="AM811" s="266">
        <v>10.468999999999999</v>
      </c>
      <c r="AN811" s="266">
        <v>10.917</v>
      </c>
      <c r="AO811" s="266">
        <v>11.23</v>
      </c>
      <c r="AP811" s="266">
        <v>11.709</v>
      </c>
      <c r="AQ811" s="266">
        <v>12.659000000000001</v>
      </c>
      <c r="AR811" s="266">
        <v>13.689</v>
      </c>
      <c r="AS811" s="266">
        <v>14.276</v>
      </c>
      <c r="AT811" s="266">
        <v>14.688000000000001</v>
      </c>
      <c r="AU811" s="266">
        <v>15.321999999999999</v>
      </c>
      <c r="AV811" s="266">
        <v>15.749000000000001</v>
      </c>
      <c r="AW811" s="266">
        <v>16.588999999999999</v>
      </c>
      <c r="AX811" s="266">
        <v>18.135999999999999</v>
      </c>
      <c r="BA811" s="372">
        <v>809</v>
      </c>
      <c r="BB811" s="372">
        <v>-0.30209999999999998</v>
      </c>
      <c r="BC811" s="372">
        <v>12.014699999999999</v>
      </c>
      <c r="BD811" s="372">
        <v>0.12458</v>
      </c>
      <c r="BE811" s="372">
        <v>8.3469999999999995</v>
      </c>
      <c r="BF811" s="372">
        <v>9.1</v>
      </c>
      <c r="BG811" s="372">
        <v>9.5809999999999995</v>
      </c>
      <c r="BH811" s="372">
        <v>9.8480000000000008</v>
      </c>
      <c r="BI811" s="372">
        <v>10.28</v>
      </c>
      <c r="BJ811" s="372">
        <v>10.585000000000001</v>
      </c>
      <c r="BK811" s="372">
        <v>11.058</v>
      </c>
      <c r="BL811" s="372">
        <v>12.015000000000001</v>
      </c>
      <c r="BM811" s="372">
        <v>13.082000000000001</v>
      </c>
      <c r="BN811" s="372">
        <v>13.706</v>
      </c>
      <c r="BO811" s="372">
        <v>14.151</v>
      </c>
      <c r="BP811" s="372">
        <v>14.845000000000001</v>
      </c>
      <c r="BQ811" s="372">
        <v>15.32</v>
      </c>
      <c r="BR811" s="372">
        <v>16.271999999999998</v>
      </c>
      <c r="BS811" s="372">
        <v>18.091000000000001</v>
      </c>
    </row>
    <row r="812" spans="1:71" x14ac:dyDescent="0.2">
      <c r="A812" s="265">
        <f t="shared" si="375"/>
        <v>12.343499999999999</v>
      </c>
      <c r="B812" s="265">
        <f t="shared" si="376"/>
        <v>11.3895</v>
      </c>
      <c r="C812" s="265">
        <f t="shared" si="353"/>
        <v>13.393000000000001</v>
      </c>
      <c r="D812" s="265">
        <f t="shared" si="377"/>
        <v>810</v>
      </c>
      <c r="E812" s="373">
        <f t="shared" si="378"/>
        <v>26.611909650924023</v>
      </c>
      <c r="F812" s="373">
        <f t="shared" si="379"/>
        <v>2.2176591375770021</v>
      </c>
      <c r="G812" s="373">
        <f t="shared" si="380"/>
        <v>35.611909650924019</v>
      </c>
      <c r="H812" s="374">
        <f t="shared" si="381"/>
        <v>0.99509545414074807</v>
      </c>
      <c r="I812" s="374">
        <f t="shared" si="354"/>
        <v>0.95066807464372349</v>
      </c>
      <c r="J812" s="374">
        <f t="shared" si="355"/>
        <v>0.96159296281785966</v>
      </c>
      <c r="K812" s="265" cm="1">
        <f t="array" ref="K812">$G812^gamma_drug4/($G812^gamma_drug4+(AGE_50_drug4+9)^gamma_drug4)</f>
        <v>1</v>
      </c>
      <c r="L812" s="264">
        <f t="shared" si="356"/>
        <v>810</v>
      </c>
      <c r="M812" s="264">
        <f t="shared" si="357"/>
        <v>-0.16460000000000002</v>
      </c>
      <c r="N812" s="264">
        <f t="shared" si="358"/>
        <v>12.343450000000001</v>
      </c>
      <c r="O812" s="264">
        <f t="shared" si="359"/>
        <v>0.1202</v>
      </c>
      <c r="P812" s="264">
        <f t="shared" si="360"/>
        <v>8.6110000000000007</v>
      </c>
      <c r="Q812" s="264">
        <f t="shared" si="361"/>
        <v>9.3945000000000007</v>
      </c>
      <c r="R812" s="264">
        <f t="shared" si="362"/>
        <v>9.8895</v>
      </c>
      <c r="S812" s="264">
        <f t="shared" si="363"/>
        <v>10.164</v>
      </c>
      <c r="T812" s="264">
        <f t="shared" si="364"/>
        <v>10.603999999999999</v>
      </c>
      <c r="U812" s="264">
        <f t="shared" si="365"/>
        <v>10.913</v>
      </c>
      <c r="V812" s="264">
        <f t="shared" si="366"/>
        <v>11.3895</v>
      </c>
      <c r="W812" s="264">
        <f t="shared" si="367"/>
        <v>12.343499999999999</v>
      </c>
      <c r="X812" s="264">
        <f t="shared" si="368"/>
        <v>13.393000000000001</v>
      </c>
      <c r="Y812" s="264">
        <f t="shared" si="369"/>
        <v>13.9985</v>
      </c>
      <c r="Z812" s="264">
        <f t="shared" si="370"/>
        <v>14.4275</v>
      </c>
      <c r="AA812" s="264">
        <f t="shared" si="371"/>
        <v>15.092499999999999</v>
      </c>
      <c r="AB812" s="264">
        <f t="shared" si="372"/>
        <v>15.5435</v>
      </c>
      <c r="AC812" s="264">
        <f t="shared" si="373"/>
        <v>16.439499999999999</v>
      </c>
      <c r="AD812" s="264">
        <f t="shared" si="374"/>
        <v>18.124499999999998</v>
      </c>
      <c r="AF812" s="266">
        <v>810</v>
      </c>
      <c r="AG812" s="266">
        <v>-2.7E-2</v>
      </c>
      <c r="AH812" s="266">
        <v>12.6654</v>
      </c>
      <c r="AI812" s="266">
        <v>0.11581</v>
      </c>
      <c r="AJ812" s="266">
        <v>8.8699999999999992</v>
      </c>
      <c r="AK812" s="266">
        <v>9.6839999999999993</v>
      </c>
      <c r="AL812" s="266">
        <v>10.193</v>
      </c>
      <c r="AM812" s="266">
        <v>10.474</v>
      </c>
      <c r="AN812" s="266">
        <v>10.922000000000001</v>
      </c>
      <c r="AO812" s="266">
        <v>11.234999999999999</v>
      </c>
      <c r="AP812" s="266">
        <v>11.715</v>
      </c>
      <c r="AQ812" s="266">
        <v>12.664999999999999</v>
      </c>
      <c r="AR812" s="266">
        <v>13.696</v>
      </c>
      <c r="AS812" s="266">
        <v>14.282999999999999</v>
      </c>
      <c r="AT812" s="266">
        <v>14.696</v>
      </c>
      <c r="AU812" s="266">
        <v>15.331</v>
      </c>
      <c r="AV812" s="266">
        <v>15.757999999999999</v>
      </c>
      <c r="AW812" s="266">
        <v>16.597999999999999</v>
      </c>
      <c r="AX812" s="266">
        <v>18.146999999999998</v>
      </c>
      <c r="BA812" s="372">
        <v>810</v>
      </c>
      <c r="BB812" s="372">
        <v>-0.30220000000000002</v>
      </c>
      <c r="BC812" s="372">
        <v>12.0215</v>
      </c>
      <c r="BD812" s="372">
        <v>0.12459000000000001</v>
      </c>
      <c r="BE812" s="372">
        <v>8.3520000000000003</v>
      </c>
      <c r="BF812" s="372">
        <v>9.1050000000000004</v>
      </c>
      <c r="BG812" s="372">
        <v>9.5860000000000003</v>
      </c>
      <c r="BH812" s="372">
        <v>9.8539999999999992</v>
      </c>
      <c r="BI812" s="372">
        <v>10.286</v>
      </c>
      <c r="BJ812" s="372">
        <v>10.590999999999999</v>
      </c>
      <c r="BK812" s="372">
        <v>11.064</v>
      </c>
      <c r="BL812" s="372">
        <v>12.022</v>
      </c>
      <c r="BM812" s="372">
        <v>13.09</v>
      </c>
      <c r="BN812" s="372">
        <v>13.714</v>
      </c>
      <c r="BO812" s="372">
        <v>14.159000000000001</v>
      </c>
      <c r="BP812" s="372">
        <v>14.853999999999999</v>
      </c>
      <c r="BQ812" s="372">
        <v>15.329000000000001</v>
      </c>
      <c r="BR812" s="372">
        <v>16.280999999999999</v>
      </c>
      <c r="BS812" s="372">
        <v>18.102</v>
      </c>
    </row>
    <row r="813" spans="1:71" x14ac:dyDescent="0.2">
      <c r="A813" s="265">
        <f t="shared" si="375"/>
        <v>12.350000000000001</v>
      </c>
      <c r="B813" s="265">
        <f t="shared" si="376"/>
        <v>11.395</v>
      </c>
      <c r="C813" s="265">
        <f t="shared" si="353"/>
        <v>13.399999999999999</v>
      </c>
      <c r="D813" s="265">
        <f t="shared" si="377"/>
        <v>811</v>
      </c>
      <c r="E813" s="373">
        <f t="shared" si="378"/>
        <v>26.644763860369611</v>
      </c>
      <c r="F813" s="373">
        <f t="shared" si="379"/>
        <v>2.2203969883641341</v>
      </c>
      <c r="G813" s="373">
        <f t="shared" si="380"/>
        <v>35.644763860369608</v>
      </c>
      <c r="H813" s="374">
        <f t="shared" si="381"/>
        <v>0.99511499240948997</v>
      </c>
      <c r="I813" s="374">
        <f t="shared" si="354"/>
        <v>0.95079851573526153</v>
      </c>
      <c r="J813" s="374">
        <f t="shared" si="355"/>
        <v>0.9616814112950699</v>
      </c>
      <c r="K813" s="265" cm="1">
        <f t="array" ref="K813">$G813^gamma_drug4/($G813^gamma_drug4+(AGE_50_drug4+9)^gamma_drug4)</f>
        <v>1</v>
      </c>
      <c r="L813" s="264">
        <f t="shared" si="356"/>
        <v>811</v>
      </c>
      <c r="M813" s="264">
        <f t="shared" si="357"/>
        <v>-0.16475000000000001</v>
      </c>
      <c r="N813" s="264">
        <f t="shared" si="358"/>
        <v>12.35005</v>
      </c>
      <c r="O813" s="264">
        <f t="shared" si="359"/>
        <v>0.120215</v>
      </c>
      <c r="P813" s="264">
        <f t="shared" si="360"/>
        <v>8.6150000000000002</v>
      </c>
      <c r="Q813" s="264">
        <f t="shared" si="361"/>
        <v>9.3990000000000009</v>
      </c>
      <c r="R813" s="264">
        <f t="shared" si="362"/>
        <v>9.8945000000000007</v>
      </c>
      <c r="S813" s="264">
        <f t="shared" si="363"/>
        <v>10.169</v>
      </c>
      <c r="T813" s="264">
        <f t="shared" si="364"/>
        <v>10.609</v>
      </c>
      <c r="U813" s="264">
        <f t="shared" si="365"/>
        <v>10.919</v>
      </c>
      <c r="V813" s="264">
        <f t="shared" si="366"/>
        <v>11.395</v>
      </c>
      <c r="W813" s="264">
        <f t="shared" si="367"/>
        <v>12.350000000000001</v>
      </c>
      <c r="X813" s="264">
        <f t="shared" si="368"/>
        <v>13.399999999999999</v>
      </c>
      <c r="Y813" s="264">
        <f t="shared" si="369"/>
        <v>14.006499999999999</v>
      </c>
      <c r="Z813" s="264">
        <f t="shared" si="370"/>
        <v>14.435500000000001</v>
      </c>
      <c r="AA813" s="264">
        <f t="shared" si="371"/>
        <v>15.1005</v>
      </c>
      <c r="AB813" s="264">
        <f t="shared" si="372"/>
        <v>15.552</v>
      </c>
      <c r="AC813" s="264">
        <f t="shared" si="373"/>
        <v>16.448999999999998</v>
      </c>
      <c r="AD813" s="264">
        <f t="shared" si="374"/>
        <v>18.134999999999998</v>
      </c>
      <c r="AF813" s="266">
        <v>811</v>
      </c>
      <c r="AG813" s="266">
        <v>-2.7199999999999998E-2</v>
      </c>
      <c r="AH813" s="266">
        <v>12.671799999999999</v>
      </c>
      <c r="AI813" s="266">
        <v>0.11583</v>
      </c>
      <c r="AJ813" s="266">
        <v>8.8740000000000006</v>
      </c>
      <c r="AK813" s="266">
        <v>9.6880000000000006</v>
      </c>
      <c r="AL813" s="266">
        <v>10.198</v>
      </c>
      <c r="AM813" s="266">
        <v>10.478999999999999</v>
      </c>
      <c r="AN813" s="266">
        <v>10.927</v>
      </c>
      <c r="AO813" s="266">
        <v>11.241</v>
      </c>
      <c r="AP813" s="266">
        <v>11.72</v>
      </c>
      <c r="AQ813" s="266">
        <v>12.672000000000001</v>
      </c>
      <c r="AR813" s="266">
        <v>13.702999999999999</v>
      </c>
      <c r="AS813" s="266">
        <v>14.291</v>
      </c>
      <c r="AT813" s="266">
        <v>14.704000000000001</v>
      </c>
      <c r="AU813" s="266">
        <v>15.339</v>
      </c>
      <c r="AV813" s="266">
        <v>15.766</v>
      </c>
      <c r="AW813" s="266">
        <v>16.606999999999999</v>
      </c>
      <c r="AX813" s="266">
        <v>18.157</v>
      </c>
      <c r="BA813" s="372">
        <v>811</v>
      </c>
      <c r="BB813" s="372">
        <v>-0.30230000000000001</v>
      </c>
      <c r="BC813" s="372">
        <v>12.0283</v>
      </c>
      <c r="BD813" s="372">
        <v>0.1246</v>
      </c>
      <c r="BE813" s="372">
        <v>8.3559999999999999</v>
      </c>
      <c r="BF813" s="372">
        <v>9.11</v>
      </c>
      <c r="BG813" s="372">
        <v>9.5909999999999993</v>
      </c>
      <c r="BH813" s="372">
        <v>9.859</v>
      </c>
      <c r="BI813" s="372">
        <v>10.291</v>
      </c>
      <c r="BJ813" s="372">
        <v>10.597</v>
      </c>
      <c r="BK813" s="372">
        <v>11.07</v>
      </c>
      <c r="BL813" s="372">
        <v>12.028</v>
      </c>
      <c r="BM813" s="372">
        <v>13.097</v>
      </c>
      <c r="BN813" s="372">
        <v>13.722</v>
      </c>
      <c r="BO813" s="372">
        <v>14.167</v>
      </c>
      <c r="BP813" s="372">
        <v>14.862</v>
      </c>
      <c r="BQ813" s="372">
        <v>15.337999999999999</v>
      </c>
      <c r="BR813" s="372">
        <v>16.291</v>
      </c>
      <c r="BS813" s="372">
        <v>18.113</v>
      </c>
    </row>
    <row r="814" spans="1:71" x14ac:dyDescent="0.2">
      <c r="A814" s="265">
        <f t="shared" si="375"/>
        <v>12.3565</v>
      </c>
      <c r="B814" s="265">
        <f t="shared" si="376"/>
        <v>11.4015</v>
      </c>
      <c r="C814" s="265">
        <f t="shared" si="353"/>
        <v>13.407500000000001</v>
      </c>
      <c r="D814" s="265">
        <f t="shared" si="377"/>
        <v>812</v>
      </c>
      <c r="E814" s="373">
        <f t="shared" si="378"/>
        <v>26.677618069815196</v>
      </c>
      <c r="F814" s="373">
        <f t="shared" si="379"/>
        <v>2.2231348391512662</v>
      </c>
      <c r="G814" s="373">
        <f t="shared" si="380"/>
        <v>35.677618069815196</v>
      </c>
      <c r="H814" s="374">
        <f t="shared" si="381"/>
        <v>0.9951344353306335</v>
      </c>
      <c r="I814" s="374">
        <f t="shared" si="354"/>
        <v>0.95092851000196232</v>
      </c>
      <c r="J814" s="374">
        <f t="shared" si="355"/>
        <v>0.96176958296395321</v>
      </c>
      <c r="K814" s="265" cm="1">
        <f t="array" ref="K814">$G814^gamma_drug4/($G814^gamma_drug4+(AGE_50_drug4+9)^gamma_drug4)</f>
        <v>1</v>
      </c>
      <c r="L814" s="264">
        <f t="shared" si="356"/>
        <v>812</v>
      </c>
      <c r="M814" s="264">
        <f t="shared" si="357"/>
        <v>-0.16485</v>
      </c>
      <c r="N814" s="264">
        <f t="shared" si="358"/>
        <v>12.3566</v>
      </c>
      <c r="O814" s="264">
        <f t="shared" si="359"/>
        <v>0.12023</v>
      </c>
      <c r="P814" s="264">
        <f t="shared" si="360"/>
        <v>8.6195000000000004</v>
      </c>
      <c r="Q814" s="264">
        <f t="shared" si="361"/>
        <v>9.4039999999999999</v>
      </c>
      <c r="R814" s="264">
        <f t="shared" si="362"/>
        <v>9.8990000000000009</v>
      </c>
      <c r="S814" s="264">
        <f t="shared" si="363"/>
        <v>10.1745</v>
      </c>
      <c r="T814" s="264">
        <f t="shared" si="364"/>
        <v>10.6145</v>
      </c>
      <c r="U814" s="264">
        <f t="shared" si="365"/>
        <v>10.9245</v>
      </c>
      <c r="V814" s="264">
        <f t="shared" si="366"/>
        <v>11.4015</v>
      </c>
      <c r="W814" s="264">
        <f t="shared" si="367"/>
        <v>12.3565</v>
      </c>
      <c r="X814" s="264">
        <f t="shared" si="368"/>
        <v>13.407500000000001</v>
      </c>
      <c r="Y814" s="264">
        <f t="shared" si="369"/>
        <v>14.013999999999999</v>
      </c>
      <c r="Z814" s="264">
        <f t="shared" si="370"/>
        <v>14.4435</v>
      </c>
      <c r="AA814" s="264">
        <f t="shared" si="371"/>
        <v>15.109</v>
      </c>
      <c r="AB814" s="264">
        <f t="shared" si="372"/>
        <v>15.561</v>
      </c>
      <c r="AC814" s="264">
        <f t="shared" si="373"/>
        <v>16.458500000000001</v>
      </c>
      <c r="AD814" s="264">
        <f t="shared" si="374"/>
        <v>18.146000000000001</v>
      </c>
      <c r="AF814" s="266">
        <v>812</v>
      </c>
      <c r="AG814" s="266">
        <v>-2.7300000000000001E-2</v>
      </c>
      <c r="AH814" s="266">
        <v>12.678100000000001</v>
      </c>
      <c r="AI814" s="266">
        <v>0.11584999999999999</v>
      </c>
      <c r="AJ814" s="266">
        <v>8.8780000000000001</v>
      </c>
      <c r="AK814" s="266">
        <v>9.6929999999999996</v>
      </c>
      <c r="AL814" s="266">
        <v>10.202</v>
      </c>
      <c r="AM814" s="266">
        <v>10.484</v>
      </c>
      <c r="AN814" s="266">
        <v>10.932</v>
      </c>
      <c r="AO814" s="266">
        <v>11.246</v>
      </c>
      <c r="AP814" s="266">
        <v>11.726000000000001</v>
      </c>
      <c r="AQ814" s="266">
        <v>12.678000000000001</v>
      </c>
      <c r="AR814" s="266">
        <v>13.71</v>
      </c>
      <c r="AS814" s="266">
        <v>14.298</v>
      </c>
      <c r="AT814" s="266">
        <v>14.712</v>
      </c>
      <c r="AU814" s="266">
        <v>15.347</v>
      </c>
      <c r="AV814" s="266">
        <v>15.775</v>
      </c>
      <c r="AW814" s="266">
        <v>16.616</v>
      </c>
      <c r="AX814" s="266">
        <v>18.167999999999999</v>
      </c>
      <c r="BA814" s="372">
        <v>812</v>
      </c>
      <c r="BB814" s="372">
        <v>-0.3024</v>
      </c>
      <c r="BC814" s="372">
        <v>12.0351</v>
      </c>
      <c r="BD814" s="372">
        <v>0.12461</v>
      </c>
      <c r="BE814" s="372">
        <v>8.3610000000000007</v>
      </c>
      <c r="BF814" s="372">
        <v>9.1150000000000002</v>
      </c>
      <c r="BG814" s="372">
        <v>9.5960000000000001</v>
      </c>
      <c r="BH814" s="372">
        <v>9.8650000000000002</v>
      </c>
      <c r="BI814" s="372">
        <v>10.297000000000001</v>
      </c>
      <c r="BJ814" s="372">
        <v>10.603</v>
      </c>
      <c r="BK814" s="372">
        <v>11.077</v>
      </c>
      <c r="BL814" s="372">
        <v>12.035</v>
      </c>
      <c r="BM814" s="372">
        <v>13.105</v>
      </c>
      <c r="BN814" s="372">
        <v>13.73</v>
      </c>
      <c r="BO814" s="372">
        <v>14.175000000000001</v>
      </c>
      <c r="BP814" s="372">
        <v>14.871</v>
      </c>
      <c r="BQ814" s="372">
        <v>15.347</v>
      </c>
      <c r="BR814" s="372">
        <v>16.300999999999998</v>
      </c>
      <c r="BS814" s="372">
        <v>18.123999999999999</v>
      </c>
    </row>
    <row r="815" spans="1:71" x14ac:dyDescent="0.2">
      <c r="A815" s="265">
        <f t="shared" si="375"/>
        <v>12.363</v>
      </c>
      <c r="B815" s="265">
        <f t="shared" si="376"/>
        <v>11.407499999999999</v>
      </c>
      <c r="C815" s="265">
        <f t="shared" si="353"/>
        <v>13.4145</v>
      </c>
      <c r="D815" s="265">
        <f t="shared" si="377"/>
        <v>813</v>
      </c>
      <c r="E815" s="373">
        <f t="shared" si="378"/>
        <v>26.710472279260781</v>
      </c>
      <c r="F815" s="373">
        <f t="shared" si="379"/>
        <v>2.2258726899383983</v>
      </c>
      <c r="G815" s="373">
        <f t="shared" si="380"/>
        <v>35.710472279260784</v>
      </c>
      <c r="H815" s="374">
        <f t="shared" si="381"/>
        <v>0.99515378345362537</v>
      </c>
      <c r="I815" s="374">
        <f t="shared" si="354"/>
        <v>0.95105805929010501</v>
      </c>
      <c r="J815" s="374">
        <f t="shared" si="355"/>
        <v>0.96185747890740558</v>
      </c>
      <c r="K815" s="265" cm="1">
        <f t="array" ref="K815">$G815^gamma_drug4/($G815^gamma_drug4+(AGE_50_drug4+9)^gamma_drug4)</f>
        <v>1</v>
      </c>
      <c r="L815" s="264">
        <f t="shared" si="356"/>
        <v>813</v>
      </c>
      <c r="M815" s="264">
        <f t="shared" si="357"/>
        <v>-0.16500000000000001</v>
      </c>
      <c r="N815" s="264">
        <f t="shared" si="358"/>
        <v>12.363150000000001</v>
      </c>
      <c r="O815" s="264">
        <f t="shared" si="359"/>
        <v>0.12024499999999999</v>
      </c>
      <c r="P815" s="264">
        <f t="shared" si="360"/>
        <v>8.6234999999999999</v>
      </c>
      <c r="Q815" s="264">
        <f t="shared" si="361"/>
        <v>9.4085000000000001</v>
      </c>
      <c r="R815" s="264">
        <f t="shared" si="362"/>
        <v>9.9045000000000005</v>
      </c>
      <c r="S815" s="264">
        <f t="shared" si="363"/>
        <v>10.179500000000001</v>
      </c>
      <c r="T815" s="264">
        <f t="shared" si="364"/>
        <v>10.620000000000001</v>
      </c>
      <c r="U815" s="264">
        <f t="shared" si="365"/>
        <v>10.93</v>
      </c>
      <c r="V815" s="264">
        <f t="shared" si="366"/>
        <v>11.407499999999999</v>
      </c>
      <c r="W815" s="264">
        <f t="shared" si="367"/>
        <v>12.363</v>
      </c>
      <c r="X815" s="264">
        <f t="shared" si="368"/>
        <v>13.4145</v>
      </c>
      <c r="Y815" s="264">
        <f t="shared" si="369"/>
        <v>14.021999999999998</v>
      </c>
      <c r="Z815" s="264">
        <f t="shared" si="370"/>
        <v>14.451499999999999</v>
      </c>
      <c r="AA815" s="264">
        <f t="shared" si="371"/>
        <v>15.1175</v>
      </c>
      <c r="AB815" s="264">
        <f t="shared" si="372"/>
        <v>15.5695</v>
      </c>
      <c r="AC815" s="264">
        <f t="shared" si="373"/>
        <v>16.468</v>
      </c>
      <c r="AD815" s="264">
        <f t="shared" si="374"/>
        <v>18.156500000000001</v>
      </c>
      <c r="AF815" s="266">
        <v>813</v>
      </c>
      <c r="AG815" s="266">
        <v>-2.75E-2</v>
      </c>
      <c r="AH815" s="266">
        <v>12.6844</v>
      </c>
      <c r="AI815" s="266">
        <v>0.11587</v>
      </c>
      <c r="AJ815" s="266">
        <v>8.8819999999999997</v>
      </c>
      <c r="AK815" s="266">
        <v>9.6969999999999992</v>
      </c>
      <c r="AL815" s="266">
        <v>10.207000000000001</v>
      </c>
      <c r="AM815" s="266">
        <v>10.489000000000001</v>
      </c>
      <c r="AN815" s="266">
        <v>10.936999999999999</v>
      </c>
      <c r="AO815" s="266">
        <v>11.250999999999999</v>
      </c>
      <c r="AP815" s="266">
        <v>11.731999999999999</v>
      </c>
      <c r="AQ815" s="266">
        <v>12.683999999999999</v>
      </c>
      <c r="AR815" s="266">
        <v>13.717000000000001</v>
      </c>
      <c r="AS815" s="266">
        <v>14.305999999999999</v>
      </c>
      <c r="AT815" s="266">
        <v>14.718999999999999</v>
      </c>
      <c r="AU815" s="266">
        <v>15.355</v>
      </c>
      <c r="AV815" s="266">
        <v>15.782999999999999</v>
      </c>
      <c r="AW815" s="266">
        <v>16.625</v>
      </c>
      <c r="AX815" s="266">
        <v>18.178000000000001</v>
      </c>
      <c r="BA815" s="372">
        <v>813</v>
      </c>
      <c r="BB815" s="372">
        <v>-0.30249999999999999</v>
      </c>
      <c r="BC815" s="372">
        <v>12.0419</v>
      </c>
      <c r="BD815" s="372">
        <v>0.12461999999999999</v>
      </c>
      <c r="BE815" s="372">
        <v>8.3650000000000002</v>
      </c>
      <c r="BF815" s="372">
        <v>9.1199999999999992</v>
      </c>
      <c r="BG815" s="372">
        <v>9.6020000000000003</v>
      </c>
      <c r="BH815" s="372">
        <v>9.8699999999999992</v>
      </c>
      <c r="BI815" s="372">
        <v>10.303000000000001</v>
      </c>
      <c r="BJ815" s="372">
        <v>10.609</v>
      </c>
      <c r="BK815" s="372">
        <v>11.083</v>
      </c>
      <c r="BL815" s="372">
        <v>12.042</v>
      </c>
      <c r="BM815" s="372">
        <v>13.112</v>
      </c>
      <c r="BN815" s="372">
        <v>13.738</v>
      </c>
      <c r="BO815" s="372">
        <v>14.183999999999999</v>
      </c>
      <c r="BP815" s="372">
        <v>14.88</v>
      </c>
      <c r="BQ815" s="372">
        <v>15.356</v>
      </c>
      <c r="BR815" s="372">
        <v>16.311</v>
      </c>
      <c r="BS815" s="372">
        <v>18.135000000000002</v>
      </c>
    </row>
    <row r="816" spans="1:71" x14ac:dyDescent="0.2">
      <c r="A816" s="265">
        <f t="shared" si="375"/>
        <v>12.370000000000001</v>
      </c>
      <c r="B816" s="265">
        <f t="shared" si="376"/>
        <v>11.413499999999999</v>
      </c>
      <c r="C816" s="265">
        <f t="shared" si="353"/>
        <v>13.422000000000001</v>
      </c>
      <c r="D816" s="265">
        <f t="shared" si="377"/>
        <v>814</v>
      </c>
      <c r="E816" s="373">
        <f t="shared" si="378"/>
        <v>26.743326488706366</v>
      </c>
      <c r="F816" s="373">
        <f t="shared" si="379"/>
        <v>2.2286105407255303</v>
      </c>
      <c r="G816" s="373">
        <f t="shared" si="380"/>
        <v>35.743326488706366</v>
      </c>
      <c r="H816" s="374">
        <f t="shared" si="381"/>
        <v>0.99517303732427176</v>
      </c>
      <c r="I816" s="374">
        <f t="shared" si="354"/>
        <v>0.95118716543722448</v>
      </c>
      <c r="J816" s="374">
        <f t="shared" si="355"/>
        <v>0.96194510020329838</v>
      </c>
      <c r="K816" s="265" cm="1">
        <f t="array" ref="K816">$G816^gamma_drug4/($G816^gamma_drug4+(AGE_50_drug4+9)^gamma_drug4)</f>
        <v>1</v>
      </c>
      <c r="L816" s="264">
        <f t="shared" si="356"/>
        <v>814</v>
      </c>
      <c r="M816" s="264">
        <f t="shared" si="357"/>
        <v>-0.16514999999999999</v>
      </c>
      <c r="N816" s="264">
        <f t="shared" si="358"/>
        <v>12.36975</v>
      </c>
      <c r="O816" s="264">
        <f t="shared" si="359"/>
        <v>0.12026000000000001</v>
      </c>
      <c r="P816" s="264">
        <f t="shared" si="360"/>
        <v>8.6280000000000001</v>
      </c>
      <c r="Q816" s="264">
        <f t="shared" si="361"/>
        <v>9.4130000000000003</v>
      </c>
      <c r="R816" s="264">
        <f t="shared" si="362"/>
        <v>9.9094999999999995</v>
      </c>
      <c r="S816" s="264">
        <f t="shared" si="363"/>
        <v>10.184999999999999</v>
      </c>
      <c r="T816" s="264">
        <f t="shared" si="364"/>
        <v>10.625999999999999</v>
      </c>
      <c r="U816" s="264">
        <f t="shared" si="365"/>
        <v>10.936</v>
      </c>
      <c r="V816" s="264">
        <f t="shared" si="366"/>
        <v>11.413499999999999</v>
      </c>
      <c r="W816" s="264">
        <f t="shared" si="367"/>
        <v>12.370000000000001</v>
      </c>
      <c r="X816" s="264">
        <f t="shared" si="368"/>
        <v>13.422000000000001</v>
      </c>
      <c r="Y816" s="264">
        <f t="shared" si="369"/>
        <v>14.029500000000001</v>
      </c>
      <c r="Z816" s="264">
        <f t="shared" si="370"/>
        <v>14.4595</v>
      </c>
      <c r="AA816" s="264">
        <f t="shared" si="371"/>
        <v>15.126000000000001</v>
      </c>
      <c r="AB816" s="264">
        <f t="shared" si="372"/>
        <v>15.5785</v>
      </c>
      <c r="AC816" s="264">
        <f t="shared" si="373"/>
        <v>16.477499999999999</v>
      </c>
      <c r="AD816" s="264">
        <f t="shared" si="374"/>
        <v>18.1675</v>
      </c>
      <c r="AF816" s="266">
        <v>814</v>
      </c>
      <c r="AG816" s="266">
        <v>-2.7699999999999999E-2</v>
      </c>
      <c r="AH816" s="266">
        <v>12.690799999999999</v>
      </c>
      <c r="AI816" s="266">
        <v>0.11589000000000001</v>
      </c>
      <c r="AJ816" s="266">
        <v>8.8859999999999992</v>
      </c>
      <c r="AK816" s="266">
        <v>9.7010000000000005</v>
      </c>
      <c r="AL816" s="266">
        <v>10.212</v>
      </c>
      <c r="AM816" s="266">
        <v>10.494</v>
      </c>
      <c r="AN816" s="266">
        <v>10.943</v>
      </c>
      <c r="AO816" s="266">
        <v>11.257</v>
      </c>
      <c r="AP816" s="266">
        <v>11.738</v>
      </c>
      <c r="AQ816" s="266">
        <v>12.691000000000001</v>
      </c>
      <c r="AR816" s="266">
        <v>13.724</v>
      </c>
      <c r="AS816" s="266">
        <v>14.313000000000001</v>
      </c>
      <c r="AT816" s="266">
        <v>14.727</v>
      </c>
      <c r="AU816" s="266">
        <v>15.364000000000001</v>
      </c>
      <c r="AV816" s="266">
        <v>15.792</v>
      </c>
      <c r="AW816" s="266">
        <v>16.635000000000002</v>
      </c>
      <c r="AX816" s="266">
        <v>18.189</v>
      </c>
      <c r="BA816" s="372">
        <v>814</v>
      </c>
      <c r="BB816" s="372">
        <v>-0.30259999999999998</v>
      </c>
      <c r="BC816" s="372">
        <v>12.0487</v>
      </c>
      <c r="BD816" s="372">
        <v>0.12463</v>
      </c>
      <c r="BE816" s="372">
        <v>8.3699999999999992</v>
      </c>
      <c r="BF816" s="372">
        <v>9.125</v>
      </c>
      <c r="BG816" s="372">
        <v>9.6069999999999993</v>
      </c>
      <c r="BH816" s="372">
        <v>9.8759999999999994</v>
      </c>
      <c r="BI816" s="372">
        <v>10.308999999999999</v>
      </c>
      <c r="BJ816" s="372">
        <v>10.615</v>
      </c>
      <c r="BK816" s="372">
        <v>11.089</v>
      </c>
      <c r="BL816" s="372">
        <v>12.048999999999999</v>
      </c>
      <c r="BM816" s="372">
        <v>13.12</v>
      </c>
      <c r="BN816" s="372">
        <v>13.746</v>
      </c>
      <c r="BO816" s="372">
        <v>14.192</v>
      </c>
      <c r="BP816" s="372">
        <v>14.888</v>
      </c>
      <c r="BQ816" s="372">
        <v>15.365</v>
      </c>
      <c r="BR816" s="372">
        <v>16.32</v>
      </c>
      <c r="BS816" s="372">
        <v>18.146000000000001</v>
      </c>
    </row>
    <row r="817" spans="1:71" x14ac:dyDescent="0.2">
      <c r="A817" s="265">
        <f t="shared" si="375"/>
        <v>12.375999999999999</v>
      </c>
      <c r="B817" s="265">
        <f t="shared" si="376"/>
        <v>11.419</v>
      </c>
      <c r="C817" s="265">
        <f t="shared" si="353"/>
        <v>13.429</v>
      </c>
      <c r="D817" s="265">
        <f t="shared" si="377"/>
        <v>815</v>
      </c>
      <c r="E817" s="373">
        <f t="shared" si="378"/>
        <v>26.776180698151951</v>
      </c>
      <c r="F817" s="373">
        <f t="shared" si="379"/>
        <v>2.2313483915126624</v>
      </c>
      <c r="G817" s="373">
        <f t="shared" si="380"/>
        <v>35.776180698151947</v>
      </c>
      <c r="H817" s="374">
        <f t="shared" si="381"/>
        <v>0.99519219748476484</v>
      </c>
      <c r="I817" s="374">
        <f t="shared" si="354"/>
        <v>0.95131583027215616</v>
      </c>
      <c r="J817" s="374">
        <f t="shared" si="355"/>
        <v>0.96203244792450437</v>
      </c>
      <c r="K817" s="265" cm="1">
        <f t="array" ref="K817">$G817^gamma_drug4/($G817^gamma_drug4+(AGE_50_drug4+9)^gamma_drug4)</f>
        <v>1</v>
      </c>
      <c r="L817" s="264">
        <f t="shared" si="356"/>
        <v>815</v>
      </c>
      <c r="M817" s="264">
        <f t="shared" si="357"/>
        <v>-0.16525000000000001</v>
      </c>
      <c r="N817" s="264">
        <f t="shared" si="358"/>
        <v>12.376250000000001</v>
      </c>
      <c r="O817" s="264">
        <f t="shared" si="359"/>
        <v>0.12028</v>
      </c>
      <c r="P817" s="264">
        <f t="shared" si="360"/>
        <v>8.6320000000000014</v>
      </c>
      <c r="Q817" s="264">
        <f t="shared" si="361"/>
        <v>9.4179999999999993</v>
      </c>
      <c r="R817" s="264">
        <f t="shared" si="362"/>
        <v>9.9145000000000003</v>
      </c>
      <c r="S817" s="264">
        <f t="shared" si="363"/>
        <v>10.189499999999999</v>
      </c>
      <c r="T817" s="264">
        <f t="shared" si="364"/>
        <v>10.631</v>
      </c>
      <c r="U817" s="264">
        <f t="shared" si="365"/>
        <v>10.940999999999999</v>
      </c>
      <c r="V817" s="264">
        <f t="shared" si="366"/>
        <v>11.419</v>
      </c>
      <c r="W817" s="264">
        <f t="shared" si="367"/>
        <v>12.375999999999999</v>
      </c>
      <c r="X817" s="264">
        <f t="shared" si="368"/>
        <v>13.429</v>
      </c>
      <c r="Y817" s="264">
        <f t="shared" si="369"/>
        <v>14.0375</v>
      </c>
      <c r="Z817" s="264">
        <f t="shared" si="370"/>
        <v>14.467499999999999</v>
      </c>
      <c r="AA817" s="264">
        <f t="shared" si="371"/>
        <v>15.134499999999999</v>
      </c>
      <c r="AB817" s="264">
        <f t="shared" si="372"/>
        <v>15.587</v>
      </c>
      <c r="AC817" s="264">
        <f t="shared" si="373"/>
        <v>16.486999999999998</v>
      </c>
      <c r="AD817" s="264">
        <f t="shared" si="374"/>
        <v>18.178000000000001</v>
      </c>
      <c r="AF817" s="266">
        <v>815</v>
      </c>
      <c r="AG817" s="266">
        <v>-2.7799999999999998E-2</v>
      </c>
      <c r="AH817" s="266">
        <v>12.697100000000001</v>
      </c>
      <c r="AI817" s="266">
        <v>0.11591</v>
      </c>
      <c r="AJ817" s="266">
        <v>8.89</v>
      </c>
      <c r="AK817" s="266">
        <v>9.7059999999999995</v>
      </c>
      <c r="AL817" s="266">
        <v>10.217000000000001</v>
      </c>
      <c r="AM817" s="266">
        <v>10.497999999999999</v>
      </c>
      <c r="AN817" s="266">
        <v>10.948</v>
      </c>
      <c r="AO817" s="266">
        <v>11.262</v>
      </c>
      <c r="AP817" s="266">
        <v>11.743</v>
      </c>
      <c r="AQ817" s="266">
        <v>12.696999999999999</v>
      </c>
      <c r="AR817" s="266">
        <v>13.731</v>
      </c>
      <c r="AS817" s="266">
        <v>14.321</v>
      </c>
      <c r="AT817" s="266">
        <v>14.734999999999999</v>
      </c>
      <c r="AU817" s="266">
        <v>15.372</v>
      </c>
      <c r="AV817" s="266">
        <v>15.8</v>
      </c>
      <c r="AW817" s="266">
        <v>16.643999999999998</v>
      </c>
      <c r="AX817" s="266">
        <v>18.199000000000002</v>
      </c>
      <c r="BA817" s="372">
        <v>815</v>
      </c>
      <c r="BB817" s="372">
        <v>-0.30270000000000002</v>
      </c>
      <c r="BC817" s="372">
        <v>12.055400000000001</v>
      </c>
      <c r="BD817" s="372">
        <v>0.12465</v>
      </c>
      <c r="BE817" s="372">
        <v>8.3740000000000006</v>
      </c>
      <c r="BF817" s="372">
        <v>9.1300000000000008</v>
      </c>
      <c r="BG817" s="372">
        <v>9.6120000000000001</v>
      </c>
      <c r="BH817" s="372">
        <v>9.8810000000000002</v>
      </c>
      <c r="BI817" s="372">
        <v>10.314</v>
      </c>
      <c r="BJ817" s="372">
        <v>10.62</v>
      </c>
      <c r="BK817" s="372">
        <v>11.095000000000001</v>
      </c>
      <c r="BL817" s="372">
        <v>12.055</v>
      </c>
      <c r="BM817" s="372">
        <v>13.127000000000001</v>
      </c>
      <c r="BN817" s="372">
        <v>13.754</v>
      </c>
      <c r="BO817" s="372">
        <v>14.2</v>
      </c>
      <c r="BP817" s="372">
        <v>14.897</v>
      </c>
      <c r="BQ817" s="372">
        <v>15.374000000000001</v>
      </c>
      <c r="BR817" s="372">
        <v>16.329999999999998</v>
      </c>
      <c r="BS817" s="372">
        <v>18.157</v>
      </c>
    </row>
    <row r="818" spans="1:71" x14ac:dyDescent="0.2">
      <c r="A818" s="265">
        <f t="shared" si="375"/>
        <v>12.3825</v>
      </c>
      <c r="B818" s="265">
        <f t="shared" si="376"/>
        <v>11.425000000000001</v>
      </c>
      <c r="C818" s="265">
        <f t="shared" si="353"/>
        <v>13.436499999999999</v>
      </c>
      <c r="D818" s="265">
        <f t="shared" si="377"/>
        <v>816</v>
      </c>
      <c r="E818" s="373">
        <f t="shared" si="378"/>
        <v>26.809034907597535</v>
      </c>
      <c r="F818" s="373">
        <f t="shared" si="379"/>
        <v>2.2340862422997945</v>
      </c>
      <c r="G818" s="373">
        <f t="shared" si="380"/>
        <v>35.809034907597535</v>
      </c>
      <c r="H818" s="374">
        <f t="shared" si="381"/>
        <v>0.99521126447370989</v>
      </c>
      <c r="I818" s="374">
        <f t="shared" si="354"/>
        <v>0.95144405561508194</v>
      </c>
      <c r="J818" s="374">
        <f t="shared" si="355"/>
        <v>0.9621195231389249</v>
      </c>
      <c r="K818" s="265" cm="1">
        <f t="array" ref="K818">$G818^gamma_drug4/($G818^gamma_drug4+(AGE_50_drug4+9)^gamma_drug4)</f>
        <v>1</v>
      </c>
      <c r="L818" s="264">
        <f t="shared" si="356"/>
        <v>816</v>
      </c>
      <c r="M818" s="264">
        <f t="shared" si="357"/>
        <v>-0.16535000000000002</v>
      </c>
      <c r="N818" s="264">
        <f t="shared" si="358"/>
        <v>12.3828</v>
      </c>
      <c r="O818" s="264">
        <f t="shared" si="359"/>
        <v>0.12029500000000001</v>
      </c>
      <c r="P818" s="264">
        <f t="shared" si="360"/>
        <v>8.6364999999999998</v>
      </c>
      <c r="Q818" s="264">
        <f t="shared" si="361"/>
        <v>9.4224999999999994</v>
      </c>
      <c r="R818" s="264">
        <f t="shared" si="362"/>
        <v>9.9190000000000005</v>
      </c>
      <c r="S818" s="264">
        <f t="shared" si="363"/>
        <v>10.1945</v>
      </c>
      <c r="T818" s="264">
        <f t="shared" si="364"/>
        <v>10.6365</v>
      </c>
      <c r="U818" s="264">
        <f t="shared" si="365"/>
        <v>10.9465</v>
      </c>
      <c r="V818" s="264">
        <f t="shared" si="366"/>
        <v>11.425000000000001</v>
      </c>
      <c r="W818" s="264">
        <f t="shared" si="367"/>
        <v>12.3825</v>
      </c>
      <c r="X818" s="264">
        <f t="shared" si="368"/>
        <v>13.436499999999999</v>
      </c>
      <c r="Y818" s="264">
        <f t="shared" si="369"/>
        <v>14.044499999999999</v>
      </c>
      <c r="Z818" s="264">
        <f t="shared" si="370"/>
        <v>14.4755</v>
      </c>
      <c r="AA818" s="264">
        <f t="shared" si="371"/>
        <v>15.143000000000001</v>
      </c>
      <c r="AB818" s="264">
        <f t="shared" si="372"/>
        <v>15.596</v>
      </c>
      <c r="AC818" s="264">
        <f t="shared" si="373"/>
        <v>16.496499999999997</v>
      </c>
      <c r="AD818" s="264">
        <f t="shared" si="374"/>
        <v>18.188499999999998</v>
      </c>
      <c r="AF818" s="266">
        <v>816</v>
      </c>
      <c r="AG818" s="266">
        <v>-2.8000000000000001E-2</v>
      </c>
      <c r="AH818" s="266">
        <v>12.7034</v>
      </c>
      <c r="AI818" s="266">
        <v>0.11593000000000001</v>
      </c>
      <c r="AJ818" s="266">
        <v>8.8940000000000001</v>
      </c>
      <c r="AK818" s="266">
        <v>9.7100000000000009</v>
      </c>
      <c r="AL818" s="266">
        <v>10.221</v>
      </c>
      <c r="AM818" s="266">
        <v>10.503</v>
      </c>
      <c r="AN818" s="266">
        <v>10.952999999999999</v>
      </c>
      <c r="AO818" s="266">
        <v>11.266999999999999</v>
      </c>
      <c r="AP818" s="266">
        <v>11.749000000000001</v>
      </c>
      <c r="AQ818" s="266">
        <v>12.702999999999999</v>
      </c>
      <c r="AR818" s="266">
        <v>13.738</v>
      </c>
      <c r="AS818" s="266">
        <v>14.327999999999999</v>
      </c>
      <c r="AT818" s="266">
        <v>14.743</v>
      </c>
      <c r="AU818" s="266">
        <v>15.38</v>
      </c>
      <c r="AV818" s="266">
        <v>15.808999999999999</v>
      </c>
      <c r="AW818" s="266">
        <v>16.652999999999999</v>
      </c>
      <c r="AX818" s="266">
        <v>18.209</v>
      </c>
      <c r="BA818" s="372">
        <v>816</v>
      </c>
      <c r="BB818" s="372">
        <v>-0.30270000000000002</v>
      </c>
      <c r="BC818" s="372">
        <v>12.062200000000001</v>
      </c>
      <c r="BD818" s="372">
        <v>0.12466000000000001</v>
      </c>
      <c r="BE818" s="372">
        <v>8.3789999999999996</v>
      </c>
      <c r="BF818" s="372">
        <v>9.1349999999999998</v>
      </c>
      <c r="BG818" s="372">
        <v>9.6170000000000009</v>
      </c>
      <c r="BH818" s="372">
        <v>9.8859999999999992</v>
      </c>
      <c r="BI818" s="372">
        <v>10.32</v>
      </c>
      <c r="BJ818" s="372">
        <v>10.625999999999999</v>
      </c>
      <c r="BK818" s="372">
        <v>11.101000000000001</v>
      </c>
      <c r="BL818" s="372">
        <v>12.061999999999999</v>
      </c>
      <c r="BM818" s="372">
        <v>13.135</v>
      </c>
      <c r="BN818" s="372">
        <v>13.760999999999999</v>
      </c>
      <c r="BO818" s="372">
        <v>14.208</v>
      </c>
      <c r="BP818" s="372">
        <v>14.906000000000001</v>
      </c>
      <c r="BQ818" s="372">
        <v>15.382999999999999</v>
      </c>
      <c r="BR818" s="372">
        <v>16.34</v>
      </c>
      <c r="BS818" s="372">
        <v>18.167999999999999</v>
      </c>
    </row>
    <row r="819" spans="1:71" x14ac:dyDescent="0.2">
      <c r="A819" s="265">
        <f t="shared" si="375"/>
        <v>12.389500000000002</v>
      </c>
      <c r="B819" s="265">
        <f t="shared" si="376"/>
        <v>11.431000000000001</v>
      </c>
      <c r="C819" s="265">
        <f t="shared" si="353"/>
        <v>13.4435</v>
      </c>
      <c r="D819" s="265">
        <f t="shared" si="377"/>
        <v>817</v>
      </c>
      <c r="E819" s="373">
        <f t="shared" si="378"/>
        <v>26.84188911704312</v>
      </c>
      <c r="F819" s="373">
        <f t="shared" si="379"/>
        <v>2.236824093086927</v>
      </c>
      <c r="G819" s="373">
        <f t="shared" si="380"/>
        <v>35.841889117043124</v>
      </c>
      <c r="H819" s="374">
        <f t="shared" si="381"/>
        <v>0.99523023882615225</v>
      </c>
      <c r="I819" s="374">
        <f t="shared" si="354"/>
        <v>0.95157184327757427</v>
      </c>
      <c r="J819" s="374">
        <f t="shared" si="355"/>
        <v>0.96220632690951557</v>
      </c>
      <c r="K819" s="265" cm="1">
        <f t="array" ref="K819">$G819^gamma_drug4/($G819^gamma_drug4+(AGE_50_drug4+9)^gamma_drug4)</f>
        <v>1</v>
      </c>
      <c r="L819" s="264">
        <f t="shared" si="356"/>
        <v>817</v>
      </c>
      <c r="M819" s="264">
        <f t="shared" si="357"/>
        <v>-0.16545000000000001</v>
      </c>
      <c r="N819" s="264">
        <f t="shared" si="358"/>
        <v>12.3894</v>
      </c>
      <c r="O819" s="264">
        <f t="shared" si="359"/>
        <v>0.12031</v>
      </c>
      <c r="P819" s="264">
        <f t="shared" si="360"/>
        <v>8.6404999999999994</v>
      </c>
      <c r="Q819" s="264">
        <f t="shared" si="361"/>
        <v>9.4275000000000002</v>
      </c>
      <c r="R819" s="264">
        <f t="shared" si="362"/>
        <v>9.9245000000000001</v>
      </c>
      <c r="S819" s="264">
        <f t="shared" si="363"/>
        <v>10.199999999999999</v>
      </c>
      <c r="T819" s="264">
        <f t="shared" si="364"/>
        <v>10.641500000000001</v>
      </c>
      <c r="U819" s="264">
        <f t="shared" si="365"/>
        <v>10.952500000000001</v>
      </c>
      <c r="V819" s="264">
        <f t="shared" si="366"/>
        <v>11.431000000000001</v>
      </c>
      <c r="W819" s="264">
        <f t="shared" si="367"/>
        <v>12.389500000000002</v>
      </c>
      <c r="X819" s="264">
        <f t="shared" si="368"/>
        <v>13.4435</v>
      </c>
      <c r="Y819" s="264">
        <f t="shared" si="369"/>
        <v>14.0525</v>
      </c>
      <c r="Z819" s="264">
        <f t="shared" si="370"/>
        <v>14.484</v>
      </c>
      <c r="AA819" s="264">
        <f t="shared" si="371"/>
        <v>15.151499999999999</v>
      </c>
      <c r="AB819" s="264">
        <f t="shared" si="372"/>
        <v>15.605</v>
      </c>
      <c r="AC819" s="264">
        <f t="shared" si="373"/>
        <v>16.506</v>
      </c>
      <c r="AD819" s="264">
        <f t="shared" si="374"/>
        <v>18.1995</v>
      </c>
      <c r="AF819" s="266">
        <v>817</v>
      </c>
      <c r="AG819" s="266">
        <v>-2.81E-2</v>
      </c>
      <c r="AH819" s="266">
        <v>12.7098</v>
      </c>
      <c r="AI819" s="266">
        <v>0.11595</v>
      </c>
      <c r="AJ819" s="266">
        <v>8.8979999999999997</v>
      </c>
      <c r="AK819" s="266">
        <v>9.7149999999999999</v>
      </c>
      <c r="AL819" s="266">
        <v>10.226000000000001</v>
      </c>
      <c r="AM819" s="266">
        <v>10.507999999999999</v>
      </c>
      <c r="AN819" s="266">
        <v>10.958</v>
      </c>
      <c r="AO819" s="266">
        <v>11.273</v>
      </c>
      <c r="AP819" s="266">
        <v>11.755000000000001</v>
      </c>
      <c r="AQ819" s="266">
        <v>12.71</v>
      </c>
      <c r="AR819" s="266">
        <v>13.744999999999999</v>
      </c>
      <c r="AS819" s="266">
        <v>14.336</v>
      </c>
      <c r="AT819" s="266">
        <v>14.750999999999999</v>
      </c>
      <c r="AU819" s="266">
        <v>15.388</v>
      </c>
      <c r="AV819" s="266">
        <v>15.818</v>
      </c>
      <c r="AW819" s="266">
        <v>16.661999999999999</v>
      </c>
      <c r="AX819" s="266">
        <v>18.22</v>
      </c>
      <c r="BA819" s="372">
        <v>817</v>
      </c>
      <c r="BB819" s="372">
        <v>-0.30280000000000001</v>
      </c>
      <c r="BC819" s="372">
        <v>12.069000000000001</v>
      </c>
      <c r="BD819" s="372">
        <v>0.12467</v>
      </c>
      <c r="BE819" s="372">
        <v>8.3829999999999991</v>
      </c>
      <c r="BF819" s="372">
        <v>9.14</v>
      </c>
      <c r="BG819" s="372">
        <v>9.6229999999999993</v>
      </c>
      <c r="BH819" s="372">
        <v>9.8919999999999995</v>
      </c>
      <c r="BI819" s="372">
        <v>10.324999999999999</v>
      </c>
      <c r="BJ819" s="372">
        <v>10.632</v>
      </c>
      <c r="BK819" s="372">
        <v>11.106999999999999</v>
      </c>
      <c r="BL819" s="372">
        <v>12.069000000000001</v>
      </c>
      <c r="BM819" s="372">
        <v>13.141999999999999</v>
      </c>
      <c r="BN819" s="372">
        <v>13.769</v>
      </c>
      <c r="BO819" s="372">
        <v>14.217000000000001</v>
      </c>
      <c r="BP819" s="372">
        <v>14.914999999999999</v>
      </c>
      <c r="BQ819" s="372">
        <v>15.391999999999999</v>
      </c>
      <c r="BR819" s="372">
        <v>16.350000000000001</v>
      </c>
      <c r="BS819" s="372">
        <v>18.178999999999998</v>
      </c>
    </row>
    <row r="820" spans="1:71" x14ac:dyDescent="0.2">
      <c r="A820" s="265">
        <f t="shared" si="375"/>
        <v>12.396000000000001</v>
      </c>
      <c r="B820" s="265">
        <f t="shared" si="376"/>
        <v>11.437000000000001</v>
      </c>
      <c r="C820" s="265">
        <f t="shared" si="353"/>
        <v>13.451000000000001</v>
      </c>
      <c r="D820" s="265">
        <f t="shared" si="377"/>
        <v>818</v>
      </c>
      <c r="E820" s="373">
        <f t="shared" si="378"/>
        <v>26.874743326488705</v>
      </c>
      <c r="F820" s="373">
        <f t="shared" si="379"/>
        <v>2.239561943874059</v>
      </c>
      <c r="G820" s="373">
        <f t="shared" si="380"/>
        <v>35.874743326488705</v>
      </c>
      <c r="H820" s="374">
        <f t="shared" si="381"/>
        <v>0.99524912107360353</v>
      </c>
      <c r="I820" s="374">
        <f t="shared" si="354"/>
        <v>0.95169919506264122</v>
      </c>
      <c r="J820" s="374">
        <f t="shared" si="355"/>
        <v>0.96229286029431282</v>
      </c>
      <c r="K820" s="265" cm="1">
        <f t="array" ref="K820">$G820^gamma_drug4/($G820^gamma_drug4+(AGE_50_drug4+9)^gamma_drug4)</f>
        <v>1</v>
      </c>
      <c r="L820" s="264">
        <f t="shared" si="356"/>
        <v>818</v>
      </c>
      <c r="M820" s="264">
        <f t="shared" si="357"/>
        <v>-0.1656</v>
      </c>
      <c r="N820" s="264">
        <f t="shared" si="358"/>
        <v>12.395949999999999</v>
      </c>
      <c r="O820" s="264">
        <f t="shared" si="359"/>
        <v>0.120325</v>
      </c>
      <c r="P820" s="264">
        <f t="shared" si="360"/>
        <v>8.6449999999999996</v>
      </c>
      <c r="Q820" s="264">
        <f t="shared" si="361"/>
        <v>9.4319999999999986</v>
      </c>
      <c r="R820" s="264">
        <f t="shared" si="362"/>
        <v>9.9295000000000009</v>
      </c>
      <c r="S820" s="264">
        <f t="shared" si="363"/>
        <v>10.205</v>
      </c>
      <c r="T820" s="264">
        <f t="shared" si="364"/>
        <v>10.646999999999998</v>
      </c>
      <c r="U820" s="264">
        <f t="shared" si="365"/>
        <v>10.958</v>
      </c>
      <c r="V820" s="264">
        <f t="shared" si="366"/>
        <v>11.437000000000001</v>
      </c>
      <c r="W820" s="264">
        <f t="shared" si="367"/>
        <v>12.396000000000001</v>
      </c>
      <c r="X820" s="264">
        <f t="shared" si="368"/>
        <v>13.451000000000001</v>
      </c>
      <c r="Y820" s="264">
        <f t="shared" si="369"/>
        <v>14.059999999999999</v>
      </c>
      <c r="Z820" s="264">
        <f t="shared" si="370"/>
        <v>14.491499999999998</v>
      </c>
      <c r="AA820" s="264">
        <f t="shared" si="371"/>
        <v>15.159500000000001</v>
      </c>
      <c r="AB820" s="264">
        <f t="shared" si="372"/>
        <v>15.6135</v>
      </c>
      <c r="AC820" s="264">
        <f t="shared" si="373"/>
        <v>16.515000000000001</v>
      </c>
      <c r="AD820" s="264">
        <f t="shared" si="374"/>
        <v>18.21</v>
      </c>
      <c r="AF820" s="266">
        <v>818</v>
      </c>
      <c r="AG820" s="266">
        <v>-2.8299999999999999E-2</v>
      </c>
      <c r="AH820" s="266">
        <v>12.716100000000001</v>
      </c>
      <c r="AI820" s="266">
        <v>0.11597</v>
      </c>
      <c r="AJ820" s="266">
        <v>8.9019999999999992</v>
      </c>
      <c r="AK820" s="266">
        <v>9.7189999999999994</v>
      </c>
      <c r="AL820" s="266">
        <v>10.231</v>
      </c>
      <c r="AM820" s="266">
        <v>10.513</v>
      </c>
      <c r="AN820" s="266">
        <v>10.962999999999999</v>
      </c>
      <c r="AO820" s="266">
        <v>11.278</v>
      </c>
      <c r="AP820" s="266">
        <v>11.76</v>
      </c>
      <c r="AQ820" s="266">
        <v>12.715999999999999</v>
      </c>
      <c r="AR820" s="266">
        <v>13.752000000000001</v>
      </c>
      <c r="AS820" s="266">
        <v>14.343</v>
      </c>
      <c r="AT820" s="266">
        <v>14.757999999999999</v>
      </c>
      <c r="AU820" s="266">
        <v>15.396000000000001</v>
      </c>
      <c r="AV820" s="266">
        <v>15.826000000000001</v>
      </c>
      <c r="AW820" s="266">
        <v>16.670999999999999</v>
      </c>
      <c r="AX820" s="266">
        <v>18.23</v>
      </c>
      <c r="BA820" s="372">
        <v>818</v>
      </c>
      <c r="BB820" s="372">
        <v>-0.3029</v>
      </c>
      <c r="BC820" s="372">
        <v>12.075799999999999</v>
      </c>
      <c r="BD820" s="372">
        <v>0.12468</v>
      </c>
      <c r="BE820" s="372">
        <v>8.3879999999999999</v>
      </c>
      <c r="BF820" s="372">
        <v>9.1449999999999996</v>
      </c>
      <c r="BG820" s="372">
        <v>9.6280000000000001</v>
      </c>
      <c r="BH820" s="372">
        <v>9.8970000000000002</v>
      </c>
      <c r="BI820" s="372">
        <v>10.331</v>
      </c>
      <c r="BJ820" s="372">
        <v>10.638</v>
      </c>
      <c r="BK820" s="372">
        <v>11.114000000000001</v>
      </c>
      <c r="BL820" s="372">
        <v>12.076000000000001</v>
      </c>
      <c r="BM820" s="372">
        <v>13.15</v>
      </c>
      <c r="BN820" s="372">
        <v>13.776999999999999</v>
      </c>
      <c r="BO820" s="372">
        <v>14.225</v>
      </c>
      <c r="BP820" s="372">
        <v>14.923</v>
      </c>
      <c r="BQ820" s="372">
        <v>15.401</v>
      </c>
      <c r="BR820" s="372">
        <v>16.359000000000002</v>
      </c>
      <c r="BS820" s="372">
        <v>18.190000000000001</v>
      </c>
    </row>
    <row r="821" spans="1:71" x14ac:dyDescent="0.2">
      <c r="A821" s="265">
        <f t="shared" si="375"/>
        <v>12.4025</v>
      </c>
      <c r="B821" s="265">
        <f t="shared" si="376"/>
        <v>11.443</v>
      </c>
      <c r="C821" s="265">
        <f t="shared" si="353"/>
        <v>13.458</v>
      </c>
      <c r="D821" s="265">
        <f t="shared" si="377"/>
        <v>819</v>
      </c>
      <c r="E821" s="373">
        <f t="shared" si="378"/>
        <v>26.90759753593429</v>
      </c>
      <c r="F821" s="373">
        <f t="shared" si="379"/>
        <v>2.2422997946611911</v>
      </c>
      <c r="G821" s="373">
        <f t="shared" si="380"/>
        <v>35.907597535934286</v>
      </c>
      <c r="H821" s="374">
        <f t="shared" si="381"/>
        <v>0.99526791174406826</v>
      </c>
      <c r="I821" s="374">
        <f t="shared" si="354"/>
        <v>0.95182611276477136</v>
      </c>
      <c r="J821" s="374">
        <f t="shared" si="355"/>
        <v>0.96237912434645967</v>
      </c>
      <c r="K821" s="265" cm="1">
        <f t="array" ref="K821">$G821^gamma_drug4/($G821^gamma_drug4+(AGE_50_drug4+9)^gamma_drug4)</f>
        <v>1</v>
      </c>
      <c r="L821" s="264">
        <f t="shared" si="356"/>
        <v>819</v>
      </c>
      <c r="M821" s="264">
        <f t="shared" si="357"/>
        <v>-0.16575000000000001</v>
      </c>
      <c r="N821" s="264">
        <f t="shared" si="358"/>
        <v>12.40245</v>
      </c>
      <c r="O821" s="264">
        <f t="shared" si="359"/>
        <v>0.12034</v>
      </c>
      <c r="P821" s="264">
        <f t="shared" si="360"/>
        <v>8.6490000000000009</v>
      </c>
      <c r="Q821" s="264">
        <f t="shared" si="361"/>
        <v>9.4370000000000012</v>
      </c>
      <c r="R821" s="264">
        <f t="shared" si="362"/>
        <v>9.9344999999999999</v>
      </c>
      <c r="S821" s="264">
        <f t="shared" si="363"/>
        <v>10.210000000000001</v>
      </c>
      <c r="T821" s="264">
        <f t="shared" si="364"/>
        <v>10.652999999999999</v>
      </c>
      <c r="U821" s="264">
        <f t="shared" si="365"/>
        <v>10.964</v>
      </c>
      <c r="V821" s="264">
        <f t="shared" si="366"/>
        <v>11.443</v>
      </c>
      <c r="W821" s="264">
        <f t="shared" si="367"/>
        <v>12.4025</v>
      </c>
      <c r="X821" s="264">
        <f t="shared" si="368"/>
        <v>13.458</v>
      </c>
      <c r="Y821" s="264">
        <f t="shared" si="369"/>
        <v>14.068000000000001</v>
      </c>
      <c r="Z821" s="264">
        <f t="shared" si="370"/>
        <v>14.499500000000001</v>
      </c>
      <c r="AA821" s="264">
        <f t="shared" si="371"/>
        <v>15.1685</v>
      </c>
      <c r="AB821" s="264">
        <f t="shared" si="372"/>
        <v>15.6225</v>
      </c>
      <c r="AC821" s="264">
        <f t="shared" si="373"/>
        <v>16.5245</v>
      </c>
      <c r="AD821" s="264">
        <f t="shared" si="374"/>
        <v>18.220500000000001</v>
      </c>
      <c r="AF821" s="266">
        <v>819</v>
      </c>
      <c r="AG821" s="266">
        <v>-2.8500000000000001E-2</v>
      </c>
      <c r="AH821" s="266">
        <v>12.7224</v>
      </c>
      <c r="AI821" s="266">
        <v>0.11599</v>
      </c>
      <c r="AJ821" s="266">
        <v>8.9060000000000006</v>
      </c>
      <c r="AK821" s="266">
        <v>9.7240000000000002</v>
      </c>
      <c r="AL821" s="266">
        <v>10.236000000000001</v>
      </c>
      <c r="AM821" s="266">
        <v>10.518000000000001</v>
      </c>
      <c r="AN821" s="266">
        <v>10.968999999999999</v>
      </c>
      <c r="AO821" s="266">
        <v>11.284000000000001</v>
      </c>
      <c r="AP821" s="266">
        <v>11.766</v>
      </c>
      <c r="AQ821" s="266">
        <v>12.722</v>
      </c>
      <c r="AR821" s="266">
        <v>13.759</v>
      </c>
      <c r="AS821" s="266">
        <v>14.351000000000001</v>
      </c>
      <c r="AT821" s="266">
        <v>14.766</v>
      </c>
      <c r="AU821" s="266">
        <v>15.404999999999999</v>
      </c>
      <c r="AV821" s="266">
        <v>15.835000000000001</v>
      </c>
      <c r="AW821" s="266">
        <v>16.68</v>
      </c>
      <c r="AX821" s="266">
        <v>18.239999999999998</v>
      </c>
      <c r="BA821" s="372">
        <v>819</v>
      </c>
      <c r="BB821" s="372">
        <v>-0.30299999999999999</v>
      </c>
      <c r="BC821" s="372">
        <v>12.0825</v>
      </c>
      <c r="BD821" s="372">
        <v>0.12469</v>
      </c>
      <c r="BE821" s="372">
        <v>8.3919999999999995</v>
      </c>
      <c r="BF821" s="372">
        <v>9.15</v>
      </c>
      <c r="BG821" s="372">
        <v>9.6329999999999991</v>
      </c>
      <c r="BH821" s="372">
        <v>9.9019999999999992</v>
      </c>
      <c r="BI821" s="372">
        <v>10.337</v>
      </c>
      <c r="BJ821" s="372">
        <v>10.644</v>
      </c>
      <c r="BK821" s="372">
        <v>11.12</v>
      </c>
      <c r="BL821" s="372">
        <v>12.083</v>
      </c>
      <c r="BM821" s="372">
        <v>13.157</v>
      </c>
      <c r="BN821" s="372">
        <v>13.785</v>
      </c>
      <c r="BO821" s="372">
        <v>14.233000000000001</v>
      </c>
      <c r="BP821" s="372">
        <v>14.932</v>
      </c>
      <c r="BQ821" s="372">
        <v>15.41</v>
      </c>
      <c r="BR821" s="372">
        <v>16.369</v>
      </c>
      <c r="BS821" s="372">
        <v>18.201000000000001</v>
      </c>
    </row>
    <row r="822" spans="1:71" x14ac:dyDescent="0.2">
      <c r="A822" s="265">
        <f t="shared" si="375"/>
        <v>12.408999999999999</v>
      </c>
      <c r="B822" s="265">
        <f t="shared" si="376"/>
        <v>11.449</v>
      </c>
      <c r="C822" s="265">
        <f t="shared" si="353"/>
        <v>13.465</v>
      </c>
      <c r="D822" s="265">
        <f t="shared" si="377"/>
        <v>820</v>
      </c>
      <c r="E822" s="373">
        <f t="shared" si="378"/>
        <v>26.940451745379878</v>
      </c>
      <c r="F822" s="373">
        <f t="shared" si="379"/>
        <v>2.2450376454483232</v>
      </c>
      <c r="G822" s="373">
        <f t="shared" si="380"/>
        <v>35.940451745379875</v>
      </c>
      <c r="H822" s="374">
        <f t="shared" si="381"/>
        <v>0.99528661136206942</v>
      </c>
      <c r="I822" s="374">
        <f t="shared" si="354"/>
        <v>0.95195259816997702</v>
      </c>
      <c r="J822" s="374">
        <f t="shared" si="355"/>
        <v>0.96246512011423191</v>
      </c>
      <c r="K822" s="265" cm="1">
        <f t="array" ref="K822">$G822^gamma_drug4/($G822^gamma_drug4+(AGE_50_drug4+9)^gamma_drug4)</f>
        <v>1</v>
      </c>
      <c r="L822" s="264">
        <f t="shared" si="356"/>
        <v>820</v>
      </c>
      <c r="M822" s="264">
        <f t="shared" si="357"/>
        <v>-0.16585</v>
      </c>
      <c r="N822" s="264">
        <f t="shared" si="358"/>
        <v>12.408999999999999</v>
      </c>
      <c r="O822" s="264">
        <f t="shared" si="359"/>
        <v>0.120355</v>
      </c>
      <c r="P822" s="264">
        <f t="shared" si="360"/>
        <v>8.6535000000000011</v>
      </c>
      <c r="Q822" s="264">
        <f t="shared" si="361"/>
        <v>9.4414999999999996</v>
      </c>
      <c r="R822" s="264">
        <f t="shared" si="362"/>
        <v>9.9390000000000001</v>
      </c>
      <c r="S822" s="264">
        <f t="shared" si="363"/>
        <v>10.215499999999999</v>
      </c>
      <c r="T822" s="264">
        <f t="shared" si="364"/>
        <v>10.658000000000001</v>
      </c>
      <c r="U822" s="264">
        <f t="shared" si="365"/>
        <v>10.9695</v>
      </c>
      <c r="V822" s="264">
        <f t="shared" si="366"/>
        <v>11.449</v>
      </c>
      <c r="W822" s="264">
        <f t="shared" si="367"/>
        <v>12.408999999999999</v>
      </c>
      <c r="X822" s="264">
        <f t="shared" si="368"/>
        <v>13.465</v>
      </c>
      <c r="Y822" s="264">
        <f t="shared" si="369"/>
        <v>14.0755</v>
      </c>
      <c r="Z822" s="264">
        <f t="shared" si="370"/>
        <v>14.5075</v>
      </c>
      <c r="AA822" s="264">
        <f t="shared" si="371"/>
        <v>15.177</v>
      </c>
      <c r="AB822" s="264">
        <f t="shared" si="372"/>
        <v>15.631</v>
      </c>
      <c r="AC822" s="264">
        <f t="shared" si="373"/>
        <v>16.534500000000001</v>
      </c>
      <c r="AD822" s="264">
        <f t="shared" si="374"/>
        <v>18.2315</v>
      </c>
      <c r="AF822" s="266">
        <v>820</v>
      </c>
      <c r="AG822" s="266">
        <v>-2.86E-2</v>
      </c>
      <c r="AH822" s="266">
        <v>12.7287</v>
      </c>
      <c r="AI822" s="266">
        <v>0.11601</v>
      </c>
      <c r="AJ822" s="266">
        <v>8.91</v>
      </c>
      <c r="AK822" s="266">
        <v>9.7279999999999998</v>
      </c>
      <c r="AL822" s="266">
        <v>10.24</v>
      </c>
      <c r="AM822" s="266">
        <v>10.523</v>
      </c>
      <c r="AN822" s="266">
        <v>10.974</v>
      </c>
      <c r="AO822" s="266">
        <v>11.289</v>
      </c>
      <c r="AP822" s="266">
        <v>11.772</v>
      </c>
      <c r="AQ822" s="266">
        <v>12.728999999999999</v>
      </c>
      <c r="AR822" s="266">
        <v>13.766</v>
      </c>
      <c r="AS822" s="266">
        <v>14.358000000000001</v>
      </c>
      <c r="AT822" s="266">
        <v>14.773999999999999</v>
      </c>
      <c r="AU822" s="266">
        <v>15.413</v>
      </c>
      <c r="AV822" s="266">
        <v>15.843</v>
      </c>
      <c r="AW822" s="266">
        <v>16.690000000000001</v>
      </c>
      <c r="AX822" s="266">
        <v>18.251000000000001</v>
      </c>
      <c r="BA822" s="372">
        <v>820</v>
      </c>
      <c r="BB822" s="372">
        <v>-0.30309999999999998</v>
      </c>
      <c r="BC822" s="372">
        <v>12.0893</v>
      </c>
      <c r="BD822" s="372">
        <v>0.12470000000000001</v>
      </c>
      <c r="BE822" s="372">
        <v>8.3970000000000002</v>
      </c>
      <c r="BF822" s="372">
        <v>9.1549999999999994</v>
      </c>
      <c r="BG822" s="372">
        <v>9.6379999999999999</v>
      </c>
      <c r="BH822" s="372">
        <v>9.9079999999999995</v>
      </c>
      <c r="BI822" s="372">
        <v>10.342000000000001</v>
      </c>
      <c r="BJ822" s="372">
        <v>10.65</v>
      </c>
      <c r="BK822" s="372">
        <v>11.125999999999999</v>
      </c>
      <c r="BL822" s="372">
        <v>12.089</v>
      </c>
      <c r="BM822" s="372">
        <v>13.164</v>
      </c>
      <c r="BN822" s="372">
        <v>13.792999999999999</v>
      </c>
      <c r="BO822" s="372">
        <v>14.241</v>
      </c>
      <c r="BP822" s="372">
        <v>14.941000000000001</v>
      </c>
      <c r="BQ822" s="372">
        <v>15.419</v>
      </c>
      <c r="BR822" s="372">
        <v>16.379000000000001</v>
      </c>
      <c r="BS822" s="372">
        <v>18.212</v>
      </c>
    </row>
    <row r="823" spans="1:71" x14ac:dyDescent="0.2">
      <c r="A823" s="265">
        <f t="shared" si="375"/>
        <v>12.4155</v>
      </c>
      <c r="B823" s="265">
        <f t="shared" si="376"/>
        <v>11.454499999999999</v>
      </c>
      <c r="C823" s="265">
        <f t="shared" si="353"/>
        <v>13.4725</v>
      </c>
      <c r="D823" s="265">
        <f t="shared" si="377"/>
        <v>821</v>
      </c>
      <c r="E823" s="373">
        <f t="shared" si="378"/>
        <v>26.973305954825463</v>
      </c>
      <c r="F823" s="373">
        <f t="shared" si="379"/>
        <v>2.2477754962354553</v>
      </c>
      <c r="G823" s="373">
        <f t="shared" si="380"/>
        <v>35.973305954825463</v>
      </c>
      <c r="H823" s="374">
        <f t="shared" si="381"/>
        <v>0.99530522044867498</v>
      </c>
      <c r="I823" s="374">
        <f t="shared" si="354"/>
        <v>0.95207865305583894</v>
      </c>
      <c r="J823" s="374">
        <f t="shared" si="355"/>
        <v>0.96255084864106344</v>
      </c>
      <c r="K823" s="265" cm="1">
        <f t="array" ref="K823">$G823^gamma_drug4/($G823^gamma_drug4+(AGE_50_drug4+9)^gamma_drug4)</f>
        <v>1</v>
      </c>
      <c r="L823" s="264">
        <f t="shared" si="356"/>
        <v>821</v>
      </c>
      <c r="M823" s="264">
        <f t="shared" si="357"/>
        <v>-0.16600000000000001</v>
      </c>
      <c r="N823" s="264">
        <f t="shared" si="358"/>
        <v>12.41555</v>
      </c>
      <c r="O823" s="264">
        <f t="shared" si="359"/>
        <v>0.120365</v>
      </c>
      <c r="P823" s="264">
        <f t="shared" si="360"/>
        <v>8.6574999999999989</v>
      </c>
      <c r="Q823" s="264">
        <f t="shared" si="361"/>
        <v>9.4465000000000003</v>
      </c>
      <c r="R823" s="264">
        <f t="shared" si="362"/>
        <v>9.9444999999999997</v>
      </c>
      <c r="S823" s="264">
        <f t="shared" si="363"/>
        <v>10.220500000000001</v>
      </c>
      <c r="T823" s="264">
        <f t="shared" si="364"/>
        <v>10.663499999999999</v>
      </c>
      <c r="U823" s="264">
        <f t="shared" si="365"/>
        <v>10.975000000000001</v>
      </c>
      <c r="V823" s="264">
        <f t="shared" si="366"/>
        <v>11.454499999999999</v>
      </c>
      <c r="W823" s="264">
        <f t="shared" si="367"/>
        <v>12.4155</v>
      </c>
      <c r="X823" s="264">
        <f t="shared" si="368"/>
        <v>13.4725</v>
      </c>
      <c r="Y823" s="264">
        <f t="shared" si="369"/>
        <v>14.083</v>
      </c>
      <c r="Z823" s="264">
        <f t="shared" si="370"/>
        <v>14.515000000000001</v>
      </c>
      <c r="AA823" s="264">
        <f t="shared" si="371"/>
        <v>15.184999999999999</v>
      </c>
      <c r="AB823" s="264">
        <f t="shared" si="372"/>
        <v>15.639500000000002</v>
      </c>
      <c r="AC823" s="264">
        <f t="shared" si="373"/>
        <v>16.542999999999999</v>
      </c>
      <c r="AD823" s="264">
        <f t="shared" si="374"/>
        <v>18.241999999999997</v>
      </c>
      <c r="AF823" s="266">
        <v>821</v>
      </c>
      <c r="AG823" s="266">
        <v>-2.8799999999999999E-2</v>
      </c>
      <c r="AH823" s="266">
        <v>12.734999999999999</v>
      </c>
      <c r="AI823" s="266">
        <v>0.11602</v>
      </c>
      <c r="AJ823" s="266">
        <v>8.9139999999999997</v>
      </c>
      <c r="AK823" s="266">
        <v>9.7330000000000005</v>
      </c>
      <c r="AL823" s="266">
        <v>10.244999999999999</v>
      </c>
      <c r="AM823" s="266">
        <v>10.528</v>
      </c>
      <c r="AN823" s="266">
        <v>10.978999999999999</v>
      </c>
      <c r="AO823" s="266">
        <v>11.294</v>
      </c>
      <c r="AP823" s="266">
        <v>11.776999999999999</v>
      </c>
      <c r="AQ823" s="266">
        <v>12.734999999999999</v>
      </c>
      <c r="AR823" s="266">
        <v>13.773</v>
      </c>
      <c r="AS823" s="266">
        <v>14.365</v>
      </c>
      <c r="AT823" s="266">
        <v>14.781000000000001</v>
      </c>
      <c r="AU823" s="266">
        <v>15.420999999999999</v>
      </c>
      <c r="AV823" s="266">
        <v>15.851000000000001</v>
      </c>
      <c r="AW823" s="266">
        <v>16.698</v>
      </c>
      <c r="AX823" s="266">
        <v>18.260999999999999</v>
      </c>
      <c r="BA823" s="372">
        <v>821</v>
      </c>
      <c r="BB823" s="372">
        <v>-0.30320000000000003</v>
      </c>
      <c r="BC823" s="372">
        <v>12.0961</v>
      </c>
      <c r="BD823" s="372">
        <v>0.12471</v>
      </c>
      <c r="BE823" s="372">
        <v>8.4009999999999998</v>
      </c>
      <c r="BF823" s="372">
        <v>9.16</v>
      </c>
      <c r="BG823" s="372">
        <v>9.6440000000000001</v>
      </c>
      <c r="BH823" s="372">
        <v>9.9130000000000003</v>
      </c>
      <c r="BI823" s="372">
        <v>10.348000000000001</v>
      </c>
      <c r="BJ823" s="372">
        <v>10.656000000000001</v>
      </c>
      <c r="BK823" s="372">
        <v>11.132</v>
      </c>
      <c r="BL823" s="372">
        <v>12.096</v>
      </c>
      <c r="BM823" s="372">
        <v>13.172000000000001</v>
      </c>
      <c r="BN823" s="372">
        <v>13.801</v>
      </c>
      <c r="BO823" s="372">
        <v>14.249000000000001</v>
      </c>
      <c r="BP823" s="372">
        <v>14.949</v>
      </c>
      <c r="BQ823" s="372">
        <v>15.428000000000001</v>
      </c>
      <c r="BR823" s="372">
        <v>16.388000000000002</v>
      </c>
      <c r="BS823" s="372">
        <v>18.222999999999999</v>
      </c>
    </row>
    <row r="824" spans="1:71" x14ac:dyDescent="0.2">
      <c r="A824" s="265">
        <f t="shared" si="375"/>
        <v>12.422000000000001</v>
      </c>
      <c r="B824" s="265">
        <f t="shared" si="376"/>
        <v>11.4605</v>
      </c>
      <c r="C824" s="265">
        <f t="shared" si="353"/>
        <v>13.4795</v>
      </c>
      <c r="D824" s="265">
        <f t="shared" si="377"/>
        <v>822</v>
      </c>
      <c r="E824" s="373">
        <f t="shared" si="378"/>
        <v>27.006160164271048</v>
      </c>
      <c r="F824" s="373">
        <f t="shared" si="379"/>
        <v>2.2505133470225873</v>
      </c>
      <c r="G824" s="373">
        <f t="shared" si="380"/>
        <v>36.006160164271051</v>
      </c>
      <c r="H824" s="374">
        <f t="shared" si="381"/>
        <v>0.99532373952152298</v>
      </c>
      <c r="I824" s="374">
        <f t="shared" si="354"/>
        <v>0.95220427919154926</v>
      </c>
      <c r="J824" s="374">
        <f t="shared" si="355"/>
        <v>0.96263631096557201</v>
      </c>
      <c r="K824" s="265" cm="1">
        <f t="array" ref="K824">$G824^gamma_drug4/($G824^gamma_drug4+(AGE_50_drug4+9)^gamma_drug4)</f>
        <v>1</v>
      </c>
      <c r="L824" s="264">
        <f t="shared" si="356"/>
        <v>822</v>
      </c>
      <c r="M824" s="264">
        <f t="shared" si="357"/>
        <v>-0.1661</v>
      </c>
      <c r="N824" s="264">
        <f t="shared" si="358"/>
        <v>12.42205</v>
      </c>
      <c r="O824" s="264">
        <f t="shared" si="359"/>
        <v>0.12038</v>
      </c>
      <c r="P824" s="264">
        <f t="shared" si="360"/>
        <v>8.661999999999999</v>
      </c>
      <c r="Q824" s="264">
        <f t="shared" si="361"/>
        <v>9.4510000000000005</v>
      </c>
      <c r="R824" s="264">
        <f t="shared" si="362"/>
        <v>9.9495000000000005</v>
      </c>
      <c r="S824" s="264">
        <f t="shared" si="363"/>
        <v>10.225999999999999</v>
      </c>
      <c r="T824" s="264">
        <f t="shared" si="364"/>
        <v>10.669</v>
      </c>
      <c r="U824" s="264">
        <f t="shared" si="365"/>
        <v>10.981000000000002</v>
      </c>
      <c r="V824" s="264">
        <f t="shared" si="366"/>
        <v>11.4605</v>
      </c>
      <c r="W824" s="264">
        <f t="shared" si="367"/>
        <v>12.422000000000001</v>
      </c>
      <c r="X824" s="264">
        <f t="shared" si="368"/>
        <v>13.4795</v>
      </c>
      <c r="Y824" s="264">
        <f t="shared" si="369"/>
        <v>14.090999999999999</v>
      </c>
      <c r="Z824" s="264">
        <f t="shared" si="370"/>
        <v>14.523</v>
      </c>
      <c r="AA824" s="264">
        <f t="shared" si="371"/>
        <v>15.1935</v>
      </c>
      <c r="AB824" s="264">
        <f t="shared" si="372"/>
        <v>15.648499999999999</v>
      </c>
      <c r="AC824" s="264">
        <f t="shared" si="373"/>
        <v>16.552500000000002</v>
      </c>
      <c r="AD824" s="264">
        <f t="shared" si="374"/>
        <v>18.252500000000001</v>
      </c>
      <c r="AF824" s="266">
        <v>822</v>
      </c>
      <c r="AG824" s="266">
        <v>-2.8899999999999999E-2</v>
      </c>
      <c r="AH824" s="266">
        <v>12.741300000000001</v>
      </c>
      <c r="AI824" s="266">
        <v>0.11604</v>
      </c>
      <c r="AJ824" s="266">
        <v>8.9179999999999993</v>
      </c>
      <c r="AK824" s="266">
        <v>9.7370000000000001</v>
      </c>
      <c r="AL824" s="266">
        <v>10.25</v>
      </c>
      <c r="AM824" s="266">
        <v>10.532999999999999</v>
      </c>
      <c r="AN824" s="266">
        <v>10.984</v>
      </c>
      <c r="AO824" s="266">
        <v>11.3</v>
      </c>
      <c r="AP824" s="266">
        <v>11.782999999999999</v>
      </c>
      <c r="AQ824" s="266">
        <v>12.741</v>
      </c>
      <c r="AR824" s="266">
        <v>13.78</v>
      </c>
      <c r="AS824" s="266">
        <v>14.372999999999999</v>
      </c>
      <c r="AT824" s="266">
        <v>14.789</v>
      </c>
      <c r="AU824" s="266">
        <v>15.429</v>
      </c>
      <c r="AV824" s="266">
        <v>15.86</v>
      </c>
      <c r="AW824" s="266">
        <v>16.707000000000001</v>
      </c>
      <c r="AX824" s="266">
        <v>18.271000000000001</v>
      </c>
      <c r="BA824" s="372">
        <v>822</v>
      </c>
      <c r="BB824" s="372">
        <v>-0.30330000000000001</v>
      </c>
      <c r="BC824" s="372">
        <v>12.1028</v>
      </c>
      <c r="BD824" s="372">
        <v>0.12472</v>
      </c>
      <c r="BE824" s="372">
        <v>8.4060000000000006</v>
      </c>
      <c r="BF824" s="372">
        <v>9.1649999999999991</v>
      </c>
      <c r="BG824" s="372">
        <v>9.6489999999999991</v>
      </c>
      <c r="BH824" s="372">
        <v>9.9190000000000005</v>
      </c>
      <c r="BI824" s="372">
        <v>10.353999999999999</v>
      </c>
      <c r="BJ824" s="372">
        <v>10.662000000000001</v>
      </c>
      <c r="BK824" s="372">
        <v>11.138</v>
      </c>
      <c r="BL824" s="372">
        <v>12.103</v>
      </c>
      <c r="BM824" s="372">
        <v>13.179</v>
      </c>
      <c r="BN824" s="372">
        <v>13.808999999999999</v>
      </c>
      <c r="BO824" s="372">
        <v>14.257</v>
      </c>
      <c r="BP824" s="372">
        <v>14.958</v>
      </c>
      <c r="BQ824" s="372">
        <v>15.436999999999999</v>
      </c>
      <c r="BR824" s="372">
        <v>16.398</v>
      </c>
      <c r="BS824" s="372">
        <v>18.234000000000002</v>
      </c>
    </row>
    <row r="825" spans="1:71" x14ac:dyDescent="0.2">
      <c r="A825" s="265">
        <f t="shared" si="375"/>
        <v>12.428999999999998</v>
      </c>
      <c r="B825" s="265">
        <f t="shared" si="376"/>
        <v>11.4665</v>
      </c>
      <c r="C825" s="265">
        <f t="shared" si="353"/>
        <v>13.487</v>
      </c>
      <c r="D825" s="265">
        <f t="shared" si="377"/>
        <v>823</v>
      </c>
      <c r="E825" s="373">
        <f t="shared" si="378"/>
        <v>27.039014373716633</v>
      </c>
      <c r="F825" s="373">
        <f t="shared" si="379"/>
        <v>2.2532511978097194</v>
      </c>
      <c r="G825" s="373">
        <f t="shared" si="380"/>
        <v>36.039014373716633</v>
      </c>
      <c r="H825" s="374">
        <f t="shared" si="381"/>
        <v>0.99534216909484763</v>
      </c>
      <c r="I825" s="374">
        <f t="shared" si="354"/>
        <v>0.95232947833795634</v>
      </c>
      <c r="J825" s="374">
        <f t="shared" si="355"/>
        <v>0.96272150812158463</v>
      </c>
      <c r="K825" s="265" cm="1">
        <f t="array" ref="K825">$G825^gamma_drug4/($G825^gamma_drug4+(AGE_50_drug4+9)^gamma_drug4)</f>
        <v>1</v>
      </c>
      <c r="L825" s="264">
        <f t="shared" si="356"/>
        <v>823</v>
      </c>
      <c r="M825" s="264">
        <f t="shared" si="357"/>
        <v>-0.16620000000000001</v>
      </c>
      <c r="N825" s="264">
        <f t="shared" si="358"/>
        <v>12.428599999999999</v>
      </c>
      <c r="O825" s="264">
        <f t="shared" si="359"/>
        <v>0.120395</v>
      </c>
      <c r="P825" s="264">
        <f t="shared" si="360"/>
        <v>8.6660000000000004</v>
      </c>
      <c r="Q825" s="264">
        <f t="shared" si="361"/>
        <v>9.4559999999999995</v>
      </c>
      <c r="R825" s="264">
        <f t="shared" si="362"/>
        <v>9.9544999999999995</v>
      </c>
      <c r="S825" s="264">
        <f t="shared" si="363"/>
        <v>10.231</v>
      </c>
      <c r="T825" s="264">
        <f t="shared" si="364"/>
        <v>10.6745</v>
      </c>
      <c r="U825" s="264">
        <f t="shared" si="365"/>
        <v>10.986000000000001</v>
      </c>
      <c r="V825" s="264">
        <f t="shared" si="366"/>
        <v>11.4665</v>
      </c>
      <c r="W825" s="264">
        <f t="shared" si="367"/>
        <v>12.428999999999998</v>
      </c>
      <c r="X825" s="264">
        <f t="shared" si="368"/>
        <v>13.487</v>
      </c>
      <c r="Y825" s="264">
        <f t="shared" si="369"/>
        <v>14.098500000000001</v>
      </c>
      <c r="Z825" s="264">
        <f t="shared" si="370"/>
        <v>14.531500000000001</v>
      </c>
      <c r="AA825" s="264">
        <f t="shared" si="371"/>
        <v>15.202</v>
      </c>
      <c r="AB825" s="264">
        <f t="shared" si="372"/>
        <v>15.657</v>
      </c>
      <c r="AC825" s="264">
        <f t="shared" si="373"/>
        <v>16.561999999999998</v>
      </c>
      <c r="AD825" s="264">
        <f t="shared" si="374"/>
        <v>18.262999999999998</v>
      </c>
      <c r="AF825" s="266">
        <v>823</v>
      </c>
      <c r="AG825" s="266">
        <v>-2.9100000000000001E-2</v>
      </c>
      <c r="AH825" s="266">
        <v>12.7476</v>
      </c>
      <c r="AI825" s="266">
        <v>0.11606</v>
      </c>
      <c r="AJ825" s="266">
        <v>8.9220000000000006</v>
      </c>
      <c r="AK825" s="266">
        <v>9.7420000000000009</v>
      </c>
      <c r="AL825" s="266">
        <v>10.255000000000001</v>
      </c>
      <c r="AM825" s="266">
        <v>10.538</v>
      </c>
      <c r="AN825" s="266">
        <v>10.989000000000001</v>
      </c>
      <c r="AO825" s="266">
        <v>11.305</v>
      </c>
      <c r="AP825" s="266">
        <v>11.789</v>
      </c>
      <c r="AQ825" s="266">
        <v>12.747999999999999</v>
      </c>
      <c r="AR825" s="266">
        <v>13.787000000000001</v>
      </c>
      <c r="AS825" s="266">
        <v>14.38</v>
      </c>
      <c r="AT825" s="266">
        <v>14.797000000000001</v>
      </c>
      <c r="AU825" s="266">
        <v>15.436999999999999</v>
      </c>
      <c r="AV825" s="266">
        <v>15.868</v>
      </c>
      <c r="AW825" s="266">
        <v>16.716999999999999</v>
      </c>
      <c r="AX825" s="266">
        <v>18.280999999999999</v>
      </c>
      <c r="BA825" s="372">
        <v>823</v>
      </c>
      <c r="BB825" s="372">
        <v>-0.30330000000000001</v>
      </c>
      <c r="BC825" s="372">
        <v>12.1096</v>
      </c>
      <c r="BD825" s="372">
        <v>0.12472999999999999</v>
      </c>
      <c r="BE825" s="372">
        <v>8.41</v>
      </c>
      <c r="BF825" s="372">
        <v>9.17</v>
      </c>
      <c r="BG825" s="372">
        <v>9.6539999999999999</v>
      </c>
      <c r="BH825" s="372">
        <v>9.9239999999999995</v>
      </c>
      <c r="BI825" s="372">
        <v>10.36</v>
      </c>
      <c r="BJ825" s="372">
        <v>10.667</v>
      </c>
      <c r="BK825" s="372">
        <v>11.144</v>
      </c>
      <c r="BL825" s="372">
        <v>12.11</v>
      </c>
      <c r="BM825" s="372">
        <v>13.186999999999999</v>
      </c>
      <c r="BN825" s="372">
        <v>13.817</v>
      </c>
      <c r="BO825" s="372">
        <v>14.266</v>
      </c>
      <c r="BP825" s="372">
        <v>14.967000000000001</v>
      </c>
      <c r="BQ825" s="372">
        <v>15.446</v>
      </c>
      <c r="BR825" s="372">
        <v>16.407</v>
      </c>
      <c r="BS825" s="372">
        <v>18.245000000000001</v>
      </c>
    </row>
    <row r="826" spans="1:71" x14ac:dyDescent="0.2">
      <c r="A826" s="265">
        <f t="shared" si="375"/>
        <v>12.434999999999999</v>
      </c>
      <c r="B826" s="265">
        <f t="shared" si="376"/>
        <v>11.472000000000001</v>
      </c>
      <c r="C826" s="265">
        <f t="shared" si="353"/>
        <v>13.494</v>
      </c>
      <c r="D826" s="265">
        <f t="shared" si="377"/>
        <v>824</v>
      </c>
      <c r="E826" s="373">
        <f t="shared" si="378"/>
        <v>27.071868583162217</v>
      </c>
      <c r="F826" s="373">
        <f t="shared" si="379"/>
        <v>2.2559890485968515</v>
      </c>
      <c r="G826" s="373">
        <f t="shared" si="380"/>
        <v>36.071868583162214</v>
      </c>
      <c r="H826" s="374">
        <f t="shared" si="381"/>
        <v>0.99536050967950351</v>
      </c>
      <c r="I826" s="374">
        <f t="shared" si="354"/>
        <v>0.95245425224760627</v>
      </c>
      <c r="J826" s="374">
        <f t="shared" si="355"/>
        <v>0.96280644113816283</v>
      </c>
      <c r="K826" s="265" cm="1">
        <f t="array" ref="K826">$G826^gamma_drug4/($G826^gamma_drug4+(AGE_50_drug4+9)^gamma_drug4)</f>
        <v>1</v>
      </c>
      <c r="L826" s="264">
        <f t="shared" si="356"/>
        <v>824</v>
      </c>
      <c r="M826" s="264">
        <f t="shared" si="357"/>
        <v>-0.16635</v>
      </c>
      <c r="N826" s="264">
        <f t="shared" si="358"/>
        <v>12.4351</v>
      </c>
      <c r="O826" s="264">
        <f t="shared" si="359"/>
        <v>0.12041</v>
      </c>
      <c r="P826" s="264">
        <f t="shared" si="360"/>
        <v>8.6705000000000005</v>
      </c>
      <c r="Q826" s="264">
        <f t="shared" si="361"/>
        <v>9.4604999999999997</v>
      </c>
      <c r="R826" s="264">
        <f t="shared" si="362"/>
        <v>9.9595000000000002</v>
      </c>
      <c r="S826" s="264">
        <f t="shared" si="363"/>
        <v>10.236000000000001</v>
      </c>
      <c r="T826" s="264">
        <f t="shared" si="364"/>
        <v>10.68</v>
      </c>
      <c r="U826" s="264">
        <f t="shared" si="365"/>
        <v>10.992000000000001</v>
      </c>
      <c r="V826" s="264">
        <f t="shared" si="366"/>
        <v>11.472000000000001</v>
      </c>
      <c r="W826" s="264">
        <f t="shared" si="367"/>
        <v>12.434999999999999</v>
      </c>
      <c r="X826" s="264">
        <f t="shared" si="368"/>
        <v>13.494</v>
      </c>
      <c r="Y826" s="264">
        <f t="shared" si="369"/>
        <v>14.105499999999999</v>
      </c>
      <c r="Z826" s="264">
        <f t="shared" si="370"/>
        <v>14.539</v>
      </c>
      <c r="AA826" s="264">
        <f t="shared" si="371"/>
        <v>15.21</v>
      </c>
      <c r="AB826" s="264">
        <f t="shared" si="372"/>
        <v>15.666</v>
      </c>
      <c r="AC826" s="264">
        <f t="shared" si="373"/>
        <v>16.5715</v>
      </c>
      <c r="AD826" s="264">
        <f t="shared" si="374"/>
        <v>18.274000000000001</v>
      </c>
      <c r="AF826" s="266">
        <v>824</v>
      </c>
      <c r="AG826" s="266">
        <v>-2.93E-2</v>
      </c>
      <c r="AH826" s="266">
        <v>12.7539</v>
      </c>
      <c r="AI826" s="266">
        <v>0.11608</v>
      </c>
      <c r="AJ826" s="266">
        <v>8.9260000000000002</v>
      </c>
      <c r="AK826" s="266">
        <v>9.7460000000000004</v>
      </c>
      <c r="AL826" s="266">
        <v>10.26</v>
      </c>
      <c r="AM826" s="266">
        <v>10.542999999999999</v>
      </c>
      <c r="AN826" s="266">
        <v>10.994999999999999</v>
      </c>
      <c r="AO826" s="266">
        <v>11.311</v>
      </c>
      <c r="AP826" s="266">
        <v>11.794</v>
      </c>
      <c r="AQ826" s="266">
        <v>12.754</v>
      </c>
      <c r="AR826" s="266">
        <v>13.794</v>
      </c>
      <c r="AS826" s="266">
        <v>14.387</v>
      </c>
      <c r="AT826" s="266">
        <v>14.804</v>
      </c>
      <c r="AU826" s="266">
        <v>15.445</v>
      </c>
      <c r="AV826" s="266">
        <v>15.877000000000001</v>
      </c>
      <c r="AW826" s="266">
        <v>16.725999999999999</v>
      </c>
      <c r="AX826" s="266">
        <v>18.292000000000002</v>
      </c>
      <c r="BA826" s="372">
        <v>824</v>
      </c>
      <c r="BB826" s="372">
        <v>-0.3034</v>
      </c>
      <c r="BC826" s="372">
        <v>12.116300000000001</v>
      </c>
      <c r="BD826" s="372">
        <v>0.12474</v>
      </c>
      <c r="BE826" s="372">
        <v>8.4149999999999991</v>
      </c>
      <c r="BF826" s="372">
        <v>9.1750000000000007</v>
      </c>
      <c r="BG826" s="372">
        <v>9.6590000000000007</v>
      </c>
      <c r="BH826" s="372">
        <v>9.9290000000000003</v>
      </c>
      <c r="BI826" s="372">
        <v>10.365</v>
      </c>
      <c r="BJ826" s="372">
        <v>10.673</v>
      </c>
      <c r="BK826" s="372">
        <v>11.15</v>
      </c>
      <c r="BL826" s="372">
        <v>12.116</v>
      </c>
      <c r="BM826" s="372">
        <v>13.194000000000001</v>
      </c>
      <c r="BN826" s="372">
        <v>13.824</v>
      </c>
      <c r="BO826" s="372">
        <v>14.273999999999999</v>
      </c>
      <c r="BP826" s="372">
        <v>14.975</v>
      </c>
      <c r="BQ826" s="372">
        <v>15.455</v>
      </c>
      <c r="BR826" s="372">
        <v>16.417000000000002</v>
      </c>
      <c r="BS826" s="372">
        <v>18.256</v>
      </c>
    </row>
    <row r="827" spans="1:71" x14ac:dyDescent="0.2">
      <c r="A827" s="265">
        <f t="shared" si="375"/>
        <v>12.4415</v>
      </c>
      <c r="B827" s="265">
        <f t="shared" si="376"/>
        <v>11.4785</v>
      </c>
      <c r="C827" s="265">
        <f t="shared" si="353"/>
        <v>13.5015</v>
      </c>
      <c r="D827" s="265">
        <f t="shared" si="377"/>
        <v>825</v>
      </c>
      <c r="E827" s="373">
        <f t="shared" si="378"/>
        <v>27.104722792607802</v>
      </c>
      <c r="F827" s="373">
        <f t="shared" si="379"/>
        <v>2.2587268993839835</v>
      </c>
      <c r="G827" s="373">
        <f t="shared" si="380"/>
        <v>36.104722792607802</v>
      </c>
      <c r="H827" s="374">
        <f t="shared" si="381"/>
        <v>0.99537876178299178</v>
      </c>
      <c r="I827" s="374">
        <f t="shared" si="354"/>
        <v>0.95257860266478722</v>
      </c>
      <c r="J827" s="374">
        <f t="shared" si="355"/>
        <v>0.96289111103962766</v>
      </c>
      <c r="K827" s="265" cm="1">
        <f t="array" ref="K827">$G827^gamma_drug4/($G827^gamma_drug4+(AGE_50_drug4+9)^gamma_drug4)</f>
        <v>1</v>
      </c>
      <c r="L827" s="264">
        <f t="shared" si="356"/>
        <v>825</v>
      </c>
      <c r="M827" s="264">
        <f t="shared" si="357"/>
        <v>-0.16644999999999999</v>
      </c>
      <c r="N827" s="264">
        <f t="shared" si="358"/>
        <v>12.441649999999999</v>
      </c>
      <c r="O827" s="264">
        <f t="shared" si="359"/>
        <v>0.120425</v>
      </c>
      <c r="P827" s="264">
        <f t="shared" si="360"/>
        <v>8.6745000000000001</v>
      </c>
      <c r="Q827" s="264">
        <f t="shared" si="361"/>
        <v>9.4649999999999999</v>
      </c>
      <c r="R827" s="264">
        <f t="shared" si="362"/>
        <v>9.9644999999999992</v>
      </c>
      <c r="S827" s="264">
        <f t="shared" si="363"/>
        <v>10.2415</v>
      </c>
      <c r="T827" s="264">
        <f t="shared" si="364"/>
        <v>10.685500000000001</v>
      </c>
      <c r="U827" s="264">
        <f t="shared" si="365"/>
        <v>10.9975</v>
      </c>
      <c r="V827" s="264">
        <f t="shared" si="366"/>
        <v>11.4785</v>
      </c>
      <c r="W827" s="264">
        <f t="shared" si="367"/>
        <v>12.4415</v>
      </c>
      <c r="X827" s="264">
        <f t="shared" si="368"/>
        <v>13.5015</v>
      </c>
      <c r="Y827" s="264">
        <f t="shared" si="369"/>
        <v>14.1135</v>
      </c>
      <c r="Z827" s="264">
        <f t="shared" si="370"/>
        <v>14.547000000000001</v>
      </c>
      <c r="AA827" s="264">
        <f t="shared" si="371"/>
        <v>15.219000000000001</v>
      </c>
      <c r="AB827" s="264">
        <f t="shared" si="372"/>
        <v>15.6745</v>
      </c>
      <c r="AC827" s="264">
        <f t="shared" si="373"/>
        <v>16.581</v>
      </c>
      <c r="AD827" s="264">
        <f t="shared" si="374"/>
        <v>18.284500000000001</v>
      </c>
      <c r="AF827" s="266">
        <v>825</v>
      </c>
      <c r="AG827" s="266">
        <v>-2.9399999999999999E-2</v>
      </c>
      <c r="AH827" s="266">
        <v>12.760199999999999</v>
      </c>
      <c r="AI827" s="266">
        <v>0.11609999999999999</v>
      </c>
      <c r="AJ827" s="266">
        <v>8.93</v>
      </c>
      <c r="AK827" s="266">
        <v>9.75</v>
      </c>
      <c r="AL827" s="266">
        <v>10.263999999999999</v>
      </c>
      <c r="AM827" s="266">
        <v>10.548</v>
      </c>
      <c r="AN827" s="266">
        <v>11</v>
      </c>
      <c r="AO827" s="266">
        <v>11.316000000000001</v>
      </c>
      <c r="AP827" s="266">
        <v>11.8</v>
      </c>
      <c r="AQ827" s="266">
        <v>12.76</v>
      </c>
      <c r="AR827" s="266">
        <v>13.801</v>
      </c>
      <c r="AS827" s="266">
        <v>14.395</v>
      </c>
      <c r="AT827" s="266">
        <v>14.811999999999999</v>
      </c>
      <c r="AU827" s="266">
        <v>15.454000000000001</v>
      </c>
      <c r="AV827" s="266">
        <v>15.885</v>
      </c>
      <c r="AW827" s="266">
        <v>16.734999999999999</v>
      </c>
      <c r="AX827" s="266">
        <v>18.302</v>
      </c>
      <c r="BA827" s="372">
        <v>825</v>
      </c>
      <c r="BB827" s="372">
        <v>-0.30349999999999999</v>
      </c>
      <c r="BC827" s="372">
        <v>12.123100000000001</v>
      </c>
      <c r="BD827" s="372">
        <v>0.12475</v>
      </c>
      <c r="BE827" s="372">
        <v>8.4190000000000005</v>
      </c>
      <c r="BF827" s="372">
        <v>9.18</v>
      </c>
      <c r="BG827" s="372">
        <v>9.6649999999999991</v>
      </c>
      <c r="BH827" s="372">
        <v>9.9350000000000005</v>
      </c>
      <c r="BI827" s="372">
        <v>10.371</v>
      </c>
      <c r="BJ827" s="372">
        <v>10.679</v>
      </c>
      <c r="BK827" s="372">
        <v>11.157</v>
      </c>
      <c r="BL827" s="372">
        <v>12.122999999999999</v>
      </c>
      <c r="BM827" s="372">
        <v>13.202</v>
      </c>
      <c r="BN827" s="372">
        <v>13.832000000000001</v>
      </c>
      <c r="BO827" s="372">
        <v>14.282</v>
      </c>
      <c r="BP827" s="372">
        <v>14.984</v>
      </c>
      <c r="BQ827" s="372">
        <v>15.464</v>
      </c>
      <c r="BR827" s="372">
        <v>16.427</v>
      </c>
      <c r="BS827" s="372">
        <v>18.266999999999999</v>
      </c>
    </row>
    <row r="828" spans="1:71" x14ac:dyDescent="0.2">
      <c r="A828" s="265">
        <f t="shared" si="375"/>
        <v>12.448499999999999</v>
      </c>
      <c r="B828" s="265">
        <f t="shared" si="376"/>
        <v>11.484500000000001</v>
      </c>
      <c r="C828" s="265">
        <f t="shared" si="353"/>
        <v>13.5085</v>
      </c>
      <c r="D828" s="265">
        <f t="shared" si="377"/>
        <v>826</v>
      </c>
      <c r="E828" s="373">
        <f t="shared" si="378"/>
        <v>27.137577002053387</v>
      </c>
      <c r="F828" s="373">
        <f t="shared" si="379"/>
        <v>2.2614647501711156</v>
      </c>
      <c r="G828" s="373">
        <f t="shared" si="380"/>
        <v>36.137577002053391</v>
      </c>
      <c r="H828" s="374">
        <f t="shared" si="381"/>
        <v>0.99539692590948403</v>
      </c>
      <c r="I828" s="374">
        <f t="shared" si="354"/>
        <v>0.95270253132557137</v>
      </c>
      <c r="J828" s="374">
        <f t="shared" si="355"/>
        <v>0.96297551884558474</v>
      </c>
      <c r="K828" s="265" cm="1">
        <f t="array" ref="K828">$G828^gamma_drug4/($G828^gamma_drug4+(AGE_50_drug4+9)^gamma_drug4)</f>
        <v>1</v>
      </c>
      <c r="L828" s="264">
        <f t="shared" si="356"/>
        <v>826</v>
      </c>
      <c r="M828" s="264">
        <f t="shared" si="357"/>
        <v>-0.1666</v>
      </c>
      <c r="N828" s="264">
        <f t="shared" si="358"/>
        <v>12.44815</v>
      </c>
      <c r="O828" s="264">
        <f t="shared" si="359"/>
        <v>0.12043999999999999</v>
      </c>
      <c r="P828" s="264">
        <f t="shared" si="360"/>
        <v>8.6789999999999985</v>
      </c>
      <c r="Q828" s="264">
        <f t="shared" si="361"/>
        <v>9.4695</v>
      </c>
      <c r="R828" s="264">
        <f t="shared" si="362"/>
        <v>9.9695</v>
      </c>
      <c r="S828" s="264">
        <f t="shared" si="363"/>
        <v>10.245999999999999</v>
      </c>
      <c r="T828" s="264">
        <f t="shared" si="364"/>
        <v>10.6905</v>
      </c>
      <c r="U828" s="264">
        <f t="shared" si="365"/>
        <v>11.003</v>
      </c>
      <c r="V828" s="264">
        <f t="shared" si="366"/>
        <v>11.484500000000001</v>
      </c>
      <c r="W828" s="264">
        <f t="shared" si="367"/>
        <v>12.448499999999999</v>
      </c>
      <c r="X828" s="264">
        <f t="shared" si="368"/>
        <v>13.5085</v>
      </c>
      <c r="Y828" s="264">
        <f t="shared" si="369"/>
        <v>14.120999999999999</v>
      </c>
      <c r="Z828" s="264">
        <f t="shared" si="370"/>
        <v>14.555</v>
      </c>
      <c r="AA828" s="264">
        <f t="shared" si="371"/>
        <v>15.227</v>
      </c>
      <c r="AB828" s="264">
        <f t="shared" si="372"/>
        <v>15.6835</v>
      </c>
      <c r="AC828" s="264">
        <f t="shared" si="373"/>
        <v>16.59</v>
      </c>
      <c r="AD828" s="264">
        <f t="shared" si="374"/>
        <v>18.295000000000002</v>
      </c>
      <c r="AF828" s="266">
        <v>826</v>
      </c>
      <c r="AG828" s="266">
        <v>-2.9600000000000001E-2</v>
      </c>
      <c r="AH828" s="266">
        <v>12.766500000000001</v>
      </c>
      <c r="AI828" s="266">
        <v>0.11612</v>
      </c>
      <c r="AJ828" s="266">
        <v>8.9339999999999993</v>
      </c>
      <c r="AK828" s="266">
        <v>9.7550000000000008</v>
      </c>
      <c r="AL828" s="266">
        <v>10.269</v>
      </c>
      <c r="AM828" s="266">
        <v>10.552</v>
      </c>
      <c r="AN828" s="266">
        <v>11.005000000000001</v>
      </c>
      <c r="AO828" s="266">
        <v>11.321</v>
      </c>
      <c r="AP828" s="266">
        <v>11.805999999999999</v>
      </c>
      <c r="AQ828" s="266">
        <v>12.766999999999999</v>
      </c>
      <c r="AR828" s="266">
        <v>13.808</v>
      </c>
      <c r="AS828" s="266">
        <v>14.401999999999999</v>
      </c>
      <c r="AT828" s="266">
        <v>14.82</v>
      </c>
      <c r="AU828" s="266">
        <v>15.462</v>
      </c>
      <c r="AV828" s="266">
        <v>15.894</v>
      </c>
      <c r="AW828" s="266">
        <v>16.744</v>
      </c>
      <c r="AX828" s="266">
        <v>18.312000000000001</v>
      </c>
      <c r="BA828" s="372">
        <v>826</v>
      </c>
      <c r="BB828" s="372">
        <v>-0.30359999999999998</v>
      </c>
      <c r="BC828" s="372">
        <v>12.129799999999999</v>
      </c>
      <c r="BD828" s="372">
        <v>0.12476</v>
      </c>
      <c r="BE828" s="372">
        <v>8.4239999999999995</v>
      </c>
      <c r="BF828" s="372">
        <v>9.1839999999999993</v>
      </c>
      <c r="BG828" s="372">
        <v>9.67</v>
      </c>
      <c r="BH828" s="372">
        <v>9.94</v>
      </c>
      <c r="BI828" s="372">
        <v>10.375999999999999</v>
      </c>
      <c r="BJ828" s="372">
        <v>10.685</v>
      </c>
      <c r="BK828" s="372">
        <v>11.163</v>
      </c>
      <c r="BL828" s="372">
        <v>12.13</v>
      </c>
      <c r="BM828" s="372">
        <v>13.209</v>
      </c>
      <c r="BN828" s="372">
        <v>13.84</v>
      </c>
      <c r="BO828" s="372">
        <v>14.29</v>
      </c>
      <c r="BP828" s="372">
        <v>14.992000000000001</v>
      </c>
      <c r="BQ828" s="372">
        <v>15.473000000000001</v>
      </c>
      <c r="BR828" s="372">
        <v>16.436</v>
      </c>
      <c r="BS828" s="372">
        <v>18.277999999999999</v>
      </c>
    </row>
    <row r="829" spans="1:71" x14ac:dyDescent="0.2">
      <c r="A829" s="265">
        <f t="shared" si="375"/>
        <v>12.455</v>
      </c>
      <c r="B829" s="265">
        <f t="shared" si="376"/>
        <v>11.490500000000001</v>
      </c>
      <c r="C829" s="265">
        <f t="shared" si="353"/>
        <v>13.516</v>
      </c>
      <c r="D829" s="265">
        <f t="shared" si="377"/>
        <v>827</v>
      </c>
      <c r="E829" s="373">
        <f t="shared" si="378"/>
        <v>27.170431211498972</v>
      </c>
      <c r="F829" s="373">
        <f t="shared" si="379"/>
        <v>2.2642026009582477</v>
      </c>
      <c r="G829" s="373">
        <f t="shared" si="380"/>
        <v>36.170431211498972</v>
      </c>
      <c r="H829" s="374">
        <f t="shared" si="381"/>
        <v>0.99541500255984761</v>
      </c>
      <c r="I829" s="374">
        <f t="shared" si="354"/>
        <v>0.95282603995785808</v>
      </c>
      <c r="J829" s="374">
        <f t="shared" si="355"/>
        <v>0.96305966557094913</v>
      </c>
      <c r="K829" s="265" cm="1">
        <f t="array" ref="K829">$G829^gamma_drug4/($G829^gamma_drug4+(AGE_50_drug4+9)^gamma_drug4)</f>
        <v>1</v>
      </c>
      <c r="L829" s="264">
        <f t="shared" si="356"/>
        <v>827</v>
      </c>
      <c r="M829" s="264">
        <f t="shared" si="357"/>
        <v>-0.16670000000000001</v>
      </c>
      <c r="N829" s="264">
        <f t="shared" si="358"/>
        <v>12.454699999999999</v>
      </c>
      <c r="O829" s="264">
        <f t="shared" si="359"/>
        <v>0.12045500000000001</v>
      </c>
      <c r="P829" s="264">
        <f t="shared" si="360"/>
        <v>8.6829999999999998</v>
      </c>
      <c r="Q829" s="264">
        <f t="shared" si="361"/>
        <v>9.4740000000000002</v>
      </c>
      <c r="R829" s="264">
        <f t="shared" si="362"/>
        <v>9.974499999999999</v>
      </c>
      <c r="S829" s="264">
        <f t="shared" si="363"/>
        <v>10.2515</v>
      </c>
      <c r="T829" s="264">
        <f t="shared" si="364"/>
        <v>10.696</v>
      </c>
      <c r="U829" s="264">
        <f t="shared" si="365"/>
        <v>11.009</v>
      </c>
      <c r="V829" s="264">
        <f t="shared" si="366"/>
        <v>11.490500000000001</v>
      </c>
      <c r="W829" s="264">
        <f t="shared" si="367"/>
        <v>12.455</v>
      </c>
      <c r="X829" s="264">
        <f t="shared" si="368"/>
        <v>13.516</v>
      </c>
      <c r="Y829" s="264">
        <f t="shared" si="369"/>
        <v>14.129000000000001</v>
      </c>
      <c r="Z829" s="264">
        <f t="shared" si="370"/>
        <v>14.562999999999999</v>
      </c>
      <c r="AA829" s="264">
        <f t="shared" si="371"/>
        <v>15.2355</v>
      </c>
      <c r="AB829" s="264">
        <f t="shared" si="372"/>
        <v>15.692</v>
      </c>
      <c r="AC829" s="264">
        <f t="shared" si="373"/>
        <v>16.599499999999999</v>
      </c>
      <c r="AD829" s="264">
        <f t="shared" si="374"/>
        <v>18.306000000000001</v>
      </c>
      <c r="AF829" s="266">
        <v>827</v>
      </c>
      <c r="AG829" s="266">
        <v>-2.9700000000000001E-2</v>
      </c>
      <c r="AH829" s="266">
        <v>12.7728</v>
      </c>
      <c r="AI829" s="266">
        <v>0.11613999999999999</v>
      </c>
      <c r="AJ829" s="266">
        <v>8.9380000000000006</v>
      </c>
      <c r="AK829" s="266">
        <v>9.7590000000000003</v>
      </c>
      <c r="AL829" s="266">
        <v>10.273999999999999</v>
      </c>
      <c r="AM829" s="266">
        <v>10.557</v>
      </c>
      <c r="AN829" s="266">
        <v>11.01</v>
      </c>
      <c r="AO829" s="266">
        <v>11.327</v>
      </c>
      <c r="AP829" s="266">
        <v>11.811999999999999</v>
      </c>
      <c r="AQ829" s="266">
        <v>12.773</v>
      </c>
      <c r="AR829" s="266">
        <v>13.815</v>
      </c>
      <c r="AS829" s="266">
        <v>14.41</v>
      </c>
      <c r="AT829" s="266">
        <v>14.827999999999999</v>
      </c>
      <c r="AU829" s="266">
        <v>15.47</v>
      </c>
      <c r="AV829" s="266">
        <v>15.901999999999999</v>
      </c>
      <c r="AW829" s="266">
        <v>16.753</v>
      </c>
      <c r="AX829" s="266">
        <v>18.323</v>
      </c>
      <c r="BA829" s="372">
        <v>827</v>
      </c>
      <c r="BB829" s="372">
        <v>-0.30370000000000003</v>
      </c>
      <c r="BC829" s="372">
        <v>12.1366</v>
      </c>
      <c r="BD829" s="372">
        <v>0.12477000000000001</v>
      </c>
      <c r="BE829" s="372">
        <v>8.4280000000000008</v>
      </c>
      <c r="BF829" s="372">
        <v>9.1890000000000001</v>
      </c>
      <c r="BG829" s="372">
        <v>9.6750000000000007</v>
      </c>
      <c r="BH829" s="372">
        <v>9.9459999999999997</v>
      </c>
      <c r="BI829" s="372">
        <v>10.382</v>
      </c>
      <c r="BJ829" s="372">
        <v>10.691000000000001</v>
      </c>
      <c r="BK829" s="372">
        <v>11.169</v>
      </c>
      <c r="BL829" s="372">
        <v>12.137</v>
      </c>
      <c r="BM829" s="372">
        <v>13.217000000000001</v>
      </c>
      <c r="BN829" s="372">
        <v>13.848000000000001</v>
      </c>
      <c r="BO829" s="372">
        <v>14.298</v>
      </c>
      <c r="BP829" s="372">
        <v>15.000999999999999</v>
      </c>
      <c r="BQ829" s="372">
        <v>15.481999999999999</v>
      </c>
      <c r="BR829" s="372">
        <v>16.446000000000002</v>
      </c>
      <c r="BS829" s="372">
        <v>18.289000000000001</v>
      </c>
    </row>
    <row r="830" spans="1:71" x14ac:dyDescent="0.2">
      <c r="A830" s="265">
        <f t="shared" si="375"/>
        <v>12.461</v>
      </c>
      <c r="B830" s="265">
        <f t="shared" si="376"/>
        <v>11.496</v>
      </c>
      <c r="C830" s="265">
        <f t="shared" si="353"/>
        <v>13.523</v>
      </c>
      <c r="D830" s="265">
        <f t="shared" si="377"/>
        <v>828</v>
      </c>
      <c r="E830" s="373">
        <f t="shared" si="378"/>
        <v>27.20328542094456</v>
      </c>
      <c r="F830" s="373">
        <f t="shared" si="379"/>
        <v>2.2669404517453797</v>
      </c>
      <c r="G830" s="373">
        <f t="shared" si="380"/>
        <v>36.20328542094456</v>
      </c>
      <c r="H830" s="374">
        <f t="shared" si="381"/>
        <v>0.99543299223166937</v>
      </c>
      <c r="I830" s="374">
        <f t="shared" si="354"/>
        <v>0.9529491302814157</v>
      </c>
      <c r="J830" s="374">
        <f t="shared" si="355"/>
        <v>0.96314355222596992</v>
      </c>
      <c r="K830" s="265" cm="1">
        <f t="array" ref="K830">$G830^gamma_drug4/($G830^gamma_drug4+(AGE_50_drug4+9)^gamma_drug4)</f>
        <v>1</v>
      </c>
      <c r="L830" s="264">
        <f t="shared" si="356"/>
        <v>828</v>
      </c>
      <c r="M830" s="264">
        <f t="shared" si="357"/>
        <v>-0.16685</v>
      </c>
      <c r="N830" s="264">
        <f t="shared" si="358"/>
        <v>12.4612</v>
      </c>
      <c r="O830" s="264">
        <f t="shared" si="359"/>
        <v>0.120475</v>
      </c>
      <c r="P830" s="264">
        <f t="shared" si="360"/>
        <v>8.6875</v>
      </c>
      <c r="Q830" s="264">
        <f t="shared" si="361"/>
        <v>9.4789999999999992</v>
      </c>
      <c r="R830" s="264">
        <f t="shared" si="362"/>
        <v>9.9789999999999992</v>
      </c>
      <c r="S830" s="264">
        <f t="shared" si="363"/>
        <v>10.256499999999999</v>
      </c>
      <c r="T830" s="264">
        <f t="shared" si="364"/>
        <v>10.701499999999999</v>
      </c>
      <c r="U830" s="264">
        <f t="shared" si="365"/>
        <v>11.0145</v>
      </c>
      <c r="V830" s="264">
        <f t="shared" si="366"/>
        <v>11.496</v>
      </c>
      <c r="W830" s="264">
        <f t="shared" si="367"/>
        <v>12.461</v>
      </c>
      <c r="X830" s="264">
        <f t="shared" si="368"/>
        <v>13.523</v>
      </c>
      <c r="Y830" s="264">
        <f t="shared" si="369"/>
        <v>14.1365</v>
      </c>
      <c r="Z830" s="264">
        <f t="shared" si="370"/>
        <v>14.571000000000002</v>
      </c>
      <c r="AA830" s="264">
        <f t="shared" si="371"/>
        <v>15.244</v>
      </c>
      <c r="AB830" s="264">
        <f t="shared" si="372"/>
        <v>15.701000000000001</v>
      </c>
      <c r="AC830" s="264">
        <f t="shared" si="373"/>
        <v>16.609000000000002</v>
      </c>
      <c r="AD830" s="264">
        <f t="shared" si="374"/>
        <v>18.317</v>
      </c>
      <c r="AF830" s="266">
        <v>828</v>
      </c>
      <c r="AG830" s="266">
        <v>-2.9899999999999999E-2</v>
      </c>
      <c r="AH830" s="266">
        <v>12.7791</v>
      </c>
      <c r="AI830" s="266">
        <v>0.11616</v>
      </c>
      <c r="AJ830" s="266">
        <v>8.9420000000000002</v>
      </c>
      <c r="AK830" s="266">
        <v>9.7639999999999993</v>
      </c>
      <c r="AL830" s="266">
        <v>10.278</v>
      </c>
      <c r="AM830" s="266">
        <v>10.561999999999999</v>
      </c>
      <c r="AN830" s="266">
        <v>11.015000000000001</v>
      </c>
      <c r="AO830" s="266">
        <v>11.332000000000001</v>
      </c>
      <c r="AP830" s="266">
        <v>11.817</v>
      </c>
      <c r="AQ830" s="266">
        <v>12.779</v>
      </c>
      <c r="AR830" s="266">
        <v>13.821999999999999</v>
      </c>
      <c r="AS830" s="266">
        <v>14.417</v>
      </c>
      <c r="AT830" s="266">
        <v>14.835000000000001</v>
      </c>
      <c r="AU830" s="266">
        <v>15.478</v>
      </c>
      <c r="AV830" s="266">
        <v>15.911</v>
      </c>
      <c r="AW830" s="266">
        <v>16.762</v>
      </c>
      <c r="AX830" s="266">
        <v>18.332999999999998</v>
      </c>
      <c r="BA830" s="372">
        <v>828</v>
      </c>
      <c r="BB830" s="372">
        <v>-0.30380000000000001</v>
      </c>
      <c r="BC830" s="372">
        <v>12.1433</v>
      </c>
      <c r="BD830" s="372">
        <v>0.12479</v>
      </c>
      <c r="BE830" s="372">
        <v>8.4329999999999998</v>
      </c>
      <c r="BF830" s="372">
        <v>9.1940000000000008</v>
      </c>
      <c r="BG830" s="372">
        <v>9.68</v>
      </c>
      <c r="BH830" s="372">
        <v>9.9510000000000005</v>
      </c>
      <c r="BI830" s="372">
        <v>10.388</v>
      </c>
      <c r="BJ830" s="372">
        <v>10.696999999999999</v>
      </c>
      <c r="BK830" s="372">
        <v>11.175000000000001</v>
      </c>
      <c r="BL830" s="372">
        <v>12.143000000000001</v>
      </c>
      <c r="BM830" s="372">
        <v>13.224</v>
      </c>
      <c r="BN830" s="372">
        <v>13.856</v>
      </c>
      <c r="BO830" s="372">
        <v>14.307</v>
      </c>
      <c r="BP830" s="372">
        <v>15.01</v>
      </c>
      <c r="BQ830" s="372">
        <v>15.491</v>
      </c>
      <c r="BR830" s="372">
        <v>16.456</v>
      </c>
      <c r="BS830" s="372">
        <v>18.300999999999998</v>
      </c>
    </row>
    <row r="831" spans="1:71" x14ac:dyDescent="0.2">
      <c r="A831" s="265">
        <f t="shared" si="375"/>
        <v>12.467500000000001</v>
      </c>
      <c r="B831" s="265">
        <f t="shared" si="376"/>
        <v>11.501999999999999</v>
      </c>
      <c r="C831" s="265">
        <f t="shared" si="353"/>
        <v>13.5305</v>
      </c>
      <c r="D831" s="265">
        <f t="shared" si="377"/>
        <v>829</v>
      </c>
      <c r="E831" s="373">
        <f t="shared" si="378"/>
        <v>27.236139630390145</v>
      </c>
      <c r="F831" s="373">
        <f t="shared" si="379"/>
        <v>2.2696783025325118</v>
      </c>
      <c r="G831" s="373">
        <f t="shared" si="380"/>
        <v>36.236139630390142</v>
      </c>
      <c r="H831" s="374">
        <f t="shared" si="381"/>
        <v>0.99545089541928067</v>
      </c>
      <c r="I831" s="374">
        <f t="shared" si="354"/>
        <v>0.9530718040079238</v>
      </c>
      <c r="J831" s="374">
        <f t="shared" si="355"/>
        <v>0.96322717981625461</v>
      </c>
      <c r="K831" s="265" cm="1">
        <f t="array" ref="K831">$G831^gamma_drug4/($G831^gamma_drug4+(AGE_50_drug4+9)^gamma_drug4)</f>
        <v>1</v>
      </c>
      <c r="L831" s="264">
        <f t="shared" si="356"/>
        <v>829</v>
      </c>
      <c r="M831" s="264">
        <f t="shared" si="357"/>
        <v>-0.16700000000000001</v>
      </c>
      <c r="N831" s="264">
        <f t="shared" si="358"/>
        <v>12.467700000000001</v>
      </c>
      <c r="O831" s="264">
        <f t="shared" si="359"/>
        <v>0.12049</v>
      </c>
      <c r="P831" s="264">
        <f t="shared" si="360"/>
        <v>8.6914999999999996</v>
      </c>
      <c r="Q831" s="264">
        <f t="shared" si="361"/>
        <v>9.4834999999999994</v>
      </c>
      <c r="R831" s="264">
        <f t="shared" si="362"/>
        <v>9.984</v>
      </c>
      <c r="S831" s="264">
        <f t="shared" si="363"/>
        <v>10.2615</v>
      </c>
      <c r="T831" s="264">
        <f t="shared" si="364"/>
        <v>10.7065</v>
      </c>
      <c r="U831" s="264">
        <f t="shared" si="365"/>
        <v>11.019500000000001</v>
      </c>
      <c r="V831" s="264">
        <f t="shared" si="366"/>
        <v>11.501999999999999</v>
      </c>
      <c r="W831" s="264">
        <f t="shared" si="367"/>
        <v>12.467500000000001</v>
      </c>
      <c r="X831" s="264">
        <f t="shared" si="368"/>
        <v>13.5305</v>
      </c>
      <c r="Y831" s="264">
        <f t="shared" si="369"/>
        <v>14.144500000000001</v>
      </c>
      <c r="Z831" s="264">
        <f t="shared" si="370"/>
        <v>14.579000000000001</v>
      </c>
      <c r="AA831" s="264">
        <f t="shared" si="371"/>
        <v>15.252500000000001</v>
      </c>
      <c r="AB831" s="264">
        <f t="shared" si="372"/>
        <v>15.7095</v>
      </c>
      <c r="AC831" s="264">
        <f t="shared" si="373"/>
        <v>16.619</v>
      </c>
      <c r="AD831" s="264">
        <f t="shared" si="374"/>
        <v>18.327500000000001</v>
      </c>
      <c r="AF831" s="266">
        <v>829</v>
      </c>
      <c r="AG831" s="266">
        <v>-3.0099999999999998E-2</v>
      </c>
      <c r="AH831" s="266">
        <v>12.785399999999999</v>
      </c>
      <c r="AI831" s="266">
        <v>0.11618000000000001</v>
      </c>
      <c r="AJ831" s="266">
        <v>8.9459999999999997</v>
      </c>
      <c r="AK831" s="266">
        <v>9.7680000000000007</v>
      </c>
      <c r="AL831" s="266">
        <v>10.282999999999999</v>
      </c>
      <c r="AM831" s="266">
        <v>10.567</v>
      </c>
      <c r="AN831" s="266">
        <v>11.02</v>
      </c>
      <c r="AO831" s="266">
        <v>11.337</v>
      </c>
      <c r="AP831" s="266">
        <v>11.823</v>
      </c>
      <c r="AQ831" s="266">
        <v>12.785</v>
      </c>
      <c r="AR831" s="266">
        <v>13.829000000000001</v>
      </c>
      <c r="AS831" s="266">
        <v>14.425000000000001</v>
      </c>
      <c r="AT831" s="266">
        <v>14.843</v>
      </c>
      <c r="AU831" s="266">
        <v>15.486000000000001</v>
      </c>
      <c r="AV831" s="266">
        <v>15.919</v>
      </c>
      <c r="AW831" s="266">
        <v>16.771999999999998</v>
      </c>
      <c r="AX831" s="266">
        <v>18.344000000000001</v>
      </c>
      <c r="BA831" s="372">
        <v>829</v>
      </c>
      <c r="BB831" s="372">
        <v>-0.3039</v>
      </c>
      <c r="BC831" s="372">
        <v>12.15</v>
      </c>
      <c r="BD831" s="372">
        <v>0.12479999999999999</v>
      </c>
      <c r="BE831" s="372">
        <v>8.4369999999999994</v>
      </c>
      <c r="BF831" s="372">
        <v>9.1989999999999998</v>
      </c>
      <c r="BG831" s="372">
        <v>9.6850000000000005</v>
      </c>
      <c r="BH831" s="372">
        <v>9.9559999999999995</v>
      </c>
      <c r="BI831" s="372">
        <v>10.393000000000001</v>
      </c>
      <c r="BJ831" s="372">
        <v>10.702</v>
      </c>
      <c r="BK831" s="372">
        <v>11.180999999999999</v>
      </c>
      <c r="BL831" s="372">
        <v>12.15</v>
      </c>
      <c r="BM831" s="372">
        <v>13.231999999999999</v>
      </c>
      <c r="BN831" s="372">
        <v>13.864000000000001</v>
      </c>
      <c r="BO831" s="372">
        <v>14.315</v>
      </c>
      <c r="BP831" s="372">
        <v>15.019</v>
      </c>
      <c r="BQ831" s="372">
        <v>15.5</v>
      </c>
      <c r="BR831" s="372">
        <v>16.466000000000001</v>
      </c>
      <c r="BS831" s="372">
        <v>18.311</v>
      </c>
    </row>
    <row r="832" spans="1:71" x14ac:dyDescent="0.2">
      <c r="A832" s="265">
        <f t="shared" si="375"/>
        <v>12.474499999999999</v>
      </c>
      <c r="B832" s="265">
        <f t="shared" si="376"/>
        <v>11.5075</v>
      </c>
      <c r="C832" s="265">
        <f t="shared" si="353"/>
        <v>13.537500000000001</v>
      </c>
      <c r="D832" s="265">
        <f t="shared" si="377"/>
        <v>830</v>
      </c>
      <c r="E832" s="373">
        <f t="shared" si="378"/>
        <v>27.26899383983573</v>
      </c>
      <c r="F832" s="373">
        <f t="shared" si="379"/>
        <v>2.2724161533196439</v>
      </c>
      <c r="G832" s="373">
        <f t="shared" si="380"/>
        <v>36.26899383983573</v>
      </c>
      <c r="H832" s="374">
        <f t="shared" si="381"/>
        <v>0.99546871261378056</v>
      </c>
      <c r="I832" s="374">
        <f t="shared" si="354"/>
        <v>0.95319406284101527</v>
      </c>
      <c r="J832" s="374">
        <f t="shared" si="355"/>
        <v>0.96331054934279403</v>
      </c>
      <c r="K832" s="265" cm="1">
        <f t="array" ref="K832">$G832^gamma_drug4/($G832^gamma_drug4+(AGE_50_drug4+9)^gamma_drug4)</f>
        <v>1</v>
      </c>
      <c r="L832" s="264">
        <f t="shared" si="356"/>
        <v>830</v>
      </c>
      <c r="M832" s="264">
        <f t="shared" si="357"/>
        <v>-0.16705</v>
      </c>
      <c r="N832" s="264">
        <f t="shared" si="358"/>
        <v>12.4742</v>
      </c>
      <c r="O832" s="264">
        <f t="shared" si="359"/>
        <v>0.120505</v>
      </c>
      <c r="P832" s="264">
        <f t="shared" si="360"/>
        <v>8.6959999999999997</v>
      </c>
      <c r="Q832" s="264">
        <f t="shared" si="361"/>
        <v>9.4879999999999995</v>
      </c>
      <c r="R832" s="264">
        <f t="shared" si="362"/>
        <v>9.9890000000000008</v>
      </c>
      <c r="S832" s="264">
        <f t="shared" si="363"/>
        <v>10.266999999999999</v>
      </c>
      <c r="T832" s="264">
        <f t="shared" si="364"/>
        <v>10.712</v>
      </c>
      <c r="U832" s="264">
        <f t="shared" si="365"/>
        <v>11.025500000000001</v>
      </c>
      <c r="V832" s="264">
        <f t="shared" si="366"/>
        <v>11.5075</v>
      </c>
      <c r="W832" s="264">
        <f t="shared" si="367"/>
        <v>12.474499999999999</v>
      </c>
      <c r="X832" s="264">
        <f t="shared" si="368"/>
        <v>13.537500000000001</v>
      </c>
      <c r="Y832" s="264">
        <f t="shared" si="369"/>
        <v>14.152000000000001</v>
      </c>
      <c r="Z832" s="264">
        <f t="shared" si="370"/>
        <v>14.587</v>
      </c>
      <c r="AA832" s="264">
        <f t="shared" si="371"/>
        <v>15.2605</v>
      </c>
      <c r="AB832" s="264">
        <f t="shared" si="372"/>
        <v>15.718500000000001</v>
      </c>
      <c r="AC832" s="264">
        <f t="shared" si="373"/>
        <v>16.628</v>
      </c>
      <c r="AD832" s="264">
        <f t="shared" si="374"/>
        <v>18.338000000000001</v>
      </c>
      <c r="AF832" s="266">
        <v>830</v>
      </c>
      <c r="AG832" s="266">
        <v>-3.0200000000000001E-2</v>
      </c>
      <c r="AH832" s="266">
        <v>12.791600000000001</v>
      </c>
      <c r="AI832" s="266">
        <v>0.1162</v>
      </c>
      <c r="AJ832" s="266">
        <v>8.9499999999999993</v>
      </c>
      <c r="AK832" s="266">
        <v>9.7720000000000002</v>
      </c>
      <c r="AL832" s="266">
        <v>10.288</v>
      </c>
      <c r="AM832" s="266">
        <v>10.571999999999999</v>
      </c>
      <c r="AN832" s="266">
        <v>11.025</v>
      </c>
      <c r="AO832" s="266">
        <v>11.343</v>
      </c>
      <c r="AP832" s="266">
        <v>11.827999999999999</v>
      </c>
      <c r="AQ832" s="266">
        <v>12.792</v>
      </c>
      <c r="AR832" s="266">
        <v>13.836</v>
      </c>
      <c r="AS832" s="266">
        <v>14.432</v>
      </c>
      <c r="AT832" s="266">
        <v>14.851000000000001</v>
      </c>
      <c r="AU832" s="266">
        <v>15.494</v>
      </c>
      <c r="AV832" s="266">
        <v>15.928000000000001</v>
      </c>
      <c r="AW832" s="266">
        <v>16.780999999999999</v>
      </c>
      <c r="AX832" s="266">
        <v>18.353999999999999</v>
      </c>
      <c r="BA832" s="372">
        <v>830</v>
      </c>
      <c r="BB832" s="372">
        <v>-0.3039</v>
      </c>
      <c r="BC832" s="372">
        <v>12.1568</v>
      </c>
      <c r="BD832" s="372">
        <v>0.12481</v>
      </c>
      <c r="BE832" s="372">
        <v>8.4420000000000002</v>
      </c>
      <c r="BF832" s="372">
        <v>9.2040000000000006</v>
      </c>
      <c r="BG832" s="372">
        <v>9.69</v>
      </c>
      <c r="BH832" s="372">
        <v>9.9619999999999997</v>
      </c>
      <c r="BI832" s="372">
        <v>10.398999999999999</v>
      </c>
      <c r="BJ832" s="372">
        <v>10.708</v>
      </c>
      <c r="BK832" s="372">
        <v>11.186999999999999</v>
      </c>
      <c r="BL832" s="372">
        <v>12.157</v>
      </c>
      <c r="BM832" s="372">
        <v>13.239000000000001</v>
      </c>
      <c r="BN832" s="372">
        <v>13.872</v>
      </c>
      <c r="BO832" s="372">
        <v>14.323</v>
      </c>
      <c r="BP832" s="372">
        <v>15.026999999999999</v>
      </c>
      <c r="BQ832" s="372">
        <v>15.509</v>
      </c>
      <c r="BR832" s="372">
        <v>16.475000000000001</v>
      </c>
      <c r="BS832" s="372">
        <v>18.321999999999999</v>
      </c>
    </row>
    <row r="833" spans="1:71" x14ac:dyDescent="0.2">
      <c r="A833" s="265">
        <f t="shared" si="375"/>
        <v>12.481</v>
      </c>
      <c r="B833" s="265">
        <f t="shared" si="376"/>
        <v>11.513500000000001</v>
      </c>
      <c r="C833" s="265">
        <f t="shared" si="353"/>
        <v>13.544499999999999</v>
      </c>
      <c r="D833" s="265">
        <f t="shared" si="377"/>
        <v>831</v>
      </c>
      <c r="E833" s="373">
        <f t="shared" si="378"/>
        <v>27.301848049281315</v>
      </c>
      <c r="F833" s="373">
        <f t="shared" si="379"/>
        <v>2.2751540041067764</v>
      </c>
      <c r="G833" s="373">
        <f t="shared" si="380"/>
        <v>36.301848049281318</v>
      </c>
      <c r="H833" s="374">
        <f t="shared" si="381"/>
        <v>0.99548644430306032</v>
      </c>
      <c r="I833" s="374">
        <f t="shared" si="354"/>
        <v>0.95331590847631753</v>
      </c>
      <c r="J833" s="374">
        <f t="shared" si="355"/>
        <v>0.96339366180198593</v>
      </c>
      <c r="K833" s="265" cm="1">
        <f t="array" ref="K833">$G833^gamma_drug4/($G833^gamma_drug4+(AGE_50_drug4+9)^gamma_drug4)</f>
        <v>1</v>
      </c>
      <c r="L833" s="264">
        <f t="shared" si="356"/>
        <v>831</v>
      </c>
      <c r="M833" s="264">
        <f t="shared" si="357"/>
        <v>-0.16719999999999999</v>
      </c>
      <c r="N833" s="264">
        <f t="shared" si="358"/>
        <v>12.480700000000001</v>
      </c>
      <c r="O833" s="264">
        <f t="shared" si="359"/>
        <v>0.12052</v>
      </c>
      <c r="P833" s="264">
        <f t="shared" si="360"/>
        <v>8.6999999999999993</v>
      </c>
      <c r="Q833" s="264">
        <f t="shared" si="361"/>
        <v>9.4929999999999986</v>
      </c>
      <c r="R833" s="264">
        <f t="shared" si="362"/>
        <v>9.9944999999999986</v>
      </c>
      <c r="S833" s="264">
        <f t="shared" si="363"/>
        <v>10.272</v>
      </c>
      <c r="T833" s="264">
        <f t="shared" si="364"/>
        <v>10.718</v>
      </c>
      <c r="U833" s="264">
        <f t="shared" si="365"/>
        <v>11.031000000000001</v>
      </c>
      <c r="V833" s="264">
        <f t="shared" si="366"/>
        <v>11.513500000000001</v>
      </c>
      <c r="W833" s="264">
        <f t="shared" si="367"/>
        <v>12.481</v>
      </c>
      <c r="X833" s="264">
        <f t="shared" si="368"/>
        <v>13.544499999999999</v>
      </c>
      <c r="Y833" s="264">
        <f t="shared" si="369"/>
        <v>14.159500000000001</v>
      </c>
      <c r="Z833" s="264">
        <f t="shared" si="370"/>
        <v>14.5945</v>
      </c>
      <c r="AA833" s="264">
        <f t="shared" si="371"/>
        <v>15.269500000000001</v>
      </c>
      <c r="AB833" s="264">
        <f t="shared" si="372"/>
        <v>15.727</v>
      </c>
      <c r="AC833" s="264">
        <f t="shared" si="373"/>
        <v>16.637499999999999</v>
      </c>
      <c r="AD833" s="264">
        <f t="shared" si="374"/>
        <v>18.348500000000001</v>
      </c>
      <c r="AF833" s="266">
        <v>831</v>
      </c>
      <c r="AG833" s="266">
        <v>-3.04E-2</v>
      </c>
      <c r="AH833" s="266">
        <v>12.7979</v>
      </c>
      <c r="AI833" s="266">
        <v>0.11622</v>
      </c>
      <c r="AJ833" s="266">
        <v>8.9540000000000006</v>
      </c>
      <c r="AK833" s="266">
        <v>9.7769999999999992</v>
      </c>
      <c r="AL833" s="266">
        <v>10.292999999999999</v>
      </c>
      <c r="AM833" s="266">
        <v>10.577</v>
      </c>
      <c r="AN833" s="266">
        <v>11.031000000000001</v>
      </c>
      <c r="AO833" s="266">
        <v>11.348000000000001</v>
      </c>
      <c r="AP833" s="266">
        <v>11.834</v>
      </c>
      <c r="AQ833" s="266">
        <v>12.798</v>
      </c>
      <c r="AR833" s="266">
        <v>13.843</v>
      </c>
      <c r="AS833" s="266">
        <v>14.439</v>
      </c>
      <c r="AT833" s="266">
        <v>14.858000000000001</v>
      </c>
      <c r="AU833" s="266">
        <v>15.503</v>
      </c>
      <c r="AV833" s="266">
        <v>15.936</v>
      </c>
      <c r="AW833" s="266">
        <v>16.79</v>
      </c>
      <c r="AX833" s="266">
        <v>18.364000000000001</v>
      </c>
      <c r="BA833" s="372">
        <v>831</v>
      </c>
      <c r="BB833" s="372">
        <v>-0.30399999999999999</v>
      </c>
      <c r="BC833" s="372">
        <v>12.163500000000001</v>
      </c>
      <c r="BD833" s="372">
        <v>0.12482</v>
      </c>
      <c r="BE833" s="372">
        <v>8.4459999999999997</v>
      </c>
      <c r="BF833" s="372">
        <v>9.2089999999999996</v>
      </c>
      <c r="BG833" s="372">
        <v>9.6959999999999997</v>
      </c>
      <c r="BH833" s="372">
        <v>9.9670000000000005</v>
      </c>
      <c r="BI833" s="372">
        <v>10.404999999999999</v>
      </c>
      <c r="BJ833" s="372">
        <v>10.714</v>
      </c>
      <c r="BK833" s="372">
        <v>11.193</v>
      </c>
      <c r="BL833" s="372">
        <v>12.164</v>
      </c>
      <c r="BM833" s="372">
        <v>13.246</v>
      </c>
      <c r="BN833" s="372">
        <v>13.88</v>
      </c>
      <c r="BO833" s="372">
        <v>14.331</v>
      </c>
      <c r="BP833" s="372">
        <v>15.036</v>
      </c>
      <c r="BQ833" s="372">
        <v>15.518000000000001</v>
      </c>
      <c r="BR833" s="372">
        <v>16.484999999999999</v>
      </c>
      <c r="BS833" s="372">
        <v>18.332999999999998</v>
      </c>
    </row>
    <row r="834" spans="1:71" x14ac:dyDescent="0.2">
      <c r="A834" s="265">
        <f t="shared" si="375"/>
        <v>12.487</v>
      </c>
      <c r="B834" s="265">
        <f t="shared" si="376"/>
        <v>11.519500000000001</v>
      </c>
      <c r="C834" s="265">
        <f t="shared" ref="C834:C897" si="382">X834</f>
        <v>13.552</v>
      </c>
      <c r="D834" s="265">
        <f t="shared" si="377"/>
        <v>832</v>
      </c>
      <c r="E834" s="373">
        <f t="shared" si="378"/>
        <v>27.3347022587269</v>
      </c>
      <c r="F834" s="373">
        <f t="shared" si="379"/>
        <v>2.2778918548939084</v>
      </c>
      <c r="G834" s="373">
        <f t="shared" si="380"/>
        <v>36.3347022587269</v>
      </c>
      <c r="H834" s="374">
        <f t="shared" si="381"/>
        <v>0.99550409097182646</v>
      </c>
      <c r="I834" s="374">
        <f t="shared" ref="I834:I897" si="383">$G834^gamma_drug2/($G834^gamma_drug2+(AGE_50_drug2+9)^gamma_drug2)</f>
        <v>0.95343734260149426</v>
      </c>
      <c r="J834" s="374">
        <f t="shared" ref="J834:J897" si="384">$G834^gamma_drug3/($G834^gamma_drug3+(AGE_50_drug3+9)^gamma_drug3)</f>
        <v>0.96347651818565927</v>
      </c>
      <c r="K834" s="265" cm="1">
        <f t="array" ref="K834">$G834^gamma_drug4/($G834^gamma_drug4+(AGE_50_drug4+9)^gamma_drug4)</f>
        <v>1</v>
      </c>
      <c r="L834" s="264">
        <f t="shared" ref="L834:L897" si="385">AVERAGE(AF834,BA834)</f>
        <v>832</v>
      </c>
      <c r="M834" s="264">
        <f t="shared" ref="M834:M897" si="386">AVERAGE(AG834,BB834)</f>
        <v>-0.1673</v>
      </c>
      <c r="N834" s="264">
        <f t="shared" ref="N834:N897" si="387">AVERAGE(AH834,BC834)</f>
        <v>12.4872</v>
      </c>
      <c r="O834" s="264">
        <f t="shared" ref="O834:O897" si="388">AVERAGE(AI834,BD834)</f>
        <v>0.120535</v>
      </c>
      <c r="P834" s="264">
        <f t="shared" ref="P834:P897" si="389">AVERAGE(AJ834,BE834)</f>
        <v>8.7044999999999995</v>
      </c>
      <c r="Q834" s="264">
        <f t="shared" ref="Q834:Q897" si="390">AVERAGE(AK834,BF834)</f>
        <v>9.4975000000000005</v>
      </c>
      <c r="R834" s="264">
        <f t="shared" ref="R834:R897" si="391">AVERAGE(AL834,BG834)</f>
        <v>9.9990000000000006</v>
      </c>
      <c r="S834" s="264">
        <f t="shared" ref="S834:S897" si="392">AVERAGE(AM834,BH834)</f>
        <v>10.277000000000001</v>
      </c>
      <c r="T834" s="264">
        <f t="shared" ref="T834:T897" si="393">AVERAGE(AN834,BI834)</f>
        <v>10.722999999999999</v>
      </c>
      <c r="U834" s="264">
        <f t="shared" ref="U834:U897" si="394">AVERAGE(AO834,BJ834)</f>
        <v>11.0365</v>
      </c>
      <c r="V834" s="264">
        <f t="shared" ref="V834:V897" si="395">AVERAGE(AP834,BK834)</f>
        <v>11.519500000000001</v>
      </c>
      <c r="W834" s="264">
        <f t="shared" ref="W834:W897" si="396">AVERAGE(AQ834,BL834)</f>
        <v>12.487</v>
      </c>
      <c r="X834" s="264">
        <f t="shared" ref="X834:X897" si="397">AVERAGE(AR834,BM834)</f>
        <v>13.552</v>
      </c>
      <c r="Y834" s="264">
        <f t="shared" ref="Y834:Y897" si="398">AVERAGE(AS834,BN834)</f>
        <v>14.167</v>
      </c>
      <c r="Z834" s="264">
        <f t="shared" ref="Z834:Z897" si="399">AVERAGE(AT834,BO834)</f>
        <v>14.602499999999999</v>
      </c>
      <c r="AA834" s="264">
        <f t="shared" ref="AA834:AA897" si="400">AVERAGE(AU834,BP834)</f>
        <v>15.2775</v>
      </c>
      <c r="AB834" s="264">
        <f t="shared" ref="AB834:AB897" si="401">AVERAGE(AV834,BQ834)</f>
        <v>15.736000000000001</v>
      </c>
      <c r="AC834" s="264">
        <f t="shared" ref="AC834:AC897" si="402">AVERAGE(AW834,BR834)</f>
        <v>16.6465</v>
      </c>
      <c r="AD834" s="264">
        <f t="shared" ref="AD834:AD897" si="403">AVERAGE(AX834,BS834)</f>
        <v>18.359500000000001</v>
      </c>
      <c r="AF834" s="266">
        <v>832</v>
      </c>
      <c r="AG834" s="266">
        <v>-3.0499999999999999E-2</v>
      </c>
      <c r="AH834" s="266">
        <v>12.8042</v>
      </c>
      <c r="AI834" s="266">
        <v>0.11624</v>
      </c>
      <c r="AJ834" s="266">
        <v>8.9580000000000002</v>
      </c>
      <c r="AK834" s="266">
        <v>9.7810000000000006</v>
      </c>
      <c r="AL834" s="266">
        <v>10.297000000000001</v>
      </c>
      <c r="AM834" s="266">
        <v>10.582000000000001</v>
      </c>
      <c r="AN834" s="266">
        <v>11.036</v>
      </c>
      <c r="AO834" s="266">
        <v>11.353</v>
      </c>
      <c r="AP834" s="266">
        <v>11.84</v>
      </c>
      <c r="AQ834" s="266">
        <v>12.804</v>
      </c>
      <c r="AR834" s="266">
        <v>13.85</v>
      </c>
      <c r="AS834" s="266">
        <v>14.446999999999999</v>
      </c>
      <c r="AT834" s="266">
        <v>14.866</v>
      </c>
      <c r="AU834" s="266">
        <v>15.510999999999999</v>
      </c>
      <c r="AV834" s="266">
        <v>15.945</v>
      </c>
      <c r="AW834" s="266">
        <v>16.798999999999999</v>
      </c>
      <c r="AX834" s="266">
        <v>18.375</v>
      </c>
      <c r="BA834" s="372">
        <v>832</v>
      </c>
      <c r="BB834" s="372">
        <v>-0.30409999999999998</v>
      </c>
      <c r="BC834" s="372">
        <v>12.170199999999999</v>
      </c>
      <c r="BD834" s="372">
        <v>0.12483</v>
      </c>
      <c r="BE834" s="372">
        <v>8.4510000000000005</v>
      </c>
      <c r="BF834" s="372">
        <v>9.2140000000000004</v>
      </c>
      <c r="BG834" s="372">
        <v>9.7010000000000005</v>
      </c>
      <c r="BH834" s="372">
        <v>9.9719999999999995</v>
      </c>
      <c r="BI834" s="372">
        <v>10.41</v>
      </c>
      <c r="BJ834" s="372">
        <v>10.72</v>
      </c>
      <c r="BK834" s="372">
        <v>11.199</v>
      </c>
      <c r="BL834" s="372">
        <v>12.17</v>
      </c>
      <c r="BM834" s="372">
        <v>13.254</v>
      </c>
      <c r="BN834" s="372">
        <v>13.887</v>
      </c>
      <c r="BO834" s="372">
        <v>14.339</v>
      </c>
      <c r="BP834" s="372">
        <v>15.044</v>
      </c>
      <c r="BQ834" s="372">
        <v>15.526999999999999</v>
      </c>
      <c r="BR834" s="372">
        <v>16.494</v>
      </c>
      <c r="BS834" s="372">
        <v>18.344000000000001</v>
      </c>
    </row>
    <row r="835" spans="1:71" x14ac:dyDescent="0.2">
      <c r="A835" s="265">
        <f t="shared" ref="A835:A898" si="404">W835</f>
        <v>12.493500000000001</v>
      </c>
      <c r="B835" s="265">
        <f t="shared" ref="B835:B898" si="405">V835</f>
        <v>11.525500000000001</v>
      </c>
      <c r="C835" s="265">
        <f t="shared" si="382"/>
        <v>13.558999999999999</v>
      </c>
      <c r="D835" s="265">
        <f t="shared" ref="D835:D898" si="406">L835</f>
        <v>833</v>
      </c>
      <c r="E835" s="373">
        <f t="shared" ref="E835:E898" si="407">D835/(365.25/12)</f>
        <v>27.367556468172484</v>
      </c>
      <c r="F835" s="373">
        <f t="shared" ref="F835:F898" si="408">D835/365.25</f>
        <v>2.2806297056810405</v>
      </c>
      <c r="G835" s="373">
        <f t="shared" ref="G835:G898" si="409">E835+9</f>
        <v>36.367556468172481</v>
      </c>
      <c r="H835" s="374">
        <f t="shared" ref="H835:H898" si="410">$G835^gamma_drug1/(G835^gamma+(AGE_50_drug1+9)^gamma_drug1)</f>
        <v>0.99552165310162466</v>
      </c>
      <c r="I835" s="374">
        <f t="shared" si="383"/>
        <v>0.95355836689628615</v>
      </c>
      <c r="J835" s="374">
        <f t="shared" si="384"/>
        <v>0.96355911948109874</v>
      </c>
      <c r="K835" s="265" cm="1">
        <f t="array" ref="K835">$G835^gamma_drug4/($G835^gamma_drug4+(AGE_50_drug4+9)^gamma_drug4)</f>
        <v>1</v>
      </c>
      <c r="L835" s="264">
        <f t="shared" si="385"/>
        <v>833</v>
      </c>
      <c r="M835" s="264">
        <f t="shared" si="386"/>
        <v>-0.16745000000000002</v>
      </c>
      <c r="N835" s="264">
        <f t="shared" si="387"/>
        <v>12.4937</v>
      </c>
      <c r="O835" s="264">
        <f t="shared" si="388"/>
        <v>0.12055</v>
      </c>
      <c r="P835" s="264">
        <f t="shared" si="389"/>
        <v>8.7085000000000008</v>
      </c>
      <c r="Q835" s="264">
        <f t="shared" si="390"/>
        <v>9.5024999999999995</v>
      </c>
      <c r="R835" s="264">
        <f t="shared" si="391"/>
        <v>10.004</v>
      </c>
      <c r="S835" s="264">
        <f t="shared" si="392"/>
        <v>10.282499999999999</v>
      </c>
      <c r="T835" s="264">
        <f t="shared" si="393"/>
        <v>10.7285</v>
      </c>
      <c r="U835" s="264">
        <f t="shared" si="394"/>
        <v>11.0425</v>
      </c>
      <c r="V835" s="264">
        <f t="shared" si="395"/>
        <v>11.525500000000001</v>
      </c>
      <c r="W835" s="264">
        <f t="shared" si="396"/>
        <v>12.493500000000001</v>
      </c>
      <c r="X835" s="264">
        <f t="shared" si="397"/>
        <v>13.558999999999999</v>
      </c>
      <c r="Y835" s="264">
        <f t="shared" si="398"/>
        <v>14.1745</v>
      </c>
      <c r="Z835" s="264">
        <f t="shared" si="399"/>
        <v>14.6105</v>
      </c>
      <c r="AA835" s="264">
        <f t="shared" si="400"/>
        <v>15.286000000000001</v>
      </c>
      <c r="AB835" s="264">
        <f t="shared" si="401"/>
        <v>15.744499999999999</v>
      </c>
      <c r="AC835" s="264">
        <f t="shared" si="402"/>
        <v>16.655999999999999</v>
      </c>
      <c r="AD835" s="264">
        <f t="shared" si="403"/>
        <v>18.37</v>
      </c>
      <c r="AF835" s="266">
        <v>833</v>
      </c>
      <c r="AG835" s="266">
        <v>-3.0700000000000002E-2</v>
      </c>
      <c r="AH835" s="266">
        <v>12.8104</v>
      </c>
      <c r="AI835" s="266">
        <v>0.11626</v>
      </c>
      <c r="AJ835" s="266">
        <v>8.9619999999999997</v>
      </c>
      <c r="AK835" s="266">
        <v>9.7859999999999996</v>
      </c>
      <c r="AL835" s="266">
        <v>10.302</v>
      </c>
      <c r="AM835" s="266">
        <v>10.587</v>
      </c>
      <c r="AN835" s="266">
        <v>11.041</v>
      </c>
      <c r="AO835" s="266">
        <v>11.359</v>
      </c>
      <c r="AP835" s="266">
        <v>11.845000000000001</v>
      </c>
      <c r="AQ835" s="266">
        <v>12.81</v>
      </c>
      <c r="AR835" s="266">
        <v>13.856999999999999</v>
      </c>
      <c r="AS835" s="266">
        <v>14.454000000000001</v>
      </c>
      <c r="AT835" s="266">
        <v>14.874000000000001</v>
      </c>
      <c r="AU835" s="266">
        <v>15.519</v>
      </c>
      <c r="AV835" s="266">
        <v>15.952999999999999</v>
      </c>
      <c r="AW835" s="266">
        <v>16.808</v>
      </c>
      <c r="AX835" s="266">
        <v>18.385000000000002</v>
      </c>
      <c r="BA835" s="372">
        <v>833</v>
      </c>
      <c r="BB835" s="372">
        <v>-0.30420000000000003</v>
      </c>
      <c r="BC835" s="372">
        <v>12.177</v>
      </c>
      <c r="BD835" s="372">
        <v>0.12484000000000001</v>
      </c>
      <c r="BE835" s="372">
        <v>8.4550000000000001</v>
      </c>
      <c r="BF835" s="372">
        <v>9.2189999999999994</v>
      </c>
      <c r="BG835" s="372">
        <v>9.7059999999999995</v>
      </c>
      <c r="BH835" s="372">
        <v>9.9779999999999998</v>
      </c>
      <c r="BI835" s="372">
        <v>10.416</v>
      </c>
      <c r="BJ835" s="372">
        <v>10.726000000000001</v>
      </c>
      <c r="BK835" s="372">
        <v>11.206</v>
      </c>
      <c r="BL835" s="372">
        <v>12.177</v>
      </c>
      <c r="BM835" s="372">
        <v>13.260999999999999</v>
      </c>
      <c r="BN835" s="372">
        <v>13.895</v>
      </c>
      <c r="BO835" s="372">
        <v>14.347</v>
      </c>
      <c r="BP835" s="372">
        <v>15.053000000000001</v>
      </c>
      <c r="BQ835" s="372">
        <v>15.536</v>
      </c>
      <c r="BR835" s="372">
        <v>16.504000000000001</v>
      </c>
      <c r="BS835" s="372">
        <v>18.355</v>
      </c>
    </row>
    <row r="836" spans="1:71" x14ac:dyDescent="0.2">
      <c r="A836" s="265">
        <f t="shared" si="404"/>
        <v>12.500499999999999</v>
      </c>
      <c r="B836" s="265">
        <f t="shared" si="405"/>
        <v>11.531500000000001</v>
      </c>
      <c r="C836" s="265">
        <f t="shared" si="382"/>
        <v>13.566500000000001</v>
      </c>
      <c r="D836" s="265">
        <f t="shared" si="406"/>
        <v>834</v>
      </c>
      <c r="E836" s="373">
        <f t="shared" si="407"/>
        <v>27.400410677618069</v>
      </c>
      <c r="F836" s="373">
        <f t="shared" si="408"/>
        <v>2.2833675564681726</v>
      </c>
      <c r="G836" s="373">
        <f t="shared" si="409"/>
        <v>36.400410677618069</v>
      </c>
      <c r="H836" s="374">
        <f t="shared" si="410"/>
        <v>0.9955391311708629</v>
      </c>
      <c r="I836" s="374">
        <f t="shared" si="383"/>
        <v>0.9536789830325525</v>
      </c>
      <c r="J836" s="374">
        <f t="shared" si="384"/>
        <v>0.96364146667106754</v>
      </c>
      <c r="K836" s="265" cm="1">
        <f t="array" ref="K836">$G836^gamma_drug4/($G836^gamma_drug4+(AGE_50_drug4+9)^gamma_drug4)</f>
        <v>1</v>
      </c>
      <c r="L836" s="264">
        <f t="shared" si="385"/>
        <v>834</v>
      </c>
      <c r="M836" s="264">
        <f t="shared" si="386"/>
        <v>-0.1676</v>
      </c>
      <c r="N836" s="264">
        <f t="shared" si="387"/>
        <v>12.5002</v>
      </c>
      <c r="O836" s="264">
        <f t="shared" si="388"/>
        <v>0.12056500000000001</v>
      </c>
      <c r="P836" s="264">
        <f t="shared" si="389"/>
        <v>8.713000000000001</v>
      </c>
      <c r="Q836" s="264">
        <f t="shared" si="390"/>
        <v>9.5069999999999997</v>
      </c>
      <c r="R836" s="264">
        <f t="shared" si="391"/>
        <v>10.009</v>
      </c>
      <c r="S836" s="264">
        <f t="shared" si="392"/>
        <v>10.286999999999999</v>
      </c>
      <c r="T836" s="264">
        <f t="shared" si="393"/>
        <v>10.733499999999999</v>
      </c>
      <c r="U836" s="264">
        <f t="shared" si="394"/>
        <v>11.047499999999999</v>
      </c>
      <c r="V836" s="264">
        <f t="shared" si="395"/>
        <v>11.531500000000001</v>
      </c>
      <c r="W836" s="264">
        <f t="shared" si="396"/>
        <v>12.500499999999999</v>
      </c>
      <c r="X836" s="264">
        <f t="shared" si="397"/>
        <v>13.566500000000001</v>
      </c>
      <c r="Y836" s="264">
        <f t="shared" si="398"/>
        <v>14.182500000000001</v>
      </c>
      <c r="Z836" s="264">
        <f t="shared" si="399"/>
        <v>14.618</v>
      </c>
      <c r="AA836" s="264">
        <f t="shared" si="400"/>
        <v>15.294499999999999</v>
      </c>
      <c r="AB836" s="264">
        <f t="shared" si="401"/>
        <v>15.753499999999999</v>
      </c>
      <c r="AC836" s="264">
        <f t="shared" si="402"/>
        <v>16.665500000000002</v>
      </c>
      <c r="AD836" s="264">
        <f t="shared" si="403"/>
        <v>18.380499999999998</v>
      </c>
      <c r="AF836" s="266">
        <v>834</v>
      </c>
      <c r="AG836" s="266">
        <v>-3.09E-2</v>
      </c>
      <c r="AH836" s="266">
        <v>12.816700000000001</v>
      </c>
      <c r="AI836" s="266">
        <v>0.11627999999999999</v>
      </c>
      <c r="AJ836" s="266">
        <v>8.9659999999999993</v>
      </c>
      <c r="AK836" s="266">
        <v>9.7899999999999991</v>
      </c>
      <c r="AL836" s="266">
        <v>10.307</v>
      </c>
      <c r="AM836" s="266">
        <v>10.590999999999999</v>
      </c>
      <c r="AN836" s="266">
        <v>11.045999999999999</v>
      </c>
      <c r="AO836" s="266">
        <v>11.364000000000001</v>
      </c>
      <c r="AP836" s="266">
        <v>11.851000000000001</v>
      </c>
      <c r="AQ836" s="266">
        <v>12.817</v>
      </c>
      <c r="AR836" s="266">
        <v>13.864000000000001</v>
      </c>
      <c r="AS836" s="266">
        <v>14.462</v>
      </c>
      <c r="AT836" s="266">
        <v>14.881</v>
      </c>
      <c r="AU836" s="266">
        <v>15.526999999999999</v>
      </c>
      <c r="AV836" s="266">
        <v>15.962</v>
      </c>
      <c r="AW836" s="266">
        <v>16.817</v>
      </c>
      <c r="AX836" s="266">
        <v>18.395</v>
      </c>
      <c r="BA836" s="372">
        <v>834</v>
      </c>
      <c r="BB836" s="372">
        <v>-0.30430000000000001</v>
      </c>
      <c r="BC836" s="372">
        <v>12.1837</v>
      </c>
      <c r="BD836" s="372">
        <v>0.12485</v>
      </c>
      <c r="BE836" s="372">
        <v>8.4600000000000009</v>
      </c>
      <c r="BF836" s="372">
        <v>9.2240000000000002</v>
      </c>
      <c r="BG836" s="372">
        <v>9.7110000000000003</v>
      </c>
      <c r="BH836" s="372">
        <v>9.9830000000000005</v>
      </c>
      <c r="BI836" s="372">
        <v>10.420999999999999</v>
      </c>
      <c r="BJ836" s="372">
        <v>10.731</v>
      </c>
      <c r="BK836" s="372">
        <v>11.212</v>
      </c>
      <c r="BL836" s="372">
        <v>12.183999999999999</v>
      </c>
      <c r="BM836" s="372">
        <v>13.269</v>
      </c>
      <c r="BN836" s="372">
        <v>13.903</v>
      </c>
      <c r="BO836" s="372">
        <v>14.355</v>
      </c>
      <c r="BP836" s="372">
        <v>15.061999999999999</v>
      </c>
      <c r="BQ836" s="372">
        <v>15.545</v>
      </c>
      <c r="BR836" s="372">
        <v>16.513999999999999</v>
      </c>
      <c r="BS836" s="372">
        <v>18.366</v>
      </c>
    </row>
    <row r="837" spans="1:71" x14ac:dyDescent="0.2">
      <c r="A837" s="265">
        <f t="shared" si="404"/>
        <v>12.506499999999999</v>
      </c>
      <c r="B837" s="265">
        <f t="shared" si="405"/>
        <v>11.5375</v>
      </c>
      <c r="C837" s="265">
        <f t="shared" si="382"/>
        <v>13.573499999999999</v>
      </c>
      <c r="D837" s="265">
        <f t="shared" si="406"/>
        <v>835</v>
      </c>
      <c r="E837" s="373">
        <f t="shared" si="407"/>
        <v>27.433264887063654</v>
      </c>
      <c r="F837" s="373">
        <f t="shared" si="408"/>
        <v>2.2861054072553046</v>
      </c>
      <c r="G837" s="373">
        <f t="shared" si="409"/>
        <v>36.433264887063658</v>
      </c>
      <c r="H837" s="374">
        <f t="shared" si="410"/>
        <v>0.99555652565483399</v>
      </c>
      <c r="I837" s="374">
        <f t="shared" si="383"/>
        <v>0.95379919267431135</v>
      </c>
      <c r="J837" s="374">
        <f t="shared" si="384"/>
        <v>0.96372356073383214</v>
      </c>
      <c r="K837" s="265" cm="1">
        <f t="array" ref="K837">$G837^gamma_drug4/($G837^gamma_drug4+(AGE_50_drug4+9)^gamma_drug4)</f>
        <v>1</v>
      </c>
      <c r="L837" s="264">
        <f t="shared" si="385"/>
        <v>835</v>
      </c>
      <c r="M837" s="264">
        <f t="shared" si="386"/>
        <v>-0.16770000000000002</v>
      </c>
      <c r="N837" s="264">
        <f t="shared" si="387"/>
        <v>12.5067</v>
      </c>
      <c r="O837" s="264">
        <f t="shared" si="388"/>
        <v>0.12057999999999999</v>
      </c>
      <c r="P837" s="264">
        <f t="shared" si="389"/>
        <v>8.7170000000000005</v>
      </c>
      <c r="Q837" s="264">
        <f t="shared" si="390"/>
        <v>9.5114999999999998</v>
      </c>
      <c r="R837" s="264">
        <f t="shared" si="391"/>
        <v>10.013999999999999</v>
      </c>
      <c r="S837" s="264">
        <f t="shared" si="392"/>
        <v>10.2925</v>
      </c>
      <c r="T837" s="264">
        <f t="shared" si="393"/>
        <v>10.739000000000001</v>
      </c>
      <c r="U837" s="264">
        <f t="shared" si="394"/>
        <v>11.053000000000001</v>
      </c>
      <c r="V837" s="264">
        <f t="shared" si="395"/>
        <v>11.5375</v>
      </c>
      <c r="W837" s="264">
        <f t="shared" si="396"/>
        <v>12.506499999999999</v>
      </c>
      <c r="X837" s="264">
        <f t="shared" si="397"/>
        <v>13.573499999999999</v>
      </c>
      <c r="Y837" s="264">
        <f t="shared" si="398"/>
        <v>14.19</v>
      </c>
      <c r="Z837" s="264">
        <f t="shared" si="399"/>
        <v>14.6265</v>
      </c>
      <c r="AA837" s="264">
        <f t="shared" si="400"/>
        <v>15.3025</v>
      </c>
      <c r="AB837" s="264">
        <f t="shared" si="401"/>
        <v>15.762</v>
      </c>
      <c r="AC837" s="264">
        <f t="shared" si="402"/>
        <v>16.674500000000002</v>
      </c>
      <c r="AD837" s="264">
        <f t="shared" si="403"/>
        <v>18.391500000000001</v>
      </c>
      <c r="AF837" s="266">
        <v>835</v>
      </c>
      <c r="AG837" s="266">
        <v>-3.1E-2</v>
      </c>
      <c r="AH837" s="266">
        <v>12.823</v>
      </c>
      <c r="AI837" s="266">
        <v>0.1163</v>
      </c>
      <c r="AJ837" s="266">
        <v>8.9700000000000006</v>
      </c>
      <c r="AK837" s="266">
        <v>9.7940000000000005</v>
      </c>
      <c r="AL837" s="266">
        <v>10.311</v>
      </c>
      <c r="AM837" s="266">
        <v>10.596</v>
      </c>
      <c r="AN837" s="266">
        <v>11.051</v>
      </c>
      <c r="AO837" s="266">
        <v>11.369</v>
      </c>
      <c r="AP837" s="266">
        <v>11.856999999999999</v>
      </c>
      <c r="AQ837" s="266">
        <v>12.823</v>
      </c>
      <c r="AR837" s="266">
        <v>13.871</v>
      </c>
      <c r="AS837" s="266">
        <v>14.468999999999999</v>
      </c>
      <c r="AT837" s="266">
        <v>14.888999999999999</v>
      </c>
      <c r="AU837" s="266">
        <v>15.535</v>
      </c>
      <c r="AV837" s="266">
        <v>15.97</v>
      </c>
      <c r="AW837" s="266">
        <v>16.826000000000001</v>
      </c>
      <c r="AX837" s="266">
        <v>18.405999999999999</v>
      </c>
      <c r="BA837" s="372">
        <v>835</v>
      </c>
      <c r="BB837" s="372">
        <v>-0.3044</v>
      </c>
      <c r="BC837" s="372">
        <v>12.1904</v>
      </c>
      <c r="BD837" s="372">
        <v>0.12486</v>
      </c>
      <c r="BE837" s="372">
        <v>8.4640000000000004</v>
      </c>
      <c r="BF837" s="372">
        <v>9.2289999999999992</v>
      </c>
      <c r="BG837" s="372">
        <v>9.7170000000000005</v>
      </c>
      <c r="BH837" s="372">
        <v>9.9890000000000008</v>
      </c>
      <c r="BI837" s="372">
        <v>10.427</v>
      </c>
      <c r="BJ837" s="372">
        <v>10.737</v>
      </c>
      <c r="BK837" s="372">
        <v>11.218</v>
      </c>
      <c r="BL837" s="372">
        <v>12.19</v>
      </c>
      <c r="BM837" s="372">
        <v>13.276</v>
      </c>
      <c r="BN837" s="372">
        <v>13.911</v>
      </c>
      <c r="BO837" s="372">
        <v>14.364000000000001</v>
      </c>
      <c r="BP837" s="372">
        <v>15.07</v>
      </c>
      <c r="BQ837" s="372">
        <v>15.554</v>
      </c>
      <c r="BR837" s="372">
        <v>16.523</v>
      </c>
      <c r="BS837" s="372">
        <v>18.376999999999999</v>
      </c>
    </row>
    <row r="838" spans="1:71" x14ac:dyDescent="0.2">
      <c r="A838" s="265">
        <f t="shared" si="404"/>
        <v>12.513</v>
      </c>
      <c r="B838" s="265">
        <f t="shared" si="405"/>
        <v>11.542999999999999</v>
      </c>
      <c r="C838" s="265">
        <f t="shared" si="382"/>
        <v>13.580500000000001</v>
      </c>
      <c r="D838" s="265">
        <f t="shared" si="406"/>
        <v>836</v>
      </c>
      <c r="E838" s="373">
        <f t="shared" si="407"/>
        <v>27.466119096509239</v>
      </c>
      <c r="F838" s="373">
        <f t="shared" si="408"/>
        <v>2.2888432580424367</v>
      </c>
      <c r="G838" s="373">
        <f t="shared" si="409"/>
        <v>36.466119096509239</v>
      </c>
      <c r="H838" s="374">
        <f t="shared" si="410"/>
        <v>0.99557383702573943</v>
      </c>
      <c r="I838" s="374">
        <f t="shared" si="383"/>
        <v>0.9539189974777802</v>
      </c>
      <c r="J838" s="374">
        <f t="shared" si="384"/>
        <v>0.96380540264318493</v>
      </c>
      <c r="K838" s="265" cm="1">
        <f t="array" ref="K838">$G838^gamma_drug4/($G838^gamma_drug4+(AGE_50_drug4+9)^gamma_drug4)</f>
        <v>1</v>
      </c>
      <c r="L838" s="264">
        <f t="shared" si="385"/>
        <v>836</v>
      </c>
      <c r="M838" s="264">
        <f t="shared" si="386"/>
        <v>-0.1678</v>
      </c>
      <c r="N838" s="264">
        <f t="shared" si="387"/>
        <v>12.51315</v>
      </c>
      <c r="O838" s="264">
        <f t="shared" si="388"/>
        <v>0.12059500000000001</v>
      </c>
      <c r="P838" s="264">
        <f t="shared" si="389"/>
        <v>8.7205000000000013</v>
      </c>
      <c r="Q838" s="264">
        <f t="shared" si="390"/>
        <v>9.5165000000000006</v>
      </c>
      <c r="R838" s="264">
        <f t="shared" si="391"/>
        <v>10.019</v>
      </c>
      <c r="S838" s="264">
        <f t="shared" si="392"/>
        <v>10.297499999999999</v>
      </c>
      <c r="T838" s="264">
        <f t="shared" si="393"/>
        <v>10.744499999999999</v>
      </c>
      <c r="U838" s="264">
        <f t="shared" si="394"/>
        <v>11.059000000000001</v>
      </c>
      <c r="V838" s="264">
        <f t="shared" si="395"/>
        <v>11.542999999999999</v>
      </c>
      <c r="W838" s="264">
        <f t="shared" si="396"/>
        <v>12.513</v>
      </c>
      <c r="X838" s="264">
        <f t="shared" si="397"/>
        <v>13.580500000000001</v>
      </c>
      <c r="Y838" s="264">
        <f t="shared" si="398"/>
        <v>14.197500000000002</v>
      </c>
      <c r="Z838" s="264">
        <f t="shared" si="399"/>
        <v>14.634499999999999</v>
      </c>
      <c r="AA838" s="264">
        <f t="shared" si="400"/>
        <v>15.311</v>
      </c>
      <c r="AB838" s="264">
        <f t="shared" si="401"/>
        <v>15.771000000000001</v>
      </c>
      <c r="AC838" s="264">
        <f t="shared" si="402"/>
        <v>16.684000000000001</v>
      </c>
      <c r="AD838" s="264">
        <f t="shared" si="403"/>
        <v>18.402000000000001</v>
      </c>
      <c r="AF838" s="266">
        <v>836</v>
      </c>
      <c r="AG838" s="266">
        <v>-3.1199999999999999E-2</v>
      </c>
      <c r="AH838" s="266">
        <v>12.8292</v>
      </c>
      <c r="AI838" s="266">
        <v>0.11632000000000001</v>
      </c>
      <c r="AJ838" s="266">
        <v>8.9730000000000008</v>
      </c>
      <c r="AK838" s="266">
        <v>9.7989999999999995</v>
      </c>
      <c r="AL838" s="266">
        <v>10.316000000000001</v>
      </c>
      <c r="AM838" s="266">
        <v>10.601000000000001</v>
      </c>
      <c r="AN838" s="266">
        <v>11.055999999999999</v>
      </c>
      <c r="AO838" s="266">
        <v>11.375</v>
      </c>
      <c r="AP838" s="266">
        <v>11.862</v>
      </c>
      <c r="AQ838" s="266">
        <v>12.829000000000001</v>
      </c>
      <c r="AR838" s="266">
        <v>13.878</v>
      </c>
      <c r="AS838" s="266">
        <v>14.476000000000001</v>
      </c>
      <c r="AT838" s="266">
        <v>14.897</v>
      </c>
      <c r="AU838" s="266">
        <v>15.542999999999999</v>
      </c>
      <c r="AV838" s="266">
        <v>15.978999999999999</v>
      </c>
      <c r="AW838" s="266">
        <v>16.835000000000001</v>
      </c>
      <c r="AX838" s="266">
        <v>18.416</v>
      </c>
      <c r="BA838" s="372">
        <v>836</v>
      </c>
      <c r="BB838" s="372">
        <v>-0.3044</v>
      </c>
      <c r="BC838" s="372">
        <v>12.197100000000001</v>
      </c>
      <c r="BD838" s="372">
        <v>0.12486999999999999</v>
      </c>
      <c r="BE838" s="372">
        <v>8.468</v>
      </c>
      <c r="BF838" s="372">
        <v>9.234</v>
      </c>
      <c r="BG838" s="372">
        <v>9.7219999999999995</v>
      </c>
      <c r="BH838" s="372">
        <v>9.9939999999999998</v>
      </c>
      <c r="BI838" s="372">
        <v>10.433</v>
      </c>
      <c r="BJ838" s="372">
        <v>10.743</v>
      </c>
      <c r="BK838" s="372">
        <v>11.224</v>
      </c>
      <c r="BL838" s="372">
        <v>12.196999999999999</v>
      </c>
      <c r="BM838" s="372">
        <v>13.282999999999999</v>
      </c>
      <c r="BN838" s="372">
        <v>13.919</v>
      </c>
      <c r="BO838" s="372">
        <v>14.372</v>
      </c>
      <c r="BP838" s="372">
        <v>15.079000000000001</v>
      </c>
      <c r="BQ838" s="372">
        <v>15.563000000000001</v>
      </c>
      <c r="BR838" s="372">
        <v>16.533000000000001</v>
      </c>
      <c r="BS838" s="372">
        <v>18.388000000000002</v>
      </c>
    </row>
    <row r="839" spans="1:71" x14ac:dyDescent="0.2">
      <c r="A839" s="265">
        <f t="shared" si="404"/>
        <v>12.52</v>
      </c>
      <c r="B839" s="265">
        <f t="shared" si="405"/>
        <v>11.548999999999999</v>
      </c>
      <c r="C839" s="265">
        <f t="shared" si="382"/>
        <v>13.588000000000001</v>
      </c>
      <c r="D839" s="265">
        <f t="shared" si="406"/>
        <v>837</v>
      </c>
      <c r="E839" s="373">
        <f t="shared" si="407"/>
        <v>27.498973305954827</v>
      </c>
      <c r="F839" s="373">
        <f t="shared" si="408"/>
        <v>2.2915811088295688</v>
      </c>
      <c r="G839" s="373">
        <f t="shared" si="409"/>
        <v>36.498973305954827</v>
      </c>
      <c r="H839" s="374">
        <f t="shared" si="410"/>
        <v>0.99559106575271106</v>
      </c>
      <c r="I839" s="374">
        <f t="shared" si="383"/>
        <v>0.9540383990914163</v>
      </c>
      <c r="J839" s="374">
        <f t="shared" si="384"/>
        <v>0.96388699336846839</v>
      </c>
      <c r="K839" s="265" cm="1">
        <f t="array" ref="K839">$G839^gamma_drug4/($G839^gamma_drug4+(AGE_50_drug4+9)^gamma_drug4)</f>
        <v>1</v>
      </c>
      <c r="L839" s="264">
        <f t="shared" si="385"/>
        <v>837</v>
      </c>
      <c r="M839" s="264">
        <f t="shared" si="386"/>
        <v>-0.16789999999999999</v>
      </c>
      <c r="N839" s="264">
        <f t="shared" si="387"/>
        <v>12.5197</v>
      </c>
      <c r="O839" s="264">
        <f t="shared" si="388"/>
        <v>0.120615</v>
      </c>
      <c r="P839" s="264">
        <f t="shared" si="389"/>
        <v>8.7250000000000014</v>
      </c>
      <c r="Q839" s="264">
        <f t="shared" si="390"/>
        <v>9.5205000000000002</v>
      </c>
      <c r="R839" s="264">
        <f t="shared" si="391"/>
        <v>10.024000000000001</v>
      </c>
      <c r="S839" s="264">
        <f t="shared" si="392"/>
        <v>10.3025</v>
      </c>
      <c r="T839" s="264">
        <f t="shared" si="393"/>
        <v>10.749500000000001</v>
      </c>
      <c r="U839" s="264">
        <f t="shared" si="394"/>
        <v>11.064500000000001</v>
      </c>
      <c r="V839" s="264">
        <f t="shared" si="395"/>
        <v>11.548999999999999</v>
      </c>
      <c r="W839" s="264">
        <f t="shared" si="396"/>
        <v>12.52</v>
      </c>
      <c r="X839" s="264">
        <f t="shared" si="397"/>
        <v>13.588000000000001</v>
      </c>
      <c r="Y839" s="264">
        <f t="shared" si="398"/>
        <v>14.205500000000001</v>
      </c>
      <c r="Z839" s="264">
        <f t="shared" si="399"/>
        <v>14.641999999999999</v>
      </c>
      <c r="AA839" s="264">
        <f t="shared" si="400"/>
        <v>15.3195</v>
      </c>
      <c r="AB839" s="264">
        <f t="shared" si="401"/>
        <v>15.779499999999999</v>
      </c>
      <c r="AC839" s="264">
        <f t="shared" si="402"/>
        <v>16.6935</v>
      </c>
      <c r="AD839" s="264">
        <f t="shared" si="403"/>
        <v>18.412500000000001</v>
      </c>
      <c r="AF839" s="266">
        <v>837</v>
      </c>
      <c r="AG839" s="266">
        <v>-3.1300000000000001E-2</v>
      </c>
      <c r="AH839" s="266">
        <v>12.8355</v>
      </c>
      <c r="AI839" s="266">
        <v>0.11634</v>
      </c>
      <c r="AJ839" s="266">
        <v>8.9770000000000003</v>
      </c>
      <c r="AK839" s="266">
        <v>9.8030000000000008</v>
      </c>
      <c r="AL839" s="266">
        <v>10.321</v>
      </c>
      <c r="AM839" s="266">
        <v>10.606</v>
      </c>
      <c r="AN839" s="266">
        <v>11.061</v>
      </c>
      <c r="AO839" s="266">
        <v>11.38</v>
      </c>
      <c r="AP839" s="266">
        <v>11.868</v>
      </c>
      <c r="AQ839" s="266">
        <v>12.836</v>
      </c>
      <c r="AR839" s="266">
        <v>13.885</v>
      </c>
      <c r="AS839" s="266">
        <v>14.484</v>
      </c>
      <c r="AT839" s="266">
        <v>14.904</v>
      </c>
      <c r="AU839" s="266">
        <v>15.551</v>
      </c>
      <c r="AV839" s="266">
        <v>15.987</v>
      </c>
      <c r="AW839" s="266">
        <v>16.844000000000001</v>
      </c>
      <c r="AX839" s="266">
        <v>18.425999999999998</v>
      </c>
      <c r="BA839" s="372">
        <v>837</v>
      </c>
      <c r="BB839" s="372">
        <v>-0.30449999999999999</v>
      </c>
      <c r="BC839" s="372">
        <v>12.203900000000001</v>
      </c>
      <c r="BD839" s="372">
        <v>0.12489</v>
      </c>
      <c r="BE839" s="372">
        <v>8.4730000000000008</v>
      </c>
      <c r="BF839" s="372">
        <v>9.2379999999999995</v>
      </c>
      <c r="BG839" s="372">
        <v>9.7270000000000003</v>
      </c>
      <c r="BH839" s="372">
        <v>9.9990000000000006</v>
      </c>
      <c r="BI839" s="372">
        <v>10.438000000000001</v>
      </c>
      <c r="BJ839" s="372">
        <v>10.749000000000001</v>
      </c>
      <c r="BK839" s="372">
        <v>11.23</v>
      </c>
      <c r="BL839" s="372">
        <v>12.204000000000001</v>
      </c>
      <c r="BM839" s="372">
        <v>13.291</v>
      </c>
      <c r="BN839" s="372">
        <v>13.927</v>
      </c>
      <c r="BO839" s="372">
        <v>14.38</v>
      </c>
      <c r="BP839" s="372">
        <v>15.087999999999999</v>
      </c>
      <c r="BQ839" s="372">
        <v>15.571999999999999</v>
      </c>
      <c r="BR839" s="372">
        <v>16.542999999999999</v>
      </c>
      <c r="BS839" s="372">
        <v>18.399000000000001</v>
      </c>
    </row>
    <row r="840" spans="1:71" x14ac:dyDescent="0.2">
      <c r="A840" s="265">
        <f t="shared" si="404"/>
        <v>12.5265</v>
      </c>
      <c r="B840" s="265">
        <f t="shared" si="405"/>
        <v>11.555</v>
      </c>
      <c r="C840" s="265">
        <f t="shared" si="382"/>
        <v>13.594999999999999</v>
      </c>
      <c r="D840" s="265">
        <f t="shared" si="406"/>
        <v>838</v>
      </c>
      <c r="E840" s="373">
        <f t="shared" si="407"/>
        <v>27.531827515400412</v>
      </c>
      <c r="F840" s="373">
        <f t="shared" si="408"/>
        <v>2.2943189596167008</v>
      </c>
      <c r="G840" s="373">
        <f t="shared" si="409"/>
        <v>36.531827515400408</v>
      </c>
      <c r="H840" s="374">
        <f t="shared" si="410"/>
        <v>0.99560821230183427</v>
      </c>
      <c r="I840" s="374">
        <f t="shared" si="383"/>
        <v>0.95415739915595699</v>
      </c>
      <c r="J840" s="374">
        <f t="shared" si="384"/>
        <v>0.96396833387459768</v>
      </c>
      <c r="K840" s="265" cm="1">
        <f t="array" ref="K840">$G840^gamma_drug4/($G840^gamma_drug4+(AGE_50_drug4+9)^gamma_drug4)</f>
        <v>1</v>
      </c>
      <c r="L840" s="264">
        <f t="shared" si="385"/>
        <v>838</v>
      </c>
      <c r="M840" s="264">
        <f t="shared" si="386"/>
        <v>-0.16804999999999998</v>
      </c>
      <c r="N840" s="264">
        <f t="shared" si="387"/>
        <v>12.526149999999999</v>
      </c>
      <c r="O840" s="264">
        <f t="shared" si="388"/>
        <v>0.12063</v>
      </c>
      <c r="P840" s="264">
        <f t="shared" si="389"/>
        <v>8.7289999999999992</v>
      </c>
      <c r="Q840" s="264">
        <f t="shared" si="390"/>
        <v>9.525500000000001</v>
      </c>
      <c r="R840" s="264">
        <f t="shared" si="391"/>
        <v>10.028499999999999</v>
      </c>
      <c r="S840" s="264">
        <f t="shared" si="392"/>
        <v>10.307500000000001</v>
      </c>
      <c r="T840" s="264">
        <f t="shared" si="393"/>
        <v>10.755500000000001</v>
      </c>
      <c r="U840" s="264">
        <f t="shared" si="394"/>
        <v>11.07</v>
      </c>
      <c r="V840" s="264">
        <f t="shared" si="395"/>
        <v>11.555</v>
      </c>
      <c r="W840" s="264">
        <f t="shared" si="396"/>
        <v>12.5265</v>
      </c>
      <c r="X840" s="264">
        <f t="shared" si="397"/>
        <v>13.594999999999999</v>
      </c>
      <c r="Y840" s="264">
        <f t="shared" si="398"/>
        <v>14.213000000000001</v>
      </c>
      <c r="Z840" s="264">
        <f t="shared" si="399"/>
        <v>14.65</v>
      </c>
      <c r="AA840" s="264">
        <f t="shared" si="400"/>
        <v>15.327999999999999</v>
      </c>
      <c r="AB840" s="264">
        <f t="shared" si="401"/>
        <v>15.788</v>
      </c>
      <c r="AC840" s="264">
        <f t="shared" si="402"/>
        <v>16.702500000000001</v>
      </c>
      <c r="AD840" s="264">
        <f t="shared" si="403"/>
        <v>18.423000000000002</v>
      </c>
      <c r="AF840" s="266">
        <v>838</v>
      </c>
      <c r="AG840" s="266">
        <v>-3.15E-2</v>
      </c>
      <c r="AH840" s="266">
        <v>12.841699999999999</v>
      </c>
      <c r="AI840" s="266">
        <v>0.11636000000000001</v>
      </c>
      <c r="AJ840" s="266">
        <v>8.9809999999999999</v>
      </c>
      <c r="AK840" s="266">
        <v>9.8079999999999998</v>
      </c>
      <c r="AL840" s="266">
        <v>10.324999999999999</v>
      </c>
      <c r="AM840" s="266">
        <v>10.611000000000001</v>
      </c>
      <c r="AN840" s="266">
        <v>11.067</v>
      </c>
      <c r="AO840" s="266">
        <v>11.385</v>
      </c>
      <c r="AP840" s="266">
        <v>11.874000000000001</v>
      </c>
      <c r="AQ840" s="266">
        <v>12.842000000000001</v>
      </c>
      <c r="AR840" s="266">
        <v>13.891999999999999</v>
      </c>
      <c r="AS840" s="266">
        <v>14.491</v>
      </c>
      <c r="AT840" s="266">
        <v>14.912000000000001</v>
      </c>
      <c r="AU840" s="266">
        <v>15.56</v>
      </c>
      <c r="AV840" s="266">
        <v>15.994999999999999</v>
      </c>
      <c r="AW840" s="266">
        <v>16.853000000000002</v>
      </c>
      <c r="AX840" s="266">
        <v>18.436</v>
      </c>
      <c r="BA840" s="372">
        <v>838</v>
      </c>
      <c r="BB840" s="372">
        <v>-0.30459999999999998</v>
      </c>
      <c r="BC840" s="372">
        <v>12.210599999999999</v>
      </c>
      <c r="BD840" s="372">
        <v>0.1249</v>
      </c>
      <c r="BE840" s="372">
        <v>8.4770000000000003</v>
      </c>
      <c r="BF840" s="372">
        <v>9.2430000000000003</v>
      </c>
      <c r="BG840" s="372">
        <v>9.7319999999999993</v>
      </c>
      <c r="BH840" s="372">
        <v>10.004</v>
      </c>
      <c r="BI840" s="372">
        <v>10.444000000000001</v>
      </c>
      <c r="BJ840" s="372">
        <v>10.755000000000001</v>
      </c>
      <c r="BK840" s="372">
        <v>11.236000000000001</v>
      </c>
      <c r="BL840" s="372">
        <v>12.211</v>
      </c>
      <c r="BM840" s="372">
        <v>13.298</v>
      </c>
      <c r="BN840" s="372">
        <v>13.935</v>
      </c>
      <c r="BO840" s="372">
        <v>14.388</v>
      </c>
      <c r="BP840" s="372">
        <v>15.096</v>
      </c>
      <c r="BQ840" s="372">
        <v>15.581</v>
      </c>
      <c r="BR840" s="372">
        <v>16.552</v>
      </c>
      <c r="BS840" s="372">
        <v>18.41</v>
      </c>
    </row>
    <row r="841" spans="1:71" x14ac:dyDescent="0.2">
      <c r="A841" s="265">
        <f t="shared" si="404"/>
        <v>12.532500000000001</v>
      </c>
      <c r="B841" s="265">
        <f t="shared" si="405"/>
        <v>11.560500000000001</v>
      </c>
      <c r="C841" s="265">
        <f t="shared" si="382"/>
        <v>13.602499999999999</v>
      </c>
      <c r="D841" s="265">
        <f t="shared" si="406"/>
        <v>839</v>
      </c>
      <c r="E841" s="373">
        <f t="shared" si="407"/>
        <v>27.564681724845997</v>
      </c>
      <c r="F841" s="373">
        <f t="shared" si="408"/>
        <v>2.2970568104038329</v>
      </c>
      <c r="G841" s="373">
        <f t="shared" si="409"/>
        <v>36.564681724845997</v>
      </c>
      <c r="H841" s="374">
        <f t="shared" si="410"/>
        <v>0.99562527713616988</v>
      </c>
      <c r="I841" s="374">
        <f t="shared" si="383"/>
        <v>0.95427599930445872</v>
      </c>
      <c r="J841" s="374">
        <f t="shared" si="384"/>
        <v>0.96404942512208436</v>
      </c>
      <c r="K841" s="265" cm="1">
        <f t="array" ref="K841">$G841^gamma_drug4/($G841^gamma_drug4+(AGE_50_drug4+9)^gamma_drug4)</f>
        <v>1</v>
      </c>
      <c r="L841" s="264">
        <f t="shared" si="385"/>
        <v>839</v>
      </c>
      <c r="M841" s="264">
        <f t="shared" si="386"/>
        <v>-0.16820000000000002</v>
      </c>
      <c r="N841" s="264">
        <f t="shared" si="387"/>
        <v>12.53265</v>
      </c>
      <c r="O841" s="264">
        <f t="shared" si="388"/>
        <v>0.120645</v>
      </c>
      <c r="P841" s="264">
        <f t="shared" si="389"/>
        <v>8.7334999999999994</v>
      </c>
      <c r="Q841" s="264">
        <f t="shared" si="390"/>
        <v>9.5299999999999994</v>
      </c>
      <c r="R841" s="264">
        <f t="shared" si="391"/>
        <v>10.0335</v>
      </c>
      <c r="S841" s="264">
        <f t="shared" si="392"/>
        <v>10.312999999999999</v>
      </c>
      <c r="T841" s="264">
        <f t="shared" si="393"/>
        <v>10.760999999999999</v>
      </c>
      <c r="U841" s="264">
        <f t="shared" si="394"/>
        <v>11.0755</v>
      </c>
      <c r="V841" s="264">
        <f t="shared" si="395"/>
        <v>11.560500000000001</v>
      </c>
      <c r="W841" s="264">
        <f t="shared" si="396"/>
        <v>12.532500000000001</v>
      </c>
      <c r="X841" s="264">
        <f t="shared" si="397"/>
        <v>13.602499999999999</v>
      </c>
      <c r="Y841" s="264">
        <f t="shared" si="398"/>
        <v>14.219999999999999</v>
      </c>
      <c r="Z841" s="264">
        <f t="shared" si="399"/>
        <v>14.658000000000001</v>
      </c>
      <c r="AA841" s="264">
        <f t="shared" si="400"/>
        <v>15.336500000000001</v>
      </c>
      <c r="AB841" s="264">
        <f t="shared" si="401"/>
        <v>15.797000000000001</v>
      </c>
      <c r="AC841" s="264">
        <f t="shared" si="402"/>
        <v>16.712499999999999</v>
      </c>
      <c r="AD841" s="264">
        <f t="shared" si="403"/>
        <v>18.433999999999997</v>
      </c>
      <c r="AF841" s="266">
        <v>839</v>
      </c>
      <c r="AG841" s="266">
        <v>-3.1699999999999999E-2</v>
      </c>
      <c r="AH841" s="266">
        <v>12.848000000000001</v>
      </c>
      <c r="AI841" s="266">
        <v>0.11638</v>
      </c>
      <c r="AJ841" s="266">
        <v>8.9849999999999994</v>
      </c>
      <c r="AK841" s="266">
        <v>9.8119999999999994</v>
      </c>
      <c r="AL841" s="266">
        <v>10.33</v>
      </c>
      <c r="AM841" s="266">
        <v>10.616</v>
      </c>
      <c r="AN841" s="266">
        <v>11.071999999999999</v>
      </c>
      <c r="AO841" s="266">
        <v>11.391</v>
      </c>
      <c r="AP841" s="266">
        <v>11.879</v>
      </c>
      <c r="AQ841" s="266">
        <v>12.848000000000001</v>
      </c>
      <c r="AR841" s="266">
        <v>13.898999999999999</v>
      </c>
      <c r="AS841" s="266">
        <v>14.497999999999999</v>
      </c>
      <c r="AT841" s="266">
        <v>14.92</v>
      </c>
      <c r="AU841" s="266">
        <v>15.568</v>
      </c>
      <c r="AV841" s="266">
        <v>16.004000000000001</v>
      </c>
      <c r="AW841" s="266">
        <v>16.863</v>
      </c>
      <c r="AX841" s="266">
        <v>18.446999999999999</v>
      </c>
      <c r="BA841" s="372">
        <v>839</v>
      </c>
      <c r="BB841" s="372">
        <v>-0.30470000000000003</v>
      </c>
      <c r="BC841" s="372">
        <v>12.2173</v>
      </c>
      <c r="BD841" s="372">
        <v>0.12490999999999999</v>
      </c>
      <c r="BE841" s="372">
        <v>8.4819999999999993</v>
      </c>
      <c r="BF841" s="372">
        <v>9.2479999999999993</v>
      </c>
      <c r="BG841" s="372">
        <v>9.7370000000000001</v>
      </c>
      <c r="BH841" s="372">
        <v>10.01</v>
      </c>
      <c r="BI841" s="372">
        <v>10.45</v>
      </c>
      <c r="BJ841" s="372">
        <v>10.76</v>
      </c>
      <c r="BK841" s="372">
        <v>11.242000000000001</v>
      </c>
      <c r="BL841" s="372">
        <v>12.217000000000001</v>
      </c>
      <c r="BM841" s="372">
        <v>13.305999999999999</v>
      </c>
      <c r="BN841" s="372">
        <v>13.942</v>
      </c>
      <c r="BO841" s="372">
        <v>14.396000000000001</v>
      </c>
      <c r="BP841" s="372">
        <v>15.105</v>
      </c>
      <c r="BQ841" s="372">
        <v>15.59</v>
      </c>
      <c r="BR841" s="372">
        <v>16.562000000000001</v>
      </c>
      <c r="BS841" s="372">
        <v>18.420999999999999</v>
      </c>
    </row>
    <row r="842" spans="1:71" x14ac:dyDescent="0.2">
      <c r="A842" s="265">
        <f t="shared" si="404"/>
        <v>12.539</v>
      </c>
      <c r="B842" s="265">
        <f t="shared" si="405"/>
        <v>11.5665</v>
      </c>
      <c r="C842" s="265">
        <f t="shared" si="382"/>
        <v>13.609</v>
      </c>
      <c r="D842" s="265">
        <f t="shared" si="406"/>
        <v>840</v>
      </c>
      <c r="E842" s="373">
        <f t="shared" si="407"/>
        <v>27.597535934291582</v>
      </c>
      <c r="F842" s="373">
        <f t="shared" si="408"/>
        <v>2.299794661190965</v>
      </c>
      <c r="G842" s="373">
        <f t="shared" si="409"/>
        <v>36.597535934291585</v>
      </c>
      <c r="H842" s="374">
        <f t="shared" si="410"/>
        <v>0.99564226071577655</v>
      </c>
      <c r="I842" s="374">
        <f t="shared" si="383"/>
        <v>0.95439420116233786</v>
      </c>
      <c r="J842" s="374">
        <f t="shared" si="384"/>
        <v>0.96413026806705915</v>
      </c>
      <c r="K842" s="265" cm="1">
        <f t="array" ref="K842">$G842^gamma_drug4/($G842^gamma_drug4+(AGE_50_drug4+9)^gamma_drug4)</f>
        <v>1</v>
      </c>
      <c r="L842" s="264">
        <f t="shared" si="385"/>
        <v>840</v>
      </c>
      <c r="M842" s="264">
        <f t="shared" si="386"/>
        <v>-0.16830000000000001</v>
      </c>
      <c r="N842" s="264">
        <f t="shared" si="387"/>
        <v>12.539100000000001</v>
      </c>
      <c r="O842" s="264">
        <f t="shared" si="388"/>
        <v>0.12066</v>
      </c>
      <c r="P842" s="264">
        <f t="shared" si="389"/>
        <v>8.7375000000000007</v>
      </c>
      <c r="Q842" s="264">
        <f t="shared" si="390"/>
        <v>9.5345000000000013</v>
      </c>
      <c r="R842" s="264">
        <f t="shared" si="391"/>
        <v>10.038500000000001</v>
      </c>
      <c r="S842" s="264">
        <f t="shared" si="392"/>
        <v>10.318000000000001</v>
      </c>
      <c r="T842" s="264">
        <f t="shared" si="393"/>
        <v>10.766</v>
      </c>
      <c r="U842" s="264">
        <f t="shared" si="394"/>
        <v>11.081</v>
      </c>
      <c r="V842" s="264">
        <f t="shared" si="395"/>
        <v>11.5665</v>
      </c>
      <c r="W842" s="264">
        <f t="shared" si="396"/>
        <v>12.539</v>
      </c>
      <c r="X842" s="264">
        <f t="shared" si="397"/>
        <v>13.609</v>
      </c>
      <c r="Y842" s="264">
        <f t="shared" si="398"/>
        <v>14.228</v>
      </c>
      <c r="Z842" s="264">
        <f t="shared" si="399"/>
        <v>14.6655</v>
      </c>
      <c r="AA842" s="264">
        <f t="shared" si="400"/>
        <v>15.345000000000001</v>
      </c>
      <c r="AB842" s="264">
        <f t="shared" si="401"/>
        <v>15.8055</v>
      </c>
      <c r="AC842" s="264">
        <f t="shared" si="402"/>
        <v>16.722000000000001</v>
      </c>
      <c r="AD842" s="264">
        <f t="shared" si="403"/>
        <v>18.444499999999998</v>
      </c>
      <c r="AF842" s="266">
        <v>840</v>
      </c>
      <c r="AG842" s="266">
        <v>-3.1800000000000002E-2</v>
      </c>
      <c r="AH842" s="266">
        <v>12.854200000000001</v>
      </c>
      <c r="AI842" s="266">
        <v>0.1164</v>
      </c>
      <c r="AJ842" s="266">
        <v>8.9890000000000008</v>
      </c>
      <c r="AK842" s="266">
        <v>9.8160000000000007</v>
      </c>
      <c r="AL842" s="266">
        <v>10.335000000000001</v>
      </c>
      <c r="AM842" s="266">
        <v>10.621</v>
      </c>
      <c r="AN842" s="266">
        <v>11.077</v>
      </c>
      <c r="AO842" s="266">
        <v>11.396000000000001</v>
      </c>
      <c r="AP842" s="266">
        <v>11.885</v>
      </c>
      <c r="AQ842" s="266">
        <v>12.853999999999999</v>
      </c>
      <c r="AR842" s="266">
        <v>13.904999999999999</v>
      </c>
      <c r="AS842" s="266">
        <v>14.506</v>
      </c>
      <c r="AT842" s="266">
        <v>14.927</v>
      </c>
      <c r="AU842" s="266">
        <v>15.576000000000001</v>
      </c>
      <c r="AV842" s="266">
        <v>16.012</v>
      </c>
      <c r="AW842" s="266">
        <v>16.872</v>
      </c>
      <c r="AX842" s="266">
        <v>18.457000000000001</v>
      </c>
      <c r="BA842" s="372">
        <v>840</v>
      </c>
      <c r="BB842" s="372">
        <v>-0.30480000000000002</v>
      </c>
      <c r="BC842" s="372">
        <v>12.224</v>
      </c>
      <c r="BD842" s="372">
        <v>0.12492</v>
      </c>
      <c r="BE842" s="372">
        <v>8.4860000000000007</v>
      </c>
      <c r="BF842" s="372">
        <v>9.2530000000000001</v>
      </c>
      <c r="BG842" s="372">
        <v>9.7420000000000009</v>
      </c>
      <c r="BH842" s="372">
        <v>10.015000000000001</v>
      </c>
      <c r="BI842" s="372">
        <v>10.455</v>
      </c>
      <c r="BJ842" s="372">
        <v>10.766</v>
      </c>
      <c r="BK842" s="372">
        <v>11.247999999999999</v>
      </c>
      <c r="BL842" s="372">
        <v>12.224</v>
      </c>
      <c r="BM842" s="372">
        <v>13.313000000000001</v>
      </c>
      <c r="BN842" s="372">
        <v>13.95</v>
      </c>
      <c r="BO842" s="372">
        <v>14.404</v>
      </c>
      <c r="BP842" s="372">
        <v>15.114000000000001</v>
      </c>
      <c r="BQ842" s="372">
        <v>15.599</v>
      </c>
      <c r="BR842" s="372">
        <v>16.571999999999999</v>
      </c>
      <c r="BS842" s="372">
        <v>18.431999999999999</v>
      </c>
    </row>
    <row r="843" spans="1:71" x14ac:dyDescent="0.2">
      <c r="A843" s="265">
        <f t="shared" si="404"/>
        <v>12.545500000000001</v>
      </c>
      <c r="B843" s="265">
        <f t="shared" si="405"/>
        <v>11.571999999999999</v>
      </c>
      <c r="C843" s="265">
        <f t="shared" si="382"/>
        <v>13.6165</v>
      </c>
      <c r="D843" s="265">
        <f t="shared" si="406"/>
        <v>841</v>
      </c>
      <c r="E843" s="373">
        <f t="shared" si="407"/>
        <v>27.630390143737166</v>
      </c>
      <c r="F843" s="373">
        <f t="shared" si="408"/>
        <v>2.3025325119780971</v>
      </c>
      <c r="G843" s="373">
        <f t="shared" si="409"/>
        <v>36.630390143737166</v>
      </c>
      <c r="H843" s="374">
        <f t="shared" si="410"/>
        <v>0.99565916349773254</v>
      </c>
      <c r="I843" s="374">
        <f t="shared" si="383"/>
        <v>0.95451200634740885</v>
      </c>
      <c r="J843" s="374">
        <f t="shared" si="384"/>
        <v>0.96421086366129449</v>
      </c>
      <c r="K843" s="265" cm="1">
        <f t="array" ref="K843">$G843^gamma_drug4/($G843^gamma_drug4+(AGE_50_drug4+9)^gamma_drug4)</f>
        <v>1</v>
      </c>
      <c r="L843" s="264">
        <f t="shared" si="385"/>
        <v>841</v>
      </c>
      <c r="M843" s="264">
        <f t="shared" si="386"/>
        <v>-0.16839999999999999</v>
      </c>
      <c r="N843" s="264">
        <f t="shared" si="387"/>
        <v>12.54555</v>
      </c>
      <c r="O843" s="264">
        <f t="shared" si="388"/>
        <v>0.120675</v>
      </c>
      <c r="P843" s="264">
        <f t="shared" si="389"/>
        <v>8.7420000000000009</v>
      </c>
      <c r="Q843" s="264">
        <f t="shared" si="390"/>
        <v>9.5395000000000003</v>
      </c>
      <c r="R843" s="264">
        <f t="shared" si="391"/>
        <v>10.0435</v>
      </c>
      <c r="S843" s="264">
        <f t="shared" si="392"/>
        <v>10.323</v>
      </c>
      <c r="T843" s="264">
        <f t="shared" si="393"/>
        <v>10.7715</v>
      </c>
      <c r="U843" s="264">
        <f t="shared" si="394"/>
        <v>11.086500000000001</v>
      </c>
      <c r="V843" s="264">
        <f t="shared" si="395"/>
        <v>11.571999999999999</v>
      </c>
      <c r="W843" s="264">
        <f t="shared" si="396"/>
        <v>12.545500000000001</v>
      </c>
      <c r="X843" s="264">
        <f t="shared" si="397"/>
        <v>13.6165</v>
      </c>
      <c r="Y843" s="264">
        <f t="shared" si="398"/>
        <v>14.2355</v>
      </c>
      <c r="Z843" s="264">
        <f t="shared" si="399"/>
        <v>14.673500000000001</v>
      </c>
      <c r="AA843" s="264">
        <f t="shared" si="400"/>
        <v>15.353</v>
      </c>
      <c r="AB843" s="264">
        <f t="shared" si="401"/>
        <v>15.814500000000001</v>
      </c>
      <c r="AC843" s="264">
        <f t="shared" si="402"/>
        <v>16.731000000000002</v>
      </c>
      <c r="AD843" s="264">
        <f t="shared" si="403"/>
        <v>18.454999999999998</v>
      </c>
      <c r="AF843" s="266">
        <v>841</v>
      </c>
      <c r="AG843" s="266">
        <v>-3.2000000000000001E-2</v>
      </c>
      <c r="AH843" s="266">
        <v>12.8604</v>
      </c>
      <c r="AI843" s="266">
        <v>0.11642</v>
      </c>
      <c r="AJ843" s="266">
        <v>8.9930000000000003</v>
      </c>
      <c r="AK843" s="266">
        <v>9.8209999999999997</v>
      </c>
      <c r="AL843" s="266">
        <v>10.339</v>
      </c>
      <c r="AM843" s="266">
        <v>10.625</v>
      </c>
      <c r="AN843" s="266">
        <v>11.082000000000001</v>
      </c>
      <c r="AO843" s="266">
        <v>11.401</v>
      </c>
      <c r="AP843" s="266">
        <v>11.89</v>
      </c>
      <c r="AQ843" s="266">
        <v>12.86</v>
      </c>
      <c r="AR843" s="266">
        <v>13.912000000000001</v>
      </c>
      <c r="AS843" s="266">
        <v>14.513</v>
      </c>
      <c r="AT843" s="266">
        <v>14.935</v>
      </c>
      <c r="AU843" s="266">
        <v>15.584</v>
      </c>
      <c r="AV843" s="266">
        <v>16.021000000000001</v>
      </c>
      <c r="AW843" s="266">
        <v>16.881</v>
      </c>
      <c r="AX843" s="266">
        <v>18.466999999999999</v>
      </c>
      <c r="BA843" s="372">
        <v>841</v>
      </c>
      <c r="BB843" s="372">
        <v>-0.30480000000000002</v>
      </c>
      <c r="BC843" s="372">
        <v>12.230700000000001</v>
      </c>
      <c r="BD843" s="372">
        <v>0.12493</v>
      </c>
      <c r="BE843" s="372">
        <v>8.4909999999999997</v>
      </c>
      <c r="BF843" s="372">
        <v>9.2579999999999991</v>
      </c>
      <c r="BG843" s="372">
        <v>9.7479999999999993</v>
      </c>
      <c r="BH843" s="372">
        <v>10.021000000000001</v>
      </c>
      <c r="BI843" s="372">
        <v>10.461</v>
      </c>
      <c r="BJ843" s="372">
        <v>10.772</v>
      </c>
      <c r="BK843" s="372">
        <v>11.254</v>
      </c>
      <c r="BL843" s="372">
        <v>12.231</v>
      </c>
      <c r="BM843" s="372">
        <v>13.321</v>
      </c>
      <c r="BN843" s="372">
        <v>13.958</v>
      </c>
      <c r="BO843" s="372">
        <v>14.412000000000001</v>
      </c>
      <c r="BP843" s="372">
        <v>15.122</v>
      </c>
      <c r="BQ843" s="372">
        <v>15.608000000000001</v>
      </c>
      <c r="BR843" s="372">
        <v>16.581</v>
      </c>
      <c r="BS843" s="372">
        <v>18.443000000000001</v>
      </c>
    </row>
    <row r="844" spans="1:71" x14ac:dyDescent="0.2">
      <c r="A844" s="265">
        <f t="shared" si="404"/>
        <v>12.552</v>
      </c>
      <c r="B844" s="265">
        <f t="shared" si="405"/>
        <v>11.577999999999999</v>
      </c>
      <c r="C844" s="265">
        <f t="shared" si="382"/>
        <v>13.6235</v>
      </c>
      <c r="D844" s="265">
        <f t="shared" si="406"/>
        <v>842</v>
      </c>
      <c r="E844" s="373">
        <f t="shared" si="407"/>
        <v>27.663244353182751</v>
      </c>
      <c r="F844" s="373">
        <f t="shared" si="408"/>
        <v>2.3052703627652291</v>
      </c>
      <c r="G844" s="373">
        <f t="shared" si="409"/>
        <v>36.663244353182748</v>
      </c>
      <c r="H844" s="374">
        <f t="shared" si="410"/>
        <v>0.99567598593615758</v>
      </c>
      <c r="I844" s="374">
        <f t="shared" si="383"/>
        <v>0.95462941646992461</v>
      </c>
      <c r="J844" s="374">
        <f t="shared" si="384"/>
        <v>0.96429121285222774</v>
      </c>
      <c r="K844" s="265" cm="1">
        <f t="array" ref="K844">$G844^gamma_drug4/($G844^gamma_drug4+(AGE_50_drug4+9)^gamma_drug4)</f>
        <v>1</v>
      </c>
      <c r="L844" s="264">
        <f t="shared" si="385"/>
        <v>842</v>
      </c>
      <c r="M844" s="264">
        <f t="shared" si="386"/>
        <v>-0.16850000000000001</v>
      </c>
      <c r="N844" s="264">
        <f t="shared" si="387"/>
        <v>12.552049999999999</v>
      </c>
      <c r="O844" s="264">
        <f t="shared" si="388"/>
        <v>0.12068999999999999</v>
      </c>
      <c r="P844" s="264">
        <f t="shared" si="389"/>
        <v>8.7459999999999987</v>
      </c>
      <c r="Q844" s="264">
        <f t="shared" si="390"/>
        <v>9.5440000000000005</v>
      </c>
      <c r="R844" s="264">
        <f t="shared" si="391"/>
        <v>10.048500000000001</v>
      </c>
      <c r="S844" s="264">
        <f t="shared" si="392"/>
        <v>10.327999999999999</v>
      </c>
      <c r="T844" s="264">
        <f t="shared" si="393"/>
        <v>10.776499999999999</v>
      </c>
      <c r="U844" s="264">
        <f t="shared" si="394"/>
        <v>11.092500000000001</v>
      </c>
      <c r="V844" s="264">
        <f t="shared" si="395"/>
        <v>11.577999999999999</v>
      </c>
      <c r="W844" s="264">
        <f t="shared" si="396"/>
        <v>12.552</v>
      </c>
      <c r="X844" s="264">
        <f t="shared" si="397"/>
        <v>13.6235</v>
      </c>
      <c r="Y844" s="264">
        <f t="shared" si="398"/>
        <v>14.242999999999999</v>
      </c>
      <c r="Z844" s="264">
        <f t="shared" si="399"/>
        <v>14.681999999999999</v>
      </c>
      <c r="AA844" s="264">
        <f t="shared" si="400"/>
        <v>15.361499999999999</v>
      </c>
      <c r="AB844" s="264">
        <f t="shared" si="401"/>
        <v>15.8225</v>
      </c>
      <c r="AC844" s="264">
        <f t="shared" si="402"/>
        <v>16.740500000000001</v>
      </c>
      <c r="AD844" s="264">
        <f t="shared" si="403"/>
        <v>18.466000000000001</v>
      </c>
      <c r="AF844" s="266">
        <v>842</v>
      </c>
      <c r="AG844" s="266">
        <v>-3.2099999999999997E-2</v>
      </c>
      <c r="AH844" s="266">
        <v>12.8667</v>
      </c>
      <c r="AI844" s="266">
        <v>0.11644</v>
      </c>
      <c r="AJ844" s="266">
        <v>8.9969999999999999</v>
      </c>
      <c r="AK844" s="266">
        <v>9.8249999999999993</v>
      </c>
      <c r="AL844" s="266">
        <v>10.343999999999999</v>
      </c>
      <c r="AM844" s="266">
        <v>10.63</v>
      </c>
      <c r="AN844" s="266">
        <v>11.087</v>
      </c>
      <c r="AO844" s="266">
        <v>11.407</v>
      </c>
      <c r="AP844" s="266">
        <v>11.896000000000001</v>
      </c>
      <c r="AQ844" s="266">
        <v>12.867000000000001</v>
      </c>
      <c r="AR844" s="266">
        <v>13.919</v>
      </c>
      <c r="AS844" s="266">
        <v>14.52</v>
      </c>
      <c r="AT844" s="266">
        <v>14.943</v>
      </c>
      <c r="AU844" s="266">
        <v>15.592000000000001</v>
      </c>
      <c r="AV844" s="266">
        <v>16.029</v>
      </c>
      <c r="AW844" s="266">
        <v>16.89</v>
      </c>
      <c r="AX844" s="266">
        <v>18.478000000000002</v>
      </c>
      <c r="BA844" s="372">
        <v>842</v>
      </c>
      <c r="BB844" s="372">
        <v>-0.3049</v>
      </c>
      <c r="BC844" s="372">
        <v>12.237399999999999</v>
      </c>
      <c r="BD844" s="372">
        <v>0.12494</v>
      </c>
      <c r="BE844" s="372">
        <v>8.4949999999999992</v>
      </c>
      <c r="BF844" s="372">
        <v>9.2629999999999999</v>
      </c>
      <c r="BG844" s="372">
        <v>9.7530000000000001</v>
      </c>
      <c r="BH844" s="372">
        <v>10.026</v>
      </c>
      <c r="BI844" s="372">
        <v>10.465999999999999</v>
      </c>
      <c r="BJ844" s="372">
        <v>10.778</v>
      </c>
      <c r="BK844" s="372">
        <v>11.26</v>
      </c>
      <c r="BL844" s="372">
        <v>12.237</v>
      </c>
      <c r="BM844" s="372">
        <v>13.327999999999999</v>
      </c>
      <c r="BN844" s="372">
        <v>13.965999999999999</v>
      </c>
      <c r="BO844" s="372">
        <v>14.420999999999999</v>
      </c>
      <c r="BP844" s="372">
        <v>15.131</v>
      </c>
      <c r="BQ844" s="372">
        <v>15.616</v>
      </c>
      <c r="BR844" s="372">
        <v>16.591000000000001</v>
      </c>
      <c r="BS844" s="372">
        <v>18.454000000000001</v>
      </c>
    </row>
    <row r="845" spans="1:71" x14ac:dyDescent="0.2">
      <c r="A845" s="265">
        <f t="shared" si="404"/>
        <v>12.558499999999999</v>
      </c>
      <c r="B845" s="265">
        <f t="shared" si="405"/>
        <v>11.584</v>
      </c>
      <c r="C845" s="265">
        <f t="shared" si="382"/>
        <v>13.630500000000001</v>
      </c>
      <c r="D845" s="265">
        <f t="shared" si="406"/>
        <v>843</v>
      </c>
      <c r="E845" s="373">
        <f t="shared" si="407"/>
        <v>27.696098562628336</v>
      </c>
      <c r="F845" s="373">
        <f t="shared" si="408"/>
        <v>2.3080082135523612</v>
      </c>
      <c r="G845" s="373">
        <f t="shared" si="409"/>
        <v>36.696098562628336</v>
      </c>
      <c r="H845" s="374">
        <f t="shared" si="410"/>
        <v>0.99569272848223467</v>
      </c>
      <c r="I845" s="374">
        <f t="shared" si="383"/>
        <v>0.95474643313261465</v>
      </c>
      <c r="J845" s="374">
        <f t="shared" si="384"/>
        <v>0.96437131658298392</v>
      </c>
      <c r="K845" s="265" cm="1">
        <f t="array" ref="K845">$G845^gamma_drug4/($G845^gamma_drug4+(AGE_50_drug4+9)^gamma_drug4)</f>
        <v>1</v>
      </c>
      <c r="L845" s="264">
        <f t="shared" si="385"/>
        <v>843</v>
      </c>
      <c r="M845" s="264">
        <f t="shared" si="386"/>
        <v>-0.16864999999999999</v>
      </c>
      <c r="N845" s="264">
        <f t="shared" si="387"/>
        <v>12.558499999999999</v>
      </c>
      <c r="O845" s="264">
        <f t="shared" si="388"/>
        <v>0.12070500000000001</v>
      </c>
      <c r="P845" s="264">
        <f t="shared" si="389"/>
        <v>8.7504999999999988</v>
      </c>
      <c r="Q845" s="264">
        <f t="shared" si="390"/>
        <v>9.5485000000000007</v>
      </c>
      <c r="R845" s="264">
        <f t="shared" si="391"/>
        <v>10.0535</v>
      </c>
      <c r="S845" s="264">
        <f t="shared" si="392"/>
        <v>10.333</v>
      </c>
      <c r="T845" s="264">
        <f t="shared" si="393"/>
        <v>10.782</v>
      </c>
      <c r="U845" s="264">
        <f t="shared" si="394"/>
        <v>11.098000000000001</v>
      </c>
      <c r="V845" s="264">
        <f t="shared" si="395"/>
        <v>11.584</v>
      </c>
      <c r="W845" s="264">
        <f t="shared" si="396"/>
        <v>12.558499999999999</v>
      </c>
      <c r="X845" s="264">
        <f t="shared" si="397"/>
        <v>13.630500000000001</v>
      </c>
      <c r="Y845" s="264">
        <f t="shared" si="398"/>
        <v>14.251000000000001</v>
      </c>
      <c r="Z845" s="264">
        <f t="shared" si="399"/>
        <v>14.689499999999999</v>
      </c>
      <c r="AA845" s="264">
        <f t="shared" si="400"/>
        <v>15.369499999999999</v>
      </c>
      <c r="AB845" s="264">
        <f t="shared" si="401"/>
        <v>15.8315</v>
      </c>
      <c r="AC845" s="264">
        <f t="shared" si="402"/>
        <v>16.749500000000001</v>
      </c>
      <c r="AD845" s="264">
        <f t="shared" si="403"/>
        <v>18.476500000000001</v>
      </c>
      <c r="AF845" s="266">
        <v>843</v>
      </c>
      <c r="AG845" s="266">
        <v>-3.2300000000000002E-2</v>
      </c>
      <c r="AH845" s="266">
        <v>12.8729</v>
      </c>
      <c r="AI845" s="266">
        <v>0.11645999999999999</v>
      </c>
      <c r="AJ845" s="266">
        <v>9.0009999999999994</v>
      </c>
      <c r="AK845" s="266">
        <v>9.8290000000000006</v>
      </c>
      <c r="AL845" s="266">
        <v>10.349</v>
      </c>
      <c r="AM845" s="266">
        <v>10.635</v>
      </c>
      <c r="AN845" s="266">
        <v>11.092000000000001</v>
      </c>
      <c r="AO845" s="266">
        <v>11.412000000000001</v>
      </c>
      <c r="AP845" s="266">
        <v>11.901999999999999</v>
      </c>
      <c r="AQ845" s="266">
        <v>12.872999999999999</v>
      </c>
      <c r="AR845" s="266">
        <v>13.926</v>
      </c>
      <c r="AS845" s="266">
        <v>14.528</v>
      </c>
      <c r="AT845" s="266">
        <v>14.95</v>
      </c>
      <c r="AU845" s="266">
        <v>15.6</v>
      </c>
      <c r="AV845" s="266">
        <v>16.038</v>
      </c>
      <c r="AW845" s="266">
        <v>16.899000000000001</v>
      </c>
      <c r="AX845" s="266">
        <v>18.488</v>
      </c>
      <c r="BA845" s="372">
        <v>843</v>
      </c>
      <c r="BB845" s="372">
        <v>-0.30499999999999999</v>
      </c>
      <c r="BC845" s="372">
        <v>12.2441</v>
      </c>
      <c r="BD845" s="372">
        <v>0.12495000000000001</v>
      </c>
      <c r="BE845" s="372">
        <v>8.5</v>
      </c>
      <c r="BF845" s="372">
        <v>9.2680000000000007</v>
      </c>
      <c r="BG845" s="372">
        <v>9.7579999999999991</v>
      </c>
      <c r="BH845" s="372">
        <v>10.031000000000001</v>
      </c>
      <c r="BI845" s="372">
        <v>10.472</v>
      </c>
      <c r="BJ845" s="372">
        <v>10.784000000000001</v>
      </c>
      <c r="BK845" s="372">
        <v>11.266</v>
      </c>
      <c r="BL845" s="372">
        <v>12.244</v>
      </c>
      <c r="BM845" s="372">
        <v>13.335000000000001</v>
      </c>
      <c r="BN845" s="372">
        <v>13.974</v>
      </c>
      <c r="BO845" s="372">
        <v>14.429</v>
      </c>
      <c r="BP845" s="372">
        <v>15.138999999999999</v>
      </c>
      <c r="BQ845" s="372">
        <v>15.625</v>
      </c>
      <c r="BR845" s="372">
        <v>16.600000000000001</v>
      </c>
      <c r="BS845" s="372">
        <v>18.465</v>
      </c>
    </row>
    <row r="846" spans="1:71" x14ac:dyDescent="0.2">
      <c r="A846" s="265">
        <f t="shared" si="404"/>
        <v>12.565</v>
      </c>
      <c r="B846" s="265">
        <f t="shared" si="405"/>
        <v>11.589500000000001</v>
      </c>
      <c r="C846" s="265">
        <f t="shared" si="382"/>
        <v>13.638</v>
      </c>
      <c r="D846" s="265">
        <f t="shared" si="406"/>
        <v>844</v>
      </c>
      <c r="E846" s="373">
        <f t="shared" si="407"/>
        <v>27.728952772073921</v>
      </c>
      <c r="F846" s="373">
        <f t="shared" si="408"/>
        <v>2.3107460643394937</v>
      </c>
      <c r="G846" s="373">
        <f t="shared" si="409"/>
        <v>36.728952772073924</v>
      </c>
      <c r="H846" s="374">
        <f t="shared" si="410"/>
        <v>0.99570939158423077</v>
      </c>
      <c r="I846" s="374">
        <f t="shared" si="383"/>
        <v>0.95486305793072423</v>
      </c>
      <c r="J846" s="374">
        <f t="shared" si="384"/>
        <v>0.96445117579239736</v>
      </c>
      <c r="K846" s="265" cm="1">
        <f t="array" ref="K846">$G846^gamma_drug4/($G846^gamma_drug4+(AGE_50_drug4+9)^gamma_drug4)</f>
        <v>1</v>
      </c>
      <c r="L846" s="264">
        <f t="shared" si="385"/>
        <v>844</v>
      </c>
      <c r="M846" s="264">
        <f t="shared" si="386"/>
        <v>-0.16874999999999998</v>
      </c>
      <c r="N846" s="264">
        <f t="shared" si="387"/>
        <v>12.56495</v>
      </c>
      <c r="O846" s="264">
        <f t="shared" si="388"/>
        <v>0.12071999999999999</v>
      </c>
      <c r="P846" s="264">
        <f t="shared" si="389"/>
        <v>8.7545000000000002</v>
      </c>
      <c r="Q846" s="264">
        <f t="shared" si="390"/>
        <v>9.5530000000000008</v>
      </c>
      <c r="R846" s="264">
        <f t="shared" si="391"/>
        <v>10.058</v>
      </c>
      <c r="S846" s="264">
        <f t="shared" si="392"/>
        <v>10.338000000000001</v>
      </c>
      <c r="T846" s="264">
        <f t="shared" si="393"/>
        <v>10.786999999999999</v>
      </c>
      <c r="U846" s="264">
        <f t="shared" si="394"/>
        <v>11.103</v>
      </c>
      <c r="V846" s="264">
        <f t="shared" si="395"/>
        <v>11.589500000000001</v>
      </c>
      <c r="W846" s="264">
        <f t="shared" si="396"/>
        <v>12.565</v>
      </c>
      <c r="X846" s="264">
        <f t="shared" si="397"/>
        <v>13.638</v>
      </c>
      <c r="Y846" s="264">
        <f t="shared" si="398"/>
        <v>14.2585</v>
      </c>
      <c r="Z846" s="264">
        <f t="shared" si="399"/>
        <v>14.6975</v>
      </c>
      <c r="AA846" s="264">
        <f t="shared" si="400"/>
        <v>15.378</v>
      </c>
      <c r="AB846" s="264">
        <f t="shared" si="401"/>
        <v>15.840499999999999</v>
      </c>
      <c r="AC846" s="264">
        <f t="shared" si="402"/>
        <v>16.758499999999998</v>
      </c>
      <c r="AD846" s="264">
        <f t="shared" si="403"/>
        <v>18.487000000000002</v>
      </c>
      <c r="AF846" s="266">
        <v>844</v>
      </c>
      <c r="AG846" s="266">
        <v>-3.2399999999999998E-2</v>
      </c>
      <c r="AH846" s="266">
        <v>12.879099999999999</v>
      </c>
      <c r="AI846" s="266">
        <v>0.11647</v>
      </c>
      <c r="AJ846" s="266">
        <v>9.0050000000000008</v>
      </c>
      <c r="AK846" s="266">
        <v>9.8339999999999996</v>
      </c>
      <c r="AL846" s="266">
        <v>10.353</v>
      </c>
      <c r="AM846" s="266">
        <v>10.64</v>
      </c>
      <c r="AN846" s="266">
        <v>11.097</v>
      </c>
      <c r="AO846" s="266">
        <v>11.417</v>
      </c>
      <c r="AP846" s="266">
        <v>11.907</v>
      </c>
      <c r="AQ846" s="266">
        <v>12.879</v>
      </c>
      <c r="AR846" s="266">
        <v>13.933</v>
      </c>
      <c r="AS846" s="266">
        <v>14.535</v>
      </c>
      <c r="AT846" s="266">
        <v>14.958</v>
      </c>
      <c r="AU846" s="266">
        <v>15.608000000000001</v>
      </c>
      <c r="AV846" s="266">
        <v>16.045999999999999</v>
      </c>
      <c r="AW846" s="266">
        <v>16.907</v>
      </c>
      <c r="AX846" s="266">
        <v>18.498000000000001</v>
      </c>
      <c r="BA846" s="372">
        <v>844</v>
      </c>
      <c r="BB846" s="372">
        <v>-0.30509999999999998</v>
      </c>
      <c r="BC846" s="372">
        <v>12.2508</v>
      </c>
      <c r="BD846" s="372">
        <v>0.12497</v>
      </c>
      <c r="BE846" s="372">
        <v>8.5039999999999996</v>
      </c>
      <c r="BF846" s="372">
        <v>9.2720000000000002</v>
      </c>
      <c r="BG846" s="372">
        <v>9.7629999999999999</v>
      </c>
      <c r="BH846" s="372">
        <v>10.036</v>
      </c>
      <c r="BI846" s="372">
        <v>10.477</v>
      </c>
      <c r="BJ846" s="372">
        <v>10.789</v>
      </c>
      <c r="BK846" s="372">
        <v>11.272</v>
      </c>
      <c r="BL846" s="372">
        <v>12.250999999999999</v>
      </c>
      <c r="BM846" s="372">
        <v>13.343</v>
      </c>
      <c r="BN846" s="372">
        <v>13.981999999999999</v>
      </c>
      <c r="BO846" s="372">
        <v>14.436999999999999</v>
      </c>
      <c r="BP846" s="372">
        <v>15.148</v>
      </c>
      <c r="BQ846" s="372">
        <v>15.635</v>
      </c>
      <c r="BR846" s="372">
        <v>16.61</v>
      </c>
      <c r="BS846" s="372">
        <v>18.475999999999999</v>
      </c>
    </row>
    <row r="847" spans="1:71" x14ac:dyDescent="0.2">
      <c r="A847" s="265">
        <f t="shared" si="404"/>
        <v>12.5715</v>
      </c>
      <c r="B847" s="265">
        <f t="shared" si="405"/>
        <v>11.596</v>
      </c>
      <c r="C847" s="265">
        <f t="shared" si="382"/>
        <v>13.645</v>
      </c>
      <c r="D847" s="265">
        <f t="shared" si="406"/>
        <v>845</v>
      </c>
      <c r="E847" s="373">
        <f t="shared" si="407"/>
        <v>27.761806981519506</v>
      </c>
      <c r="F847" s="373">
        <f t="shared" si="408"/>
        <v>2.3134839151266258</v>
      </c>
      <c r="G847" s="373">
        <f t="shared" si="409"/>
        <v>36.761806981519506</v>
      </c>
      <c r="H847" s="374">
        <f t="shared" si="410"/>
        <v>0.99572597568751908</v>
      </c>
      <c r="I847" s="374">
        <f t="shared" si="383"/>
        <v>0.95497929245205293</v>
      </c>
      <c r="J847" s="374">
        <f t="shared" si="384"/>
        <v>0.96453079141503495</v>
      </c>
      <c r="K847" s="265" cm="1">
        <f t="array" ref="K847">$G847^gamma_drug4/($G847^gamma_drug4+(AGE_50_drug4+9)^gamma_drug4)</f>
        <v>1</v>
      </c>
      <c r="L847" s="264">
        <f t="shared" si="385"/>
        <v>845</v>
      </c>
      <c r="M847" s="264">
        <f t="shared" si="386"/>
        <v>-0.16890000000000002</v>
      </c>
      <c r="N847" s="264">
        <f t="shared" si="387"/>
        <v>12.571400000000001</v>
      </c>
      <c r="O847" s="264">
        <f t="shared" si="388"/>
        <v>0.120735</v>
      </c>
      <c r="P847" s="264">
        <f t="shared" si="389"/>
        <v>8.7584999999999997</v>
      </c>
      <c r="Q847" s="264">
        <f t="shared" si="390"/>
        <v>9.5574999999999992</v>
      </c>
      <c r="R847" s="264">
        <f t="shared" si="391"/>
        <v>10.063000000000001</v>
      </c>
      <c r="S847" s="264">
        <f t="shared" si="392"/>
        <v>10.343499999999999</v>
      </c>
      <c r="T847" s="264">
        <f t="shared" si="393"/>
        <v>10.7925</v>
      </c>
      <c r="U847" s="264">
        <f t="shared" si="394"/>
        <v>11.109</v>
      </c>
      <c r="V847" s="264">
        <f t="shared" si="395"/>
        <v>11.596</v>
      </c>
      <c r="W847" s="264">
        <f t="shared" si="396"/>
        <v>12.5715</v>
      </c>
      <c r="X847" s="264">
        <f t="shared" si="397"/>
        <v>13.645</v>
      </c>
      <c r="Y847" s="264">
        <f t="shared" si="398"/>
        <v>14.265499999999999</v>
      </c>
      <c r="Z847" s="264">
        <f t="shared" si="399"/>
        <v>14.705</v>
      </c>
      <c r="AA847" s="264">
        <f t="shared" si="400"/>
        <v>15.3865</v>
      </c>
      <c r="AB847" s="264">
        <f t="shared" si="401"/>
        <v>15.849</v>
      </c>
      <c r="AC847" s="264">
        <f t="shared" si="402"/>
        <v>16.768000000000001</v>
      </c>
      <c r="AD847" s="264">
        <f t="shared" si="403"/>
        <v>18.497499999999999</v>
      </c>
      <c r="AF847" s="266">
        <v>845</v>
      </c>
      <c r="AG847" s="266">
        <v>-3.2599999999999997E-2</v>
      </c>
      <c r="AH847" s="266">
        <v>12.885300000000001</v>
      </c>
      <c r="AI847" s="266">
        <v>0.11649</v>
      </c>
      <c r="AJ847" s="266">
        <v>9.0090000000000003</v>
      </c>
      <c r="AK847" s="266">
        <v>9.8379999999999992</v>
      </c>
      <c r="AL847" s="266">
        <v>10.358000000000001</v>
      </c>
      <c r="AM847" s="266">
        <v>10.645</v>
      </c>
      <c r="AN847" s="266">
        <v>11.102</v>
      </c>
      <c r="AO847" s="266">
        <v>11.423</v>
      </c>
      <c r="AP847" s="266">
        <v>11.913</v>
      </c>
      <c r="AQ847" s="266">
        <v>12.885</v>
      </c>
      <c r="AR847" s="266">
        <v>13.94</v>
      </c>
      <c r="AS847" s="266">
        <v>14.542</v>
      </c>
      <c r="AT847" s="266">
        <v>14.965</v>
      </c>
      <c r="AU847" s="266">
        <v>15.616</v>
      </c>
      <c r="AV847" s="266">
        <v>16.053999999999998</v>
      </c>
      <c r="AW847" s="266">
        <v>16.916</v>
      </c>
      <c r="AX847" s="266">
        <v>18.507999999999999</v>
      </c>
      <c r="BA847" s="372">
        <v>845</v>
      </c>
      <c r="BB847" s="372">
        <v>-0.30520000000000003</v>
      </c>
      <c r="BC847" s="372">
        <v>12.2575</v>
      </c>
      <c r="BD847" s="372">
        <v>0.12497999999999999</v>
      </c>
      <c r="BE847" s="372">
        <v>8.5079999999999991</v>
      </c>
      <c r="BF847" s="372">
        <v>9.2769999999999992</v>
      </c>
      <c r="BG847" s="372">
        <v>9.7680000000000007</v>
      </c>
      <c r="BH847" s="372">
        <v>10.042</v>
      </c>
      <c r="BI847" s="372">
        <v>10.483000000000001</v>
      </c>
      <c r="BJ847" s="372">
        <v>10.795</v>
      </c>
      <c r="BK847" s="372">
        <v>11.279</v>
      </c>
      <c r="BL847" s="372">
        <v>12.257999999999999</v>
      </c>
      <c r="BM847" s="372">
        <v>13.35</v>
      </c>
      <c r="BN847" s="372">
        <v>13.989000000000001</v>
      </c>
      <c r="BO847" s="372">
        <v>14.445</v>
      </c>
      <c r="BP847" s="372">
        <v>15.157</v>
      </c>
      <c r="BQ847" s="372">
        <v>15.644</v>
      </c>
      <c r="BR847" s="372">
        <v>16.62</v>
      </c>
      <c r="BS847" s="372">
        <v>18.486999999999998</v>
      </c>
    </row>
    <row r="848" spans="1:71" x14ac:dyDescent="0.2">
      <c r="A848" s="265">
        <f t="shared" si="404"/>
        <v>12.577999999999999</v>
      </c>
      <c r="B848" s="265">
        <f t="shared" si="405"/>
        <v>11.6015</v>
      </c>
      <c r="C848" s="265">
        <f t="shared" si="382"/>
        <v>13.6525</v>
      </c>
      <c r="D848" s="265">
        <f t="shared" si="406"/>
        <v>846</v>
      </c>
      <c r="E848" s="373">
        <f t="shared" si="407"/>
        <v>27.794661190965094</v>
      </c>
      <c r="F848" s="373">
        <f t="shared" si="408"/>
        <v>2.3162217659137578</v>
      </c>
      <c r="G848" s="373">
        <f t="shared" si="409"/>
        <v>36.794661190965094</v>
      </c>
      <c r="H848" s="374">
        <f t="shared" si="410"/>
        <v>0.99574248123459919</v>
      </c>
      <c r="I848" s="374">
        <f t="shared" si="383"/>
        <v>0.95509513827699277</v>
      </c>
      <c r="J848" s="374">
        <f t="shared" si="384"/>
        <v>0.96461016438121772</v>
      </c>
      <c r="K848" s="265" cm="1">
        <f t="array" ref="K848">$G848^gamma_drug4/($G848^gamma_drug4+(AGE_50_drug4+9)^gamma_drug4)</f>
        <v>1</v>
      </c>
      <c r="L848" s="264">
        <f t="shared" si="385"/>
        <v>846</v>
      </c>
      <c r="M848" s="264">
        <f t="shared" si="386"/>
        <v>-0.16900000000000001</v>
      </c>
      <c r="N848" s="264">
        <f t="shared" si="387"/>
        <v>12.577850000000002</v>
      </c>
      <c r="O848" s="264">
        <f t="shared" si="388"/>
        <v>0.12075</v>
      </c>
      <c r="P848" s="264">
        <f t="shared" si="389"/>
        <v>8.7629999999999999</v>
      </c>
      <c r="Q848" s="264">
        <f t="shared" si="390"/>
        <v>9.5625</v>
      </c>
      <c r="R848" s="264">
        <f t="shared" si="391"/>
        <v>10.068</v>
      </c>
      <c r="S848" s="264">
        <f t="shared" si="392"/>
        <v>10.348500000000001</v>
      </c>
      <c r="T848" s="264">
        <f t="shared" si="393"/>
        <v>10.798</v>
      </c>
      <c r="U848" s="264">
        <f t="shared" si="394"/>
        <v>11.1145</v>
      </c>
      <c r="V848" s="264">
        <f t="shared" si="395"/>
        <v>11.6015</v>
      </c>
      <c r="W848" s="264">
        <f t="shared" si="396"/>
        <v>12.577999999999999</v>
      </c>
      <c r="X848" s="264">
        <f t="shared" si="397"/>
        <v>13.6525</v>
      </c>
      <c r="Y848" s="264">
        <f t="shared" si="398"/>
        <v>14.2735</v>
      </c>
      <c r="Z848" s="264">
        <f t="shared" si="399"/>
        <v>14.713000000000001</v>
      </c>
      <c r="AA848" s="264">
        <f t="shared" si="400"/>
        <v>15.394500000000001</v>
      </c>
      <c r="AB848" s="264">
        <f t="shared" si="401"/>
        <v>15.857499999999998</v>
      </c>
      <c r="AC848" s="264">
        <f t="shared" si="402"/>
        <v>16.7775</v>
      </c>
      <c r="AD848" s="264">
        <f t="shared" si="403"/>
        <v>18.508000000000003</v>
      </c>
      <c r="AF848" s="266">
        <v>846</v>
      </c>
      <c r="AG848" s="266">
        <v>-3.2800000000000003E-2</v>
      </c>
      <c r="AH848" s="266">
        <v>12.891500000000001</v>
      </c>
      <c r="AI848" s="266">
        <v>0.11651</v>
      </c>
      <c r="AJ848" s="266">
        <v>9.0129999999999999</v>
      </c>
      <c r="AK848" s="266">
        <v>9.843</v>
      </c>
      <c r="AL848" s="266">
        <v>10.363</v>
      </c>
      <c r="AM848" s="266">
        <v>10.65</v>
      </c>
      <c r="AN848" s="266">
        <v>11.106999999999999</v>
      </c>
      <c r="AO848" s="266">
        <v>11.428000000000001</v>
      </c>
      <c r="AP848" s="266">
        <v>11.917999999999999</v>
      </c>
      <c r="AQ848" s="266">
        <v>12.891999999999999</v>
      </c>
      <c r="AR848" s="266">
        <v>13.946999999999999</v>
      </c>
      <c r="AS848" s="266">
        <v>14.55</v>
      </c>
      <c r="AT848" s="266">
        <v>14.973000000000001</v>
      </c>
      <c r="AU848" s="266">
        <v>15.624000000000001</v>
      </c>
      <c r="AV848" s="266">
        <v>16.062999999999999</v>
      </c>
      <c r="AW848" s="266">
        <v>16.925999999999998</v>
      </c>
      <c r="AX848" s="266">
        <v>18.518000000000001</v>
      </c>
      <c r="BA848" s="372">
        <v>846</v>
      </c>
      <c r="BB848" s="372">
        <v>-0.30520000000000003</v>
      </c>
      <c r="BC848" s="372">
        <v>12.264200000000001</v>
      </c>
      <c r="BD848" s="372">
        <v>0.12499</v>
      </c>
      <c r="BE848" s="372">
        <v>8.5129999999999999</v>
      </c>
      <c r="BF848" s="372">
        <v>9.282</v>
      </c>
      <c r="BG848" s="372">
        <v>9.7729999999999997</v>
      </c>
      <c r="BH848" s="372">
        <v>10.047000000000001</v>
      </c>
      <c r="BI848" s="372">
        <v>10.489000000000001</v>
      </c>
      <c r="BJ848" s="372">
        <v>10.801</v>
      </c>
      <c r="BK848" s="372">
        <v>11.285</v>
      </c>
      <c r="BL848" s="372">
        <v>12.263999999999999</v>
      </c>
      <c r="BM848" s="372">
        <v>13.358000000000001</v>
      </c>
      <c r="BN848" s="372">
        <v>13.997</v>
      </c>
      <c r="BO848" s="372">
        <v>14.452999999999999</v>
      </c>
      <c r="BP848" s="372">
        <v>15.164999999999999</v>
      </c>
      <c r="BQ848" s="372">
        <v>15.651999999999999</v>
      </c>
      <c r="BR848" s="372">
        <v>16.629000000000001</v>
      </c>
      <c r="BS848" s="372">
        <v>18.498000000000001</v>
      </c>
    </row>
    <row r="849" spans="1:71" x14ac:dyDescent="0.2">
      <c r="A849" s="265">
        <f t="shared" si="404"/>
        <v>12.5845</v>
      </c>
      <c r="B849" s="265">
        <f t="shared" si="405"/>
        <v>11.6075</v>
      </c>
      <c r="C849" s="265">
        <f t="shared" si="382"/>
        <v>13.659500000000001</v>
      </c>
      <c r="D849" s="265">
        <f t="shared" si="406"/>
        <v>847</v>
      </c>
      <c r="E849" s="373">
        <f t="shared" si="407"/>
        <v>27.827515400410679</v>
      </c>
      <c r="F849" s="373">
        <f t="shared" si="408"/>
        <v>2.3189596167008899</v>
      </c>
      <c r="G849" s="373">
        <f t="shared" si="409"/>
        <v>36.827515400410675</v>
      </c>
      <c r="H849" s="374">
        <f t="shared" si="410"/>
        <v>0.99575890866511851</v>
      </c>
      <c r="I849" s="374">
        <f t="shared" si="383"/>
        <v>0.95521059697856658</v>
      </c>
      <c r="J849" s="374">
        <f t="shared" si="384"/>
        <v>0.96468929561704353</v>
      </c>
      <c r="K849" s="265" cm="1">
        <f t="array" ref="K849">$G849^gamma_drug4/($G849^gamma_drug4+(AGE_50_drug4+9)^gamma_drug4)</f>
        <v>1</v>
      </c>
      <c r="L849" s="264">
        <f t="shared" si="385"/>
        <v>847</v>
      </c>
      <c r="M849" s="264">
        <f t="shared" si="386"/>
        <v>-0.1691</v>
      </c>
      <c r="N849" s="264">
        <f t="shared" si="387"/>
        <v>12.584350000000001</v>
      </c>
      <c r="O849" s="264">
        <f t="shared" si="388"/>
        <v>0.120765</v>
      </c>
      <c r="P849" s="264">
        <f t="shared" si="389"/>
        <v>8.7669999999999995</v>
      </c>
      <c r="Q849" s="264">
        <f t="shared" si="390"/>
        <v>9.5670000000000002</v>
      </c>
      <c r="R849" s="264">
        <f t="shared" si="391"/>
        <v>10.072500000000002</v>
      </c>
      <c r="S849" s="264">
        <f t="shared" si="392"/>
        <v>10.3535</v>
      </c>
      <c r="T849" s="264">
        <f t="shared" si="393"/>
        <v>10.8035</v>
      </c>
      <c r="U849" s="264">
        <f t="shared" si="394"/>
        <v>11.120000000000001</v>
      </c>
      <c r="V849" s="264">
        <f t="shared" si="395"/>
        <v>11.6075</v>
      </c>
      <c r="W849" s="264">
        <f t="shared" si="396"/>
        <v>12.5845</v>
      </c>
      <c r="X849" s="264">
        <f t="shared" si="397"/>
        <v>13.659500000000001</v>
      </c>
      <c r="Y849" s="264">
        <f t="shared" si="398"/>
        <v>14.281000000000001</v>
      </c>
      <c r="Z849" s="264">
        <f t="shared" si="399"/>
        <v>14.721</v>
      </c>
      <c r="AA849" s="264">
        <f t="shared" si="400"/>
        <v>15.402999999999999</v>
      </c>
      <c r="AB849" s="264">
        <f t="shared" si="401"/>
        <v>15.866</v>
      </c>
      <c r="AC849" s="264">
        <f t="shared" si="402"/>
        <v>16.786999999999999</v>
      </c>
      <c r="AD849" s="264">
        <f t="shared" si="403"/>
        <v>18.518999999999998</v>
      </c>
      <c r="AF849" s="266">
        <v>847</v>
      </c>
      <c r="AG849" s="266">
        <v>-3.2899999999999999E-2</v>
      </c>
      <c r="AH849" s="266">
        <v>12.8978</v>
      </c>
      <c r="AI849" s="266">
        <v>0.11652999999999999</v>
      </c>
      <c r="AJ849" s="266">
        <v>9.0169999999999995</v>
      </c>
      <c r="AK849" s="266">
        <v>9.8469999999999995</v>
      </c>
      <c r="AL849" s="266">
        <v>10.367000000000001</v>
      </c>
      <c r="AM849" s="266">
        <v>10.654999999999999</v>
      </c>
      <c r="AN849" s="266">
        <v>11.113</v>
      </c>
      <c r="AO849" s="266">
        <v>11.433</v>
      </c>
      <c r="AP849" s="266">
        <v>11.923999999999999</v>
      </c>
      <c r="AQ849" s="266">
        <v>12.898</v>
      </c>
      <c r="AR849" s="266">
        <v>13.954000000000001</v>
      </c>
      <c r="AS849" s="266">
        <v>14.557</v>
      </c>
      <c r="AT849" s="266">
        <v>14.981</v>
      </c>
      <c r="AU849" s="266">
        <v>15.632</v>
      </c>
      <c r="AV849" s="266">
        <v>16.071000000000002</v>
      </c>
      <c r="AW849" s="266">
        <v>16.934999999999999</v>
      </c>
      <c r="AX849" s="266">
        <v>18.529</v>
      </c>
      <c r="BA849" s="372">
        <v>847</v>
      </c>
      <c r="BB849" s="372">
        <v>-0.30530000000000002</v>
      </c>
      <c r="BC849" s="372">
        <v>12.270899999999999</v>
      </c>
      <c r="BD849" s="372">
        <v>0.125</v>
      </c>
      <c r="BE849" s="372">
        <v>8.5169999999999995</v>
      </c>
      <c r="BF849" s="372">
        <v>9.2870000000000008</v>
      </c>
      <c r="BG849" s="372">
        <v>9.7780000000000005</v>
      </c>
      <c r="BH849" s="372">
        <v>10.052</v>
      </c>
      <c r="BI849" s="372">
        <v>10.494</v>
      </c>
      <c r="BJ849" s="372">
        <v>10.807</v>
      </c>
      <c r="BK849" s="372">
        <v>11.291</v>
      </c>
      <c r="BL849" s="372">
        <v>12.271000000000001</v>
      </c>
      <c r="BM849" s="372">
        <v>13.365</v>
      </c>
      <c r="BN849" s="372">
        <v>14.005000000000001</v>
      </c>
      <c r="BO849" s="372">
        <v>14.461</v>
      </c>
      <c r="BP849" s="372">
        <v>15.173999999999999</v>
      </c>
      <c r="BQ849" s="372">
        <v>15.661</v>
      </c>
      <c r="BR849" s="372">
        <v>16.638999999999999</v>
      </c>
      <c r="BS849" s="372">
        <v>18.509</v>
      </c>
    </row>
    <row r="850" spans="1:71" x14ac:dyDescent="0.2">
      <c r="A850" s="265">
        <f t="shared" si="404"/>
        <v>12.591000000000001</v>
      </c>
      <c r="B850" s="265">
        <f t="shared" si="405"/>
        <v>11.6135</v>
      </c>
      <c r="C850" s="265">
        <f t="shared" si="382"/>
        <v>13.666499999999999</v>
      </c>
      <c r="D850" s="265">
        <f t="shared" si="406"/>
        <v>848</v>
      </c>
      <c r="E850" s="373">
        <f t="shared" si="407"/>
        <v>27.860369609856264</v>
      </c>
      <c r="F850" s="373">
        <f t="shared" si="408"/>
        <v>2.321697467488022</v>
      </c>
      <c r="G850" s="373">
        <f t="shared" si="409"/>
        <v>36.860369609856264</v>
      </c>
      <c r="H850" s="374">
        <f t="shared" si="410"/>
        <v>0.99577525841589298</v>
      </c>
      <c r="I850" s="374">
        <f t="shared" si="383"/>
        <v>0.95532567012246605</v>
      </c>
      <c r="J850" s="374">
        <f t="shared" si="384"/>
        <v>0.96476818604440828</v>
      </c>
      <c r="K850" s="265" cm="1">
        <f t="array" ref="K850">$G850^gamma_drug4/($G850^gamma_drug4+(AGE_50_drug4+9)^gamma_drug4)</f>
        <v>1</v>
      </c>
      <c r="L850" s="264">
        <f t="shared" si="385"/>
        <v>848</v>
      </c>
      <c r="M850" s="264">
        <f t="shared" si="386"/>
        <v>-0.16925000000000001</v>
      </c>
      <c r="N850" s="264">
        <f t="shared" si="387"/>
        <v>12.59075</v>
      </c>
      <c r="O850" s="264">
        <f t="shared" si="388"/>
        <v>0.12078</v>
      </c>
      <c r="P850" s="264">
        <f t="shared" si="389"/>
        <v>8.7714999999999996</v>
      </c>
      <c r="Q850" s="264">
        <f t="shared" si="390"/>
        <v>9.5715000000000003</v>
      </c>
      <c r="R850" s="264">
        <f t="shared" si="391"/>
        <v>10.077999999999999</v>
      </c>
      <c r="S850" s="264">
        <f t="shared" si="392"/>
        <v>10.358499999999999</v>
      </c>
      <c r="T850" s="264">
        <f t="shared" si="393"/>
        <v>10.809000000000001</v>
      </c>
      <c r="U850" s="264">
        <f t="shared" si="394"/>
        <v>11.125</v>
      </c>
      <c r="V850" s="264">
        <f t="shared" si="395"/>
        <v>11.6135</v>
      </c>
      <c r="W850" s="264">
        <f t="shared" si="396"/>
        <v>12.591000000000001</v>
      </c>
      <c r="X850" s="264">
        <f t="shared" si="397"/>
        <v>13.666499999999999</v>
      </c>
      <c r="Y850" s="264">
        <f t="shared" si="398"/>
        <v>14.288499999999999</v>
      </c>
      <c r="Z850" s="264">
        <f t="shared" si="399"/>
        <v>14.7285</v>
      </c>
      <c r="AA850" s="264">
        <f t="shared" si="400"/>
        <v>15.411000000000001</v>
      </c>
      <c r="AB850" s="264">
        <f t="shared" si="401"/>
        <v>15.874500000000001</v>
      </c>
      <c r="AC850" s="264">
        <f t="shared" si="402"/>
        <v>16.795999999999999</v>
      </c>
      <c r="AD850" s="264">
        <f t="shared" si="403"/>
        <v>18.529499999999999</v>
      </c>
      <c r="AF850" s="266">
        <v>848</v>
      </c>
      <c r="AG850" s="266">
        <v>-3.3099999999999997E-2</v>
      </c>
      <c r="AH850" s="266">
        <v>12.904</v>
      </c>
      <c r="AI850" s="266">
        <v>0.11655</v>
      </c>
      <c r="AJ850" s="266">
        <v>9.0210000000000008</v>
      </c>
      <c r="AK850" s="266">
        <v>9.8510000000000009</v>
      </c>
      <c r="AL850" s="266">
        <v>10.372</v>
      </c>
      <c r="AM850" s="266">
        <v>10.659000000000001</v>
      </c>
      <c r="AN850" s="266">
        <v>11.118</v>
      </c>
      <c r="AO850" s="266">
        <v>11.438000000000001</v>
      </c>
      <c r="AP850" s="266">
        <v>11.93</v>
      </c>
      <c r="AQ850" s="266">
        <v>12.904</v>
      </c>
      <c r="AR850" s="266">
        <v>13.961</v>
      </c>
      <c r="AS850" s="266">
        <v>14.564</v>
      </c>
      <c r="AT850" s="266">
        <v>14.988</v>
      </c>
      <c r="AU850" s="266">
        <v>15.64</v>
      </c>
      <c r="AV850" s="266">
        <v>16.079000000000001</v>
      </c>
      <c r="AW850" s="266">
        <v>16.943999999999999</v>
      </c>
      <c r="AX850" s="266">
        <v>18.539000000000001</v>
      </c>
      <c r="BA850" s="372">
        <v>848</v>
      </c>
      <c r="BB850" s="372">
        <v>-0.3054</v>
      </c>
      <c r="BC850" s="372">
        <v>12.2775</v>
      </c>
      <c r="BD850" s="372">
        <v>0.12501000000000001</v>
      </c>
      <c r="BE850" s="372">
        <v>8.5220000000000002</v>
      </c>
      <c r="BF850" s="372">
        <v>9.2919999999999998</v>
      </c>
      <c r="BG850" s="372">
        <v>9.7840000000000007</v>
      </c>
      <c r="BH850" s="372">
        <v>10.058</v>
      </c>
      <c r="BI850" s="372">
        <v>10.5</v>
      </c>
      <c r="BJ850" s="372">
        <v>10.811999999999999</v>
      </c>
      <c r="BK850" s="372">
        <v>11.297000000000001</v>
      </c>
      <c r="BL850" s="372">
        <v>12.278</v>
      </c>
      <c r="BM850" s="372">
        <v>13.372</v>
      </c>
      <c r="BN850" s="372">
        <v>14.013</v>
      </c>
      <c r="BO850" s="372">
        <v>14.468999999999999</v>
      </c>
      <c r="BP850" s="372">
        <v>15.182</v>
      </c>
      <c r="BQ850" s="372">
        <v>15.67</v>
      </c>
      <c r="BR850" s="372">
        <v>16.648</v>
      </c>
      <c r="BS850" s="372">
        <v>18.52</v>
      </c>
    </row>
    <row r="851" spans="1:71" x14ac:dyDescent="0.2">
      <c r="A851" s="265">
        <f t="shared" si="404"/>
        <v>12.597000000000001</v>
      </c>
      <c r="B851" s="265">
        <f t="shared" si="405"/>
        <v>11.619</v>
      </c>
      <c r="C851" s="265">
        <f t="shared" si="382"/>
        <v>13.673999999999999</v>
      </c>
      <c r="D851" s="265">
        <f t="shared" si="406"/>
        <v>849</v>
      </c>
      <c r="E851" s="373">
        <f t="shared" si="407"/>
        <v>27.893223819301848</v>
      </c>
      <c r="F851" s="373">
        <f t="shared" si="408"/>
        <v>2.324435318275154</v>
      </c>
      <c r="G851" s="373">
        <f t="shared" si="409"/>
        <v>36.893223819301852</v>
      </c>
      <c r="H851" s="374">
        <f t="shared" si="410"/>
        <v>0.99579153092092731</v>
      </c>
      <c r="I851" s="374">
        <f t="shared" si="383"/>
        <v>0.95544035926708892</v>
      </c>
      <c r="J851" s="374">
        <f t="shared" si="384"/>
        <v>0.96484683658102843</v>
      </c>
      <c r="K851" s="265" cm="1">
        <f t="array" ref="K851">$G851^gamma_drug4/($G851^gamma_drug4+(AGE_50_drug4+9)^gamma_drug4)</f>
        <v>1</v>
      </c>
      <c r="L851" s="264">
        <f t="shared" si="385"/>
        <v>849</v>
      </c>
      <c r="M851" s="264">
        <f t="shared" si="386"/>
        <v>-0.16935</v>
      </c>
      <c r="N851" s="264">
        <f t="shared" si="387"/>
        <v>12.597200000000001</v>
      </c>
      <c r="O851" s="264">
        <f t="shared" si="388"/>
        <v>0.12079999999999999</v>
      </c>
      <c r="P851" s="264">
        <f t="shared" si="389"/>
        <v>8.7749999999999986</v>
      </c>
      <c r="Q851" s="264">
        <f t="shared" si="390"/>
        <v>9.5764999999999993</v>
      </c>
      <c r="R851" s="264">
        <f t="shared" si="391"/>
        <v>10.083</v>
      </c>
      <c r="S851" s="264">
        <f t="shared" si="392"/>
        <v>10.3635</v>
      </c>
      <c r="T851" s="264">
        <f t="shared" si="393"/>
        <v>10.814</v>
      </c>
      <c r="U851" s="264">
        <f t="shared" si="394"/>
        <v>11.131</v>
      </c>
      <c r="V851" s="264">
        <f t="shared" si="395"/>
        <v>11.619</v>
      </c>
      <c r="W851" s="264">
        <f t="shared" si="396"/>
        <v>12.597000000000001</v>
      </c>
      <c r="X851" s="264">
        <f t="shared" si="397"/>
        <v>13.673999999999999</v>
      </c>
      <c r="Y851" s="264">
        <f t="shared" si="398"/>
        <v>14.2965</v>
      </c>
      <c r="Z851" s="264">
        <f t="shared" si="399"/>
        <v>14.737</v>
      </c>
      <c r="AA851" s="264">
        <f t="shared" si="400"/>
        <v>15.419499999999999</v>
      </c>
      <c r="AB851" s="264">
        <f t="shared" si="401"/>
        <v>15.883500000000002</v>
      </c>
      <c r="AC851" s="264">
        <f t="shared" si="402"/>
        <v>16.805500000000002</v>
      </c>
      <c r="AD851" s="264">
        <f t="shared" si="403"/>
        <v>18.54</v>
      </c>
      <c r="AF851" s="266">
        <v>849</v>
      </c>
      <c r="AG851" s="266">
        <v>-3.32E-2</v>
      </c>
      <c r="AH851" s="266">
        <v>12.9102</v>
      </c>
      <c r="AI851" s="266">
        <v>0.11656999999999999</v>
      </c>
      <c r="AJ851" s="266">
        <v>9.0239999999999991</v>
      </c>
      <c r="AK851" s="266">
        <v>9.8559999999999999</v>
      </c>
      <c r="AL851" s="266">
        <v>10.377000000000001</v>
      </c>
      <c r="AM851" s="266">
        <v>10.664</v>
      </c>
      <c r="AN851" s="266">
        <v>11.122999999999999</v>
      </c>
      <c r="AO851" s="266">
        <v>11.444000000000001</v>
      </c>
      <c r="AP851" s="266">
        <v>11.935</v>
      </c>
      <c r="AQ851" s="266">
        <v>12.91</v>
      </c>
      <c r="AR851" s="266">
        <v>13.968</v>
      </c>
      <c r="AS851" s="266">
        <v>14.571999999999999</v>
      </c>
      <c r="AT851" s="266">
        <v>14.996</v>
      </c>
      <c r="AU851" s="266">
        <v>15.648</v>
      </c>
      <c r="AV851" s="266">
        <v>16.088000000000001</v>
      </c>
      <c r="AW851" s="266">
        <v>16.952999999999999</v>
      </c>
      <c r="AX851" s="266">
        <v>18.548999999999999</v>
      </c>
      <c r="BA851" s="372">
        <v>849</v>
      </c>
      <c r="BB851" s="372">
        <v>-0.30549999999999999</v>
      </c>
      <c r="BC851" s="372">
        <v>12.2842</v>
      </c>
      <c r="BD851" s="372">
        <v>0.12503</v>
      </c>
      <c r="BE851" s="372">
        <v>8.5259999999999998</v>
      </c>
      <c r="BF851" s="372">
        <v>9.2970000000000006</v>
      </c>
      <c r="BG851" s="372">
        <v>9.7889999999999997</v>
      </c>
      <c r="BH851" s="372">
        <v>10.063000000000001</v>
      </c>
      <c r="BI851" s="372">
        <v>10.505000000000001</v>
      </c>
      <c r="BJ851" s="372">
        <v>10.818</v>
      </c>
      <c r="BK851" s="372">
        <v>11.303000000000001</v>
      </c>
      <c r="BL851" s="372">
        <v>12.284000000000001</v>
      </c>
      <c r="BM851" s="372">
        <v>13.38</v>
      </c>
      <c r="BN851" s="372">
        <v>14.021000000000001</v>
      </c>
      <c r="BO851" s="372">
        <v>14.478</v>
      </c>
      <c r="BP851" s="372">
        <v>15.191000000000001</v>
      </c>
      <c r="BQ851" s="372">
        <v>15.679</v>
      </c>
      <c r="BR851" s="372">
        <v>16.658000000000001</v>
      </c>
      <c r="BS851" s="372">
        <v>18.530999999999999</v>
      </c>
    </row>
    <row r="852" spans="1:71" x14ac:dyDescent="0.2">
      <c r="A852" s="265">
        <f t="shared" si="404"/>
        <v>12.6035</v>
      </c>
      <c r="B852" s="265">
        <f t="shared" si="405"/>
        <v>11.625</v>
      </c>
      <c r="C852" s="265">
        <f t="shared" si="382"/>
        <v>13.681000000000001</v>
      </c>
      <c r="D852" s="265">
        <f t="shared" si="406"/>
        <v>850</v>
      </c>
      <c r="E852" s="373">
        <f t="shared" si="407"/>
        <v>27.926078028747433</v>
      </c>
      <c r="F852" s="373">
        <f t="shared" si="408"/>
        <v>2.3271731690622861</v>
      </c>
      <c r="G852" s="373">
        <f t="shared" si="409"/>
        <v>36.926078028747433</v>
      </c>
      <c r="H852" s="374">
        <f t="shared" si="410"/>
        <v>0.99580772661143591</v>
      </c>
      <c r="I852" s="374">
        <f t="shared" si="383"/>
        <v>0.95555466596357741</v>
      </c>
      <c r="J852" s="374">
        <f t="shared" si="384"/>
        <v>0.96492524814046232</v>
      </c>
      <c r="K852" s="265" cm="1">
        <f t="array" ref="K852">$G852^gamma_drug4/($G852^gamma_drug4+(AGE_50_drug4+9)^gamma_drug4)</f>
        <v>1</v>
      </c>
      <c r="L852" s="264">
        <f t="shared" si="385"/>
        <v>850</v>
      </c>
      <c r="M852" s="264">
        <f t="shared" si="386"/>
        <v>-0.16949999999999998</v>
      </c>
      <c r="N852" s="264">
        <f t="shared" si="387"/>
        <v>12.60365</v>
      </c>
      <c r="O852" s="264">
        <f t="shared" si="388"/>
        <v>0.12081500000000001</v>
      </c>
      <c r="P852" s="264">
        <f t="shared" si="389"/>
        <v>8.7789999999999999</v>
      </c>
      <c r="Q852" s="264">
        <f t="shared" si="390"/>
        <v>9.5809999999999995</v>
      </c>
      <c r="R852" s="264">
        <f t="shared" si="391"/>
        <v>10.0875</v>
      </c>
      <c r="S852" s="264">
        <f t="shared" si="392"/>
        <v>10.368500000000001</v>
      </c>
      <c r="T852" s="264">
        <f t="shared" si="393"/>
        <v>10.8195</v>
      </c>
      <c r="U852" s="264">
        <f t="shared" si="394"/>
        <v>11.1365</v>
      </c>
      <c r="V852" s="264">
        <f t="shared" si="395"/>
        <v>11.625</v>
      </c>
      <c r="W852" s="264">
        <f t="shared" si="396"/>
        <v>12.6035</v>
      </c>
      <c r="X852" s="264">
        <f t="shared" si="397"/>
        <v>13.681000000000001</v>
      </c>
      <c r="Y852" s="264">
        <f t="shared" si="398"/>
        <v>14.3035</v>
      </c>
      <c r="Z852" s="264">
        <f t="shared" si="399"/>
        <v>14.745000000000001</v>
      </c>
      <c r="AA852" s="264">
        <f t="shared" si="400"/>
        <v>15.4285</v>
      </c>
      <c r="AB852" s="264">
        <f t="shared" si="401"/>
        <v>15.891999999999999</v>
      </c>
      <c r="AC852" s="264">
        <f t="shared" si="402"/>
        <v>16.814999999999998</v>
      </c>
      <c r="AD852" s="264">
        <f t="shared" si="403"/>
        <v>18.5505</v>
      </c>
      <c r="AF852" s="266">
        <v>850</v>
      </c>
      <c r="AG852" s="266">
        <v>-3.3399999999999999E-2</v>
      </c>
      <c r="AH852" s="266">
        <v>12.916399999999999</v>
      </c>
      <c r="AI852" s="266">
        <v>0.11659</v>
      </c>
      <c r="AJ852" s="266">
        <v>9.0280000000000005</v>
      </c>
      <c r="AK852" s="266">
        <v>9.86</v>
      </c>
      <c r="AL852" s="266">
        <v>10.381</v>
      </c>
      <c r="AM852" s="266">
        <v>10.669</v>
      </c>
      <c r="AN852" s="266">
        <v>11.128</v>
      </c>
      <c r="AO852" s="266">
        <v>11.449</v>
      </c>
      <c r="AP852" s="266">
        <v>11.941000000000001</v>
      </c>
      <c r="AQ852" s="266">
        <v>12.916</v>
      </c>
      <c r="AR852" s="266">
        <v>13.975</v>
      </c>
      <c r="AS852" s="266">
        <v>14.579000000000001</v>
      </c>
      <c r="AT852" s="266">
        <v>15.004</v>
      </c>
      <c r="AU852" s="266">
        <v>15.657</v>
      </c>
      <c r="AV852" s="266">
        <v>16.096</v>
      </c>
      <c r="AW852" s="266">
        <v>16.962</v>
      </c>
      <c r="AX852" s="266">
        <v>18.559000000000001</v>
      </c>
      <c r="BA852" s="372">
        <v>850</v>
      </c>
      <c r="BB852" s="372">
        <v>-0.30559999999999998</v>
      </c>
      <c r="BC852" s="372">
        <v>12.290900000000001</v>
      </c>
      <c r="BD852" s="372">
        <v>0.12504000000000001</v>
      </c>
      <c r="BE852" s="372">
        <v>8.5299999999999994</v>
      </c>
      <c r="BF852" s="372">
        <v>9.3019999999999996</v>
      </c>
      <c r="BG852" s="372">
        <v>9.7940000000000005</v>
      </c>
      <c r="BH852" s="372">
        <v>10.068</v>
      </c>
      <c r="BI852" s="372">
        <v>10.510999999999999</v>
      </c>
      <c r="BJ852" s="372">
        <v>10.824</v>
      </c>
      <c r="BK852" s="372">
        <v>11.308999999999999</v>
      </c>
      <c r="BL852" s="372">
        <v>12.291</v>
      </c>
      <c r="BM852" s="372">
        <v>13.387</v>
      </c>
      <c r="BN852" s="372">
        <v>14.028</v>
      </c>
      <c r="BO852" s="372">
        <v>14.486000000000001</v>
      </c>
      <c r="BP852" s="372">
        <v>15.2</v>
      </c>
      <c r="BQ852" s="372">
        <v>15.688000000000001</v>
      </c>
      <c r="BR852" s="372">
        <v>16.667999999999999</v>
      </c>
      <c r="BS852" s="372">
        <v>18.542000000000002</v>
      </c>
    </row>
    <row r="853" spans="1:71" x14ac:dyDescent="0.2">
      <c r="A853" s="265">
        <f t="shared" si="404"/>
        <v>12.6105</v>
      </c>
      <c r="B853" s="265">
        <f t="shared" si="405"/>
        <v>11.6305</v>
      </c>
      <c r="C853" s="265">
        <f t="shared" si="382"/>
        <v>13.687999999999999</v>
      </c>
      <c r="D853" s="265">
        <f t="shared" si="406"/>
        <v>851</v>
      </c>
      <c r="E853" s="373">
        <f t="shared" si="407"/>
        <v>27.958932238193018</v>
      </c>
      <c r="F853" s="373">
        <f t="shared" si="408"/>
        <v>2.3299110198494182</v>
      </c>
      <c r="G853" s="373">
        <f t="shared" si="409"/>
        <v>36.958932238193015</v>
      </c>
      <c r="H853" s="374">
        <f t="shared" si="410"/>
        <v>0.99582384591586248</v>
      </c>
      <c r="I853" s="374">
        <f t="shared" si="383"/>
        <v>0.9556685917558545</v>
      </c>
      <c r="J853" s="374">
        <f t="shared" si="384"/>
        <v>0.96500342163213193</v>
      </c>
      <c r="K853" s="265" cm="1">
        <f t="array" ref="K853">$G853^gamma_drug4/($G853^gamma_drug4+(AGE_50_drug4+9)^gamma_drug4)</f>
        <v>1</v>
      </c>
      <c r="L853" s="264">
        <f t="shared" si="385"/>
        <v>851</v>
      </c>
      <c r="M853" s="264">
        <f t="shared" si="386"/>
        <v>-0.1696</v>
      </c>
      <c r="N853" s="264">
        <f t="shared" si="387"/>
        <v>12.610099999999999</v>
      </c>
      <c r="O853" s="264">
        <f t="shared" si="388"/>
        <v>0.12082999999999999</v>
      </c>
      <c r="P853" s="264">
        <f t="shared" si="389"/>
        <v>8.7835000000000001</v>
      </c>
      <c r="Q853" s="264">
        <f t="shared" si="390"/>
        <v>9.5850000000000009</v>
      </c>
      <c r="R853" s="264">
        <f t="shared" si="391"/>
        <v>10.092499999999999</v>
      </c>
      <c r="S853" s="264">
        <f t="shared" si="392"/>
        <v>10.373999999999999</v>
      </c>
      <c r="T853" s="264">
        <f t="shared" si="393"/>
        <v>10.824999999999999</v>
      </c>
      <c r="U853" s="264">
        <f t="shared" si="394"/>
        <v>11.141999999999999</v>
      </c>
      <c r="V853" s="264">
        <f t="shared" si="395"/>
        <v>11.6305</v>
      </c>
      <c r="W853" s="264">
        <f t="shared" si="396"/>
        <v>12.6105</v>
      </c>
      <c r="X853" s="264">
        <f t="shared" si="397"/>
        <v>13.687999999999999</v>
      </c>
      <c r="Y853" s="264">
        <f t="shared" si="398"/>
        <v>14.311</v>
      </c>
      <c r="Z853" s="264">
        <f t="shared" si="399"/>
        <v>14.7525</v>
      </c>
      <c r="AA853" s="264">
        <f t="shared" si="400"/>
        <v>15.436499999999999</v>
      </c>
      <c r="AB853" s="264">
        <f t="shared" si="401"/>
        <v>15.901</v>
      </c>
      <c r="AC853" s="264">
        <f t="shared" si="402"/>
        <v>16.8245</v>
      </c>
      <c r="AD853" s="264">
        <f t="shared" si="403"/>
        <v>18.561500000000002</v>
      </c>
      <c r="AF853" s="266">
        <v>851</v>
      </c>
      <c r="AG853" s="266">
        <v>-3.3599999999999998E-2</v>
      </c>
      <c r="AH853" s="266">
        <v>12.922599999999999</v>
      </c>
      <c r="AI853" s="266">
        <v>0.11661000000000001</v>
      </c>
      <c r="AJ853" s="266">
        <v>9.032</v>
      </c>
      <c r="AK853" s="266">
        <v>9.8640000000000008</v>
      </c>
      <c r="AL853" s="266">
        <v>10.385999999999999</v>
      </c>
      <c r="AM853" s="266">
        <v>10.673999999999999</v>
      </c>
      <c r="AN853" s="266">
        <v>11.132999999999999</v>
      </c>
      <c r="AO853" s="266">
        <v>11.454000000000001</v>
      </c>
      <c r="AP853" s="266">
        <v>11.946</v>
      </c>
      <c r="AQ853" s="266">
        <v>12.923</v>
      </c>
      <c r="AR853" s="266">
        <v>13.981</v>
      </c>
      <c r="AS853" s="266">
        <v>14.586</v>
      </c>
      <c r="AT853" s="266">
        <v>15.010999999999999</v>
      </c>
      <c r="AU853" s="266">
        <v>15.664999999999999</v>
      </c>
      <c r="AV853" s="266">
        <v>16.105</v>
      </c>
      <c r="AW853" s="266">
        <v>16.971</v>
      </c>
      <c r="AX853" s="266">
        <v>18.57</v>
      </c>
      <c r="BA853" s="372">
        <v>851</v>
      </c>
      <c r="BB853" s="372">
        <v>-0.30559999999999998</v>
      </c>
      <c r="BC853" s="372">
        <v>12.297599999999999</v>
      </c>
      <c r="BD853" s="372">
        <v>0.12504999999999999</v>
      </c>
      <c r="BE853" s="372">
        <v>8.5350000000000001</v>
      </c>
      <c r="BF853" s="372">
        <v>9.3059999999999992</v>
      </c>
      <c r="BG853" s="372">
        <v>9.7989999999999995</v>
      </c>
      <c r="BH853" s="372">
        <v>10.074</v>
      </c>
      <c r="BI853" s="372">
        <v>10.516999999999999</v>
      </c>
      <c r="BJ853" s="372">
        <v>10.83</v>
      </c>
      <c r="BK853" s="372">
        <v>11.315</v>
      </c>
      <c r="BL853" s="372">
        <v>12.298</v>
      </c>
      <c r="BM853" s="372">
        <v>13.395</v>
      </c>
      <c r="BN853" s="372">
        <v>14.036</v>
      </c>
      <c r="BO853" s="372">
        <v>14.494</v>
      </c>
      <c r="BP853" s="372">
        <v>15.208</v>
      </c>
      <c r="BQ853" s="372">
        <v>15.696999999999999</v>
      </c>
      <c r="BR853" s="372">
        <v>16.678000000000001</v>
      </c>
      <c r="BS853" s="372">
        <v>18.553000000000001</v>
      </c>
    </row>
    <row r="854" spans="1:71" x14ac:dyDescent="0.2">
      <c r="A854" s="265">
        <f t="shared" si="404"/>
        <v>12.6165</v>
      </c>
      <c r="B854" s="265">
        <f t="shared" si="405"/>
        <v>11.6365</v>
      </c>
      <c r="C854" s="265">
        <f t="shared" si="382"/>
        <v>13.695</v>
      </c>
      <c r="D854" s="265">
        <f t="shared" si="406"/>
        <v>852</v>
      </c>
      <c r="E854" s="373">
        <f t="shared" si="407"/>
        <v>27.991786447638603</v>
      </c>
      <c r="F854" s="373">
        <f t="shared" si="408"/>
        <v>2.3326488706365502</v>
      </c>
      <c r="G854" s="373">
        <f t="shared" si="409"/>
        <v>36.991786447638603</v>
      </c>
      <c r="H854" s="374">
        <f t="shared" si="410"/>
        <v>0.99583988925990063</v>
      </c>
      <c r="I854" s="374">
        <f t="shared" si="383"/>
        <v>0.95578213818066216</v>
      </c>
      <c r="J854" s="374">
        <f t="shared" si="384"/>
        <v>0.9650813579613442</v>
      </c>
      <c r="K854" s="265" cm="1">
        <f t="array" ref="K854">$G854^gamma_drug4/($G854^gamma_drug4+(AGE_50_drug4+9)^gamma_drug4)</f>
        <v>1</v>
      </c>
      <c r="L854" s="264">
        <f t="shared" si="385"/>
        <v>852</v>
      </c>
      <c r="M854" s="264">
        <f t="shared" si="386"/>
        <v>-0.16970000000000002</v>
      </c>
      <c r="N854" s="264">
        <f t="shared" si="387"/>
        <v>12.6165</v>
      </c>
      <c r="O854" s="264">
        <f t="shared" si="388"/>
        <v>0.12084500000000001</v>
      </c>
      <c r="P854" s="264">
        <f t="shared" si="389"/>
        <v>8.7874999999999996</v>
      </c>
      <c r="Q854" s="264">
        <f t="shared" si="390"/>
        <v>9.59</v>
      </c>
      <c r="R854" s="264">
        <f t="shared" si="391"/>
        <v>10.0975</v>
      </c>
      <c r="S854" s="264">
        <f t="shared" si="392"/>
        <v>10.379000000000001</v>
      </c>
      <c r="T854" s="264">
        <f t="shared" si="393"/>
        <v>10.83</v>
      </c>
      <c r="U854" s="264">
        <f t="shared" si="394"/>
        <v>11.147500000000001</v>
      </c>
      <c r="V854" s="264">
        <f t="shared" si="395"/>
        <v>11.6365</v>
      </c>
      <c r="W854" s="264">
        <f t="shared" si="396"/>
        <v>12.6165</v>
      </c>
      <c r="X854" s="264">
        <f t="shared" si="397"/>
        <v>13.695</v>
      </c>
      <c r="Y854" s="264">
        <f t="shared" si="398"/>
        <v>14.318999999999999</v>
      </c>
      <c r="Z854" s="264">
        <f t="shared" si="399"/>
        <v>14.7605</v>
      </c>
      <c r="AA854" s="264">
        <f t="shared" si="400"/>
        <v>15.445</v>
      </c>
      <c r="AB854" s="264">
        <f t="shared" si="401"/>
        <v>15.9095</v>
      </c>
      <c r="AC854" s="264">
        <f t="shared" si="402"/>
        <v>16.833500000000001</v>
      </c>
      <c r="AD854" s="264">
        <f t="shared" si="403"/>
        <v>18.571999999999999</v>
      </c>
      <c r="AF854" s="266">
        <v>852</v>
      </c>
      <c r="AG854" s="266">
        <v>-3.3700000000000001E-2</v>
      </c>
      <c r="AH854" s="266">
        <v>12.928800000000001</v>
      </c>
      <c r="AI854" s="266">
        <v>0.11663</v>
      </c>
      <c r="AJ854" s="266">
        <v>9.0359999999999996</v>
      </c>
      <c r="AK854" s="266">
        <v>9.8689999999999998</v>
      </c>
      <c r="AL854" s="266">
        <v>10.391</v>
      </c>
      <c r="AM854" s="266">
        <v>10.679</v>
      </c>
      <c r="AN854" s="266">
        <v>11.138</v>
      </c>
      <c r="AO854" s="266">
        <v>11.46</v>
      </c>
      <c r="AP854" s="266">
        <v>11.952</v>
      </c>
      <c r="AQ854" s="266">
        <v>12.929</v>
      </c>
      <c r="AR854" s="266">
        <v>13.988</v>
      </c>
      <c r="AS854" s="266">
        <v>14.593999999999999</v>
      </c>
      <c r="AT854" s="266">
        <v>15.019</v>
      </c>
      <c r="AU854" s="266">
        <v>15.673</v>
      </c>
      <c r="AV854" s="266">
        <v>16.113</v>
      </c>
      <c r="AW854" s="266">
        <v>16.98</v>
      </c>
      <c r="AX854" s="266">
        <v>18.579999999999998</v>
      </c>
      <c r="BA854" s="372">
        <v>852</v>
      </c>
      <c r="BB854" s="372">
        <v>-0.30570000000000003</v>
      </c>
      <c r="BC854" s="372">
        <v>12.3042</v>
      </c>
      <c r="BD854" s="372">
        <v>0.12506</v>
      </c>
      <c r="BE854" s="372">
        <v>8.5389999999999997</v>
      </c>
      <c r="BF854" s="372">
        <v>9.3109999999999999</v>
      </c>
      <c r="BG854" s="372">
        <v>9.8040000000000003</v>
      </c>
      <c r="BH854" s="372">
        <v>10.079000000000001</v>
      </c>
      <c r="BI854" s="372">
        <v>10.522</v>
      </c>
      <c r="BJ854" s="372">
        <v>10.835000000000001</v>
      </c>
      <c r="BK854" s="372">
        <v>11.321</v>
      </c>
      <c r="BL854" s="372">
        <v>12.304</v>
      </c>
      <c r="BM854" s="372">
        <v>13.401999999999999</v>
      </c>
      <c r="BN854" s="372">
        <v>14.044</v>
      </c>
      <c r="BO854" s="372">
        <v>14.502000000000001</v>
      </c>
      <c r="BP854" s="372">
        <v>15.217000000000001</v>
      </c>
      <c r="BQ854" s="372">
        <v>15.706</v>
      </c>
      <c r="BR854" s="372">
        <v>16.687000000000001</v>
      </c>
      <c r="BS854" s="372">
        <v>18.564</v>
      </c>
    </row>
    <row r="855" spans="1:71" x14ac:dyDescent="0.2">
      <c r="A855" s="265">
        <f t="shared" si="404"/>
        <v>12.623000000000001</v>
      </c>
      <c r="B855" s="265">
        <f t="shared" si="405"/>
        <v>11.6425</v>
      </c>
      <c r="C855" s="265">
        <f t="shared" si="382"/>
        <v>13.702</v>
      </c>
      <c r="D855" s="265">
        <f t="shared" si="406"/>
        <v>853</v>
      </c>
      <c r="E855" s="373">
        <f t="shared" si="407"/>
        <v>28.024640657084188</v>
      </c>
      <c r="F855" s="373">
        <f t="shared" si="408"/>
        <v>2.3353867214236823</v>
      </c>
      <c r="G855" s="373">
        <f t="shared" si="409"/>
        <v>37.024640657084191</v>
      </c>
      <c r="H855" s="374">
        <f t="shared" si="410"/>
        <v>0.99585585706651347</v>
      </c>
      <c r="I855" s="374">
        <f t="shared" si="383"/>
        <v>0.95589530676759693</v>
      </c>
      <c r="J855" s="374">
        <f t="shared" si="384"/>
        <v>0.96515905802931234</v>
      </c>
      <c r="K855" s="265" cm="1">
        <f t="array" ref="K855">$G855^gamma_drug4/($G855^gamma_drug4+(AGE_50_drug4+9)^gamma_drug4)</f>
        <v>1</v>
      </c>
      <c r="L855" s="264">
        <f t="shared" si="385"/>
        <v>853</v>
      </c>
      <c r="M855" s="264">
        <f t="shared" si="386"/>
        <v>-0.16985</v>
      </c>
      <c r="N855" s="264">
        <f t="shared" si="387"/>
        <v>12.622949999999999</v>
      </c>
      <c r="O855" s="264">
        <f t="shared" si="388"/>
        <v>0.12086</v>
      </c>
      <c r="P855" s="264">
        <f t="shared" si="389"/>
        <v>8.7919999999999998</v>
      </c>
      <c r="Q855" s="264">
        <f t="shared" si="390"/>
        <v>9.5945</v>
      </c>
      <c r="R855" s="264">
        <f t="shared" si="391"/>
        <v>10.102</v>
      </c>
      <c r="S855" s="264">
        <f t="shared" si="392"/>
        <v>10.3835</v>
      </c>
      <c r="T855" s="264">
        <f t="shared" si="393"/>
        <v>10.8355</v>
      </c>
      <c r="U855" s="264">
        <f t="shared" si="394"/>
        <v>11.152999999999999</v>
      </c>
      <c r="V855" s="264">
        <f t="shared" si="395"/>
        <v>11.6425</v>
      </c>
      <c r="W855" s="264">
        <f t="shared" si="396"/>
        <v>12.623000000000001</v>
      </c>
      <c r="X855" s="264">
        <f t="shared" si="397"/>
        <v>13.702</v>
      </c>
      <c r="Y855" s="264">
        <f t="shared" si="398"/>
        <v>14.326499999999999</v>
      </c>
      <c r="Z855" s="264">
        <f t="shared" si="399"/>
        <v>14.768000000000001</v>
      </c>
      <c r="AA855" s="264">
        <f t="shared" si="400"/>
        <v>15.452999999999999</v>
      </c>
      <c r="AB855" s="264">
        <f t="shared" si="401"/>
        <v>15.917999999999999</v>
      </c>
      <c r="AC855" s="264">
        <f t="shared" si="402"/>
        <v>16.843</v>
      </c>
      <c r="AD855" s="264">
        <f t="shared" si="403"/>
        <v>18.5825</v>
      </c>
      <c r="AF855" s="266">
        <v>853</v>
      </c>
      <c r="AG855" s="266">
        <v>-3.39E-2</v>
      </c>
      <c r="AH855" s="266">
        <v>12.935</v>
      </c>
      <c r="AI855" s="266">
        <v>0.11665</v>
      </c>
      <c r="AJ855" s="266">
        <v>9.0399999999999991</v>
      </c>
      <c r="AK855" s="266">
        <v>9.8729999999999993</v>
      </c>
      <c r="AL855" s="266">
        <v>10.395</v>
      </c>
      <c r="AM855" s="266">
        <v>10.683</v>
      </c>
      <c r="AN855" s="266">
        <v>11.143000000000001</v>
      </c>
      <c r="AO855" s="266">
        <v>11.465</v>
      </c>
      <c r="AP855" s="266">
        <v>11.958</v>
      </c>
      <c r="AQ855" s="266">
        <v>12.935</v>
      </c>
      <c r="AR855" s="266">
        <v>13.994999999999999</v>
      </c>
      <c r="AS855" s="266">
        <v>14.601000000000001</v>
      </c>
      <c r="AT855" s="266">
        <v>15.026</v>
      </c>
      <c r="AU855" s="266">
        <v>15.680999999999999</v>
      </c>
      <c r="AV855" s="266">
        <v>16.120999999999999</v>
      </c>
      <c r="AW855" s="266">
        <v>16.989000000000001</v>
      </c>
      <c r="AX855" s="266">
        <v>18.59</v>
      </c>
      <c r="BA855" s="372">
        <v>853</v>
      </c>
      <c r="BB855" s="372">
        <v>-0.30580000000000002</v>
      </c>
      <c r="BC855" s="372">
        <v>12.3109</v>
      </c>
      <c r="BD855" s="372">
        <v>0.12506999999999999</v>
      </c>
      <c r="BE855" s="372">
        <v>8.5440000000000005</v>
      </c>
      <c r="BF855" s="372">
        <v>9.3160000000000007</v>
      </c>
      <c r="BG855" s="372">
        <v>9.8089999999999993</v>
      </c>
      <c r="BH855" s="372">
        <v>10.084</v>
      </c>
      <c r="BI855" s="372">
        <v>10.528</v>
      </c>
      <c r="BJ855" s="372">
        <v>10.840999999999999</v>
      </c>
      <c r="BK855" s="372">
        <v>11.327</v>
      </c>
      <c r="BL855" s="372">
        <v>12.311</v>
      </c>
      <c r="BM855" s="372">
        <v>13.409000000000001</v>
      </c>
      <c r="BN855" s="372">
        <v>14.052</v>
      </c>
      <c r="BO855" s="372">
        <v>14.51</v>
      </c>
      <c r="BP855" s="372">
        <v>15.225</v>
      </c>
      <c r="BQ855" s="372">
        <v>15.715</v>
      </c>
      <c r="BR855" s="372">
        <v>16.696999999999999</v>
      </c>
      <c r="BS855" s="372">
        <v>18.574999999999999</v>
      </c>
    </row>
    <row r="856" spans="1:71" x14ac:dyDescent="0.2">
      <c r="A856" s="265">
        <f t="shared" si="404"/>
        <v>12.6295</v>
      </c>
      <c r="B856" s="265">
        <f t="shared" si="405"/>
        <v>11.648</v>
      </c>
      <c r="C856" s="265">
        <f t="shared" si="382"/>
        <v>13.7095</v>
      </c>
      <c r="D856" s="265">
        <f t="shared" si="406"/>
        <v>854</v>
      </c>
      <c r="E856" s="373">
        <f t="shared" si="407"/>
        <v>28.057494866529773</v>
      </c>
      <c r="F856" s="373">
        <f t="shared" si="408"/>
        <v>2.3381245722108144</v>
      </c>
      <c r="G856" s="373">
        <f t="shared" si="409"/>
        <v>37.057494866529773</v>
      </c>
      <c r="H856" s="374">
        <f t="shared" si="410"/>
        <v>0.99587174975595372</v>
      </c>
      <c r="I856" s="374">
        <f t="shared" si="383"/>
        <v>0.95600809903914807</v>
      </c>
      <c r="J856" s="374">
        <f t="shared" si="384"/>
        <v>0.96523652273317739</v>
      </c>
      <c r="K856" s="265" cm="1">
        <f t="array" ref="K856">$G856^gamma_drug4/($G856^gamma_drug4+(AGE_50_drug4+9)^gamma_drug4)</f>
        <v>1</v>
      </c>
      <c r="L856" s="264">
        <f t="shared" si="385"/>
        <v>854</v>
      </c>
      <c r="M856" s="264">
        <f t="shared" si="386"/>
        <v>-0.16994999999999999</v>
      </c>
      <c r="N856" s="264">
        <f t="shared" si="387"/>
        <v>12.629350000000001</v>
      </c>
      <c r="O856" s="264">
        <f t="shared" si="388"/>
        <v>0.12088</v>
      </c>
      <c r="P856" s="264">
        <f t="shared" si="389"/>
        <v>8.7959999999999994</v>
      </c>
      <c r="Q856" s="264">
        <f t="shared" si="390"/>
        <v>9.5990000000000002</v>
      </c>
      <c r="R856" s="264">
        <f t="shared" si="391"/>
        <v>10.106999999999999</v>
      </c>
      <c r="S856" s="264">
        <f t="shared" si="392"/>
        <v>10.388500000000001</v>
      </c>
      <c r="T856" s="264">
        <f t="shared" si="393"/>
        <v>10.840499999999999</v>
      </c>
      <c r="U856" s="264">
        <f t="shared" si="394"/>
        <v>11.1585</v>
      </c>
      <c r="V856" s="264">
        <f t="shared" si="395"/>
        <v>11.648</v>
      </c>
      <c r="W856" s="264">
        <f t="shared" si="396"/>
        <v>12.6295</v>
      </c>
      <c r="X856" s="264">
        <f t="shared" si="397"/>
        <v>13.7095</v>
      </c>
      <c r="Y856" s="264">
        <f t="shared" si="398"/>
        <v>14.334</v>
      </c>
      <c r="Z856" s="264">
        <f t="shared" si="399"/>
        <v>14.776</v>
      </c>
      <c r="AA856" s="264">
        <f t="shared" si="400"/>
        <v>15.461500000000001</v>
      </c>
      <c r="AB856" s="264">
        <f t="shared" si="401"/>
        <v>15.927</v>
      </c>
      <c r="AC856" s="264">
        <f t="shared" si="402"/>
        <v>16.852499999999999</v>
      </c>
      <c r="AD856" s="264">
        <f t="shared" si="403"/>
        <v>18.593</v>
      </c>
      <c r="AF856" s="266">
        <v>854</v>
      </c>
      <c r="AG856" s="266">
        <v>-3.4000000000000002E-2</v>
      </c>
      <c r="AH856" s="266">
        <v>12.9411</v>
      </c>
      <c r="AI856" s="266">
        <v>0.11667</v>
      </c>
      <c r="AJ856" s="266">
        <v>9.0440000000000005</v>
      </c>
      <c r="AK856" s="266">
        <v>9.8770000000000007</v>
      </c>
      <c r="AL856" s="266">
        <v>10.4</v>
      </c>
      <c r="AM856" s="266">
        <v>10.688000000000001</v>
      </c>
      <c r="AN856" s="266">
        <v>11.148</v>
      </c>
      <c r="AO856" s="266">
        <v>11.47</v>
      </c>
      <c r="AP856" s="266">
        <v>11.962999999999999</v>
      </c>
      <c r="AQ856" s="266">
        <v>12.941000000000001</v>
      </c>
      <c r="AR856" s="266">
        <v>14.002000000000001</v>
      </c>
      <c r="AS856" s="266">
        <v>14.608000000000001</v>
      </c>
      <c r="AT856" s="266">
        <v>15.034000000000001</v>
      </c>
      <c r="AU856" s="266">
        <v>15.689</v>
      </c>
      <c r="AV856" s="266">
        <v>16.13</v>
      </c>
      <c r="AW856" s="266">
        <v>16.998000000000001</v>
      </c>
      <c r="AX856" s="266">
        <v>18.600000000000001</v>
      </c>
      <c r="BA856" s="372">
        <v>854</v>
      </c>
      <c r="BB856" s="372">
        <v>-0.30590000000000001</v>
      </c>
      <c r="BC856" s="372">
        <v>12.317600000000001</v>
      </c>
      <c r="BD856" s="372">
        <v>0.12509000000000001</v>
      </c>
      <c r="BE856" s="372">
        <v>8.548</v>
      </c>
      <c r="BF856" s="372">
        <v>9.3209999999999997</v>
      </c>
      <c r="BG856" s="372">
        <v>9.8140000000000001</v>
      </c>
      <c r="BH856" s="372">
        <v>10.089</v>
      </c>
      <c r="BI856" s="372">
        <v>10.532999999999999</v>
      </c>
      <c r="BJ856" s="372">
        <v>10.847</v>
      </c>
      <c r="BK856" s="372">
        <v>11.333</v>
      </c>
      <c r="BL856" s="372">
        <v>12.318</v>
      </c>
      <c r="BM856" s="372">
        <v>13.417</v>
      </c>
      <c r="BN856" s="372">
        <v>14.06</v>
      </c>
      <c r="BO856" s="372">
        <v>14.518000000000001</v>
      </c>
      <c r="BP856" s="372">
        <v>15.234</v>
      </c>
      <c r="BQ856" s="372">
        <v>15.724</v>
      </c>
      <c r="BR856" s="372">
        <v>16.707000000000001</v>
      </c>
      <c r="BS856" s="372">
        <v>18.585999999999999</v>
      </c>
    </row>
    <row r="857" spans="1:71" x14ac:dyDescent="0.2">
      <c r="A857" s="265">
        <f t="shared" si="404"/>
        <v>12.6355</v>
      </c>
      <c r="B857" s="265">
        <f t="shared" si="405"/>
        <v>11.654</v>
      </c>
      <c r="C857" s="265">
        <f t="shared" si="382"/>
        <v>13.7165</v>
      </c>
      <c r="D857" s="265">
        <f t="shared" si="406"/>
        <v>855</v>
      </c>
      <c r="E857" s="373">
        <f t="shared" si="407"/>
        <v>28.090349075975361</v>
      </c>
      <c r="F857" s="373">
        <f t="shared" si="408"/>
        <v>2.3408624229979464</v>
      </c>
      <c r="G857" s="373">
        <f t="shared" si="409"/>
        <v>37.090349075975361</v>
      </c>
      <c r="H857" s="374">
        <f t="shared" si="410"/>
        <v>0.9958875677457828</v>
      </c>
      <c r="I857" s="374">
        <f t="shared" si="383"/>
        <v>0.95612051651073326</v>
      </c>
      <c r="J857" s="374">
        <f t="shared" si="384"/>
        <v>0.96531375296602884</v>
      </c>
      <c r="K857" s="265" cm="1">
        <f t="array" ref="K857">$G857^gamma_drug4/($G857^gamma_drug4+(AGE_50_drug4+9)^gamma_drug4)</f>
        <v>1</v>
      </c>
      <c r="L857" s="264">
        <f t="shared" si="385"/>
        <v>855</v>
      </c>
      <c r="M857" s="264">
        <f t="shared" si="386"/>
        <v>-0.17005000000000001</v>
      </c>
      <c r="N857" s="264">
        <f t="shared" si="387"/>
        <v>12.63575</v>
      </c>
      <c r="O857" s="264">
        <f t="shared" si="388"/>
        <v>0.120895</v>
      </c>
      <c r="P857" s="264">
        <f t="shared" si="389"/>
        <v>8.8000000000000007</v>
      </c>
      <c r="Q857" s="264">
        <f t="shared" si="390"/>
        <v>9.6039999999999992</v>
      </c>
      <c r="R857" s="264">
        <f t="shared" si="391"/>
        <v>10.111499999999999</v>
      </c>
      <c r="S857" s="264">
        <f t="shared" si="392"/>
        <v>10.394</v>
      </c>
      <c r="T857" s="264">
        <f t="shared" si="393"/>
        <v>10.846</v>
      </c>
      <c r="U857" s="264">
        <f t="shared" si="394"/>
        <v>11.164</v>
      </c>
      <c r="V857" s="264">
        <f t="shared" si="395"/>
        <v>11.654</v>
      </c>
      <c r="W857" s="264">
        <f t="shared" si="396"/>
        <v>12.6355</v>
      </c>
      <c r="X857" s="264">
        <f t="shared" si="397"/>
        <v>13.7165</v>
      </c>
      <c r="Y857" s="264">
        <f t="shared" si="398"/>
        <v>14.341000000000001</v>
      </c>
      <c r="Z857" s="264">
        <f t="shared" si="399"/>
        <v>14.783999999999999</v>
      </c>
      <c r="AA857" s="264">
        <f t="shared" si="400"/>
        <v>15.469999999999999</v>
      </c>
      <c r="AB857" s="264">
        <f t="shared" si="401"/>
        <v>15.935500000000001</v>
      </c>
      <c r="AC857" s="264">
        <f t="shared" si="402"/>
        <v>16.861499999999999</v>
      </c>
      <c r="AD857" s="264">
        <f t="shared" si="403"/>
        <v>18.603999999999999</v>
      </c>
      <c r="AF857" s="266">
        <v>855</v>
      </c>
      <c r="AG857" s="266">
        <v>-3.4200000000000001E-2</v>
      </c>
      <c r="AH857" s="266">
        <v>12.9473</v>
      </c>
      <c r="AI857" s="266">
        <v>0.11669</v>
      </c>
      <c r="AJ857" s="266">
        <v>9.048</v>
      </c>
      <c r="AK857" s="266">
        <v>9.8819999999999997</v>
      </c>
      <c r="AL857" s="266">
        <v>10.404</v>
      </c>
      <c r="AM857" s="266">
        <v>10.693</v>
      </c>
      <c r="AN857" s="266">
        <v>11.153</v>
      </c>
      <c r="AO857" s="266">
        <v>11.475</v>
      </c>
      <c r="AP857" s="266">
        <v>11.968999999999999</v>
      </c>
      <c r="AQ857" s="266">
        <v>12.946999999999999</v>
      </c>
      <c r="AR857" s="266">
        <v>14.009</v>
      </c>
      <c r="AS857" s="266">
        <v>14.615</v>
      </c>
      <c r="AT857" s="266">
        <v>15.042</v>
      </c>
      <c r="AU857" s="266">
        <v>15.696999999999999</v>
      </c>
      <c r="AV857" s="266">
        <v>16.138000000000002</v>
      </c>
      <c r="AW857" s="266">
        <v>17.007000000000001</v>
      </c>
      <c r="AX857" s="266">
        <v>18.611000000000001</v>
      </c>
      <c r="BA857" s="372">
        <v>855</v>
      </c>
      <c r="BB857" s="372">
        <v>-0.30590000000000001</v>
      </c>
      <c r="BC857" s="372">
        <v>12.324199999999999</v>
      </c>
      <c r="BD857" s="372">
        <v>0.12509999999999999</v>
      </c>
      <c r="BE857" s="372">
        <v>8.5519999999999996</v>
      </c>
      <c r="BF857" s="372">
        <v>9.3260000000000005</v>
      </c>
      <c r="BG857" s="372">
        <v>9.8190000000000008</v>
      </c>
      <c r="BH857" s="372">
        <v>10.095000000000001</v>
      </c>
      <c r="BI857" s="372">
        <v>10.539</v>
      </c>
      <c r="BJ857" s="372">
        <v>10.853</v>
      </c>
      <c r="BK857" s="372">
        <v>11.339</v>
      </c>
      <c r="BL857" s="372">
        <v>12.324</v>
      </c>
      <c r="BM857" s="372">
        <v>13.423999999999999</v>
      </c>
      <c r="BN857" s="372">
        <v>14.067</v>
      </c>
      <c r="BO857" s="372">
        <v>14.526</v>
      </c>
      <c r="BP857" s="372">
        <v>15.243</v>
      </c>
      <c r="BQ857" s="372">
        <v>15.733000000000001</v>
      </c>
      <c r="BR857" s="372">
        <v>16.716000000000001</v>
      </c>
      <c r="BS857" s="372">
        <v>18.597000000000001</v>
      </c>
    </row>
    <row r="858" spans="1:71" x14ac:dyDescent="0.2">
      <c r="A858" s="265">
        <f t="shared" si="404"/>
        <v>12.6425</v>
      </c>
      <c r="B858" s="265">
        <f t="shared" si="405"/>
        <v>11.659500000000001</v>
      </c>
      <c r="C858" s="265">
        <f t="shared" si="382"/>
        <v>13.7235</v>
      </c>
      <c r="D858" s="265">
        <f t="shared" si="406"/>
        <v>856</v>
      </c>
      <c r="E858" s="373">
        <f t="shared" si="407"/>
        <v>28.123203285420946</v>
      </c>
      <c r="F858" s="373">
        <f t="shared" si="408"/>
        <v>2.3436002737850785</v>
      </c>
      <c r="G858" s="373">
        <f t="shared" si="409"/>
        <v>37.123203285420942</v>
      </c>
      <c r="H858" s="374">
        <f t="shared" si="410"/>
        <v>0.9959033114508905</v>
      </c>
      <c r="I858" s="374">
        <f t="shared" si="383"/>
        <v>0.95623256069073481</v>
      </c>
      <c r="J858" s="374">
        <f t="shared" si="384"/>
        <v>0.96539074961692561</v>
      </c>
      <c r="K858" s="265" cm="1">
        <f t="array" ref="K858">$G858^gamma_drug4/($G858^gamma_drug4+(AGE_50_drug4+9)^gamma_drug4)</f>
        <v>1</v>
      </c>
      <c r="L858" s="264">
        <f t="shared" si="385"/>
        <v>856</v>
      </c>
      <c r="M858" s="264">
        <f t="shared" si="386"/>
        <v>-0.17015</v>
      </c>
      <c r="N858" s="264">
        <f t="shared" si="387"/>
        <v>12.642199999999999</v>
      </c>
      <c r="O858" s="264">
        <f t="shared" si="388"/>
        <v>0.12090999999999999</v>
      </c>
      <c r="P858" s="264">
        <f t="shared" si="389"/>
        <v>8.8040000000000003</v>
      </c>
      <c r="Q858" s="264">
        <f t="shared" si="390"/>
        <v>9.6084999999999994</v>
      </c>
      <c r="R858" s="264">
        <f t="shared" si="391"/>
        <v>10.117000000000001</v>
      </c>
      <c r="S858" s="264">
        <f t="shared" si="392"/>
        <v>10.399000000000001</v>
      </c>
      <c r="T858" s="264">
        <f t="shared" si="393"/>
        <v>10.850999999999999</v>
      </c>
      <c r="U858" s="264">
        <f t="shared" si="394"/>
        <v>11.169499999999999</v>
      </c>
      <c r="V858" s="264">
        <f t="shared" si="395"/>
        <v>11.659500000000001</v>
      </c>
      <c r="W858" s="264">
        <f t="shared" si="396"/>
        <v>12.6425</v>
      </c>
      <c r="X858" s="264">
        <f t="shared" si="397"/>
        <v>13.7235</v>
      </c>
      <c r="Y858" s="264">
        <f t="shared" si="398"/>
        <v>14.349</v>
      </c>
      <c r="Z858" s="264">
        <f t="shared" si="399"/>
        <v>14.791499999999999</v>
      </c>
      <c r="AA858" s="264">
        <f t="shared" si="400"/>
        <v>15.478</v>
      </c>
      <c r="AB858" s="264">
        <f t="shared" si="401"/>
        <v>15.9445</v>
      </c>
      <c r="AC858" s="264">
        <f t="shared" si="402"/>
        <v>16.870999999999999</v>
      </c>
      <c r="AD858" s="264">
        <f t="shared" si="403"/>
        <v>18.6145</v>
      </c>
      <c r="AF858" s="266">
        <v>856</v>
      </c>
      <c r="AG858" s="266">
        <v>-3.4299999999999997E-2</v>
      </c>
      <c r="AH858" s="266">
        <v>12.9535</v>
      </c>
      <c r="AI858" s="266">
        <v>0.11670999999999999</v>
      </c>
      <c r="AJ858" s="266">
        <v>9.0510000000000002</v>
      </c>
      <c r="AK858" s="266">
        <v>9.8859999999999992</v>
      </c>
      <c r="AL858" s="266">
        <v>10.409000000000001</v>
      </c>
      <c r="AM858" s="266">
        <v>10.698</v>
      </c>
      <c r="AN858" s="266">
        <v>11.157999999999999</v>
      </c>
      <c r="AO858" s="266">
        <v>11.481</v>
      </c>
      <c r="AP858" s="266">
        <v>11.974</v>
      </c>
      <c r="AQ858" s="266">
        <v>12.954000000000001</v>
      </c>
      <c r="AR858" s="266">
        <v>14.016</v>
      </c>
      <c r="AS858" s="266">
        <v>14.622999999999999</v>
      </c>
      <c r="AT858" s="266">
        <v>15.048999999999999</v>
      </c>
      <c r="AU858" s="266">
        <v>15.705</v>
      </c>
      <c r="AV858" s="266">
        <v>16.146999999999998</v>
      </c>
      <c r="AW858" s="266">
        <v>17.015999999999998</v>
      </c>
      <c r="AX858" s="266">
        <v>18.620999999999999</v>
      </c>
      <c r="BA858" s="372">
        <v>856</v>
      </c>
      <c r="BB858" s="372">
        <v>-0.30599999999999999</v>
      </c>
      <c r="BC858" s="372">
        <v>12.3309</v>
      </c>
      <c r="BD858" s="372">
        <v>0.12511</v>
      </c>
      <c r="BE858" s="372">
        <v>8.5570000000000004</v>
      </c>
      <c r="BF858" s="372">
        <v>9.3309999999999995</v>
      </c>
      <c r="BG858" s="372">
        <v>9.8249999999999993</v>
      </c>
      <c r="BH858" s="372">
        <v>10.1</v>
      </c>
      <c r="BI858" s="372">
        <v>10.544</v>
      </c>
      <c r="BJ858" s="372">
        <v>10.858000000000001</v>
      </c>
      <c r="BK858" s="372">
        <v>11.345000000000001</v>
      </c>
      <c r="BL858" s="372">
        <v>12.331</v>
      </c>
      <c r="BM858" s="372">
        <v>13.430999999999999</v>
      </c>
      <c r="BN858" s="372">
        <v>14.074999999999999</v>
      </c>
      <c r="BO858" s="372">
        <v>14.534000000000001</v>
      </c>
      <c r="BP858" s="372">
        <v>15.250999999999999</v>
      </c>
      <c r="BQ858" s="372">
        <v>15.742000000000001</v>
      </c>
      <c r="BR858" s="372">
        <v>16.725999999999999</v>
      </c>
      <c r="BS858" s="372">
        <v>18.608000000000001</v>
      </c>
    </row>
    <row r="859" spans="1:71" x14ac:dyDescent="0.2">
      <c r="A859" s="265">
        <f t="shared" si="404"/>
        <v>12.649000000000001</v>
      </c>
      <c r="B859" s="265">
        <f t="shared" si="405"/>
        <v>11.665500000000002</v>
      </c>
      <c r="C859" s="265">
        <f t="shared" si="382"/>
        <v>13.731</v>
      </c>
      <c r="D859" s="265">
        <f t="shared" si="406"/>
        <v>857</v>
      </c>
      <c r="E859" s="373">
        <f t="shared" si="407"/>
        <v>28.156057494866531</v>
      </c>
      <c r="F859" s="373">
        <f t="shared" si="408"/>
        <v>2.346338124572211</v>
      </c>
      <c r="G859" s="373">
        <f t="shared" si="409"/>
        <v>37.156057494866531</v>
      </c>
      <c r="H859" s="374">
        <f t="shared" si="410"/>
        <v>0.99591898128351475</v>
      </c>
      <c r="I859" s="374">
        <f t="shared" si="383"/>
        <v>0.9563442330805364</v>
      </c>
      <c r="J859" s="374">
        <f t="shared" si="384"/>
        <v>0.96546751357091765</v>
      </c>
      <c r="K859" s="265" cm="1">
        <f t="array" ref="K859">$G859^gamma_drug4/($G859^gamma_drug4+(AGE_50_drug4+9)^gamma_drug4)</f>
        <v>1</v>
      </c>
      <c r="L859" s="264">
        <f t="shared" si="385"/>
        <v>857</v>
      </c>
      <c r="M859" s="264">
        <f t="shared" si="386"/>
        <v>-0.17030000000000001</v>
      </c>
      <c r="N859" s="264">
        <f t="shared" si="387"/>
        <v>12.6486</v>
      </c>
      <c r="O859" s="264">
        <f t="shared" si="388"/>
        <v>0.120925</v>
      </c>
      <c r="P859" s="264">
        <f t="shared" si="389"/>
        <v>8.8079999999999998</v>
      </c>
      <c r="Q859" s="264">
        <f t="shared" si="390"/>
        <v>9.6125000000000007</v>
      </c>
      <c r="R859" s="264">
        <f t="shared" si="391"/>
        <v>10.122</v>
      </c>
      <c r="S859" s="264">
        <f t="shared" si="392"/>
        <v>10.403500000000001</v>
      </c>
      <c r="T859" s="264">
        <f t="shared" si="393"/>
        <v>10.8565</v>
      </c>
      <c r="U859" s="264">
        <f t="shared" si="394"/>
        <v>11.175000000000001</v>
      </c>
      <c r="V859" s="264">
        <f t="shared" si="395"/>
        <v>11.665500000000002</v>
      </c>
      <c r="W859" s="264">
        <f t="shared" si="396"/>
        <v>12.649000000000001</v>
      </c>
      <c r="X859" s="264">
        <f t="shared" si="397"/>
        <v>13.731</v>
      </c>
      <c r="Y859" s="264">
        <f t="shared" si="398"/>
        <v>14.3565</v>
      </c>
      <c r="Z859" s="264">
        <f t="shared" si="399"/>
        <v>14.7995</v>
      </c>
      <c r="AA859" s="264">
        <f t="shared" si="400"/>
        <v>15.486499999999999</v>
      </c>
      <c r="AB859" s="264">
        <f t="shared" si="401"/>
        <v>15.952999999999999</v>
      </c>
      <c r="AC859" s="264">
        <f t="shared" si="402"/>
        <v>16.88</v>
      </c>
      <c r="AD859" s="264">
        <f t="shared" si="403"/>
        <v>18.625</v>
      </c>
      <c r="AF859" s="266">
        <v>857</v>
      </c>
      <c r="AG859" s="266">
        <v>-3.4500000000000003E-2</v>
      </c>
      <c r="AH859" s="266">
        <v>12.9597</v>
      </c>
      <c r="AI859" s="266">
        <v>0.11673</v>
      </c>
      <c r="AJ859" s="266">
        <v>9.0549999999999997</v>
      </c>
      <c r="AK859" s="266">
        <v>9.89</v>
      </c>
      <c r="AL859" s="266">
        <v>10.414</v>
      </c>
      <c r="AM859" s="266">
        <v>10.702</v>
      </c>
      <c r="AN859" s="266">
        <v>11.163</v>
      </c>
      <c r="AO859" s="266">
        <v>11.486000000000001</v>
      </c>
      <c r="AP859" s="266">
        <v>11.98</v>
      </c>
      <c r="AQ859" s="266">
        <v>12.96</v>
      </c>
      <c r="AR859" s="266">
        <v>14.023</v>
      </c>
      <c r="AS859" s="266">
        <v>14.63</v>
      </c>
      <c r="AT859" s="266">
        <v>15.057</v>
      </c>
      <c r="AU859" s="266">
        <v>15.712999999999999</v>
      </c>
      <c r="AV859" s="266">
        <v>16.155000000000001</v>
      </c>
      <c r="AW859" s="266">
        <v>17.024999999999999</v>
      </c>
      <c r="AX859" s="266">
        <v>18.631</v>
      </c>
      <c r="BA859" s="372">
        <v>857</v>
      </c>
      <c r="BB859" s="372">
        <v>-0.30609999999999998</v>
      </c>
      <c r="BC859" s="372">
        <v>12.3375</v>
      </c>
      <c r="BD859" s="372">
        <v>0.12512000000000001</v>
      </c>
      <c r="BE859" s="372">
        <v>8.5609999999999999</v>
      </c>
      <c r="BF859" s="372">
        <v>9.3350000000000009</v>
      </c>
      <c r="BG859" s="372">
        <v>9.83</v>
      </c>
      <c r="BH859" s="372">
        <v>10.105</v>
      </c>
      <c r="BI859" s="372">
        <v>10.55</v>
      </c>
      <c r="BJ859" s="372">
        <v>10.864000000000001</v>
      </c>
      <c r="BK859" s="372">
        <v>11.351000000000001</v>
      </c>
      <c r="BL859" s="372">
        <v>12.337999999999999</v>
      </c>
      <c r="BM859" s="372">
        <v>13.439</v>
      </c>
      <c r="BN859" s="372">
        <v>14.083</v>
      </c>
      <c r="BO859" s="372">
        <v>14.542</v>
      </c>
      <c r="BP859" s="372">
        <v>15.26</v>
      </c>
      <c r="BQ859" s="372">
        <v>15.750999999999999</v>
      </c>
      <c r="BR859" s="372">
        <v>16.734999999999999</v>
      </c>
      <c r="BS859" s="372">
        <v>18.619</v>
      </c>
    </row>
    <row r="860" spans="1:71" x14ac:dyDescent="0.2">
      <c r="A860" s="265">
        <f t="shared" si="404"/>
        <v>12.654999999999999</v>
      </c>
      <c r="B860" s="265">
        <f t="shared" si="405"/>
        <v>11.670999999999999</v>
      </c>
      <c r="C860" s="265">
        <f t="shared" si="382"/>
        <v>13.738</v>
      </c>
      <c r="D860" s="265">
        <f t="shared" si="406"/>
        <v>858</v>
      </c>
      <c r="E860" s="373">
        <f t="shared" si="407"/>
        <v>28.188911704312115</v>
      </c>
      <c r="F860" s="373">
        <f t="shared" si="408"/>
        <v>2.3490759753593431</v>
      </c>
      <c r="G860" s="373">
        <f t="shared" si="409"/>
        <v>37.188911704312119</v>
      </c>
      <c r="H860" s="374">
        <f t="shared" si="410"/>
        <v>0.99593457765325966</v>
      </c>
      <c r="I860" s="374">
        <f t="shared" si="383"/>
        <v>0.95645553517455839</v>
      </c>
      <c r="J860" s="374">
        <f t="shared" si="384"/>
        <v>0.96554404570906571</v>
      </c>
      <c r="K860" s="265" cm="1">
        <f t="array" ref="K860">$G860^gamma_drug4/($G860^gamma_drug4+(AGE_50_drug4+9)^gamma_drug4)</f>
        <v>1</v>
      </c>
      <c r="L860" s="264">
        <f t="shared" si="385"/>
        <v>858</v>
      </c>
      <c r="M860" s="264">
        <f t="shared" si="386"/>
        <v>-0.17040000000000002</v>
      </c>
      <c r="N860" s="264">
        <f t="shared" si="387"/>
        <v>12.655000000000001</v>
      </c>
      <c r="O860" s="264">
        <f t="shared" si="388"/>
        <v>0.12093999999999999</v>
      </c>
      <c r="P860" s="264">
        <f t="shared" si="389"/>
        <v>8.8119999999999994</v>
      </c>
      <c r="Q860" s="264">
        <f t="shared" si="390"/>
        <v>9.6174999999999997</v>
      </c>
      <c r="R860" s="264">
        <f t="shared" si="391"/>
        <v>10.1265</v>
      </c>
      <c r="S860" s="264">
        <f t="shared" si="392"/>
        <v>10.409000000000001</v>
      </c>
      <c r="T860" s="264">
        <f t="shared" si="393"/>
        <v>10.861499999999999</v>
      </c>
      <c r="U860" s="264">
        <f t="shared" si="394"/>
        <v>11.180499999999999</v>
      </c>
      <c r="V860" s="264">
        <f t="shared" si="395"/>
        <v>11.670999999999999</v>
      </c>
      <c r="W860" s="264">
        <f t="shared" si="396"/>
        <v>12.654999999999999</v>
      </c>
      <c r="X860" s="264">
        <f t="shared" si="397"/>
        <v>13.738</v>
      </c>
      <c r="Y860" s="264">
        <f t="shared" si="398"/>
        <v>14.364000000000001</v>
      </c>
      <c r="Z860" s="264">
        <f t="shared" si="399"/>
        <v>14.807</v>
      </c>
      <c r="AA860" s="264">
        <f t="shared" si="400"/>
        <v>15.4945</v>
      </c>
      <c r="AB860" s="264">
        <f t="shared" si="401"/>
        <v>15.961</v>
      </c>
      <c r="AC860" s="264">
        <f t="shared" si="402"/>
        <v>16.889499999999998</v>
      </c>
      <c r="AD860" s="264">
        <f t="shared" si="403"/>
        <v>18.634999999999998</v>
      </c>
      <c r="AF860" s="266">
        <v>858</v>
      </c>
      <c r="AG860" s="266">
        <v>-3.4599999999999999E-2</v>
      </c>
      <c r="AH860" s="266">
        <v>12.9658</v>
      </c>
      <c r="AI860" s="266">
        <v>0.11675000000000001</v>
      </c>
      <c r="AJ860" s="266">
        <v>9.0589999999999993</v>
      </c>
      <c r="AK860" s="266">
        <v>9.8949999999999996</v>
      </c>
      <c r="AL860" s="266">
        <v>10.417999999999999</v>
      </c>
      <c r="AM860" s="266">
        <v>10.707000000000001</v>
      </c>
      <c r="AN860" s="266">
        <v>11.167999999999999</v>
      </c>
      <c r="AO860" s="266">
        <v>11.491</v>
      </c>
      <c r="AP860" s="266">
        <v>11.984999999999999</v>
      </c>
      <c r="AQ860" s="266">
        <v>12.965999999999999</v>
      </c>
      <c r="AR860" s="266">
        <v>14.03</v>
      </c>
      <c r="AS860" s="266">
        <v>14.637</v>
      </c>
      <c r="AT860" s="266">
        <v>15.064</v>
      </c>
      <c r="AU860" s="266">
        <v>15.721</v>
      </c>
      <c r="AV860" s="266">
        <v>16.163</v>
      </c>
      <c r="AW860" s="266">
        <v>17.033999999999999</v>
      </c>
      <c r="AX860" s="266">
        <v>18.640999999999998</v>
      </c>
      <c r="BA860" s="372">
        <v>858</v>
      </c>
      <c r="BB860" s="372">
        <v>-0.30620000000000003</v>
      </c>
      <c r="BC860" s="372">
        <v>12.344200000000001</v>
      </c>
      <c r="BD860" s="372">
        <v>0.12512999999999999</v>
      </c>
      <c r="BE860" s="372">
        <v>8.5649999999999995</v>
      </c>
      <c r="BF860" s="372">
        <v>9.34</v>
      </c>
      <c r="BG860" s="372">
        <v>9.8350000000000009</v>
      </c>
      <c r="BH860" s="372">
        <v>10.111000000000001</v>
      </c>
      <c r="BI860" s="372">
        <v>10.555</v>
      </c>
      <c r="BJ860" s="372">
        <v>10.87</v>
      </c>
      <c r="BK860" s="372">
        <v>11.356999999999999</v>
      </c>
      <c r="BL860" s="372">
        <v>12.343999999999999</v>
      </c>
      <c r="BM860" s="372">
        <v>13.446</v>
      </c>
      <c r="BN860" s="372">
        <v>14.090999999999999</v>
      </c>
      <c r="BO860" s="372">
        <v>14.55</v>
      </c>
      <c r="BP860" s="372">
        <v>15.268000000000001</v>
      </c>
      <c r="BQ860" s="372">
        <v>15.759</v>
      </c>
      <c r="BR860" s="372">
        <v>16.745000000000001</v>
      </c>
      <c r="BS860" s="372">
        <v>18.629000000000001</v>
      </c>
    </row>
    <row r="861" spans="1:71" x14ac:dyDescent="0.2">
      <c r="A861" s="265">
        <f t="shared" si="404"/>
        <v>12.6615</v>
      </c>
      <c r="B861" s="265">
        <f t="shared" si="405"/>
        <v>11.677</v>
      </c>
      <c r="C861" s="265">
        <f t="shared" si="382"/>
        <v>13.7455</v>
      </c>
      <c r="D861" s="265">
        <f t="shared" si="406"/>
        <v>859</v>
      </c>
      <c r="E861" s="373">
        <f t="shared" si="407"/>
        <v>28.2217659137577</v>
      </c>
      <c r="F861" s="373">
        <f t="shared" si="408"/>
        <v>2.3518138261464752</v>
      </c>
      <c r="G861" s="373">
        <f t="shared" si="409"/>
        <v>37.2217659137577</v>
      </c>
      <c r="H861" s="374">
        <f t="shared" si="410"/>
        <v>0.99595010096711567</v>
      </c>
      <c r="I861" s="374">
        <f t="shared" si="383"/>
        <v>0.95656646846029392</v>
      </c>
      <c r="J861" s="374">
        <f t="shared" si="384"/>
        <v>0.96562034690846221</v>
      </c>
      <c r="K861" s="265" cm="1">
        <f t="array" ref="K861">$G861^gamma_drug4/($G861^gamma_drug4+(AGE_50_drug4+9)^gamma_drug4)</f>
        <v>1</v>
      </c>
      <c r="L861" s="264">
        <f t="shared" si="385"/>
        <v>859</v>
      </c>
      <c r="M861" s="264">
        <f t="shared" si="386"/>
        <v>-0.17055000000000001</v>
      </c>
      <c r="N861" s="264">
        <f t="shared" si="387"/>
        <v>12.6614</v>
      </c>
      <c r="O861" s="264">
        <f t="shared" si="388"/>
        <v>0.12096000000000001</v>
      </c>
      <c r="P861" s="264">
        <f t="shared" si="389"/>
        <v>8.8165000000000013</v>
      </c>
      <c r="Q861" s="264">
        <f t="shared" si="390"/>
        <v>9.6219999999999999</v>
      </c>
      <c r="R861" s="264">
        <f t="shared" si="391"/>
        <v>10.131499999999999</v>
      </c>
      <c r="S861" s="264">
        <f t="shared" si="392"/>
        <v>10.414</v>
      </c>
      <c r="T861" s="264">
        <f t="shared" si="393"/>
        <v>10.867000000000001</v>
      </c>
      <c r="U861" s="264">
        <f t="shared" si="394"/>
        <v>11.186</v>
      </c>
      <c r="V861" s="264">
        <f t="shared" si="395"/>
        <v>11.677</v>
      </c>
      <c r="W861" s="264">
        <f t="shared" si="396"/>
        <v>12.6615</v>
      </c>
      <c r="X861" s="264">
        <f t="shared" si="397"/>
        <v>13.7455</v>
      </c>
      <c r="Y861" s="264">
        <f t="shared" si="398"/>
        <v>14.372</v>
      </c>
      <c r="Z861" s="264">
        <f t="shared" si="399"/>
        <v>14.8155</v>
      </c>
      <c r="AA861" s="264">
        <f t="shared" si="400"/>
        <v>15.503</v>
      </c>
      <c r="AB861" s="264">
        <f t="shared" si="401"/>
        <v>15.970500000000001</v>
      </c>
      <c r="AC861" s="264">
        <f t="shared" si="402"/>
        <v>16.899000000000001</v>
      </c>
      <c r="AD861" s="264">
        <f t="shared" si="403"/>
        <v>18.646000000000001</v>
      </c>
      <c r="AF861" s="266">
        <v>859</v>
      </c>
      <c r="AG861" s="266">
        <v>-3.4799999999999998E-2</v>
      </c>
      <c r="AH861" s="266">
        <v>12.972</v>
      </c>
      <c r="AI861" s="266">
        <v>0.11677</v>
      </c>
      <c r="AJ861" s="266">
        <v>9.0630000000000006</v>
      </c>
      <c r="AK861" s="266">
        <v>9.8989999999999991</v>
      </c>
      <c r="AL861" s="266">
        <v>10.423</v>
      </c>
      <c r="AM861" s="266">
        <v>10.712</v>
      </c>
      <c r="AN861" s="266">
        <v>11.173</v>
      </c>
      <c r="AO861" s="266">
        <v>11.496</v>
      </c>
      <c r="AP861" s="266">
        <v>11.991</v>
      </c>
      <c r="AQ861" s="266">
        <v>12.972</v>
      </c>
      <c r="AR861" s="266">
        <v>14.037000000000001</v>
      </c>
      <c r="AS861" s="266">
        <v>14.645</v>
      </c>
      <c r="AT861" s="266">
        <v>15.071999999999999</v>
      </c>
      <c r="AU861" s="266">
        <v>15.728999999999999</v>
      </c>
      <c r="AV861" s="266">
        <v>16.172000000000001</v>
      </c>
      <c r="AW861" s="266">
        <v>17.042999999999999</v>
      </c>
      <c r="AX861" s="266">
        <v>18.651</v>
      </c>
      <c r="BA861" s="372">
        <v>859</v>
      </c>
      <c r="BB861" s="372">
        <v>-0.30630000000000002</v>
      </c>
      <c r="BC861" s="372">
        <v>12.3508</v>
      </c>
      <c r="BD861" s="372">
        <v>0.12515000000000001</v>
      </c>
      <c r="BE861" s="372">
        <v>8.57</v>
      </c>
      <c r="BF861" s="372">
        <v>9.3450000000000006</v>
      </c>
      <c r="BG861" s="372">
        <v>9.84</v>
      </c>
      <c r="BH861" s="372">
        <v>10.116</v>
      </c>
      <c r="BI861" s="372">
        <v>10.561</v>
      </c>
      <c r="BJ861" s="372">
        <v>10.875999999999999</v>
      </c>
      <c r="BK861" s="372">
        <v>11.363</v>
      </c>
      <c r="BL861" s="372">
        <v>12.351000000000001</v>
      </c>
      <c r="BM861" s="372">
        <v>13.454000000000001</v>
      </c>
      <c r="BN861" s="372">
        <v>14.099</v>
      </c>
      <c r="BO861" s="372">
        <v>14.558999999999999</v>
      </c>
      <c r="BP861" s="372">
        <v>15.276999999999999</v>
      </c>
      <c r="BQ861" s="372">
        <v>15.769</v>
      </c>
      <c r="BR861" s="372">
        <v>16.754999999999999</v>
      </c>
      <c r="BS861" s="372">
        <v>18.640999999999998</v>
      </c>
    </row>
    <row r="862" spans="1:71" x14ac:dyDescent="0.2">
      <c r="A862" s="265">
        <f t="shared" si="404"/>
        <v>12.667999999999999</v>
      </c>
      <c r="B862" s="265">
        <f t="shared" si="405"/>
        <v>11.682500000000001</v>
      </c>
      <c r="C862" s="265">
        <f t="shared" si="382"/>
        <v>13.751999999999999</v>
      </c>
      <c r="D862" s="265">
        <f t="shared" si="406"/>
        <v>860</v>
      </c>
      <c r="E862" s="373">
        <f t="shared" si="407"/>
        <v>28.254620123203285</v>
      </c>
      <c r="F862" s="373">
        <f t="shared" si="408"/>
        <v>2.3545516769336072</v>
      </c>
      <c r="G862" s="373">
        <f t="shared" si="409"/>
        <v>37.254620123203281</v>
      </c>
      <c r="H862" s="374">
        <f t="shared" si="410"/>
        <v>0.99596555162947742</v>
      </c>
      <c r="I862" s="374">
        <f t="shared" si="383"/>
        <v>0.9566770344183444</v>
      </c>
      <c r="J862" s="374">
        <f t="shared" si="384"/>
        <v>0.96569641804225226</v>
      </c>
      <c r="K862" s="265" cm="1">
        <f t="array" ref="K862">$G862^gamma_drug4/($G862^gamma_drug4+(AGE_50_drug4+9)^gamma_drug4)</f>
        <v>1</v>
      </c>
      <c r="L862" s="264">
        <f t="shared" si="385"/>
        <v>860</v>
      </c>
      <c r="M862" s="264">
        <f t="shared" si="386"/>
        <v>-0.17065000000000002</v>
      </c>
      <c r="N862" s="264">
        <f t="shared" si="387"/>
        <v>12.66785</v>
      </c>
      <c r="O862" s="264">
        <f t="shared" si="388"/>
        <v>0.120975</v>
      </c>
      <c r="P862" s="264">
        <f t="shared" si="389"/>
        <v>8.8204999999999991</v>
      </c>
      <c r="Q862" s="264">
        <f t="shared" si="390"/>
        <v>9.6265000000000001</v>
      </c>
      <c r="R862" s="264">
        <f t="shared" si="391"/>
        <v>10.136500000000002</v>
      </c>
      <c r="S862" s="264">
        <f t="shared" si="392"/>
        <v>10.419</v>
      </c>
      <c r="T862" s="264">
        <f t="shared" si="393"/>
        <v>10.872</v>
      </c>
      <c r="U862" s="264">
        <f t="shared" si="394"/>
        <v>11.191500000000001</v>
      </c>
      <c r="V862" s="264">
        <f t="shared" si="395"/>
        <v>11.682500000000001</v>
      </c>
      <c r="W862" s="264">
        <f t="shared" si="396"/>
        <v>12.667999999999999</v>
      </c>
      <c r="X862" s="264">
        <f t="shared" si="397"/>
        <v>13.751999999999999</v>
      </c>
      <c r="Y862" s="264">
        <f t="shared" si="398"/>
        <v>14.379</v>
      </c>
      <c r="Z862" s="264">
        <f t="shared" si="399"/>
        <v>14.823499999999999</v>
      </c>
      <c r="AA862" s="264">
        <f t="shared" si="400"/>
        <v>15.5115</v>
      </c>
      <c r="AB862" s="264">
        <f t="shared" si="401"/>
        <v>15.9785</v>
      </c>
      <c r="AC862" s="264">
        <f t="shared" si="402"/>
        <v>16.908000000000001</v>
      </c>
      <c r="AD862" s="264">
        <f t="shared" si="403"/>
        <v>18.657</v>
      </c>
      <c r="AF862" s="266">
        <v>860</v>
      </c>
      <c r="AG862" s="266">
        <v>-3.5000000000000003E-2</v>
      </c>
      <c r="AH862" s="266">
        <v>12.978199999999999</v>
      </c>
      <c r="AI862" s="266">
        <v>0.11679</v>
      </c>
      <c r="AJ862" s="266">
        <v>9.0670000000000002</v>
      </c>
      <c r="AK862" s="266">
        <v>9.9030000000000005</v>
      </c>
      <c r="AL862" s="266">
        <v>10.428000000000001</v>
      </c>
      <c r="AM862" s="266">
        <v>10.717000000000001</v>
      </c>
      <c r="AN862" s="266">
        <v>11.178000000000001</v>
      </c>
      <c r="AO862" s="266">
        <v>11.502000000000001</v>
      </c>
      <c r="AP862" s="266">
        <v>11.996</v>
      </c>
      <c r="AQ862" s="266">
        <v>12.978</v>
      </c>
      <c r="AR862" s="266">
        <v>14.042999999999999</v>
      </c>
      <c r="AS862" s="266">
        <v>14.651999999999999</v>
      </c>
      <c r="AT862" s="266">
        <v>15.08</v>
      </c>
      <c r="AU862" s="266">
        <v>15.737</v>
      </c>
      <c r="AV862" s="266">
        <v>16.18</v>
      </c>
      <c r="AW862" s="266">
        <v>17.052</v>
      </c>
      <c r="AX862" s="266">
        <v>18.661999999999999</v>
      </c>
      <c r="BA862" s="372">
        <v>860</v>
      </c>
      <c r="BB862" s="372">
        <v>-0.30630000000000002</v>
      </c>
      <c r="BC862" s="372">
        <v>12.3575</v>
      </c>
      <c r="BD862" s="372">
        <v>0.12515999999999999</v>
      </c>
      <c r="BE862" s="372">
        <v>8.5739999999999998</v>
      </c>
      <c r="BF862" s="372">
        <v>9.35</v>
      </c>
      <c r="BG862" s="372">
        <v>9.8450000000000006</v>
      </c>
      <c r="BH862" s="372">
        <v>10.121</v>
      </c>
      <c r="BI862" s="372">
        <v>10.566000000000001</v>
      </c>
      <c r="BJ862" s="372">
        <v>10.881</v>
      </c>
      <c r="BK862" s="372">
        <v>11.369</v>
      </c>
      <c r="BL862" s="372">
        <v>12.358000000000001</v>
      </c>
      <c r="BM862" s="372">
        <v>13.461</v>
      </c>
      <c r="BN862" s="372">
        <v>14.106</v>
      </c>
      <c r="BO862" s="372">
        <v>14.567</v>
      </c>
      <c r="BP862" s="372">
        <v>15.286</v>
      </c>
      <c r="BQ862" s="372">
        <v>15.776999999999999</v>
      </c>
      <c r="BR862" s="372">
        <v>16.763999999999999</v>
      </c>
      <c r="BS862" s="372">
        <v>18.652000000000001</v>
      </c>
    </row>
    <row r="863" spans="1:71" x14ac:dyDescent="0.2">
      <c r="A863" s="265">
        <f t="shared" si="404"/>
        <v>12.673999999999999</v>
      </c>
      <c r="B863" s="265">
        <f t="shared" si="405"/>
        <v>11.688500000000001</v>
      </c>
      <c r="C863" s="265">
        <f t="shared" si="382"/>
        <v>13.759</v>
      </c>
      <c r="D863" s="265">
        <f t="shared" si="406"/>
        <v>861</v>
      </c>
      <c r="E863" s="373">
        <f t="shared" si="407"/>
        <v>28.28747433264887</v>
      </c>
      <c r="F863" s="373">
        <f t="shared" si="408"/>
        <v>2.3572895277207393</v>
      </c>
      <c r="G863" s="373">
        <f t="shared" si="409"/>
        <v>37.28747433264887</v>
      </c>
      <c r="H863" s="374">
        <f t="shared" si="410"/>
        <v>0.99598093004216326</v>
      </c>
      <c r="I863" s="374">
        <f t="shared" si="383"/>
        <v>0.95678723452245484</v>
      </c>
      <c r="J863" s="374">
        <f t="shared" si="384"/>
        <v>0.96577225997965344</v>
      </c>
      <c r="K863" s="265" cm="1">
        <f t="array" ref="K863">$G863^gamma_drug4/($G863^gamma_drug4+(AGE_50_drug4+9)^gamma_drug4)</f>
        <v>1</v>
      </c>
      <c r="L863" s="264">
        <f t="shared" si="385"/>
        <v>861</v>
      </c>
      <c r="M863" s="264">
        <f t="shared" si="386"/>
        <v>-0.17075000000000001</v>
      </c>
      <c r="N863" s="264">
        <f t="shared" si="387"/>
        <v>12.674199999999999</v>
      </c>
      <c r="O863" s="264">
        <f t="shared" si="388"/>
        <v>0.12099</v>
      </c>
      <c r="P863" s="264">
        <f t="shared" si="389"/>
        <v>8.8245000000000005</v>
      </c>
      <c r="Q863" s="264">
        <f t="shared" si="390"/>
        <v>9.6310000000000002</v>
      </c>
      <c r="R863" s="264">
        <f t="shared" si="391"/>
        <v>10.141</v>
      </c>
      <c r="S863" s="264">
        <f t="shared" si="392"/>
        <v>10.423500000000001</v>
      </c>
      <c r="T863" s="264">
        <f t="shared" si="393"/>
        <v>10.8775</v>
      </c>
      <c r="U863" s="264">
        <f t="shared" si="394"/>
        <v>11.196999999999999</v>
      </c>
      <c r="V863" s="264">
        <f t="shared" si="395"/>
        <v>11.688500000000001</v>
      </c>
      <c r="W863" s="264">
        <f t="shared" si="396"/>
        <v>12.673999999999999</v>
      </c>
      <c r="X863" s="264">
        <f t="shared" si="397"/>
        <v>13.759</v>
      </c>
      <c r="Y863" s="264">
        <f t="shared" si="398"/>
        <v>14.386500000000002</v>
      </c>
      <c r="Z863" s="264">
        <f t="shared" si="399"/>
        <v>14.831</v>
      </c>
      <c r="AA863" s="264">
        <f t="shared" si="400"/>
        <v>15.519500000000001</v>
      </c>
      <c r="AB863" s="264">
        <f t="shared" si="401"/>
        <v>15.986999999999998</v>
      </c>
      <c r="AC863" s="264">
        <f t="shared" si="402"/>
        <v>16.9175</v>
      </c>
      <c r="AD863" s="264">
        <f t="shared" si="403"/>
        <v>18.667000000000002</v>
      </c>
      <c r="AF863" s="266">
        <v>861</v>
      </c>
      <c r="AG863" s="266">
        <v>-3.5099999999999999E-2</v>
      </c>
      <c r="AH863" s="266">
        <v>12.984299999999999</v>
      </c>
      <c r="AI863" s="266">
        <v>0.11681</v>
      </c>
      <c r="AJ863" s="266">
        <v>9.0709999999999997</v>
      </c>
      <c r="AK863" s="266">
        <v>9.907</v>
      </c>
      <c r="AL863" s="266">
        <v>10.432</v>
      </c>
      <c r="AM863" s="266">
        <v>10.721</v>
      </c>
      <c r="AN863" s="266">
        <v>11.183</v>
      </c>
      <c r="AO863" s="266">
        <v>11.507</v>
      </c>
      <c r="AP863" s="266">
        <v>12.002000000000001</v>
      </c>
      <c r="AQ863" s="266">
        <v>12.984</v>
      </c>
      <c r="AR863" s="266">
        <v>14.05</v>
      </c>
      <c r="AS863" s="266">
        <v>14.659000000000001</v>
      </c>
      <c r="AT863" s="266">
        <v>15.087</v>
      </c>
      <c r="AU863" s="266">
        <v>15.744999999999999</v>
      </c>
      <c r="AV863" s="266">
        <v>16.187999999999999</v>
      </c>
      <c r="AW863" s="266">
        <v>17.061</v>
      </c>
      <c r="AX863" s="266">
        <v>18.672000000000001</v>
      </c>
      <c r="BA863" s="372">
        <v>861</v>
      </c>
      <c r="BB863" s="372">
        <v>-0.30640000000000001</v>
      </c>
      <c r="BC863" s="372">
        <v>12.364100000000001</v>
      </c>
      <c r="BD863" s="372">
        <v>0.12517</v>
      </c>
      <c r="BE863" s="372">
        <v>8.5779999999999994</v>
      </c>
      <c r="BF863" s="372">
        <v>9.3550000000000004</v>
      </c>
      <c r="BG863" s="372">
        <v>9.85</v>
      </c>
      <c r="BH863" s="372">
        <v>10.125999999999999</v>
      </c>
      <c r="BI863" s="372">
        <v>10.571999999999999</v>
      </c>
      <c r="BJ863" s="372">
        <v>10.887</v>
      </c>
      <c r="BK863" s="372">
        <v>11.375</v>
      </c>
      <c r="BL863" s="372">
        <v>12.364000000000001</v>
      </c>
      <c r="BM863" s="372">
        <v>13.468</v>
      </c>
      <c r="BN863" s="372">
        <v>14.114000000000001</v>
      </c>
      <c r="BO863" s="372">
        <v>14.574999999999999</v>
      </c>
      <c r="BP863" s="372">
        <v>15.294</v>
      </c>
      <c r="BQ863" s="372">
        <v>15.786</v>
      </c>
      <c r="BR863" s="372">
        <v>16.774000000000001</v>
      </c>
      <c r="BS863" s="372">
        <v>18.661999999999999</v>
      </c>
    </row>
    <row r="864" spans="1:71" x14ac:dyDescent="0.2">
      <c r="A864" s="265">
        <f t="shared" si="404"/>
        <v>12.681000000000001</v>
      </c>
      <c r="B864" s="265">
        <f t="shared" si="405"/>
        <v>11.693999999999999</v>
      </c>
      <c r="C864" s="265">
        <f t="shared" si="382"/>
        <v>13.766500000000001</v>
      </c>
      <c r="D864" s="265">
        <f t="shared" si="406"/>
        <v>862</v>
      </c>
      <c r="E864" s="373">
        <f t="shared" si="407"/>
        <v>28.320328542094455</v>
      </c>
      <c r="F864" s="373">
        <f t="shared" si="408"/>
        <v>2.3600273785078714</v>
      </c>
      <c r="G864" s="373">
        <f t="shared" si="409"/>
        <v>37.320328542094458</v>
      </c>
      <c r="H864" s="374">
        <f t="shared" si="410"/>
        <v>0.99599623660443293</v>
      </c>
      <c r="I864" s="374">
        <f t="shared" si="383"/>
        <v>0.95689707023954895</v>
      </c>
      <c r="J864" s="374">
        <f t="shared" si="384"/>
        <v>0.96584787358597601</v>
      </c>
      <c r="K864" s="265" cm="1">
        <f t="array" ref="K864">$G864^gamma_drug4/($G864^gamma_drug4+(AGE_50_drug4+9)^gamma_drug4)</f>
        <v>1</v>
      </c>
      <c r="L864" s="264">
        <f t="shared" si="385"/>
        <v>862</v>
      </c>
      <c r="M864" s="264">
        <f t="shared" si="386"/>
        <v>-0.1709</v>
      </c>
      <c r="N864" s="264">
        <f t="shared" si="387"/>
        <v>12.6806</v>
      </c>
      <c r="O864" s="264">
        <f t="shared" si="388"/>
        <v>0.121005</v>
      </c>
      <c r="P864" s="264">
        <f t="shared" si="389"/>
        <v>8.8285</v>
      </c>
      <c r="Q864" s="264">
        <f t="shared" si="390"/>
        <v>9.6355000000000004</v>
      </c>
      <c r="R864" s="264">
        <f t="shared" si="391"/>
        <v>10.146000000000001</v>
      </c>
      <c r="S864" s="264">
        <f t="shared" si="392"/>
        <v>10.429</v>
      </c>
      <c r="T864" s="264">
        <f t="shared" si="393"/>
        <v>10.882999999999999</v>
      </c>
      <c r="U864" s="264">
        <f t="shared" si="394"/>
        <v>11.202500000000001</v>
      </c>
      <c r="V864" s="264">
        <f t="shared" si="395"/>
        <v>11.693999999999999</v>
      </c>
      <c r="W864" s="264">
        <f t="shared" si="396"/>
        <v>12.681000000000001</v>
      </c>
      <c r="X864" s="264">
        <f t="shared" si="397"/>
        <v>13.766500000000001</v>
      </c>
      <c r="Y864" s="264">
        <f t="shared" si="398"/>
        <v>14.394</v>
      </c>
      <c r="Z864" s="264">
        <f t="shared" si="399"/>
        <v>14.839</v>
      </c>
      <c r="AA864" s="264">
        <f t="shared" si="400"/>
        <v>15.528</v>
      </c>
      <c r="AB864" s="264">
        <f t="shared" si="401"/>
        <v>15.995999999999999</v>
      </c>
      <c r="AC864" s="264">
        <f t="shared" si="402"/>
        <v>16.926500000000001</v>
      </c>
      <c r="AD864" s="264">
        <f t="shared" si="403"/>
        <v>18.677499999999998</v>
      </c>
      <c r="AF864" s="266">
        <v>862</v>
      </c>
      <c r="AG864" s="266">
        <v>-3.5299999999999998E-2</v>
      </c>
      <c r="AH864" s="266">
        <v>12.990500000000001</v>
      </c>
      <c r="AI864" s="266">
        <v>0.11683</v>
      </c>
      <c r="AJ864" s="266">
        <v>9.0739999999999998</v>
      </c>
      <c r="AK864" s="266">
        <v>9.9120000000000008</v>
      </c>
      <c r="AL864" s="266">
        <v>10.436999999999999</v>
      </c>
      <c r="AM864" s="266">
        <v>10.726000000000001</v>
      </c>
      <c r="AN864" s="266">
        <v>11.189</v>
      </c>
      <c r="AO864" s="266">
        <v>11.512</v>
      </c>
      <c r="AP864" s="266">
        <v>12.007</v>
      </c>
      <c r="AQ864" s="266">
        <v>12.991</v>
      </c>
      <c r="AR864" s="266">
        <v>14.057</v>
      </c>
      <c r="AS864" s="266">
        <v>14.666</v>
      </c>
      <c r="AT864" s="266">
        <v>15.095000000000001</v>
      </c>
      <c r="AU864" s="266">
        <v>15.753</v>
      </c>
      <c r="AV864" s="266">
        <v>16.196999999999999</v>
      </c>
      <c r="AW864" s="266">
        <v>17.07</v>
      </c>
      <c r="AX864" s="266">
        <v>18.681999999999999</v>
      </c>
      <c r="BA864" s="372">
        <v>862</v>
      </c>
      <c r="BB864" s="372">
        <v>-0.30649999999999999</v>
      </c>
      <c r="BC864" s="372">
        <v>12.370699999999999</v>
      </c>
      <c r="BD864" s="372">
        <v>0.12518000000000001</v>
      </c>
      <c r="BE864" s="372">
        <v>8.5830000000000002</v>
      </c>
      <c r="BF864" s="372">
        <v>9.359</v>
      </c>
      <c r="BG864" s="372">
        <v>9.8550000000000004</v>
      </c>
      <c r="BH864" s="372">
        <v>10.132</v>
      </c>
      <c r="BI864" s="372">
        <v>10.577</v>
      </c>
      <c r="BJ864" s="372">
        <v>10.893000000000001</v>
      </c>
      <c r="BK864" s="372">
        <v>11.381</v>
      </c>
      <c r="BL864" s="372">
        <v>12.371</v>
      </c>
      <c r="BM864" s="372">
        <v>13.476000000000001</v>
      </c>
      <c r="BN864" s="372">
        <v>14.122</v>
      </c>
      <c r="BO864" s="372">
        <v>14.583</v>
      </c>
      <c r="BP864" s="372">
        <v>15.303000000000001</v>
      </c>
      <c r="BQ864" s="372">
        <v>15.795</v>
      </c>
      <c r="BR864" s="372">
        <v>16.783000000000001</v>
      </c>
      <c r="BS864" s="372">
        <v>18.672999999999998</v>
      </c>
    </row>
    <row r="865" spans="1:71" x14ac:dyDescent="0.2">
      <c r="A865" s="265">
        <f t="shared" si="404"/>
        <v>12.687000000000001</v>
      </c>
      <c r="B865" s="265">
        <f t="shared" si="405"/>
        <v>11.7</v>
      </c>
      <c r="C865" s="265">
        <f t="shared" si="382"/>
        <v>13.7735</v>
      </c>
      <c r="D865" s="265">
        <f t="shared" si="406"/>
        <v>863</v>
      </c>
      <c r="E865" s="373">
        <f t="shared" si="407"/>
        <v>28.353182751540039</v>
      </c>
      <c r="F865" s="373">
        <f t="shared" si="408"/>
        <v>2.3627652292950034</v>
      </c>
      <c r="G865" s="373">
        <f t="shared" si="409"/>
        <v>37.353182751540039</v>
      </c>
      <c r="H865" s="374">
        <f t="shared" si="410"/>
        <v>0.99601147171300652</v>
      </c>
      <c r="I865" s="374">
        <f t="shared" si="383"/>
        <v>0.95700654302976396</v>
      </c>
      <c r="J865" s="374">
        <f t="shared" si="384"/>
        <v>0.9659232597226437</v>
      </c>
      <c r="K865" s="265" cm="1">
        <f t="array" ref="K865">$G865^gamma_drug4/($G865^gamma_drug4+(AGE_50_drug4+9)^gamma_drug4)</f>
        <v>1</v>
      </c>
      <c r="L865" s="264">
        <f t="shared" si="385"/>
        <v>863</v>
      </c>
      <c r="M865" s="264">
        <f t="shared" si="386"/>
        <v>-0.17099999999999999</v>
      </c>
      <c r="N865" s="264">
        <f t="shared" si="387"/>
        <v>12.687000000000001</v>
      </c>
      <c r="O865" s="264">
        <f t="shared" si="388"/>
        <v>0.12102</v>
      </c>
      <c r="P865" s="264">
        <f t="shared" si="389"/>
        <v>8.8330000000000002</v>
      </c>
      <c r="Q865" s="264">
        <f t="shared" si="390"/>
        <v>9.64</v>
      </c>
      <c r="R865" s="264">
        <f t="shared" si="391"/>
        <v>10.150500000000001</v>
      </c>
      <c r="S865" s="264">
        <f t="shared" si="392"/>
        <v>10.434000000000001</v>
      </c>
      <c r="T865" s="264">
        <f t="shared" si="393"/>
        <v>10.888500000000001</v>
      </c>
      <c r="U865" s="264">
        <f t="shared" si="394"/>
        <v>11.207999999999998</v>
      </c>
      <c r="V865" s="264">
        <f t="shared" si="395"/>
        <v>11.7</v>
      </c>
      <c r="W865" s="264">
        <f t="shared" si="396"/>
        <v>12.687000000000001</v>
      </c>
      <c r="X865" s="264">
        <f t="shared" si="397"/>
        <v>13.7735</v>
      </c>
      <c r="Y865" s="264">
        <f t="shared" si="398"/>
        <v>14.402000000000001</v>
      </c>
      <c r="Z865" s="264">
        <f t="shared" si="399"/>
        <v>14.846499999999999</v>
      </c>
      <c r="AA865" s="264">
        <f t="shared" si="400"/>
        <v>15.536</v>
      </c>
      <c r="AB865" s="264">
        <f t="shared" si="401"/>
        <v>16.0045</v>
      </c>
      <c r="AC865" s="264">
        <f t="shared" si="402"/>
        <v>16.935499999999998</v>
      </c>
      <c r="AD865" s="264">
        <f t="shared" si="403"/>
        <v>18.688499999999998</v>
      </c>
      <c r="AF865" s="266">
        <v>863</v>
      </c>
      <c r="AG865" s="266">
        <v>-3.5400000000000001E-2</v>
      </c>
      <c r="AH865" s="266">
        <v>12.996600000000001</v>
      </c>
      <c r="AI865" s="266">
        <v>0.11684</v>
      </c>
      <c r="AJ865" s="266">
        <v>9.0790000000000006</v>
      </c>
      <c r="AK865" s="266">
        <v>9.9160000000000004</v>
      </c>
      <c r="AL865" s="266">
        <v>10.441000000000001</v>
      </c>
      <c r="AM865" s="266">
        <v>10.731</v>
      </c>
      <c r="AN865" s="266">
        <v>11.194000000000001</v>
      </c>
      <c r="AO865" s="266">
        <v>11.516999999999999</v>
      </c>
      <c r="AP865" s="266">
        <v>12.013</v>
      </c>
      <c r="AQ865" s="266">
        <v>12.997</v>
      </c>
      <c r="AR865" s="266">
        <v>14.064</v>
      </c>
      <c r="AS865" s="266">
        <v>14.673999999999999</v>
      </c>
      <c r="AT865" s="266">
        <v>15.102</v>
      </c>
      <c r="AU865" s="266">
        <v>15.760999999999999</v>
      </c>
      <c r="AV865" s="266">
        <v>16.204999999999998</v>
      </c>
      <c r="AW865" s="266">
        <v>17.077999999999999</v>
      </c>
      <c r="AX865" s="266">
        <v>18.692</v>
      </c>
      <c r="BA865" s="372">
        <v>863</v>
      </c>
      <c r="BB865" s="372">
        <v>-0.30659999999999998</v>
      </c>
      <c r="BC865" s="372">
        <v>12.3774</v>
      </c>
      <c r="BD865" s="372">
        <v>0.12520000000000001</v>
      </c>
      <c r="BE865" s="372">
        <v>8.5869999999999997</v>
      </c>
      <c r="BF865" s="372">
        <v>9.3640000000000008</v>
      </c>
      <c r="BG865" s="372">
        <v>9.86</v>
      </c>
      <c r="BH865" s="372">
        <v>10.137</v>
      </c>
      <c r="BI865" s="372">
        <v>10.583</v>
      </c>
      <c r="BJ865" s="372">
        <v>10.898999999999999</v>
      </c>
      <c r="BK865" s="372">
        <v>11.387</v>
      </c>
      <c r="BL865" s="372">
        <v>12.377000000000001</v>
      </c>
      <c r="BM865" s="372">
        <v>13.483000000000001</v>
      </c>
      <c r="BN865" s="372">
        <v>14.13</v>
      </c>
      <c r="BO865" s="372">
        <v>14.590999999999999</v>
      </c>
      <c r="BP865" s="372">
        <v>15.311</v>
      </c>
      <c r="BQ865" s="372">
        <v>15.804</v>
      </c>
      <c r="BR865" s="372">
        <v>16.792999999999999</v>
      </c>
      <c r="BS865" s="372">
        <v>18.684999999999999</v>
      </c>
    </row>
    <row r="866" spans="1:71" x14ac:dyDescent="0.2">
      <c r="A866" s="265">
        <f t="shared" si="404"/>
        <v>12.6935</v>
      </c>
      <c r="B866" s="265">
        <f t="shared" si="405"/>
        <v>11.706</v>
      </c>
      <c r="C866" s="265">
        <f t="shared" si="382"/>
        <v>13.7805</v>
      </c>
      <c r="D866" s="265">
        <f t="shared" si="406"/>
        <v>864</v>
      </c>
      <c r="E866" s="373">
        <f t="shared" si="407"/>
        <v>28.386036960985628</v>
      </c>
      <c r="F866" s="373">
        <f t="shared" si="408"/>
        <v>2.3655030800821355</v>
      </c>
      <c r="G866" s="373">
        <f t="shared" si="409"/>
        <v>37.386036960985628</v>
      </c>
      <c r="H866" s="374">
        <f t="shared" si="410"/>
        <v>0.99602663576208261</v>
      </c>
      <c r="I866" s="374">
        <f t="shared" si="383"/>
        <v>0.95711565434648582</v>
      </c>
      <c r="J866" s="374">
        <f t="shared" si="384"/>
        <v>0.96599841924721297</v>
      </c>
      <c r="K866" s="265" cm="1">
        <f t="array" ref="K866">$G866^gamma_drug4/($G866^gamma_drug4+(AGE_50_drug4+9)^gamma_drug4)</f>
        <v>1</v>
      </c>
      <c r="L866" s="264">
        <f t="shared" si="385"/>
        <v>864</v>
      </c>
      <c r="M866" s="264">
        <f t="shared" si="386"/>
        <v>-0.1711</v>
      </c>
      <c r="N866" s="264">
        <f t="shared" si="387"/>
        <v>12.6934</v>
      </c>
      <c r="O866" s="264">
        <f t="shared" si="388"/>
        <v>0.121035</v>
      </c>
      <c r="P866" s="264">
        <f t="shared" si="389"/>
        <v>8.8365000000000009</v>
      </c>
      <c r="Q866" s="264">
        <f t="shared" si="390"/>
        <v>9.6449999999999996</v>
      </c>
      <c r="R866" s="264">
        <f t="shared" si="391"/>
        <v>10.1555</v>
      </c>
      <c r="S866" s="264">
        <f t="shared" si="392"/>
        <v>10.439</v>
      </c>
      <c r="T866" s="264">
        <f t="shared" si="393"/>
        <v>10.8935</v>
      </c>
      <c r="U866" s="264">
        <f t="shared" si="394"/>
        <v>11.2135</v>
      </c>
      <c r="V866" s="264">
        <f t="shared" si="395"/>
        <v>11.706</v>
      </c>
      <c r="W866" s="264">
        <f t="shared" si="396"/>
        <v>12.6935</v>
      </c>
      <c r="X866" s="264">
        <f t="shared" si="397"/>
        <v>13.7805</v>
      </c>
      <c r="Y866" s="264">
        <f t="shared" si="398"/>
        <v>14.408999999999999</v>
      </c>
      <c r="Z866" s="264">
        <f t="shared" si="399"/>
        <v>14.8545</v>
      </c>
      <c r="AA866" s="264">
        <f t="shared" si="400"/>
        <v>15.544499999999999</v>
      </c>
      <c r="AB866" s="264">
        <f t="shared" si="401"/>
        <v>16.013000000000002</v>
      </c>
      <c r="AC866" s="264">
        <f t="shared" si="402"/>
        <v>16.944499999999998</v>
      </c>
      <c r="AD866" s="264">
        <f t="shared" si="403"/>
        <v>18.698500000000003</v>
      </c>
      <c r="AF866" s="266">
        <v>864</v>
      </c>
      <c r="AG866" s="266">
        <v>-3.56E-2</v>
      </c>
      <c r="AH866" s="266">
        <v>13.002800000000001</v>
      </c>
      <c r="AI866" s="266">
        <v>0.11686000000000001</v>
      </c>
      <c r="AJ866" s="266">
        <v>9.0820000000000007</v>
      </c>
      <c r="AK866" s="266">
        <v>9.9209999999999994</v>
      </c>
      <c r="AL866" s="266">
        <v>10.446</v>
      </c>
      <c r="AM866" s="266">
        <v>10.736000000000001</v>
      </c>
      <c r="AN866" s="266">
        <v>11.199</v>
      </c>
      <c r="AO866" s="266">
        <v>11.523</v>
      </c>
      <c r="AP866" s="266">
        <v>12.019</v>
      </c>
      <c r="AQ866" s="266">
        <v>13.003</v>
      </c>
      <c r="AR866" s="266">
        <v>14.071</v>
      </c>
      <c r="AS866" s="266">
        <v>14.680999999999999</v>
      </c>
      <c r="AT866" s="266">
        <v>15.11</v>
      </c>
      <c r="AU866" s="266">
        <v>15.769</v>
      </c>
      <c r="AV866" s="266">
        <v>16.213000000000001</v>
      </c>
      <c r="AW866" s="266">
        <v>17.087</v>
      </c>
      <c r="AX866" s="266">
        <v>18.702000000000002</v>
      </c>
      <c r="BA866" s="372">
        <v>864</v>
      </c>
      <c r="BB866" s="372">
        <v>-0.30659999999999998</v>
      </c>
      <c r="BC866" s="372">
        <v>12.384</v>
      </c>
      <c r="BD866" s="372">
        <v>0.12520999999999999</v>
      </c>
      <c r="BE866" s="372">
        <v>8.5909999999999993</v>
      </c>
      <c r="BF866" s="372">
        <v>9.3689999999999998</v>
      </c>
      <c r="BG866" s="372">
        <v>9.8650000000000002</v>
      </c>
      <c r="BH866" s="372">
        <v>10.141999999999999</v>
      </c>
      <c r="BI866" s="372">
        <v>10.587999999999999</v>
      </c>
      <c r="BJ866" s="372">
        <v>10.904</v>
      </c>
      <c r="BK866" s="372">
        <v>11.393000000000001</v>
      </c>
      <c r="BL866" s="372">
        <v>12.384</v>
      </c>
      <c r="BM866" s="372">
        <v>13.49</v>
      </c>
      <c r="BN866" s="372">
        <v>14.137</v>
      </c>
      <c r="BO866" s="372">
        <v>14.599</v>
      </c>
      <c r="BP866" s="372">
        <v>15.32</v>
      </c>
      <c r="BQ866" s="372">
        <v>15.813000000000001</v>
      </c>
      <c r="BR866" s="372">
        <v>16.802</v>
      </c>
      <c r="BS866" s="372">
        <v>18.695</v>
      </c>
    </row>
    <row r="867" spans="1:71" x14ac:dyDescent="0.2">
      <c r="A867" s="265">
        <f t="shared" si="404"/>
        <v>12.7</v>
      </c>
      <c r="B867" s="265">
        <f t="shared" si="405"/>
        <v>11.711499999999999</v>
      </c>
      <c r="C867" s="265">
        <f t="shared" si="382"/>
        <v>13.788</v>
      </c>
      <c r="D867" s="265">
        <f t="shared" si="406"/>
        <v>865</v>
      </c>
      <c r="E867" s="373">
        <f t="shared" si="407"/>
        <v>28.418891170431213</v>
      </c>
      <c r="F867" s="373">
        <f t="shared" si="408"/>
        <v>2.3682409308692676</v>
      </c>
      <c r="G867" s="373">
        <f t="shared" si="409"/>
        <v>37.418891170431209</v>
      </c>
      <c r="H867" s="374">
        <f t="shared" si="410"/>
        <v>0.99604172914335631</v>
      </c>
      <c r="I867" s="374">
        <f t="shared" si="383"/>
        <v>0.95722440563638334</v>
      </c>
      <c r="J867" s="374">
        <f t="shared" si="384"/>
        <v>0.96607335301339359</v>
      </c>
      <c r="K867" s="265" cm="1">
        <f t="array" ref="K867">$G867^gamma_drug4/($G867^gamma_drug4+(AGE_50_drug4+9)^gamma_drug4)</f>
        <v>1</v>
      </c>
      <c r="L867" s="264">
        <f t="shared" si="385"/>
        <v>865</v>
      </c>
      <c r="M867" s="264">
        <f t="shared" si="386"/>
        <v>-0.17119999999999999</v>
      </c>
      <c r="N867" s="264">
        <f t="shared" si="387"/>
        <v>12.69975</v>
      </c>
      <c r="O867" s="264">
        <f t="shared" si="388"/>
        <v>0.12104999999999999</v>
      </c>
      <c r="P867" s="264">
        <f t="shared" si="389"/>
        <v>8.8410000000000011</v>
      </c>
      <c r="Q867" s="264">
        <f t="shared" si="390"/>
        <v>9.6494999999999997</v>
      </c>
      <c r="R867" s="264">
        <f t="shared" si="391"/>
        <v>10.160499999999999</v>
      </c>
      <c r="S867" s="264">
        <f t="shared" si="392"/>
        <v>10.443999999999999</v>
      </c>
      <c r="T867" s="264">
        <f t="shared" si="393"/>
        <v>10.899000000000001</v>
      </c>
      <c r="U867" s="264">
        <f t="shared" si="394"/>
        <v>11.219000000000001</v>
      </c>
      <c r="V867" s="264">
        <f t="shared" si="395"/>
        <v>11.711499999999999</v>
      </c>
      <c r="W867" s="264">
        <f t="shared" si="396"/>
        <v>12.7</v>
      </c>
      <c r="X867" s="264">
        <f t="shared" si="397"/>
        <v>13.788</v>
      </c>
      <c r="Y867" s="264">
        <f t="shared" si="398"/>
        <v>14.416499999999999</v>
      </c>
      <c r="Z867" s="264">
        <f t="shared" si="399"/>
        <v>14.862</v>
      </c>
      <c r="AA867" s="264">
        <f t="shared" si="400"/>
        <v>15.552499999999998</v>
      </c>
      <c r="AB867" s="264">
        <f t="shared" si="401"/>
        <v>16.0215</v>
      </c>
      <c r="AC867" s="264">
        <f t="shared" si="402"/>
        <v>16.954000000000001</v>
      </c>
      <c r="AD867" s="264">
        <f t="shared" si="403"/>
        <v>18.709</v>
      </c>
      <c r="AF867" s="266">
        <v>865</v>
      </c>
      <c r="AG867" s="266">
        <v>-3.5700000000000003E-2</v>
      </c>
      <c r="AH867" s="266">
        <v>13.008900000000001</v>
      </c>
      <c r="AI867" s="266">
        <v>0.11688</v>
      </c>
      <c r="AJ867" s="266">
        <v>9.0860000000000003</v>
      </c>
      <c r="AK867" s="266">
        <v>9.9250000000000007</v>
      </c>
      <c r="AL867" s="266">
        <v>10.451000000000001</v>
      </c>
      <c r="AM867" s="266">
        <v>10.741</v>
      </c>
      <c r="AN867" s="266">
        <v>11.204000000000001</v>
      </c>
      <c r="AO867" s="266">
        <v>11.528</v>
      </c>
      <c r="AP867" s="266">
        <v>12.023999999999999</v>
      </c>
      <c r="AQ867" s="266">
        <v>13.009</v>
      </c>
      <c r="AR867" s="266">
        <v>14.077999999999999</v>
      </c>
      <c r="AS867" s="266">
        <v>14.688000000000001</v>
      </c>
      <c r="AT867" s="266">
        <v>15.117000000000001</v>
      </c>
      <c r="AU867" s="266">
        <v>15.776999999999999</v>
      </c>
      <c r="AV867" s="266">
        <v>16.221</v>
      </c>
      <c r="AW867" s="266">
        <v>17.096</v>
      </c>
      <c r="AX867" s="266">
        <v>18.712</v>
      </c>
      <c r="BA867" s="372">
        <v>865</v>
      </c>
      <c r="BB867" s="372">
        <v>-0.30669999999999997</v>
      </c>
      <c r="BC867" s="372">
        <v>12.390599999999999</v>
      </c>
      <c r="BD867" s="372">
        <v>0.12522</v>
      </c>
      <c r="BE867" s="372">
        <v>8.5960000000000001</v>
      </c>
      <c r="BF867" s="372">
        <v>9.3740000000000006</v>
      </c>
      <c r="BG867" s="372">
        <v>9.8699999999999992</v>
      </c>
      <c r="BH867" s="372">
        <v>10.147</v>
      </c>
      <c r="BI867" s="372">
        <v>10.593999999999999</v>
      </c>
      <c r="BJ867" s="372">
        <v>10.91</v>
      </c>
      <c r="BK867" s="372">
        <v>11.398999999999999</v>
      </c>
      <c r="BL867" s="372">
        <v>12.391</v>
      </c>
      <c r="BM867" s="372">
        <v>13.497999999999999</v>
      </c>
      <c r="BN867" s="372">
        <v>14.145</v>
      </c>
      <c r="BO867" s="372">
        <v>14.606999999999999</v>
      </c>
      <c r="BP867" s="372">
        <v>15.327999999999999</v>
      </c>
      <c r="BQ867" s="372">
        <v>15.821999999999999</v>
      </c>
      <c r="BR867" s="372">
        <v>16.812000000000001</v>
      </c>
      <c r="BS867" s="372">
        <v>18.706</v>
      </c>
    </row>
    <row r="868" spans="1:71" x14ac:dyDescent="0.2">
      <c r="A868" s="265">
        <f t="shared" si="404"/>
        <v>12.706</v>
      </c>
      <c r="B868" s="265">
        <f t="shared" si="405"/>
        <v>11.717499999999999</v>
      </c>
      <c r="C868" s="265">
        <f t="shared" si="382"/>
        <v>13.794499999999999</v>
      </c>
      <c r="D868" s="265">
        <f t="shared" si="406"/>
        <v>866</v>
      </c>
      <c r="E868" s="373">
        <f t="shared" si="407"/>
        <v>28.451745379876797</v>
      </c>
      <c r="F868" s="373">
        <f t="shared" si="408"/>
        <v>2.3709787816563996</v>
      </c>
      <c r="G868" s="373">
        <f t="shared" si="409"/>
        <v>37.451745379876797</v>
      </c>
      <c r="H868" s="374">
        <f t="shared" si="410"/>
        <v>0.99605675224603685</v>
      </c>
      <c r="I868" s="374">
        <f t="shared" si="383"/>
        <v>0.95733279833944296</v>
      </c>
      <c r="J868" s="374">
        <f t="shared" si="384"/>
        <v>0.96614806187106772</v>
      </c>
      <c r="K868" s="265" cm="1">
        <f t="array" ref="K868">$G868^gamma_drug4/($G868^gamma_drug4+(AGE_50_drug4+9)^gamma_drug4)</f>
        <v>1</v>
      </c>
      <c r="L868" s="264">
        <f t="shared" si="385"/>
        <v>866</v>
      </c>
      <c r="M868" s="264">
        <f t="shared" si="386"/>
        <v>-0.17135</v>
      </c>
      <c r="N868" s="264">
        <f t="shared" si="387"/>
        <v>12.706199999999999</v>
      </c>
      <c r="O868" s="264">
        <f t="shared" si="388"/>
        <v>0.12106500000000001</v>
      </c>
      <c r="P868" s="264">
        <f t="shared" si="389"/>
        <v>8.8449999999999989</v>
      </c>
      <c r="Q868" s="264">
        <f t="shared" si="390"/>
        <v>9.6539999999999999</v>
      </c>
      <c r="R868" s="264">
        <f t="shared" si="391"/>
        <v>10.1655</v>
      </c>
      <c r="S868" s="264">
        <f t="shared" si="392"/>
        <v>10.4495</v>
      </c>
      <c r="T868" s="264">
        <f t="shared" si="393"/>
        <v>10.904499999999999</v>
      </c>
      <c r="U868" s="264">
        <f t="shared" si="394"/>
        <v>11.224499999999999</v>
      </c>
      <c r="V868" s="264">
        <f t="shared" si="395"/>
        <v>11.717499999999999</v>
      </c>
      <c r="W868" s="264">
        <f t="shared" si="396"/>
        <v>12.706</v>
      </c>
      <c r="X868" s="264">
        <f t="shared" si="397"/>
        <v>13.794499999999999</v>
      </c>
      <c r="Y868" s="264">
        <f t="shared" si="398"/>
        <v>14.423999999999999</v>
      </c>
      <c r="Z868" s="264">
        <f t="shared" si="399"/>
        <v>14.870000000000001</v>
      </c>
      <c r="AA868" s="264">
        <f t="shared" si="400"/>
        <v>15.561</v>
      </c>
      <c r="AB868" s="264">
        <f t="shared" si="401"/>
        <v>16.0305</v>
      </c>
      <c r="AC868" s="264">
        <f t="shared" si="402"/>
        <v>16.9635</v>
      </c>
      <c r="AD868" s="264">
        <f t="shared" si="403"/>
        <v>18.7195</v>
      </c>
      <c r="AF868" s="266">
        <v>866</v>
      </c>
      <c r="AG868" s="266">
        <v>-3.5900000000000001E-2</v>
      </c>
      <c r="AH868" s="266">
        <v>13.0151</v>
      </c>
      <c r="AI868" s="266">
        <v>0.1169</v>
      </c>
      <c r="AJ868" s="266">
        <v>9.09</v>
      </c>
      <c r="AK868" s="266">
        <v>9.9290000000000003</v>
      </c>
      <c r="AL868" s="266">
        <v>10.455</v>
      </c>
      <c r="AM868" s="266">
        <v>10.746</v>
      </c>
      <c r="AN868" s="266">
        <v>11.209</v>
      </c>
      <c r="AO868" s="266">
        <v>11.532999999999999</v>
      </c>
      <c r="AP868" s="266">
        <v>12.03</v>
      </c>
      <c r="AQ868" s="266">
        <v>13.015000000000001</v>
      </c>
      <c r="AR868" s="266">
        <v>14.084</v>
      </c>
      <c r="AS868" s="266">
        <v>14.695</v>
      </c>
      <c r="AT868" s="266">
        <v>15.125</v>
      </c>
      <c r="AU868" s="266">
        <v>15.785</v>
      </c>
      <c r="AV868" s="266">
        <v>16.23</v>
      </c>
      <c r="AW868" s="266">
        <v>17.105</v>
      </c>
      <c r="AX868" s="266">
        <v>18.722000000000001</v>
      </c>
      <c r="BA868" s="372">
        <v>866</v>
      </c>
      <c r="BB868" s="372">
        <v>-0.30680000000000002</v>
      </c>
      <c r="BC868" s="372">
        <v>12.3973</v>
      </c>
      <c r="BD868" s="372">
        <v>0.12523000000000001</v>
      </c>
      <c r="BE868" s="372">
        <v>8.6</v>
      </c>
      <c r="BF868" s="372">
        <v>9.3789999999999996</v>
      </c>
      <c r="BG868" s="372">
        <v>9.8759999999999994</v>
      </c>
      <c r="BH868" s="372">
        <v>10.153</v>
      </c>
      <c r="BI868" s="372">
        <v>10.6</v>
      </c>
      <c r="BJ868" s="372">
        <v>10.916</v>
      </c>
      <c r="BK868" s="372">
        <v>11.404999999999999</v>
      </c>
      <c r="BL868" s="372">
        <v>12.397</v>
      </c>
      <c r="BM868" s="372">
        <v>13.505000000000001</v>
      </c>
      <c r="BN868" s="372">
        <v>14.153</v>
      </c>
      <c r="BO868" s="372">
        <v>14.615</v>
      </c>
      <c r="BP868" s="372">
        <v>15.337</v>
      </c>
      <c r="BQ868" s="372">
        <v>15.831</v>
      </c>
      <c r="BR868" s="372">
        <v>16.821999999999999</v>
      </c>
      <c r="BS868" s="372">
        <v>18.716999999999999</v>
      </c>
    </row>
    <row r="869" spans="1:71" x14ac:dyDescent="0.2">
      <c r="A869" s="265">
        <f t="shared" si="404"/>
        <v>12.7125</v>
      </c>
      <c r="B869" s="265">
        <f t="shared" si="405"/>
        <v>11.722999999999999</v>
      </c>
      <c r="C869" s="265">
        <f t="shared" si="382"/>
        <v>13.801500000000001</v>
      </c>
      <c r="D869" s="265">
        <f t="shared" si="406"/>
        <v>867</v>
      </c>
      <c r="E869" s="373">
        <f t="shared" si="407"/>
        <v>28.484599589322382</v>
      </c>
      <c r="F869" s="373">
        <f t="shared" si="408"/>
        <v>2.3737166324435317</v>
      </c>
      <c r="G869" s="373">
        <f t="shared" si="409"/>
        <v>37.484599589322386</v>
      </c>
      <c r="H869" s="374">
        <f t="shared" si="410"/>
        <v>0.99607170545686619</v>
      </c>
      <c r="I869" s="374">
        <f t="shared" si="383"/>
        <v>0.95744083388900247</v>
      </c>
      <c r="J869" s="374">
        <f t="shared" si="384"/>
        <v>0.96622254666631024</v>
      </c>
      <c r="K869" s="265" cm="1">
        <f t="array" ref="K869">$G869^gamma_drug4/($G869^gamma_drug4+(AGE_50_drug4+9)^gamma_drug4)</f>
        <v>1</v>
      </c>
      <c r="L869" s="264">
        <f t="shared" si="385"/>
        <v>867</v>
      </c>
      <c r="M869" s="264">
        <f t="shared" si="386"/>
        <v>-0.17150000000000001</v>
      </c>
      <c r="N869" s="264">
        <f t="shared" si="387"/>
        <v>12.71255</v>
      </c>
      <c r="O869" s="264">
        <f t="shared" si="388"/>
        <v>0.121085</v>
      </c>
      <c r="P869" s="264">
        <f t="shared" si="389"/>
        <v>8.8490000000000002</v>
      </c>
      <c r="Q869" s="264">
        <f t="shared" si="390"/>
        <v>9.6579999999999995</v>
      </c>
      <c r="R869" s="264">
        <f t="shared" si="391"/>
        <v>10.170500000000001</v>
      </c>
      <c r="S869" s="264">
        <f t="shared" si="392"/>
        <v>10.454000000000001</v>
      </c>
      <c r="T869" s="264">
        <f t="shared" si="393"/>
        <v>10.909500000000001</v>
      </c>
      <c r="U869" s="264">
        <f t="shared" si="394"/>
        <v>11.2295</v>
      </c>
      <c r="V869" s="264">
        <f t="shared" si="395"/>
        <v>11.722999999999999</v>
      </c>
      <c r="W869" s="264">
        <f t="shared" si="396"/>
        <v>12.7125</v>
      </c>
      <c r="X869" s="264">
        <f t="shared" si="397"/>
        <v>13.801500000000001</v>
      </c>
      <c r="Y869" s="264">
        <f t="shared" si="398"/>
        <v>14.431999999999999</v>
      </c>
      <c r="Z869" s="264">
        <f t="shared" si="399"/>
        <v>14.8775</v>
      </c>
      <c r="AA869" s="264">
        <f t="shared" si="400"/>
        <v>15.5695</v>
      </c>
      <c r="AB869" s="264">
        <f t="shared" si="401"/>
        <v>16.039000000000001</v>
      </c>
      <c r="AC869" s="264">
        <f t="shared" si="402"/>
        <v>16.9725</v>
      </c>
      <c r="AD869" s="264">
        <f t="shared" si="403"/>
        <v>18.731000000000002</v>
      </c>
      <c r="AF869" s="266">
        <v>867</v>
      </c>
      <c r="AG869" s="266">
        <v>-3.61E-2</v>
      </c>
      <c r="AH869" s="266">
        <v>13.0212</v>
      </c>
      <c r="AI869" s="266">
        <v>0.11692</v>
      </c>
      <c r="AJ869" s="266">
        <v>9.0939999999999994</v>
      </c>
      <c r="AK869" s="266">
        <v>9.9329999999999998</v>
      </c>
      <c r="AL869" s="266">
        <v>10.46</v>
      </c>
      <c r="AM869" s="266">
        <v>10.75</v>
      </c>
      <c r="AN869" s="266">
        <v>11.214</v>
      </c>
      <c r="AO869" s="266">
        <v>11.538</v>
      </c>
      <c r="AP869" s="266">
        <v>12.035</v>
      </c>
      <c r="AQ869" s="266">
        <v>13.021000000000001</v>
      </c>
      <c r="AR869" s="266">
        <v>14.090999999999999</v>
      </c>
      <c r="AS869" s="266">
        <v>14.702999999999999</v>
      </c>
      <c r="AT869" s="266">
        <v>15.132</v>
      </c>
      <c r="AU869" s="266">
        <v>15.792999999999999</v>
      </c>
      <c r="AV869" s="266">
        <v>16.238</v>
      </c>
      <c r="AW869" s="266">
        <v>17.114000000000001</v>
      </c>
      <c r="AX869" s="266">
        <v>18.733000000000001</v>
      </c>
      <c r="BA869" s="372">
        <v>867</v>
      </c>
      <c r="BB869" s="372">
        <v>-0.30690000000000001</v>
      </c>
      <c r="BC869" s="372">
        <v>12.4039</v>
      </c>
      <c r="BD869" s="372">
        <v>0.12525</v>
      </c>
      <c r="BE869" s="372">
        <v>8.6039999999999992</v>
      </c>
      <c r="BF869" s="372">
        <v>9.3829999999999991</v>
      </c>
      <c r="BG869" s="372">
        <v>9.8810000000000002</v>
      </c>
      <c r="BH869" s="372">
        <v>10.157999999999999</v>
      </c>
      <c r="BI869" s="372">
        <v>10.605</v>
      </c>
      <c r="BJ869" s="372">
        <v>10.920999999999999</v>
      </c>
      <c r="BK869" s="372">
        <v>11.411</v>
      </c>
      <c r="BL869" s="372">
        <v>12.404</v>
      </c>
      <c r="BM869" s="372">
        <v>13.512</v>
      </c>
      <c r="BN869" s="372">
        <v>14.161</v>
      </c>
      <c r="BO869" s="372">
        <v>14.622999999999999</v>
      </c>
      <c r="BP869" s="372">
        <v>15.346</v>
      </c>
      <c r="BQ869" s="372">
        <v>15.84</v>
      </c>
      <c r="BR869" s="372">
        <v>16.831</v>
      </c>
      <c r="BS869" s="372">
        <v>18.728999999999999</v>
      </c>
    </row>
    <row r="870" spans="1:71" x14ac:dyDescent="0.2">
      <c r="A870" s="265">
        <f t="shared" si="404"/>
        <v>12.718999999999999</v>
      </c>
      <c r="B870" s="265">
        <f t="shared" si="405"/>
        <v>11.728999999999999</v>
      </c>
      <c r="C870" s="265">
        <f t="shared" si="382"/>
        <v>13.809000000000001</v>
      </c>
      <c r="D870" s="265">
        <f t="shared" si="406"/>
        <v>868</v>
      </c>
      <c r="E870" s="373">
        <f t="shared" si="407"/>
        <v>28.517453798767967</v>
      </c>
      <c r="F870" s="373">
        <f t="shared" si="408"/>
        <v>2.3764544832306638</v>
      </c>
      <c r="G870" s="373">
        <f t="shared" si="409"/>
        <v>37.517453798767967</v>
      </c>
      <c r="H870" s="374">
        <f t="shared" si="410"/>
        <v>0.99608658916013559</v>
      </c>
      <c r="I870" s="374">
        <f t="shared" si="383"/>
        <v>0.95754851371178551</v>
      </c>
      <c r="J870" s="374">
        <f t="shared" si="384"/>
        <v>0.96629680824140785</v>
      </c>
      <c r="K870" s="265" cm="1">
        <f t="array" ref="K870">$G870^gamma_drug4/($G870^gamma_drug4+(AGE_50_drug4+9)^gamma_drug4)</f>
        <v>1</v>
      </c>
      <c r="L870" s="264">
        <f t="shared" si="385"/>
        <v>868</v>
      </c>
      <c r="M870" s="264">
        <f t="shared" si="386"/>
        <v>-0.17155000000000001</v>
      </c>
      <c r="N870" s="264">
        <f t="shared" si="387"/>
        <v>12.718900000000001</v>
      </c>
      <c r="O870" s="264">
        <f t="shared" si="388"/>
        <v>0.12110000000000001</v>
      </c>
      <c r="P870" s="264">
        <f t="shared" si="389"/>
        <v>8.8535000000000004</v>
      </c>
      <c r="Q870" s="264">
        <f t="shared" si="390"/>
        <v>9.6630000000000003</v>
      </c>
      <c r="R870" s="264">
        <f t="shared" si="391"/>
        <v>10.175000000000001</v>
      </c>
      <c r="S870" s="264">
        <f t="shared" si="392"/>
        <v>10.459</v>
      </c>
      <c r="T870" s="264">
        <f t="shared" si="393"/>
        <v>10.914999999999999</v>
      </c>
      <c r="U870" s="264">
        <f t="shared" si="394"/>
        <v>11.234999999999999</v>
      </c>
      <c r="V870" s="264">
        <f t="shared" si="395"/>
        <v>11.728999999999999</v>
      </c>
      <c r="W870" s="264">
        <f t="shared" si="396"/>
        <v>12.718999999999999</v>
      </c>
      <c r="X870" s="264">
        <f t="shared" si="397"/>
        <v>13.809000000000001</v>
      </c>
      <c r="Y870" s="264">
        <f t="shared" si="398"/>
        <v>14.439500000000001</v>
      </c>
      <c r="Z870" s="264">
        <f t="shared" si="399"/>
        <v>14.8855</v>
      </c>
      <c r="AA870" s="264">
        <f t="shared" si="400"/>
        <v>15.577500000000001</v>
      </c>
      <c r="AB870" s="264">
        <f t="shared" si="401"/>
        <v>16.047499999999999</v>
      </c>
      <c r="AC870" s="264">
        <f t="shared" si="402"/>
        <v>16.981999999999999</v>
      </c>
      <c r="AD870" s="264">
        <f t="shared" si="403"/>
        <v>18.741</v>
      </c>
      <c r="AF870" s="266">
        <v>868</v>
      </c>
      <c r="AG870" s="266">
        <v>-3.6200000000000003E-2</v>
      </c>
      <c r="AH870" s="266">
        <v>13.0273</v>
      </c>
      <c r="AI870" s="266">
        <v>0.11694</v>
      </c>
      <c r="AJ870" s="266">
        <v>9.0980000000000008</v>
      </c>
      <c r="AK870" s="266">
        <v>9.9380000000000006</v>
      </c>
      <c r="AL870" s="266">
        <v>10.464</v>
      </c>
      <c r="AM870" s="266">
        <v>10.755000000000001</v>
      </c>
      <c r="AN870" s="266">
        <v>11.218999999999999</v>
      </c>
      <c r="AO870" s="266">
        <v>11.542999999999999</v>
      </c>
      <c r="AP870" s="266">
        <v>12.041</v>
      </c>
      <c r="AQ870" s="266">
        <v>13.026999999999999</v>
      </c>
      <c r="AR870" s="266">
        <v>14.098000000000001</v>
      </c>
      <c r="AS870" s="266">
        <v>14.71</v>
      </c>
      <c r="AT870" s="266">
        <v>15.14</v>
      </c>
      <c r="AU870" s="266">
        <v>15.801</v>
      </c>
      <c r="AV870" s="266">
        <v>16.245999999999999</v>
      </c>
      <c r="AW870" s="266">
        <v>17.123000000000001</v>
      </c>
      <c r="AX870" s="266">
        <v>18.742999999999999</v>
      </c>
      <c r="BA870" s="372">
        <v>868</v>
      </c>
      <c r="BB870" s="372">
        <v>-0.30690000000000001</v>
      </c>
      <c r="BC870" s="372">
        <v>12.410500000000001</v>
      </c>
      <c r="BD870" s="372">
        <v>0.12526000000000001</v>
      </c>
      <c r="BE870" s="372">
        <v>8.609</v>
      </c>
      <c r="BF870" s="372">
        <v>9.3879999999999999</v>
      </c>
      <c r="BG870" s="372">
        <v>9.8859999999999992</v>
      </c>
      <c r="BH870" s="372">
        <v>10.163</v>
      </c>
      <c r="BI870" s="372">
        <v>10.611000000000001</v>
      </c>
      <c r="BJ870" s="372">
        <v>10.927</v>
      </c>
      <c r="BK870" s="372">
        <v>11.417</v>
      </c>
      <c r="BL870" s="372">
        <v>12.411</v>
      </c>
      <c r="BM870" s="372">
        <v>13.52</v>
      </c>
      <c r="BN870" s="372">
        <v>14.169</v>
      </c>
      <c r="BO870" s="372">
        <v>14.631</v>
      </c>
      <c r="BP870" s="372">
        <v>15.353999999999999</v>
      </c>
      <c r="BQ870" s="372">
        <v>15.849</v>
      </c>
      <c r="BR870" s="372">
        <v>16.841000000000001</v>
      </c>
      <c r="BS870" s="372">
        <v>18.739000000000001</v>
      </c>
    </row>
    <row r="871" spans="1:71" x14ac:dyDescent="0.2">
      <c r="A871" s="265">
        <f t="shared" si="404"/>
        <v>12.725</v>
      </c>
      <c r="B871" s="265">
        <f t="shared" si="405"/>
        <v>11.734500000000001</v>
      </c>
      <c r="C871" s="265">
        <f t="shared" si="382"/>
        <v>13.815999999999999</v>
      </c>
      <c r="D871" s="265">
        <f t="shared" si="406"/>
        <v>869</v>
      </c>
      <c r="E871" s="373">
        <f t="shared" si="407"/>
        <v>28.550308008213552</v>
      </c>
      <c r="F871" s="373">
        <f t="shared" si="408"/>
        <v>2.3791923340177958</v>
      </c>
      <c r="G871" s="373">
        <f t="shared" si="409"/>
        <v>37.550308008213548</v>
      </c>
      <c r="H871" s="374">
        <f t="shared" si="410"/>
        <v>0.99610140373770428</v>
      </c>
      <c r="I871" s="374">
        <f t="shared" si="383"/>
        <v>0.9576558392279354</v>
      </c>
      <c r="J871" s="374">
        <f t="shared" si="384"/>
        <v>0.96637084743487911</v>
      </c>
      <c r="K871" s="265" cm="1">
        <f t="array" ref="K871">$G871^gamma_drug4/($G871^gamma_drug4+(AGE_50_drug4+9)^gamma_drug4)</f>
        <v>1</v>
      </c>
      <c r="L871" s="264">
        <f t="shared" si="385"/>
        <v>869</v>
      </c>
      <c r="M871" s="264">
        <f t="shared" si="386"/>
        <v>-0.17169999999999999</v>
      </c>
      <c r="N871" s="264">
        <f t="shared" si="387"/>
        <v>12.725249999999999</v>
      </c>
      <c r="O871" s="264">
        <f t="shared" si="388"/>
        <v>0.121115</v>
      </c>
      <c r="P871" s="264">
        <f t="shared" si="389"/>
        <v>8.8569999999999993</v>
      </c>
      <c r="Q871" s="264">
        <f t="shared" si="390"/>
        <v>9.6675000000000004</v>
      </c>
      <c r="R871" s="264">
        <f t="shared" si="391"/>
        <v>10.18</v>
      </c>
      <c r="S871" s="264">
        <f t="shared" si="392"/>
        <v>10.463999999999999</v>
      </c>
      <c r="T871" s="264">
        <f t="shared" si="393"/>
        <v>10.92</v>
      </c>
      <c r="U871" s="264">
        <f t="shared" si="394"/>
        <v>11.241</v>
      </c>
      <c r="V871" s="264">
        <f t="shared" si="395"/>
        <v>11.734500000000001</v>
      </c>
      <c r="W871" s="264">
        <f t="shared" si="396"/>
        <v>12.725</v>
      </c>
      <c r="X871" s="264">
        <f t="shared" si="397"/>
        <v>13.815999999999999</v>
      </c>
      <c r="Y871" s="264">
        <f t="shared" si="398"/>
        <v>14.4465</v>
      </c>
      <c r="Z871" s="264">
        <f t="shared" si="399"/>
        <v>14.893000000000001</v>
      </c>
      <c r="AA871" s="264">
        <f t="shared" si="400"/>
        <v>15.585999999999999</v>
      </c>
      <c r="AB871" s="264">
        <f t="shared" si="401"/>
        <v>16.055999999999997</v>
      </c>
      <c r="AC871" s="264">
        <f t="shared" si="402"/>
        <v>16.991</v>
      </c>
      <c r="AD871" s="264">
        <f t="shared" si="403"/>
        <v>18.7515</v>
      </c>
      <c r="AF871" s="266">
        <v>869</v>
      </c>
      <c r="AG871" s="266">
        <v>-3.6400000000000002E-2</v>
      </c>
      <c r="AH871" s="266">
        <v>13.0334</v>
      </c>
      <c r="AI871" s="266">
        <v>0.11695999999999999</v>
      </c>
      <c r="AJ871" s="266">
        <v>9.1010000000000009</v>
      </c>
      <c r="AK871" s="266">
        <v>9.9420000000000002</v>
      </c>
      <c r="AL871" s="266">
        <v>10.468999999999999</v>
      </c>
      <c r="AM871" s="266">
        <v>10.76</v>
      </c>
      <c r="AN871" s="266">
        <v>11.224</v>
      </c>
      <c r="AO871" s="266">
        <v>11.548999999999999</v>
      </c>
      <c r="AP871" s="266">
        <v>12.045999999999999</v>
      </c>
      <c r="AQ871" s="266">
        <v>13.032999999999999</v>
      </c>
      <c r="AR871" s="266">
        <v>14.105</v>
      </c>
      <c r="AS871" s="266">
        <v>14.717000000000001</v>
      </c>
      <c r="AT871" s="266">
        <v>15.147</v>
      </c>
      <c r="AU871" s="266">
        <v>15.808999999999999</v>
      </c>
      <c r="AV871" s="266">
        <v>16.254999999999999</v>
      </c>
      <c r="AW871" s="266">
        <v>17.132000000000001</v>
      </c>
      <c r="AX871" s="266">
        <v>18.753</v>
      </c>
      <c r="BA871" s="372">
        <v>869</v>
      </c>
      <c r="BB871" s="372">
        <v>-0.307</v>
      </c>
      <c r="BC871" s="372">
        <v>12.4171</v>
      </c>
      <c r="BD871" s="372">
        <v>0.12526999999999999</v>
      </c>
      <c r="BE871" s="372">
        <v>8.6129999999999995</v>
      </c>
      <c r="BF871" s="372">
        <v>9.3930000000000007</v>
      </c>
      <c r="BG871" s="372">
        <v>9.891</v>
      </c>
      <c r="BH871" s="372">
        <v>10.167999999999999</v>
      </c>
      <c r="BI871" s="372">
        <v>10.616</v>
      </c>
      <c r="BJ871" s="372">
        <v>10.933</v>
      </c>
      <c r="BK871" s="372">
        <v>11.423</v>
      </c>
      <c r="BL871" s="372">
        <v>12.417</v>
      </c>
      <c r="BM871" s="372">
        <v>13.526999999999999</v>
      </c>
      <c r="BN871" s="372">
        <v>14.176</v>
      </c>
      <c r="BO871" s="372">
        <v>14.638999999999999</v>
      </c>
      <c r="BP871" s="372">
        <v>15.363</v>
      </c>
      <c r="BQ871" s="372">
        <v>15.856999999999999</v>
      </c>
      <c r="BR871" s="372">
        <v>16.850000000000001</v>
      </c>
      <c r="BS871" s="372">
        <v>18.75</v>
      </c>
    </row>
    <row r="872" spans="1:71" x14ac:dyDescent="0.2">
      <c r="A872" s="265">
        <f t="shared" si="404"/>
        <v>12.731999999999999</v>
      </c>
      <c r="B872" s="265">
        <f t="shared" si="405"/>
        <v>11.740500000000001</v>
      </c>
      <c r="C872" s="265">
        <f t="shared" si="382"/>
        <v>13.823</v>
      </c>
      <c r="D872" s="265">
        <f t="shared" si="406"/>
        <v>870</v>
      </c>
      <c r="E872" s="373">
        <f t="shared" si="407"/>
        <v>28.583162217659137</v>
      </c>
      <c r="F872" s="373">
        <f t="shared" si="408"/>
        <v>2.3819301848049284</v>
      </c>
      <c r="G872" s="373">
        <f t="shared" si="409"/>
        <v>37.583162217659137</v>
      </c>
      <c r="H872" s="374">
        <f t="shared" si="410"/>
        <v>0.99611614956901584</v>
      </c>
      <c r="I872" s="374">
        <f t="shared" si="383"/>
        <v>0.9577628118510485</v>
      </c>
      <c r="J872" s="374">
        <f t="shared" si="384"/>
        <v>0.96644466508149285</v>
      </c>
      <c r="K872" s="265" cm="1">
        <f t="array" ref="K872">$G872^gamma_drug4/($G872^gamma_drug4+(AGE_50_drug4+9)^gamma_drug4)</f>
        <v>1</v>
      </c>
      <c r="L872" s="264">
        <f t="shared" si="385"/>
        <v>870</v>
      </c>
      <c r="M872" s="264">
        <f t="shared" si="386"/>
        <v>-0.17179999999999998</v>
      </c>
      <c r="N872" s="264">
        <f t="shared" si="387"/>
        <v>12.73165</v>
      </c>
      <c r="O872" s="264">
        <f t="shared" si="388"/>
        <v>0.12113</v>
      </c>
      <c r="P872" s="264">
        <f t="shared" si="389"/>
        <v>8.8614999999999995</v>
      </c>
      <c r="Q872" s="264">
        <f t="shared" si="390"/>
        <v>9.6720000000000006</v>
      </c>
      <c r="R872" s="264">
        <f t="shared" si="391"/>
        <v>10.185</v>
      </c>
      <c r="S872" s="264">
        <f t="shared" si="392"/>
        <v>10.468999999999999</v>
      </c>
      <c r="T872" s="264">
        <f t="shared" si="393"/>
        <v>10.9255</v>
      </c>
      <c r="U872" s="264">
        <f t="shared" si="394"/>
        <v>11.246</v>
      </c>
      <c r="V872" s="264">
        <f t="shared" si="395"/>
        <v>11.740500000000001</v>
      </c>
      <c r="W872" s="264">
        <f t="shared" si="396"/>
        <v>12.731999999999999</v>
      </c>
      <c r="X872" s="264">
        <f t="shared" si="397"/>
        <v>13.823</v>
      </c>
      <c r="Y872" s="264">
        <f t="shared" si="398"/>
        <v>14.454000000000001</v>
      </c>
      <c r="Z872" s="264">
        <f t="shared" si="399"/>
        <v>14.901</v>
      </c>
      <c r="AA872" s="264">
        <f t="shared" si="400"/>
        <v>15.594000000000001</v>
      </c>
      <c r="AB872" s="264">
        <f t="shared" si="401"/>
        <v>16.064500000000002</v>
      </c>
      <c r="AC872" s="264">
        <f t="shared" si="402"/>
        <v>17.000499999999999</v>
      </c>
      <c r="AD872" s="264">
        <f t="shared" si="403"/>
        <v>18.762</v>
      </c>
      <c r="AF872" s="266">
        <v>870</v>
      </c>
      <c r="AG872" s="266">
        <v>-3.6499999999999998E-2</v>
      </c>
      <c r="AH872" s="266">
        <v>13.0396</v>
      </c>
      <c r="AI872" s="266">
        <v>0.11698</v>
      </c>
      <c r="AJ872" s="266">
        <v>9.1050000000000004</v>
      </c>
      <c r="AK872" s="266">
        <v>9.9459999999999997</v>
      </c>
      <c r="AL872" s="266">
        <v>10.474</v>
      </c>
      <c r="AM872" s="266">
        <v>10.763999999999999</v>
      </c>
      <c r="AN872" s="266">
        <v>11.228999999999999</v>
      </c>
      <c r="AO872" s="266">
        <v>11.554</v>
      </c>
      <c r="AP872" s="266">
        <v>12.052</v>
      </c>
      <c r="AQ872" s="266">
        <v>13.04</v>
      </c>
      <c r="AR872" s="266">
        <v>14.112</v>
      </c>
      <c r="AS872" s="266">
        <v>14.724</v>
      </c>
      <c r="AT872" s="266">
        <v>15.154999999999999</v>
      </c>
      <c r="AU872" s="266">
        <v>15.817</v>
      </c>
      <c r="AV872" s="266">
        <v>16.263000000000002</v>
      </c>
      <c r="AW872" s="266">
        <v>17.140999999999998</v>
      </c>
      <c r="AX872" s="266">
        <v>18.763000000000002</v>
      </c>
      <c r="BA872" s="372">
        <v>870</v>
      </c>
      <c r="BB872" s="372">
        <v>-0.30709999999999998</v>
      </c>
      <c r="BC872" s="372">
        <v>12.4237</v>
      </c>
      <c r="BD872" s="372">
        <v>0.12528</v>
      </c>
      <c r="BE872" s="372">
        <v>8.6180000000000003</v>
      </c>
      <c r="BF872" s="372">
        <v>9.3979999999999997</v>
      </c>
      <c r="BG872" s="372">
        <v>9.8960000000000008</v>
      </c>
      <c r="BH872" s="372">
        <v>10.173999999999999</v>
      </c>
      <c r="BI872" s="372">
        <v>10.622</v>
      </c>
      <c r="BJ872" s="372">
        <v>10.938000000000001</v>
      </c>
      <c r="BK872" s="372">
        <v>11.429</v>
      </c>
      <c r="BL872" s="372">
        <v>12.423999999999999</v>
      </c>
      <c r="BM872" s="372">
        <v>13.534000000000001</v>
      </c>
      <c r="BN872" s="372">
        <v>14.183999999999999</v>
      </c>
      <c r="BO872" s="372">
        <v>14.647</v>
      </c>
      <c r="BP872" s="372">
        <v>15.371</v>
      </c>
      <c r="BQ872" s="372">
        <v>15.866</v>
      </c>
      <c r="BR872" s="372">
        <v>16.86</v>
      </c>
      <c r="BS872" s="372">
        <v>18.760999999999999</v>
      </c>
    </row>
    <row r="873" spans="1:71" x14ac:dyDescent="0.2">
      <c r="A873" s="265">
        <f t="shared" si="404"/>
        <v>12.738</v>
      </c>
      <c r="B873" s="265">
        <f t="shared" si="405"/>
        <v>11.746</v>
      </c>
      <c r="C873" s="265">
        <f t="shared" si="382"/>
        <v>13.830500000000001</v>
      </c>
      <c r="D873" s="265">
        <f t="shared" si="406"/>
        <v>871</v>
      </c>
      <c r="E873" s="373">
        <f t="shared" si="407"/>
        <v>28.616016427104721</v>
      </c>
      <c r="F873" s="373">
        <f t="shared" si="408"/>
        <v>2.3846680355920604</v>
      </c>
      <c r="G873" s="373">
        <f t="shared" si="409"/>
        <v>37.616016427104725</v>
      </c>
      <c r="H873" s="374">
        <f t="shared" si="410"/>
        <v>0.99613082703111611</v>
      </c>
      <c r="I873" s="374">
        <f t="shared" si="383"/>
        <v>0.95786943298820748</v>
      </c>
      <c r="J873" s="374">
        <f t="shared" si="384"/>
        <v>0.9665182620122883</v>
      </c>
      <c r="K873" s="265" cm="1">
        <f t="array" ref="K873">$G873^gamma_drug4/($G873^gamma_drug4+(AGE_50_drug4+9)^gamma_drug4)</f>
        <v>1</v>
      </c>
      <c r="L873" s="264">
        <f t="shared" si="385"/>
        <v>871</v>
      </c>
      <c r="M873" s="264">
        <f t="shared" si="386"/>
        <v>-0.17194999999999999</v>
      </c>
      <c r="N873" s="264">
        <f t="shared" si="387"/>
        <v>12.738</v>
      </c>
      <c r="O873" s="264">
        <f t="shared" si="388"/>
        <v>0.12115000000000001</v>
      </c>
      <c r="P873" s="264">
        <f t="shared" si="389"/>
        <v>8.8655000000000008</v>
      </c>
      <c r="Q873" s="264">
        <f t="shared" si="390"/>
        <v>9.6765000000000008</v>
      </c>
      <c r="R873" s="264">
        <f t="shared" si="391"/>
        <v>10.189499999999999</v>
      </c>
      <c r="S873" s="264">
        <f t="shared" si="392"/>
        <v>10.474</v>
      </c>
      <c r="T873" s="264">
        <f t="shared" si="393"/>
        <v>10.9305</v>
      </c>
      <c r="U873" s="264">
        <f t="shared" si="394"/>
        <v>11.2515</v>
      </c>
      <c r="V873" s="264">
        <f t="shared" si="395"/>
        <v>11.746</v>
      </c>
      <c r="W873" s="264">
        <f t="shared" si="396"/>
        <v>12.738</v>
      </c>
      <c r="X873" s="264">
        <f t="shared" si="397"/>
        <v>13.830500000000001</v>
      </c>
      <c r="Y873" s="264">
        <f t="shared" si="398"/>
        <v>14.462</v>
      </c>
      <c r="Z873" s="264">
        <f t="shared" si="399"/>
        <v>14.9085</v>
      </c>
      <c r="AA873" s="264">
        <f t="shared" si="400"/>
        <v>15.602499999999999</v>
      </c>
      <c r="AB873" s="264">
        <f t="shared" si="401"/>
        <v>16.073</v>
      </c>
      <c r="AC873" s="264">
        <f t="shared" si="402"/>
        <v>17.009999999999998</v>
      </c>
      <c r="AD873" s="264">
        <f t="shared" si="403"/>
        <v>18.772500000000001</v>
      </c>
      <c r="AF873" s="266">
        <v>871</v>
      </c>
      <c r="AG873" s="266">
        <v>-3.6700000000000003E-2</v>
      </c>
      <c r="AH873" s="266">
        <v>13.0457</v>
      </c>
      <c r="AI873" s="266">
        <v>0.11700000000000001</v>
      </c>
      <c r="AJ873" s="266">
        <v>9.109</v>
      </c>
      <c r="AK873" s="266">
        <v>9.9510000000000005</v>
      </c>
      <c r="AL873" s="266">
        <v>10.478</v>
      </c>
      <c r="AM873" s="266">
        <v>10.769</v>
      </c>
      <c r="AN873" s="266">
        <v>11.234</v>
      </c>
      <c r="AO873" s="266">
        <v>11.558999999999999</v>
      </c>
      <c r="AP873" s="266">
        <v>12.057</v>
      </c>
      <c r="AQ873" s="266">
        <v>13.045999999999999</v>
      </c>
      <c r="AR873" s="266">
        <v>14.119</v>
      </c>
      <c r="AS873" s="266">
        <v>14.731999999999999</v>
      </c>
      <c r="AT873" s="266">
        <v>15.162000000000001</v>
      </c>
      <c r="AU873" s="266">
        <v>15.824999999999999</v>
      </c>
      <c r="AV873" s="266">
        <v>16.271000000000001</v>
      </c>
      <c r="AW873" s="266">
        <v>17.149999999999999</v>
      </c>
      <c r="AX873" s="266">
        <v>18.773</v>
      </c>
      <c r="BA873" s="372">
        <v>871</v>
      </c>
      <c r="BB873" s="372">
        <v>-0.30719999999999997</v>
      </c>
      <c r="BC873" s="372">
        <v>12.430300000000001</v>
      </c>
      <c r="BD873" s="372">
        <v>0.12529999999999999</v>
      </c>
      <c r="BE873" s="372">
        <v>8.6219999999999999</v>
      </c>
      <c r="BF873" s="372">
        <v>9.4019999999999992</v>
      </c>
      <c r="BG873" s="372">
        <v>9.9009999999999998</v>
      </c>
      <c r="BH873" s="372">
        <v>10.179</v>
      </c>
      <c r="BI873" s="372">
        <v>10.627000000000001</v>
      </c>
      <c r="BJ873" s="372">
        <v>10.944000000000001</v>
      </c>
      <c r="BK873" s="372">
        <v>11.435</v>
      </c>
      <c r="BL873" s="372">
        <v>12.43</v>
      </c>
      <c r="BM873" s="372">
        <v>13.542</v>
      </c>
      <c r="BN873" s="372">
        <v>14.192</v>
      </c>
      <c r="BO873" s="372">
        <v>14.654999999999999</v>
      </c>
      <c r="BP873" s="372">
        <v>15.38</v>
      </c>
      <c r="BQ873" s="372">
        <v>15.875</v>
      </c>
      <c r="BR873" s="372">
        <v>16.87</v>
      </c>
      <c r="BS873" s="372">
        <v>18.771999999999998</v>
      </c>
    </row>
    <row r="874" spans="1:71" x14ac:dyDescent="0.2">
      <c r="A874" s="265">
        <f t="shared" si="404"/>
        <v>12.744499999999999</v>
      </c>
      <c r="B874" s="265">
        <f t="shared" si="405"/>
        <v>11.752000000000001</v>
      </c>
      <c r="C874" s="265">
        <f t="shared" si="382"/>
        <v>13.837</v>
      </c>
      <c r="D874" s="265">
        <f t="shared" si="406"/>
        <v>872</v>
      </c>
      <c r="E874" s="373">
        <f t="shared" si="407"/>
        <v>28.648870636550306</v>
      </c>
      <c r="F874" s="373">
        <f t="shared" si="408"/>
        <v>2.3874058863791925</v>
      </c>
      <c r="G874" s="373">
        <f t="shared" si="409"/>
        <v>37.648870636550306</v>
      </c>
      <c r="H874" s="374">
        <f t="shared" si="410"/>
        <v>0.99614543649866993</v>
      </c>
      <c r="I874" s="374">
        <f t="shared" si="383"/>
        <v>0.95797570404001531</v>
      </c>
      <c r="J874" s="374">
        <f t="shared" si="384"/>
        <v>0.966591639054594</v>
      </c>
      <c r="K874" s="265" cm="1">
        <f t="array" ref="K874">$G874^gamma_drug4/($G874^gamma_drug4+(AGE_50_drug4+9)^gamma_drug4)</f>
        <v>1</v>
      </c>
      <c r="L874" s="264">
        <f t="shared" si="385"/>
        <v>872</v>
      </c>
      <c r="M874" s="264">
        <f t="shared" si="386"/>
        <v>-0.17199999999999999</v>
      </c>
      <c r="N874" s="264">
        <f t="shared" si="387"/>
        <v>12.744350000000001</v>
      </c>
      <c r="O874" s="264">
        <f t="shared" si="388"/>
        <v>0.12116499999999999</v>
      </c>
      <c r="P874" s="264">
        <f t="shared" si="389"/>
        <v>8.8694999999999986</v>
      </c>
      <c r="Q874" s="264">
        <f t="shared" si="390"/>
        <v>9.6810000000000009</v>
      </c>
      <c r="R874" s="264">
        <f t="shared" si="391"/>
        <v>10.194500000000001</v>
      </c>
      <c r="S874" s="264">
        <f t="shared" si="392"/>
        <v>10.478999999999999</v>
      </c>
      <c r="T874" s="264">
        <f t="shared" si="393"/>
        <v>10.935500000000001</v>
      </c>
      <c r="U874" s="264">
        <f t="shared" si="394"/>
        <v>11.257</v>
      </c>
      <c r="V874" s="264">
        <f t="shared" si="395"/>
        <v>11.752000000000001</v>
      </c>
      <c r="W874" s="264">
        <f t="shared" si="396"/>
        <v>12.744499999999999</v>
      </c>
      <c r="X874" s="264">
        <f t="shared" si="397"/>
        <v>13.837</v>
      </c>
      <c r="Y874" s="264">
        <f t="shared" si="398"/>
        <v>14.469000000000001</v>
      </c>
      <c r="Z874" s="264">
        <f t="shared" si="399"/>
        <v>14.916499999999999</v>
      </c>
      <c r="AA874" s="264">
        <f t="shared" si="400"/>
        <v>15.6105</v>
      </c>
      <c r="AB874" s="264">
        <f t="shared" si="401"/>
        <v>16.082000000000001</v>
      </c>
      <c r="AC874" s="264">
        <f t="shared" si="402"/>
        <v>17.018999999999998</v>
      </c>
      <c r="AD874" s="264">
        <f t="shared" si="403"/>
        <v>18.783000000000001</v>
      </c>
      <c r="AF874" s="266">
        <v>872</v>
      </c>
      <c r="AG874" s="266">
        <v>-3.6799999999999999E-2</v>
      </c>
      <c r="AH874" s="266">
        <v>13.0518</v>
      </c>
      <c r="AI874" s="266">
        <v>0.11702</v>
      </c>
      <c r="AJ874" s="266">
        <v>9.1129999999999995</v>
      </c>
      <c r="AK874" s="266">
        <v>9.9550000000000001</v>
      </c>
      <c r="AL874" s="266">
        <v>10.483000000000001</v>
      </c>
      <c r="AM874" s="266">
        <v>10.773999999999999</v>
      </c>
      <c r="AN874" s="266">
        <v>11.239000000000001</v>
      </c>
      <c r="AO874" s="266">
        <v>11.564</v>
      </c>
      <c r="AP874" s="266">
        <v>12.063000000000001</v>
      </c>
      <c r="AQ874" s="266">
        <v>13.052</v>
      </c>
      <c r="AR874" s="266">
        <v>14.125</v>
      </c>
      <c r="AS874" s="266">
        <v>14.739000000000001</v>
      </c>
      <c r="AT874" s="266">
        <v>15.17</v>
      </c>
      <c r="AU874" s="266">
        <v>15.833</v>
      </c>
      <c r="AV874" s="266">
        <v>16.28</v>
      </c>
      <c r="AW874" s="266">
        <v>17.158999999999999</v>
      </c>
      <c r="AX874" s="266">
        <v>18.783000000000001</v>
      </c>
      <c r="BA874" s="372">
        <v>872</v>
      </c>
      <c r="BB874" s="372">
        <v>-0.30719999999999997</v>
      </c>
      <c r="BC874" s="372">
        <v>12.4369</v>
      </c>
      <c r="BD874" s="372">
        <v>0.12531</v>
      </c>
      <c r="BE874" s="372">
        <v>8.6259999999999994</v>
      </c>
      <c r="BF874" s="372">
        <v>9.407</v>
      </c>
      <c r="BG874" s="372">
        <v>9.9060000000000006</v>
      </c>
      <c r="BH874" s="372">
        <v>10.183999999999999</v>
      </c>
      <c r="BI874" s="372">
        <v>10.632</v>
      </c>
      <c r="BJ874" s="372">
        <v>10.95</v>
      </c>
      <c r="BK874" s="372">
        <v>11.441000000000001</v>
      </c>
      <c r="BL874" s="372">
        <v>12.436999999999999</v>
      </c>
      <c r="BM874" s="372">
        <v>13.548999999999999</v>
      </c>
      <c r="BN874" s="372">
        <v>14.199</v>
      </c>
      <c r="BO874" s="372">
        <v>14.663</v>
      </c>
      <c r="BP874" s="372">
        <v>15.388</v>
      </c>
      <c r="BQ874" s="372">
        <v>15.884</v>
      </c>
      <c r="BR874" s="372">
        <v>16.879000000000001</v>
      </c>
      <c r="BS874" s="372">
        <v>18.783000000000001</v>
      </c>
    </row>
    <row r="875" spans="1:71" x14ac:dyDescent="0.2">
      <c r="A875" s="265">
        <f t="shared" si="404"/>
        <v>12.751000000000001</v>
      </c>
      <c r="B875" s="265">
        <f t="shared" si="405"/>
        <v>11.7575</v>
      </c>
      <c r="C875" s="265">
        <f t="shared" si="382"/>
        <v>13.843999999999999</v>
      </c>
      <c r="D875" s="265">
        <f t="shared" si="406"/>
        <v>873</v>
      </c>
      <c r="E875" s="373">
        <f t="shared" si="407"/>
        <v>28.681724845995895</v>
      </c>
      <c r="F875" s="373">
        <f t="shared" si="408"/>
        <v>2.3901437371663246</v>
      </c>
      <c r="G875" s="373">
        <f t="shared" si="409"/>
        <v>37.681724845995895</v>
      </c>
      <c r="H875" s="374">
        <f t="shared" si="410"/>
        <v>0.99615997834397829</v>
      </c>
      <c r="I875" s="374">
        <f t="shared" si="383"/>
        <v>0.95808162640062788</v>
      </c>
      <c r="J875" s="374">
        <f t="shared" si="384"/>
        <v>0.96666479703204611</v>
      </c>
      <c r="K875" s="265" cm="1">
        <f t="array" ref="K875">$G875^gamma_drug4/($G875^gamma_drug4+(AGE_50_drug4+9)^gamma_drug4)</f>
        <v>1</v>
      </c>
      <c r="L875" s="264">
        <f t="shared" si="385"/>
        <v>873</v>
      </c>
      <c r="M875" s="264">
        <f t="shared" si="386"/>
        <v>-0.17215</v>
      </c>
      <c r="N875" s="264">
        <f t="shared" si="387"/>
        <v>12.7507</v>
      </c>
      <c r="O875" s="264">
        <f t="shared" si="388"/>
        <v>0.12118</v>
      </c>
      <c r="P875" s="264">
        <f t="shared" si="389"/>
        <v>8.8734999999999999</v>
      </c>
      <c r="Q875" s="264">
        <f t="shared" si="390"/>
        <v>9.6855000000000011</v>
      </c>
      <c r="R875" s="264">
        <f t="shared" si="391"/>
        <v>10.199</v>
      </c>
      <c r="S875" s="264">
        <f t="shared" si="392"/>
        <v>10.484</v>
      </c>
      <c r="T875" s="264">
        <f t="shared" si="393"/>
        <v>10.940999999999999</v>
      </c>
      <c r="U875" s="264">
        <f t="shared" si="394"/>
        <v>11.262</v>
      </c>
      <c r="V875" s="264">
        <f t="shared" si="395"/>
        <v>11.7575</v>
      </c>
      <c r="W875" s="264">
        <f t="shared" si="396"/>
        <v>12.751000000000001</v>
      </c>
      <c r="X875" s="264">
        <f t="shared" si="397"/>
        <v>13.843999999999999</v>
      </c>
      <c r="Y875" s="264">
        <f t="shared" si="398"/>
        <v>14.476500000000001</v>
      </c>
      <c r="Z875" s="264">
        <f t="shared" si="399"/>
        <v>14.923999999999999</v>
      </c>
      <c r="AA875" s="264">
        <f t="shared" si="400"/>
        <v>15.619</v>
      </c>
      <c r="AB875" s="264">
        <f t="shared" si="401"/>
        <v>16.090499999999999</v>
      </c>
      <c r="AC875" s="264">
        <f t="shared" si="402"/>
        <v>17.027999999999999</v>
      </c>
      <c r="AD875" s="264">
        <f t="shared" si="403"/>
        <v>18.794</v>
      </c>
      <c r="AF875" s="266">
        <v>873</v>
      </c>
      <c r="AG875" s="266">
        <v>-3.6999999999999998E-2</v>
      </c>
      <c r="AH875" s="266">
        <v>13.0579</v>
      </c>
      <c r="AI875" s="266">
        <v>0.11704000000000001</v>
      </c>
      <c r="AJ875" s="266">
        <v>9.1170000000000009</v>
      </c>
      <c r="AK875" s="266">
        <v>9.9589999999999996</v>
      </c>
      <c r="AL875" s="266">
        <v>10.487</v>
      </c>
      <c r="AM875" s="266">
        <v>10.779</v>
      </c>
      <c r="AN875" s="266">
        <v>11.244</v>
      </c>
      <c r="AO875" s="266">
        <v>11.569000000000001</v>
      </c>
      <c r="AP875" s="266">
        <v>12.068</v>
      </c>
      <c r="AQ875" s="266">
        <v>13.058</v>
      </c>
      <c r="AR875" s="266">
        <v>14.132</v>
      </c>
      <c r="AS875" s="266">
        <v>14.746</v>
      </c>
      <c r="AT875" s="266">
        <v>15.177</v>
      </c>
      <c r="AU875" s="266">
        <v>15.840999999999999</v>
      </c>
      <c r="AV875" s="266">
        <v>16.288</v>
      </c>
      <c r="AW875" s="266">
        <v>17.167999999999999</v>
      </c>
      <c r="AX875" s="266">
        <v>18.794</v>
      </c>
      <c r="BA875" s="372">
        <v>873</v>
      </c>
      <c r="BB875" s="372">
        <v>-0.30730000000000002</v>
      </c>
      <c r="BC875" s="372">
        <v>12.4435</v>
      </c>
      <c r="BD875" s="372">
        <v>0.12531999999999999</v>
      </c>
      <c r="BE875" s="372">
        <v>8.6300000000000008</v>
      </c>
      <c r="BF875" s="372">
        <v>9.4120000000000008</v>
      </c>
      <c r="BG875" s="372">
        <v>9.9109999999999996</v>
      </c>
      <c r="BH875" s="372">
        <v>10.189</v>
      </c>
      <c r="BI875" s="372">
        <v>10.638</v>
      </c>
      <c r="BJ875" s="372">
        <v>10.955</v>
      </c>
      <c r="BK875" s="372">
        <v>11.446999999999999</v>
      </c>
      <c r="BL875" s="372">
        <v>12.444000000000001</v>
      </c>
      <c r="BM875" s="372">
        <v>13.555999999999999</v>
      </c>
      <c r="BN875" s="372">
        <v>14.207000000000001</v>
      </c>
      <c r="BO875" s="372">
        <v>14.670999999999999</v>
      </c>
      <c r="BP875" s="372">
        <v>15.397</v>
      </c>
      <c r="BQ875" s="372">
        <v>15.893000000000001</v>
      </c>
      <c r="BR875" s="372">
        <v>16.888000000000002</v>
      </c>
      <c r="BS875" s="372">
        <v>18.794</v>
      </c>
    </row>
    <row r="876" spans="1:71" x14ac:dyDescent="0.2">
      <c r="A876" s="265">
        <f t="shared" si="404"/>
        <v>12.757</v>
      </c>
      <c r="B876" s="265">
        <f t="shared" si="405"/>
        <v>11.763500000000001</v>
      </c>
      <c r="C876" s="265">
        <f t="shared" si="382"/>
        <v>13.850999999999999</v>
      </c>
      <c r="D876" s="265">
        <f t="shared" si="406"/>
        <v>874</v>
      </c>
      <c r="E876" s="373">
        <f t="shared" si="407"/>
        <v>28.714579055441479</v>
      </c>
      <c r="F876" s="373">
        <f t="shared" si="408"/>
        <v>2.3928815879534566</v>
      </c>
      <c r="G876" s="373">
        <f t="shared" si="409"/>
        <v>37.714579055441476</v>
      </c>
      <c r="H876" s="374">
        <f t="shared" si="410"/>
        <v>0.99617445293699525</v>
      </c>
      <c r="I876" s="374">
        <f t="shared" si="383"/>
        <v>0.95818720145778724</v>
      </c>
      <c r="J876" s="374">
        <f t="shared" si="384"/>
        <v>0.9667377367646085</v>
      </c>
      <c r="K876" s="265" cm="1">
        <f t="array" ref="K876">$G876^gamma_drug4/($G876^gamma_drug4+(AGE_50_drug4+9)^gamma_drug4)</f>
        <v>1</v>
      </c>
      <c r="L876" s="264">
        <f t="shared" si="385"/>
        <v>874</v>
      </c>
      <c r="M876" s="264">
        <f t="shared" si="386"/>
        <v>-0.17225000000000001</v>
      </c>
      <c r="N876" s="264">
        <f t="shared" si="387"/>
        <v>12.75705</v>
      </c>
      <c r="O876" s="264">
        <f t="shared" si="388"/>
        <v>0.121195</v>
      </c>
      <c r="P876" s="264">
        <f t="shared" si="389"/>
        <v>8.8774999999999995</v>
      </c>
      <c r="Q876" s="264">
        <f t="shared" si="390"/>
        <v>9.69</v>
      </c>
      <c r="R876" s="264">
        <f t="shared" si="391"/>
        <v>10.204000000000001</v>
      </c>
      <c r="S876" s="264">
        <f t="shared" si="392"/>
        <v>10.4885</v>
      </c>
      <c r="T876" s="264">
        <f t="shared" si="393"/>
        <v>10.9465</v>
      </c>
      <c r="U876" s="264">
        <f t="shared" si="394"/>
        <v>11.268000000000001</v>
      </c>
      <c r="V876" s="264">
        <f t="shared" si="395"/>
        <v>11.763500000000001</v>
      </c>
      <c r="W876" s="264">
        <f t="shared" si="396"/>
        <v>12.757</v>
      </c>
      <c r="X876" s="264">
        <f t="shared" si="397"/>
        <v>13.850999999999999</v>
      </c>
      <c r="Y876" s="264">
        <f t="shared" si="398"/>
        <v>14.484</v>
      </c>
      <c r="Z876" s="264">
        <f t="shared" si="399"/>
        <v>14.932</v>
      </c>
      <c r="AA876" s="264">
        <f t="shared" si="400"/>
        <v>15.626999999999999</v>
      </c>
      <c r="AB876" s="264">
        <f t="shared" si="401"/>
        <v>16.099</v>
      </c>
      <c r="AC876" s="264">
        <f t="shared" si="402"/>
        <v>17.037500000000001</v>
      </c>
      <c r="AD876" s="264">
        <f t="shared" si="403"/>
        <v>18.803999999999998</v>
      </c>
      <c r="AF876" s="266">
        <v>874</v>
      </c>
      <c r="AG876" s="266">
        <v>-3.7100000000000001E-2</v>
      </c>
      <c r="AH876" s="266">
        <v>13.064</v>
      </c>
      <c r="AI876" s="266">
        <v>0.11706</v>
      </c>
      <c r="AJ876" s="266">
        <v>9.1199999999999992</v>
      </c>
      <c r="AK876" s="266">
        <v>9.9629999999999992</v>
      </c>
      <c r="AL876" s="266">
        <v>10.492000000000001</v>
      </c>
      <c r="AM876" s="266">
        <v>10.782999999999999</v>
      </c>
      <c r="AN876" s="266">
        <v>11.249000000000001</v>
      </c>
      <c r="AO876" s="266">
        <v>11.574999999999999</v>
      </c>
      <c r="AP876" s="266">
        <v>12.074</v>
      </c>
      <c r="AQ876" s="266">
        <v>13.064</v>
      </c>
      <c r="AR876" s="266">
        <v>14.138999999999999</v>
      </c>
      <c r="AS876" s="266">
        <v>14.753</v>
      </c>
      <c r="AT876" s="266">
        <v>15.185</v>
      </c>
      <c r="AU876" s="266">
        <v>15.849</v>
      </c>
      <c r="AV876" s="266">
        <v>16.295999999999999</v>
      </c>
      <c r="AW876" s="266">
        <v>17.177</v>
      </c>
      <c r="AX876" s="266">
        <v>18.803999999999998</v>
      </c>
      <c r="BA876" s="372">
        <v>874</v>
      </c>
      <c r="BB876" s="372">
        <v>-0.30740000000000001</v>
      </c>
      <c r="BC876" s="372">
        <v>12.450100000000001</v>
      </c>
      <c r="BD876" s="372">
        <v>0.12533</v>
      </c>
      <c r="BE876" s="372">
        <v>8.6349999999999998</v>
      </c>
      <c r="BF876" s="372">
        <v>9.4169999999999998</v>
      </c>
      <c r="BG876" s="372">
        <v>9.9160000000000004</v>
      </c>
      <c r="BH876" s="372">
        <v>10.194000000000001</v>
      </c>
      <c r="BI876" s="372">
        <v>10.644</v>
      </c>
      <c r="BJ876" s="372">
        <v>10.961</v>
      </c>
      <c r="BK876" s="372">
        <v>11.452999999999999</v>
      </c>
      <c r="BL876" s="372">
        <v>12.45</v>
      </c>
      <c r="BM876" s="372">
        <v>13.563000000000001</v>
      </c>
      <c r="BN876" s="372">
        <v>14.215</v>
      </c>
      <c r="BO876" s="372">
        <v>14.679</v>
      </c>
      <c r="BP876" s="372">
        <v>15.404999999999999</v>
      </c>
      <c r="BQ876" s="372">
        <v>15.901999999999999</v>
      </c>
      <c r="BR876" s="372">
        <v>16.898</v>
      </c>
      <c r="BS876" s="372">
        <v>18.803999999999998</v>
      </c>
    </row>
    <row r="877" spans="1:71" x14ac:dyDescent="0.2">
      <c r="A877" s="265">
        <f t="shared" si="404"/>
        <v>12.763500000000001</v>
      </c>
      <c r="B877" s="265">
        <f t="shared" si="405"/>
        <v>11.769</v>
      </c>
      <c r="C877" s="265">
        <f t="shared" si="382"/>
        <v>13.858499999999999</v>
      </c>
      <c r="D877" s="265">
        <f t="shared" si="406"/>
        <v>875</v>
      </c>
      <c r="E877" s="373">
        <f t="shared" si="407"/>
        <v>28.747433264887064</v>
      </c>
      <c r="F877" s="373">
        <f t="shared" si="408"/>
        <v>2.3956194387405887</v>
      </c>
      <c r="G877" s="373">
        <f t="shared" si="409"/>
        <v>37.747433264887064</v>
      </c>
      <c r="H877" s="374">
        <f t="shared" si="410"/>
        <v>0.99618886064534395</v>
      </c>
      <c r="I877" s="374">
        <f t="shared" si="383"/>
        <v>0.95829243059285374</v>
      </c>
      <c r="J877" s="374">
        <f t="shared" si="384"/>
        <v>0.96681045906859053</v>
      </c>
      <c r="K877" s="265" cm="1">
        <f t="array" ref="K877">$G877^gamma_drug4/($G877^gamma_drug4+(AGE_50_drug4+9)^gamma_drug4)</f>
        <v>1</v>
      </c>
      <c r="L877" s="264">
        <f t="shared" si="385"/>
        <v>875</v>
      </c>
      <c r="M877" s="264">
        <f t="shared" si="386"/>
        <v>-0.17235</v>
      </c>
      <c r="N877" s="264">
        <f t="shared" si="387"/>
        <v>12.763400000000001</v>
      </c>
      <c r="O877" s="264">
        <f t="shared" si="388"/>
        <v>0.12121499999999999</v>
      </c>
      <c r="P877" s="264">
        <f t="shared" si="389"/>
        <v>8.8814999999999991</v>
      </c>
      <c r="Q877" s="264">
        <f t="shared" si="390"/>
        <v>9.6944999999999997</v>
      </c>
      <c r="R877" s="264">
        <f t="shared" si="391"/>
        <v>10.208500000000001</v>
      </c>
      <c r="S877" s="264">
        <f t="shared" si="392"/>
        <v>10.494</v>
      </c>
      <c r="T877" s="264">
        <f t="shared" si="393"/>
        <v>10.951499999999999</v>
      </c>
      <c r="U877" s="264">
        <f t="shared" si="394"/>
        <v>11.2735</v>
      </c>
      <c r="V877" s="264">
        <f t="shared" si="395"/>
        <v>11.769</v>
      </c>
      <c r="W877" s="264">
        <f t="shared" si="396"/>
        <v>12.763500000000001</v>
      </c>
      <c r="X877" s="264">
        <f t="shared" si="397"/>
        <v>13.858499999999999</v>
      </c>
      <c r="Y877" s="264">
        <f t="shared" si="398"/>
        <v>14.4915</v>
      </c>
      <c r="Z877" s="264">
        <f t="shared" si="399"/>
        <v>14.940000000000001</v>
      </c>
      <c r="AA877" s="264">
        <f t="shared" si="400"/>
        <v>15.6355</v>
      </c>
      <c r="AB877" s="264">
        <f t="shared" si="401"/>
        <v>16.107499999999998</v>
      </c>
      <c r="AC877" s="264">
        <f t="shared" si="402"/>
        <v>17.047000000000001</v>
      </c>
      <c r="AD877" s="264">
        <f t="shared" si="403"/>
        <v>18.814999999999998</v>
      </c>
      <c r="AF877" s="266">
        <v>875</v>
      </c>
      <c r="AG877" s="266">
        <v>-3.73E-2</v>
      </c>
      <c r="AH877" s="266">
        <v>13.0701</v>
      </c>
      <c r="AI877" s="266">
        <v>0.11708</v>
      </c>
      <c r="AJ877" s="266">
        <v>9.1240000000000006</v>
      </c>
      <c r="AK877" s="266">
        <v>9.968</v>
      </c>
      <c r="AL877" s="266">
        <v>10.496</v>
      </c>
      <c r="AM877" s="266">
        <v>10.788</v>
      </c>
      <c r="AN877" s="266">
        <v>11.254</v>
      </c>
      <c r="AO877" s="266">
        <v>11.58</v>
      </c>
      <c r="AP877" s="266">
        <v>12.079000000000001</v>
      </c>
      <c r="AQ877" s="266">
        <v>13.07</v>
      </c>
      <c r="AR877" s="266">
        <v>14.146000000000001</v>
      </c>
      <c r="AS877" s="266">
        <v>14.76</v>
      </c>
      <c r="AT877" s="266">
        <v>15.192</v>
      </c>
      <c r="AU877" s="266">
        <v>15.856999999999999</v>
      </c>
      <c r="AV877" s="266">
        <v>16.303999999999998</v>
      </c>
      <c r="AW877" s="266">
        <v>17.186</v>
      </c>
      <c r="AX877" s="266">
        <v>18.814</v>
      </c>
      <c r="BA877" s="372">
        <v>875</v>
      </c>
      <c r="BB877" s="372">
        <v>-0.30740000000000001</v>
      </c>
      <c r="BC877" s="372">
        <v>12.4567</v>
      </c>
      <c r="BD877" s="372">
        <v>0.12534999999999999</v>
      </c>
      <c r="BE877" s="372">
        <v>8.6389999999999993</v>
      </c>
      <c r="BF877" s="372">
        <v>9.4209999999999994</v>
      </c>
      <c r="BG877" s="372">
        <v>9.9209999999999994</v>
      </c>
      <c r="BH877" s="372">
        <v>10.199999999999999</v>
      </c>
      <c r="BI877" s="372">
        <v>10.648999999999999</v>
      </c>
      <c r="BJ877" s="372">
        <v>10.967000000000001</v>
      </c>
      <c r="BK877" s="372">
        <v>11.459</v>
      </c>
      <c r="BL877" s="372">
        <v>12.457000000000001</v>
      </c>
      <c r="BM877" s="372">
        <v>13.571</v>
      </c>
      <c r="BN877" s="372">
        <v>14.223000000000001</v>
      </c>
      <c r="BO877" s="372">
        <v>14.688000000000001</v>
      </c>
      <c r="BP877" s="372">
        <v>15.414</v>
      </c>
      <c r="BQ877" s="372">
        <v>15.911</v>
      </c>
      <c r="BR877" s="372">
        <v>16.908000000000001</v>
      </c>
      <c r="BS877" s="372">
        <v>18.815999999999999</v>
      </c>
    </row>
    <row r="878" spans="1:71" x14ac:dyDescent="0.2">
      <c r="A878" s="265">
        <f t="shared" si="404"/>
        <v>12.769500000000001</v>
      </c>
      <c r="B878" s="265">
        <f t="shared" si="405"/>
        <v>11.775</v>
      </c>
      <c r="C878" s="265">
        <f t="shared" si="382"/>
        <v>13.865500000000001</v>
      </c>
      <c r="D878" s="265">
        <f t="shared" si="406"/>
        <v>876</v>
      </c>
      <c r="E878" s="373">
        <f t="shared" si="407"/>
        <v>28.780287474332649</v>
      </c>
      <c r="F878" s="373">
        <f t="shared" si="408"/>
        <v>2.3983572895277208</v>
      </c>
      <c r="G878" s="373">
        <f t="shared" si="409"/>
        <v>37.780287474332653</v>
      </c>
      <c r="H878" s="374">
        <f t="shared" si="410"/>
        <v>0.99620320183433442</v>
      </c>
      <c r="I878" s="374">
        <f t="shared" si="383"/>
        <v>0.95839731518083937</v>
      </c>
      <c r="J878" s="374">
        <f t="shared" si="384"/>
        <v>0.96688296475666624</v>
      </c>
      <c r="K878" s="265" cm="1">
        <f t="array" ref="K878">$G878^gamma_drug4/($G878^gamma_drug4+(AGE_50_drug4+9)^gamma_drug4)</f>
        <v>1</v>
      </c>
      <c r="L878" s="264">
        <f t="shared" si="385"/>
        <v>876</v>
      </c>
      <c r="M878" s="264">
        <f t="shared" si="386"/>
        <v>-0.17244999999999999</v>
      </c>
      <c r="N878" s="264">
        <f t="shared" si="387"/>
        <v>12.76975</v>
      </c>
      <c r="O878" s="264">
        <f t="shared" si="388"/>
        <v>0.12123</v>
      </c>
      <c r="P878" s="264">
        <f t="shared" si="389"/>
        <v>8.8855000000000004</v>
      </c>
      <c r="Q878" s="264">
        <f t="shared" si="390"/>
        <v>9.6989999999999998</v>
      </c>
      <c r="R878" s="264">
        <f t="shared" si="391"/>
        <v>10.2135</v>
      </c>
      <c r="S878" s="264">
        <f t="shared" si="392"/>
        <v>10.498999999999999</v>
      </c>
      <c r="T878" s="264">
        <f t="shared" si="393"/>
        <v>10.9565</v>
      </c>
      <c r="U878" s="264">
        <f t="shared" si="394"/>
        <v>11.278500000000001</v>
      </c>
      <c r="V878" s="264">
        <f t="shared" si="395"/>
        <v>11.775</v>
      </c>
      <c r="W878" s="264">
        <f t="shared" si="396"/>
        <v>12.769500000000001</v>
      </c>
      <c r="X878" s="264">
        <f t="shared" si="397"/>
        <v>13.865500000000001</v>
      </c>
      <c r="Y878" s="264">
        <f t="shared" si="398"/>
        <v>14.499000000000001</v>
      </c>
      <c r="Z878" s="264">
        <f t="shared" si="399"/>
        <v>14.948</v>
      </c>
      <c r="AA878" s="264">
        <f t="shared" si="400"/>
        <v>15.6435</v>
      </c>
      <c r="AB878" s="264">
        <f t="shared" si="401"/>
        <v>16.116499999999998</v>
      </c>
      <c r="AC878" s="264">
        <f t="shared" si="402"/>
        <v>17.056000000000001</v>
      </c>
      <c r="AD878" s="264">
        <f t="shared" si="403"/>
        <v>18.825500000000002</v>
      </c>
      <c r="AF878" s="266">
        <v>876</v>
      </c>
      <c r="AG878" s="266">
        <v>-3.7400000000000003E-2</v>
      </c>
      <c r="AH878" s="266">
        <v>13.0762</v>
      </c>
      <c r="AI878" s="266">
        <v>0.1171</v>
      </c>
      <c r="AJ878" s="266">
        <v>9.1280000000000001</v>
      </c>
      <c r="AK878" s="266">
        <v>9.9719999999999995</v>
      </c>
      <c r="AL878" s="266">
        <v>10.500999999999999</v>
      </c>
      <c r="AM878" s="266">
        <v>10.792999999999999</v>
      </c>
      <c r="AN878" s="266">
        <v>11.259</v>
      </c>
      <c r="AO878" s="266">
        <v>11.585000000000001</v>
      </c>
      <c r="AP878" s="266">
        <v>12.085000000000001</v>
      </c>
      <c r="AQ878" s="266">
        <v>13.076000000000001</v>
      </c>
      <c r="AR878" s="266">
        <v>14.153</v>
      </c>
      <c r="AS878" s="266">
        <v>14.768000000000001</v>
      </c>
      <c r="AT878" s="266">
        <v>15.2</v>
      </c>
      <c r="AU878" s="266">
        <v>15.865</v>
      </c>
      <c r="AV878" s="266">
        <v>16.312999999999999</v>
      </c>
      <c r="AW878" s="266">
        <v>17.195</v>
      </c>
      <c r="AX878" s="266">
        <v>18.824000000000002</v>
      </c>
      <c r="BA878" s="372">
        <v>876</v>
      </c>
      <c r="BB878" s="372">
        <v>-0.3075</v>
      </c>
      <c r="BC878" s="372">
        <v>12.4633</v>
      </c>
      <c r="BD878" s="372">
        <v>0.12536</v>
      </c>
      <c r="BE878" s="372">
        <v>8.6430000000000007</v>
      </c>
      <c r="BF878" s="372">
        <v>9.4260000000000002</v>
      </c>
      <c r="BG878" s="372">
        <v>9.9260000000000002</v>
      </c>
      <c r="BH878" s="372">
        <v>10.205</v>
      </c>
      <c r="BI878" s="372">
        <v>10.654</v>
      </c>
      <c r="BJ878" s="372">
        <v>10.972</v>
      </c>
      <c r="BK878" s="372">
        <v>11.465</v>
      </c>
      <c r="BL878" s="372">
        <v>12.462999999999999</v>
      </c>
      <c r="BM878" s="372">
        <v>13.577999999999999</v>
      </c>
      <c r="BN878" s="372">
        <v>14.23</v>
      </c>
      <c r="BO878" s="372">
        <v>14.696</v>
      </c>
      <c r="BP878" s="372">
        <v>15.422000000000001</v>
      </c>
      <c r="BQ878" s="372">
        <v>15.92</v>
      </c>
      <c r="BR878" s="372">
        <v>16.917000000000002</v>
      </c>
      <c r="BS878" s="372">
        <v>18.827000000000002</v>
      </c>
    </row>
    <row r="879" spans="1:71" x14ac:dyDescent="0.2">
      <c r="A879" s="265">
        <f t="shared" si="404"/>
        <v>12.776</v>
      </c>
      <c r="B879" s="265">
        <f t="shared" si="405"/>
        <v>11.7805</v>
      </c>
      <c r="C879" s="265">
        <f t="shared" si="382"/>
        <v>13.872</v>
      </c>
      <c r="D879" s="265">
        <f t="shared" si="406"/>
        <v>877</v>
      </c>
      <c r="E879" s="373">
        <f t="shared" si="407"/>
        <v>28.813141683778234</v>
      </c>
      <c r="F879" s="373">
        <f t="shared" si="408"/>
        <v>2.4010951403148528</v>
      </c>
      <c r="G879" s="373">
        <f t="shared" si="409"/>
        <v>37.813141683778234</v>
      </c>
      <c r="H879" s="374">
        <f t="shared" si="410"/>
        <v>0.9962174768669787</v>
      </c>
      <c r="I879" s="374">
        <f t="shared" si="383"/>
        <v>0.95850185659043941</v>
      </c>
      <c r="J879" s="374">
        <f t="shared" si="384"/>
        <v>0.966955254637893</v>
      </c>
      <c r="K879" s="265" cm="1">
        <f t="array" ref="K879">$G879^gamma_drug4/($G879^gamma_drug4+(AGE_50_drug4+9)^gamma_drug4)</f>
        <v>1</v>
      </c>
      <c r="L879" s="264">
        <f t="shared" si="385"/>
        <v>877</v>
      </c>
      <c r="M879" s="264">
        <f t="shared" si="386"/>
        <v>-0.1726</v>
      </c>
      <c r="N879" s="264">
        <f t="shared" si="387"/>
        <v>12.7761</v>
      </c>
      <c r="O879" s="264">
        <f t="shared" si="388"/>
        <v>0.12124500000000001</v>
      </c>
      <c r="P879" s="264">
        <f t="shared" si="389"/>
        <v>8.89</v>
      </c>
      <c r="Q879" s="264">
        <f t="shared" si="390"/>
        <v>9.7035</v>
      </c>
      <c r="R879" s="264">
        <f t="shared" si="391"/>
        <v>10.218</v>
      </c>
      <c r="S879" s="264">
        <f t="shared" si="392"/>
        <v>10.503500000000001</v>
      </c>
      <c r="T879" s="264">
        <f t="shared" si="393"/>
        <v>10.962</v>
      </c>
      <c r="U879" s="264">
        <f t="shared" si="394"/>
        <v>11.283999999999999</v>
      </c>
      <c r="V879" s="264">
        <f t="shared" si="395"/>
        <v>11.7805</v>
      </c>
      <c r="W879" s="264">
        <f t="shared" si="396"/>
        <v>12.776</v>
      </c>
      <c r="X879" s="264">
        <f t="shared" si="397"/>
        <v>13.872</v>
      </c>
      <c r="Y879" s="264">
        <f t="shared" si="398"/>
        <v>14.506499999999999</v>
      </c>
      <c r="Z879" s="264">
        <f t="shared" si="399"/>
        <v>14.955500000000001</v>
      </c>
      <c r="AA879" s="264">
        <f t="shared" si="400"/>
        <v>15.651999999999999</v>
      </c>
      <c r="AB879" s="264">
        <f t="shared" si="401"/>
        <v>16.124500000000001</v>
      </c>
      <c r="AC879" s="264">
        <f t="shared" si="402"/>
        <v>17.0655</v>
      </c>
      <c r="AD879" s="264">
        <f t="shared" si="403"/>
        <v>18.8355</v>
      </c>
      <c r="AF879" s="266">
        <v>877</v>
      </c>
      <c r="AG879" s="266">
        <v>-3.7600000000000001E-2</v>
      </c>
      <c r="AH879" s="266">
        <v>13.0823</v>
      </c>
      <c r="AI879" s="266">
        <v>0.11712</v>
      </c>
      <c r="AJ879" s="266">
        <v>9.1319999999999997</v>
      </c>
      <c r="AK879" s="266">
        <v>9.9760000000000009</v>
      </c>
      <c r="AL879" s="266">
        <v>10.505000000000001</v>
      </c>
      <c r="AM879" s="266">
        <v>10.797000000000001</v>
      </c>
      <c r="AN879" s="266">
        <v>11.263999999999999</v>
      </c>
      <c r="AO879" s="266">
        <v>11.59</v>
      </c>
      <c r="AP879" s="266">
        <v>12.09</v>
      </c>
      <c r="AQ879" s="266">
        <v>13.082000000000001</v>
      </c>
      <c r="AR879" s="266">
        <v>14.159000000000001</v>
      </c>
      <c r="AS879" s="266">
        <v>14.775</v>
      </c>
      <c r="AT879" s="266">
        <v>15.207000000000001</v>
      </c>
      <c r="AU879" s="266">
        <v>15.872999999999999</v>
      </c>
      <c r="AV879" s="266">
        <v>16.321000000000002</v>
      </c>
      <c r="AW879" s="266">
        <v>17.204000000000001</v>
      </c>
      <c r="AX879" s="266">
        <v>18.834</v>
      </c>
      <c r="BA879" s="372">
        <v>877</v>
      </c>
      <c r="BB879" s="372">
        <v>-0.30759999999999998</v>
      </c>
      <c r="BC879" s="372">
        <v>12.469900000000001</v>
      </c>
      <c r="BD879" s="372">
        <v>0.12537000000000001</v>
      </c>
      <c r="BE879" s="372">
        <v>8.6479999999999997</v>
      </c>
      <c r="BF879" s="372">
        <v>9.4309999999999992</v>
      </c>
      <c r="BG879" s="372">
        <v>9.9309999999999992</v>
      </c>
      <c r="BH879" s="372">
        <v>10.210000000000001</v>
      </c>
      <c r="BI879" s="372">
        <v>10.66</v>
      </c>
      <c r="BJ879" s="372">
        <v>10.978</v>
      </c>
      <c r="BK879" s="372">
        <v>11.471</v>
      </c>
      <c r="BL879" s="372">
        <v>12.47</v>
      </c>
      <c r="BM879" s="372">
        <v>13.585000000000001</v>
      </c>
      <c r="BN879" s="372">
        <v>14.238</v>
      </c>
      <c r="BO879" s="372">
        <v>14.704000000000001</v>
      </c>
      <c r="BP879" s="372">
        <v>15.430999999999999</v>
      </c>
      <c r="BQ879" s="372">
        <v>15.928000000000001</v>
      </c>
      <c r="BR879" s="372">
        <v>16.927</v>
      </c>
      <c r="BS879" s="372">
        <v>18.837</v>
      </c>
    </row>
    <row r="880" spans="1:71" x14ac:dyDescent="0.2">
      <c r="A880" s="265">
        <f t="shared" si="404"/>
        <v>12.782499999999999</v>
      </c>
      <c r="B880" s="265">
        <f t="shared" si="405"/>
        <v>11.7865</v>
      </c>
      <c r="C880" s="265">
        <f t="shared" si="382"/>
        <v>13.8795</v>
      </c>
      <c r="D880" s="265">
        <f t="shared" si="406"/>
        <v>878</v>
      </c>
      <c r="E880" s="373">
        <f t="shared" si="407"/>
        <v>28.845995893223819</v>
      </c>
      <c r="F880" s="373">
        <f t="shared" si="408"/>
        <v>2.4038329911019849</v>
      </c>
      <c r="G880" s="373">
        <f t="shared" si="409"/>
        <v>37.845995893223815</v>
      </c>
      <c r="H880" s="374">
        <f t="shared" si="410"/>
        <v>0.99623168610400825</v>
      </c>
      <c r="I880" s="374">
        <f t="shared" si="383"/>
        <v>0.95860605618406536</v>
      </c>
      <c r="J880" s="374">
        <f t="shared" si="384"/>
        <v>0.96702732951772963</v>
      </c>
      <c r="K880" s="265" cm="1">
        <f t="array" ref="K880">$G880^gamma_drug4/($G880^gamma_drug4+(AGE_50_drug4+9)^gamma_drug4)</f>
        <v>1</v>
      </c>
      <c r="L880" s="264">
        <f t="shared" si="385"/>
        <v>878</v>
      </c>
      <c r="M880" s="264">
        <f t="shared" si="386"/>
        <v>-0.17274999999999999</v>
      </c>
      <c r="N880" s="264">
        <f t="shared" si="387"/>
        <v>12.782450000000001</v>
      </c>
      <c r="O880" s="264">
        <f t="shared" si="388"/>
        <v>0.12126000000000001</v>
      </c>
      <c r="P880" s="264">
        <f t="shared" si="389"/>
        <v>8.8939999999999984</v>
      </c>
      <c r="Q880" s="264">
        <f t="shared" si="390"/>
        <v>9.7085000000000008</v>
      </c>
      <c r="R880" s="264">
        <f t="shared" si="391"/>
        <v>10.222999999999999</v>
      </c>
      <c r="S880" s="264">
        <f t="shared" si="392"/>
        <v>10.5085</v>
      </c>
      <c r="T880" s="264">
        <f t="shared" si="393"/>
        <v>10.966999999999999</v>
      </c>
      <c r="U880" s="264">
        <f t="shared" si="394"/>
        <v>11.2895</v>
      </c>
      <c r="V880" s="264">
        <f t="shared" si="395"/>
        <v>11.7865</v>
      </c>
      <c r="W880" s="264">
        <f t="shared" si="396"/>
        <v>12.782499999999999</v>
      </c>
      <c r="X880" s="264">
        <f t="shared" si="397"/>
        <v>13.8795</v>
      </c>
      <c r="Y880" s="264">
        <f t="shared" si="398"/>
        <v>14.513999999999999</v>
      </c>
      <c r="Z880" s="264">
        <f t="shared" si="399"/>
        <v>14.9635</v>
      </c>
      <c r="AA880" s="264">
        <f t="shared" si="400"/>
        <v>15.660499999999999</v>
      </c>
      <c r="AB880" s="264">
        <f t="shared" si="401"/>
        <v>16.132999999999999</v>
      </c>
      <c r="AC880" s="264">
        <f t="shared" si="402"/>
        <v>17.0745</v>
      </c>
      <c r="AD880" s="264">
        <f t="shared" si="403"/>
        <v>18.846499999999999</v>
      </c>
      <c r="AF880" s="266">
        <v>878</v>
      </c>
      <c r="AG880" s="266">
        <v>-3.78E-2</v>
      </c>
      <c r="AH880" s="266">
        <v>13.0884</v>
      </c>
      <c r="AI880" s="266">
        <v>0.11713</v>
      </c>
      <c r="AJ880" s="266">
        <v>9.1359999999999992</v>
      </c>
      <c r="AK880" s="266">
        <v>9.9809999999999999</v>
      </c>
      <c r="AL880" s="266">
        <v>10.51</v>
      </c>
      <c r="AM880" s="266">
        <v>10.802</v>
      </c>
      <c r="AN880" s="266">
        <v>11.269</v>
      </c>
      <c r="AO880" s="266">
        <v>11.595000000000001</v>
      </c>
      <c r="AP880" s="266">
        <v>12.096</v>
      </c>
      <c r="AQ880" s="266">
        <v>13.087999999999999</v>
      </c>
      <c r="AR880" s="266">
        <v>14.166</v>
      </c>
      <c r="AS880" s="266">
        <v>14.782</v>
      </c>
      <c r="AT880" s="266">
        <v>15.215</v>
      </c>
      <c r="AU880" s="266">
        <v>15.881</v>
      </c>
      <c r="AV880" s="266">
        <v>16.329000000000001</v>
      </c>
      <c r="AW880" s="266">
        <v>17.212</v>
      </c>
      <c r="AX880" s="266">
        <v>18.844000000000001</v>
      </c>
      <c r="BA880" s="372">
        <v>878</v>
      </c>
      <c r="BB880" s="372">
        <v>-0.30769999999999997</v>
      </c>
      <c r="BC880" s="372">
        <v>12.4765</v>
      </c>
      <c r="BD880" s="372">
        <v>0.12539</v>
      </c>
      <c r="BE880" s="372">
        <v>8.6519999999999992</v>
      </c>
      <c r="BF880" s="372">
        <v>9.4359999999999999</v>
      </c>
      <c r="BG880" s="372">
        <v>9.9359999999999999</v>
      </c>
      <c r="BH880" s="372">
        <v>10.215</v>
      </c>
      <c r="BI880" s="372">
        <v>10.664999999999999</v>
      </c>
      <c r="BJ880" s="372">
        <v>10.984</v>
      </c>
      <c r="BK880" s="372">
        <v>11.477</v>
      </c>
      <c r="BL880" s="372">
        <v>12.477</v>
      </c>
      <c r="BM880" s="372">
        <v>13.593</v>
      </c>
      <c r="BN880" s="372">
        <v>14.246</v>
      </c>
      <c r="BO880" s="372">
        <v>14.712</v>
      </c>
      <c r="BP880" s="372">
        <v>15.44</v>
      </c>
      <c r="BQ880" s="372">
        <v>15.936999999999999</v>
      </c>
      <c r="BR880" s="372">
        <v>16.937000000000001</v>
      </c>
      <c r="BS880" s="372">
        <v>18.849</v>
      </c>
    </row>
    <row r="881" spans="1:71" x14ac:dyDescent="0.2">
      <c r="A881" s="265">
        <f t="shared" si="404"/>
        <v>12.789000000000001</v>
      </c>
      <c r="B881" s="265">
        <f t="shared" si="405"/>
        <v>11.792000000000002</v>
      </c>
      <c r="C881" s="265">
        <f t="shared" si="382"/>
        <v>13.8865</v>
      </c>
      <c r="D881" s="265">
        <f t="shared" si="406"/>
        <v>879</v>
      </c>
      <c r="E881" s="373">
        <f t="shared" si="407"/>
        <v>28.878850102669404</v>
      </c>
      <c r="F881" s="373">
        <f t="shared" si="408"/>
        <v>2.406570841889117</v>
      </c>
      <c r="G881" s="373">
        <f t="shared" si="409"/>
        <v>37.878850102669404</v>
      </c>
      <c r="H881" s="374">
        <f t="shared" si="410"/>
        <v>0.99624582990388921</v>
      </c>
      <c r="I881" s="374">
        <f t="shared" si="383"/>
        <v>0.95870991531787675</v>
      </c>
      <c r="J881" s="374">
        <f t="shared" si="384"/>
        <v>0.9670991901980549</v>
      </c>
      <c r="K881" s="265" cm="1">
        <f t="array" ref="K881">$G881^gamma_drug4/($G881^gamma_drug4+(AGE_50_drug4+9)^gamma_drug4)</f>
        <v>1</v>
      </c>
      <c r="L881" s="264">
        <f t="shared" si="385"/>
        <v>879</v>
      </c>
      <c r="M881" s="264">
        <f t="shared" si="386"/>
        <v>-0.17279999999999998</v>
      </c>
      <c r="N881" s="264">
        <f t="shared" si="387"/>
        <v>12.7888</v>
      </c>
      <c r="O881" s="264">
        <f t="shared" si="388"/>
        <v>0.12127500000000001</v>
      </c>
      <c r="P881" s="264">
        <f t="shared" si="389"/>
        <v>8.8979999999999997</v>
      </c>
      <c r="Q881" s="264">
        <f t="shared" si="390"/>
        <v>9.713000000000001</v>
      </c>
      <c r="R881" s="264">
        <f t="shared" si="391"/>
        <v>10.228000000000002</v>
      </c>
      <c r="S881" s="264">
        <f t="shared" si="392"/>
        <v>10.513500000000001</v>
      </c>
      <c r="T881" s="264">
        <f t="shared" si="393"/>
        <v>10.9725</v>
      </c>
      <c r="U881" s="264">
        <f t="shared" si="394"/>
        <v>11.295000000000002</v>
      </c>
      <c r="V881" s="264">
        <f t="shared" si="395"/>
        <v>11.792000000000002</v>
      </c>
      <c r="W881" s="264">
        <f t="shared" si="396"/>
        <v>12.789000000000001</v>
      </c>
      <c r="X881" s="264">
        <f t="shared" si="397"/>
        <v>13.8865</v>
      </c>
      <c r="Y881" s="264">
        <f t="shared" si="398"/>
        <v>14.5215</v>
      </c>
      <c r="Z881" s="264">
        <f t="shared" si="399"/>
        <v>14.971</v>
      </c>
      <c r="AA881" s="264">
        <f t="shared" si="400"/>
        <v>15.667999999999999</v>
      </c>
      <c r="AB881" s="264">
        <f t="shared" si="401"/>
        <v>16.141500000000001</v>
      </c>
      <c r="AC881" s="264">
        <f t="shared" si="402"/>
        <v>17.083500000000001</v>
      </c>
      <c r="AD881" s="264">
        <f t="shared" si="403"/>
        <v>18.8565</v>
      </c>
      <c r="AF881" s="266">
        <v>879</v>
      </c>
      <c r="AG881" s="266">
        <v>-3.7900000000000003E-2</v>
      </c>
      <c r="AH881" s="266">
        <v>13.0945</v>
      </c>
      <c r="AI881" s="266">
        <v>0.11715</v>
      </c>
      <c r="AJ881" s="266">
        <v>9.14</v>
      </c>
      <c r="AK881" s="266">
        <v>9.9849999999999994</v>
      </c>
      <c r="AL881" s="266">
        <v>10.515000000000001</v>
      </c>
      <c r="AM881" s="266">
        <v>10.807</v>
      </c>
      <c r="AN881" s="266">
        <v>11.273999999999999</v>
      </c>
      <c r="AO881" s="266">
        <v>11.601000000000001</v>
      </c>
      <c r="AP881" s="266">
        <v>12.101000000000001</v>
      </c>
      <c r="AQ881" s="266">
        <v>13.095000000000001</v>
      </c>
      <c r="AR881" s="266">
        <v>14.173</v>
      </c>
      <c r="AS881" s="266">
        <v>14.789</v>
      </c>
      <c r="AT881" s="266">
        <v>15.222</v>
      </c>
      <c r="AU881" s="266">
        <v>15.888</v>
      </c>
      <c r="AV881" s="266">
        <v>16.337</v>
      </c>
      <c r="AW881" s="266">
        <v>17.221</v>
      </c>
      <c r="AX881" s="266">
        <v>18.853999999999999</v>
      </c>
      <c r="BA881" s="372">
        <v>879</v>
      </c>
      <c r="BB881" s="372">
        <v>-0.30769999999999997</v>
      </c>
      <c r="BC881" s="372">
        <v>12.4831</v>
      </c>
      <c r="BD881" s="372">
        <v>0.12540000000000001</v>
      </c>
      <c r="BE881" s="372">
        <v>8.6560000000000006</v>
      </c>
      <c r="BF881" s="372">
        <v>9.4410000000000007</v>
      </c>
      <c r="BG881" s="372">
        <v>9.9410000000000007</v>
      </c>
      <c r="BH881" s="372">
        <v>10.220000000000001</v>
      </c>
      <c r="BI881" s="372">
        <v>10.670999999999999</v>
      </c>
      <c r="BJ881" s="372">
        <v>10.989000000000001</v>
      </c>
      <c r="BK881" s="372">
        <v>11.483000000000001</v>
      </c>
      <c r="BL881" s="372">
        <v>12.483000000000001</v>
      </c>
      <c r="BM881" s="372">
        <v>13.6</v>
      </c>
      <c r="BN881" s="372">
        <v>14.254</v>
      </c>
      <c r="BO881" s="372">
        <v>14.72</v>
      </c>
      <c r="BP881" s="372">
        <v>15.448</v>
      </c>
      <c r="BQ881" s="372">
        <v>15.946</v>
      </c>
      <c r="BR881" s="372">
        <v>16.946000000000002</v>
      </c>
      <c r="BS881" s="372">
        <v>18.859000000000002</v>
      </c>
    </row>
    <row r="882" spans="1:71" x14ac:dyDescent="0.2">
      <c r="A882" s="265">
        <f t="shared" si="404"/>
        <v>12.795500000000001</v>
      </c>
      <c r="B882" s="265">
        <f t="shared" si="405"/>
        <v>11.798</v>
      </c>
      <c r="C882" s="265">
        <f t="shared" si="382"/>
        <v>13.8935</v>
      </c>
      <c r="D882" s="265">
        <f t="shared" si="406"/>
        <v>880</v>
      </c>
      <c r="E882" s="373">
        <f t="shared" si="407"/>
        <v>28.911704312114988</v>
      </c>
      <c r="F882" s="373">
        <f t="shared" si="408"/>
        <v>2.409308692676249</v>
      </c>
      <c r="G882" s="373">
        <f t="shared" si="409"/>
        <v>37.911704312114992</v>
      </c>
      <c r="H882" s="374">
        <f t="shared" si="410"/>
        <v>0.9962599086228392</v>
      </c>
      <c r="I882" s="374">
        <f t="shared" si="383"/>
        <v>0.9588134353418124</v>
      </c>
      <c r="J882" s="374">
        <f t="shared" si="384"/>
        <v>0.96717083747718613</v>
      </c>
      <c r="K882" s="265" cm="1">
        <f t="array" ref="K882">$G882^gamma_drug4/($G882^gamma_drug4+(AGE_50_drug4+9)^gamma_drug4)</f>
        <v>1</v>
      </c>
      <c r="L882" s="264">
        <f t="shared" si="385"/>
        <v>880</v>
      </c>
      <c r="M882" s="264">
        <f t="shared" si="386"/>
        <v>-0.17295000000000002</v>
      </c>
      <c r="N882" s="264">
        <f t="shared" si="387"/>
        <v>12.7951</v>
      </c>
      <c r="O882" s="264">
        <f t="shared" si="388"/>
        <v>0.12129</v>
      </c>
      <c r="P882" s="264">
        <f t="shared" si="389"/>
        <v>8.9024999999999999</v>
      </c>
      <c r="Q882" s="264">
        <f t="shared" si="390"/>
        <v>9.7170000000000005</v>
      </c>
      <c r="R882" s="264">
        <f t="shared" si="391"/>
        <v>10.2325</v>
      </c>
      <c r="S882" s="264">
        <f t="shared" si="392"/>
        <v>10.519</v>
      </c>
      <c r="T882" s="264">
        <f t="shared" si="393"/>
        <v>10.977499999999999</v>
      </c>
      <c r="U882" s="264">
        <f t="shared" si="394"/>
        <v>11.3005</v>
      </c>
      <c r="V882" s="264">
        <f t="shared" si="395"/>
        <v>11.798</v>
      </c>
      <c r="W882" s="264">
        <f t="shared" si="396"/>
        <v>12.795500000000001</v>
      </c>
      <c r="X882" s="264">
        <f t="shared" si="397"/>
        <v>13.8935</v>
      </c>
      <c r="Y882" s="264">
        <f t="shared" si="398"/>
        <v>14.528499999999999</v>
      </c>
      <c r="Z882" s="264">
        <f t="shared" si="399"/>
        <v>14.978999999999999</v>
      </c>
      <c r="AA882" s="264">
        <f t="shared" si="400"/>
        <v>15.676</v>
      </c>
      <c r="AB882" s="264">
        <f t="shared" si="401"/>
        <v>16.150500000000001</v>
      </c>
      <c r="AC882" s="264">
        <f t="shared" si="402"/>
        <v>17.092500000000001</v>
      </c>
      <c r="AD882" s="264">
        <f t="shared" si="403"/>
        <v>18.867000000000001</v>
      </c>
      <c r="AF882" s="266">
        <v>880</v>
      </c>
      <c r="AG882" s="266">
        <v>-3.8100000000000002E-2</v>
      </c>
      <c r="AH882" s="266">
        <v>13.1006</v>
      </c>
      <c r="AI882" s="266">
        <v>0.11717</v>
      </c>
      <c r="AJ882" s="266">
        <v>9.1440000000000001</v>
      </c>
      <c r="AK882" s="266">
        <v>9.9890000000000008</v>
      </c>
      <c r="AL882" s="266">
        <v>10.519</v>
      </c>
      <c r="AM882" s="266">
        <v>10.811999999999999</v>
      </c>
      <c r="AN882" s="266">
        <v>11.279</v>
      </c>
      <c r="AO882" s="266">
        <v>11.606</v>
      </c>
      <c r="AP882" s="266">
        <v>12.106999999999999</v>
      </c>
      <c r="AQ882" s="266">
        <v>13.101000000000001</v>
      </c>
      <c r="AR882" s="266">
        <v>14.18</v>
      </c>
      <c r="AS882" s="266">
        <v>14.795999999999999</v>
      </c>
      <c r="AT882" s="266">
        <v>15.23</v>
      </c>
      <c r="AU882" s="266">
        <v>15.896000000000001</v>
      </c>
      <c r="AV882" s="266">
        <v>16.346</v>
      </c>
      <c r="AW882" s="266">
        <v>17.23</v>
      </c>
      <c r="AX882" s="266">
        <v>18.864000000000001</v>
      </c>
      <c r="BA882" s="372">
        <v>880</v>
      </c>
      <c r="BB882" s="372">
        <v>-0.30780000000000002</v>
      </c>
      <c r="BC882" s="372">
        <v>12.489599999999999</v>
      </c>
      <c r="BD882" s="372">
        <v>0.12540999999999999</v>
      </c>
      <c r="BE882" s="372">
        <v>8.6609999999999996</v>
      </c>
      <c r="BF882" s="372">
        <v>9.4450000000000003</v>
      </c>
      <c r="BG882" s="372">
        <v>9.9459999999999997</v>
      </c>
      <c r="BH882" s="372">
        <v>10.226000000000001</v>
      </c>
      <c r="BI882" s="372">
        <v>10.676</v>
      </c>
      <c r="BJ882" s="372">
        <v>10.994999999999999</v>
      </c>
      <c r="BK882" s="372">
        <v>11.489000000000001</v>
      </c>
      <c r="BL882" s="372">
        <v>12.49</v>
      </c>
      <c r="BM882" s="372">
        <v>13.606999999999999</v>
      </c>
      <c r="BN882" s="372">
        <v>14.260999999999999</v>
      </c>
      <c r="BO882" s="372">
        <v>14.728</v>
      </c>
      <c r="BP882" s="372">
        <v>15.456</v>
      </c>
      <c r="BQ882" s="372">
        <v>15.955</v>
      </c>
      <c r="BR882" s="372">
        <v>16.954999999999998</v>
      </c>
      <c r="BS882" s="372">
        <v>18.87</v>
      </c>
    </row>
    <row r="883" spans="1:71" x14ac:dyDescent="0.2">
      <c r="A883" s="265">
        <f t="shared" si="404"/>
        <v>12.801500000000001</v>
      </c>
      <c r="B883" s="265">
        <f t="shared" si="405"/>
        <v>11.8035</v>
      </c>
      <c r="C883" s="265">
        <f t="shared" si="382"/>
        <v>13.900500000000001</v>
      </c>
      <c r="D883" s="265">
        <f t="shared" si="406"/>
        <v>881</v>
      </c>
      <c r="E883" s="373">
        <f t="shared" si="407"/>
        <v>28.944558521560573</v>
      </c>
      <c r="F883" s="373">
        <f t="shared" si="408"/>
        <v>2.4120465434633811</v>
      </c>
      <c r="G883" s="373">
        <f t="shared" si="409"/>
        <v>37.944558521560573</v>
      </c>
      <c r="H883" s="374">
        <f t="shared" si="410"/>
        <v>0.99627392261484271</v>
      </c>
      <c r="I883" s="374">
        <f t="shared" si="383"/>
        <v>0.95891661759962299</v>
      </c>
      <c r="J883" s="374">
        <f t="shared" si="384"/>
        <v>0.96724227214989666</v>
      </c>
      <c r="K883" s="265" cm="1">
        <f t="array" ref="K883">$G883^gamma_drug4/($G883^gamma_drug4+(AGE_50_drug4+9)^gamma_drug4)</f>
        <v>1</v>
      </c>
      <c r="L883" s="264">
        <f t="shared" si="385"/>
        <v>881</v>
      </c>
      <c r="M883" s="264">
        <f t="shared" si="386"/>
        <v>-0.17305000000000001</v>
      </c>
      <c r="N883" s="264">
        <f t="shared" si="387"/>
        <v>12.801449999999999</v>
      </c>
      <c r="O883" s="264">
        <f t="shared" si="388"/>
        <v>0.12131</v>
      </c>
      <c r="P883" s="264">
        <f t="shared" si="389"/>
        <v>8.9059999999999988</v>
      </c>
      <c r="Q883" s="264">
        <f t="shared" si="390"/>
        <v>9.7214999999999989</v>
      </c>
      <c r="R883" s="264">
        <f t="shared" si="391"/>
        <v>10.237500000000001</v>
      </c>
      <c r="S883" s="264">
        <f t="shared" si="392"/>
        <v>10.5235</v>
      </c>
      <c r="T883" s="264">
        <f t="shared" si="393"/>
        <v>10.983000000000001</v>
      </c>
      <c r="U883" s="264">
        <f t="shared" si="394"/>
        <v>11.306000000000001</v>
      </c>
      <c r="V883" s="264">
        <f t="shared" si="395"/>
        <v>11.8035</v>
      </c>
      <c r="W883" s="264">
        <f t="shared" si="396"/>
        <v>12.801500000000001</v>
      </c>
      <c r="X883" s="264">
        <f t="shared" si="397"/>
        <v>13.900500000000001</v>
      </c>
      <c r="Y883" s="264">
        <f t="shared" si="398"/>
        <v>14.5365</v>
      </c>
      <c r="Z883" s="264">
        <f t="shared" si="399"/>
        <v>14.986499999999999</v>
      </c>
      <c r="AA883" s="264">
        <f t="shared" si="400"/>
        <v>15.6845</v>
      </c>
      <c r="AB883" s="264">
        <f t="shared" si="401"/>
        <v>16.158999999999999</v>
      </c>
      <c r="AC883" s="264">
        <f t="shared" si="402"/>
        <v>17.102</v>
      </c>
      <c r="AD883" s="264">
        <f t="shared" si="403"/>
        <v>18.878</v>
      </c>
      <c r="AF883" s="266">
        <v>881</v>
      </c>
      <c r="AG883" s="266">
        <v>-3.8199999999999998E-2</v>
      </c>
      <c r="AH883" s="266">
        <v>13.1067</v>
      </c>
      <c r="AI883" s="266">
        <v>0.11719</v>
      </c>
      <c r="AJ883" s="266">
        <v>9.1470000000000002</v>
      </c>
      <c r="AK883" s="266">
        <v>9.9930000000000003</v>
      </c>
      <c r="AL883" s="266">
        <v>10.523999999999999</v>
      </c>
      <c r="AM883" s="266">
        <v>10.816000000000001</v>
      </c>
      <c r="AN883" s="266">
        <v>11.284000000000001</v>
      </c>
      <c r="AO883" s="266">
        <v>11.611000000000001</v>
      </c>
      <c r="AP883" s="266">
        <v>12.112</v>
      </c>
      <c r="AQ883" s="266">
        <v>13.106999999999999</v>
      </c>
      <c r="AR883" s="266">
        <v>14.186</v>
      </c>
      <c r="AS883" s="266">
        <v>14.804</v>
      </c>
      <c r="AT883" s="266">
        <v>15.237</v>
      </c>
      <c r="AU883" s="266">
        <v>15.904</v>
      </c>
      <c r="AV883" s="266">
        <v>16.353999999999999</v>
      </c>
      <c r="AW883" s="266">
        <v>17.239000000000001</v>
      </c>
      <c r="AX883" s="266">
        <v>18.873999999999999</v>
      </c>
      <c r="BA883" s="372">
        <v>881</v>
      </c>
      <c r="BB883" s="372">
        <v>-0.30790000000000001</v>
      </c>
      <c r="BC883" s="372">
        <v>12.4962</v>
      </c>
      <c r="BD883" s="372">
        <v>0.12543000000000001</v>
      </c>
      <c r="BE883" s="372">
        <v>8.6649999999999991</v>
      </c>
      <c r="BF883" s="372">
        <v>9.4499999999999993</v>
      </c>
      <c r="BG883" s="372">
        <v>9.9510000000000005</v>
      </c>
      <c r="BH883" s="372">
        <v>10.231</v>
      </c>
      <c r="BI883" s="372">
        <v>10.682</v>
      </c>
      <c r="BJ883" s="372">
        <v>11.000999999999999</v>
      </c>
      <c r="BK883" s="372">
        <v>11.494999999999999</v>
      </c>
      <c r="BL883" s="372">
        <v>12.496</v>
      </c>
      <c r="BM883" s="372">
        <v>13.615</v>
      </c>
      <c r="BN883" s="372">
        <v>14.269</v>
      </c>
      <c r="BO883" s="372">
        <v>14.736000000000001</v>
      </c>
      <c r="BP883" s="372">
        <v>15.465</v>
      </c>
      <c r="BQ883" s="372">
        <v>15.964</v>
      </c>
      <c r="BR883" s="372">
        <v>16.965</v>
      </c>
      <c r="BS883" s="372">
        <v>18.882000000000001</v>
      </c>
    </row>
    <row r="884" spans="1:71" x14ac:dyDescent="0.2">
      <c r="A884" s="265">
        <f t="shared" si="404"/>
        <v>12.808</v>
      </c>
      <c r="B884" s="265">
        <f t="shared" si="405"/>
        <v>11.809000000000001</v>
      </c>
      <c r="C884" s="265">
        <f t="shared" si="382"/>
        <v>13.907499999999999</v>
      </c>
      <c r="D884" s="265">
        <f t="shared" si="406"/>
        <v>882</v>
      </c>
      <c r="E884" s="373">
        <f t="shared" si="407"/>
        <v>28.977412731006162</v>
      </c>
      <c r="F884" s="373">
        <f t="shared" si="408"/>
        <v>2.4147843942505132</v>
      </c>
      <c r="G884" s="373">
        <f t="shared" si="409"/>
        <v>37.977412731006162</v>
      </c>
      <c r="H884" s="374">
        <f t="shared" si="410"/>
        <v>0.99628787223166715</v>
      </c>
      <c r="I884" s="374">
        <f t="shared" si="383"/>
        <v>0.95901946342890221</v>
      </c>
      <c r="J884" s="374">
        <f t="shared" si="384"/>
        <v>0.96731349500743491</v>
      </c>
      <c r="K884" s="265" cm="1">
        <f t="array" ref="K884">$G884^gamma_drug4/($G884^gamma_drug4+(AGE_50_drug4+9)^gamma_drug4)</f>
        <v>1</v>
      </c>
      <c r="L884" s="264">
        <f t="shared" si="385"/>
        <v>882</v>
      </c>
      <c r="M884" s="264">
        <f t="shared" si="386"/>
        <v>-0.17319999999999999</v>
      </c>
      <c r="N884" s="264">
        <f t="shared" si="387"/>
        <v>12.80775</v>
      </c>
      <c r="O884" s="264">
        <f t="shared" si="388"/>
        <v>0.12132499999999999</v>
      </c>
      <c r="P884" s="264">
        <f t="shared" si="389"/>
        <v>8.91</v>
      </c>
      <c r="Q884" s="264">
        <f t="shared" si="390"/>
        <v>9.7259999999999991</v>
      </c>
      <c r="R884" s="264">
        <f t="shared" si="391"/>
        <v>10.242000000000001</v>
      </c>
      <c r="S884" s="264">
        <f t="shared" si="392"/>
        <v>10.528500000000001</v>
      </c>
      <c r="T884" s="264">
        <f t="shared" si="393"/>
        <v>10.988</v>
      </c>
      <c r="U884" s="264">
        <f t="shared" si="394"/>
        <v>11.311</v>
      </c>
      <c r="V884" s="264">
        <f t="shared" si="395"/>
        <v>11.809000000000001</v>
      </c>
      <c r="W884" s="264">
        <f t="shared" si="396"/>
        <v>12.808</v>
      </c>
      <c r="X884" s="264">
        <f t="shared" si="397"/>
        <v>13.907499999999999</v>
      </c>
      <c r="Y884" s="264">
        <f t="shared" si="398"/>
        <v>14.544</v>
      </c>
      <c r="Z884" s="264">
        <f t="shared" si="399"/>
        <v>14.994499999999999</v>
      </c>
      <c r="AA884" s="264">
        <f t="shared" si="400"/>
        <v>15.693000000000001</v>
      </c>
      <c r="AB884" s="264">
        <f t="shared" si="401"/>
        <v>16.1675</v>
      </c>
      <c r="AC884" s="264">
        <f t="shared" si="402"/>
        <v>17.111499999999999</v>
      </c>
      <c r="AD884" s="264">
        <f t="shared" si="403"/>
        <v>18.887999999999998</v>
      </c>
      <c r="AF884" s="266">
        <v>882</v>
      </c>
      <c r="AG884" s="266">
        <v>-3.8399999999999997E-2</v>
      </c>
      <c r="AH884" s="266">
        <v>13.1127</v>
      </c>
      <c r="AI884" s="266">
        <v>0.11720999999999999</v>
      </c>
      <c r="AJ884" s="266">
        <v>9.1509999999999998</v>
      </c>
      <c r="AK884" s="266">
        <v>9.9969999999999999</v>
      </c>
      <c r="AL884" s="266">
        <v>10.528</v>
      </c>
      <c r="AM884" s="266">
        <v>10.821</v>
      </c>
      <c r="AN884" s="266">
        <v>11.289</v>
      </c>
      <c r="AO884" s="266">
        <v>11.616</v>
      </c>
      <c r="AP884" s="266">
        <v>12.117000000000001</v>
      </c>
      <c r="AQ884" s="266">
        <v>13.113</v>
      </c>
      <c r="AR884" s="266">
        <v>14.193</v>
      </c>
      <c r="AS884" s="266">
        <v>14.811</v>
      </c>
      <c r="AT884" s="266">
        <v>15.244999999999999</v>
      </c>
      <c r="AU884" s="266">
        <v>15.912000000000001</v>
      </c>
      <c r="AV884" s="266">
        <v>16.361999999999998</v>
      </c>
      <c r="AW884" s="266">
        <v>17.248000000000001</v>
      </c>
      <c r="AX884" s="266">
        <v>18.884</v>
      </c>
      <c r="BA884" s="372">
        <v>882</v>
      </c>
      <c r="BB884" s="372">
        <v>-0.308</v>
      </c>
      <c r="BC884" s="372">
        <v>12.502800000000001</v>
      </c>
      <c r="BD884" s="372">
        <v>0.12544</v>
      </c>
      <c r="BE884" s="372">
        <v>8.6690000000000005</v>
      </c>
      <c r="BF884" s="372">
        <v>9.4550000000000001</v>
      </c>
      <c r="BG884" s="372">
        <v>9.9559999999999995</v>
      </c>
      <c r="BH884" s="372">
        <v>10.236000000000001</v>
      </c>
      <c r="BI884" s="372">
        <v>10.686999999999999</v>
      </c>
      <c r="BJ884" s="372">
        <v>11.006</v>
      </c>
      <c r="BK884" s="372">
        <v>11.500999999999999</v>
      </c>
      <c r="BL884" s="372">
        <v>12.503</v>
      </c>
      <c r="BM884" s="372">
        <v>13.622</v>
      </c>
      <c r="BN884" s="372">
        <v>14.276999999999999</v>
      </c>
      <c r="BO884" s="372">
        <v>14.744</v>
      </c>
      <c r="BP884" s="372">
        <v>15.474</v>
      </c>
      <c r="BQ884" s="372">
        <v>15.973000000000001</v>
      </c>
      <c r="BR884" s="372">
        <v>16.975000000000001</v>
      </c>
      <c r="BS884" s="372">
        <v>18.891999999999999</v>
      </c>
    </row>
    <row r="885" spans="1:71" x14ac:dyDescent="0.2">
      <c r="A885" s="265">
        <f t="shared" si="404"/>
        <v>12.814</v>
      </c>
      <c r="B885" s="265">
        <f t="shared" si="405"/>
        <v>11.815</v>
      </c>
      <c r="C885" s="265">
        <f t="shared" si="382"/>
        <v>13.9145</v>
      </c>
      <c r="D885" s="265">
        <f t="shared" si="406"/>
        <v>883</v>
      </c>
      <c r="E885" s="373">
        <f t="shared" si="407"/>
        <v>29.010266940451746</v>
      </c>
      <c r="F885" s="373">
        <f t="shared" si="408"/>
        <v>2.4175222450376452</v>
      </c>
      <c r="G885" s="373">
        <f t="shared" si="409"/>
        <v>38.010266940451743</v>
      </c>
      <c r="H885" s="374">
        <f t="shared" si="410"/>
        <v>0.99630175782287855</v>
      </c>
      <c r="I885" s="374">
        <f t="shared" si="383"/>
        <v>0.959121974161118</v>
      </c>
      <c r="J885" s="374">
        <f t="shared" si="384"/>
        <v>0.96738450683754118</v>
      </c>
      <c r="K885" s="265" cm="1">
        <f t="array" ref="K885">$G885^gamma_drug4/($G885^gamma_drug4+(AGE_50_drug4+9)^gamma_drug4)</f>
        <v>1</v>
      </c>
      <c r="L885" s="264">
        <f t="shared" si="385"/>
        <v>883</v>
      </c>
      <c r="M885" s="264">
        <f t="shared" si="386"/>
        <v>-0.17324999999999999</v>
      </c>
      <c r="N885" s="264">
        <f t="shared" si="387"/>
        <v>12.81405</v>
      </c>
      <c r="O885" s="264">
        <f t="shared" si="388"/>
        <v>0.12134</v>
      </c>
      <c r="P885" s="264">
        <f t="shared" si="389"/>
        <v>8.9139999999999997</v>
      </c>
      <c r="Q885" s="264">
        <f t="shared" si="390"/>
        <v>9.7304999999999993</v>
      </c>
      <c r="R885" s="264">
        <f t="shared" si="391"/>
        <v>10.247</v>
      </c>
      <c r="S885" s="264">
        <f t="shared" si="392"/>
        <v>10.5335</v>
      </c>
      <c r="T885" s="264">
        <f t="shared" si="393"/>
        <v>10.993500000000001</v>
      </c>
      <c r="U885" s="264">
        <f t="shared" si="394"/>
        <v>11.316500000000001</v>
      </c>
      <c r="V885" s="264">
        <f t="shared" si="395"/>
        <v>11.815</v>
      </c>
      <c r="W885" s="264">
        <f t="shared" si="396"/>
        <v>12.814</v>
      </c>
      <c r="X885" s="264">
        <f t="shared" si="397"/>
        <v>13.9145</v>
      </c>
      <c r="Y885" s="264">
        <f t="shared" si="398"/>
        <v>14.551</v>
      </c>
      <c r="Z885" s="264">
        <f t="shared" si="399"/>
        <v>15.002000000000001</v>
      </c>
      <c r="AA885" s="264">
        <f t="shared" si="400"/>
        <v>15.701000000000001</v>
      </c>
      <c r="AB885" s="264">
        <f t="shared" si="401"/>
        <v>16.1755</v>
      </c>
      <c r="AC885" s="264">
        <f t="shared" si="402"/>
        <v>17.1205</v>
      </c>
      <c r="AD885" s="264">
        <f t="shared" si="403"/>
        <v>18.898499999999999</v>
      </c>
      <c r="AF885" s="266">
        <v>883</v>
      </c>
      <c r="AG885" s="266">
        <v>-3.85E-2</v>
      </c>
      <c r="AH885" s="266">
        <v>13.1188</v>
      </c>
      <c r="AI885" s="266">
        <v>0.11723</v>
      </c>
      <c r="AJ885" s="266">
        <v>9.1549999999999994</v>
      </c>
      <c r="AK885" s="266">
        <v>10.002000000000001</v>
      </c>
      <c r="AL885" s="266">
        <v>10.532999999999999</v>
      </c>
      <c r="AM885" s="266">
        <v>10.826000000000001</v>
      </c>
      <c r="AN885" s="266">
        <v>11.294</v>
      </c>
      <c r="AO885" s="266">
        <v>11.621</v>
      </c>
      <c r="AP885" s="266">
        <v>12.122999999999999</v>
      </c>
      <c r="AQ885" s="266">
        <v>13.119</v>
      </c>
      <c r="AR885" s="266">
        <v>14.2</v>
      </c>
      <c r="AS885" s="266">
        <v>14.818</v>
      </c>
      <c r="AT885" s="266">
        <v>15.252000000000001</v>
      </c>
      <c r="AU885" s="266">
        <v>15.92</v>
      </c>
      <c r="AV885" s="266">
        <v>16.37</v>
      </c>
      <c r="AW885" s="266">
        <v>17.257000000000001</v>
      </c>
      <c r="AX885" s="266">
        <v>18.893999999999998</v>
      </c>
      <c r="BA885" s="372">
        <v>883</v>
      </c>
      <c r="BB885" s="372">
        <v>-0.308</v>
      </c>
      <c r="BC885" s="372">
        <v>12.5093</v>
      </c>
      <c r="BD885" s="372">
        <v>0.12545000000000001</v>
      </c>
      <c r="BE885" s="372">
        <v>8.673</v>
      </c>
      <c r="BF885" s="372">
        <v>9.4589999999999996</v>
      </c>
      <c r="BG885" s="372">
        <v>9.9610000000000003</v>
      </c>
      <c r="BH885" s="372">
        <v>10.241</v>
      </c>
      <c r="BI885" s="372">
        <v>10.693</v>
      </c>
      <c r="BJ885" s="372">
        <v>11.012</v>
      </c>
      <c r="BK885" s="372">
        <v>11.507</v>
      </c>
      <c r="BL885" s="372">
        <v>12.509</v>
      </c>
      <c r="BM885" s="372">
        <v>13.629</v>
      </c>
      <c r="BN885" s="372">
        <v>14.284000000000001</v>
      </c>
      <c r="BO885" s="372">
        <v>14.752000000000001</v>
      </c>
      <c r="BP885" s="372">
        <v>15.481999999999999</v>
      </c>
      <c r="BQ885" s="372">
        <v>15.981</v>
      </c>
      <c r="BR885" s="372">
        <v>16.984000000000002</v>
      </c>
      <c r="BS885" s="372">
        <v>18.902999999999999</v>
      </c>
    </row>
    <row r="886" spans="1:71" x14ac:dyDescent="0.2">
      <c r="A886" s="265">
        <f t="shared" si="404"/>
        <v>12.820499999999999</v>
      </c>
      <c r="B886" s="265">
        <f t="shared" si="405"/>
        <v>11.820499999999999</v>
      </c>
      <c r="C886" s="265">
        <f t="shared" si="382"/>
        <v>13.922000000000001</v>
      </c>
      <c r="D886" s="265">
        <f t="shared" si="406"/>
        <v>884</v>
      </c>
      <c r="E886" s="373">
        <f t="shared" si="407"/>
        <v>29.043121149897331</v>
      </c>
      <c r="F886" s="373">
        <f t="shared" si="408"/>
        <v>2.4202600958247777</v>
      </c>
      <c r="G886" s="373">
        <f t="shared" si="409"/>
        <v>38.043121149897331</v>
      </c>
      <c r="H886" s="374">
        <f t="shared" si="410"/>
        <v>0.99631557973585705</v>
      </c>
      <c r="I886" s="374">
        <f t="shared" si="383"/>
        <v>0.95922415112164383</v>
      </c>
      <c r="J886" s="374">
        <f t="shared" si="384"/>
        <v>0.96745530842446659</v>
      </c>
      <c r="K886" s="265" cm="1">
        <f t="array" ref="K886">$G886^gamma_drug4/($G886^gamma_drug4+(AGE_50_drug4+9)^gamma_drug4)</f>
        <v>1</v>
      </c>
      <c r="L886" s="264">
        <f t="shared" si="385"/>
        <v>884</v>
      </c>
      <c r="M886" s="264">
        <f t="shared" si="386"/>
        <v>-0.1734</v>
      </c>
      <c r="N886" s="264">
        <f t="shared" si="387"/>
        <v>12.820399999999999</v>
      </c>
      <c r="O886" s="264">
        <f t="shared" si="388"/>
        <v>0.12136</v>
      </c>
      <c r="P886" s="264">
        <f t="shared" si="389"/>
        <v>8.9185000000000016</v>
      </c>
      <c r="Q886" s="264">
        <f t="shared" si="390"/>
        <v>9.7349999999999994</v>
      </c>
      <c r="R886" s="264">
        <f t="shared" si="391"/>
        <v>10.2515</v>
      </c>
      <c r="S886" s="264">
        <f t="shared" si="392"/>
        <v>10.538499999999999</v>
      </c>
      <c r="T886" s="264">
        <f t="shared" si="393"/>
        <v>10.9985</v>
      </c>
      <c r="U886" s="264">
        <f t="shared" si="394"/>
        <v>11.321999999999999</v>
      </c>
      <c r="V886" s="264">
        <f t="shared" si="395"/>
        <v>11.820499999999999</v>
      </c>
      <c r="W886" s="264">
        <f t="shared" si="396"/>
        <v>12.820499999999999</v>
      </c>
      <c r="X886" s="264">
        <f t="shared" si="397"/>
        <v>13.922000000000001</v>
      </c>
      <c r="Y886" s="264">
        <f t="shared" si="398"/>
        <v>14.558499999999999</v>
      </c>
      <c r="Z886" s="264">
        <f t="shared" si="399"/>
        <v>15.01</v>
      </c>
      <c r="AA886" s="264">
        <f t="shared" si="400"/>
        <v>15.7095</v>
      </c>
      <c r="AB886" s="264">
        <f t="shared" si="401"/>
        <v>16.185000000000002</v>
      </c>
      <c r="AC886" s="264">
        <f t="shared" si="402"/>
        <v>17.13</v>
      </c>
      <c r="AD886" s="264">
        <f t="shared" si="403"/>
        <v>18.909500000000001</v>
      </c>
      <c r="AF886" s="266">
        <v>884</v>
      </c>
      <c r="AG886" s="266">
        <v>-3.8699999999999998E-2</v>
      </c>
      <c r="AH886" s="266">
        <v>13.1249</v>
      </c>
      <c r="AI886" s="266">
        <v>0.11724999999999999</v>
      </c>
      <c r="AJ886" s="266">
        <v>9.1590000000000007</v>
      </c>
      <c r="AK886" s="266">
        <v>10.006</v>
      </c>
      <c r="AL886" s="266">
        <v>10.537000000000001</v>
      </c>
      <c r="AM886" s="266">
        <v>10.831</v>
      </c>
      <c r="AN886" s="266">
        <v>11.298999999999999</v>
      </c>
      <c r="AO886" s="266">
        <v>11.625999999999999</v>
      </c>
      <c r="AP886" s="266">
        <v>12.128</v>
      </c>
      <c r="AQ886" s="266">
        <v>13.125</v>
      </c>
      <c r="AR886" s="266">
        <v>14.207000000000001</v>
      </c>
      <c r="AS886" s="266">
        <v>14.824999999999999</v>
      </c>
      <c r="AT886" s="266">
        <v>15.26</v>
      </c>
      <c r="AU886" s="266">
        <v>15.928000000000001</v>
      </c>
      <c r="AV886" s="266">
        <v>16.379000000000001</v>
      </c>
      <c r="AW886" s="266">
        <v>17.265999999999998</v>
      </c>
      <c r="AX886" s="266">
        <v>18.905000000000001</v>
      </c>
      <c r="BA886" s="372">
        <v>884</v>
      </c>
      <c r="BB886" s="372">
        <v>-0.30809999999999998</v>
      </c>
      <c r="BC886" s="372">
        <v>12.5159</v>
      </c>
      <c r="BD886" s="372">
        <v>0.12547</v>
      </c>
      <c r="BE886" s="372">
        <v>8.6780000000000008</v>
      </c>
      <c r="BF886" s="372">
        <v>9.4640000000000004</v>
      </c>
      <c r="BG886" s="372">
        <v>9.9659999999999993</v>
      </c>
      <c r="BH886" s="372">
        <v>10.246</v>
      </c>
      <c r="BI886" s="372">
        <v>10.698</v>
      </c>
      <c r="BJ886" s="372">
        <v>11.018000000000001</v>
      </c>
      <c r="BK886" s="372">
        <v>11.513</v>
      </c>
      <c r="BL886" s="372">
        <v>12.516</v>
      </c>
      <c r="BM886" s="372">
        <v>13.637</v>
      </c>
      <c r="BN886" s="372">
        <v>14.292</v>
      </c>
      <c r="BO886" s="372">
        <v>14.76</v>
      </c>
      <c r="BP886" s="372">
        <v>15.491</v>
      </c>
      <c r="BQ886" s="372">
        <v>15.991</v>
      </c>
      <c r="BR886" s="372">
        <v>16.994</v>
      </c>
      <c r="BS886" s="372">
        <v>18.914000000000001</v>
      </c>
    </row>
    <row r="887" spans="1:71" x14ac:dyDescent="0.2">
      <c r="A887" s="265">
        <f t="shared" si="404"/>
        <v>12.827</v>
      </c>
      <c r="B887" s="265">
        <f t="shared" si="405"/>
        <v>11.826499999999999</v>
      </c>
      <c r="C887" s="265">
        <f t="shared" si="382"/>
        <v>13.929</v>
      </c>
      <c r="D887" s="265">
        <f t="shared" si="406"/>
        <v>885</v>
      </c>
      <c r="E887" s="373">
        <f t="shared" si="407"/>
        <v>29.075975359342916</v>
      </c>
      <c r="F887" s="373">
        <f t="shared" si="408"/>
        <v>2.4229979466119098</v>
      </c>
      <c r="G887" s="373">
        <f t="shared" si="409"/>
        <v>38.07597535934292</v>
      </c>
      <c r="H887" s="374">
        <f t="shared" si="410"/>
        <v>0.99632933831581216</v>
      </c>
      <c r="I887" s="374">
        <f t="shared" si="383"/>
        <v>0.95932599562978993</v>
      </c>
      <c r="J887" s="374">
        <f t="shared" si="384"/>
        <v>0.96752590054898979</v>
      </c>
      <c r="K887" s="265" cm="1">
        <f t="array" ref="K887">$G887^gamma_drug4/($G887^gamma_drug4+(AGE_50_drug4+9)^gamma_drug4)</f>
        <v>1</v>
      </c>
      <c r="L887" s="264">
        <f t="shared" si="385"/>
        <v>885</v>
      </c>
      <c r="M887" s="264">
        <f t="shared" si="386"/>
        <v>-0.17349999999999999</v>
      </c>
      <c r="N887" s="264">
        <f t="shared" si="387"/>
        <v>12.826750000000001</v>
      </c>
      <c r="O887" s="264">
        <f t="shared" si="388"/>
        <v>0.12137500000000001</v>
      </c>
      <c r="P887" s="264">
        <f t="shared" si="389"/>
        <v>8.9220000000000006</v>
      </c>
      <c r="Q887" s="264">
        <f t="shared" si="390"/>
        <v>9.7394999999999996</v>
      </c>
      <c r="R887" s="264">
        <f t="shared" si="391"/>
        <v>10.256499999999999</v>
      </c>
      <c r="S887" s="264">
        <f t="shared" si="392"/>
        <v>10.543500000000002</v>
      </c>
      <c r="T887" s="264">
        <f t="shared" si="393"/>
        <v>11.004000000000001</v>
      </c>
      <c r="U887" s="264">
        <f t="shared" si="394"/>
        <v>11.327500000000001</v>
      </c>
      <c r="V887" s="264">
        <f t="shared" si="395"/>
        <v>11.826499999999999</v>
      </c>
      <c r="W887" s="264">
        <f t="shared" si="396"/>
        <v>12.827</v>
      </c>
      <c r="X887" s="264">
        <f t="shared" si="397"/>
        <v>13.929</v>
      </c>
      <c r="Y887" s="264">
        <f t="shared" si="398"/>
        <v>14.566000000000001</v>
      </c>
      <c r="Z887" s="264">
        <f t="shared" si="399"/>
        <v>15.0175</v>
      </c>
      <c r="AA887" s="264">
        <f t="shared" si="400"/>
        <v>15.717500000000001</v>
      </c>
      <c r="AB887" s="264">
        <f t="shared" si="401"/>
        <v>16.193000000000001</v>
      </c>
      <c r="AC887" s="264">
        <f t="shared" si="402"/>
        <v>17.138999999999999</v>
      </c>
      <c r="AD887" s="264">
        <f t="shared" si="403"/>
        <v>18.920000000000002</v>
      </c>
      <c r="AF887" s="266">
        <v>885</v>
      </c>
      <c r="AG887" s="266">
        <v>-3.8800000000000001E-2</v>
      </c>
      <c r="AH887" s="266">
        <v>13.131</v>
      </c>
      <c r="AI887" s="266">
        <v>0.11727</v>
      </c>
      <c r="AJ887" s="266">
        <v>9.1620000000000008</v>
      </c>
      <c r="AK887" s="266">
        <v>10.01</v>
      </c>
      <c r="AL887" s="266">
        <v>10.542</v>
      </c>
      <c r="AM887" s="266">
        <v>10.835000000000001</v>
      </c>
      <c r="AN887" s="266">
        <v>11.304</v>
      </c>
      <c r="AO887" s="266">
        <v>11.632</v>
      </c>
      <c r="AP887" s="266">
        <v>12.134</v>
      </c>
      <c r="AQ887" s="266">
        <v>13.131</v>
      </c>
      <c r="AR887" s="266">
        <v>14.214</v>
      </c>
      <c r="AS887" s="266">
        <v>14.832000000000001</v>
      </c>
      <c r="AT887" s="266">
        <v>15.266999999999999</v>
      </c>
      <c r="AU887" s="266">
        <v>15.936</v>
      </c>
      <c r="AV887" s="266">
        <v>16.387</v>
      </c>
      <c r="AW887" s="266">
        <v>17.274999999999999</v>
      </c>
      <c r="AX887" s="266">
        <v>18.914999999999999</v>
      </c>
      <c r="BA887" s="372">
        <v>885</v>
      </c>
      <c r="BB887" s="372">
        <v>-0.30819999999999997</v>
      </c>
      <c r="BC887" s="372">
        <v>12.522500000000001</v>
      </c>
      <c r="BD887" s="372">
        <v>0.12548000000000001</v>
      </c>
      <c r="BE887" s="372">
        <v>8.6820000000000004</v>
      </c>
      <c r="BF887" s="372">
        <v>9.4689999999999994</v>
      </c>
      <c r="BG887" s="372">
        <v>9.9710000000000001</v>
      </c>
      <c r="BH887" s="372">
        <v>10.252000000000001</v>
      </c>
      <c r="BI887" s="372">
        <v>10.704000000000001</v>
      </c>
      <c r="BJ887" s="372">
        <v>11.023</v>
      </c>
      <c r="BK887" s="372">
        <v>11.519</v>
      </c>
      <c r="BL887" s="372">
        <v>12.523</v>
      </c>
      <c r="BM887" s="372">
        <v>13.644</v>
      </c>
      <c r="BN887" s="372">
        <v>14.3</v>
      </c>
      <c r="BO887" s="372">
        <v>14.768000000000001</v>
      </c>
      <c r="BP887" s="372">
        <v>15.499000000000001</v>
      </c>
      <c r="BQ887" s="372">
        <v>15.999000000000001</v>
      </c>
      <c r="BR887" s="372">
        <v>17.003</v>
      </c>
      <c r="BS887" s="372">
        <v>18.925000000000001</v>
      </c>
    </row>
    <row r="888" spans="1:71" x14ac:dyDescent="0.2">
      <c r="A888" s="265">
        <f t="shared" si="404"/>
        <v>12.833</v>
      </c>
      <c r="B888" s="265">
        <f t="shared" si="405"/>
        <v>11.832000000000001</v>
      </c>
      <c r="C888" s="265">
        <f t="shared" si="382"/>
        <v>13.935500000000001</v>
      </c>
      <c r="D888" s="265">
        <f t="shared" si="406"/>
        <v>886</v>
      </c>
      <c r="E888" s="373">
        <f t="shared" si="407"/>
        <v>29.108829568788501</v>
      </c>
      <c r="F888" s="373">
        <f t="shared" si="408"/>
        <v>2.4257357973990419</v>
      </c>
      <c r="G888" s="373">
        <f t="shared" si="409"/>
        <v>38.108829568788501</v>
      </c>
      <c r="H888" s="374">
        <f t="shared" si="410"/>
        <v>0.99634303390579848</v>
      </c>
      <c r="I888" s="374">
        <f t="shared" si="383"/>
        <v>0.95942750899883356</v>
      </c>
      <c r="J888" s="374">
        <f t="shared" si="384"/>
        <v>0.96759628398843567</v>
      </c>
      <c r="K888" s="265" cm="1">
        <f t="array" ref="K888">$G888^gamma_drug4/($G888^gamma_drug4+(AGE_50_drug4+9)^gamma_drug4)</f>
        <v>1</v>
      </c>
      <c r="L888" s="264">
        <f t="shared" si="385"/>
        <v>886</v>
      </c>
      <c r="M888" s="264">
        <f t="shared" si="386"/>
        <v>-0.17359999999999998</v>
      </c>
      <c r="N888" s="264">
        <f t="shared" si="387"/>
        <v>12.833</v>
      </c>
      <c r="O888" s="264">
        <f t="shared" si="388"/>
        <v>0.12139</v>
      </c>
      <c r="P888" s="264">
        <f t="shared" si="389"/>
        <v>8.9260000000000002</v>
      </c>
      <c r="Q888" s="264">
        <f t="shared" si="390"/>
        <v>9.7439999999999998</v>
      </c>
      <c r="R888" s="264">
        <f t="shared" si="391"/>
        <v>10.260999999999999</v>
      </c>
      <c r="S888" s="264">
        <f t="shared" si="392"/>
        <v>10.548500000000001</v>
      </c>
      <c r="T888" s="264">
        <f t="shared" si="393"/>
        <v>11.009</v>
      </c>
      <c r="U888" s="264">
        <f t="shared" si="394"/>
        <v>11.333</v>
      </c>
      <c r="V888" s="264">
        <f t="shared" si="395"/>
        <v>11.832000000000001</v>
      </c>
      <c r="W888" s="264">
        <f t="shared" si="396"/>
        <v>12.833</v>
      </c>
      <c r="X888" s="264">
        <f t="shared" si="397"/>
        <v>13.935500000000001</v>
      </c>
      <c r="Y888" s="264">
        <f t="shared" si="398"/>
        <v>14.573499999999999</v>
      </c>
      <c r="Z888" s="264">
        <f t="shared" si="399"/>
        <v>15.025500000000001</v>
      </c>
      <c r="AA888" s="264">
        <f t="shared" si="400"/>
        <v>15.7255</v>
      </c>
      <c r="AB888" s="264">
        <f t="shared" si="401"/>
        <v>16.201499999999999</v>
      </c>
      <c r="AC888" s="264">
        <f t="shared" si="402"/>
        <v>17.148000000000003</v>
      </c>
      <c r="AD888" s="264">
        <f t="shared" si="403"/>
        <v>18.930500000000002</v>
      </c>
      <c r="AF888" s="266">
        <v>886</v>
      </c>
      <c r="AG888" s="266">
        <v>-3.9E-2</v>
      </c>
      <c r="AH888" s="266">
        <v>13.137</v>
      </c>
      <c r="AI888" s="266">
        <v>0.11729000000000001</v>
      </c>
      <c r="AJ888" s="266">
        <v>9.1660000000000004</v>
      </c>
      <c r="AK888" s="266">
        <v>10.013999999999999</v>
      </c>
      <c r="AL888" s="266">
        <v>10.545999999999999</v>
      </c>
      <c r="AM888" s="266">
        <v>10.84</v>
      </c>
      <c r="AN888" s="266">
        <v>11.308999999999999</v>
      </c>
      <c r="AO888" s="266">
        <v>11.637</v>
      </c>
      <c r="AP888" s="266">
        <v>12.138999999999999</v>
      </c>
      <c r="AQ888" s="266">
        <v>13.137</v>
      </c>
      <c r="AR888" s="266">
        <v>14.22</v>
      </c>
      <c r="AS888" s="266">
        <v>14.839</v>
      </c>
      <c r="AT888" s="266">
        <v>15.275</v>
      </c>
      <c r="AU888" s="266">
        <v>15.944000000000001</v>
      </c>
      <c r="AV888" s="266">
        <v>16.395</v>
      </c>
      <c r="AW888" s="266">
        <v>17.283000000000001</v>
      </c>
      <c r="AX888" s="266">
        <v>18.925000000000001</v>
      </c>
      <c r="BA888" s="372">
        <v>886</v>
      </c>
      <c r="BB888" s="372">
        <v>-0.30819999999999997</v>
      </c>
      <c r="BC888" s="372">
        <v>12.529</v>
      </c>
      <c r="BD888" s="372">
        <v>0.12548999999999999</v>
      </c>
      <c r="BE888" s="372">
        <v>8.6859999999999999</v>
      </c>
      <c r="BF888" s="372">
        <v>9.4740000000000002</v>
      </c>
      <c r="BG888" s="372">
        <v>9.9760000000000009</v>
      </c>
      <c r="BH888" s="372">
        <v>10.257</v>
      </c>
      <c r="BI888" s="372">
        <v>10.709</v>
      </c>
      <c r="BJ888" s="372">
        <v>11.029</v>
      </c>
      <c r="BK888" s="372">
        <v>11.525</v>
      </c>
      <c r="BL888" s="372">
        <v>12.529</v>
      </c>
      <c r="BM888" s="372">
        <v>13.651</v>
      </c>
      <c r="BN888" s="372">
        <v>14.308</v>
      </c>
      <c r="BO888" s="372">
        <v>14.776</v>
      </c>
      <c r="BP888" s="372">
        <v>15.507</v>
      </c>
      <c r="BQ888" s="372">
        <v>16.007999999999999</v>
      </c>
      <c r="BR888" s="372">
        <v>17.013000000000002</v>
      </c>
      <c r="BS888" s="372">
        <v>18.936</v>
      </c>
    </row>
    <row r="889" spans="1:71" x14ac:dyDescent="0.2">
      <c r="A889" s="265">
        <f t="shared" si="404"/>
        <v>12.839500000000001</v>
      </c>
      <c r="B889" s="265">
        <f t="shared" si="405"/>
        <v>11.838000000000001</v>
      </c>
      <c r="C889" s="265">
        <f t="shared" si="382"/>
        <v>13.942499999999999</v>
      </c>
      <c r="D889" s="265">
        <f t="shared" si="406"/>
        <v>887</v>
      </c>
      <c r="E889" s="373">
        <f t="shared" si="407"/>
        <v>29.141683778234086</v>
      </c>
      <c r="F889" s="373">
        <f t="shared" si="408"/>
        <v>2.4284736481861739</v>
      </c>
      <c r="G889" s="373">
        <f t="shared" si="409"/>
        <v>38.141683778234082</v>
      </c>
      <c r="H889" s="374">
        <f t="shared" si="410"/>
        <v>0.99635666684673041</v>
      </c>
      <c r="I889" s="374">
        <f t="shared" si="383"/>
        <v>0.95952869253605044</v>
      </c>
      <c r="J889" s="374">
        <f t="shared" si="384"/>
        <v>0.96766645951669217</v>
      </c>
      <c r="K889" s="265" cm="1">
        <f t="array" ref="K889">$G889^gamma_drug4/($G889^gamma_drug4+(AGE_50_drug4+9)^gamma_drug4)</f>
        <v>1</v>
      </c>
      <c r="L889" s="264">
        <f t="shared" si="385"/>
        <v>887</v>
      </c>
      <c r="M889" s="264">
        <f t="shared" si="386"/>
        <v>-0.17370000000000002</v>
      </c>
      <c r="N889" s="264">
        <f t="shared" si="387"/>
        <v>12.83935</v>
      </c>
      <c r="O889" s="264">
        <f t="shared" si="388"/>
        <v>0.12141</v>
      </c>
      <c r="P889" s="264">
        <f t="shared" si="389"/>
        <v>8.93</v>
      </c>
      <c r="Q889" s="264">
        <f t="shared" si="390"/>
        <v>9.7484999999999999</v>
      </c>
      <c r="R889" s="264">
        <f t="shared" si="391"/>
        <v>10.266</v>
      </c>
      <c r="S889" s="264">
        <f t="shared" si="392"/>
        <v>10.5535</v>
      </c>
      <c r="T889" s="264">
        <f t="shared" si="393"/>
        <v>11.013999999999999</v>
      </c>
      <c r="U889" s="264">
        <f t="shared" si="394"/>
        <v>11.3385</v>
      </c>
      <c r="V889" s="264">
        <f t="shared" si="395"/>
        <v>11.838000000000001</v>
      </c>
      <c r="W889" s="264">
        <f t="shared" si="396"/>
        <v>12.839500000000001</v>
      </c>
      <c r="X889" s="264">
        <f t="shared" si="397"/>
        <v>13.942499999999999</v>
      </c>
      <c r="Y889" s="264">
        <f t="shared" si="398"/>
        <v>14.581</v>
      </c>
      <c r="Z889" s="264">
        <f t="shared" si="399"/>
        <v>15.033000000000001</v>
      </c>
      <c r="AA889" s="264">
        <f t="shared" si="400"/>
        <v>15.734</v>
      </c>
      <c r="AB889" s="264">
        <f t="shared" si="401"/>
        <v>16.21</v>
      </c>
      <c r="AC889" s="264">
        <f t="shared" si="402"/>
        <v>17.157499999999999</v>
      </c>
      <c r="AD889" s="264">
        <f t="shared" si="403"/>
        <v>18.940999999999999</v>
      </c>
      <c r="AF889" s="266">
        <v>887</v>
      </c>
      <c r="AG889" s="266">
        <v>-3.9100000000000003E-2</v>
      </c>
      <c r="AH889" s="266">
        <v>13.1431</v>
      </c>
      <c r="AI889" s="266">
        <v>0.11731</v>
      </c>
      <c r="AJ889" s="266">
        <v>9.17</v>
      </c>
      <c r="AK889" s="266">
        <v>10.019</v>
      </c>
      <c r="AL889" s="266">
        <v>10.551</v>
      </c>
      <c r="AM889" s="266">
        <v>10.845000000000001</v>
      </c>
      <c r="AN889" s="266">
        <v>11.314</v>
      </c>
      <c r="AO889" s="266">
        <v>11.641999999999999</v>
      </c>
      <c r="AP889" s="266">
        <v>12.145</v>
      </c>
      <c r="AQ889" s="266">
        <v>13.143000000000001</v>
      </c>
      <c r="AR889" s="266">
        <v>14.227</v>
      </c>
      <c r="AS889" s="266">
        <v>14.847</v>
      </c>
      <c r="AT889" s="266">
        <v>15.282</v>
      </c>
      <c r="AU889" s="266">
        <v>15.952</v>
      </c>
      <c r="AV889" s="266">
        <v>16.402999999999999</v>
      </c>
      <c r="AW889" s="266">
        <v>17.292000000000002</v>
      </c>
      <c r="AX889" s="266">
        <v>18.934999999999999</v>
      </c>
      <c r="BA889" s="372">
        <v>887</v>
      </c>
      <c r="BB889" s="372">
        <v>-0.30830000000000002</v>
      </c>
      <c r="BC889" s="372">
        <v>12.535600000000001</v>
      </c>
      <c r="BD889" s="372">
        <v>0.12551000000000001</v>
      </c>
      <c r="BE889" s="372">
        <v>8.69</v>
      </c>
      <c r="BF889" s="372">
        <v>9.4779999999999998</v>
      </c>
      <c r="BG889" s="372">
        <v>9.9809999999999999</v>
      </c>
      <c r="BH889" s="372">
        <v>10.262</v>
      </c>
      <c r="BI889" s="372">
        <v>10.714</v>
      </c>
      <c r="BJ889" s="372">
        <v>11.035</v>
      </c>
      <c r="BK889" s="372">
        <v>11.531000000000001</v>
      </c>
      <c r="BL889" s="372">
        <v>12.536</v>
      </c>
      <c r="BM889" s="372">
        <v>13.657999999999999</v>
      </c>
      <c r="BN889" s="372">
        <v>14.315</v>
      </c>
      <c r="BO889" s="372">
        <v>14.784000000000001</v>
      </c>
      <c r="BP889" s="372">
        <v>15.516</v>
      </c>
      <c r="BQ889" s="372">
        <v>16.016999999999999</v>
      </c>
      <c r="BR889" s="372">
        <v>17.023</v>
      </c>
      <c r="BS889" s="372">
        <v>18.946999999999999</v>
      </c>
    </row>
    <row r="890" spans="1:71" x14ac:dyDescent="0.2">
      <c r="A890" s="265">
        <f t="shared" si="404"/>
        <v>12.845499999999999</v>
      </c>
      <c r="B890" s="265">
        <f t="shared" si="405"/>
        <v>11.843</v>
      </c>
      <c r="C890" s="265">
        <f t="shared" si="382"/>
        <v>13.95</v>
      </c>
      <c r="D890" s="265">
        <f t="shared" si="406"/>
        <v>888</v>
      </c>
      <c r="E890" s="373">
        <f t="shared" si="407"/>
        <v>29.17453798767967</v>
      </c>
      <c r="F890" s="373">
        <f t="shared" si="408"/>
        <v>2.431211498973306</v>
      </c>
      <c r="G890" s="373">
        <f t="shared" si="409"/>
        <v>38.17453798767967</v>
      </c>
      <c r="H890" s="374">
        <f t="shared" si="410"/>
        <v>0.9963702374773975</v>
      </c>
      <c r="I890" s="374">
        <f t="shared" si="383"/>
        <v>0.95962954754274465</v>
      </c>
      <c r="J890" s="374">
        <f t="shared" si="384"/>
        <v>0.96773642790422787</v>
      </c>
      <c r="K890" s="265" cm="1">
        <f t="array" ref="K890">$G890^gamma_drug4/($G890^gamma_drug4+(AGE_50_drug4+9)^gamma_drug4)</f>
        <v>1</v>
      </c>
      <c r="L890" s="264">
        <f t="shared" si="385"/>
        <v>888</v>
      </c>
      <c r="M890" s="264">
        <f t="shared" si="386"/>
        <v>-0.17385</v>
      </c>
      <c r="N890" s="264">
        <f t="shared" si="387"/>
        <v>12.845600000000001</v>
      </c>
      <c r="O890" s="264">
        <f t="shared" si="388"/>
        <v>0.12142500000000001</v>
      </c>
      <c r="P890" s="264">
        <f t="shared" si="389"/>
        <v>8.9344999999999999</v>
      </c>
      <c r="Q890" s="264">
        <f t="shared" si="390"/>
        <v>9.7530000000000001</v>
      </c>
      <c r="R890" s="264">
        <f t="shared" si="391"/>
        <v>10.2705</v>
      </c>
      <c r="S890" s="264">
        <f t="shared" si="392"/>
        <v>10.558</v>
      </c>
      <c r="T890" s="264">
        <f t="shared" si="393"/>
        <v>11.019</v>
      </c>
      <c r="U890" s="264">
        <f t="shared" si="394"/>
        <v>11.343499999999999</v>
      </c>
      <c r="V890" s="264">
        <f t="shared" si="395"/>
        <v>11.843</v>
      </c>
      <c r="W890" s="264">
        <f t="shared" si="396"/>
        <v>12.845499999999999</v>
      </c>
      <c r="X890" s="264">
        <f t="shared" si="397"/>
        <v>13.95</v>
      </c>
      <c r="Y890" s="264">
        <f t="shared" si="398"/>
        <v>14.5885</v>
      </c>
      <c r="Z890" s="264">
        <f t="shared" si="399"/>
        <v>15.0405</v>
      </c>
      <c r="AA890" s="264">
        <f t="shared" si="400"/>
        <v>15.742000000000001</v>
      </c>
      <c r="AB890" s="264">
        <f t="shared" si="401"/>
        <v>16.219000000000001</v>
      </c>
      <c r="AC890" s="264">
        <f t="shared" si="402"/>
        <v>17.166499999999999</v>
      </c>
      <c r="AD890" s="264">
        <f t="shared" si="403"/>
        <v>18.951499999999999</v>
      </c>
      <c r="AF890" s="266">
        <v>888</v>
      </c>
      <c r="AG890" s="266">
        <v>-3.9300000000000002E-2</v>
      </c>
      <c r="AH890" s="266">
        <v>13.149100000000001</v>
      </c>
      <c r="AI890" s="266">
        <v>0.11733</v>
      </c>
      <c r="AJ890" s="266">
        <v>9.1739999999999995</v>
      </c>
      <c r="AK890" s="266">
        <v>10.023</v>
      </c>
      <c r="AL890" s="266">
        <v>10.555</v>
      </c>
      <c r="AM890" s="266">
        <v>10.849</v>
      </c>
      <c r="AN890" s="266">
        <v>11.318</v>
      </c>
      <c r="AO890" s="266">
        <v>11.647</v>
      </c>
      <c r="AP890" s="266">
        <v>12.15</v>
      </c>
      <c r="AQ890" s="266">
        <v>13.148999999999999</v>
      </c>
      <c r="AR890" s="266">
        <v>14.234</v>
      </c>
      <c r="AS890" s="266">
        <v>14.853999999999999</v>
      </c>
      <c r="AT890" s="266">
        <v>15.289</v>
      </c>
      <c r="AU890" s="266">
        <v>15.96</v>
      </c>
      <c r="AV890" s="266">
        <v>16.411999999999999</v>
      </c>
      <c r="AW890" s="266">
        <v>17.300999999999998</v>
      </c>
      <c r="AX890" s="266">
        <v>18.945</v>
      </c>
      <c r="BA890" s="372">
        <v>888</v>
      </c>
      <c r="BB890" s="372">
        <v>-0.30840000000000001</v>
      </c>
      <c r="BC890" s="372">
        <v>12.5421</v>
      </c>
      <c r="BD890" s="372">
        <v>0.12551999999999999</v>
      </c>
      <c r="BE890" s="372">
        <v>8.6950000000000003</v>
      </c>
      <c r="BF890" s="372">
        <v>9.4830000000000005</v>
      </c>
      <c r="BG890" s="372">
        <v>9.9860000000000007</v>
      </c>
      <c r="BH890" s="372">
        <v>10.266999999999999</v>
      </c>
      <c r="BI890" s="372">
        <v>10.72</v>
      </c>
      <c r="BJ890" s="372">
        <v>11.04</v>
      </c>
      <c r="BK890" s="372">
        <v>11.536</v>
      </c>
      <c r="BL890" s="372">
        <v>12.542</v>
      </c>
      <c r="BM890" s="372">
        <v>13.666</v>
      </c>
      <c r="BN890" s="372">
        <v>14.323</v>
      </c>
      <c r="BO890" s="372">
        <v>14.792</v>
      </c>
      <c r="BP890" s="372">
        <v>15.523999999999999</v>
      </c>
      <c r="BQ890" s="372">
        <v>16.026</v>
      </c>
      <c r="BR890" s="372">
        <v>17.032</v>
      </c>
      <c r="BS890" s="372">
        <v>18.957999999999998</v>
      </c>
    </row>
    <row r="891" spans="1:71" x14ac:dyDescent="0.2">
      <c r="A891" s="265">
        <f t="shared" si="404"/>
        <v>12.852</v>
      </c>
      <c r="B891" s="265">
        <f t="shared" si="405"/>
        <v>11.849</v>
      </c>
      <c r="C891" s="265">
        <f t="shared" si="382"/>
        <v>13.957000000000001</v>
      </c>
      <c r="D891" s="265">
        <f t="shared" si="406"/>
        <v>889</v>
      </c>
      <c r="E891" s="373">
        <f t="shared" si="407"/>
        <v>29.207392197125255</v>
      </c>
      <c r="F891" s="373">
        <f t="shared" si="408"/>
        <v>2.4339493497604381</v>
      </c>
      <c r="G891" s="373">
        <f t="shared" si="409"/>
        <v>38.207392197125259</v>
      </c>
      <c r="H891" s="374">
        <f t="shared" si="410"/>
        <v>0.99638374613447955</v>
      </c>
      <c r="I891" s="374">
        <f t="shared" si="383"/>
        <v>0.95973007531427934</v>
      </c>
      <c r="J891" s="374">
        <f t="shared" si="384"/>
        <v>0.96780618991810963</v>
      </c>
      <c r="K891" s="265" cm="1">
        <f t="array" ref="K891">$G891^gamma_drug4/($G891^gamma_drug4+(AGE_50_drug4+9)^gamma_drug4)</f>
        <v>1</v>
      </c>
      <c r="L891" s="264">
        <f t="shared" si="385"/>
        <v>889</v>
      </c>
      <c r="M891" s="264">
        <f t="shared" si="386"/>
        <v>-0.17394999999999999</v>
      </c>
      <c r="N891" s="264">
        <f t="shared" si="387"/>
        <v>12.85195</v>
      </c>
      <c r="O891" s="264">
        <f t="shared" si="388"/>
        <v>0.12143999999999999</v>
      </c>
      <c r="P891" s="264">
        <f t="shared" si="389"/>
        <v>8.9379999999999988</v>
      </c>
      <c r="Q891" s="264">
        <f t="shared" si="390"/>
        <v>9.7575000000000003</v>
      </c>
      <c r="R891" s="264">
        <f t="shared" si="391"/>
        <v>10.275500000000001</v>
      </c>
      <c r="S891" s="264">
        <f t="shared" si="392"/>
        <v>10.562999999999999</v>
      </c>
      <c r="T891" s="264">
        <f t="shared" si="393"/>
        <v>11.024000000000001</v>
      </c>
      <c r="U891" s="264">
        <f t="shared" si="394"/>
        <v>11.349</v>
      </c>
      <c r="V891" s="264">
        <f t="shared" si="395"/>
        <v>11.849</v>
      </c>
      <c r="W891" s="264">
        <f t="shared" si="396"/>
        <v>12.852</v>
      </c>
      <c r="X891" s="264">
        <f t="shared" si="397"/>
        <v>13.957000000000001</v>
      </c>
      <c r="Y891" s="264">
        <f t="shared" si="398"/>
        <v>14.596</v>
      </c>
      <c r="Z891" s="264">
        <f t="shared" si="399"/>
        <v>15.048500000000001</v>
      </c>
      <c r="AA891" s="264">
        <f t="shared" si="400"/>
        <v>15.750499999999999</v>
      </c>
      <c r="AB891" s="264">
        <f t="shared" si="401"/>
        <v>16.227499999999999</v>
      </c>
      <c r="AC891" s="264">
        <f t="shared" si="402"/>
        <v>17.1755</v>
      </c>
      <c r="AD891" s="264">
        <f t="shared" si="403"/>
        <v>18.962</v>
      </c>
      <c r="AF891" s="266">
        <v>889</v>
      </c>
      <c r="AG891" s="266">
        <v>-3.9399999999999998E-2</v>
      </c>
      <c r="AH891" s="266">
        <v>13.155200000000001</v>
      </c>
      <c r="AI891" s="266">
        <v>0.11735</v>
      </c>
      <c r="AJ891" s="266">
        <v>9.1769999999999996</v>
      </c>
      <c r="AK891" s="266">
        <v>10.026999999999999</v>
      </c>
      <c r="AL891" s="266">
        <v>10.56</v>
      </c>
      <c r="AM891" s="266">
        <v>10.853999999999999</v>
      </c>
      <c r="AN891" s="266">
        <v>11.323</v>
      </c>
      <c r="AO891" s="266">
        <v>11.651999999999999</v>
      </c>
      <c r="AP891" s="266">
        <v>12.156000000000001</v>
      </c>
      <c r="AQ891" s="266">
        <v>13.154999999999999</v>
      </c>
      <c r="AR891" s="266">
        <v>14.241</v>
      </c>
      <c r="AS891" s="266">
        <v>14.861000000000001</v>
      </c>
      <c r="AT891" s="266">
        <v>15.297000000000001</v>
      </c>
      <c r="AU891" s="266">
        <v>15.968</v>
      </c>
      <c r="AV891" s="266">
        <v>16.420000000000002</v>
      </c>
      <c r="AW891" s="266">
        <v>17.309999999999999</v>
      </c>
      <c r="AX891" s="266">
        <v>18.954999999999998</v>
      </c>
      <c r="BA891" s="372">
        <v>889</v>
      </c>
      <c r="BB891" s="372">
        <v>-0.3085</v>
      </c>
      <c r="BC891" s="372">
        <v>12.5487</v>
      </c>
      <c r="BD891" s="372">
        <v>0.12553</v>
      </c>
      <c r="BE891" s="372">
        <v>8.6989999999999998</v>
      </c>
      <c r="BF891" s="372">
        <v>9.4879999999999995</v>
      </c>
      <c r="BG891" s="372">
        <v>9.9909999999999997</v>
      </c>
      <c r="BH891" s="372">
        <v>10.272</v>
      </c>
      <c r="BI891" s="372">
        <v>10.725</v>
      </c>
      <c r="BJ891" s="372">
        <v>11.045999999999999</v>
      </c>
      <c r="BK891" s="372">
        <v>11.542</v>
      </c>
      <c r="BL891" s="372">
        <v>12.548999999999999</v>
      </c>
      <c r="BM891" s="372">
        <v>13.673</v>
      </c>
      <c r="BN891" s="372">
        <v>14.331</v>
      </c>
      <c r="BO891" s="372">
        <v>14.8</v>
      </c>
      <c r="BP891" s="372">
        <v>15.532999999999999</v>
      </c>
      <c r="BQ891" s="372">
        <v>16.035</v>
      </c>
      <c r="BR891" s="372">
        <v>17.041</v>
      </c>
      <c r="BS891" s="372">
        <v>18.969000000000001</v>
      </c>
    </row>
    <row r="892" spans="1:71" x14ac:dyDescent="0.2">
      <c r="A892" s="265">
        <f t="shared" si="404"/>
        <v>12.858000000000001</v>
      </c>
      <c r="B892" s="265">
        <f t="shared" si="405"/>
        <v>11.8545</v>
      </c>
      <c r="C892" s="265">
        <f t="shared" si="382"/>
        <v>13.9635</v>
      </c>
      <c r="D892" s="265">
        <f t="shared" si="406"/>
        <v>890</v>
      </c>
      <c r="E892" s="373">
        <f t="shared" si="407"/>
        <v>29.240246406570844</v>
      </c>
      <c r="F892" s="373">
        <f t="shared" si="408"/>
        <v>2.4366872005475702</v>
      </c>
      <c r="G892" s="373">
        <f t="shared" si="409"/>
        <v>38.240246406570847</v>
      </c>
      <c r="H892" s="374">
        <f t="shared" si="410"/>
        <v>0.99639719315256092</v>
      </c>
      <c r="I892" s="374">
        <f t="shared" si="383"/>
        <v>0.95983027714010638</v>
      </c>
      <c r="J892" s="374">
        <f t="shared" si="384"/>
        <v>0.96787574632201945</v>
      </c>
      <c r="K892" s="265" cm="1">
        <f t="array" ref="K892">$G892^gamma_drug4/($G892^gamma_drug4+(AGE_50_drug4+9)^gamma_drug4)</f>
        <v>1</v>
      </c>
      <c r="L892" s="264">
        <f t="shared" si="385"/>
        <v>890</v>
      </c>
      <c r="M892" s="264">
        <f t="shared" si="386"/>
        <v>-0.17405000000000001</v>
      </c>
      <c r="N892" s="264">
        <f t="shared" si="387"/>
        <v>12.8582</v>
      </c>
      <c r="O892" s="264">
        <f t="shared" si="388"/>
        <v>0.12146</v>
      </c>
      <c r="P892" s="264">
        <f t="shared" si="389"/>
        <v>8.9420000000000002</v>
      </c>
      <c r="Q892" s="264">
        <f t="shared" si="390"/>
        <v>9.7615000000000016</v>
      </c>
      <c r="R892" s="264">
        <f t="shared" si="391"/>
        <v>10.280000000000001</v>
      </c>
      <c r="S892" s="264">
        <f t="shared" si="392"/>
        <v>10.568</v>
      </c>
      <c r="T892" s="264">
        <f t="shared" si="393"/>
        <v>11.029499999999999</v>
      </c>
      <c r="U892" s="264">
        <f t="shared" si="394"/>
        <v>11.353999999999999</v>
      </c>
      <c r="V892" s="264">
        <f t="shared" si="395"/>
        <v>11.8545</v>
      </c>
      <c r="W892" s="264">
        <f t="shared" si="396"/>
        <v>12.858000000000001</v>
      </c>
      <c r="X892" s="264">
        <f t="shared" si="397"/>
        <v>13.9635</v>
      </c>
      <c r="Y892" s="264">
        <f t="shared" si="398"/>
        <v>14.603</v>
      </c>
      <c r="Z892" s="264">
        <f t="shared" si="399"/>
        <v>15.056000000000001</v>
      </c>
      <c r="AA892" s="264">
        <f t="shared" si="400"/>
        <v>15.759</v>
      </c>
      <c r="AB892" s="264">
        <f t="shared" si="401"/>
        <v>16.236000000000001</v>
      </c>
      <c r="AC892" s="264">
        <f t="shared" si="402"/>
        <v>17.184999999999999</v>
      </c>
      <c r="AD892" s="264">
        <f t="shared" si="403"/>
        <v>18.9725</v>
      </c>
      <c r="AF892" s="266">
        <v>890</v>
      </c>
      <c r="AG892" s="266">
        <v>-3.9600000000000003E-2</v>
      </c>
      <c r="AH892" s="266">
        <v>13.161199999999999</v>
      </c>
      <c r="AI892" s="266">
        <v>0.11737</v>
      </c>
      <c r="AJ892" s="266">
        <v>9.1809999999999992</v>
      </c>
      <c r="AK892" s="266">
        <v>10.031000000000001</v>
      </c>
      <c r="AL892" s="266">
        <v>10.564</v>
      </c>
      <c r="AM892" s="266">
        <v>10.859</v>
      </c>
      <c r="AN892" s="266">
        <v>11.327999999999999</v>
      </c>
      <c r="AO892" s="266">
        <v>11.657</v>
      </c>
      <c r="AP892" s="266">
        <v>12.161</v>
      </c>
      <c r="AQ892" s="266">
        <v>13.161</v>
      </c>
      <c r="AR892" s="266">
        <v>14.247</v>
      </c>
      <c r="AS892" s="266">
        <v>14.868</v>
      </c>
      <c r="AT892" s="266">
        <v>15.304</v>
      </c>
      <c r="AU892" s="266">
        <v>15.976000000000001</v>
      </c>
      <c r="AV892" s="266">
        <v>16.428000000000001</v>
      </c>
      <c r="AW892" s="266">
        <v>17.318999999999999</v>
      </c>
      <c r="AX892" s="266">
        <v>18.965</v>
      </c>
      <c r="BA892" s="372">
        <v>890</v>
      </c>
      <c r="BB892" s="372">
        <v>-0.3085</v>
      </c>
      <c r="BC892" s="372">
        <v>12.555199999999999</v>
      </c>
      <c r="BD892" s="372">
        <v>0.12554999999999999</v>
      </c>
      <c r="BE892" s="372">
        <v>8.7029999999999994</v>
      </c>
      <c r="BF892" s="372">
        <v>9.4920000000000009</v>
      </c>
      <c r="BG892" s="372">
        <v>9.9960000000000004</v>
      </c>
      <c r="BH892" s="372">
        <v>10.276999999999999</v>
      </c>
      <c r="BI892" s="372">
        <v>10.731</v>
      </c>
      <c r="BJ892" s="372">
        <v>11.051</v>
      </c>
      <c r="BK892" s="372">
        <v>11.548</v>
      </c>
      <c r="BL892" s="372">
        <v>12.555</v>
      </c>
      <c r="BM892" s="372">
        <v>13.68</v>
      </c>
      <c r="BN892" s="372">
        <v>14.337999999999999</v>
      </c>
      <c r="BO892" s="372">
        <v>14.808</v>
      </c>
      <c r="BP892" s="372">
        <v>15.542</v>
      </c>
      <c r="BQ892" s="372">
        <v>16.044</v>
      </c>
      <c r="BR892" s="372">
        <v>17.050999999999998</v>
      </c>
      <c r="BS892" s="372">
        <v>18.98</v>
      </c>
    </row>
    <row r="893" spans="1:71" x14ac:dyDescent="0.2">
      <c r="A893" s="265">
        <f t="shared" si="404"/>
        <v>12.8645</v>
      </c>
      <c r="B893" s="265">
        <f t="shared" si="405"/>
        <v>11.86</v>
      </c>
      <c r="C893" s="265">
        <f t="shared" si="382"/>
        <v>13.970499999999999</v>
      </c>
      <c r="D893" s="265">
        <f t="shared" si="406"/>
        <v>891</v>
      </c>
      <c r="E893" s="373">
        <f t="shared" si="407"/>
        <v>29.273100616016428</v>
      </c>
      <c r="F893" s="373">
        <f t="shared" si="408"/>
        <v>2.4394250513347022</v>
      </c>
      <c r="G893" s="373">
        <f t="shared" si="409"/>
        <v>38.273100616016428</v>
      </c>
      <c r="H893" s="374">
        <f t="shared" si="410"/>
        <v>0.99641057886414597</v>
      </c>
      <c r="I893" s="374">
        <f t="shared" si="383"/>
        <v>0.95993015430379725</v>
      </c>
      <c r="J893" s="374">
        <f t="shared" si="384"/>
        <v>0.96794509787627214</v>
      </c>
      <c r="K893" s="265" cm="1">
        <f t="array" ref="K893">$G893^gamma_drug4/($G893^gamma_drug4+(AGE_50_drug4+9)^gamma_drug4)</f>
        <v>1</v>
      </c>
      <c r="L893" s="264">
        <f t="shared" si="385"/>
        <v>891</v>
      </c>
      <c r="M893" s="264">
        <f t="shared" si="386"/>
        <v>-0.17415</v>
      </c>
      <c r="N893" s="264">
        <f t="shared" si="387"/>
        <v>12.8645</v>
      </c>
      <c r="O893" s="264">
        <f t="shared" si="388"/>
        <v>0.121475</v>
      </c>
      <c r="P893" s="264">
        <f t="shared" si="389"/>
        <v>8.9460000000000015</v>
      </c>
      <c r="Q893" s="264">
        <f t="shared" si="390"/>
        <v>9.766</v>
      </c>
      <c r="R893" s="264">
        <f t="shared" si="391"/>
        <v>10.285</v>
      </c>
      <c r="S893" s="264">
        <f t="shared" si="392"/>
        <v>10.5725</v>
      </c>
      <c r="T893" s="264">
        <f t="shared" si="393"/>
        <v>11.034500000000001</v>
      </c>
      <c r="U893" s="264">
        <f t="shared" si="394"/>
        <v>11.359500000000001</v>
      </c>
      <c r="V893" s="264">
        <f t="shared" si="395"/>
        <v>11.86</v>
      </c>
      <c r="W893" s="264">
        <f t="shared" si="396"/>
        <v>12.8645</v>
      </c>
      <c r="X893" s="264">
        <f t="shared" si="397"/>
        <v>13.970499999999999</v>
      </c>
      <c r="Y893" s="264">
        <f t="shared" si="398"/>
        <v>14.6105</v>
      </c>
      <c r="Z893" s="264">
        <f t="shared" si="399"/>
        <v>15.064</v>
      </c>
      <c r="AA893" s="264">
        <f t="shared" si="400"/>
        <v>15.766999999999999</v>
      </c>
      <c r="AB893" s="264">
        <f t="shared" si="401"/>
        <v>16.244</v>
      </c>
      <c r="AC893" s="264">
        <f t="shared" si="402"/>
        <v>17.193999999999999</v>
      </c>
      <c r="AD893" s="264">
        <f t="shared" si="403"/>
        <v>18.982500000000002</v>
      </c>
      <c r="AF893" s="266">
        <v>891</v>
      </c>
      <c r="AG893" s="266">
        <v>-3.9699999999999999E-2</v>
      </c>
      <c r="AH893" s="266">
        <v>13.167299999999999</v>
      </c>
      <c r="AI893" s="266">
        <v>0.11738999999999999</v>
      </c>
      <c r="AJ893" s="266">
        <v>9.1850000000000005</v>
      </c>
      <c r="AK893" s="266">
        <v>10.035</v>
      </c>
      <c r="AL893" s="266">
        <v>10.569000000000001</v>
      </c>
      <c r="AM893" s="266">
        <v>10.863</v>
      </c>
      <c r="AN893" s="266">
        <v>11.333</v>
      </c>
      <c r="AO893" s="266">
        <v>11.662000000000001</v>
      </c>
      <c r="AP893" s="266">
        <v>12.166</v>
      </c>
      <c r="AQ893" s="266">
        <v>13.167</v>
      </c>
      <c r="AR893" s="266">
        <v>14.254</v>
      </c>
      <c r="AS893" s="266">
        <v>14.875</v>
      </c>
      <c r="AT893" s="266">
        <v>15.311999999999999</v>
      </c>
      <c r="AU893" s="266">
        <v>15.984</v>
      </c>
      <c r="AV893" s="266">
        <v>16.436</v>
      </c>
      <c r="AW893" s="266">
        <v>17.327999999999999</v>
      </c>
      <c r="AX893" s="266">
        <v>18.975000000000001</v>
      </c>
      <c r="BA893" s="372">
        <v>891</v>
      </c>
      <c r="BB893" s="372">
        <v>-0.30859999999999999</v>
      </c>
      <c r="BC893" s="372">
        <v>12.5617</v>
      </c>
      <c r="BD893" s="372">
        <v>0.12556</v>
      </c>
      <c r="BE893" s="372">
        <v>8.7070000000000007</v>
      </c>
      <c r="BF893" s="372">
        <v>9.4969999999999999</v>
      </c>
      <c r="BG893" s="372">
        <v>10.000999999999999</v>
      </c>
      <c r="BH893" s="372">
        <v>10.282</v>
      </c>
      <c r="BI893" s="372">
        <v>10.736000000000001</v>
      </c>
      <c r="BJ893" s="372">
        <v>11.057</v>
      </c>
      <c r="BK893" s="372">
        <v>11.554</v>
      </c>
      <c r="BL893" s="372">
        <v>12.561999999999999</v>
      </c>
      <c r="BM893" s="372">
        <v>13.686999999999999</v>
      </c>
      <c r="BN893" s="372">
        <v>14.346</v>
      </c>
      <c r="BO893" s="372">
        <v>14.816000000000001</v>
      </c>
      <c r="BP893" s="372">
        <v>15.55</v>
      </c>
      <c r="BQ893" s="372">
        <v>16.052</v>
      </c>
      <c r="BR893" s="372">
        <v>17.059999999999999</v>
      </c>
      <c r="BS893" s="372">
        <v>18.989999999999998</v>
      </c>
    </row>
    <row r="894" spans="1:71" x14ac:dyDescent="0.2">
      <c r="A894" s="265">
        <f t="shared" si="404"/>
        <v>12.8705</v>
      </c>
      <c r="B894" s="265">
        <f t="shared" si="405"/>
        <v>11.866</v>
      </c>
      <c r="C894" s="265">
        <f t="shared" si="382"/>
        <v>13.978</v>
      </c>
      <c r="D894" s="265">
        <f t="shared" si="406"/>
        <v>892</v>
      </c>
      <c r="E894" s="373">
        <f t="shared" si="407"/>
        <v>29.305954825462013</v>
      </c>
      <c r="F894" s="373">
        <f t="shared" si="408"/>
        <v>2.4421629021218343</v>
      </c>
      <c r="G894" s="373">
        <f t="shared" si="409"/>
        <v>38.30595482546201</v>
      </c>
      <c r="H894" s="374">
        <f t="shared" si="410"/>
        <v>0.9964239035996727</v>
      </c>
      <c r="I894" s="374">
        <f t="shared" si="383"/>
        <v>0.9600297080830722</v>
      </c>
      <c r="J894" s="374">
        <f t="shared" si="384"/>
        <v>0.96801424533783165</v>
      </c>
      <c r="K894" s="265" cm="1">
        <f t="array" ref="K894">$G894^gamma_drug4/($G894^gamma_drug4+(AGE_50_drug4+9)^gamma_drug4)</f>
        <v>1</v>
      </c>
      <c r="L894" s="264">
        <f t="shared" si="385"/>
        <v>892</v>
      </c>
      <c r="M894" s="264">
        <f t="shared" si="386"/>
        <v>-0.17429999999999998</v>
      </c>
      <c r="N894" s="264">
        <f t="shared" si="387"/>
        <v>12.870799999999999</v>
      </c>
      <c r="O894" s="264">
        <f t="shared" si="388"/>
        <v>0.121485</v>
      </c>
      <c r="P894" s="264">
        <f t="shared" si="389"/>
        <v>8.9504999999999999</v>
      </c>
      <c r="Q894" s="264">
        <f t="shared" si="390"/>
        <v>9.7710000000000008</v>
      </c>
      <c r="R894" s="264">
        <f t="shared" si="391"/>
        <v>10.29</v>
      </c>
      <c r="S894" s="264">
        <f t="shared" si="392"/>
        <v>10.577999999999999</v>
      </c>
      <c r="T894" s="264">
        <f t="shared" si="393"/>
        <v>11.04</v>
      </c>
      <c r="U894" s="264">
        <f t="shared" si="394"/>
        <v>11.365500000000001</v>
      </c>
      <c r="V894" s="264">
        <f t="shared" si="395"/>
        <v>11.866</v>
      </c>
      <c r="W894" s="264">
        <f t="shared" si="396"/>
        <v>12.8705</v>
      </c>
      <c r="X894" s="264">
        <f t="shared" si="397"/>
        <v>13.978</v>
      </c>
      <c r="Y894" s="264">
        <f t="shared" si="398"/>
        <v>14.617999999999999</v>
      </c>
      <c r="Z894" s="264">
        <f t="shared" si="399"/>
        <v>15.0715</v>
      </c>
      <c r="AA894" s="264">
        <f t="shared" si="400"/>
        <v>15.7745</v>
      </c>
      <c r="AB894" s="264">
        <f t="shared" si="401"/>
        <v>16.252499999999998</v>
      </c>
      <c r="AC894" s="264">
        <f t="shared" si="402"/>
        <v>17.202999999999999</v>
      </c>
      <c r="AD894" s="264">
        <f t="shared" si="403"/>
        <v>18.993000000000002</v>
      </c>
      <c r="AF894" s="266">
        <v>892</v>
      </c>
      <c r="AG894" s="266">
        <v>-3.9899999999999998E-2</v>
      </c>
      <c r="AH894" s="266">
        <v>13.173299999999999</v>
      </c>
      <c r="AI894" s="266">
        <v>0.1174</v>
      </c>
      <c r="AJ894" s="266">
        <v>9.1890000000000001</v>
      </c>
      <c r="AK894" s="266">
        <v>10.039999999999999</v>
      </c>
      <c r="AL894" s="266">
        <v>10.574</v>
      </c>
      <c r="AM894" s="266">
        <v>10.868</v>
      </c>
      <c r="AN894" s="266">
        <v>11.337999999999999</v>
      </c>
      <c r="AO894" s="266">
        <v>11.667999999999999</v>
      </c>
      <c r="AP894" s="266">
        <v>12.172000000000001</v>
      </c>
      <c r="AQ894" s="266">
        <v>13.173</v>
      </c>
      <c r="AR894" s="266">
        <v>14.260999999999999</v>
      </c>
      <c r="AS894" s="266">
        <v>14.882</v>
      </c>
      <c r="AT894" s="266">
        <v>15.319000000000001</v>
      </c>
      <c r="AU894" s="266">
        <v>15.991</v>
      </c>
      <c r="AV894" s="266">
        <v>16.443999999999999</v>
      </c>
      <c r="AW894" s="266">
        <v>17.335999999999999</v>
      </c>
      <c r="AX894" s="266">
        <v>18.984999999999999</v>
      </c>
      <c r="BA894" s="372">
        <v>892</v>
      </c>
      <c r="BB894" s="372">
        <v>-0.30869999999999997</v>
      </c>
      <c r="BC894" s="372">
        <v>12.568300000000001</v>
      </c>
      <c r="BD894" s="372">
        <v>0.12556999999999999</v>
      </c>
      <c r="BE894" s="372">
        <v>8.7119999999999997</v>
      </c>
      <c r="BF894" s="372">
        <v>9.5020000000000007</v>
      </c>
      <c r="BG894" s="372">
        <v>10.006</v>
      </c>
      <c r="BH894" s="372">
        <v>10.288</v>
      </c>
      <c r="BI894" s="372">
        <v>10.742000000000001</v>
      </c>
      <c r="BJ894" s="372">
        <v>11.063000000000001</v>
      </c>
      <c r="BK894" s="372">
        <v>11.56</v>
      </c>
      <c r="BL894" s="372">
        <v>12.568</v>
      </c>
      <c r="BM894" s="372">
        <v>13.695</v>
      </c>
      <c r="BN894" s="372">
        <v>14.353999999999999</v>
      </c>
      <c r="BO894" s="372">
        <v>14.824</v>
      </c>
      <c r="BP894" s="372">
        <v>15.558</v>
      </c>
      <c r="BQ894" s="372">
        <v>16.061</v>
      </c>
      <c r="BR894" s="372">
        <v>17.07</v>
      </c>
      <c r="BS894" s="372">
        <v>19.001000000000001</v>
      </c>
    </row>
    <row r="895" spans="1:71" x14ac:dyDescent="0.2">
      <c r="A895" s="265">
        <f t="shared" si="404"/>
        <v>12.876999999999999</v>
      </c>
      <c r="B895" s="265">
        <f t="shared" si="405"/>
        <v>11.871500000000001</v>
      </c>
      <c r="C895" s="265">
        <f t="shared" si="382"/>
        <v>13.984500000000001</v>
      </c>
      <c r="D895" s="265">
        <f t="shared" si="406"/>
        <v>893</v>
      </c>
      <c r="E895" s="373">
        <f t="shared" si="407"/>
        <v>29.338809034907598</v>
      </c>
      <c r="F895" s="373">
        <f t="shared" si="408"/>
        <v>2.4449007529089664</v>
      </c>
      <c r="G895" s="373">
        <f t="shared" si="409"/>
        <v>38.338809034907598</v>
      </c>
      <c r="H895" s="374">
        <f t="shared" si="410"/>
        <v>0.99643716768752855</v>
      </c>
      <c r="I895" s="374">
        <f t="shared" si="383"/>
        <v>0.96012893974982993</v>
      </c>
      <c r="J895" s="374">
        <f t="shared" si="384"/>
        <v>0.96808318946032879</v>
      </c>
      <c r="K895" s="265" cm="1">
        <f t="array" ref="K895">$G895^gamma_drug4/($G895^gamma_drug4+(AGE_50_drug4+9)^gamma_drug4)</f>
        <v>1</v>
      </c>
      <c r="L895" s="264">
        <f t="shared" si="385"/>
        <v>893</v>
      </c>
      <c r="M895" s="264">
        <f t="shared" si="386"/>
        <v>-0.1744</v>
      </c>
      <c r="N895" s="264">
        <f t="shared" si="387"/>
        <v>12.877050000000001</v>
      </c>
      <c r="O895" s="264">
        <f t="shared" si="388"/>
        <v>0.121505</v>
      </c>
      <c r="P895" s="264">
        <f t="shared" si="389"/>
        <v>8.9544999999999995</v>
      </c>
      <c r="Q895" s="264">
        <f t="shared" si="390"/>
        <v>9.7750000000000004</v>
      </c>
      <c r="R895" s="264">
        <f t="shared" si="391"/>
        <v>10.294499999999999</v>
      </c>
      <c r="S895" s="264">
        <f t="shared" si="392"/>
        <v>10.582999999999998</v>
      </c>
      <c r="T895" s="264">
        <f t="shared" si="393"/>
        <v>11.045</v>
      </c>
      <c r="U895" s="264">
        <f t="shared" si="394"/>
        <v>11.3705</v>
      </c>
      <c r="V895" s="264">
        <f t="shared" si="395"/>
        <v>11.871500000000001</v>
      </c>
      <c r="W895" s="264">
        <f t="shared" si="396"/>
        <v>12.876999999999999</v>
      </c>
      <c r="X895" s="264">
        <f t="shared" si="397"/>
        <v>13.984500000000001</v>
      </c>
      <c r="Y895" s="264">
        <f t="shared" si="398"/>
        <v>14.625</v>
      </c>
      <c r="Z895" s="264">
        <f t="shared" si="399"/>
        <v>15.079000000000001</v>
      </c>
      <c r="AA895" s="264">
        <f t="shared" si="400"/>
        <v>15.783000000000001</v>
      </c>
      <c r="AB895" s="264">
        <f t="shared" si="401"/>
        <v>16.261000000000003</v>
      </c>
      <c r="AC895" s="264">
        <f t="shared" si="402"/>
        <v>17.212499999999999</v>
      </c>
      <c r="AD895" s="264">
        <f t="shared" si="403"/>
        <v>19.003500000000003</v>
      </c>
      <c r="AF895" s="266">
        <v>893</v>
      </c>
      <c r="AG895" s="266">
        <v>-4.0099999999999997E-2</v>
      </c>
      <c r="AH895" s="266">
        <v>13.1793</v>
      </c>
      <c r="AI895" s="266">
        <v>0.11742</v>
      </c>
      <c r="AJ895" s="266">
        <v>9.1929999999999996</v>
      </c>
      <c r="AK895" s="266">
        <v>10.044</v>
      </c>
      <c r="AL895" s="266">
        <v>10.577999999999999</v>
      </c>
      <c r="AM895" s="266">
        <v>10.872999999999999</v>
      </c>
      <c r="AN895" s="266">
        <v>11.343</v>
      </c>
      <c r="AO895" s="266">
        <v>11.673</v>
      </c>
      <c r="AP895" s="266">
        <v>12.177</v>
      </c>
      <c r="AQ895" s="266">
        <v>13.179</v>
      </c>
      <c r="AR895" s="266">
        <v>14.266999999999999</v>
      </c>
      <c r="AS895" s="266">
        <v>14.888999999999999</v>
      </c>
      <c r="AT895" s="266">
        <v>15.326000000000001</v>
      </c>
      <c r="AU895" s="266">
        <v>15.999000000000001</v>
      </c>
      <c r="AV895" s="266">
        <v>16.452000000000002</v>
      </c>
      <c r="AW895" s="266">
        <v>17.344999999999999</v>
      </c>
      <c r="AX895" s="266">
        <v>18.995000000000001</v>
      </c>
      <c r="BA895" s="372">
        <v>893</v>
      </c>
      <c r="BB895" s="372">
        <v>-0.30869999999999997</v>
      </c>
      <c r="BC895" s="372">
        <v>12.5748</v>
      </c>
      <c r="BD895" s="372">
        <v>0.12559000000000001</v>
      </c>
      <c r="BE895" s="372">
        <v>8.7159999999999993</v>
      </c>
      <c r="BF895" s="372">
        <v>9.5060000000000002</v>
      </c>
      <c r="BG895" s="372">
        <v>10.010999999999999</v>
      </c>
      <c r="BH895" s="372">
        <v>10.292999999999999</v>
      </c>
      <c r="BI895" s="372">
        <v>10.747</v>
      </c>
      <c r="BJ895" s="372">
        <v>11.068</v>
      </c>
      <c r="BK895" s="372">
        <v>11.566000000000001</v>
      </c>
      <c r="BL895" s="372">
        <v>12.574999999999999</v>
      </c>
      <c r="BM895" s="372">
        <v>13.702</v>
      </c>
      <c r="BN895" s="372">
        <v>14.361000000000001</v>
      </c>
      <c r="BO895" s="372">
        <v>14.832000000000001</v>
      </c>
      <c r="BP895" s="372">
        <v>15.567</v>
      </c>
      <c r="BQ895" s="372">
        <v>16.07</v>
      </c>
      <c r="BR895" s="372">
        <v>17.079999999999998</v>
      </c>
      <c r="BS895" s="372">
        <v>19.012</v>
      </c>
    </row>
    <row r="896" spans="1:71" x14ac:dyDescent="0.2">
      <c r="A896" s="265">
        <f t="shared" si="404"/>
        <v>12.882999999999999</v>
      </c>
      <c r="B896" s="265">
        <f t="shared" si="405"/>
        <v>11.8775</v>
      </c>
      <c r="C896" s="265">
        <f t="shared" si="382"/>
        <v>13.991499999999998</v>
      </c>
      <c r="D896" s="265">
        <f t="shared" si="406"/>
        <v>894</v>
      </c>
      <c r="E896" s="373">
        <f t="shared" si="407"/>
        <v>29.371663244353183</v>
      </c>
      <c r="F896" s="373">
        <f t="shared" si="408"/>
        <v>2.4476386036960984</v>
      </c>
      <c r="G896" s="373">
        <f t="shared" si="409"/>
        <v>38.371663244353186</v>
      </c>
      <c r="H896" s="374">
        <f t="shared" si="410"/>
        <v>0.99645037145406334</v>
      </c>
      <c r="I896" s="374">
        <f t="shared" si="383"/>
        <v>0.96022785057017768</v>
      </c>
      <c r="J896" s="374">
        <f t="shared" si="384"/>
        <v>0.9681519309940777</v>
      </c>
      <c r="K896" s="265" cm="1">
        <f t="array" ref="K896">$G896^gamma_drug4/($G896^gamma_drug4+(AGE_50_drug4+9)^gamma_drug4)</f>
        <v>1</v>
      </c>
      <c r="L896" s="264">
        <f t="shared" si="385"/>
        <v>894</v>
      </c>
      <c r="M896" s="264">
        <f t="shared" si="386"/>
        <v>-0.17450000000000002</v>
      </c>
      <c r="N896" s="264">
        <f t="shared" si="387"/>
        <v>12.88335</v>
      </c>
      <c r="O896" s="264">
        <f t="shared" si="388"/>
        <v>0.12151999999999999</v>
      </c>
      <c r="P896" s="264">
        <f t="shared" si="389"/>
        <v>8.9580000000000002</v>
      </c>
      <c r="Q896" s="264">
        <f t="shared" si="390"/>
        <v>9.7794999999999987</v>
      </c>
      <c r="R896" s="264">
        <f t="shared" si="391"/>
        <v>10.2995</v>
      </c>
      <c r="S896" s="264">
        <f t="shared" si="392"/>
        <v>10.5875</v>
      </c>
      <c r="T896" s="264">
        <f t="shared" si="393"/>
        <v>11.05</v>
      </c>
      <c r="U896" s="264">
        <f t="shared" si="394"/>
        <v>11.376000000000001</v>
      </c>
      <c r="V896" s="264">
        <f t="shared" si="395"/>
        <v>11.8775</v>
      </c>
      <c r="W896" s="264">
        <f t="shared" si="396"/>
        <v>12.882999999999999</v>
      </c>
      <c r="X896" s="264">
        <f t="shared" si="397"/>
        <v>13.991499999999998</v>
      </c>
      <c r="Y896" s="264">
        <f t="shared" si="398"/>
        <v>14.632999999999999</v>
      </c>
      <c r="Z896" s="264">
        <f t="shared" si="399"/>
        <v>15.087</v>
      </c>
      <c r="AA896" s="264">
        <f t="shared" si="400"/>
        <v>15.791</v>
      </c>
      <c r="AB896" s="264">
        <f t="shared" si="401"/>
        <v>16.27</v>
      </c>
      <c r="AC896" s="264">
        <f t="shared" si="402"/>
        <v>17.221499999999999</v>
      </c>
      <c r="AD896" s="264">
        <f t="shared" si="403"/>
        <v>19.013999999999999</v>
      </c>
      <c r="AF896" s="266">
        <v>894</v>
      </c>
      <c r="AG896" s="266">
        <v>-4.02E-2</v>
      </c>
      <c r="AH896" s="266">
        <v>13.1854</v>
      </c>
      <c r="AI896" s="266">
        <v>0.11744</v>
      </c>
      <c r="AJ896" s="266">
        <v>9.1959999999999997</v>
      </c>
      <c r="AK896" s="266">
        <v>10.048</v>
      </c>
      <c r="AL896" s="266">
        <v>10.583</v>
      </c>
      <c r="AM896" s="266">
        <v>10.877000000000001</v>
      </c>
      <c r="AN896" s="266">
        <v>11.348000000000001</v>
      </c>
      <c r="AO896" s="266">
        <v>11.678000000000001</v>
      </c>
      <c r="AP896" s="266">
        <v>12.183</v>
      </c>
      <c r="AQ896" s="266">
        <v>13.185</v>
      </c>
      <c r="AR896" s="266">
        <v>14.273999999999999</v>
      </c>
      <c r="AS896" s="266">
        <v>14.897</v>
      </c>
      <c r="AT896" s="266">
        <v>15.334</v>
      </c>
      <c r="AU896" s="266">
        <v>16.007000000000001</v>
      </c>
      <c r="AV896" s="266">
        <v>16.460999999999999</v>
      </c>
      <c r="AW896" s="266">
        <v>17.353999999999999</v>
      </c>
      <c r="AX896" s="266">
        <v>19.004999999999999</v>
      </c>
      <c r="BA896" s="372">
        <v>894</v>
      </c>
      <c r="BB896" s="372">
        <v>-0.30880000000000002</v>
      </c>
      <c r="BC896" s="372">
        <v>12.581300000000001</v>
      </c>
      <c r="BD896" s="372">
        <v>0.12559999999999999</v>
      </c>
      <c r="BE896" s="372">
        <v>8.7200000000000006</v>
      </c>
      <c r="BF896" s="372">
        <v>9.5109999999999992</v>
      </c>
      <c r="BG896" s="372">
        <v>10.016</v>
      </c>
      <c r="BH896" s="372">
        <v>10.298</v>
      </c>
      <c r="BI896" s="372">
        <v>10.752000000000001</v>
      </c>
      <c r="BJ896" s="372">
        <v>11.074</v>
      </c>
      <c r="BK896" s="372">
        <v>11.571999999999999</v>
      </c>
      <c r="BL896" s="372">
        <v>12.581</v>
      </c>
      <c r="BM896" s="372">
        <v>13.709</v>
      </c>
      <c r="BN896" s="372">
        <v>14.369</v>
      </c>
      <c r="BO896" s="372">
        <v>14.84</v>
      </c>
      <c r="BP896" s="372">
        <v>15.574999999999999</v>
      </c>
      <c r="BQ896" s="372">
        <v>16.079000000000001</v>
      </c>
      <c r="BR896" s="372">
        <v>17.088999999999999</v>
      </c>
      <c r="BS896" s="372">
        <v>19.023</v>
      </c>
    </row>
    <row r="897" spans="1:71" x14ac:dyDescent="0.2">
      <c r="A897" s="265">
        <f t="shared" si="404"/>
        <v>12.8895</v>
      </c>
      <c r="B897" s="265">
        <f t="shared" si="405"/>
        <v>11.882999999999999</v>
      </c>
      <c r="C897" s="265">
        <f t="shared" si="382"/>
        <v>13.9985</v>
      </c>
      <c r="D897" s="265">
        <f t="shared" si="406"/>
        <v>895</v>
      </c>
      <c r="E897" s="373">
        <f t="shared" si="407"/>
        <v>29.404517453798768</v>
      </c>
      <c r="F897" s="373">
        <f t="shared" si="408"/>
        <v>2.4503764544832305</v>
      </c>
      <c r="G897" s="373">
        <f t="shared" si="409"/>
        <v>38.404517453798768</v>
      </c>
      <c r="H897" s="374">
        <f t="shared" si="410"/>
        <v>0.99646351522360455</v>
      </c>
      <c r="I897" s="374">
        <f t="shared" si="383"/>
        <v>0.96032644180445981</v>
      </c>
      <c r="J897" s="374">
        <f t="shared" si="384"/>
        <v>0.96822047068609263</v>
      </c>
      <c r="K897" s="265" cm="1">
        <f t="array" ref="K897">$G897^gamma_drug4/($G897^gamma_drug4+(AGE_50_drug4+9)^gamma_drug4)</f>
        <v>1</v>
      </c>
      <c r="L897" s="264">
        <f t="shared" si="385"/>
        <v>895</v>
      </c>
      <c r="M897" s="264">
        <f t="shared" si="386"/>
        <v>-0.17465</v>
      </c>
      <c r="N897" s="264">
        <f t="shared" si="387"/>
        <v>12.88965</v>
      </c>
      <c r="O897" s="264">
        <f t="shared" si="388"/>
        <v>0.121535</v>
      </c>
      <c r="P897" s="264">
        <f t="shared" si="389"/>
        <v>8.9624999999999986</v>
      </c>
      <c r="Q897" s="264">
        <f t="shared" si="390"/>
        <v>9.7839999999999989</v>
      </c>
      <c r="R897" s="264">
        <f t="shared" si="391"/>
        <v>10.304</v>
      </c>
      <c r="S897" s="264">
        <f t="shared" si="392"/>
        <v>10.592500000000001</v>
      </c>
      <c r="T897" s="264">
        <f t="shared" si="393"/>
        <v>11.055499999999999</v>
      </c>
      <c r="U897" s="264">
        <f t="shared" si="394"/>
        <v>11.381499999999999</v>
      </c>
      <c r="V897" s="264">
        <f t="shared" si="395"/>
        <v>11.882999999999999</v>
      </c>
      <c r="W897" s="264">
        <f t="shared" si="396"/>
        <v>12.8895</v>
      </c>
      <c r="X897" s="264">
        <f t="shared" si="397"/>
        <v>13.9985</v>
      </c>
      <c r="Y897" s="264">
        <f t="shared" si="398"/>
        <v>14.640499999999999</v>
      </c>
      <c r="Z897" s="264">
        <f t="shared" si="399"/>
        <v>15.0945</v>
      </c>
      <c r="AA897" s="264">
        <f t="shared" si="400"/>
        <v>15.7995</v>
      </c>
      <c r="AB897" s="264">
        <f t="shared" si="401"/>
        <v>16.278500000000001</v>
      </c>
      <c r="AC897" s="264">
        <f t="shared" si="402"/>
        <v>17.230499999999999</v>
      </c>
      <c r="AD897" s="264">
        <f t="shared" si="403"/>
        <v>19.0245</v>
      </c>
      <c r="AF897" s="266">
        <v>895</v>
      </c>
      <c r="AG897" s="266">
        <v>-4.0399999999999998E-2</v>
      </c>
      <c r="AH897" s="266">
        <v>13.1914</v>
      </c>
      <c r="AI897" s="266">
        <v>0.11745999999999999</v>
      </c>
      <c r="AJ897" s="266">
        <v>9.1999999999999993</v>
      </c>
      <c r="AK897" s="266">
        <v>10.052</v>
      </c>
      <c r="AL897" s="266">
        <v>10.587</v>
      </c>
      <c r="AM897" s="266">
        <v>10.882</v>
      </c>
      <c r="AN897" s="266">
        <v>11.353</v>
      </c>
      <c r="AO897" s="266">
        <v>11.683</v>
      </c>
      <c r="AP897" s="266">
        <v>12.188000000000001</v>
      </c>
      <c r="AQ897" s="266">
        <v>13.191000000000001</v>
      </c>
      <c r="AR897" s="266">
        <v>14.281000000000001</v>
      </c>
      <c r="AS897" s="266">
        <v>14.904</v>
      </c>
      <c r="AT897" s="266">
        <v>15.340999999999999</v>
      </c>
      <c r="AU897" s="266">
        <v>16.015000000000001</v>
      </c>
      <c r="AV897" s="266">
        <v>16.469000000000001</v>
      </c>
      <c r="AW897" s="266">
        <v>17.363</v>
      </c>
      <c r="AX897" s="266">
        <v>19.015000000000001</v>
      </c>
      <c r="BA897" s="372">
        <v>895</v>
      </c>
      <c r="BB897" s="372">
        <v>-0.30890000000000001</v>
      </c>
      <c r="BC897" s="372">
        <v>12.587899999999999</v>
      </c>
      <c r="BD897" s="372">
        <v>0.12561</v>
      </c>
      <c r="BE897" s="372">
        <v>8.7249999999999996</v>
      </c>
      <c r="BF897" s="372">
        <v>9.516</v>
      </c>
      <c r="BG897" s="372">
        <v>10.021000000000001</v>
      </c>
      <c r="BH897" s="372">
        <v>10.303000000000001</v>
      </c>
      <c r="BI897" s="372">
        <v>10.757999999999999</v>
      </c>
      <c r="BJ897" s="372">
        <v>11.08</v>
      </c>
      <c r="BK897" s="372">
        <v>11.577999999999999</v>
      </c>
      <c r="BL897" s="372">
        <v>12.587999999999999</v>
      </c>
      <c r="BM897" s="372">
        <v>13.715999999999999</v>
      </c>
      <c r="BN897" s="372">
        <v>14.377000000000001</v>
      </c>
      <c r="BO897" s="372">
        <v>14.848000000000001</v>
      </c>
      <c r="BP897" s="372">
        <v>15.584</v>
      </c>
      <c r="BQ897" s="372">
        <v>16.088000000000001</v>
      </c>
      <c r="BR897" s="372">
        <v>17.097999999999999</v>
      </c>
      <c r="BS897" s="372">
        <v>19.033999999999999</v>
      </c>
    </row>
    <row r="898" spans="1:71" x14ac:dyDescent="0.2">
      <c r="A898" s="265">
        <f t="shared" si="404"/>
        <v>12.895499999999998</v>
      </c>
      <c r="B898" s="265">
        <f t="shared" si="405"/>
        <v>11.888999999999999</v>
      </c>
      <c r="C898" s="265">
        <f t="shared" ref="C898:C961" si="411">X898</f>
        <v>14.006</v>
      </c>
      <c r="D898" s="265">
        <f t="shared" si="406"/>
        <v>896</v>
      </c>
      <c r="E898" s="373">
        <f t="shared" si="407"/>
        <v>29.437371663244353</v>
      </c>
      <c r="F898" s="373">
        <f t="shared" si="408"/>
        <v>2.4531143052703626</v>
      </c>
      <c r="G898" s="373">
        <f t="shared" si="409"/>
        <v>38.437371663244349</v>
      </c>
      <c r="H898" s="374">
        <f t="shared" si="410"/>
        <v>0.99647659931847132</v>
      </c>
      <c r="I898" s="374">
        <f t="shared" ref="I898:I961" si="412">$G898^gamma_drug2/($G898^gamma_drug2+(AGE_50_drug2+9)^gamma_drug2)</f>
        <v>0.96042471470728796</v>
      </c>
      <c r="J898" s="374">
        <f t="shared" ref="J898:J961" si="413">$G898^gamma_drug3/($G898^gamma_drug3+(AGE_50_drug3+9)^gamma_drug3)</f>
        <v>0.96828880928010463</v>
      </c>
      <c r="K898" s="265" cm="1">
        <f t="array" ref="K898">$G898^gamma_drug4/($G898^gamma_drug4+(AGE_50_drug4+9)^gamma_drug4)</f>
        <v>1</v>
      </c>
      <c r="L898" s="264">
        <f t="shared" ref="L898:L961" si="414">AVERAGE(AF898,BA898)</f>
        <v>896</v>
      </c>
      <c r="M898" s="264">
        <f t="shared" ref="M898:M961" si="415">AVERAGE(AG898,BB898)</f>
        <v>-0.17469999999999999</v>
      </c>
      <c r="N898" s="264">
        <f t="shared" ref="N898:N961" si="416">AVERAGE(AH898,BC898)</f>
        <v>12.895900000000001</v>
      </c>
      <c r="O898" s="264">
        <f t="shared" ref="O898:O961" si="417">AVERAGE(AI898,BD898)</f>
        <v>0.121555</v>
      </c>
      <c r="P898" s="264">
        <f t="shared" ref="P898:P961" si="418">AVERAGE(AJ898,BE898)</f>
        <v>8.9664999999999999</v>
      </c>
      <c r="Q898" s="264">
        <f t="shared" ref="Q898:Q961" si="419">AVERAGE(AK898,BF898)</f>
        <v>9.7884999999999991</v>
      </c>
      <c r="R898" s="264">
        <f t="shared" ref="R898:R961" si="420">AVERAGE(AL898,BG898)</f>
        <v>10.308499999999999</v>
      </c>
      <c r="S898" s="264">
        <f t="shared" ref="S898:S961" si="421">AVERAGE(AM898,BH898)</f>
        <v>10.5975</v>
      </c>
      <c r="T898" s="264">
        <f t="shared" ref="T898:T961" si="422">AVERAGE(AN898,BI898)</f>
        <v>11.060500000000001</v>
      </c>
      <c r="U898" s="264">
        <f t="shared" ref="U898:U961" si="423">AVERAGE(AO898,BJ898)</f>
        <v>11.386500000000002</v>
      </c>
      <c r="V898" s="264">
        <f t="shared" ref="V898:V961" si="424">AVERAGE(AP898,BK898)</f>
        <v>11.888999999999999</v>
      </c>
      <c r="W898" s="264">
        <f t="shared" ref="W898:W961" si="425">AVERAGE(AQ898,BL898)</f>
        <v>12.895499999999998</v>
      </c>
      <c r="X898" s="264">
        <f t="shared" ref="X898:X961" si="426">AVERAGE(AR898,BM898)</f>
        <v>14.006</v>
      </c>
      <c r="Y898" s="264">
        <f t="shared" ref="Y898:Y961" si="427">AVERAGE(AS898,BN898)</f>
        <v>14.647500000000001</v>
      </c>
      <c r="Z898" s="264">
        <f t="shared" ref="Z898:Z961" si="428">AVERAGE(AT898,BO898)</f>
        <v>15.102499999999999</v>
      </c>
      <c r="AA898" s="264">
        <f t="shared" ref="AA898:AA961" si="429">AVERAGE(AU898,BP898)</f>
        <v>15.807500000000001</v>
      </c>
      <c r="AB898" s="264">
        <f t="shared" ref="AB898:AB961" si="430">AVERAGE(AV898,BQ898)</f>
        <v>16.286999999999999</v>
      </c>
      <c r="AC898" s="264">
        <f t="shared" ref="AC898:AC961" si="431">AVERAGE(AW898,BR898)</f>
        <v>17.240000000000002</v>
      </c>
      <c r="AD898" s="264">
        <f t="shared" ref="AD898:AD961" si="432">AVERAGE(AX898,BS898)</f>
        <v>19.035</v>
      </c>
      <c r="AF898" s="266">
        <v>896</v>
      </c>
      <c r="AG898" s="266">
        <v>-4.0500000000000001E-2</v>
      </c>
      <c r="AH898" s="266">
        <v>13.1974</v>
      </c>
      <c r="AI898" s="266">
        <v>0.11748</v>
      </c>
      <c r="AJ898" s="266">
        <v>9.2040000000000006</v>
      </c>
      <c r="AK898" s="266">
        <v>10.057</v>
      </c>
      <c r="AL898" s="266">
        <v>10.590999999999999</v>
      </c>
      <c r="AM898" s="266">
        <v>10.887</v>
      </c>
      <c r="AN898" s="266">
        <v>11.358000000000001</v>
      </c>
      <c r="AO898" s="266">
        <v>11.688000000000001</v>
      </c>
      <c r="AP898" s="266">
        <v>12.194000000000001</v>
      </c>
      <c r="AQ898" s="266">
        <v>13.196999999999999</v>
      </c>
      <c r="AR898" s="266">
        <v>14.288</v>
      </c>
      <c r="AS898" s="266">
        <v>14.911</v>
      </c>
      <c r="AT898" s="266">
        <v>15.349</v>
      </c>
      <c r="AU898" s="266">
        <v>16.023</v>
      </c>
      <c r="AV898" s="266">
        <v>16.477</v>
      </c>
      <c r="AW898" s="266">
        <v>17.372</v>
      </c>
      <c r="AX898" s="266">
        <v>19.024999999999999</v>
      </c>
      <c r="BA898" s="372">
        <v>896</v>
      </c>
      <c r="BB898" s="372">
        <v>-0.30890000000000001</v>
      </c>
      <c r="BC898" s="372">
        <v>12.5944</v>
      </c>
      <c r="BD898" s="372">
        <v>0.12562999999999999</v>
      </c>
      <c r="BE898" s="372">
        <v>8.7289999999999992</v>
      </c>
      <c r="BF898" s="372">
        <v>9.52</v>
      </c>
      <c r="BG898" s="372">
        <v>10.026</v>
      </c>
      <c r="BH898" s="372">
        <v>10.308</v>
      </c>
      <c r="BI898" s="372">
        <v>10.763</v>
      </c>
      <c r="BJ898" s="372">
        <v>11.085000000000001</v>
      </c>
      <c r="BK898" s="372">
        <v>11.584</v>
      </c>
      <c r="BL898" s="372">
        <v>12.593999999999999</v>
      </c>
      <c r="BM898" s="372">
        <v>13.724</v>
      </c>
      <c r="BN898" s="372">
        <v>14.384</v>
      </c>
      <c r="BO898" s="372">
        <v>14.856</v>
      </c>
      <c r="BP898" s="372">
        <v>15.592000000000001</v>
      </c>
      <c r="BQ898" s="372">
        <v>16.097000000000001</v>
      </c>
      <c r="BR898" s="372">
        <v>17.108000000000001</v>
      </c>
      <c r="BS898" s="372">
        <v>19.045000000000002</v>
      </c>
    </row>
    <row r="899" spans="1:71" x14ac:dyDescent="0.2">
      <c r="A899" s="265">
        <f t="shared" ref="A899:A962" si="433">W899</f>
        <v>12.902000000000001</v>
      </c>
      <c r="B899" s="265">
        <f t="shared" ref="B899:B962" si="434">V899</f>
        <v>11.894500000000001</v>
      </c>
      <c r="C899" s="265">
        <f t="shared" si="411"/>
        <v>14.012499999999999</v>
      </c>
      <c r="D899" s="265">
        <f t="shared" ref="D899:D962" si="435">L899</f>
        <v>897</v>
      </c>
      <c r="E899" s="373">
        <f t="shared" ref="E899:E962" si="436">D899/(365.25/12)</f>
        <v>29.470225872689937</v>
      </c>
      <c r="F899" s="373">
        <f t="shared" ref="F899:F962" si="437">D899/365.25</f>
        <v>2.4558521560574951</v>
      </c>
      <c r="G899" s="373">
        <f t="shared" ref="G899:G962" si="438">E899+9</f>
        <v>38.470225872689937</v>
      </c>
      <c r="H899" s="374">
        <f t="shared" ref="H899:H962" si="439">$G899^gamma_drug1/(G899^gamma+(AGE_50_drug1+9)^gamma_drug1)</f>
        <v>0.996489624058988</v>
      </c>
      <c r="I899" s="374">
        <f t="shared" si="412"/>
        <v>0.96052267052756912</v>
      </c>
      <c r="J899" s="374">
        <f t="shared" si="413"/>
        <v>0.96835694751657841</v>
      </c>
      <c r="K899" s="265" cm="1">
        <f t="array" ref="K899">$G899^gamma_drug4/($G899^gamma_drug4+(AGE_50_drug4+9)^gamma_drug4)</f>
        <v>1</v>
      </c>
      <c r="L899" s="264">
        <f t="shared" si="414"/>
        <v>897</v>
      </c>
      <c r="M899" s="264">
        <f t="shared" si="415"/>
        <v>-0.17485000000000001</v>
      </c>
      <c r="N899" s="264">
        <f t="shared" si="416"/>
        <v>12.902149999999999</v>
      </c>
      <c r="O899" s="264">
        <f t="shared" si="417"/>
        <v>0.12157</v>
      </c>
      <c r="P899" s="264">
        <f t="shared" si="418"/>
        <v>8.9705000000000013</v>
      </c>
      <c r="Q899" s="264">
        <f t="shared" si="419"/>
        <v>9.7929999999999993</v>
      </c>
      <c r="R899" s="264">
        <f t="shared" si="420"/>
        <v>10.313500000000001</v>
      </c>
      <c r="S899" s="264">
        <f t="shared" si="421"/>
        <v>10.602</v>
      </c>
      <c r="T899" s="264">
        <f t="shared" si="422"/>
        <v>11.065999999999999</v>
      </c>
      <c r="U899" s="264">
        <f t="shared" si="423"/>
        <v>11.391999999999999</v>
      </c>
      <c r="V899" s="264">
        <f t="shared" si="424"/>
        <v>11.894500000000001</v>
      </c>
      <c r="W899" s="264">
        <f t="shared" si="425"/>
        <v>12.902000000000001</v>
      </c>
      <c r="X899" s="264">
        <f t="shared" si="426"/>
        <v>14.012499999999999</v>
      </c>
      <c r="Y899" s="264">
        <f t="shared" si="427"/>
        <v>14.654999999999999</v>
      </c>
      <c r="Z899" s="264">
        <f t="shared" si="428"/>
        <v>15.11</v>
      </c>
      <c r="AA899" s="264">
        <f t="shared" si="429"/>
        <v>15.815999999999999</v>
      </c>
      <c r="AB899" s="264">
        <f t="shared" si="430"/>
        <v>16.295000000000002</v>
      </c>
      <c r="AC899" s="264">
        <f t="shared" si="431"/>
        <v>17.249499999999998</v>
      </c>
      <c r="AD899" s="264">
        <f t="shared" si="432"/>
        <v>19.045500000000001</v>
      </c>
      <c r="AF899" s="266">
        <v>897</v>
      </c>
      <c r="AG899" s="266">
        <v>-4.07E-2</v>
      </c>
      <c r="AH899" s="266">
        <v>13.2034</v>
      </c>
      <c r="AI899" s="266">
        <v>0.11749999999999999</v>
      </c>
      <c r="AJ899" s="266">
        <v>9.2080000000000002</v>
      </c>
      <c r="AK899" s="266">
        <v>10.061</v>
      </c>
      <c r="AL899" s="266">
        <v>10.596</v>
      </c>
      <c r="AM899" s="266">
        <v>10.891</v>
      </c>
      <c r="AN899" s="266">
        <v>11.363</v>
      </c>
      <c r="AO899" s="266">
        <v>11.693</v>
      </c>
      <c r="AP899" s="266">
        <v>12.199</v>
      </c>
      <c r="AQ899" s="266">
        <v>13.202999999999999</v>
      </c>
      <c r="AR899" s="266">
        <v>14.294</v>
      </c>
      <c r="AS899" s="266">
        <v>14.917999999999999</v>
      </c>
      <c r="AT899" s="266">
        <v>15.356</v>
      </c>
      <c r="AU899" s="266">
        <v>16.030999999999999</v>
      </c>
      <c r="AV899" s="266">
        <v>16.484999999999999</v>
      </c>
      <c r="AW899" s="266">
        <v>17.381</v>
      </c>
      <c r="AX899" s="266">
        <v>19.035</v>
      </c>
      <c r="BA899" s="372">
        <v>897</v>
      </c>
      <c r="BB899" s="372">
        <v>-0.309</v>
      </c>
      <c r="BC899" s="372">
        <v>12.600899999999999</v>
      </c>
      <c r="BD899" s="372">
        <v>0.12564</v>
      </c>
      <c r="BE899" s="372">
        <v>8.7330000000000005</v>
      </c>
      <c r="BF899" s="372">
        <v>9.5250000000000004</v>
      </c>
      <c r="BG899" s="372">
        <v>10.031000000000001</v>
      </c>
      <c r="BH899" s="372">
        <v>10.313000000000001</v>
      </c>
      <c r="BI899" s="372">
        <v>10.769</v>
      </c>
      <c r="BJ899" s="372">
        <v>11.090999999999999</v>
      </c>
      <c r="BK899" s="372">
        <v>11.59</v>
      </c>
      <c r="BL899" s="372">
        <v>12.601000000000001</v>
      </c>
      <c r="BM899" s="372">
        <v>13.731</v>
      </c>
      <c r="BN899" s="372">
        <v>14.391999999999999</v>
      </c>
      <c r="BO899" s="372">
        <v>14.864000000000001</v>
      </c>
      <c r="BP899" s="372">
        <v>15.601000000000001</v>
      </c>
      <c r="BQ899" s="372">
        <v>16.105</v>
      </c>
      <c r="BR899" s="372">
        <v>17.117999999999999</v>
      </c>
      <c r="BS899" s="372">
        <v>19.056000000000001</v>
      </c>
    </row>
    <row r="900" spans="1:71" x14ac:dyDescent="0.2">
      <c r="A900" s="265">
        <f t="shared" si="433"/>
        <v>12.9085</v>
      </c>
      <c r="B900" s="265">
        <f t="shared" si="434"/>
        <v>11.9</v>
      </c>
      <c r="C900" s="265">
        <f t="shared" si="411"/>
        <v>14.019500000000001</v>
      </c>
      <c r="D900" s="265">
        <f t="shared" si="435"/>
        <v>898</v>
      </c>
      <c r="E900" s="373">
        <f t="shared" si="436"/>
        <v>29.503080082135522</v>
      </c>
      <c r="F900" s="373">
        <f t="shared" si="437"/>
        <v>2.4585900068446271</v>
      </c>
      <c r="G900" s="373">
        <f t="shared" si="438"/>
        <v>38.503080082135526</v>
      </c>
      <c r="H900" s="374">
        <f t="shared" si="439"/>
        <v>0.99650258976349859</v>
      </c>
      <c r="I900" s="374">
        <f t="shared" si="412"/>
        <v>0.96062031050853514</v>
      </c>
      <c r="J900" s="374">
        <f t="shared" si="413"/>
        <v>0.96842488613272837</v>
      </c>
      <c r="K900" s="265" cm="1">
        <f t="array" ref="K900">$G900^gamma_drug4/($G900^gamma_drug4+(AGE_50_drug4+9)^gamma_drug4)</f>
        <v>1</v>
      </c>
      <c r="L900" s="264">
        <f t="shared" si="414"/>
        <v>898</v>
      </c>
      <c r="M900" s="264">
        <f t="shared" si="415"/>
        <v>-0.17494999999999999</v>
      </c>
      <c r="N900" s="264">
        <f t="shared" si="416"/>
        <v>12.90845</v>
      </c>
      <c r="O900" s="264">
        <f t="shared" si="417"/>
        <v>0.12159</v>
      </c>
      <c r="P900" s="264">
        <f t="shared" si="418"/>
        <v>8.9740000000000002</v>
      </c>
      <c r="Q900" s="264">
        <f t="shared" si="419"/>
        <v>9.7974999999999994</v>
      </c>
      <c r="R900" s="264">
        <f t="shared" si="420"/>
        <v>10.318</v>
      </c>
      <c r="S900" s="264">
        <f t="shared" si="421"/>
        <v>10.606999999999999</v>
      </c>
      <c r="T900" s="264">
        <f t="shared" si="422"/>
        <v>11.071</v>
      </c>
      <c r="U900" s="264">
        <f t="shared" si="423"/>
        <v>11.397</v>
      </c>
      <c r="V900" s="264">
        <f t="shared" si="424"/>
        <v>11.9</v>
      </c>
      <c r="W900" s="264">
        <f t="shared" si="425"/>
        <v>12.9085</v>
      </c>
      <c r="X900" s="264">
        <f t="shared" si="426"/>
        <v>14.019500000000001</v>
      </c>
      <c r="Y900" s="264">
        <f t="shared" si="427"/>
        <v>14.662500000000001</v>
      </c>
      <c r="Z900" s="264">
        <f t="shared" si="428"/>
        <v>15.118</v>
      </c>
      <c r="AA900" s="264">
        <f t="shared" si="429"/>
        <v>15.824000000000002</v>
      </c>
      <c r="AB900" s="264">
        <f t="shared" si="430"/>
        <v>16.304000000000002</v>
      </c>
      <c r="AC900" s="264">
        <f t="shared" si="431"/>
        <v>17.257999999999999</v>
      </c>
      <c r="AD900" s="264">
        <f t="shared" si="432"/>
        <v>19.056000000000001</v>
      </c>
      <c r="AF900" s="266">
        <v>898</v>
      </c>
      <c r="AG900" s="266">
        <v>-4.0800000000000003E-2</v>
      </c>
      <c r="AH900" s="266">
        <v>13.2095</v>
      </c>
      <c r="AI900" s="266">
        <v>0.11752</v>
      </c>
      <c r="AJ900" s="266">
        <v>9.2110000000000003</v>
      </c>
      <c r="AK900" s="266">
        <v>10.065</v>
      </c>
      <c r="AL900" s="266">
        <v>10.6</v>
      </c>
      <c r="AM900" s="266">
        <v>10.896000000000001</v>
      </c>
      <c r="AN900" s="266">
        <v>11.368</v>
      </c>
      <c r="AO900" s="266">
        <v>11.698</v>
      </c>
      <c r="AP900" s="266">
        <v>12.204000000000001</v>
      </c>
      <c r="AQ900" s="266">
        <v>13.21</v>
      </c>
      <c r="AR900" s="266">
        <v>14.301</v>
      </c>
      <c r="AS900" s="266">
        <v>14.925000000000001</v>
      </c>
      <c r="AT900" s="266">
        <v>15.364000000000001</v>
      </c>
      <c r="AU900" s="266">
        <v>16.039000000000001</v>
      </c>
      <c r="AV900" s="266">
        <v>16.494</v>
      </c>
      <c r="AW900" s="266">
        <v>17.388999999999999</v>
      </c>
      <c r="AX900" s="266">
        <v>19.045000000000002</v>
      </c>
      <c r="BA900" s="372">
        <v>898</v>
      </c>
      <c r="BB900" s="372">
        <v>-0.30909999999999999</v>
      </c>
      <c r="BC900" s="372">
        <v>12.6074</v>
      </c>
      <c r="BD900" s="372">
        <v>0.12565999999999999</v>
      </c>
      <c r="BE900" s="372">
        <v>8.7370000000000001</v>
      </c>
      <c r="BF900" s="372">
        <v>9.5299999999999994</v>
      </c>
      <c r="BG900" s="372">
        <v>10.036</v>
      </c>
      <c r="BH900" s="372">
        <v>10.318</v>
      </c>
      <c r="BI900" s="372">
        <v>10.773999999999999</v>
      </c>
      <c r="BJ900" s="372">
        <v>11.096</v>
      </c>
      <c r="BK900" s="372">
        <v>11.596</v>
      </c>
      <c r="BL900" s="372">
        <v>12.606999999999999</v>
      </c>
      <c r="BM900" s="372">
        <v>13.738</v>
      </c>
      <c r="BN900" s="372">
        <v>14.4</v>
      </c>
      <c r="BO900" s="372">
        <v>14.872</v>
      </c>
      <c r="BP900" s="372">
        <v>15.609</v>
      </c>
      <c r="BQ900" s="372">
        <v>16.114000000000001</v>
      </c>
      <c r="BR900" s="372">
        <v>17.126999999999999</v>
      </c>
      <c r="BS900" s="372">
        <v>19.067</v>
      </c>
    </row>
    <row r="901" spans="1:71" x14ac:dyDescent="0.2">
      <c r="A901" s="265">
        <f t="shared" si="433"/>
        <v>12.914999999999999</v>
      </c>
      <c r="B901" s="265">
        <f t="shared" si="434"/>
        <v>11.9055</v>
      </c>
      <c r="C901" s="265">
        <f t="shared" si="411"/>
        <v>14.026499999999999</v>
      </c>
      <c r="D901" s="265">
        <f t="shared" si="435"/>
        <v>899</v>
      </c>
      <c r="E901" s="373">
        <f t="shared" si="436"/>
        <v>29.535934291581111</v>
      </c>
      <c r="F901" s="373">
        <f t="shared" si="437"/>
        <v>2.4613278576317592</v>
      </c>
      <c r="G901" s="373">
        <f t="shared" si="438"/>
        <v>38.535934291581114</v>
      </c>
      <c r="H901" s="374">
        <f t="shared" si="439"/>
        <v>0.99651549674838036</v>
      </c>
      <c r="I901" s="374">
        <f t="shared" si="412"/>
        <v>0.96071763588777137</v>
      </c>
      <c r="J901" s="374">
        <f t="shared" si="413"/>
        <v>0.96849262586253526</v>
      </c>
      <c r="K901" s="265" cm="1">
        <f t="array" ref="K901">$G901^gamma_drug4/($G901^gamma_drug4+(AGE_50_drug4+9)^gamma_drug4)</f>
        <v>1</v>
      </c>
      <c r="L901" s="264">
        <f t="shared" si="414"/>
        <v>899</v>
      </c>
      <c r="M901" s="264">
        <f t="shared" si="415"/>
        <v>-0.17504999999999998</v>
      </c>
      <c r="N901" s="264">
        <f t="shared" si="416"/>
        <v>12.9147</v>
      </c>
      <c r="O901" s="264">
        <f t="shared" si="417"/>
        <v>0.121605</v>
      </c>
      <c r="P901" s="264">
        <f t="shared" si="418"/>
        <v>8.9779999999999998</v>
      </c>
      <c r="Q901" s="264">
        <f t="shared" si="419"/>
        <v>9.8015000000000008</v>
      </c>
      <c r="R901" s="264">
        <f t="shared" si="420"/>
        <v>10.323</v>
      </c>
      <c r="S901" s="264">
        <f t="shared" si="421"/>
        <v>10.612500000000001</v>
      </c>
      <c r="T901" s="264">
        <f t="shared" si="422"/>
        <v>11.076000000000001</v>
      </c>
      <c r="U901" s="264">
        <f t="shared" si="423"/>
        <v>11.4025</v>
      </c>
      <c r="V901" s="264">
        <f t="shared" si="424"/>
        <v>11.9055</v>
      </c>
      <c r="W901" s="264">
        <f t="shared" si="425"/>
        <v>12.914999999999999</v>
      </c>
      <c r="X901" s="264">
        <f t="shared" si="426"/>
        <v>14.026499999999999</v>
      </c>
      <c r="Y901" s="264">
        <f t="shared" si="427"/>
        <v>14.669499999999999</v>
      </c>
      <c r="Z901" s="264">
        <f t="shared" si="428"/>
        <v>15.125500000000001</v>
      </c>
      <c r="AA901" s="264">
        <f t="shared" si="429"/>
        <v>15.8325</v>
      </c>
      <c r="AB901" s="264">
        <f t="shared" si="430"/>
        <v>16.3125</v>
      </c>
      <c r="AC901" s="264">
        <f t="shared" si="431"/>
        <v>17.267499999999998</v>
      </c>
      <c r="AD901" s="264">
        <f t="shared" si="432"/>
        <v>19.066000000000003</v>
      </c>
      <c r="AF901" s="266">
        <v>899</v>
      </c>
      <c r="AG901" s="266">
        <v>-4.1000000000000002E-2</v>
      </c>
      <c r="AH901" s="266">
        <v>13.2155</v>
      </c>
      <c r="AI901" s="266">
        <v>0.11754000000000001</v>
      </c>
      <c r="AJ901" s="266">
        <v>9.2149999999999999</v>
      </c>
      <c r="AK901" s="266">
        <v>10.069000000000001</v>
      </c>
      <c r="AL901" s="266">
        <v>10.605</v>
      </c>
      <c r="AM901" s="266">
        <v>10.901</v>
      </c>
      <c r="AN901" s="266">
        <v>11.372999999999999</v>
      </c>
      <c r="AO901" s="266">
        <v>11.702999999999999</v>
      </c>
      <c r="AP901" s="266">
        <v>12.21</v>
      </c>
      <c r="AQ901" s="266">
        <v>13.215999999999999</v>
      </c>
      <c r="AR901" s="266">
        <v>14.308</v>
      </c>
      <c r="AS901" s="266">
        <v>14.932</v>
      </c>
      <c r="AT901" s="266">
        <v>15.371</v>
      </c>
      <c r="AU901" s="266">
        <v>16.047000000000001</v>
      </c>
      <c r="AV901" s="266">
        <v>16.501999999999999</v>
      </c>
      <c r="AW901" s="266">
        <v>17.398</v>
      </c>
      <c r="AX901" s="266">
        <v>19.055</v>
      </c>
      <c r="BA901" s="372">
        <v>899</v>
      </c>
      <c r="BB901" s="372">
        <v>-0.30909999999999999</v>
      </c>
      <c r="BC901" s="372">
        <v>12.613899999999999</v>
      </c>
      <c r="BD901" s="372">
        <v>0.12567</v>
      </c>
      <c r="BE901" s="372">
        <v>8.7409999999999997</v>
      </c>
      <c r="BF901" s="372">
        <v>9.5340000000000007</v>
      </c>
      <c r="BG901" s="372">
        <v>10.041</v>
      </c>
      <c r="BH901" s="372">
        <v>10.324</v>
      </c>
      <c r="BI901" s="372">
        <v>10.779</v>
      </c>
      <c r="BJ901" s="372">
        <v>11.102</v>
      </c>
      <c r="BK901" s="372">
        <v>11.601000000000001</v>
      </c>
      <c r="BL901" s="372">
        <v>12.614000000000001</v>
      </c>
      <c r="BM901" s="372">
        <v>13.744999999999999</v>
      </c>
      <c r="BN901" s="372">
        <v>14.407</v>
      </c>
      <c r="BO901" s="372">
        <v>14.88</v>
      </c>
      <c r="BP901" s="372">
        <v>15.618</v>
      </c>
      <c r="BQ901" s="372">
        <v>16.123000000000001</v>
      </c>
      <c r="BR901" s="372">
        <v>17.137</v>
      </c>
      <c r="BS901" s="372">
        <v>19.077000000000002</v>
      </c>
    </row>
    <row r="902" spans="1:71" x14ac:dyDescent="0.2">
      <c r="A902" s="265">
        <f t="shared" si="433"/>
        <v>12.920999999999999</v>
      </c>
      <c r="B902" s="265">
        <f t="shared" si="434"/>
        <v>11.911</v>
      </c>
      <c r="C902" s="265">
        <f t="shared" si="411"/>
        <v>14.033000000000001</v>
      </c>
      <c r="D902" s="265">
        <f t="shared" si="435"/>
        <v>900</v>
      </c>
      <c r="E902" s="373">
        <f t="shared" si="436"/>
        <v>29.568788501026695</v>
      </c>
      <c r="F902" s="373">
        <f t="shared" si="437"/>
        <v>2.4640657084188913</v>
      </c>
      <c r="G902" s="373">
        <f t="shared" si="438"/>
        <v>38.568788501026695</v>
      </c>
      <c r="H902" s="374">
        <f t="shared" si="439"/>
        <v>0.99652834532805756</v>
      </c>
      <c r="I902" s="374">
        <f t="shared" si="412"/>
        <v>0.96081464789724491</v>
      </c>
      <c r="J902" s="374">
        <f t="shared" si="413"/>
        <v>0.96856016743676265</v>
      </c>
      <c r="K902" s="265" cm="1">
        <f t="array" ref="K902">$G902^gamma_drug4/($G902^gamma_drug4+(AGE_50_drug4+9)^gamma_drug4)</f>
        <v>1</v>
      </c>
      <c r="L902" s="264">
        <f t="shared" si="414"/>
        <v>900</v>
      </c>
      <c r="M902" s="264">
        <f t="shared" si="415"/>
        <v>-0.17514999999999997</v>
      </c>
      <c r="N902" s="264">
        <f t="shared" si="416"/>
        <v>12.920950000000001</v>
      </c>
      <c r="O902" s="264">
        <f t="shared" si="417"/>
        <v>0.12161999999999999</v>
      </c>
      <c r="P902" s="264">
        <f t="shared" si="418"/>
        <v>8.9824999999999999</v>
      </c>
      <c r="Q902" s="264">
        <f t="shared" si="419"/>
        <v>9.8060000000000009</v>
      </c>
      <c r="R902" s="264">
        <f t="shared" si="420"/>
        <v>10.327500000000001</v>
      </c>
      <c r="S902" s="264">
        <f t="shared" si="421"/>
        <v>10.617000000000001</v>
      </c>
      <c r="T902" s="264">
        <f t="shared" si="422"/>
        <v>11.0815</v>
      </c>
      <c r="U902" s="264">
        <f t="shared" si="423"/>
        <v>11.407499999999999</v>
      </c>
      <c r="V902" s="264">
        <f t="shared" si="424"/>
        <v>11.911</v>
      </c>
      <c r="W902" s="264">
        <f t="shared" si="425"/>
        <v>12.920999999999999</v>
      </c>
      <c r="X902" s="264">
        <f t="shared" si="426"/>
        <v>14.033000000000001</v>
      </c>
      <c r="Y902" s="264">
        <f t="shared" si="427"/>
        <v>14.677</v>
      </c>
      <c r="Z902" s="264">
        <f t="shared" si="428"/>
        <v>15.1335</v>
      </c>
      <c r="AA902" s="264">
        <f t="shared" si="429"/>
        <v>15.84</v>
      </c>
      <c r="AB902" s="264">
        <f t="shared" si="430"/>
        <v>16.321000000000002</v>
      </c>
      <c r="AC902" s="264">
        <f t="shared" si="431"/>
        <v>17.276499999999999</v>
      </c>
      <c r="AD902" s="264">
        <f t="shared" si="432"/>
        <v>19.076500000000003</v>
      </c>
      <c r="AF902" s="266">
        <v>900</v>
      </c>
      <c r="AG902" s="266">
        <v>-4.1099999999999998E-2</v>
      </c>
      <c r="AH902" s="266">
        <v>13.221500000000001</v>
      </c>
      <c r="AI902" s="266">
        <v>0.11756</v>
      </c>
      <c r="AJ902" s="266">
        <v>9.2189999999999994</v>
      </c>
      <c r="AK902" s="266">
        <v>10.073</v>
      </c>
      <c r="AL902" s="266">
        <v>10.609</v>
      </c>
      <c r="AM902" s="266">
        <v>10.904999999999999</v>
      </c>
      <c r="AN902" s="266">
        <v>11.378</v>
      </c>
      <c r="AO902" s="266">
        <v>11.708</v>
      </c>
      <c r="AP902" s="266">
        <v>12.215</v>
      </c>
      <c r="AQ902" s="266">
        <v>13.222</v>
      </c>
      <c r="AR902" s="266">
        <v>14.314</v>
      </c>
      <c r="AS902" s="266">
        <v>14.939</v>
      </c>
      <c r="AT902" s="266">
        <v>15.379</v>
      </c>
      <c r="AU902" s="266">
        <v>16.053999999999998</v>
      </c>
      <c r="AV902" s="266">
        <v>16.510000000000002</v>
      </c>
      <c r="AW902" s="266">
        <v>17.407</v>
      </c>
      <c r="AX902" s="266">
        <v>19.065000000000001</v>
      </c>
      <c r="BA902" s="372">
        <v>900</v>
      </c>
      <c r="BB902" s="372">
        <v>-0.30919999999999997</v>
      </c>
      <c r="BC902" s="372">
        <v>12.6204</v>
      </c>
      <c r="BD902" s="372">
        <v>0.12567999999999999</v>
      </c>
      <c r="BE902" s="372">
        <v>8.7460000000000004</v>
      </c>
      <c r="BF902" s="372">
        <v>9.5389999999999997</v>
      </c>
      <c r="BG902" s="372">
        <v>10.045999999999999</v>
      </c>
      <c r="BH902" s="372">
        <v>10.329000000000001</v>
      </c>
      <c r="BI902" s="372">
        <v>10.785</v>
      </c>
      <c r="BJ902" s="372">
        <v>11.106999999999999</v>
      </c>
      <c r="BK902" s="372">
        <v>11.606999999999999</v>
      </c>
      <c r="BL902" s="372">
        <v>12.62</v>
      </c>
      <c r="BM902" s="372">
        <v>13.752000000000001</v>
      </c>
      <c r="BN902" s="372">
        <v>14.414999999999999</v>
      </c>
      <c r="BO902" s="372">
        <v>14.888</v>
      </c>
      <c r="BP902" s="372">
        <v>15.625999999999999</v>
      </c>
      <c r="BQ902" s="372">
        <v>16.132000000000001</v>
      </c>
      <c r="BR902" s="372">
        <v>17.146000000000001</v>
      </c>
      <c r="BS902" s="372">
        <v>19.088000000000001</v>
      </c>
    </row>
    <row r="903" spans="1:71" x14ac:dyDescent="0.2">
      <c r="A903" s="265">
        <f t="shared" si="433"/>
        <v>12.9275</v>
      </c>
      <c r="B903" s="265">
        <f t="shared" si="434"/>
        <v>11.917</v>
      </c>
      <c r="C903" s="265">
        <f t="shared" si="411"/>
        <v>14.0405</v>
      </c>
      <c r="D903" s="265">
        <f t="shared" si="435"/>
        <v>901</v>
      </c>
      <c r="E903" s="373">
        <f t="shared" si="436"/>
        <v>29.60164271047228</v>
      </c>
      <c r="F903" s="373">
        <f t="shared" si="437"/>
        <v>2.4668035592060233</v>
      </c>
      <c r="G903" s="373">
        <f t="shared" si="438"/>
        <v>38.601642710472277</v>
      </c>
      <c r="H903" s="374">
        <f t="shared" si="439"/>
        <v>0.99654113581501524</v>
      </c>
      <c r="I903" s="374">
        <f t="shared" si="412"/>
        <v>0.96091134776333365</v>
      </c>
      <c r="J903" s="374">
        <f t="shared" si="413"/>
        <v>0.96862751158297289</v>
      </c>
      <c r="K903" s="265" cm="1">
        <f t="array" ref="K903">$G903^gamma_drug4/($G903^gamma_drug4+(AGE_50_drug4+9)^gamma_drug4)</f>
        <v>1</v>
      </c>
      <c r="L903" s="264">
        <f t="shared" si="414"/>
        <v>901</v>
      </c>
      <c r="M903" s="264">
        <f t="shared" si="415"/>
        <v>-0.17530000000000001</v>
      </c>
      <c r="N903" s="264">
        <f t="shared" si="416"/>
        <v>12.927199999999999</v>
      </c>
      <c r="O903" s="264">
        <f t="shared" si="417"/>
        <v>0.12164</v>
      </c>
      <c r="P903" s="264">
        <f t="shared" si="418"/>
        <v>8.9864999999999995</v>
      </c>
      <c r="Q903" s="264">
        <f t="shared" si="419"/>
        <v>9.8105000000000011</v>
      </c>
      <c r="R903" s="264">
        <f t="shared" si="420"/>
        <v>10.3325</v>
      </c>
      <c r="S903" s="264">
        <f t="shared" si="421"/>
        <v>10.622</v>
      </c>
      <c r="T903" s="264">
        <f t="shared" si="422"/>
        <v>11.086499999999999</v>
      </c>
      <c r="U903" s="264">
        <f t="shared" si="423"/>
        <v>11.413</v>
      </c>
      <c r="V903" s="264">
        <f t="shared" si="424"/>
        <v>11.917</v>
      </c>
      <c r="W903" s="264">
        <f t="shared" si="425"/>
        <v>12.9275</v>
      </c>
      <c r="X903" s="264">
        <f t="shared" si="426"/>
        <v>14.0405</v>
      </c>
      <c r="Y903" s="264">
        <f t="shared" si="427"/>
        <v>14.6845</v>
      </c>
      <c r="Z903" s="264">
        <f t="shared" si="428"/>
        <v>15.141</v>
      </c>
      <c r="AA903" s="264">
        <f t="shared" si="429"/>
        <v>15.848500000000001</v>
      </c>
      <c r="AB903" s="264">
        <f t="shared" si="430"/>
        <v>16.329499999999999</v>
      </c>
      <c r="AC903" s="264">
        <f t="shared" si="431"/>
        <v>17.286000000000001</v>
      </c>
      <c r="AD903" s="264">
        <f t="shared" si="432"/>
        <v>19.087</v>
      </c>
      <c r="AF903" s="266">
        <v>901</v>
      </c>
      <c r="AG903" s="266">
        <v>-4.1300000000000003E-2</v>
      </c>
      <c r="AH903" s="266">
        <v>13.227499999999999</v>
      </c>
      <c r="AI903" s="266">
        <v>0.11758</v>
      </c>
      <c r="AJ903" s="266">
        <v>9.2230000000000008</v>
      </c>
      <c r="AK903" s="266">
        <v>10.077</v>
      </c>
      <c r="AL903" s="266">
        <v>10.614000000000001</v>
      </c>
      <c r="AM903" s="266">
        <v>10.91</v>
      </c>
      <c r="AN903" s="266">
        <v>11.382999999999999</v>
      </c>
      <c r="AO903" s="266">
        <v>11.712999999999999</v>
      </c>
      <c r="AP903" s="266">
        <v>12.221</v>
      </c>
      <c r="AQ903" s="266">
        <v>13.228</v>
      </c>
      <c r="AR903" s="266">
        <v>14.321</v>
      </c>
      <c r="AS903" s="266">
        <v>14.946</v>
      </c>
      <c r="AT903" s="266">
        <v>15.385999999999999</v>
      </c>
      <c r="AU903" s="266">
        <v>16.062000000000001</v>
      </c>
      <c r="AV903" s="266">
        <v>16.518000000000001</v>
      </c>
      <c r="AW903" s="266">
        <v>17.416</v>
      </c>
      <c r="AX903" s="266">
        <v>19.074999999999999</v>
      </c>
      <c r="BA903" s="372">
        <v>901</v>
      </c>
      <c r="BB903" s="372">
        <v>-0.30930000000000002</v>
      </c>
      <c r="BC903" s="372">
        <v>12.626899999999999</v>
      </c>
      <c r="BD903" s="372">
        <v>0.12570000000000001</v>
      </c>
      <c r="BE903" s="372">
        <v>8.75</v>
      </c>
      <c r="BF903" s="372">
        <v>9.5440000000000005</v>
      </c>
      <c r="BG903" s="372">
        <v>10.051</v>
      </c>
      <c r="BH903" s="372">
        <v>10.334</v>
      </c>
      <c r="BI903" s="372">
        <v>10.79</v>
      </c>
      <c r="BJ903" s="372">
        <v>11.113</v>
      </c>
      <c r="BK903" s="372">
        <v>11.613</v>
      </c>
      <c r="BL903" s="372">
        <v>12.627000000000001</v>
      </c>
      <c r="BM903" s="372">
        <v>13.76</v>
      </c>
      <c r="BN903" s="372">
        <v>14.423</v>
      </c>
      <c r="BO903" s="372">
        <v>14.896000000000001</v>
      </c>
      <c r="BP903" s="372">
        <v>15.635</v>
      </c>
      <c r="BQ903" s="372">
        <v>16.140999999999998</v>
      </c>
      <c r="BR903" s="372">
        <v>17.155999999999999</v>
      </c>
      <c r="BS903" s="372">
        <v>19.099</v>
      </c>
    </row>
    <row r="904" spans="1:71" x14ac:dyDescent="0.2">
      <c r="A904" s="265">
        <f t="shared" si="433"/>
        <v>12.933499999999999</v>
      </c>
      <c r="B904" s="265">
        <f t="shared" si="434"/>
        <v>11.922499999999999</v>
      </c>
      <c r="C904" s="265">
        <f t="shared" si="411"/>
        <v>14.047499999999999</v>
      </c>
      <c r="D904" s="265">
        <f t="shared" si="435"/>
        <v>902</v>
      </c>
      <c r="E904" s="373">
        <f t="shared" si="436"/>
        <v>29.634496919917865</v>
      </c>
      <c r="F904" s="373">
        <f t="shared" si="437"/>
        <v>2.4695414099931554</v>
      </c>
      <c r="G904" s="373">
        <f t="shared" si="438"/>
        <v>38.634496919917865</v>
      </c>
      <c r="H904" s="374">
        <f t="shared" si="439"/>
        <v>0.99655386851981231</v>
      </c>
      <c r="I904" s="374">
        <f t="shared" si="412"/>
        <v>0.96100773670685391</v>
      </c>
      <c r="J904" s="374">
        <f t="shared" si="413"/>
        <v>0.96869465902554319</v>
      </c>
      <c r="K904" s="265" cm="1">
        <f t="array" ref="K904">$G904^gamma_drug4/($G904^gamma_drug4+(AGE_50_drug4+9)^gamma_drug4)</f>
        <v>1</v>
      </c>
      <c r="L904" s="264">
        <f t="shared" si="414"/>
        <v>902</v>
      </c>
      <c r="M904" s="264">
        <f t="shared" si="415"/>
        <v>-0.17535000000000001</v>
      </c>
      <c r="N904" s="264">
        <f t="shared" si="416"/>
        <v>12.933450000000001</v>
      </c>
      <c r="O904" s="264">
        <f t="shared" si="417"/>
        <v>0.12165499999999999</v>
      </c>
      <c r="P904" s="264">
        <f t="shared" si="418"/>
        <v>8.99</v>
      </c>
      <c r="Q904" s="264">
        <f t="shared" si="419"/>
        <v>9.8150000000000013</v>
      </c>
      <c r="R904" s="264">
        <f t="shared" si="420"/>
        <v>10.337</v>
      </c>
      <c r="S904" s="264">
        <f t="shared" si="421"/>
        <v>10.6265</v>
      </c>
      <c r="T904" s="264">
        <f t="shared" si="422"/>
        <v>11.091000000000001</v>
      </c>
      <c r="U904" s="264">
        <f t="shared" si="423"/>
        <v>11.419</v>
      </c>
      <c r="V904" s="264">
        <f t="shared" si="424"/>
        <v>11.922499999999999</v>
      </c>
      <c r="W904" s="264">
        <f t="shared" si="425"/>
        <v>12.933499999999999</v>
      </c>
      <c r="X904" s="264">
        <f t="shared" si="426"/>
        <v>14.047499999999999</v>
      </c>
      <c r="Y904" s="264">
        <f t="shared" si="427"/>
        <v>14.6915</v>
      </c>
      <c r="Z904" s="264">
        <f t="shared" si="428"/>
        <v>15.1485</v>
      </c>
      <c r="AA904" s="264">
        <f t="shared" si="429"/>
        <v>15.8565</v>
      </c>
      <c r="AB904" s="264">
        <f t="shared" si="430"/>
        <v>16.337499999999999</v>
      </c>
      <c r="AC904" s="264">
        <f t="shared" si="431"/>
        <v>17.295000000000002</v>
      </c>
      <c r="AD904" s="264">
        <f t="shared" si="432"/>
        <v>19.0975</v>
      </c>
      <c r="AF904" s="266">
        <v>902</v>
      </c>
      <c r="AG904" s="266">
        <v>-4.1399999999999999E-2</v>
      </c>
      <c r="AH904" s="266">
        <v>13.233499999999999</v>
      </c>
      <c r="AI904" s="266">
        <v>0.1176</v>
      </c>
      <c r="AJ904" s="266">
        <v>9.2260000000000009</v>
      </c>
      <c r="AK904" s="266">
        <v>10.082000000000001</v>
      </c>
      <c r="AL904" s="266">
        <v>10.618</v>
      </c>
      <c r="AM904" s="266">
        <v>10.914</v>
      </c>
      <c r="AN904" s="266">
        <v>11.387</v>
      </c>
      <c r="AO904" s="266">
        <v>11.718999999999999</v>
      </c>
      <c r="AP904" s="266">
        <v>12.226000000000001</v>
      </c>
      <c r="AQ904" s="266">
        <v>13.234</v>
      </c>
      <c r="AR904" s="266">
        <v>14.327999999999999</v>
      </c>
      <c r="AS904" s="266">
        <v>14.952999999999999</v>
      </c>
      <c r="AT904" s="266">
        <v>15.393000000000001</v>
      </c>
      <c r="AU904" s="266">
        <v>16.07</v>
      </c>
      <c r="AV904" s="266">
        <v>16.526</v>
      </c>
      <c r="AW904" s="266">
        <v>17.425000000000001</v>
      </c>
      <c r="AX904" s="266">
        <v>19.085000000000001</v>
      </c>
      <c r="BA904" s="372">
        <v>902</v>
      </c>
      <c r="BB904" s="372">
        <v>-0.30930000000000002</v>
      </c>
      <c r="BC904" s="372">
        <v>12.6334</v>
      </c>
      <c r="BD904" s="372">
        <v>0.12570999999999999</v>
      </c>
      <c r="BE904" s="372">
        <v>8.7539999999999996</v>
      </c>
      <c r="BF904" s="372">
        <v>9.548</v>
      </c>
      <c r="BG904" s="372">
        <v>10.055999999999999</v>
      </c>
      <c r="BH904" s="372">
        <v>10.339</v>
      </c>
      <c r="BI904" s="372">
        <v>10.795</v>
      </c>
      <c r="BJ904" s="372">
        <v>11.119</v>
      </c>
      <c r="BK904" s="372">
        <v>11.619</v>
      </c>
      <c r="BL904" s="372">
        <v>12.632999999999999</v>
      </c>
      <c r="BM904" s="372">
        <v>13.766999999999999</v>
      </c>
      <c r="BN904" s="372">
        <v>14.43</v>
      </c>
      <c r="BO904" s="372">
        <v>14.904</v>
      </c>
      <c r="BP904" s="372">
        <v>15.643000000000001</v>
      </c>
      <c r="BQ904" s="372">
        <v>16.149000000000001</v>
      </c>
      <c r="BR904" s="372">
        <v>17.164999999999999</v>
      </c>
      <c r="BS904" s="372">
        <v>19.11</v>
      </c>
    </row>
    <row r="905" spans="1:71" x14ac:dyDescent="0.2">
      <c r="A905" s="265">
        <f t="shared" si="433"/>
        <v>12.940000000000001</v>
      </c>
      <c r="B905" s="265">
        <f t="shared" si="434"/>
        <v>11.928000000000001</v>
      </c>
      <c r="C905" s="265">
        <f t="shared" si="411"/>
        <v>14.054500000000001</v>
      </c>
      <c r="D905" s="265">
        <f t="shared" si="435"/>
        <v>903</v>
      </c>
      <c r="E905" s="373">
        <f t="shared" si="436"/>
        <v>29.66735112936345</v>
      </c>
      <c r="F905" s="373">
        <f t="shared" si="437"/>
        <v>2.4722792607802875</v>
      </c>
      <c r="G905" s="373">
        <f t="shared" si="438"/>
        <v>38.667351129363453</v>
      </c>
      <c r="H905" s="374">
        <f t="shared" si="439"/>
        <v>0.99656654375109555</v>
      </c>
      <c r="I905" s="374">
        <f t="shared" si="412"/>
        <v>0.96110381594308891</v>
      </c>
      <c r="J905" s="374">
        <f t="shared" si="413"/>
        <v>0.96876161048568177</v>
      </c>
      <c r="K905" s="265" cm="1">
        <f t="array" ref="K905">$G905^gamma_drug4/($G905^gamma_drug4+(AGE_50_drug4+9)^gamma_drug4)</f>
        <v>1</v>
      </c>
      <c r="L905" s="264">
        <f t="shared" si="414"/>
        <v>903</v>
      </c>
      <c r="M905" s="264">
        <f t="shared" si="415"/>
        <v>-0.17549999999999999</v>
      </c>
      <c r="N905" s="264">
        <f t="shared" si="416"/>
        <v>12.9397</v>
      </c>
      <c r="O905" s="264">
        <f t="shared" si="417"/>
        <v>0.12167500000000001</v>
      </c>
      <c r="P905" s="264">
        <f t="shared" si="418"/>
        <v>8.9939999999999998</v>
      </c>
      <c r="Q905" s="264">
        <f t="shared" si="419"/>
        <v>9.8195000000000014</v>
      </c>
      <c r="R905" s="264">
        <f t="shared" si="420"/>
        <v>10.341999999999999</v>
      </c>
      <c r="S905" s="264">
        <f t="shared" si="421"/>
        <v>10.631499999999999</v>
      </c>
      <c r="T905" s="264">
        <f t="shared" si="422"/>
        <v>11.096499999999999</v>
      </c>
      <c r="U905" s="264">
        <f t="shared" si="423"/>
        <v>11.423999999999999</v>
      </c>
      <c r="V905" s="264">
        <f t="shared" si="424"/>
        <v>11.928000000000001</v>
      </c>
      <c r="W905" s="264">
        <f t="shared" si="425"/>
        <v>12.940000000000001</v>
      </c>
      <c r="X905" s="264">
        <f t="shared" si="426"/>
        <v>14.054500000000001</v>
      </c>
      <c r="Y905" s="264">
        <f t="shared" si="427"/>
        <v>14.6995</v>
      </c>
      <c r="Z905" s="264">
        <f t="shared" si="428"/>
        <v>15.156500000000001</v>
      </c>
      <c r="AA905" s="264">
        <f t="shared" si="429"/>
        <v>15.864999999999998</v>
      </c>
      <c r="AB905" s="264">
        <f t="shared" si="430"/>
        <v>16.346</v>
      </c>
      <c r="AC905" s="264">
        <f t="shared" si="431"/>
        <v>17.304500000000001</v>
      </c>
      <c r="AD905" s="264">
        <f t="shared" si="432"/>
        <v>19.108499999999999</v>
      </c>
      <c r="AF905" s="266">
        <v>903</v>
      </c>
      <c r="AG905" s="266">
        <v>-4.1599999999999998E-2</v>
      </c>
      <c r="AH905" s="266">
        <v>13.2395</v>
      </c>
      <c r="AI905" s="266">
        <v>0.11762</v>
      </c>
      <c r="AJ905" s="266">
        <v>9.23</v>
      </c>
      <c r="AK905" s="266">
        <v>10.086</v>
      </c>
      <c r="AL905" s="266">
        <v>10.622999999999999</v>
      </c>
      <c r="AM905" s="266">
        <v>10.919</v>
      </c>
      <c r="AN905" s="266">
        <v>11.391999999999999</v>
      </c>
      <c r="AO905" s="266">
        <v>11.724</v>
      </c>
      <c r="AP905" s="266">
        <v>12.231</v>
      </c>
      <c r="AQ905" s="266">
        <v>13.24</v>
      </c>
      <c r="AR905" s="266">
        <v>14.335000000000001</v>
      </c>
      <c r="AS905" s="266">
        <v>14.961</v>
      </c>
      <c r="AT905" s="266">
        <v>15.401</v>
      </c>
      <c r="AU905" s="266">
        <v>16.077999999999999</v>
      </c>
      <c r="AV905" s="266">
        <v>16.533999999999999</v>
      </c>
      <c r="AW905" s="266">
        <v>17.434000000000001</v>
      </c>
      <c r="AX905" s="266">
        <v>19.096</v>
      </c>
      <c r="BA905" s="372">
        <v>903</v>
      </c>
      <c r="BB905" s="372">
        <v>-0.30940000000000001</v>
      </c>
      <c r="BC905" s="372">
        <v>12.639900000000001</v>
      </c>
      <c r="BD905" s="372">
        <v>0.12573000000000001</v>
      </c>
      <c r="BE905" s="372">
        <v>8.7579999999999991</v>
      </c>
      <c r="BF905" s="372">
        <v>9.5530000000000008</v>
      </c>
      <c r="BG905" s="372">
        <v>10.061</v>
      </c>
      <c r="BH905" s="372">
        <v>10.343999999999999</v>
      </c>
      <c r="BI905" s="372">
        <v>10.801</v>
      </c>
      <c r="BJ905" s="372">
        <v>11.124000000000001</v>
      </c>
      <c r="BK905" s="372">
        <v>11.625</v>
      </c>
      <c r="BL905" s="372">
        <v>12.64</v>
      </c>
      <c r="BM905" s="372">
        <v>13.773999999999999</v>
      </c>
      <c r="BN905" s="372">
        <v>14.438000000000001</v>
      </c>
      <c r="BO905" s="372">
        <v>14.912000000000001</v>
      </c>
      <c r="BP905" s="372">
        <v>15.651999999999999</v>
      </c>
      <c r="BQ905" s="372">
        <v>16.158000000000001</v>
      </c>
      <c r="BR905" s="372">
        <v>17.175000000000001</v>
      </c>
      <c r="BS905" s="372">
        <v>19.120999999999999</v>
      </c>
    </row>
    <row r="906" spans="1:71" x14ac:dyDescent="0.2">
      <c r="A906" s="265">
        <f t="shared" si="433"/>
        <v>12.946000000000002</v>
      </c>
      <c r="B906" s="265">
        <f t="shared" si="434"/>
        <v>11.934000000000001</v>
      </c>
      <c r="C906" s="265">
        <f t="shared" si="411"/>
        <v>14.061</v>
      </c>
      <c r="D906" s="265">
        <f t="shared" si="435"/>
        <v>904</v>
      </c>
      <c r="E906" s="373">
        <f t="shared" si="436"/>
        <v>29.700205338809035</v>
      </c>
      <c r="F906" s="373">
        <f t="shared" si="437"/>
        <v>2.4750171115674195</v>
      </c>
      <c r="G906" s="373">
        <f t="shared" si="438"/>
        <v>38.700205338809035</v>
      </c>
      <c r="H906" s="374">
        <f t="shared" si="439"/>
        <v>0.99657916181561235</v>
      </c>
      <c r="I906" s="374">
        <f t="shared" si="412"/>
        <v>0.96119958668181671</v>
      </c>
      <c r="J906" s="374">
        <f t="shared" si="413"/>
        <v>0.96882836668144401</v>
      </c>
      <c r="K906" s="265" cm="1">
        <f t="array" ref="K906">$G906^gamma_drug4/($G906^gamma_drug4+(AGE_50_drug4+9)^gamma_drug4)</f>
        <v>1</v>
      </c>
      <c r="L906" s="264">
        <f t="shared" si="414"/>
        <v>904</v>
      </c>
      <c r="M906" s="264">
        <f t="shared" si="415"/>
        <v>-0.17560000000000001</v>
      </c>
      <c r="N906" s="264">
        <f t="shared" si="416"/>
        <v>12.94595</v>
      </c>
      <c r="O906" s="264">
        <f t="shared" si="417"/>
        <v>0.12168499999999999</v>
      </c>
      <c r="P906" s="264">
        <f t="shared" si="418"/>
        <v>8.9980000000000011</v>
      </c>
      <c r="Q906" s="264">
        <f t="shared" si="419"/>
        <v>9.8239999999999998</v>
      </c>
      <c r="R906" s="264">
        <f t="shared" si="420"/>
        <v>10.346500000000001</v>
      </c>
      <c r="S906" s="264">
        <f t="shared" si="421"/>
        <v>10.6365</v>
      </c>
      <c r="T906" s="264">
        <f t="shared" si="422"/>
        <v>11.1015</v>
      </c>
      <c r="U906" s="264">
        <f t="shared" si="423"/>
        <v>11.429500000000001</v>
      </c>
      <c r="V906" s="264">
        <f t="shared" si="424"/>
        <v>11.934000000000001</v>
      </c>
      <c r="W906" s="264">
        <f t="shared" si="425"/>
        <v>12.946000000000002</v>
      </c>
      <c r="X906" s="264">
        <f t="shared" si="426"/>
        <v>14.061</v>
      </c>
      <c r="Y906" s="264">
        <f t="shared" si="427"/>
        <v>14.707000000000001</v>
      </c>
      <c r="Z906" s="264">
        <f t="shared" si="428"/>
        <v>15.164</v>
      </c>
      <c r="AA906" s="264">
        <f t="shared" si="429"/>
        <v>15.872999999999999</v>
      </c>
      <c r="AB906" s="264">
        <f t="shared" si="430"/>
        <v>16.354500000000002</v>
      </c>
      <c r="AC906" s="264">
        <f t="shared" si="431"/>
        <v>17.313000000000002</v>
      </c>
      <c r="AD906" s="264">
        <f t="shared" si="432"/>
        <v>19.118500000000001</v>
      </c>
      <c r="AF906" s="266">
        <v>904</v>
      </c>
      <c r="AG906" s="266">
        <v>-4.1700000000000001E-2</v>
      </c>
      <c r="AH906" s="266">
        <v>13.2455</v>
      </c>
      <c r="AI906" s="266">
        <v>0.11763</v>
      </c>
      <c r="AJ906" s="266">
        <v>9.234</v>
      </c>
      <c r="AK906" s="266">
        <v>10.09</v>
      </c>
      <c r="AL906" s="266">
        <v>10.627000000000001</v>
      </c>
      <c r="AM906" s="266">
        <v>10.923999999999999</v>
      </c>
      <c r="AN906" s="266">
        <v>11.397</v>
      </c>
      <c r="AO906" s="266">
        <v>11.728999999999999</v>
      </c>
      <c r="AP906" s="266">
        <v>12.237</v>
      </c>
      <c r="AQ906" s="266">
        <v>13.246</v>
      </c>
      <c r="AR906" s="266">
        <v>14.340999999999999</v>
      </c>
      <c r="AS906" s="266">
        <v>14.968</v>
      </c>
      <c r="AT906" s="266">
        <v>15.407999999999999</v>
      </c>
      <c r="AU906" s="266">
        <v>16.085999999999999</v>
      </c>
      <c r="AV906" s="266">
        <v>16.542000000000002</v>
      </c>
      <c r="AW906" s="266">
        <v>17.442</v>
      </c>
      <c r="AX906" s="266">
        <v>19.105</v>
      </c>
      <c r="BA906" s="372">
        <v>904</v>
      </c>
      <c r="BB906" s="372">
        <v>-0.3095</v>
      </c>
      <c r="BC906" s="372">
        <v>12.6464</v>
      </c>
      <c r="BD906" s="372">
        <v>0.12573999999999999</v>
      </c>
      <c r="BE906" s="372">
        <v>8.7620000000000005</v>
      </c>
      <c r="BF906" s="372">
        <v>9.5579999999999998</v>
      </c>
      <c r="BG906" s="372">
        <v>10.066000000000001</v>
      </c>
      <c r="BH906" s="372">
        <v>10.349</v>
      </c>
      <c r="BI906" s="372">
        <v>10.805999999999999</v>
      </c>
      <c r="BJ906" s="372">
        <v>11.13</v>
      </c>
      <c r="BK906" s="372">
        <v>11.631</v>
      </c>
      <c r="BL906" s="372">
        <v>12.646000000000001</v>
      </c>
      <c r="BM906" s="372">
        <v>13.781000000000001</v>
      </c>
      <c r="BN906" s="372">
        <v>14.446</v>
      </c>
      <c r="BO906" s="372">
        <v>14.92</v>
      </c>
      <c r="BP906" s="372">
        <v>15.66</v>
      </c>
      <c r="BQ906" s="372">
        <v>16.167000000000002</v>
      </c>
      <c r="BR906" s="372">
        <v>17.184000000000001</v>
      </c>
      <c r="BS906" s="372">
        <v>19.132000000000001</v>
      </c>
    </row>
    <row r="907" spans="1:71" x14ac:dyDescent="0.2">
      <c r="A907" s="265">
        <f t="shared" si="433"/>
        <v>12.952500000000001</v>
      </c>
      <c r="B907" s="265">
        <f t="shared" si="434"/>
        <v>11.939500000000001</v>
      </c>
      <c r="C907" s="265">
        <f t="shared" si="411"/>
        <v>14.0685</v>
      </c>
      <c r="D907" s="265">
        <f t="shared" si="435"/>
        <v>905</v>
      </c>
      <c r="E907" s="373">
        <f t="shared" si="436"/>
        <v>29.733059548254619</v>
      </c>
      <c r="F907" s="373">
        <f t="shared" si="437"/>
        <v>2.4777549623545516</v>
      </c>
      <c r="G907" s="373">
        <f t="shared" si="438"/>
        <v>38.733059548254616</v>
      </c>
      <c r="H907" s="374">
        <f t="shared" si="439"/>
        <v>0.99659172301822407</v>
      </c>
      <c r="I907" s="374">
        <f t="shared" si="412"/>
        <v>0.96129505012733751</v>
      </c>
      <c r="J907" s="374">
        <f t="shared" si="413"/>
        <v>0.96889492832774771</v>
      </c>
      <c r="K907" s="265" cm="1">
        <f t="array" ref="K907">$G907^gamma_drug4/($G907^gamma_drug4+(AGE_50_drug4+9)^gamma_drug4)</f>
        <v>1</v>
      </c>
      <c r="L907" s="264">
        <f t="shared" si="414"/>
        <v>905</v>
      </c>
      <c r="M907" s="264">
        <f t="shared" si="415"/>
        <v>-0.1757</v>
      </c>
      <c r="N907" s="264">
        <f t="shared" si="416"/>
        <v>12.952200000000001</v>
      </c>
      <c r="O907" s="264">
        <f t="shared" si="417"/>
        <v>0.1217</v>
      </c>
      <c r="P907" s="264">
        <f t="shared" si="418"/>
        <v>9.0024999999999995</v>
      </c>
      <c r="Q907" s="264">
        <f t="shared" si="419"/>
        <v>9.8279999999999994</v>
      </c>
      <c r="R907" s="264">
        <f t="shared" si="420"/>
        <v>10.3515</v>
      </c>
      <c r="S907" s="264">
        <f t="shared" si="421"/>
        <v>10.641500000000001</v>
      </c>
      <c r="T907" s="264">
        <f t="shared" si="422"/>
        <v>11.106999999999999</v>
      </c>
      <c r="U907" s="264">
        <f t="shared" si="423"/>
        <v>11.4345</v>
      </c>
      <c r="V907" s="264">
        <f t="shared" si="424"/>
        <v>11.939500000000001</v>
      </c>
      <c r="W907" s="264">
        <f t="shared" si="425"/>
        <v>12.952500000000001</v>
      </c>
      <c r="X907" s="264">
        <f t="shared" si="426"/>
        <v>14.0685</v>
      </c>
      <c r="Y907" s="264">
        <f t="shared" si="427"/>
        <v>14.713999999999999</v>
      </c>
      <c r="Z907" s="264">
        <f t="shared" si="428"/>
        <v>15.170999999999999</v>
      </c>
      <c r="AA907" s="264">
        <f t="shared" si="429"/>
        <v>15.881</v>
      </c>
      <c r="AB907" s="264">
        <f t="shared" si="430"/>
        <v>16.363499999999998</v>
      </c>
      <c r="AC907" s="264">
        <f t="shared" si="431"/>
        <v>17.322000000000003</v>
      </c>
      <c r="AD907" s="264">
        <f t="shared" si="432"/>
        <v>19.128999999999998</v>
      </c>
      <c r="AF907" s="266">
        <v>905</v>
      </c>
      <c r="AG907" s="266">
        <v>-4.19E-2</v>
      </c>
      <c r="AH907" s="266">
        <v>13.2515</v>
      </c>
      <c r="AI907" s="266">
        <v>0.11765</v>
      </c>
      <c r="AJ907" s="266">
        <v>9.2379999999999995</v>
      </c>
      <c r="AK907" s="266">
        <v>10.093999999999999</v>
      </c>
      <c r="AL907" s="266">
        <v>10.632</v>
      </c>
      <c r="AM907" s="266">
        <v>10.929</v>
      </c>
      <c r="AN907" s="266">
        <v>11.401999999999999</v>
      </c>
      <c r="AO907" s="266">
        <v>11.734</v>
      </c>
      <c r="AP907" s="266">
        <v>12.242000000000001</v>
      </c>
      <c r="AQ907" s="266">
        <v>13.252000000000001</v>
      </c>
      <c r="AR907" s="266">
        <v>14.348000000000001</v>
      </c>
      <c r="AS907" s="266">
        <v>14.975</v>
      </c>
      <c r="AT907" s="266">
        <v>15.414999999999999</v>
      </c>
      <c r="AU907" s="266">
        <v>16.094000000000001</v>
      </c>
      <c r="AV907" s="266">
        <v>16.550999999999998</v>
      </c>
      <c r="AW907" s="266">
        <v>17.451000000000001</v>
      </c>
      <c r="AX907" s="266">
        <v>19.114999999999998</v>
      </c>
      <c r="BA907" s="372">
        <v>905</v>
      </c>
      <c r="BB907" s="372">
        <v>-0.3095</v>
      </c>
      <c r="BC907" s="372">
        <v>12.652900000000001</v>
      </c>
      <c r="BD907" s="372">
        <v>0.12575</v>
      </c>
      <c r="BE907" s="372">
        <v>8.7669999999999995</v>
      </c>
      <c r="BF907" s="372">
        <v>9.5619999999999994</v>
      </c>
      <c r="BG907" s="372">
        <v>10.071</v>
      </c>
      <c r="BH907" s="372">
        <v>10.353999999999999</v>
      </c>
      <c r="BI907" s="372">
        <v>10.811999999999999</v>
      </c>
      <c r="BJ907" s="372">
        <v>11.135</v>
      </c>
      <c r="BK907" s="372">
        <v>11.637</v>
      </c>
      <c r="BL907" s="372">
        <v>12.653</v>
      </c>
      <c r="BM907" s="372">
        <v>13.789</v>
      </c>
      <c r="BN907" s="372">
        <v>14.452999999999999</v>
      </c>
      <c r="BO907" s="372">
        <v>14.927</v>
      </c>
      <c r="BP907" s="372">
        <v>15.667999999999999</v>
      </c>
      <c r="BQ907" s="372">
        <v>16.175999999999998</v>
      </c>
      <c r="BR907" s="372">
        <v>17.193000000000001</v>
      </c>
      <c r="BS907" s="372">
        <v>19.143000000000001</v>
      </c>
    </row>
    <row r="908" spans="1:71" x14ac:dyDescent="0.2">
      <c r="A908" s="265">
        <f t="shared" si="433"/>
        <v>12.958500000000001</v>
      </c>
      <c r="B908" s="265">
        <f t="shared" si="434"/>
        <v>11.945499999999999</v>
      </c>
      <c r="C908" s="265">
        <f t="shared" si="411"/>
        <v>14.074999999999999</v>
      </c>
      <c r="D908" s="265">
        <f t="shared" si="435"/>
        <v>906</v>
      </c>
      <c r="E908" s="373">
        <f t="shared" si="436"/>
        <v>29.765913757700204</v>
      </c>
      <c r="F908" s="373">
        <f t="shared" si="437"/>
        <v>2.4804928131416837</v>
      </c>
      <c r="G908" s="373">
        <f t="shared" si="438"/>
        <v>38.765913757700204</v>
      </c>
      <c r="H908" s="374">
        <f t="shared" si="439"/>
        <v>0.99660422766191958</v>
      </c>
      <c r="I908" s="374">
        <f t="shared" si="412"/>
        <v>0.96139020747850268</v>
      </c>
      <c r="J908" s="374">
        <f t="shared" si="413"/>
        <v>0.9689612961363897</v>
      </c>
      <c r="K908" s="265" cm="1">
        <f t="array" ref="K908">$G908^gamma_drug4/($G908^gamma_drug4+(AGE_50_drug4+9)^gamma_drug4)</f>
        <v>1</v>
      </c>
      <c r="L908" s="264">
        <f t="shared" si="414"/>
        <v>906</v>
      </c>
      <c r="M908" s="264">
        <f t="shared" si="415"/>
        <v>-0.17579999999999998</v>
      </c>
      <c r="N908" s="264">
        <f t="shared" si="416"/>
        <v>12.958449999999999</v>
      </c>
      <c r="O908" s="264">
        <f t="shared" si="417"/>
        <v>0.12171999999999999</v>
      </c>
      <c r="P908" s="264">
        <f t="shared" si="418"/>
        <v>9.0060000000000002</v>
      </c>
      <c r="Q908" s="264">
        <f t="shared" si="419"/>
        <v>9.8324999999999996</v>
      </c>
      <c r="R908" s="264">
        <f t="shared" si="420"/>
        <v>10.356</v>
      </c>
      <c r="S908" s="264">
        <f t="shared" si="421"/>
        <v>10.646000000000001</v>
      </c>
      <c r="T908" s="264">
        <f t="shared" si="422"/>
        <v>11.112</v>
      </c>
      <c r="U908" s="264">
        <f t="shared" si="423"/>
        <v>11.440000000000001</v>
      </c>
      <c r="V908" s="264">
        <f t="shared" si="424"/>
        <v>11.945499999999999</v>
      </c>
      <c r="W908" s="264">
        <f t="shared" si="425"/>
        <v>12.958500000000001</v>
      </c>
      <c r="X908" s="264">
        <f t="shared" si="426"/>
        <v>14.074999999999999</v>
      </c>
      <c r="Y908" s="264">
        <f t="shared" si="427"/>
        <v>14.721499999999999</v>
      </c>
      <c r="Z908" s="264">
        <f t="shared" si="428"/>
        <v>15.179500000000001</v>
      </c>
      <c r="AA908" s="264">
        <f t="shared" si="429"/>
        <v>15.888999999999999</v>
      </c>
      <c r="AB908" s="264">
        <f t="shared" si="430"/>
        <v>16.372</v>
      </c>
      <c r="AC908" s="264">
        <f t="shared" si="431"/>
        <v>17.331499999999998</v>
      </c>
      <c r="AD908" s="264">
        <f t="shared" si="432"/>
        <v>19.139499999999998</v>
      </c>
      <c r="AF908" s="266">
        <v>906</v>
      </c>
      <c r="AG908" s="266">
        <v>-4.2000000000000003E-2</v>
      </c>
      <c r="AH908" s="266">
        <v>13.2575</v>
      </c>
      <c r="AI908" s="266">
        <v>0.11767</v>
      </c>
      <c r="AJ908" s="266">
        <v>9.2409999999999997</v>
      </c>
      <c r="AK908" s="266">
        <v>10.098000000000001</v>
      </c>
      <c r="AL908" s="266">
        <v>10.635999999999999</v>
      </c>
      <c r="AM908" s="266">
        <v>10.933</v>
      </c>
      <c r="AN908" s="266">
        <v>11.407</v>
      </c>
      <c r="AO908" s="266">
        <v>11.739000000000001</v>
      </c>
      <c r="AP908" s="266">
        <v>12.247999999999999</v>
      </c>
      <c r="AQ908" s="266">
        <v>13.257999999999999</v>
      </c>
      <c r="AR908" s="266">
        <v>14.353999999999999</v>
      </c>
      <c r="AS908" s="266">
        <v>14.981999999999999</v>
      </c>
      <c r="AT908" s="266">
        <v>15.423</v>
      </c>
      <c r="AU908" s="266">
        <v>16.100999999999999</v>
      </c>
      <c r="AV908" s="266">
        <v>16.559000000000001</v>
      </c>
      <c r="AW908" s="266">
        <v>17.46</v>
      </c>
      <c r="AX908" s="266">
        <v>19.125</v>
      </c>
      <c r="BA908" s="372">
        <v>906</v>
      </c>
      <c r="BB908" s="372">
        <v>-0.30959999999999999</v>
      </c>
      <c r="BC908" s="372">
        <v>12.6594</v>
      </c>
      <c r="BD908" s="372">
        <v>0.12576999999999999</v>
      </c>
      <c r="BE908" s="372">
        <v>8.7710000000000008</v>
      </c>
      <c r="BF908" s="372">
        <v>9.5670000000000002</v>
      </c>
      <c r="BG908" s="372">
        <v>10.076000000000001</v>
      </c>
      <c r="BH908" s="372">
        <v>10.359</v>
      </c>
      <c r="BI908" s="372">
        <v>10.817</v>
      </c>
      <c r="BJ908" s="372">
        <v>11.141</v>
      </c>
      <c r="BK908" s="372">
        <v>11.643000000000001</v>
      </c>
      <c r="BL908" s="372">
        <v>12.659000000000001</v>
      </c>
      <c r="BM908" s="372">
        <v>13.795999999999999</v>
      </c>
      <c r="BN908" s="372">
        <v>14.461</v>
      </c>
      <c r="BO908" s="372">
        <v>14.936</v>
      </c>
      <c r="BP908" s="372">
        <v>15.677</v>
      </c>
      <c r="BQ908" s="372">
        <v>16.184999999999999</v>
      </c>
      <c r="BR908" s="372">
        <v>17.202999999999999</v>
      </c>
      <c r="BS908" s="372">
        <v>19.154</v>
      </c>
    </row>
    <row r="909" spans="1:71" x14ac:dyDescent="0.2">
      <c r="A909" s="265">
        <f t="shared" si="433"/>
        <v>12.964500000000001</v>
      </c>
      <c r="B909" s="265">
        <f t="shared" si="434"/>
        <v>11.9505</v>
      </c>
      <c r="C909" s="265">
        <f t="shared" si="411"/>
        <v>14.082000000000001</v>
      </c>
      <c r="D909" s="265">
        <f t="shared" si="435"/>
        <v>907</v>
      </c>
      <c r="E909" s="373">
        <f t="shared" si="436"/>
        <v>29.798767967145789</v>
      </c>
      <c r="F909" s="373">
        <f t="shared" si="437"/>
        <v>2.4832306639288158</v>
      </c>
      <c r="G909" s="373">
        <f t="shared" si="438"/>
        <v>38.798767967145793</v>
      </c>
      <c r="H909" s="374">
        <f t="shared" si="439"/>
        <v>0.99661667604782755</v>
      </c>
      <c r="I909" s="374">
        <f t="shared" si="412"/>
        <v>0.96148505992874034</v>
      </c>
      <c r="J909" s="374">
        <f t="shared" si="413"/>
        <v>0.96902747081606055</v>
      </c>
      <c r="K909" s="265" cm="1">
        <f t="array" ref="K909">$G909^gamma_drug4/($G909^gamma_drug4+(AGE_50_drug4+9)^gamma_drug4)</f>
        <v>1</v>
      </c>
      <c r="L909" s="264">
        <f t="shared" si="414"/>
        <v>907</v>
      </c>
      <c r="M909" s="264">
        <f t="shared" si="415"/>
        <v>-0.17595</v>
      </c>
      <c r="N909" s="264">
        <f t="shared" si="416"/>
        <v>12.964650000000001</v>
      </c>
      <c r="O909" s="264">
        <f t="shared" si="417"/>
        <v>0.12173500000000001</v>
      </c>
      <c r="P909" s="264">
        <f t="shared" si="418"/>
        <v>9.01</v>
      </c>
      <c r="Q909" s="264">
        <f t="shared" si="419"/>
        <v>9.8374999999999986</v>
      </c>
      <c r="R909" s="264">
        <f t="shared" si="420"/>
        <v>10.361000000000001</v>
      </c>
      <c r="S909" s="264">
        <f t="shared" si="421"/>
        <v>10.651</v>
      </c>
      <c r="T909" s="264">
        <f t="shared" si="422"/>
        <v>11.117000000000001</v>
      </c>
      <c r="U909" s="264">
        <f t="shared" si="423"/>
        <v>11.445</v>
      </c>
      <c r="V909" s="264">
        <f t="shared" si="424"/>
        <v>11.9505</v>
      </c>
      <c r="W909" s="264">
        <f t="shared" si="425"/>
        <v>12.964500000000001</v>
      </c>
      <c r="X909" s="264">
        <f t="shared" si="426"/>
        <v>14.082000000000001</v>
      </c>
      <c r="Y909" s="264">
        <f t="shared" si="427"/>
        <v>14.728999999999999</v>
      </c>
      <c r="Z909" s="264">
        <f t="shared" si="428"/>
        <v>15.186499999999999</v>
      </c>
      <c r="AA909" s="264">
        <f t="shared" si="429"/>
        <v>15.897000000000002</v>
      </c>
      <c r="AB909" s="264">
        <f t="shared" si="430"/>
        <v>16.380000000000003</v>
      </c>
      <c r="AC909" s="264">
        <f t="shared" si="431"/>
        <v>17.340499999999999</v>
      </c>
      <c r="AD909" s="264">
        <f t="shared" si="432"/>
        <v>19.149999999999999</v>
      </c>
      <c r="AF909" s="266">
        <v>907</v>
      </c>
      <c r="AG909" s="266">
        <v>-4.2200000000000001E-2</v>
      </c>
      <c r="AH909" s="266">
        <v>13.263400000000001</v>
      </c>
      <c r="AI909" s="266">
        <v>0.11769</v>
      </c>
      <c r="AJ909" s="266">
        <v>9.2449999999999992</v>
      </c>
      <c r="AK909" s="266">
        <v>10.103</v>
      </c>
      <c r="AL909" s="266">
        <v>10.641</v>
      </c>
      <c r="AM909" s="266">
        <v>10.938000000000001</v>
      </c>
      <c r="AN909" s="266">
        <v>11.412000000000001</v>
      </c>
      <c r="AO909" s="266">
        <v>11.744</v>
      </c>
      <c r="AP909" s="266">
        <v>12.253</v>
      </c>
      <c r="AQ909" s="266">
        <v>13.263</v>
      </c>
      <c r="AR909" s="266">
        <v>14.361000000000001</v>
      </c>
      <c r="AS909" s="266">
        <v>14.989000000000001</v>
      </c>
      <c r="AT909" s="266">
        <v>15.43</v>
      </c>
      <c r="AU909" s="266">
        <v>16.109000000000002</v>
      </c>
      <c r="AV909" s="266">
        <v>16.567</v>
      </c>
      <c r="AW909" s="266">
        <v>17.468</v>
      </c>
      <c r="AX909" s="266">
        <v>19.135000000000002</v>
      </c>
      <c r="BA909" s="372">
        <v>907</v>
      </c>
      <c r="BB909" s="372">
        <v>-0.30969999999999998</v>
      </c>
      <c r="BC909" s="372">
        <v>12.665900000000001</v>
      </c>
      <c r="BD909" s="372">
        <v>0.12578</v>
      </c>
      <c r="BE909" s="372">
        <v>8.7750000000000004</v>
      </c>
      <c r="BF909" s="372">
        <v>9.5719999999999992</v>
      </c>
      <c r="BG909" s="372">
        <v>10.081</v>
      </c>
      <c r="BH909" s="372">
        <v>10.364000000000001</v>
      </c>
      <c r="BI909" s="372">
        <v>10.821999999999999</v>
      </c>
      <c r="BJ909" s="372">
        <v>11.146000000000001</v>
      </c>
      <c r="BK909" s="372">
        <v>11.648</v>
      </c>
      <c r="BL909" s="372">
        <v>12.666</v>
      </c>
      <c r="BM909" s="372">
        <v>13.803000000000001</v>
      </c>
      <c r="BN909" s="372">
        <v>14.468999999999999</v>
      </c>
      <c r="BO909" s="372">
        <v>14.943</v>
      </c>
      <c r="BP909" s="372">
        <v>15.685</v>
      </c>
      <c r="BQ909" s="372">
        <v>16.193000000000001</v>
      </c>
      <c r="BR909" s="372">
        <v>17.213000000000001</v>
      </c>
      <c r="BS909" s="372">
        <v>19.164999999999999</v>
      </c>
    </row>
    <row r="910" spans="1:71" x14ac:dyDescent="0.2">
      <c r="A910" s="265">
        <f t="shared" si="433"/>
        <v>12.970500000000001</v>
      </c>
      <c r="B910" s="265">
        <f t="shared" si="434"/>
        <v>11.956</v>
      </c>
      <c r="C910" s="265">
        <f t="shared" si="411"/>
        <v>14.089</v>
      </c>
      <c r="D910" s="265">
        <f t="shared" si="435"/>
        <v>908</v>
      </c>
      <c r="E910" s="373">
        <f t="shared" si="436"/>
        <v>29.831622176591377</v>
      </c>
      <c r="F910" s="373">
        <f t="shared" si="437"/>
        <v>2.4859685147159478</v>
      </c>
      <c r="G910" s="373">
        <f t="shared" si="438"/>
        <v>38.831622176591381</v>
      </c>
      <c r="H910" s="374">
        <f t="shared" si="439"/>
        <v>0.99662906847522981</v>
      </c>
      <c r="I910" s="374">
        <f t="shared" si="412"/>
        <v>0.96157960866608438</v>
      </c>
      <c r="J910" s="374">
        <f t="shared" si="413"/>
        <v>0.96909345307236117</v>
      </c>
      <c r="K910" s="265" cm="1">
        <f t="array" ref="K910">$G910^gamma_drug4/($G910^gamma_drug4+(AGE_50_drug4+9)^gamma_drug4)</f>
        <v>1</v>
      </c>
      <c r="L910" s="264">
        <f t="shared" si="414"/>
        <v>908</v>
      </c>
      <c r="M910" s="264">
        <f t="shared" si="415"/>
        <v>-0.17599999999999999</v>
      </c>
      <c r="N910" s="264">
        <f t="shared" si="416"/>
        <v>12.970849999999999</v>
      </c>
      <c r="O910" s="264">
        <f t="shared" si="417"/>
        <v>0.121755</v>
      </c>
      <c r="P910" s="264">
        <f t="shared" si="418"/>
        <v>9.0139999999999993</v>
      </c>
      <c r="Q910" s="264">
        <f t="shared" si="419"/>
        <v>9.8414999999999999</v>
      </c>
      <c r="R910" s="264">
        <f t="shared" si="420"/>
        <v>10.365</v>
      </c>
      <c r="S910" s="264">
        <f t="shared" si="421"/>
        <v>10.6555</v>
      </c>
      <c r="T910" s="264">
        <f t="shared" si="422"/>
        <v>11.122499999999999</v>
      </c>
      <c r="U910" s="264">
        <f t="shared" si="423"/>
        <v>11.4505</v>
      </c>
      <c r="V910" s="264">
        <f t="shared" si="424"/>
        <v>11.956</v>
      </c>
      <c r="W910" s="264">
        <f t="shared" si="425"/>
        <v>12.970500000000001</v>
      </c>
      <c r="X910" s="264">
        <f t="shared" si="426"/>
        <v>14.089</v>
      </c>
      <c r="Y910" s="264">
        <f t="shared" si="427"/>
        <v>14.736000000000001</v>
      </c>
      <c r="Z910" s="264">
        <f t="shared" si="428"/>
        <v>15.193999999999999</v>
      </c>
      <c r="AA910" s="264">
        <f t="shared" si="429"/>
        <v>15.9055</v>
      </c>
      <c r="AB910" s="264">
        <f t="shared" si="430"/>
        <v>16.388500000000001</v>
      </c>
      <c r="AC910" s="264">
        <f t="shared" si="431"/>
        <v>17.349499999999999</v>
      </c>
      <c r="AD910" s="264">
        <f t="shared" si="432"/>
        <v>19.160499999999999</v>
      </c>
      <c r="AF910" s="266">
        <v>908</v>
      </c>
      <c r="AG910" s="266">
        <v>-4.2299999999999997E-2</v>
      </c>
      <c r="AH910" s="266">
        <v>13.269399999999999</v>
      </c>
      <c r="AI910" s="266">
        <v>0.11771</v>
      </c>
      <c r="AJ910" s="266">
        <v>9.2490000000000006</v>
      </c>
      <c r="AK910" s="266">
        <v>10.106999999999999</v>
      </c>
      <c r="AL910" s="266">
        <v>10.645</v>
      </c>
      <c r="AM910" s="266">
        <v>10.942</v>
      </c>
      <c r="AN910" s="266">
        <v>11.417</v>
      </c>
      <c r="AO910" s="266">
        <v>11.749000000000001</v>
      </c>
      <c r="AP910" s="266">
        <v>12.257999999999999</v>
      </c>
      <c r="AQ910" s="266">
        <v>13.269</v>
      </c>
      <c r="AR910" s="266">
        <v>14.368</v>
      </c>
      <c r="AS910" s="266">
        <v>14.996</v>
      </c>
      <c r="AT910" s="266">
        <v>15.436999999999999</v>
      </c>
      <c r="AU910" s="266">
        <v>16.117000000000001</v>
      </c>
      <c r="AV910" s="266">
        <v>16.574999999999999</v>
      </c>
      <c r="AW910" s="266">
        <v>17.477</v>
      </c>
      <c r="AX910" s="266">
        <v>19.145</v>
      </c>
      <c r="BA910" s="372">
        <v>908</v>
      </c>
      <c r="BB910" s="372">
        <v>-0.30969999999999998</v>
      </c>
      <c r="BC910" s="372">
        <v>12.6723</v>
      </c>
      <c r="BD910" s="372">
        <v>0.1258</v>
      </c>
      <c r="BE910" s="372">
        <v>8.7789999999999999</v>
      </c>
      <c r="BF910" s="372">
        <v>9.5760000000000005</v>
      </c>
      <c r="BG910" s="372">
        <v>10.085000000000001</v>
      </c>
      <c r="BH910" s="372">
        <v>10.369</v>
      </c>
      <c r="BI910" s="372">
        <v>10.827999999999999</v>
      </c>
      <c r="BJ910" s="372">
        <v>11.151999999999999</v>
      </c>
      <c r="BK910" s="372">
        <v>11.654</v>
      </c>
      <c r="BL910" s="372">
        <v>12.672000000000001</v>
      </c>
      <c r="BM910" s="372">
        <v>13.81</v>
      </c>
      <c r="BN910" s="372">
        <v>14.476000000000001</v>
      </c>
      <c r="BO910" s="372">
        <v>14.951000000000001</v>
      </c>
      <c r="BP910" s="372">
        <v>15.694000000000001</v>
      </c>
      <c r="BQ910" s="372">
        <v>16.202000000000002</v>
      </c>
      <c r="BR910" s="372">
        <v>17.222000000000001</v>
      </c>
      <c r="BS910" s="372">
        <v>19.175999999999998</v>
      </c>
    </row>
    <row r="911" spans="1:71" x14ac:dyDescent="0.2">
      <c r="A911" s="265">
        <f t="shared" si="433"/>
        <v>12.977</v>
      </c>
      <c r="B911" s="265">
        <f t="shared" si="434"/>
        <v>11.962</v>
      </c>
      <c r="C911" s="265">
        <f t="shared" si="411"/>
        <v>14.095500000000001</v>
      </c>
      <c r="D911" s="265">
        <f t="shared" si="435"/>
        <v>909</v>
      </c>
      <c r="E911" s="373">
        <f t="shared" si="436"/>
        <v>29.864476386036962</v>
      </c>
      <c r="F911" s="373">
        <f t="shared" si="437"/>
        <v>2.4887063655030799</v>
      </c>
      <c r="G911" s="373">
        <f t="shared" si="438"/>
        <v>38.864476386036962</v>
      </c>
      <c r="H911" s="374">
        <f t="shared" si="439"/>
        <v>0.99664140524157396</v>
      </c>
      <c r="I911" s="374">
        <f t="shared" si="412"/>
        <v>0.96167385487320078</v>
      </c>
      <c r="J911" s="374">
        <f t="shared" si="413"/>
        <v>0.96915924360781724</v>
      </c>
      <c r="K911" s="265" cm="1">
        <f t="array" ref="K911">$G911^gamma_drug4/($G911^gamma_drug4+(AGE_50_drug4+9)^gamma_drug4)</f>
        <v>1</v>
      </c>
      <c r="L911" s="264">
        <f t="shared" si="414"/>
        <v>909</v>
      </c>
      <c r="M911" s="264">
        <f t="shared" si="415"/>
        <v>-0.17615</v>
      </c>
      <c r="N911" s="264">
        <f t="shared" si="416"/>
        <v>12.9771</v>
      </c>
      <c r="O911" s="264">
        <f t="shared" si="417"/>
        <v>0.12177</v>
      </c>
      <c r="P911" s="264">
        <f t="shared" si="418"/>
        <v>9.0175000000000001</v>
      </c>
      <c r="Q911" s="264">
        <f t="shared" si="419"/>
        <v>9.8460000000000001</v>
      </c>
      <c r="R911" s="264">
        <f t="shared" si="420"/>
        <v>10.370000000000001</v>
      </c>
      <c r="S911" s="264">
        <f t="shared" si="421"/>
        <v>10.661</v>
      </c>
      <c r="T911" s="264">
        <f t="shared" si="422"/>
        <v>11.127500000000001</v>
      </c>
      <c r="U911" s="264">
        <f t="shared" si="423"/>
        <v>11.455500000000001</v>
      </c>
      <c r="V911" s="264">
        <f t="shared" si="424"/>
        <v>11.962</v>
      </c>
      <c r="W911" s="264">
        <f t="shared" si="425"/>
        <v>12.977</v>
      </c>
      <c r="X911" s="264">
        <f t="shared" si="426"/>
        <v>14.095500000000001</v>
      </c>
      <c r="Y911" s="264">
        <f t="shared" si="427"/>
        <v>14.743500000000001</v>
      </c>
      <c r="Z911" s="264">
        <f t="shared" si="428"/>
        <v>15.202</v>
      </c>
      <c r="AA911" s="264">
        <f t="shared" si="429"/>
        <v>15.913499999999999</v>
      </c>
      <c r="AB911" s="264">
        <f t="shared" si="430"/>
        <v>16.396999999999998</v>
      </c>
      <c r="AC911" s="264">
        <f t="shared" si="431"/>
        <v>17.358499999999999</v>
      </c>
      <c r="AD911" s="264">
        <f t="shared" si="432"/>
        <v>19.170500000000001</v>
      </c>
      <c r="AF911" s="266">
        <v>909</v>
      </c>
      <c r="AG911" s="266">
        <v>-4.2500000000000003E-2</v>
      </c>
      <c r="AH911" s="266">
        <v>13.275399999999999</v>
      </c>
      <c r="AI911" s="266">
        <v>0.11773</v>
      </c>
      <c r="AJ911" s="266">
        <v>9.2520000000000007</v>
      </c>
      <c r="AK911" s="266">
        <v>10.111000000000001</v>
      </c>
      <c r="AL911" s="266">
        <v>10.65</v>
      </c>
      <c r="AM911" s="266">
        <v>10.946999999999999</v>
      </c>
      <c r="AN911" s="266">
        <v>11.422000000000001</v>
      </c>
      <c r="AO911" s="266">
        <v>11.754</v>
      </c>
      <c r="AP911" s="266">
        <v>12.263999999999999</v>
      </c>
      <c r="AQ911" s="266">
        <v>13.275</v>
      </c>
      <c r="AR911" s="266">
        <v>14.374000000000001</v>
      </c>
      <c r="AS911" s="266">
        <v>15.003</v>
      </c>
      <c r="AT911" s="266">
        <v>15.445</v>
      </c>
      <c r="AU911" s="266">
        <v>16.125</v>
      </c>
      <c r="AV911" s="266">
        <v>16.582999999999998</v>
      </c>
      <c r="AW911" s="266">
        <v>17.486000000000001</v>
      </c>
      <c r="AX911" s="266">
        <v>19.155000000000001</v>
      </c>
      <c r="BA911" s="372">
        <v>909</v>
      </c>
      <c r="BB911" s="372">
        <v>-0.30980000000000002</v>
      </c>
      <c r="BC911" s="372">
        <v>12.678800000000001</v>
      </c>
      <c r="BD911" s="372">
        <v>0.12581000000000001</v>
      </c>
      <c r="BE911" s="372">
        <v>8.7829999999999995</v>
      </c>
      <c r="BF911" s="372">
        <v>9.5809999999999995</v>
      </c>
      <c r="BG911" s="372">
        <v>10.09</v>
      </c>
      <c r="BH911" s="372">
        <v>10.375</v>
      </c>
      <c r="BI911" s="372">
        <v>10.833</v>
      </c>
      <c r="BJ911" s="372">
        <v>11.157</v>
      </c>
      <c r="BK911" s="372">
        <v>11.66</v>
      </c>
      <c r="BL911" s="372">
        <v>12.679</v>
      </c>
      <c r="BM911" s="372">
        <v>13.817</v>
      </c>
      <c r="BN911" s="372">
        <v>14.484</v>
      </c>
      <c r="BO911" s="372">
        <v>14.959</v>
      </c>
      <c r="BP911" s="372">
        <v>15.702</v>
      </c>
      <c r="BQ911" s="372">
        <v>16.210999999999999</v>
      </c>
      <c r="BR911" s="372">
        <v>17.231000000000002</v>
      </c>
      <c r="BS911" s="372">
        <v>19.186</v>
      </c>
    </row>
    <row r="912" spans="1:71" x14ac:dyDescent="0.2">
      <c r="A912" s="265">
        <f t="shared" si="433"/>
        <v>12.983000000000001</v>
      </c>
      <c r="B912" s="265">
        <f t="shared" si="434"/>
        <v>11.967500000000001</v>
      </c>
      <c r="C912" s="265">
        <f t="shared" si="411"/>
        <v>14.103</v>
      </c>
      <c r="D912" s="265">
        <f t="shared" si="435"/>
        <v>910</v>
      </c>
      <c r="E912" s="373">
        <f t="shared" si="436"/>
        <v>29.897330595482547</v>
      </c>
      <c r="F912" s="373">
        <f t="shared" si="437"/>
        <v>2.4914442162902124</v>
      </c>
      <c r="G912" s="373">
        <f t="shared" si="438"/>
        <v>38.897330595482543</v>
      </c>
      <c r="H912" s="374">
        <f t="shared" si="439"/>
        <v>0.99665368664248599</v>
      </c>
      <c r="I912" s="374">
        <f t="shared" si="412"/>
        <v>0.96176779972741477</v>
      </c>
      <c r="J912" s="374">
        <f t="shared" si="413"/>
        <v>0.96922484312189572</v>
      </c>
      <c r="K912" s="265" cm="1">
        <f t="array" ref="K912">$G912^gamma_drug4/($G912^gamma_drug4+(AGE_50_drug4+9)^gamma_drug4)</f>
        <v>1</v>
      </c>
      <c r="L912" s="264">
        <f t="shared" si="414"/>
        <v>910</v>
      </c>
      <c r="M912" s="264">
        <f t="shared" si="415"/>
        <v>-0.17625000000000002</v>
      </c>
      <c r="N912" s="264">
        <f t="shared" si="416"/>
        <v>12.98335</v>
      </c>
      <c r="O912" s="264">
        <f t="shared" si="417"/>
        <v>0.12179</v>
      </c>
      <c r="P912" s="264">
        <f t="shared" si="418"/>
        <v>9.0214999999999996</v>
      </c>
      <c r="Q912" s="264">
        <f t="shared" si="419"/>
        <v>9.8500000000000014</v>
      </c>
      <c r="R912" s="264">
        <f t="shared" si="420"/>
        <v>10.374500000000001</v>
      </c>
      <c r="S912" s="264">
        <f t="shared" si="421"/>
        <v>10.666</v>
      </c>
      <c r="T912" s="264">
        <f t="shared" si="422"/>
        <v>11.1325</v>
      </c>
      <c r="U912" s="264">
        <f t="shared" si="423"/>
        <v>11.461</v>
      </c>
      <c r="V912" s="264">
        <f t="shared" si="424"/>
        <v>11.967500000000001</v>
      </c>
      <c r="W912" s="264">
        <f t="shared" si="425"/>
        <v>12.983000000000001</v>
      </c>
      <c r="X912" s="264">
        <f t="shared" si="426"/>
        <v>14.103</v>
      </c>
      <c r="Y912" s="264">
        <f t="shared" si="427"/>
        <v>14.751000000000001</v>
      </c>
      <c r="Z912" s="264">
        <f t="shared" si="428"/>
        <v>15.2095</v>
      </c>
      <c r="AA912" s="264">
        <f t="shared" si="429"/>
        <v>15.922000000000001</v>
      </c>
      <c r="AB912" s="264">
        <f t="shared" si="430"/>
        <v>16.4055</v>
      </c>
      <c r="AC912" s="264">
        <f t="shared" si="431"/>
        <v>17.368000000000002</v>
      </c>
      <c r="AD912" s="264">
        <f t="shared" si="432"/>
        <v>19.1815</v>
      </c>
      <c r="AF912" s="266">
        <v>910</v>
      </c>
      <c r="AG912" s="266">
        <v>-4.2599999999999999E-2</v>
      </c>
      <c r="AH912" s="266">
        <v>13.2814</v>
      </c>
      <c r="AI912" s="266">
        <v>0.11774999999999999</v>
      </c>
      <c r="AJ912" s="266">
        <v>9.2560000000000002</v>
      </c>
      <c r="AK912" s="266">
        <v>10.115</v>
      </c>
      <c r="AL912" s="266">
        <v>10.654</v>
      </c>
      <c r="AM912" s="266">
        <v>10.952</v>
      </c>
      <c r="AN912" s="266">
        <v>11.427</v>
      </c>
      <c r="AO912" s="266">
        <v>11.759</v>
      </c>
      <c r="AP912" s="266">
        <v>12.269</v>
      </c>
      <c r="AQ912" s="266">
        <v>13.281000000000001</v>
      </c>
      <c r="AR912" s="266">
        <v>14.381</v>
      </c>
      <c r="AS912" s="266">
        <v>15.01</v>
      </c>
      <c r="AT912" s="266">
        <v>15.452</v>
      </c>
      <c r="AU912" s="266">
        <v>16.132999999999999</v>
      </c>
      <c r="AV912" s="266">
        <v>16.591000000000001</v>
      </c>
      <c r="AW912" s="266">
        <v>17.495000000000001</v>
      </c>
      <c r="AX912" s="266">
        <v>19.164999999999999</v>
      </c>
      <c r="BA912" s="372">
        <v>910</v>
      </c>
      <c r="BB912" s="372">
        <v>-0.30990000000000001</v>
      </c>
      <c r="BC912" s="372">
        <v>12.6853</v>
      </c>
      <c r="BD912" s="372">
        <v>0.12583</v>
      </c>
      <c r="BE912" s="372">
        <v>8.7870000000000008</v>
      </c>
      <c r="BF912" s="372">
        <v>9.5850000000000009</v>
      </c>
      <c r="BG912" s="372">
        <v>10.095000000000001</v>
      </c>
      <c r="BH912" s="372">
        <v>10.38</v>
      </c>
      <c r="BI912" s="372">
        <v>10.837999999999999</v>
      </c>
      <c r="BJ912" s="372">
        <v>11.163</v>
      </c>
      <c r="BK912" s="372">
        <v>11.666</v>
      </c>
      <c r="BL912" s="372">
        <v>12.685</v>
      </c>
      <c r="BM912" s="372">
        <v>13.824999999999999</v>
      </c>
      <c r="BN912" s="372">
        <v>14.492000000000001</v>
      </c>
      <c r="BO912" s="372">
        <v>14.967000000000001</v>
      </c>
      <c r="BP912" s="372">
        <v>15.711</v>
      </c>
      <c r="BQ912" s="372">
        <v>16.22</v>
      </c>
      <c r="BR912" s="372">
        <v>17.241</v>
      </c>
      <c r="BS912" s="372">
        <v>19.198</v>
      </c>
    </row>
    <row r="913" spans="1:71" x14ac:dyDescent="0.2">
      <c r="A913" s="265">
        <f t="shared" si="433"/>
        <v>12.9895</v>
      </c>
      <c r="B913" s="265">
        <f t="shared" si="434"/>
        <v>11.972999999999999</v>
      </c>
      <c r="C913" s="265">
        <f t="shared" si="411"/>
        <v>14.11</v>
      </c>
      <c r="D913" s="265">
        <f t="shared" si="435"/>
        <v>911</v>
      </c>
      <c r="E913" s="373">
        <f t="shared" si="436"/>
        <v>29.930184804928132</v>
      </c>
      <c r="F913" s="373">
        <f t="shared" si="437"/>
        <v>2.4941820670773445</v>
      </c>
      <c r="G913" s="373">
        <f t="shared" si="438"/>
        <v>38.930184804928132</v>
      </c>
      <c r="H913" s="374">
        <f t="shared" si="439"/>
        <v>0.99666591297178331</v>
      </c>
      <c r="I913" s="374">
        <f t="shared" si="412"/>
        <v>0.96186144440073829</v>
      </c>
      <c r="J913" s="374">
        <f t="shared" si="413"/>
        <v>0.96929025231101917</v>
      </c>
      <c r="K913" s="265" cm="1">
        <f t="array" ref="K913">$G913^gamma_drug4/($G913^gamma_drug4+(AGE_50_drug4+9)^gamma_drug4)</f>
        <v>1</v>
      </c>
      <c r="L913" s="264">
        <f t="shared" si="414"/>
        <v>911</v>
      </c>
      <c r="M913" s="264">
        <f t="shared" si="415"/>
        <v>-0.17635000000000001</v>
      </c>
      <c r="N913" s="264">
        <f t="shared" si="416"/>
        <v>12.989550000000001</v>
      </c>
      <c r="O913" s="264">
        <f t="shared" si="417"/>
        <v>0.121805</v>
      </c>
      <c r="P913" s="264">
        <f t="shared" si="418"/>
        <v>9.0259999999999998</v>
      </c>
      <c r="Q913" s="264">
        <f t="shared" si="419"/>
        <v>9.8544999999999998</v>
      </c>
      <c r="R913" s="264">
        <f t="shared" si="420"/>
        <v>10.379</v>
      </c>
      <c r="S913" s="264">
        <f t="shared" si="421"/>
        <v>10.670500000000001</v>
      </c>
      <c r="T913" s="264">
        <f t="shared" si="422"/>
        <v>11.137499999999999</v>
      </c>
      <c r="U913" s="264">
        <f t="shared" si="423"/>
        <v>11.4665</v>
      </c>
      <c r="V913" s="264">
        <f t="shared" si="424"/>
        <v>11.972999999999999</v>
      </c>
      <c r="W913" s="264">
        <f t="shared" si="425"/>
        <v>12.9895</v>
      </c>
      <c r="X913" s="264">
        <f t="shared" si="426"/>
        <v>14.11</v>
      </c>
      <c r="Y913" s="264">
        <f t="shared" si="427"/>
        <v>14.757999999999999</v>
      </c>
      <c r="Z913" s="264">
        <f t="shared" si="428"/>
        <v>15.217500000000001</v>
      </c>
      <c r="AA913" s="264">
        <f t="shared" si="429"/>
        <v>15.929500000000001</v>
      </c>
      <c r="AB913" s="264">
        <f t="shared" si="430"/>
        <v>16.413499999999999</v>
      </c>
      <c r="AC913" s="264">
        <f t="shared" si="431"/>
        <v>17.377500000000001</v>
      </c>
      <c r="AD913" s="264">
        <f t="shared" si="432"/>
        <v>19.191499999999998</v>
      </c>
      <c r="AF913" s="266">
        <v>911</v>
      </c>
      <c r="AG913" s="266">
        <v>-4.2799999999999998E-2</v>
      </c>
      <c r="AH913" s="266">
        <v>13.2873</v>
      </c>
      <c r="AI913" s="266">
        <v>0.11777</v>
      </c>
      <c r="AJ913" s="266">
        <v>9.26</v>
      </c>
      <c r="AK913" s="266">
        <v>10.119</v>
      </c>
      <c r="AL913" s="266">
        <v>10.657999999999999</v>
      </c>
      <c r="AM913" s="266">
        <v>10.956</v>
      </c>
      <c r="AN913" s="266">
        <v>11.430999999999999</v>
      </c>
      <c r="AO913" s="266">
        <v>11.763999999999999</v>
      </c>
      <c r="AP913" s="266">
        <v>12.273999999999999</v>
      </c>
      <c r="AQ913" s="266">
        <v>13.287000000000001</v>
      </c>
      <c r="AR913" s="266">
        <v>14.388</v>
      </c>
      <c r="AS913" s="266">
        <v>15.016999999999999</v>
      </c>
      <c r="AT913" s="266">
        <v>15.46</v>
      </c>
      <c r="AU913" s="266">
        <v>16.14</v>
      </c>
      <c r="AV913" s="266">
        <v>16.599</v>
      </c>
      <c r="AW913" s="266">
        <v>17.504000000000001</v>
      </c>
      <c r="AX913" s="266">
        <v>19.175000000000001</v>
      </c>
      <c r="BA913" s="372">
        <v>911</v>
      </c>
      <c r="BB913" s="372">
        <v>-0.30990000000000001</v>
      </c>
      <c r="BC913" s="372">
        <v>12.691800000000001</v>
      </c>
      <c r="BD913" s="372">
        <v>0.12584000000000001</v>
      </c>
      <c r="BE913" s="372">
        <v>8.7919999999999998</v>
      </c>
      <c r="BF913" s="372">
        <v>9.59</v>
      </c>
      <c r="BG913" s="372">
        <v>10.1</v>
      </c>
      <c r="BH913" s="372">
        <v>10.385</v>
      </c>
      <c r="BI913" s="372">
        <v>10.843999999999999</v>
      </c>
      <c r="BJ913" s="372">
        <v>11.169</v>
      </c>
      <c r="BK913" s="372">
        <v>11.672000000000001</v>
      </c>
      <c r="BL913" s="372">
        <v>12.692</v>
      </c>
      <c r="BM913" s="372">
        <v>13.832000000000001</v>
      </c>
      <c r="BN913" s="372">
        <v>14.499000000000001</v>
      </c>
      <c r="BO913" s="372">
        <v>14.975</v>
      </c>
      <c r="BP913" s="372">
        <v>15.718999999999999</v>
      </c>
      <c r="BQ913" s="372">
        <v>16.228000000000002</v>
      </c>
      <c r="BR913" s="372">
        <v>17.251000000000001</v>
      </c>
      <c r="BS913" s="372">
        <v>19.207999999999998</v>
      </c>
    </row>
    <row r="914" spans="1:71" x14ac:dyDescent="0.2">
      <c r="A914" s="265">
        <f t="shared" si="433"/>
        <v>12.9955</v>
      </c>
      <c r="B914" s="265">
        <f t="shared" si="434"/>
        <v>11.978999999999999</v>
      </c>
      <c r="C914" s="265">
        <f t="shared" si="411"/>
        <v>14.1165</v>
      </c>
      <c r="D914" s="265">
        <f t="shared" si="435"/>
        <v>912</v>
      </c>
      <c r="E914" s="373">
        <f t="shared" si="436"/>
        <v>29.963039014373717</v>
      </c>
      <c r="F914" s="373">
        <f t="shared" si="437"/>
        <v>2.4969199178644765</v>
      </c>
      <c r="G914" s="373">
        <f t="shared" si="438"/>
        <v>38.96303901437372</v>
      </c>
      <c r="H914" s="374">
        <f t="shared" si="439"/>
        <v>0.99667808452148676</v>
      </c>
      <c r="I914" s="374">
        <f t="shared" si="412"/>
        <v>0.96195479005989615</v>
      </c>
      <c r="J914" s="374">
        <f t="shared" si="413"/>
        <v>0.96935547186858184</v>
      </c>
      <c r="K914" s="265" cm="1">
        <f t="array" ref="K914">$G914^gamma_drug4/($G914^gamma_drug4+(AGE_50_drug4+9)^gamma_drug4)</f>
        <v>1</v>
      </c>
      <c r="L914" s="264">
        <f t="shared" si="414"/>
        <v>912</v>
      </c>
      <c r="M914" s="264">
        <f t="shared" si="415"/>
        <v>-0.17645</v>
      </c>
      <c r="N914" s="264">
        <f t="shared" si="416"/>
        <v>12.995750000000001</v>
      </c>
      <c r="O914" s="264">
        <f t="shared" si="417"/>
        <v>0.12182</v>
      </c>
      <c r="P914" s="264">
        <f t="shared" si="418"/>
        <v>9.0294999999999987</v>
      </c>
      <c r="Q914" s="264">
        <f t="shared" si="419"/>
        <v>9.859</v>
      </c>
      <c r="R914" s="264">
        <f t="shared" si="420"/>
        <v>10.384</v>
      </c>
      <c r="S914" s="264">
        <f t="shared" si="421"/>
        <v>10.6755</v>
      </c>
      <c r="T914" s="264">
        <f t="shared" si="422"/>
        <v>11.1425</v>
      </c>
      <c r="U914" s="264">
        <f t="shared" si="423"/>
        <v>11.471499999999999</v>
      </c>
      <c r="V914" s="264">
        <f t="shared" si="424"/>
        <v>11.978999999999999</v>
      </c>
      <c r="W914" s="264">
        <f t="shared" si="425"/>
        <v>12.9955</v>
      </c>
      <c r="X914" s="264">
        <f t="shared" si="426"/>
        <v>14.1165</v>
      </c>
      <c r="Y914" s="264">
        <f t="shared" si="427"/>
        <v>14.765499999999999</v>
      </c>
      <c r="Z914" s="264">
        <f t="shared" si="428"/>
        <v>15.225000000000001</v>
      </c>
      <c r="AA914" s="264">
        <f t="shared" si="429"/>
        <v>15.9375</v>
      </c>
      <c r="AB914" s="264">
        <f t="shared" si="430"/>
        <v>16.422499999999999</v>
      </c>
      <c r="AC914" s="264">
        <f t="shared" si="431"/>
        <v>17.386000000000003</v>
      </c>
      <c r="AD914" s="264">
        <f t="shared" si="432"/>
        <v>19.201999999999998</v>
      </c>
      <c r="AF914" s="266">
        <v>912</v>
      </c>
      <c r="AG914" s="266">
        <v>-4.2900000000000001E-2</v>
      </c>
      <c r="AH914" s="266">
        <v>13.2933</v>
      </c>
      <c r="AI914" s="266">
        <v>0.11779000000000001</v>
      </c>
      <c r="AJ914" s="266">
        <v>9.2629999999999999</v>
      </c>
      <c r="AK914" s="266">
        <v>10.122999999999999</v>
      </c>
      <c r="AL914" s="266">
        <v>10.663</v>
      </c>
      <c r="AM914" s="266">
        <v>10.961</v>
      </c>
      <c r="AN914" s="266">
        <v>11.436</v>
      </c>
      <c r="AO914" s="266">
        <v>11.769</v>
      </c>
      <c r="AP914" s="266">
        <v>12.28</v>
      </c>
      <c r="AQ914" s="266">
        <v>13.292999999999999</v>
      </c>
      <c r="AR914" s="266">
        <v>14.394</v>
      </c>
      <c r="AS914" s="266">
        <v>15.023999999999999</v>
      </c>
      <c r="AT914" s="266">
        <v>15.467000000000001</v>
      </c>
      <c r="AU914" s="266">
        <v>16.148</v>
      </c>
      <c r="AV914" s="266">
        <v>16.608000000000001</v>
      </c>
      <c r="AW914" s="266">
        <v>17.512</v>
      </c>
      <c r="AX914" s="266">
        <v>19.184999999999999</v>
      </c>
      <c r="BA914" s="372">
        <v>912</v>
      </c>
      <c r="BB914" s="372">
        <v>-0.31</v>
      </c>
      <c r="BC914" s="372">
        <v>12.6982</v>
      </c>
      <c r="BD914" s="372">
        <v>0.12584999999999999</v>
      </c>
      <c r="BE914" s="372">
        <v>8.7959999999999994</v>
      </c>
      <c r="BF914" s="372">
        <v>9.5950000000000006</v>
      </c>
      <c r="BG914" s="372">
        <v>10.105</v>
      </c>
      <c r="BH914" s="372">
        <v>10.39</v>
      </c>
      <c r="BI914" s="372">
        <v>10.849</v>
      </c>
      <c r="BJ914" s="372">
        <v>11.173999999999999</v>
      </c>
      <c r="BK914" s="372">
        <v>11.678000000000001</v>
      </c>
      <c r="BL914" s="372">
        <v>12.698</v>
      </c>
      <c r="BM914" s="372">
        <v>13.839</v>
      </c>
      <c r="BN914" s="372">
        <v>14.507</v>
      </c>
      <c r="BO914" s="372">
        <v>14.983000000000001</v>
      </c>
      <c r="BP914" s="372">
        <v>15.727</v>
      </c>
      <c r="BQ914" s="372">
        <v>16.236999999999998</v>
      </c>
      <c r="BR914" s="372">
        <v>17.260000000000002</v>
      </c>
      <c r="BS914" s="372">
        <v>19.219000000000001</v>
      </c>
    </row>
    <row r="915" spans="1:71" x14ac:dyDescent="0.2">
      <c r="A915" s="265">
        <f t="shared" si="433"/>
        <v>13.001999999999999</v>
      </c>
      <c r="B915" s="265">
        <f t="shared" si="434"/>
        <v>11.984</v>
      </c>
      <c r="C915" s="265">
        <f t="shared" si="411"/>
        <v>14.1235</v>
      </c>
      <c r="D915" s="265">
        <f t="shared" si="435"/>
        <v>913</v>
      </c>
      <c r="E915" s="373">
        <f t="shared" si="436"/>
        <v>29.995893223819301</v>
      </c>
      <c r="F915" s="373">
        <f t="shared" si="437"/>
        <v>2.4996577686516086</v>
      </c>
      <c r="G915" s="373">
        <f t="shared" si="438"/>
        <v>38.995893223819301</v>
      </c>
      <c r="H915" s="374">
        <f t="shared" si="439"/>
        <v>0.99669020158183308</v>
      </c>
      <c r="I915" s="374">
        <f t="shared" si="412"/>
        <v>0.96204783786635262</v>
      </c>
      <c r="J915" s="374">
        <f t="shared" si="413"/>
        <v>0.96942050248496403</v>
      </c>
      <c r="K915" s="265" cm="1">
        <f t="array" ref="K915">$G915^gamma_drug4/($G915^gamma_drug4+(AGE_50_drug4+9)^gamma_drug4)</f>
        <v>1</v>
      </c>
      <c r="L915" s="264">
        <f t="shared" si="414"/>
        <v>913</v>
      </c>
      <c r="M915" s="264">
        <f t="shared" si="415"/>
        <v>-0.17659999999999998</v>
      </c>
      <c r="N915" s="264">
        <f t="shared" si="416"/>
        <v>13.002000000000001</v>
      </c>
      <c r="O915" s="264">
        <f t="shared" si="417"/>
        <v>0.12184</v>
      </c>
      <c r="P915" s="264">
        <f t="shared" si="418"/>
        <v>9.0335000000000001</v>
      </c>
      <c r="Q915" s="264">
        <f t="shared" si="419"/>
        <v>9.8629999999999995</v>
      </c>
      <c r="R915" s="264">
        <f t="shared" si="420"/>
        <v>10.388500000000001</v>
      </c>
      <c r="S915" s="264">
        <f t="shared" si="421"/>
        <v>10.68</v>
      </c>
      <c r="T915" s="264">
        <f t="shared" si="422"/>
        <v>11.147500000000001</v>
      </c>
      <c r="U915" s="264">
        <f t="shared" si="423"/>
        <v>11.477</v>
      </c>
      <c r="V915" s="264">
        <f t="shared" si="424"/>
        <v>11.984</v>
      </c>
      <c r="W915" s="264">
        <f t="shared" si="425"/>
        <v>13.001999999999999</v>
      </c>
      <c r="X915" s="264">
        <f t="shared" si="426"/>
        <v>14.1235</v>
      </c>
      <c r="Y915" s="264">
        <f t="shared" si="427"/>
        <v>14.772500000000001</v>
      </c>
      <c r="Z915" s="264">
        <f t="shared" si="428"/>
        <v>15.2325</v>
      </c>
      <c r="AA915" s="264">
        <f t="shared" si="429"/>
        <v>15.946</v>
      </c>
      <c r="AB915" s="264">
        <f t="shared" si="430"/>
        <v>16.430999999999997</v>
      </c>
      <c r="AC915" s="264">
        <f t="shared" si="431"/>
        <v>17.395499999999998</v>
      </c>
      <c r="AD915" s="264">
        <f t="shared" si="432"/>
        <v>19.212499999999999</v>
      </c>
      <c r="AF915" s="266">
        <v>913</v>
      </c>
      <c r="AG915" s="266">
        <v>-4.3099999999999999E-2</v>
      </c>
      <c r="AH915" s="266">
        <v>13.299300000000001</v>
      </c>
      <c r="AI915" s="266">
        <v>0.11781</v>
      </c>
      <c r="AJ915" s="266">
        <v>9.2669999999999995</v>
      </c>
      <c r="AK915" s="266">
        <v>10.127000000000001</v>
      </c>
      <c r="AL915" s="266">
        <v>10.667</v>
      </c>
      <c r="AM915" s="266">
        <v>10.965</v>
      </c>
      <c r="AN915" s="266">
        <v>11.441000000000001</v>
      </c>
      <c r="AO915" s="266">
        <v>11.773999999999999</v>
      </c>
      <c r="AP915" s="266">
        <v>12.285</v>
      </c>
      <c r="AQ915" s="266">
        <v>13.298999999999999</v>
      </c>
      <c r="AR915" s="266">
        <v>14.401</v>
      </c>
      <c r="AS915" s="266">
        <v>15.031000000000001</v>
      </c>
      <c r="AT915" s="266">
        <v>15.474</v>
      </c>
      <c r="AU915" s="266">
        <v>16.155999999999999</v>
      </c>
      <c r="AV915" s="266">
        <v>16.616</v>
      </c>
      <c r="AW915" s="266">
        <v>17.521000000000001</v>
      </c>
      <c r="AX915" s="266">
        <v>19.195</v>
      </c>
      <c r="BA915" s="372">
        <v>913</v>
      </c>
      <c r="BB915" s="372">
        <v>-0.31009999999999999</v>
      </c>
      <c r="BC915" s="372">
        <v>12.704700000000001</v>
      </c>
      <c r="BD915" s="372">
        <v>0.12587000000000001</v>
      </c>
      <c r="BE915" s="372">
        <v>8.8000000000000007</v>
      </c>
      <c r="BF915" s="372">
        <v>9.5990000000000002</v>
      </c>
      <c r="BG915" s="372">
        <v>10.11</v>
      </c>
      <c r="BH915" s="372">
        <v>10.395</v>
      </c>
      <c r="BI915" s="372">
        <v>10.853999999999999</v>
      </c>
      <c r="BJ915" s="372">
        <v>11.18</v>
      </c>
      <c r="BK915" s="372">
        <v>11.683</v>
      </c>
      <c r="BL915" s="372">
        <v>12.705</v>
      </c>
      <c r="BM915" s="372">
        <v>13.846</v>
      </c>
      <c r="BN915" s="372">
        <v>14.513999999999999</v>
      </c>
      <c r="BO915" s="372">
        <v>14.991</v>
      </c>
      <c r="BP915" s="372">
        <v>15.736000000000001</v>
      </c>
      <c r="BQ915" s="372">
        <v>16.245999999999999</v>
      </c>
      <c r="BR915" s="372">
        <v>17.27</v>
      </c>
      <c r="BS915" s="372">
        <v>19.23</v>
      </c>
    </row>
    <row r="916" spans="1:71" x14ac:dyDescent="0.2">
      <c r="A916" s="265">
        <f t="shared" si="433"/>
        <v>13.007999999999999</v>
      </c>
      <c r="B916" s="265">
        <f t="shared" si="434"/>
        <v>11.9895</v>
      </c>
      <c r="C916" s="265">
        <f t="shared" si="411"/>
        <v>14.1305</v>
      </c>
      <c r="D916" s="265">
        <f t="shared" si="435"/>
        <v>914</v>
      </c>
      <c r="E916" s="373">
        <f t="shared" si="436"/>
        <v>30.028747433264886</v>
      </c>
      <c r="F916" s="373">
        <f t="shared" si="437"/>
        <v>2.5023956194387407</v>
      </c>
      <c r="G916" s="373">
        <f t="shared" si="438"/>
        <v>39.028747433264883</v>
      </c>
      <c r="H916" s="374">
        <f t="shared" si="439"/>
        <v>0.99670226444128773</v>
      </c>
      <c r="I916" s="374">
        <f t="shared" si="412"/>
        <v>0.96214058897633836</v>
      </c>
      <c r="J916" s="374">
        <f t="shared" si="413"/>
        <v>0.969485344847548</v>
      </c>
      <c r="K916" s="265" cm="1">
        <f t="array" ref="K916">$G916^gamma_drug4/($G916^gamma_drug4+(AGE_50_drug4+9)^gamma_drug4)</f>
        <v>1</v>
      </c>
      <c r="L916" s="264">
        <f t="shared" si="414"/>
        <v>914</v>
      </c>
      <c r="M916" s="264">
        <f t="shared" si="415"/>
        <v>-0.17665</v>
      </c>
      <c r="N916" s="264">
        <f t="shared" si="416"/>
        <v>13.008150000000001</v>
      </c>
      <c r="O916" s="264">
        <f t="shared" si="417"/>
        <v>0.12185499999999999</v>
      </c>
      <c r="P916" s="264">
        <f t="shared" si="418"/>
        <v>9.0375000000000014</v>
      </c>
      <c r="Q916" s="264">
        <f t="shared" si="419"/>
        <v>9.8679999999999986</v>
      </c>
      <c r="R916" s="264">
        <f t="shared" si="420"/>
        <v>10.3935</v>
      </c>
      <c r="S916" s="264">
        <f t="shared" si="421"/>
        <v>10.685</v>
      </c>
      <c r="T916" s="264">
        <f t="shared" si="422"/>
        <v>11.152999999999999</v>
      </c>
      <c r="U916" s="264">
        <f t="shared" si="423"/>
        <v>11.481999999999999</v>
      </c>
      <c r="V916" s="264">
        <f t="shared" si="424"/>
        <v>11.9895</v>
      </c>
      <c r="W916" s="264">
        <f t="shared" si="425"/>
        <v>13.007999999999999</v>
      </c>
      <c r="X916" s="264">
        <f t="shared" si="426"/>
        <v>14.1305</v>
      </c>
      <c r="Y916" s="264">
        <f t="shared" si="427"/>
        <v>14.780000000000001</v>
      </c>
      <c r="Z916" s="264">
        <f t="shared" si="428"/>
        <v>15.240500000000001</v>
      </c>
      <c r="AA916" s="264">
        <f t="shared" si="429"/>
        <v>15.954000000000001</v>
      </c>
      <c r="AB916" s="264">
        <f t="shared" si="430"/>
        <v>16.439499999999999</v>
      </c>
      <c r="AC916" s="264">
        <f t="shared" si="431"/>
        <v>17.404499999999999</v>
      </c>
      <c r="AD916" s="264">
        <f t="shared" si="432"/>
        <v>19.222499999999997</v>
      </c>
      <c r="AF916" s="266">
        <v>914</v>
      </c>
      <c r="AG916" s="266">
        <v>-4.3200000000000002E-2</v>
      </c>
      <c r="AH916" s="266">
        <v>13.305199999999999</v>
      </c>
      <c r="AI916" s="266">
        <v>0.11783</v>
      </c>
      <c r="AJ916" s="266">
        <v>9.2710000000000008</v>
      </c>
      <c r="AK916" s="266">
        <v>10.132</v>
      </c>
      <c r="AL916" s="266">
        <v>10.672000000000001</v>
      </c>
      <c r="AM916" s="266">
        <v>10.97</v>
      </c>
      <c r="AN916" s="266">
        <v>11.446</v>
      </c>
      <c r="AO916" s="266">
        <v>11.779</v>
      </c>
      <c r="AP916" s="266">
        <v>12.29</v>
      </c>
      <c r="AQ916" s="266">
        <v>13.305</v>
      </c>
      <c r="AR916" s="266">
        <v>14.407999999999999</v>
      </c>
      <c r="AS916" s="266">
        <v>15.038</v>
      </c>
      <c r="AT916" s="266">
        <v>15.481999999999999</v>
      </c>
      <c r="AU916" s="266">
        <v>16.164000000000001</v>
      </c>
      <c r="AV916" s="266">
        <v>16.623999999999999</v>
      </c>
      <c r="AW916" s="266">
        <v>17.53</v>
      </c>
      <c r="AX916" s="266">
        <v>19.204999999999998</v>
      </c>
      <c r="BA916" s="372">
        <v>914</v>
      </c>
      <c r="BB916" s="372">
        <v>-0.31009999999999999</v>
      </c>
      <c r="BC916" s="372">
        <v>12.7111</v>
      </c>
      <c r="BD916" s="372">
        <v>0.12587999999999999</v>
      </c>
      <c r="BE916" s="372">
        <v>8.8040000000000003</v>
      </c>
      <c r="BF916" s="372">
        <v>9.6039999999999992</v>
      </c>
      <c r="BG916" s="372">
        <v>10.115</v>
      </c>
      <c r="BH916" s="372">
        <v>10.4</v>
      </c>
      <c r="BI916" s="372">
        <v>10.86</v>
      </c>
      <c r="BJ916" s="372">
        <v>11.185</v>
      </c>
      <c r="BK916" s="372">
        <v>11.689</v>
      </c>
      <c r="BL916" s="372">
        <v>12.711</v>
      </c>
      <c r="BM916" s="372">
        <v>13.853</v>
      </c>
      <c r="BN916" s="372">
        <v>14.522</v>
      </c>
      <c r="BO916" s="372">
        <v>14.999000000000001</v>
      </c>
      <c r="BP916" s="372">
        <v>15.744</v>
      </c>
      <c r="BQ916" s="372">
        <v>16.254999999999999</v>
      </c>
      <c r="BR916" s="372">
        <v>17.279</v>
      </c>
      <c r="BS916" s="372">
        <v>19.239999999999998</v>
      </c>
    </row>
    <row r="917" spans="1:71" x14ac:dyDescent="0.2">
      <c r="A917" s="265">
        <f t="shared" si="433"/>
        <v>13.0145</v>
      </c>
      <c r="B917" s="265">
        <f t="shared" si="434"/>
        <v>11.9955</v>
      </c>
      <c r="C917" s="265">
        <f t="shared" si="411"/>
        <v>14.137499999999999</v>
      </c>
      <c r="D917" s="265">
        <f t="shared" si="435"/>
        <v>915</v>
      </c>
      <c r="E917" s="373">
        <f t="shared" si="436"/>
        <v>30.061601642710471</v>
      </c>
      <c r="F917" s="373">
        <f t="shared" si="437"/>
        <v>2.5051334702258727</v>
      </c>
      <c r="G917" s="373">
        <f t="shared" si="438"/>
        <v>39.061601642710471</v>
      </c>
      <c r="H917" s="374">
        <f t="shared" si="439"/>
        <v>0.99671427338655605</v>
      </c>
      <c r="I917" s="374">
        <f t="shared" si="412"/>
        <v>0.96223304454087677</v>
      </c>
      <c r="J917" s="374">
        <f t="shared" si="413"/>
        <v>0.96954999964073207</v>
      </c>
      <c r="K917" s="265" cm="1">
        <f t="array" ref="K917">$G917^gamma_drug4/($G917^gamma_drug4+(AGE_50_drug4+9)^gamma_drug4)</f>
        <v>1</v>
      </c>
      <c r="L917" s="264">
        <f t="shared" si="414"/>
        <v>915</v>
      </c>
      <c r="M917" s="264">
        <f t="shared" si="415"/>
        <v>-0.17679999999999998</v>
      </c>
      <c r="N917" s="264">
        <f t="shared" si="416"/>
        <v>13.014399999999998</v>
      </c>
      <c r="O917" s="264">
        <f t="shared" si="417"/>
        <v>0.12187500000000001</v>
      </c>
      <c r="P917" s="264">
        <f t="shared" si="418"/>
        <v>9.0414999999999992</v>
      </c>
      <c r="Q917" s="264">
        <f t="shared" si="419"/>
        <v>9.8724999999999987</v>
      </c>
      <c r="R917" s="264">
        <f t="shared" si="420"/>
        <v>10.398</v>
      </c>
      <c r="S917" s="264">
        <f t="shared" si="421"/>
        <v>10.689499999999999</v>
      </c>
      <c r="T917" s="264">
        <f t="shared" si="422"/>
        <v>11.158000000000001</v>
      </c>
      <c r="U917" s="264">
        <f t="shared" si="423"/>
        <v>11.487500000000001</v>
      </c>
      <c r="V917" s="264">
        <f t="shared" si="424"/>
        <v>11.9955</v>
      </c>
      <c r="W917" s="264">
        <f t="shared" si="425"/>
        <v>13.0145</v>
      </c>
      <c r="X917" s="264">
        <f t="shared" si="426"/>
        <v>14.137499999999999</v>
      </c>
      <c r="Y917" s="264">
        <f t="shared" si="427"/>
        <v>14.7875</v>
      </c>
      <c r="Z917" s="264">
        <f t="shared" si="428"/>
        <v>15.248000000000001</v>
      </c>
      <c r="AA917" s="264">
        <f t="shared" si="429"/>
        <v>15.9625</v>
      </c>
      <c r="AB917" s="264">
        <f t="shared" si="430"/>
        <v>16.448</v>
      </c>
      <c r="AC917" s="264">
        <f t="shared" si="431"/>
        <v>17.414000000000001</v>
      </c>
      <c r="AD917" s="264">
        <f t="shared" si="432"/>
        <v>19.233499999999999</v>
      </c>
      <c r="AF917" s="266">
        <v>915</v>
      </c>
      <c r="AG917" s="266">
        <v>-4.3400000000000001E-2</v>
      </c>
      <c r="AH917" s="266">
        <v>13.311199999999999</v>
      </c>
      <c r="AI917" s="266">
        <v>0.11785</v>
      </c>
      <c r="AJ917" s="266">
        <v>9.2750000000000004</v>
      </c>
      <c r="AK917" s="266">
        <v>10.135999999999999</v>
      </c>
      <c r="AL917" s="266">
        <v>10.676</v>
      </c>
      <c r="AM917" s="266">
        <v>10.974</v>
      </c>
      <c r="AN917" s="266">
        <v>11.451000000000001</v>
      </c>
      <c r="AO917" s="266">
        <v>11.784000000000001</v>
      </c>
      <c r="AP917" s="266">
        <v>12.295999999999999</v>
      </c>
      <c r="AQ917" s="266">
        <v>13.311</v>
      </c>
      <c r="AR917" s="266">
        <v>14.414</v>
      </c>
      <c r="AS917" s="266">
        <v>15.045</v>
      </c>
      <c r="AT917" s="266">
        <v>15.489000000000001</v>
      </c>
      <c r="AU917" s="266">
        <v>16.172000000000001</v>
      </c>
      <c r="AV917" s="266">
        <v>16.632000000000001</v>
      </c>
      <c r="AW917" s="266">
        <v>17.539000000000001</v>
      </c>
      <c r="AX917" s="266">
        <v>19.215</v>
      </c>
      <c r="BA917" s="372">
        <v>915</v>
      </c>
      <c r="BB917" s="372">
        <v>-0.31019999999999998</v>
      </c>
      <c r="BC917" s="372">
        <v>12.717599999999999</v>
      </c>
      <c r="BD917" s="372">
        <v>0.12590000000000001</v>
      </c>
      <c r="BE917" s="372">
        <v>8.8079999999999998</v>
      </c>
      <c r="BF917" s="372">
        <v>9.609</v>
      </c>
      <c r="BG917" s="372">
        <v>10.119999999999999</v>
      </c>
      <c r="BH917" s="372">
        <v>10.404999999999999</v>
      </c>
      <c r="BI917" s="372">
        <v>10.865</v>
      </c>
      <c r="BJ917" s="372">
        <v>11.191000000000001</v>
      </c>
      <c r="BK917" s="372">
        <v>11.695</v>
      </c>
      <c r="BL917" s="372">
        <v>12.718</v>
      </c>
      <c r="BM917" s="372">
        <v>13.861000000000001</v>
      </c>
      <c r="BN917" s="372">
        <v>14.53</v>
      </c>
      <c r="BO917" s="372">
        <v>15.007</v>
      </c>
      <c r="BP917" s="372">
        <v>15.753</v>
      </c>
      <c r="BQ917" s="372">
        <v>16.263999999999999</v>
      </c>
      <c r="BR917" s="372">
        <v>17.289000000000001</v>
      </c>
      <c r="BS917" s="372">
        <v>19.251999999999999</v>
      </c>
    </row>
    <row r="918" spans="1:71" x14ac:dyDescent="0.2">
      <c r="A918" s="265">
        <f t="shared" si="433"/>
        <v>13.0205</v>
      </c>
      <c r="B918" s="265">
        <f t="shared" si="434"/>
        <v>12.001000000000001</v>
      </c>
      <c r="C918" s="265">
        <f t="shared" si="411"/>
        <v>14.144500000000001</v>
      </c>
      <c r="D918" s="265">
        <f t="shared" si="435"/>
        <v>916</v>
      </c>
      <c r="E918" s="373">
        <f t="shared" si="436"/>
        <v>30.094455852156056</v>
      </c>
      <c r="F918" s="373">
        <f t="shared" si="437"/>
        <v>2.5078713210130048</v>
      </c>
      <c r="G918" s="373">
        <f t="shared" si="438"/>
        <v>39.094455852156059</v>
      </c>
      <c r="H918" s="374">
        <f t="shared" si="439"/>
        <v>0.99672622870259664</v>
      </c>
      <c r="I918" s="374">
        <f t="shared" si="412"/>
        <v>0.96232520570580993</v>
      </c>
      <c r="J918" s="374">
        <f t="shared" si="413"/>
        <v>0.96961446754594638</v>
      </c>
      <c r="K918" s="265" cm="1">
        <f t="array" ref="K918">$G918^gamma_drug4/($G918^gamma_drug4+(AGE_50_drug4+9)^gamma_drug4)</f>
        <v>1</v>
      </c>
      <c r="L918" s="264">
        <f t="shared" si="414"/>
        <v>916</v>
      </c>
      <c r="M918" s="264">
        <f t="shared" si="415"/>
        <v>-0.1769</v>
      </c>
      <c r="N918" s="264">
        <f t="shared" si="416"/>
        <v>13.02055</v>
      </c>
      <c r="O918" s="264">
        <f t="shared" si="417"/>
        <v>0.12188499999999999</v>
      </c>
      <c r="P918" s="264">
        <f t="shared" si="418"/>
        <v>9.0449999999999999</v>
      </c>
      <c r="Q918" s="264">
        <f t="shared" si="419"/>
        <v>9.8765000000000001</v>
      </c>
      <c r="R918" s="264">
        <f t="shared" si="420"/>
        <v>10.402999999999999</v>
      </c>
      <c r="S918" s="264">
        <f t="shared" si="421"/>
        <v>10.6945</v>
      </c>
      <c r="T918" s="264">
        <f t="shared" si="422"/>
        <v>11.163</v>
      </c>
      <c r="U918" s="264">
        <f t="shared" si="423"/>
        <v>11.492999999999999</v>
      </c>
      <c r="V918" s="264">
        <f t="shared" si="424"/>
        <v>12.001000000000001</v>
      </c>
      <c r="W918" s="264">
        <f t="shared" si="425"/>
        <v>13.0205</v>
      </c>
      <c r="X918" s="264">
        <f t="shared" si="426"/>
        <v>14.144500000000001</v>
      </c>
      <c r="Y918" s="264">
        <f t="shared" si="427"/>
        <v>14.794499999999999</v>
      </c>
      <c r="Z918" s="264">
        <f t="shared" si="428"/>
        <v>15.255500000000001</v>
      </c>
      <c r="AA918" s="264">
        <f t="shared" si="429"/>
        <v>15.969999999999999</v>
      </c>
      <c r="AB918" s="264">
        <f t="shared" si="430"/>
        <v>16.456</v>
      </c>
      <c r="AC918" s="264">
        <f t="shared" si="431"/>
        <v>17.422499999999999</v>
      </c>
      <c r="AD918" s="264">
        <f t="shared" si="432"/>
        <v>19.243000000000002</v>
      </c>
      <c r="AF918" s="266">
        <v>916</v>
      </c>
      <c r="AG918" s="266">
        <v>-4.3499999999999997E-2</v>
      </c>
      <c r="AH918" s="266">
        <v>13.3171</v>
      </c>
      <c r="AI918" s="266">
        <v>0.11786000000000001</v>
      </c>
      <c r="AJ918" s="266">
        <v>9.2780000000000005</v>
      </c>
      <c r="AK918" s="266">
        <v>10.14</v>
      </c>
      <c r="AL918" s="266">
        <v>10.680999999999999</v>
      </c>
      <c r="AM918" s="266">
        <v>10.978999999999999</v>
      </c>
      <c r="AN918" s="266">
        <v>11.456</v>
      </c>
      <c r="AO918" s="266">
        <v>11.79</v>
      </c>
      <c r="AP918" s="266">
        <v>12.301</v>
      </c>
      <c r="AQ918" s="266">
        <v>13.317</v>
      </c>
      <c r="AR918" s="266">
        <v>14.420999999999999</v>
      </c>
      <c r="AS918" s="266">
        <v>15.052</v>
      </c>
      <c r="AT918" s="266">
        <v>15.496</v>
      </c>
      <c r="AU918" s="266">
        <v>16.178999999999998</v>
      </c>
      <c r="AV918" s="266">
        <v>16.64</v>
      </c>
      <c r="AW918" s="266">
        <v>17.547000000000001</v>
      </c>
      <c r="AX918" s="266">
        <v>19.224</v>
      </c>
      <c r="BA918" s="372">
        <v>916</v>
      </c>
      <c r="BB918" s="372">
        <v>-0.31030000000000002</v>
      </c>
      <c r="BC918" s="372">
        <v>12.724</v>
      </c>
      <c r="BD918" s="372">
        <v>0.12590999999999999</v>
      </c>
      <c r="BE918" s="372">
        <v>8.8119999999999994</v>
      </c>
      <c r="BF918" s="372">
        <v>9.6129999999999995</v>
      </c>
      <c r="BG918" s="372">
        <v>10.125</v>
      </c>
      <c r="BH918" s="372">
        <v>10.41</v>
      </c>
      <c r="BI918" s="372">
        <v>10.87</v>
      </c>
      <c r="BJ918" s="372">
        <v>11.196</v>
      </c>
      <c r="BK918" s="372">
        <v>11.701000000000001</v>
      </c>
      <c r="BL918" s="372">
        <v>12.724</v>
      </c>
      <c r="BM918" s="372">
        <v>13.868</v>
      </c>
      <c r="BN918" s="372">
        <v>14.537000000000001</v>
      </c>
      <c r="BO918" s="372">
        <v>15.015000000000001</v>
      </c>
      <c r="BP918" s="372">
        <v>15.760999999999999</v>
      </c>
      <c r="BQ918" s="372">
        <v>16.271999999999998</v>
      </c>
      <c r="BR918" s="372">
        <v>17.297999999999998</v>
      </c>
      <c r="BS918" s="372">
        <v>19.262</v>
      </c>
    </row>
    <row r="919" spans="1:71" x14ac:dyDescent="0.2">
      <c r="A919" s="265">
        <f t="shared" si="433"/>
        <v>13.027000000000001</v>
      </c>
      <c r="B919" s="265">
        <f t="shared" si="434"/>
        <v>12.007000000000001</v>
      </c>
      <c r="C919" s="265">
        <f t="shared" si="411"/>
        <v>14.1515</v>
      </c>
      <c r="D919" s="265">
        <f t="shared" si="435"/>
        <v>917</v>
      </c>
      <c r="E919" s="373">
        <f t="shared" si="436"/>
        <v>30.127310061601644</v>
      </c>
      <c r="F919" s="373">
        <f t="shared" si="437"/>
        <v>2.5106091718001369</v>
      </c>
      <c r="G919" s="373">
        <f t="shared" si="438"/>
        <v>39.127310061601648</v>
      </c>
      <c r="H919" s="374">
        <f t="shared" si="439"/>
        <v>0.99673813067263273</v>
      </c>
      <c r="I919" s="374">
        <f t="shared" si="412"/>
        <v>0.96241707361182438</v>
      </c>
      <c r="J919" s="374">
        <f t="shared" si="413"/>
        <v>0.96967874924166719</v>
      </c>
      <c r="K919" s="265" cm="1">
        <f t="array" ref="K919">$G919^gamma_drug4/($G919^gamma_drug4+(AGE_50_drug4+9)^gamma_drug4)</f>
        <v>1</v>
      </c>
      <c r="L919" s="264">
        <f t="shared" si="414"/>
        <v>917</v>
      </c>
      <c r="M919" s="264">
        <f t="shared" si="415"/>
        <v>-0.17700000000000002</v>
      </c>
      <c r="N919" s="264">
        <f t="shared" si="416"/>
        <v>13.0268</v>
      </c>
      <c r="O919" s="264">
        <f t="shared" si="417"/>
        <v>0.12190499999999999</v>
      </c>
      <c r="P919" s="264">
        <f t="shared" si="418"/>
        <v>9.0489999999999995</v>
      </c>
      <c r="Q919" s="264">
        <f t="shared" si="419"/>
        <v>9.8810000000000002</v>
      </c>
      <c r="R919" s="264">
        <f t="shared" si="420"/>
        <v>10.407</v>
      </c>
      <c r="S919" s="264">
        <f t="shared" si="421"/>
        <v>10.6995</v>
      </c>
      <c r="T919" s="264">
        <f t="shared" si="422"/>
        <v>11.1685</v>
      </c>
      <c r="U919" s="264">
        <f t="shared" si="423"/>
        <v>11.4985</v>
      </c>
      <c r="V919" s="264">
        <f t="shared" si="424"/>
        <v>12.007000000000001</v>
      </c>
      <c r="W919" s="264">
        <f t="shared" si="425"/>
        <v>13.027000000000001</v>
      </c>
      <c r="X919" s="264">
        <f t="shared" si="426"/>
        <v>14.1515</v>
      </c>
      <c r="Y919" s="264">
        <f t="shared" si="427"/>
        <v>14.802</v>
      </c>
      <c r="Z919" s="264">
        <f t="shared" si="428"/>
        <v>15.263500000000001</v>
      </c>
      <c r="AA919" s="264">
        <f t="shared" si="429"/>
        <v>15.9785</v>
      </c>
      <c r="AB919" s="264">
        <f t="shared" si="430"/>
        <v>16.464500000000001</v>
      </c>
      <c r="AC919" s="264">
        <f t="shared" si="431"/>
        <v>17.4315</v>
      </c>
      <c r="AD919" s="264">
        <f t="shared" si="432"/>
        <v>19.253999999999998</v>
      </c>
      <c r="AF919" s="266">
        <v>917</v>
      </c>
      <c r="AG919" s="266">
        <v>-4.3700000000000003E-2</v>
      </c>
      <c r="AH919" s="266">
        <v>13.3231</v>
      </c>
      <c r="AI919" s="266">
        <v>0.11788</v>
      </c>
      <c r="AJ919" s="266">
        <v>9.282</v>
      </c>
      <c r="AK919" s="266">
        <v>10.144</v>
      </c>
      <c r="AL919" s="266">
        <v>10.685</v>
      </c>
      <c r="AM919" s="266">
        <v>10.984</v>
      </c>
      <c r="AN919" s="266">
        <v>11.461</v>
      </c>
      <c r="AO919" s="266">
        <v>11.795</v>
      </c>
      <c r="AP919" s="266">
        <v>12.307</v>
      </c>
      <c r="AQ919" s="266">
        <v>13.323</v>
      </c>
      <c r="AR919" s="266">
        <v>14.428000000000001</v>
      </c>
      <c r="AS919" s="266">
        <v>15.058999999999999</v>
      </c>
      <c r="AT919" s="266">
        <v>15.504</v>
      </c>
      <c r="AU919" s="266">
        <v>16.187000000000001</v>
      </c>
      <c r="AV919" s="266">
        <v>16.648</v>
      </c>
      <c r="AW919" s="266">
        <v>17.556000000000001</v>
      </c>
      <c r="AX919" s="266">
        <v>19.234999999999999</v>
      </c>
      <c r="BA919" s="372">
        <v>917</v>
      </c>
      <c r="BB919" s="372">
        <v>-0.31030000000000002</v>
      </c>
      <c r="BC919" s="372">
        <v>12.730499999999999</v>
      </c>
      <c r="BD919" s="372">
        <v>0.12592999999999999</v>
      </c>
      <c r="BE919" s="372">
        <v>8.8160000000000007</v>
      </c>
      <c r="BF919" s="372">
        <v>9.6180000000000003</v>
      </c>
      <c r="BG919" s="372">
        <v>10.129</v>
      </c>
      <c r="BH919" s="372">
        <v>10.414999999999999</v>
      </c>
      <c r="BI919" s="372">
        <v>10.875999999999999</v>
      </c>
      <c r="BJ919" s="372">
        <v>11.202</v>
      </c>
      <c r="BK919" s="372">
        <v>11.707000000000001</v>
      </c>
      <c r="BL919" s="372">
        <v>12.731</v>
      </c>
      <c r="BM919" s="372">
        <v>13.875</v>
      </c>
      <c r="BN919" s="372">
        <v>14.545</v>
      </c>
      <c r="BO919" s="372">
        <v>15.023</v>
      </c>
      <c r="BP919" s="372">
        <v>15.77</v>
      </c>
      <c r="BQ919" s="372">
        <v>16.280999999999999</v>
      </c>
      <c r="BR919" s="372">
        <v>17.306999999999999</v>
      </c>
      <c r="BS919" s="372">
        <v>19.273</v>
      </c>
    </row>
    <row r="920" spans="1:71" x14ac:dyDescent="0.2">
      <c r="A920" s="265">
        <f t="shared" si="433"/>
        <v>13.033000000000001</v>
      </c>
      <c r="B920" s="265">
        <f t="shared" si="434"/>
        <v>12.012499999999999</v>
      </c>
      <c r="C920" s="265">
        <f t="shared" si="411"/>
        <v>14.157999999999999</v>
      </c>
      <c r="D920" s="265">
        <f t="shared" si="435"/>
        <v>918</v>
      </c>
      <c r="E920" s="373">
        <f t="shared" si="436"/>
        <v>30.160164271047229</v>
      </c>
      <c r="F920" s="373">
        <f t="shared" si="437"/>
        <v>2.5133470225872689</v>
      </c>
      <c r="G920" s="373">
        <f t="shared" si="438"/>
        <v>39.160164271047229</v>
      </c>
      <c r="H920" s="374">
        <f t="shared" si="439"/>
        <v>0.99674997957816391</v>
      </c>
      <c r="I920" s="374">
        <f t="shared" si="412"/>
        <v>0.96250864939447756</v>
      </c>
      <c r="J920" s="374">
        <f t="shared" si="413"/>
        <v>0.96974284540343147</v>
      </c>
      <c r="K920" s="265" cm="1">
        <f t="array" ref="K920">$G920^gamma_drug4/($G920^gamma_drug4+(AGE_50_drug4+9)^gamma_drug4)</f>
        <v>1</v>
      </c>
      <c r="L920" s="264">
        <f t="shared" si="414"/>
        <v>918</v>
      </c>
      <c r="M920" s="264">
        <f t="shared" si="415"/>
        <v>-0.17710000000000001</v>
      </c>
      <c r="N920" s="264">
        <f t="shared" si="416"/>
        <v>13.03295</v>
      </c>
      <c r="O920" s="264">
        <f t="shared" si="417"/>
        <v>0.12192</v>
      </c>
      <c r="P920" s="264">
        <f t="shared" si="418"/>
        <v>9.0534999999999997</v>
      </c>
      <c r="Q920" s="264">
        <f t="shared" si="419"/>
        <v>9.8849999999999998</v>
      </c>
      <c r="R920" s="264">
        <f t="shared" si="420"/>
        <v>10.411999999999999</v>
      </c>
      <c r="S920" s="264">
        <f t="shared" si="421"/>
        <v>10.704000000000001</v>
      </c>
      <c r="T920" s="264">
        <f t="shared" si="422"/>
        <v>11.173500000000001</v>
      </c>
      <c r="U920" s="264">
        <f t="shared" si="423"/>
        <v>11.503500000000001</v>
      </c>
      <c r="V920" s="264">
        <f t="shared" si="424"/>
        <v>12.012499999999999</v>
      </c>
      <c r="W920" s="264">
        <f t="shared" si="425"/>
        <v>13.033000000000001</v>
      </c>
      <c r="X920" s="264">
        <f t="shared" si="426"/>
        <v>14.157999999999999</v>
      </c>
      <c r="Y920" s="264">
        <f t="shared" si="427"/>
        <v>14.809000000000001</v>
      </c>
      <c r="Z920" s="264">
        <f t="shared" si="428"/>
        <v>15.271000000000001</v>
      </c>
      <c r="AA920" s="264">
        <f t="shared" si="429"/>
        <v>15.986499999999999</v>
      </c>
      <c r="AB920" s="264">
        <f t="shared" si="430"/>
        <v>16.472999999999999</v>
      </c>
      <c r="AC920" s="264">
        <f t="shared" si="431"/>
        <v>17.4405</v>
      </c>
      <c r="AD920" s="264">
        <f t="shared" si="432"/>
        <v>19.263999999999999</v>
      </c>
      <c r="AF920" s="266">
        <v>918</v>
      </c>
      <c r="AG920" s="266">
        <v>-4.3799999999999999E-2</v>
      </c>
      <c r="AH920" s="266">
        <v>13.329000000000001</v>
      </c>
      <c r="AI920" s="266">
        <v>0.1179</v>
      </c>
      <c r="AJ920" s="266">
        <v>9.2859999999999996</v>
      </c>
      <c r="AK920" s="266">
        <v>10.148</v>
      </c>
      <c r="AL920" s="266">
        <v>10.69</v>
      </c>
      <c r="AM920" s="266">
        <v>10.988</v>
      </c>
      <c r="AN920" s="266">
        <v>11.465999999999999</v>
      </c>
      <c r="AO920" s="266">
        <v>11.8</v>
      </c>
      <c r="AP920" s="266">
        <v>12.311999999999999</v>
      </c>
      <c r="AQ920" s="266">
        <v>13.329000000000001</v>
      </c>
      <c r="AR920" s="266">
        <v>14.433999999999999</v>
      </c>
      <c r="AS920" s="266">
        <v>15.066000000000001</v>
      </c>
      <c r="AT920" s="266">
        <v>15.510999999999999</v>
      </c>
      <c r="AU920" s="266">
        <v>16.195</v>
      </c>
      <c r="AV920" s="266">
        <v>16.655999999999999</v>
      </c>
      <c r="AW920" s="266">
        <v>17.564</v>
      </c>
      <c r="AX920" s="266">
        <v>19.244</v>
      </c>
      <c r="BA920" s="372">
        <v>918</v>
      </c>
      <c r="BB920" s="372">
        <v>-0.31040000000000001</v>
      </c>
      <c r="BC920" s="372">
        <v>12.7369</v>
      </c>
      <c r="BD920" s="372">
        <v>0.12594</v>
      </c>
      <c r="BE920" s="372">
        <v>8.8209999999999997</v>
      </c>
      <c r="BF920" s="372">
        <v>9.6219999999999999</v>
      </c>
      <c r="BG920" s="372">
        <v>10.134</v>
      </c>
      <c r="BH920" s="372">
        <v>10.42</v>
      </c>
      <c r="BI920" s="372">
        <v>10.881</v>
      </c>
      <c r="BJ920" s="372">
        <v>11.207000000000001</v>
      </c>
      <c r="BK920" s="372">
        <v>11.712999999999999</v>
      </c>
      <c r="BL920" s="372">
        <v>12.737</v>
      </c>
      <c r="BM920" s="372">
        <v>13.882</v>
      </c>
      <c r="BN920" s="372">
        <v>14.552</v>
      </c>
      <c r="BO920" s="372">
        <v>15.031000000000001</v>
      </c>
      <c r="BP920" s="372">
        <v>15.778</v>
      </c>
      <c r="BQ920" s="372">
        <v>16.29</v>
      </c>
      <c r="BR920" s="372">
        <v>17.317</v>
      </c>
      <c r="BS920" s="372">
        <v>19.283999999999999</v>
      </c>
    </row>
    <row r="921" spans="1:71" x14ac:dyDescent="0.2">
      <c r="A921" s="265">
        <f t="shared" si="433"/>
        <v>13.039000000000001</v>
      </c>
      <c r="B921" s="265">
        <f t="shared" si="434"/>
        <v>12.0175</v>
      </c>
      <c r="C921" s="265">
        <f t="shared" si="411"/>
        <v>14.164999999999999</v>
      </c>
      <c r="D921" s="265">
        <f t="shared" si="435"/>
        <v>919</v>
      </c>
      <c r="E921" s="373">
        <f t="shared" si="436"/>
        <v>30.193018480492814</v>
      </c>
      <c r="F921" s="373">
        <f t="shared" si="437"/>
        <v>2.516084873374401</v>
      </c>
      <c r="G921" s="373">
        <f t="shared" si="438"/>
        <v>39.19301848049281</v>
      </c>
      <c r="H921" s="374">
        <f t="shared" si="439"/>
        <v>0.99676177569897839</v>
      </c>
      <c r="I921" s="374">
        <f t="shared" si="412"/>
        <v>0.9625999341842234</v>
      </c>
      <c r="J921" s="374">
        <f t="shared" si="413"/>
        <v>0.96980675670385219</v>
      </c>
      <c r="K921" s="265" cm="1">
        <f t="array" ref="K921">$G921^gamma_drug4/($G921^gamma_drug4+(AGE_50_drug4+9)^gamma_drug4)</f>
        <v>1</v>
      </c>
      <c r="L921" s="264">
        <f t="shared" si="414"/>
        <v>919</v>
      </c>
      <c r="M921" s="264">
        <f t="shared" si="415"/>
        <v>-0.17724999999999999</v>
      </c>
      <c r="N921" s="264">
        <f t="shared" si="416"/>
        <v>13.039200000000001</v>
      </c>
      <c r="O921" s="264">
        <f t="shared" si="417"/>
        <v>0.12193999999999999</v>
      </c>
      <c r="P921" s="264">
        <f t="shared" si="418"/>
        <v>9.0569999999999986</v>
      </c>
      <c r="Q921" s="264">
        <f t="shared" si="419"/>
        <v>9.8895</v>
      </c>
      <c r="R921" s="264">
        <f t="shared" si="420"/>
        <v>10.416499999999999</v>
      </c>
      <c r="S921" s="264">
        <f t="shared" si="421"/>
        <v>10.709</v>
      </c>
      <c r="T921" s="264">
        <f t="shared" si="422"/>
        <v>11.178000000000001</v>
      </c>
      <c r="U921" s="264">
        <f t="shared" si="423"/>
        <v>11.509</v>
      </c>
      <c r="V921" s="264">
        <f t="shared" si="424"/>
        <v>12.0175</v>
      </c>
      <c r="W921" s="264">
        <f t="shared" si="425"/>
        <v>13.039000000000001</v>
      </c>
      <c r="X921" s="264">
        <f t="shared" si="426"/>
        <v>14.164999999999999</v>
      </c>
      <c r="Y921" s="264">
        <f t="shared" si="427"/>
        <v>14.816500000000001</v>
      </c>
      <c r="Z921" s="264">
        <f t="shared" si="428"/>
        <v>15.278500000000001</v>
      </c>
      <c r="AA921" s="264">
        <f t="shared" si="429"/>
        <v>15.995000000000001</v>
      </c>
      <c r="AB921" s="264">
        <f t="shared" si="430"/>
        <v>16.4815</v>
      </c>
      <c r="AC921" s="264">
        <f t="shared" si="431"/>
        <v>17.450000000000003</v>
      </c>
      <c r="AD921" s="264">
        <f t="shared" si="432"/>
        <v>19.274999999999999</v>
      </c>
      <c r="AF921" s="266">
        <v>919</v>
      </c>
      <c r="AG921" s="266">
        <v>-4.3999999999999997E-2</v>
      </c>
      <c r="AH921" s="266">
        <v>13.335000000000001</v>
      </c>
      <c r="AI921" s="266">
        <v>0.11792</v>
      </c>
      <c r="AJ921" s="266">
        <v>9.2889999999999997</v>
      </c>
      <c r="AK921" s="266">
        <v>10.151999999999999</v>
      </c>
      <c r="AL921" s="266">
        <v>10.694000000000001</v>
      </c>
      <c r="AM921" s="266">
        <v>10.993</v>
      </c>
      <c r="AN921" s="266">
        <v>11.47</v>
      </c>
      <c r="AO921" s="266">
        <v>11.805</v>
      </c>
      <c r="AP921" s="266">
        <v>12.317</v>
      </c>
      <c r="AQ921" s="266">
        <v>13.335000000000001</v>
      </c>
      <c r="AR921" s="266">
        <v>14.441000000000001</v>
      </c>
      <c r="AS921" s="266">
        <v>15.073</v>
      </c>
      <c r="AT921" s="266">
        <v>15.518000000000001</v>
      </c>
      <c r="AU921" s="266">
        <v>16.202999999999999</v>
      </c>
      <c r="AV921" s="266">
        <v>16.664000000000001</v>
      </c>
      <c r="AW921" s="266">
        <v>17.573</v>
      </c>
      <c r="AX921" s="266">
        <v>19.254999999999999</v>
      </c>
      <c r="BA921" s="372">
        <v>919</v>
      </c>
      <c r="BB921" s="372">
        <v>-0.3105</v>
      </c>
      <c r="BC921" s="372">
        <v>12.743399999999999</v>
      </c>
      <c r="BD921" s="372">
        <v>0.12595999999999999</v>
      </c>
      <c r="BE921" s="372">
        <v>8.8249999999999993</v>
      </c>
      <c r="BF921" s="372">
        <v>9.6270000000000007</v>
      </c>
      <c r="BG921" s="372">
        <v>10.138999999999999</v>
      </c>
      <c r="BH921" s="372">
        <v>10.425000000000001</v>
      </c>
      <c r="BI921" s="372">
        <v>10.885999999999999</v>
      </c>
      <c r="BJ921" s="372">
        <v>11.212999999999999</v>
      </c>
      <c r="BK921" s="372">
        <v>11.718</v>
      </c>
      <c r="BL921" s="372">
        <v>12.743</v>
      </c>
      <c r="BM921" s="372">
        <v>13.888999999999999</v>
      </c>
      <c r="BN921" s="372">
        <v>14.56</v>
      </c>
      <c r="BO921" s="372">
        <v>15.039</v>
      </c>
      <c r="BP921" s="372">
        <v>15.787000000000001</v>
      </c>
      <c r="BQ921" s="372">
        <v>16.298999999999999</v>
      </c>
      <c r="BR921" s="372">
        <v>17.327000000000002</v>
      </c>
      <c r="BS921" s="372">
        <v>19.295000000000002</v>
      </c>
    </row>
    <row r="922" spans="1:71" x14ac:dyDescent="0.2">
      <c r="A922" s="265">
        <f t="shared" si="433"/>
        <v>13.045500000000001</v>
      </c>
      <c r="B922" s="265">
        <f t="shared" si="434"/>
        <v>12.023</v>
      </c>
      <c r="C922" s="265">
        <f t="shared" si="411"/>
        <v>14.172000000000001</v>
      </c>
      <c r="D922" s="265">
        <f t="shared" si="435"/>
        <v>920</v>
      </c>
      <c r="E922" s="373">
        <f t="shared" si="436"/>
        <v>30.225872689938399</v>
      </c>
      <c r="F922" s="373">
        <f t="shared" si="437"/>
        <v>2.5188227241615331</v>
      </c>
      <c r="G922" s="373">
        <f t="shared" si="438"/>
        <v>39.225872689938399</v>
      </c>
      <c r="H922" s="374">
        <f t="shared" si="439"/>
        <v>0.9967735193131646</v>
      </c>
      <c r="I922" s="374">
        <f t="shared" si="412"/>
        <v>0.96269092910643794</v>
      </c>
      <c r="J922" s="374">
        <f t="shared" si="413"/>
        <v>0.9698704838126323</v>
      </c>
      <c r="K922" s="265" cm="1">
        <f t="array" ref="K922">$G922^gamma_drug4/($G922^gamma_drug4+(AGE_50_drug4+9)^gamma_drug4)</f>
        <v>1</v>
      </c>
      <c r="L922" s="264">
        <f t="shared" si="414"/>
        <v>920</v>
      </c>
      <c r="M922" s="264">
        <f t="shared" si="415"/>
        <v>-0.17730000000000001</v>
      </c>
      <c r="N922" s="264">
        <f t="shared" si="416"/>
        <v>13.045349999999999</v>
      </c>
      <c r="O922" s="264">
        <f t="shared" si="417"/>
        <v>0.12195500000000001</v>
      </c>
      <c r="P922" s="264">
        <f t="shared" si="418"/>
        <v>9.0609999999999999</v>
      </c>
      <c r="Q922" s="264">
        <f t="shared" si="419"/>
        <v>9.8940000000000001</v>
      </c>
      <c r="R922" s="264">
        <f t="shared" si="420"/>
        <v>10.420999999999999</v>
      </c>
      <c r="S922" s="264">
        <f t="shared" si="421"/>
        <v>10.7135</v>
      </c>
      <c r="T922" s="264">
        <f t="shared" si="422"/>
        <v>11.183499999999999</v>
      </c>
      <c r="U922" s="264">
        <f t="shared" si="423"/>
        <v>11.513999999999999</v>
      </c>
      <c r="V922" s="264">
        <f t="shared" si="424"/>
        <v>12.023</v>
      </c>
      <c r="W922" s="264">
        <f t="shared" si="425"/>
        <v>13.045500000000001</v>
      </c>
      <c r="X922" s="264">
        <f t="shared" si="426"/>
        <v>14.172000000000001</v>
      </c>
      <c r="Y922" s="264">
        <f t="shared" si="427"/>
        <v>14.824</v>
      </c>
      <c r="Z922" s="264">
        <f t="shared" si="428"/>
        <v>15.286</v>
      </c>
      <c r="AA922" s="264">
        <f t="shared" si="429"/>
        <v>16.003</v>
      </c>
      <c r="AB922" s="264">
        <f t="shared" si="430"/>
        <v>16.4895</v>
      </c>
      <c r="AC922" s="264">
        <f t="shared" si="431"/>
        <v>17.459</v>
      </c>
      <c r="AD922" s="264">
        <f t="shared" si="432"/>
        <v>19.285</v>
      </c>
      <c r="AF922" s="266">
        <v>920</v>
      </c>
      <c r="AG922" s="266">
        <v>-4.41E-2</v>
      </c>
      <c r="AH922" s="266">
        <v>13.3409</v>
      </c>
      <c r="AI922" s="266">
        <v>0.11794</v>
      </c>
      <c r="AJ922" s="266">
        <v>9.2929999999999993</v>
      </c>
      <c r="AK922" s="266">
        <v>10.156000000000001</v>
      </c>
      <c r="AL922" s="266">
        <v>10.698</v>
      </c>
      <c r="AM922" s="266">
        <v>10.997</v>
      </c>
      <c r="AN922" s="266">
        <v>11.475</v>
      </c>
      <c r="AO922" s="266">
        <v>11.81</v>
      </c>
      <c r="AP922" s="266">
        <v>12.321999999999999</v>
      </c>
      <c r="AQ922" s="266">
        <v>13.340999999999999</v>
      </c>
      <c r="AR922" s="266">
        <v>14.448</v>
      </c>
      <c r="AS922" s="266">
        <v>15.08</v>
      </c>
      <c r="AT922" s="266">
        <v>15.526</v>
      </c>
      <c r="AU922" s="266">
        <v>16.210999999999999</v>
      </c>
      <c r="AV922" s="266">
        <v>16.672000000000001</v>
      </c>
      <c r="AW922" s="266">
        <v>17.582000000000001</v>
      </c>
      <c r="AX922" s="266">
        <v>19.263999999999999</v>
      </c>
      <c r="BA922" s="372">
        <v>920</v>
      </c>
      <c r="BB922" s="372">
        <v>-0.3105</v>
      </c>
      <c r="BC922" s="372">
        <v>12.7498</v>
      </c>
      <c r="BD922" s="372">
        <v>0.12597</v>
      </c>
      <c r="BE922" s="372">
        <v>8.8290000000000006</v>
      </c>
      <c r="BF922" s="372">
        <v>9.6319999999999997</v>
      </c>
      <c r="BG922" s="372">
        <v>10.144</v>
      </c>
      <c r="BH922" s="372">
        <v>10.43</v>
      </c>
      <c r="BI922" s="372">
        <v>10.891999999999999</v>
      </c>
      <c r="BJ922" s="372">
        <v>11.218</v>
      </c>
      <c r="BK922" s="372">
        <v>11.724</v>
      </c>
      <c r="BL922" s="372">
        <v>12.75</v>
      </c>
      <c r="BM922" s="372">
        <v>13.896000000000001</v>
      </c>
      <c r="BN922" s="372">
        <v>14.568</v>
      </c>
      <c r="BO922" s="372">
        <v>15.045999999999999</v>
      </c>
      <c r="BP922" s="372">
        <v>15.795</v>
      </c>
      <c r="BQ922" s="372">
        <v>16.306999999999999</v>
      </c>
      <c r="BR922" s="372">
        <v>17.335999999999999</v>
      </c>
      <c r="BS922" s="372">
        <v>19.306000000000001</v>
      </c>
    </row>
    <row r="923" spans="1:71" x14ac:dyDescent="0.2">
      <c r="A923" s="265">
        <f t="shared" si="433"/>
        <v>13.051500000000001</v>
      </c>
      <c r="B923" s="265">
        <f t="shared" si="434"/>
        <v>12.029</v>
      </c>
      <c r="C923" s="265">
        <f t="shared" si="411"/>
        <v>14.179</v>
      </c>
      <c r="D923" s="265">
        <f t="shared" si="435"/>
        <v>921</v>
      </c>
      <c r="E923" s="373">
        <f t="shared" si="436"/>
        <v>30.258726899383984</v>
      </c>
      <c r="F923" s="373">
        <f t="shared" si="437"/>
        <v>2.5215605749486651</v>
      </c>
      <c r="G923" s="373">
        <f t="shared" si="438"/>
        <v>39.258726899383987</v>
      </c>
      <c r="H923" s="374">
        <f t="shared" si="439"/>
        <v>0.99678521069712289</v>
      </c>
      <c r="I923" s="374">
        <f t="shared" si="412"/>
        <v>0.96278163528144467</v>
      </c>
      <c r="J923" s="374">
        <f t="shared" si="413"/>
        <v>0.9699340273965793</v>
      </c>
      <c r="K923" s="265" cm="1">
        <f t="array" ref="K923">$G923^gamma_drug4/($G923^gamma_drug4+(AGE_50_drug4+9)^gamma_drug4)</f>
        <v>1</v>
      </c>
      <c r="L923" s="264">
        <f t="shared" si="414"/>
        <v>921</v>
      </c>
      <c r="M923" s="264">
        <f t="shared" si="415"/>
        <v>-0.17745</v>
      </c>
      <c r="N923" s="264">
        <f t="shared" si="416"/>
        <v>13.051549999999999</v>
      </c>
      <c r="O923" s="264">
        <f t="shared" si="417"/>
        <v>0.121975</v>
      </c>
      <c r="P923" s="264">
        <f t="shared" si="418"/>
        <v>9.0650000000000013</v>
      </c>
      <c r="Q923" s="264">
        <f t="shared" si="419"/>
        <v>9.8984999999999985</v>
      </c>
      <c r="R923" s="264">
        <f t="shared" si="420"/>
        <v>10.425999999999998</v>
      </c>
      <c r="S923" s="264">
        <f t="shared" si="421"/>
        <v>10.718500000000001</v>
      </c>
      <c r="T923" s="264">
        <f t="shared" si="422"/>
        <v>11.188500000000001</v>
      </c>
      <c r="U923" s="264">
        <f t="shared" si="423"/>
        <v>11.519500000000001</v>
      </c>
      <c r="V923" s="264">
        <f t="shared" si="424"/>
        <v>12.029</v>
      </c>
      <c r="W923" s="264">
        <f t="shared" si="425"/>
        <v>13.051500000000001</v>
      </c>
      <c r="X923" s="264">
        <f t="shared" si="426"/>
        <v>14.179</v>
      </c>
      <c r="Y923" s="264">
        <f t="shared" si="427"/>
        <v>14.831499999999998</v>
      </c>
      <c r="Z923" s="264">
        <f t="shared" si="428"/>
        <v>15.294</v>
      </c>
      <c r="AA923" s="264">
        <f t="shared" si="429"/>
        <v>16.0105</v>
      </c>
      <c r="AB923" s="264">
        <f t="shared" si="430"/>
        <v>16.497999999999998</v>
      </c>
      <c r="AC923" s="264">
        <f t="shared" si="431"/>
        <v>17.468</v>
      </c>
      <c r="AD923" s="264">
        <f t="shared" si="432"/>
        <v>19.295500000000001</v>
      </c>
      <c r="AF923" s="266">
        <v>921</v>
      </c>
      <c r="AG923" s="266">
        <v>-4.4299999999999999E-2</v>
      </c>
      <c r="AH923" s="266">
        <v>13.3468</v>
      </c>
      <c r="AI923" s="266">
        <v>0.11796</v>
      </c>
      <c r="AJ923" s="266">
        <v>9.2970000000000006</v>
      </c>
      <c r="AK923" s="266">
        <v>10.161</v>
      </c>
      <c r="AL923" s="266">
        <v>10.702999999999999</v>
      </c>
      <c r="AM923" s="266">
        <v>11.002000000000001</v>
      </c>
      <c r="AN923" s="266">
        <v>11.48</v>
      </c>
      <c r="AO923" s="266">
        <v>11.815</v>
      </c>
      <c r="AP923" s="266">
        <v>12.327999999999999</v>
      </c>
      <c r="AQ923" s="266">
        <v>13.347</v>
      </c>
      <c r="AR923" s="266">
        <v>14.454000000000001</v>
      </c>
      <c r="AS923" s="266">
        <v>15.087999999999999</v>
      </c>
      <c r="AT923" s="266">
        <v>15.532999999999999</v>
      </c>
      <c r="AU923" s="266">
        <v>16.218</v>
      </c>
      <c r="AV923" s="266">
        <v>16.68</v>
      </c>
      <c r="AW923" s="266">
        <v>17.591000000000001</v>
      </c>
      <c r="AX923" s="266">
        <v>19.274000000000001</v>
      </c>
      <c r="BA923" s="372">
        <v>921</v>
      </c>
      <c r="BB923" s="372">
        <v>-0.31059999999999999</v>
      </c>
      <c r="BC923" s="372">
        <v>12.7563</v>
      </c>
      <c r="BD923" s="372">
        <v>0.12598999999999999</v>
      </c>
      <c r="BE923" s="372">
        <v>8.8330000000000002</v>
      </c>
      <c r="BF923" s="372">
        <v>9.6359999999999992</v>
      </c>
      <c r="BG923" s="372">
        <v>10.148999999999999</v>
      </c>
      <c r="BH923" s="372">
        <v>10.435</v>
      </c>
      <c r="BI923" s="372">
        <v>10.897</v>
      </c>
      <c r="BJ923" s="372">
        <v>11.224</v>
      </c>
      <c r="BK923" s="372">
        <v>11.73</v>
      </c>
      <c r="BL923" s="372">
        <v>12.756</v>
      </c>
      <c r="BM923" s="372">
        <v>13.904</v>
      </c>
      <c r="BN923" s="372">
        <v>14.574999999999999</v>
      </c>
      <c r="BO923" s="372">
        <v>15.055</v>
      </c>
      <c r="BP923" s="372">
        <v>15.803000000000001</v>
      </c>
      <c r="BQ923" s="372">
        <v>16.315999999999999</v>
      </c>
      <c r="BR923" s="372">
        <v>17.344999999999999</v>
      </c>
      <c r="BS923" s="372">
        <v>19.317</v>
      </c>
    </row>
    <row r="924" spans="1:71" x14ac:dyDescent="0.2">
      <c r="A924" s="265">
        <f t="shared" si="433"/>
        <v>13.058</v>
      </c>
      <c r="B924" s="265">
        <f t="shared" si="434"/>
        <v>12.034500000000001</v>
      </c>
      <c r="C924" s="265">
        <f t="shared" si="411"/>
        <v>14.186</v>
      </c>
      <c r="D924" s="265">
        <f t="shared" si="435"/>
        <v>922</v>
      </c>
      <c r="E924" s="373">
        <f t="shared" si="436"/>
        <v>30.291581108829568</v>
      </c>
      <c r="F924" s="373">
        <f t="shared" si="437"/>
        <v>2.5242984257357972</v>
      </c>
      <c r="G924" s="373">
        <f t="shared" si="438"/>
        <v>39.291581108829568</v>
      </c>
      <c r="H924" s="374">
        <f t="shared" si="439"/>
        <v>0.99679685012557706</v>
      </c>
      <c r="I924" s="374">
        <f t="shared" si="412"/>
        <v>0.96287205382454055</v>
      </c>
      <c r="J924" s="374">
        <f t="shared" si="413"/>
        <v>0.96999738811962022</v>
      </c>
      <c r="K924" s="265" cm="1">
        <f t="array" ref="K924">$G924^gamma_drug4/($G924^gamma_drug4+(AGE_50_drug4+9)^gamma_drug4)</f>
        <v>1</v>
      </c>
      <c r="L924" s="264">
        <f t="shared" si="414"/>
        <v>922</v>
      </c>
      <c r="M924" s="264">
        <f t="shared" si="415"/>
        <v>-0.17754999999999999</v>
      </c>
      <c r="N924" s="264">
        <f t="shared" si="416"/>
        <v>13.05775</v>
      </c>
      <c r="O924" s="264">
        <f t="shared" si="417"/>
        <v>0.12199</v>
      </c>
      <c r="P924" s="264">
        <f t="shared" si="418"/>
        <v>9.0685000000000002</v>
      </c>
      <c r="Q924" s="264">
        <f t="shared" si="419"/>
        <v>9.9029999999999987</v>
      </c>
      <c r="R924" s="264">
        <f t="shared" si="420"/>
        <v>10.4305</v>
      </c>
      <c r="S924" s="264">
        <f t="shared" si="421"/>
        <v>10.7235</v>
      </c>
      <c r="T924" s="264">
        <f t="shared" si="422"/>
        <v>11.1935</v>
      </c>
      <c r="U924" s="264">
        <f t="shared" si="423"/>
        <v>11.5245</v>
      </c>
      <c r="V924" s="264">
        <f t="shared" si="424"/>
        <v>12.034500000000001</v>
      </c>
      <c r="W924" s="264">
        <f t="shared" si="425"/>
        <v>13.058</v>
      </c>
      <c r="X924" s="264">
        <f t="shared" si="426"/>
        <v>14.186</v>
      </c>
      <c r="Y924" s="264">
        <f t="shared" si="427"/>
        <v>14.839</v>
      </c>
      <c r="Z924" s="264">
        <f t="shared" si="428"/>
        <v>15.300999999999998</v>
      </c>
      <c r="AA924" s="264">
        <f t="shared" si="429"/>
        <v>16.018999999999998</v>
      </c>
      <c r="AB924" s="264">
        <f t="shared" si="430"/>
        <v>16.506999999999998</v>
      </c>
      <c r="AC924" s="264">
        <f t="shared" si="431"/>
        <v>17.477499999999999</v>
      </c>
      <c r="AD924" s="264">
        <f t="shared" si="432"/>
        <v>19.305999999999997</v>
      </c>
      <c r="AF924" s="266">
        <v>922</v>
      </c>
      <c r="AG924" s="266">
        <v>-4.4400000000000002E-2</v>
      </c>
      <c r="AH924" s="266">
        <v>13.3528</v>
      </c>
      <c r="AI924" s="266">
        <v>0.11798</v>
      </c>
      <c r="AJ924" s="266">
        <v>9.3000000000000007</v>
      </c>
      <c r="AK924" s="266">
        <v>10.164999999999999</v>
      </c>
      <c r="AL924" s="266">
        <v>10.707000000000001</v>
      </c>
      <c r="AM924" s="266">
        <v>11.007</v>
      </c>
      <c r="AN924" s="266">
        <v>11.484999999999999</v>
      </c>
      <c r="AO924" s="266">
        <v>11.82</v>
      </c>
      <c r="AP924" s="266">
        <v>12.333</v>
      </c>
      <c r="AQ924" s="266">
        <v>13.353</v>
      </c>
      <c r="AR924" s="266">
        <v>14.461</v>
      </c>
      <c r="AS924" s="266">
        <v>15.095000000000001</v>
      </c>
      <c r="AT924" s="266">
        <v>15.54</v>
      </c>
      <c r="AU924" s="266">
        <v>16.225999999999999</v>
      </c>
      <c r="AV924" s="266">
        <v>16.689</v>
      </c>
      <c r="AW924" s="266">
        <v>17.600000000000001</v>
      </c>
      <c r="AX924" s="266">
        <v>19.283999999999999</v>
      </c>
      <c r="BA924" s="372">
        <v>922</v>
      </c>
      <c r="BB924" s="372">
        <v>-0.31069999999999998</v>
      </c>
      <c r="BC924" s="372">
        <v>12.762700000000001</v>
      </c>
      <c r="BD924" s="372">
        <v>0.126</v>
      </c>
      <c r="BE924" s="372">
        <v>8.8369999999999997</v>
      </c>
      <c r="BF924" s="372">
        <v>9.641</v>
      </c>
      <c r="BG924" s="372">
        <v>10.154</v>
      </c>
      <c r="BH924" s="372">
        <v>10.44</v>
      </c>
      <c r="BI924" s="372">
        <v>10.901999999999999</v>
      </c>
      <c r="BJ924" s="372">
        <v>11.228999999999999</v>
      </c>
      <c r="BK924" s="372">
        <v>11.736000000000001</v>
      </c>
      <c r="BL924" s="372">
        <v>12.763</v>
      </c>
      <c r="BM924" s="372">
        <v>13.911</v>
      </c>
      <c r="BN924" s="372">
        <v>14.583</v>
      </c>
      <c r="BO924" s="372">
        <v>15.061999999999999</v>
      </c>
      <c r="BP924" s="372">
        <v>15.811999999999999</v>
      </c>
      <c r="BQ924" s="372">
        <v>16.324999999999999</v>
      </c>
      <c r="BR924" s="372">
        <v>17.355</v>
      </c>
      <c r="BS924" s="372">
        <v>19.327999999999999</v>
      </c>
    </row>
    <row r="925" spans="1:71" x14ac:dyDescent="0.2">
      <c r="A925" s="265">
        <f t="shared" si="433"/>
        <v>13.064</v>
      </c>
      <c r="B925" s="265">
        <f t="shared" si="434"/>
        <v>12.04</v>
      </c>
      <c r="C925" s="265">
        <f t="shared" si="411"/>
        <v>14.192499999999999</v>
      </c>
      <c r="D925" s="265">
        <f t="shared" si="435"/>
        <v>923</v>
      </c>
      <c r="E925" s="373">
        <f t="shared" si="436"/>
        <v>30.324435318275153</v>
      </c>
      <c r="F925" s="373">
        <f t="shared" si="437"/>
        <v>2.5270362765229293</v>
      </c>
      <c r="G925" s="373">
        <f t="shared" si="438"/>
        <v>39.32443531827515</v>
      </c>
      <c r="H925" s="374">
        <f t="shared" si="439"/>
        <v>0.99680843787158591</v>
      </c>
      <c r="I925" s="374">
        <f t="shared" si="412"/>
        <v>0.96296218584601978</v>
      </c>
      <c r="J925" s="374">
        <f t="shared" si="413"/>
        <v>0.97006056664281504</v>
      </c>
      <c r="K925" s="265" cm="1">
        <f t="array" ref="K925">$G925^gamma_drug4/($G925^gamma_drug4+(AGE_50_drug4+9)^gamma_drug4)</f>
        <v>1</v>
      </c>
      <c r="L925" s="264">
        <f t="shared" si="414"/>
        <v>923</v>
      </c>
      <c r="M925" s="264">
        <f t="shared" si="415"/>
        <v>-0.17764999999999997</v>
      </c>
      <c r="N925" s="264">
        <f t="shared" si="416"/>
        <v>13.0639</v>
      </c>
      <c r="O925" s="264">
        <f t="shared" si="417"/>
        <v>0.12200999999999999</v>
      </c>
      <c r="P925" s="264">
        <f t="shared" si="418"/>
        <v>9.0724999999999998</v>
      </c>
      <c r="Q925" s="264">
        <f t="shared" si="419"/>
        <v>9.907</v>
      </c>
      <c r="R925" s="264">
        <f t="shared" si="420"/>
        <v>10.435500000000001</v>
      </c>
      <c r="S925" s="264">
        <f t="shared" si="421"/>
        <v>10.728</v>
      </c>
      <c r="T925" s="264">
        <f t="shared" si="422"/>
        <v>11.198499999999999</v>
      </c>
      <c r="U925" s="264">
        <f t="shared" si="423"/>
        <v>11.53</v>
      </c>
      <c r="V925" s="264">
        <f t="shared" si="424"/>
        <v>12.04</v>
      </c>
      <c r="W925" s="264">
        <f t="shared" si="425"/>
        <v>13.064</v>
      </c>
      <c r="X925" s="264">
        <f t="shared" si="426"/>
        <v>14.192499999999999</v>
      </c>
      <c r="Y925" s="264">
        <f t="shared" si="427"/>
        <v>14.846</v>
      </c>
      <c r="Z925" s="264">
        <f t="shared" si="428"/>
        <v>15.309000000000001</v>
      </c>
      <c r="AA925" s="264">
        <f t="shared" si="429"/>
        <v>16.027000000000001</v>
      </c>
      <c r="AB925" s="264">
        <f t="shared" si="430"/>
        <v>16.515499999999999</v>
      </c>
      <c r="AC925" s="264">
        <f t="shared" si="431"/>
        <v>17.486000000000001</v>
      </c>
      <c r="AD925" s="264">
        <f t="shared" si="432"/>
        <v>19.316499999999998</v>
      </c>
      <c r="AF925" s="266">
        <v>923</v>
      </c>
      <c r="AG925" s="266">
        <v>-4.4600000000000001E-2</v>
      </c>
      <c r="AH925" s="266">
        <v>13.358700000000001</v>
      </c>
      <c r="AI925" s="266">
        <v>0.11799999999999999</v>
      </c>
      <c r="AJ925" s="266">
        <v>9.3040000000000003</v>
      </c>
      <c r="AK925" s="266">
        <v>10.169</v>
      </c>
      <c r="AL925" s="266">
        <v>10.712</v>
      </c>
      <c r="AM925" s="266">
        <v>11.010999999999999</v>
      </c>
      <c r="AN925" s="266">
        <v>11.49</v>
      </c>
      <c r="AO925" s="266">
        <v>11.824999999999999</v>
      </c>
      <c r="AP925" s="266">
        <v>12.337999999999999</v>
      </c>
      <c r="AQ925" s="266">
        <v>13.359</v>
      </c>
      <c r="AR925" s="266">
        <v>14.467000000000001</v>
      </c>
      <c r="AS925" s="266">
        <v>15.102</v>
      </c>
      <c r="AT925" s="266">
        <v>15.548</v>
      </c>
      <c r="AU925" s="266">
        <v>16.234000000000002</v>
      </c>
      <c r="AV925" s="266">
        <v>16.696999999999999</v>
      </c>
      <c r="AW925" s="266">
        <v>17.608000000000001</v>
      </c>
      <c r="AX925" s="266">
        <v>19.294</v>
      </c>
      <c r="BA925" s="372">
        <v>923</v>
      </c>
      <c r="BB925" s="372">
        <v>-0.31069999999999998</v>
      </c>
      <c r="BC925" s="372">
        <v>12.7691</v>
      </c>
      <c r="BD925" s="372">
        <v>0.12601999999999999</v>
      </c>
      <c r="BE925" s="372">
        <v>8.8409999999999993</v>
      </c>
      <c r="BF925" s="372">
        <v>9.6449999999999996</v>
      </c>
      <c r="BG925" s="372">
        <v>10.159000000000001</v>
      </c>
      <c r="BH925" s="372">
        <v>10.445</v>
      </c>
      <c r="BI925" s="372">
        <v>10.907</v>
      </c>
      <c r="BJ925" s="372">
        <v>11.234999999999999</v>
      </c>
      <c r="BK925" s="372">
        <v>11.742000000000001</v>
      </c>
      <c r="BL925" s="372">
        <v>12.769</v>
      </c>
      <c r="BM925" s="372">
        <v>13.917999999999999</v>
      </c>
      <c r="BN925" s="372">
        <v>14.59</v>
      </c>
      <c r="BO925" s="372">
        <v>15.07</v>
      </c>
      <c r="BP925" s="372">
        <v>15.82</v>
      </c>
      <c r="BQ925" s="372">
        <v>16.334</v>
      </c>
      <c r="BR925" s="372">
        <v>17.364000000000001</v>
      </c>
      <c r="BS925" s="372">
        <v>19.338999999999999</v>
      </c>
    </row>
    <row r="926" spans="1:71" x14ac:dyDescent="0.2">
      <c r="A926" s="265">
        <f t="shared" si="433"/>
        <v>13.070499999999999</v>
      </c>
      <c r="B926" s="265">
        <f t="shared" si="434"/>
        <v>12.045500000000001</v>
      </c>
      <c r="C926" s="265">
        <f t="shared" si="411"/>
        <v>14.1995</v>
      </c>
      <c r="D926" s="265">
        <f t="shared" si="435"/>
        <v>924</v>
      </c>
      <c r="E926" s="373">
        <f t="shared" si="436"/>
        <v>30.357289527720738</v>
      </c>
      <c r="F926" s="373">
        <f t="shared" si="437"/>
        <v>2.5297741273100618</v>
      </c>
      <c r="G926" s="373">
        <f t="shared" si="438"/>
        <v>39.357289527720738</v>
      </c>
      <c r="H926" s="374">
        <f t="shared" si="439"/>
        <v>0.99681997420655455</v>
      </c>
      <c r="I926" s="374">
        <f t="shared" si="412"/>
        <v>0.96305203245120075</v>
      </c>
      <c r="J926" s="374">
        <f t="shared" si="413"/>
        <v>0.9701235636243718</v>
      </c>
      <c r="K926" s="265" cm="1">
        <f t="array" ref="K926">$G926^gamma_drug4/($G926^gamma_drug4+(AGE_50_drug4+9)^gamma_drug4)</f>
        <v>1</v>
      </c>
      <c r="L926" s="264">
        <f t="shared" si="414"/>
        <v>924</v>
      </c>
      <c r="M926" s="264">
        <f t="shared" si="415"/>
        <v>-0.17775000000000002</v>
      </c>
      <c r="N926" s="264">
        <f t="shared" si="416"/>
        <v>13.070049999999998</v>
      </c>
      <c r="O926" s="264">
        <f t="shared" si="417"/>
        <v>0.12202499999999999</v>
      </c>
      <c r="P926" s="264">
        <f t="shared" si="418"/>
        <v>9.0764999999999993</v>
      </c>
      <c r="Q926" s="264">
        <f t="shared" si="419"/>
        <v>9.9115000000000002</v>
      </c>
      <c r="R926" s="264">
        <f t="shared" si="420"/>
        <v>10.44</v>
      </c>
      <c r="S926" s="264">
        <f t="shared" si="421"/>
        <v>10.733000000000001</v>
      </c>
      <c r="T926" s="264">
        <f t="shared" si="422"/>
        <v>11.204000000000001</v>
      </c>
      <c r="U926" s="264">
        <f t="shared" si="423"/>
        <v>11.535</v>
      </c>
      <c r="V926" s="264">
        <f t="shared" si="424"/>
        <v>12.045500000000001</v>
      </c>
      <c r="W926" s="264">
        <f t="shared" si="425"/>
        <v>13.070499999999999</v>
      </c>
      <c r="X926" s="264">
        <f t="shared" si="426"/>
        <v>14.1995</v>
      </c>
      <c r="Y926" s="264">
        <f t="shared" si="427"/>
        <v>14.8535</v>
      </c>
      <c r="Z926" s="264">
        <f t="shared" si="428"/>
        <v>15.3165</v>
      </c>
      <c r="AA926" s="264">
        <f t="shared" si="429"/>
        <v>16.035</v>
      </c>
      <c r="AB926" s="264">
        <f t="shared" si="430"/>
        <v>16.523499999999999</v>
      </c>
      <c r="AC926" s="264">
        <f t="shared" si="431"/>
        <v>17.4955</v>
      </c>
      <c r="AD926" s="264">
        <f t="shared" si="432"/>
        <v>19.326499999999999</v>
      </c>
      <c r="AF926" s="266">
        <v>924</v>
      </c>
      <c r="AG926" s="266">
        <v>-4.4699999999999997E-2</v>
      </c>
      <c r="AH926" s="266">
        <v>13.364599999999999</v>
      </c>
      <c r="AI926" s="266">
        <v>0.11802</v>
      </c>
      <c r="AJ926" s="266">
        <v>9.3079999999999998</v>
      </c>
      <c r="AK926" s="266">
        <v>10.173</v>
      </c>
      <c r="AL926" s="266">
        <v>10.715999999999999</v>
      </c>
      <c r="AM926" s="266">
        <v>11.016</v>
      </c>
      <c r="AN926" s="266">
        <v>11.494999999999999</v>
      </c>
      <c r="AO926" s="266">
        <v>11.83</v>
      </c>
      <c r="AP926" s="266">
        <v>12.343999999999999</v>
      </c>
      <c r="AQ926" s="266">
        <v>13.365</v>
      </c>
      <c r="AR926" s="266">
        <v>14.474</v>
      </c>
      <c r="AS926" s="266">
        <v>15.109</v>
      </c>
      <c r="AT926" s="266">
        <v>15.555</v>
      </c>
      <c r="AU926" s="266">
        <v>16.242000000000001</v>
      </c>
      <c r="AV926" s="266">
        <v>16.704999999999998</v>
      </c>
      <c r="AW926" s="266">
        <v>17.617000000000001</v>
      </c>
      <c r="AX926" s="266">
        <v>19.303999999999998</v>
      </c>
      <c r="BA926" s="372">
        <v>924</v>
      </c>
      <c r="BB926" s="372">
        <v>-0.31080000000000002</v>
      </c>
      <c r="BC926" s="372">
        <v>12.775499999999999</v>
      </c>
      <c r="BD926" s="372">
        <v>0.12603</v>
      </c>
      <c r="BE926" s="372">
        <v>8.8450000000000006</v>
      </c>
      <c r="BF926" s="372">
        <v>9.65</v>
      </c>
      <c r="BG926" s="372">
        <v>10.164</v>
      </c>
      <c r="BH926" s="372">
        <v>10.45</v>
      </c>
      <c r="BI926" s="372">
        <v>10.913</v>
      </c>
      <c r="BJ926" s="372">
        <v>11.24</v>
      </c>
      <c r="BK926" s="372">
        <v>11.747</v>
      </c>
      <c r="BL926" s="372">
        <v>12.776</v>
      </c>
      <c r="BM926" s="372">
        <v>13.925000000000001</v>
      </c>
      <c r="BN926" s="372">
        <v>14.598000000000001</v>
      </c>
      <c r="BO926" s="372">
        <v>15.077999999999999</v>
      </c>
      <c r="BP926" s="372">
        <v>15.827999999999999</v>
      </c>
      <c r="BQ926" s="372">
        <v>16.341999999999999</v>
      </c>
      <c r="BR926" s="372">
        <v>17.373999999999999</v>
      </c>
      <c r="BS926" s="372">
        <v>19.349</v>
      </c>
    </row>
    <row r="927" spans="1:71" x14ac:dyDescent="0.2">
      <c r="A927" s="265">
        <f t="shared" si="433"/>
        <v>13.076499999999999</v>
      </c>
      <c r="B927" s="265">
        <f t="shared" si="434"/>
        <v>12.051</v>
      </c>
      <c r="C927" s="265">
        <f t="shared" si="411"/>
        <v>14.2065</v>
      </c>
      <c r="D927" s="265">
        <f t="shared" si="435"/>
        <v>925</v>
      </c>
      <c r="E927" s="373">
        <f t="shared" si="436"/>
        <v>30.390143737166323</v>
      </c>
      <c r="F927" s="373">
        <f t="shared" si="437"/>
        <v>2.5325119780971939</v>
      </c>
      <c r="G927" s="373">
        <f t="shared" si="438"/>
        <v>39.390143737166326</v>
      </c>
      <c r="H927" s="374">
        <f t="shared" si="439"/>
        <v>0.99683145940024576</v>
      </c>
      <c r="I927" s="374">
        <f t="shared" si="412"/>
        <v>0.96314159474044958</v>
      </c>
      <c r="J927" s="374">
        <f t="shared" si="413"/>
        <v>0.97018637971966004</v>
      </c>
      <c r="K927" s="265" cm="1">
        <f t="array" ref="K927">$G927^gamma_drug4/($G927^gamma_drug4+(AGE_50_drug4+9)^gamma_drug4)</f>
        <v>1</v>
      </c>
      <c r="L927" s="264">
        <f t="shared" si="414"/>
        <v>925</v>
      </c>
      <c r="M927" s="264">
        <f t="shared" si="415"/>
        <v>-0.1779</v>
      </c>
      <c r="N927" s="264">
        <f t="shared" si="416"/>
        <v>13.07625</v>
      </c>
      <c r="O927" s="264">
        <f t="shared" si="417"/>
        <v>0.122045</v>
      </c>
      <c r="P927" s="264">
        <f t="shared" si="418"/>
        <v>9.08</v>
      </c>
      <c r="Q927" s="264">
        <f t="shared" si="419"/>
        <v>9.9154999999999998</v>
      </c>
      <c r="R927" s="264">
        <f t="shared" si="420"/>
        <v>10.443999999999999</v>
      </c>
      <c r="S927" s="264">
        <f t="shared" si="421"/>
        <v>10.737500000000001</v>
      </c>
      <c r="T927" s="264">
        <f t="shared" si="422"/>
        <v>11.208500000000001</v>
      </c>
      <c r="U927" s="264">
        <f t="shared" si="423"/>
        <v>11.540500000000002</v>
      </c>
      <c r="V927" s="264">
        <f t="shared" si="424"/>
        <v>12.051</v>
      </c>
      <c r="W927" s="264">
        <f t="shared" si="425"/>
        <v>13.076499999999999</v>
      </c>
      <c r="X927" s="264">
        <f t="shared" si="426"/>
        <v>14.2065</v>
      </c>
      <c r="Y927" s="264">
        <f t="shared" si="427"/>
        <v>14.861000000000001</v>
      </c>
      <c r="Z927" s="264">
        <f t="shared" si="428"/>
        <v>15.324</v>
      </c>
      <c r="AA927" s="264">
        <f t="shared" si="429"/>
        <v>16.042999999999999</v>
      </c>
      <c r="AB927" s="264">
        <f t="shared" si="430"/>
        <v>16.532</v>
      </c>
      <c r="AC927" s="264">
        <f t="shared" si="431"/>
        <v>17.5045</v>
      </c>
      <c r="AD927" s="264">
        <f t="shared" si="432"/>
        <v>19.337499999999999</v>
      </c>
      <c r="AF927" s="266">
        <v>925</v>
      </c>
      <c r="AG927" s="266">
        <v>-4.4900000000000002E-2</v>
      </c>
      <c r="AH927" s="266">
        <v>13.3705</v>
      </c>
      <c r="AI927" s="266">
        <v>0.11804000000000001</v>
      </c>
      <c r="AJ927" s="266">
        <v>9.3109999999999999</v>
      </c>
      <c r="AK927" s="266">
        <v>10.177</v>
      </c>
      <c r="AL927" s="266">
        <v>10.72</v>
      </c>
      <c r="AM927" s="266">
        <v>11.02</v>
      </c>
      <c r="AN927" s="266">
        <v>11.499000000000001</v>
      </c>
      <c r="AO927" s="266">
        <v>11.835000000000001</v>
      </c>
      <c r="AP927" s="266">
        <v>12.349</v>
      </c>
      <c r="AQ927" s="266">
        <v>13.371</v>
      </c>
      <c r="AR927" s="266">
        <v>14.481</v>
      </c>
      <c r="AS927" s="266">
        <v>15.116</v>
      </c>
      <c r="AT927" s="266">
        <v>15.561999999999999</v>
      </c>
      <c r="AU927" s="266">
        <v>16.248999999999999</v>
      </c>
      <c r="AV927" s="266">
        <v>16.713000000000001</v>
      </c>
      <c r="AW927" s="266">
        <v>17.626000000000001</v>
      </c>
      <c r="AX927" s="266">
        <v>19.314</v>
      </c>
      <c r="BA927" s="372">
        <v>925</v>
      </c>
      <c r="BB927" s="372">
        <v>-0.31090000000000001</v>
      </c>
      <c r="BC927" s="372">
        <v>12.782</v>
      </c>
      <c r="BD927" s="372">
        <v>0.12605</v>
      </c>
      <c r="BE927" s="372">
        <v>8.8490000000000002</v>
      </c>
      <c r="BF927" s="372">
        <v>9.6539999999999999</v>
      </c>
      <c r="BG927" s="372">
        <v>10.167999999999999</v>
      </c>
      <c r="BH927" s="372">
        <v>10.455</v>
      </c>
      <c r="BI927" s="372">
        <v>10.917999999999999</v>
      </c>
      <c r="BJ927" s="372">
        <v>11.246</v>
      </c>
      <c r="BK927" s="372">
        <v>11.753</v>
      </c>
      <c r="BL927" s="372">
        <v>12.782</v>
      </c>
      <c r="BM927" s="372">
        <v>13.932</v>
      </c>
      <c r="BN927" s="372">
        <v>14.606</v>
      </c>
      <c r="BO927" s="372">
        <v>15.086</v>
      </c>
      <c r="BP927" s="372">
        <v>15.837</v>
      </c>
      <c r="BQ927" s="372">
        <v>16.350999999999999</v>
      </c>
      <c r="BR927" s="372">
        <v>17.382999999999999</v>
      </c>
      <c r="BS927" s="372">
        <v>19.361000000000001</v>
      </c>
    </row>
    <row r="928" spans="1:71" x14ac:dyDescent="0.2">
      <c r="A928" s="265">
        <f t="shared" si="433"/>
        <v>13.0825</v>
      </c>
      <c r="B928" s="265">
        <f t="shared" si="434"/>
        <v>12.0565</v>
      </c>
      <c r="C928" s="265">
        <f t="shared" si="411"/>
        <v>14.213000000000001</v>
      </c>
      <c r="D928" s="265">
        <f t="shared" si="435"/>
        <v>926</v>
      </c>
      <c r="E928" s="373">
        <f t="shared" si="436"/>
        <v>30.422997946611911</v>
      </c>
      <c r="F928" s="373">
        <f t="shared" si="437"/>
        <v>2.5352498288843259</v>
      </c>
      <c r="G928" s="373">
        <f t="shared" si="438"/>
        <v>39.422997946611915</v>
      </c>
      <c r="H928" s="374">
        <f t="shared" si="439"/>
        <v>0.99684289372079116</v>
      </c>
      <c r="I928" s="374">
        <f t="shared" si="412"/>
        <v>0.96323087380920536</v>
      </c>
      <c r="J928" s="374">
        <f t="shared" si="413"/>
        <v>0.97024901558122556</v>
      </c>
      <c r="K928" s="265" cm="1">
        <f t="array" ref="K928">$G928^gamma_drug4/($G928^gamma_drug4+(AGE_50_drug4+9)^gamma_drug4)</f>
        <v>1</v>
      </c>
      <c r="L928" s="264">
        <f t="shared" si="414"/>
        <v>926</v>
      </c>
      <c r="M928" s="264">
        <f t="shared" si="415"/>
        <v>-0.17795</v>
      </c>
      <c r="N928" s="264">
        <f t="shared" si="416"/>
        <v>13.08245</v>
      </c>
      <c r="O928" s="264">
        <f t="shared" si="417"/>
        <v>0.122055</v>
      </c>
      <c r="P928" s="264">
        <f t="shared" si="418"/>
        <v>9.0844999999999985</v>
      </c>
      <c r="Q928" s="264">
        <f t="shared" si="419"/>
        <v>9.92</v>
      </c>
      <c r="R928" s="264">
        <f t="shared" si="420"/>
        <v>10.449</v>
      </c>
      <c r="S928" s="264">
        <f t="shared" si="421"/>
        <v>10.7425</v>
      </c>
      <c r="T928" s="264">
        <f t="shared" si="422"/>
        <v>11.2135</v>
      </c>
      <c r="U928" s="264">
        <f t="shared" si="423"/>
        <v>11.545500000000001</v>
      </c>
      <c r="V928" s="264">
        <f t="shared" si="424"/>
        <v>12.0565</v>
      </c>
      <c r="W928" s="264">
        <f t="shared" si="425"/>
        <v>13.0825</v>
      </c>
      <c r="X928" s="264">
        <f t="shared" si="426"/>
        <v>14.213000000000001</v>
      </c>
      <c r="Y928" s="264">
        <f t="shared" si="427"/>
        <v>14.867999999999999</v>
      </c>
      <c r="Z928" s="264">
        <f t="shared" si="428"/>
        <v>15.3315</v>
      </c>
      <c r="AA928" s="264">
        <f t="shared" si="429"/>
        <v>16.051000000000002</v>
      </c>
      <c r="AB928" s="264">
        <f t="shared" si="430"/>
        <v>16.540500000000002</v>
      </c>
      <c r="AC928" s="264">
        <f t="shared" si="431"/>
        <v>17.513500000000001</v>
      </c>
      <c r="AD928" s="264">
        <f t="shared" si="432"/>
        <v>19.3475</v>
      </c>
      <c r="AF928" s="266">
        <v>926</v>
      </c>
      <c r="AG928" s="266">
        <v>-4.4999999999999998E-2</v>
      </c>
      <c r="AH928" s="266">
        <v>13.3765</v>
      </c>
      <c r="AI928" s="266">
        <v>0.11805</v>
      </c>
      <c r="AJ928" s="266">
        <v>9.3149999999999995</v>
      </c>
      <c r="AK928" s="266">
        <v>10.180999999999999</v>
      </c>
      <c r="AL928" s="266">
        <v>10.725</v>
      </c>
      <c r="AM928" s="266">
        <v>11.025</v>
      </c>
      <c r="AN928" s="266">
        <v>11.504</v>
      </c>
      <c r="AO928" s="266">
        <v>11.84</v>
      </c>
      <c r="AP928" s="266">
        <v>12.353999999999999</v>
      </c>
      <c r="AQ928" s="266">
        <v>13.377000000000001</v>
      </c>
      <c r="AR928" s="266">
        <v>14.487</v>
      </c>
      <c r="AS928" s="266">
        <v>15.122999999999999</v>
      </c>
      <c r="AT928" s="266">
        <v>15.569000000000001</v>
      </c>
      <c r="AU928" s="266">
        <v>16.257000000000001</v>
      </c>
      <c r="AV928" s="266">
        <v>16.721</v>
      </c>
      <c r="AW928" s="266">
        <v>17.634</v>
      </c>
      <c r="AX928" s="266">
        <v>19.324000000000002</v>
      </c>
      <c r="BA928" s="372">
        <v>926</v>
      </c>
      <c r="BB928" s="372">
        <v>-0.31090000000000001</v>
      </c>
      <c r="BC928" s="372">
        <v>12.788399999999999</v>
      </c>
      <c r="BD928" s="372">
        <v>0.12606000000000001</v>
      </c>
      <c r="BE928" s="372">
        <v>8.8539999999999992</v>
      </c>
      <c r="BF928" s="372">
        <v>9.6590000000000007</v>
      </c>
      <c r="BG928" s="372">
        <v>10.173</v>
      </c>
      <c r="BH928" s="372">
        <v>10.46</v>
      </c>
      <c r="BI928" s="372">
        <v>10.923</v>
      </c>
      <c r="BJ928" s="372">
        <v>11.250999999999999</v>
      </c>
      <c r="BK928" s="372">
        <v>11.759</v>
      </c>
      <c r="BL928" s="372">
        <v>12.788</v>
      </c>
      <c r="BM928" s="372">
        <v>13.939</v>
      </c>
      <c r="BN928" s="372">
        <v>14.613</v>
      </c>
      <c r="BO928" s="372">
        <v>15.093999999999999</v>
      </c>
      <c r="BP928" s="372">
        <v>15.845000000000001</v>
      </c>
      <c r="BQ928" s="372">
        <v>16.36</v>
      </c>
      <c r="BR928" s="372">
        <v>17.393000000000001</v>
      </c>
      <c r="BS928" s="372">
        <v>19.370999999999999</v>
      </c>
    </row>
    <row r="929" spans="1:71" x14ac:dyDescent="0.2">
      <c r="A929" s="265">
        <f t="shared" si="433"/>
        <v>13.0885</v>
      </c>
      <c r="B929" s="265">
        <f t="shared" si="434"/>
        <v>12.0625</v>
      </c>
      <c r="C929" s="265">
        <f t="shared" si="411"/>
        <v>14.219999999999999</v>
      </c>
      <c r="D929" s="265">
        <f t="shared" si="435"/>
        <v>927</v>
      </c>
      <c r="E929" s="373">
        <f t="shared" si="436"/>
        <v>30.455852156057496</v>
      </c>
      <c r="F929" s="373">
        <f t="shared" si="437"/>
        <v>2.537987679671458</v>
      </c>
      <c r="G929" s="373">
        <f t="shared" si="438"/>
        <v>39.455852156057496</v>
      </c>
      <c r="H929" s="374">
        <f t="shared" si="439"/>
        <v>0.99685427743470256</v>
      </c>
      <c r="I929" s="374">
        <f t="shared" si="412"/>
        <v>0.96331987074800518</v>
      </c>
      <c r="J929" s="374">
        <f t="shared" si="413"/>
        <v>0.97031147185880384</v>
      </c>
      <c r="K929" s="265" cm="1">
        <f t="array" ref="K929">$G929^gamma_drug4/($G929^gamma_drug4+(AGE_50_drug4+9)^gamma_drug4)</f>
        <v>1</v>
      </c>
      <c r="L929" s="264">
        <f t="shared" si="414"/>
        <v>927</v>
      </c>
      <c r="M929" s="264">
        <f t="shared" si="415"/>
        <v>-0.17810000000000001</v>
      </c>
      <c r="N929" s="264">
        <f t="shared" si="416"/>
        <v>13.0886</v>
      </c>
      <c r="O929" s="264">
        <f t="shared" si="417"/>
        <v>0.12207499999999999</v>
      </c>
      <c r="P929" s="264">
        <f t="shared" si="418"/>
        <v>9.0884999999999998</v>
      </c>
      <c r="Q929" s="264">
        <f t="shared" si="419"/>
        <v>9.9239999999999995</v>
      </c>
      <c r="R929" s="264">
        <f t="shared" si="420"/>
        <v>10.4535</v>
      </c>
      <c r="S929" s="264">
        <f t="shared" si="421"/>
        <v>10.747499999999999</v>
      </c>
      <c r="T929" s="264">
        <f t="shared" si="422"/>
        <v>11.219000000000001</v>
      </c>
      <c r="U929" s="264">
        <f t="shared" si="423"/>
        <v>11.551</v>
      </c>
      <c r="V929" s="264">
        <f t="shared" si="424"/>
        <v>12.0625</v>
      </c>
      <c r="W929" s="264">
        <f t="shared" si="425"/>
        <v>13.0885</v>
      </c>
      <c r="X929" s="264">
        <f t="shared" si="426"/>
        <v>14.219999999999999</v>
      </c>
      <c r="Y929" s="264">
        <f t="shared" si="427"/>
        <v>14.875500000000001</v>
      </c>
      <c r="Z929" s="264">
        <f t="shared" si="428"/>
        <v>15.339500000000001</v>
      </c>
      <c r="AA929" s="264">
        <f t="shared" si="429"/>
        <v>16.0595</v>
      </c>
      <c r="AB929" s="264">
        <f t="shared" si="430"/>
        <v>16.548999999999999</v>
      </c>
      <c r="AC929" s="264">
        <f t="shared" si="431"/>
        <v>17.522500000000001</v>
      </c>
      <c r="AD929" s="264">
        <f t="shared" si="432"/>
        <v>19.358000000000001</v>
      </c>
      <c r="AF929" s="266">
        <v>927</v>
      </c>
      <c r="AG929" s="266">
        <v>-4.5199999999999997E-2</v>
      </c>
      <c r="AH929" s="266">
        <v>13.382400000000001</v>
      </c>
      <c r="AI929" s="266">
        <v>0.11806999999999999</v>
      </c>
      <c r="AJ929" s="266">
        <v>9.3190000000000008</v>
      </c>
      <c r="AK929" s="266">
        <v>10.185</v>
      </c>
      <c r="AL929" s="266">
        <v>10.728999999999999</v>
      </c>
      <c r="AM929" s="266">
        <v>11.03</v>
      </c>
      <c r="AN929" s="266">
        <v>11.509</v>
      </c>
      <c r="AO929" s="266">
        <v>11.845000000000001</v>
      </c>
      <c r="AP929" s="266">
        <v>12.36</v>
      </c>
      <c r="AQ929" s="266">
        <v>13.382</v>
      </c>
      <c r="AR929" s="266">
        <v>14.494</v>
      </c>
      <c r="AS929" s="266">
        <v>15.13</v>
      </c>
      <c r="AT929" s="266">
        <v>15.577</v>
      </c>
      <c r="AU929" s="266">
        <v>16.265000000000001</v>
      </c>
      <c r="AV929" s="266">
        <v>16.728999999999999</v>
      </c>
      <c r="AW929" s="266">
        <v>17.643000000000001</v>
      </c>
      <c r="AX929" s="266">
        <v>19.334</v>
      </c>
      <c r="BA929" s="372">
        <v>927</v>
      </c>
      <c r="BB929" s="372">
        <v>-0.311</v>
      </c>
      <c r="BC929" s="372">
        <v>12.7948</v>
      </c>
      <c r="BD929" s="372">
        <v>0.12608</v>
      </c>
      <c r="BE929" s="372">
        <v>8.8580000000000005</v>
      </c>
      <c r="BF929" s="372">
        <v>9.6630000000000003</v>
      </c>
      <c r="BG929" s="372">
        <v>10.178000000000001</v>
      </c>
      <c r="BH929" s="372">
        <v>10.465</v>
      </c>
      <c r="BI929" s="372">
        <v>10.929</v>
      </c>
      <c r="BJ929" s="372">
        <v>11.257</v>
      </c>
      <c r="BK929" s="372">
        <v>11.765000000000001</v>
      </c>
      <c r="BL929" s="372">
        <v>12.795</v>
      </c>
      <c r="BM929" s="372">
        <v>13.946</v>
      </c>
      <c r="BN929" s="372">
        <v>14.621</v>
      </c>
      <c r="BO929" s="372">
        <v>15.102</v>
      </c>
      <c r="BP929" s="372">
        <v>15.853999999999999</v>
      </c>
      <c r="BQ929" s="372">
        <v>16.369</v>
      </c>
      <c r="BR929" s="372">
        <v>17.402000000000001</v>
      </c>
      <c r="BS929" s="372">
        <v>19.382000000000001</v>
      </c>
    </row>
    <row r="930" spans="1:71" x14ac:dyDescent="0.2">
      <c r="A930" s="265">
        <f t="shared" si="433"/>
        <v>13.0945</v>
      </c>
      <c r="B930" s="265">
        <f t="shared" si="434"/>
        <v>12.068000000000001</v>
      </c>
      <c r="C930" s="265">
        <f t="shared" si="411"/>
        <v>14.2265</v>
      </c>
      <c r="D930" s="265">
        <f t="shared" si="435"/>
        <v>928</v>
      </c>
      <c r="E930" s="373">
        <f t="shared" si="436"/>
        <v>30.488706365503081</v>
      </c>
      <c r="F930" s="373">
        <f t="shared" si="437"/>
        <v>2.5407255304585901</v>
      </c>
      <c r="G930" s="373">
        <f t="shared" si="438"/>
        <v>39.488706365503077</v>
      </c>
      <c r="H930" s="374">
        <f t="shared" si="439"/>
        <v>0.99686561080688296</v>
      </c>
      <c r="I930" s="374">
        <f t="shared" si="412"/>
        <v>0.96340858664250828</v>
      </c>
      <c r="J930" s="374">
        <f t="shared" si="413"/>
        <v>0.97037374919933439</v>
      </c>
      <c r="K930" s="265" cm="1">
        <f t="array" ref="K930">$G930^gamma_drug4/($G930^gamma_drug4+(AGE_50_drug4+9)^gamma_drug4)</f>
        <v>1</v>
      </c>
      <c r="L930" s="264">
        <f t="shared" si="414"/>
        <v>928</v>
      </c>
      <c r="M930" s="264">
        <f t="shared" si="415"/>
        <v>-0.17815</v>
      </c>
      <c r="N930" s="264">
        <f t="shared" si="416"/>
        <v>13.094749999999999</v>
      </c>
      <c r="O930" s="264">
        <f t="shared" si="417"/>
        <v>0.12209</v>
      </c>
      <c r="P930" s="264">
        <f t="shared" si="418"/>
        <v>9.0925000000000011</v>
      </c>
      <c r="Q930" s="264">
        <f t="shared" si="419"/>
        <v>9.9289999999999985</v>
      </c>
      <c r="R930" s="264">
        <f t="shared" si="420"/>
        <v>10.458500000000001</v>
      </c>
      <c r="S930" s="264">
        <f t="shared" si="421"/>
        <v>10.752000000000001</v>
      </c>
      <c r="T930" s="264">
        <f t="shared" si="422"/>
        <v>11.224</v>
      </c>
      <c r="U930" s="264">
        <f t="shared" si="423"/>
        <v>11.556000000000001</v>
      </c>
      <c r="V930" s="264">
        <f t="shared" si="424"/>
        <v>12.068000000000001</v>
      </c>
      <c r="W930" s="264">
        <f t="shared" si="425"/>
        <v>13.0945</v>
      </c>
      <c r="X930" s="264">
        <f t="shared" si="426"/>
        <v>14.2265</v>
      </c>
      <c r="Y930" s="264">
        <f t="shared" si="427"/>
        <v>14.8825</v>
      </c>
      <c r="Z930" s="264">
        <f t="shared" si="428"/>
        <v>15.347</v>
      </c>
      <c r="AA930" s="264">
        <f t="shared" si="429"/>
        <v>16.067499999999999</v>
      </c>
      <c r="AB930" s="264">
        <f t="shared" si="430"/>
        <v>16.556999999999999</v>
      </c>
      <c r="AC930" s="264">
        <f t="shared" si="431"/>
        <v>17.531500000000001</v>
      </c>
      <c r="AD930" s="264">
        <f t="shared" si="432"/>
        <v>19.368500000000001</v>
      </c>
      <c r="AF930" s="266">
        <v>928</v>
      </c>
      <c r="AG930" s="266">
        <v>-4.53E-2</v>
      </c>
      <c r="AH930" s="266">
        <v>13.388299999999999</v>
      </c>
      <c r="AI930" s="266">
        <v>0.11809</v>
      </c>
      <c r="AJ930" s="266">
        <v>9.3230000000000004</v>
      </c>
      <c r="AK930" s="266">
        <v>10.19</v>
      </c>
      <c r="AL930" s="266">
        <v>10.734</v>
      </c>
      <c r="AM930" s="266">
        <v>11.034000000000001</v>
      </c>
      <c r="AN930" s="266">
        <v>11.513999999999999</v>
      </c>
      <c r="AO930" s="266">
        <v>11.85</v>
      </c>
      <c r="AP930" s="266">
        <v>12.365</v>
      </c>
      <c r="AQ930" s="266">
        <v>13.388</v>
      </c>
      <c r="AR930" s="266">
        <v>14.5</v>
      </c>
      <c r="AS930" s="266">
        <v>15.137</v>
      </c>
      <c r="AT930" s="266">
        <v>15.584</v>
      </c>
      <c r="AU930" s="266">
        <v>16.273</v>
      </c>
      <c r="AV930" s="266">
        <v>16.736999999999998</v>
      </c>
      <c r="AW930" s="266">
        <v>17.652000000000001</v>
      </c>
      <c r="AX930" s="266">
        <v>19.344000000000001</v>
      </c>
      <c r="BA930" s="372">
        <v>928</v>
      </c>
      <c r="BB930" s="372">
        <v>-0.311</v>
      </c>
      <c r="BC930" s="372">
        <v>12.8012</v>
      </c>
      <c r="BD930" s="372">
        <v>0.12609000000000001</v>
      </c>
      <c r="BE930" s="372">
        <v>8.8620000000000001</v>
      </c>
      <c r="BF930" s="372">
        <v>9.6679999999999993</v>
      </c>
      <c r="BG930" s="372">
        <v>10.183</v>
      </c>
      <c r="BH930" s="372">
        <v>10.47</v>
      </c>
      <c r="BI930" s="372">
        <v>10.933999999999999</v>
      </c>
      <c r="BJ930" s="372">
        <v>11.262</v>
      </c>
      <c r="BK930" s="372">
        <v>11.771000000000001</v>
      </c>
      <c r="BL930" s="372">
        <v>12.801</v>
      </c>
      <c r="BM930" s="372">
        <v>13.952999999999999</v>
      </c>
      <c r="BN930" s="372">
        <v>14.628</v>
      </c>
      <c r="BO930" s="372">
        <v>15.11</v>
      </c>
      <c r="BP930" s="372">
        <v>15.862</v>
      </c>
      <c r="BQ930" s="372">
        <v>16.376999999999999</v>
      </c>
      <c r="BR930" s="372">
        <v>17.411000000000001</v>
      </c>
      <c r="BS930" s="372">
        <v>19.393000000000001</v>
      </c>
    </row>
    <row r="931" spans="1:71" x14ac:dyDescent="0.2">
      <c r="A931" s="265">
        <f t="shared" si="433"/>
        <v>13.100999999999999</v>
      </c>
      <c r="B931" s="265">
        <f t="shared" si="434"/>
        <v>12.073</v>
      </c>
      <c r="C931" s="265">
        <f t="shared" si="411"/>
        <v>14.234</v>
      </c>
      <c r="D931" s="265">
        <f t="shared" si="435"/>
        <v>929</v>
      </c>
      <c r="E931" s="373">
        <f t="shared" si="436"/>
        <v>30.521560574948666</v>
      </c>
      <c r="F931" s="373">
        <f t="shared" si="437"/>
        <v>2.5434633812457221</v>
      </c>
      <c r="G931" s="373">
        <f t="shared" si="438"/>
        <v>39.521560574948666</v>
      </c>
      <c r="H931" s="374">
        <f t="shared" si="439"/>
        <v>0.99687689410063696</v>
      </c>
      <c r="I931" s="374">
        <f t="shared" si="412"/>
        <v>0.96349702257352032</v>
      </c>
      <c r="J931" s="374">
        <f t="shared" si="413"/>
        <v>0.97043584824697438</v>
      </c>
      <c r="K931" s="265" cm="1">
        <f t="array" ref="K931">$G931^gamma_drug4/($G931^gamma_drug4+(AGE_50_drug4+9)^gamma_drug4)</f>
        <v>1</v>
      </c>
      <c r="L931" s="264">
        <f t="shared" si="414"/>
        <v>929</v>
      </c>
      <c r="M931" s="264">
        <f t="shared" si="415"/>
        <v>-0.17829999999999999</v>
      </c>
      <c r="N931" s="264">
        <f t="shared" si="416"/>
        <v>13.100899999999999</v>
      </c>
      <c r="O931" s="264">
        <f t="shared" si="417"/>
        <v>0.12211</v>
      </c>
      <c r="P931" s="264">
        <f t="shared" si="418"/>
        <v>9.0960000000000001</v>
      </c>
      <c r="Q931" s="264">
        <f t="shared" si="419"/>
        <v>9.9335000000000004</v>
      </c>
      <c r="R931" s="264">
        <f t="shared" si="420"/>
        <v>10.463000000000001</v>
      </c>
      <c r="S931" s="264">
        <f t="shared" si="421"/>
        <v>10.757</v>
      </c>
      <c r="T931" s="264">
        <f t="shared" si="422"/>
        <v>11.228999999999999</v>
      </c>
      <c r="U931" s="264">
        <f t="shared" si="423"/>
        <v>11.561</v>
      </c>
      <c r="V931" s="264">
        <f t="shared" si="424"/>
        <v>12.073</v>
      </c>
      <c r="W931" s="264">
        <f t="shared" si="425"/>
        <v>13.100999999999999</v>
      </c>
      <c r="X931" s="264">
        <f t="shared" si="426"/>
        <v>14.234</v>
      </c>
      <c r="Y931" s="264">
        <f t="shared" si="427"/>
        <v>14.89</v>
      </c>
      <c r="Z931" s="264">
        <f t="shared" si="428"/>
        <v>15.3545</v>
      </c>
      <c r="AA931" s="264">
        <f t="shared" si="429"/>
        <v>16.075500000000002</v>
      </c>
      <c r="AB931" s="264">
        <f t="shared" si="430"/>
        <v>16.5655</v>
      </c>
      <c r="AC931" s="264">
        <f t="shared" si="431"/>
        <v>17.540500000000002</v>
      </c>
      <c r="AD931" s="264">
        <f t="shared" si="432"/>
        <v>19.378999999999998</v>
      </c>
      <c r="AF931" s="266">
        <v>929</v>
      </c>
      <c r="AG931" s="266">
        <v>-4.5499999999999999E-2</v>
      </c>
      <c r="AH931" s="266">
        <v>13.3942</v>
      </c>
      <c r="AI931" s="266">
        <v>0.11811000000000001</v>
      </c>
      <c r="AJ931" s="266">
        <v>9.3260000000000005</v>
      </c>
      <c r="AK931" s="266">
        <v>10.194000000000001</v>
      </c>
      <c r="AL931" s="266">
        <v>10.738</v>
      </c>
      <c r="AM931" s="266">
        <v>11.039</v>
      </c>
      <c r="AN931" s="266">
        <v>11.519</v>
      </c>
      <c r="AO931" s="266">
        <v>11.855</v>
      </c>
      <c r="AP931" s="266">
        <v>12.37</v>
      </c>
      <c r="AQ931" s="266">
        <v>13.394</v>
      </c>
      <c r="AR931" s="266">
        <v>14.507</v>
      </c>
      <c r="AS931" s="266">
        <v>15.144</v>
      </c>
      <c r="AT931" s="266">
        <v>15.590999999999999</v>
      </c>
      <c r="AU931" s="266">
        <v>16.28</v>
      </c>
      <c r="AV931" s="266">
        <v>16.745000000000001</v>
      </c>
      <c r="AW931" s="266">
        <v>17.66</v>
      </c>
      <c r="AX931" s="266">
        <v>19.353999999999999</v>
      </c>
      <c r="BA931" s="372">
        <v>929</v>
      </c>
      <c r="BB931" s="372">
        <v>-0.31109999999999999</v>
      </c>
      <c r="BC931" s="372">
        <v>12.807600000000001</v>
      </c>
      <c r="BD931" s="372">
        <v>0.12611</v>
      </c>
      <c r="BE931" s="372">
        <v>8.8659999999999997</v>
      </c>
      <c r="BF931" s="372">
        <v>9.673</v>
      </c>
      <c r="BG931" s="372">
        <v>10.188000000000001</v>
      </c>
      <c r="BH931" s="372">
        <v>10.475</v>
      </c>
      <c r="BI931" s="372">
        <v>10.939</v>
      </c>
      <c r="BJ931" s="372">
        <v>11.266999999999999</v>
      </c>
      <c r="BK931" s="372">
        <v>11.776</v>
      </c>
      <c r="BL931" s="372">
        <v>12.808</v>
      </c>
      <c r="BM931" s="372">
        <v>13.961</v>
      </c>
      <c r="BN931" s="372">
        <v>14.635999999999999</v>
      </c>
      <c r="BO931" s="372">
        <v>15.118</v>
      </c>
      <c r="BP931" s="372">
        <v>15.871</v>
      </c>
      <c r="BQ931" s="372">
        <v>16.385999999999999</v>
      </c>
      <c r="BR931" s="372">
        <v>17.420999999999999</v>
      </c>
      <c r="BS931" s="372">
        <v>19.404</v>
      </c>
    </row>
    <row r="932" spans="1:71" x14ac:dyDescent="0.2">
      <c r="A932" s="265">
        <f t="shared" si="433"/>
        <v>13.106999999999999</v>
      </c>
      <c r="B932" s="265">
        <f t="shared" si="434"/>
        <v>12.079000000000001</v>
      </c>
      <c r="C932" s="265">
        <f t="shared" si="411"/>
        <v>14.241</v>
      </c>
      <c r="D932" s="265">
        <f t="shared" si="435"/>
        <v>930</v>
      </c>
      <c r="E932" s="373">
        <f t="shared" si="436"/>
        <v>30.55441478439425</v>
      </c>
      <c r="F932" s="373">
        <f t="shared" si="437"/>
        <v>2.5462012320328542</v>
      </c>
      <c r="G932" s="373">
        <f t="shared" si="438"/>
        <v>39.554414784394254</v>
      </c>
      <c r="H932" s="374">
        <f t="shared" si="439"/>
        <v>0.99688812757768275</v>
      </c>
      <c r="I932" s="374">
        <f t="shared" si="412"/>
        <v>0.96358517961701817</v>
      </c>
      <c r="J932" s="374">
        <f t="shared" si="413"/>
        <v>0.97049776964311285</v>
      </c>
      <c r="K932" s="265" cm="1">
        <f t="array" ref="K932">$G932^gamma_drug4/($G932^gamma_drug4+(AGE_50_drug4+9)^gamma_drug4)</f>
        <v>1</v>
      </c>
      <c r="L932" s="264">
        <f t="shared" si="414"/>
        <v>930</v>
      </c>
      <c r="M932" s="264">
        <f t="shared" si="415"/>
        <v>-0.1784</v>
      </c>
      <c r="N932" s="264">
        <f t="shared" si="416"/>
        <v>13.107050000000001</v>
      </c>
      <c r="O932" s="264">
        <f t="shared" si="417"/>
        <v>0.12212500000000001</v>
      </c>
      <c r="P932" s="264">
        <f t="shared" si="418"/>
        <v>9.1</v>
      </c>
      <c r="Q932" s="264">
        <f t="shared" si="419"/>
        <v>9.9375</v>
      </c>
      <c r="R932" s="264">
        <f t="shared" si="420"/>
        <v>10.467500000000001</v>
      </c>
      <c r="S932" s="264">
        <f t="shared" si="421"/>
        <v>10.7615</v>
      </c>
      <c r="T932" s="264">
        <f t="shared" si="422"/>
        <v>11.234500000000001</v>
      </c>
      <c r="U932" s="264">
        <f t="shared" si="423"/>
        <v>11.5665</v>
      </c>
      <c r="V932" s="264">
        <f t="shared" si="424"/>
        <v>12.079000000000001</v>
      </c>
      <c r="W932" s="264">
        <f t="shared" si="425"/>
        <v>13.106999999999999</v>
      </c>
      <c r="X932" s="264">
        <f t="shared" si="426"/>
        <v>14.241</v>
      </c>
      <c r="Y932" s="264">
        <f t="shared" si="427"/>
        <v>14.897</v>
      </c>
      <c r="Z932" s="264">
        <f t="shared" si="428"/>
        <v>15.362</v>
      </c>
      <c r="AA932" s="264">
        <f t="shared" si="429"/>
        <v>16.083500000000001</v>
      </c>
      <c r="AB932" s="264">
        <f t="shared" si="430"/>
        <v>16.573999999999998</v>
      </c>
      <c r="AC932" s="264">
        <f t="shared" si="431"/>
        <v>17.549500000000002</v>
      </c>
      <c r="AD932" s="264">
        <f t="shared" si="432"/>
        <v>19.388500000000001</v>
      </c>
      <c r="AF932" s="266">
        <v>930</v>
      </c>
      <c r="AG932" s="266">
        <v>-4.5600000000000002E-2</v>
      </c>
      <c r="AH932" s="266">
        <v>13.4001</v>
      </c>
      <c r="AI932" s="266">
        <v>0.11813</v>
      </c>
      <c r="AJ932" s="266">
        <v>9.33</v>
      </c>
      <c r="AK932" s="266">
        <v>10.198</v>
      </c>
      <c r="AL932" s="266">
        <v>10.742000000000001</v>
      </c>
      <c r="AM932" s="266">
        <v>11.042999999999999</v>
      </c>
      <c r="AN932" s="266">
        <v>11.523999999999999</v>
      </c>
      <c r="AO932" s="266">
        <v>11.86</v>
      </c>
      <c r="AP932" s="266">
        <v>12.375999999999999</v>
      </c>
      <c r="AQ932" s="266">
        <v>13.4</v>
      </c>
      <c r="AR932" s="266">
        <v>14.513999999999999</v>
      </c>
      <c r="AS932" s="266">
        <v>15.151</v>
      </c>
      <c r="AT932" s="266">
        <v>15.599</v>
      </c>
      <c r="AU932" s="266">
        <v>16.288</v>
      </c>
      <c r="AV932" s="266">
        <v>16.753</v>
      </c>
      <c r="AW932" s="266">
        <v>17.669</v>
      </c>
      <c r="AX932" s="266">
        <v>19.363</v>
      </c>
      <c r="BA932" s="372">
        <v>930</v>
      </c>
      <c r="BB932" s="372">
        <v>-0.31119999999999998</v>
      </c>
      <c r="BC932" s="372">
        <v>12.814</v>
      </c>
      <c r="BD932" s="372">
        <v>0.12612000000000001</v>
      </c>
      <c r="BE932" s="372">
        <v>8.8699999999999992</v>
      </c>
      <c r="BF932" s="372">
        <v>9.6769999999999996</v>
      </c>
      <c r="BG932" s="372">
        <v>10.193</v>
      </c>
      <c r="BH932" s="372">
        <v>10.48</v>
      </c>
      <c r="BI932" s="372">
        <v>10.945</v>
      </c>
      <c r="BJ932" s="372">
        <v>11.273</v>
      </c>
      <c r="BK932" s="372">
        <v>11.782</v>
      </c>
      <c r="BL932" s="372">
        <v>12.814</v>
      </c>
      <c r="BM932" s="372">
        <v>13.968</v>
      </c>
      <c r="BN932" s="372">
        <v>14.643000000000001</v>
      </c>
      <c r="BO932" s="372">
        <v>15.125</v>
      </c>
      <c r="BP932" s="372">
        <v>15.879</v>
      </c>
      <c r="BQ932" s="372">
        <v>16.395</v>
      </c>
      <c r="BR932" s="372">
        <v>17.43</v>
      </c>
      <c r="BS932" s="372">
        <v>19.414000000000001</v>
      </c>
    </row>
    <row r="933" spans="1:71" x14ac:dyDescent="0.2">
      <c r="A933" s="265">
        <f t="shared" si="433"/>
        <v>13.113</v>
      </c>
      <c r="B933" s="265">
        <f t="shared" si="434"/>
        <v>12.0845</v>
      </c>
      <c r="C933" s="265">
        <f t="shared" si="411"/>
        <v>14.247499999999999</v>
      </c>
      <c r="D933" s="265">
        <f t="shared" si="435"/>
        <v>931</v>
      </c>
      <c r="E933" s="373">
        <f t="shared" si="436"/>
        <v>30.587268993839835</v>
      </c>
      <c r="F933" s="373">
        <f t="shared" si="437"/>
        <v>2.5489390828199863</v>
      </c>
      <c r="G933" s="373">
        <f t="shared" si="438"/>
        <v>39.587268993839835</v>
      </c>
      <c r="H933" s="374">
        <f t="shared" si="439"/>
        <v>0.9968993114981618</v>
      </c>
      <c r="I933" s="374">
        <f t="shared" si="412"/>
        <v>0.96367305884417365</v>
      </c>
      <c r="J933" s="374">
        <f t="shared" si="413"/>
        <v>0.97055951402638341</v>
      </c>
      <c r="K933" s="265" cm="1">
        <f t="array" ref="K933">$G933^gamma_drug4/($G933^gamma_drug4+(AGE_50_drug4+9)^gamma_drug4)</f>
        <v>1</v>
      </c>
      <c r="L933" s="264">
        <f t="shared" si="414"/>
        <v>931</v>
      </c>
      <c r="M933" s="264">
        <f t="shared" si="415"/>
        <v>-0.17849999999999999</v>
      </c>
      <c r="N933" s="264">
        <f t="shared" si="416"/>
        <v>13.113199999999999</v>
      </c>
      <c r="O933" s="264">
        <f t="shared" si="417"/>
        <v>0.122145</v>
      </c>
      <c r="P933" s="264">
        <f t="shared" si="418"/>
        <v>9.1039999999999992</v>
      </c>
      <c r="Q933" s="264">
        <f t="shared" si="419"/>
        <v>9.9420000000000002</v>
      </c>
      <c r="R933" s="264">
        <f t="shared" si="420"/>
        <v>10.4725</v>
      </c>
      <c r="S933" s="264">
        <f t="shared" si="421"/>
        <v>10.766500000000001</v>
      </c>
      <c r="T933" s="264">
        <f t="shared" si="422"/>
        <v>11.239000000000001</v>
      </c>
      <c r="U933" s="264">
        <f t="shared" si="423"/>
        <v>11.5715</v>
      </c>
      <c r="V933" s="264">
        <f t="shared" si="424"/>
        <v>12.0845</v>
      </c>
      <c r="W933" s="264">
        <f t="shared" si="425"/>
        <v>13.113</v>
      </c>
      <c r="X933" s="264">
        <f t="shared" si="426"/>
        <v>14.247499999999999</v>
      </c>
      <c r="Y933" s="264">
        <f t="shared" si="427"/>
        <v>14.904499999999999</v>
      </c>
      <c r="Z933" s="264">
        <f t="shared" si="428"/>
        <v>15.369499999999999</v>
      </c>
      <c r="AA933" s="264">
        <f t="shared" si="429"/>
        <v>16.0915</v>
      </c>
      <c r="AB933" s="264">
        <f t="shared" si="430"/>
        <v>16.5825</v>
      </c>
      <c r="AC933" s="264">
        <f t="shared" si="431"/>
        <v>17.559000000000001</v>
      </c>
      <c r="AD933" s="264">
        <f t="shared" si="432"/>
        <v>19.3995</v>
      </c>
      <c r="AF933" s="266">
        <v>931</v>
      </c>
      <c r="AG933" s="266">
        <v>-4.58E-2</v>
      </c>
      <c r="AH933" s="266">
        <v>13.406000000000001</v>
      </c>
      <c r="AI933" s="266">
        <v>0.11815000000000001</v>
      </c>
      <c r="AJ933" s="266">
        <v>9.3339999999999996</v>
      </c>
      <c r="AK933" s="266">
        <v>10.202</v>
      </c>
      <c r="AL933" s="266">
        <v>10.747</v>
      </c>
      <c r="AM933" s="266">
        <v>11.048</v>
      </c>
      <c r="AN933" s="266">
        <v>11.528</v>
      </c>
      <c r="AO933" s="266">
        <v>11.865</v>
      </c>
      <c r="AP933" s="266">
        <v>12.381</v>
      </c>
      <c r="AQ933" s="266">
        <v>13.406000000000001</v>
      </c>
      <c r="AR933" s="266">
        <v>14.52</v>
      </c>
      <c r="AS933" s="266">
        <v>15.157999999999999</v>
      </c>
      <c r="AT933" s="266">
        <v>15.606</v>
      </c>
      <c r="AU933" s="266">
        <v>16.295999999999999</v>
      </c>
      <c r="AV933" s="266">
        <v>16.760999999999999</v>
      </c>
      <c r="AW933" s="266">
        <v>17.678000000000001</v>
      </c>
      <c r="AX933" s="266">
        <v>19.373000000000001</v>
      </c>
      <c r="BA933" s="372">
        <v>931</v>
      </c>
      <c r="BB933" s="372">
        <v>-0.31119999999999998</v>
      </c>
      <c r="BC933" s="372">
        <v>12.820399999999999</v>
      </c>
      <c r="BD933" s="372">
        <v>0.12614</v>
      </c>
      <c r="BE933" s="372">
        <v>8.8740000000000006</v>
      </c>
      <c r="BF933" s="372">
        <v>9.6820000000000004</v>
      </c>
      <c r="BG933" s="372">
        <v>10.198</v>
      </c>
      <c r="BH933" s="372">
        <v>10.484999999999999</v>
      </c>
      <c r="BI933" s="372">
        <v>10.95</v>
      </c>
      <c r="BJ933" s="372">
        <v>11.278</v>
      </c>
      <c r="BK933" s="372">
        <v>11.788</v>
      </c>
      <c r="BL933" s="372">
        <v>12.82</v>
      </c>
      <c r="BM933" s="372">
        <v>13.975</v>
      </c>
      <c r="BN933" s="372">
        <v>14.651</v>
      </c>
      <c r="BO933" s="372">
        <v>15.132999999999999</v>
      </c>
      <c r="BP933" s="372">
        <v>15.887</v>
      </c>
      <c r="BQ933" s="372">
        <v>16.404</v>
      </c>
      <c r="BR933" s="372">
        <v>17.440000000000001</v>
      </c>
      <c r="BS933" s="372">
        <v>19.425999999999998</v>
      </c>
    </row>
    <row r="934" spans="1:71" x14ac:dyDescent="0.2">
      <c r="A934" s="265">
        <f t="shared" si="433"/>
        <v>13.1195</v>
      </c>
      <c r="B934" s="265">
        <f t="shared" si="434"/>
        <v>12.09</v>
      </c>
      <c r="C934" s="265">
        <f t="shared" si="411"/>
        <v>14.2545</v>
      </c>
      <c r="D934" s="265">
        <f t="shared" si="435"/>
        <v>932</v>
      </c>
      <c r="E934" s="373">
        <f t="shared" si="436"/>
        <v>30.62012320328542</v>
      </c>
      <c r="F934" s="373">
        <f t="shared" si="437"/>
        <v>2.5516769336071183</v>
      </c>
      <c r="G934" s="373">
        <f t="shared" si="438"/>
        <v>39.620123203285416</v>
      </c>
      <c r="H934" s="374">
        <f t="shared" si="439"/>
        <v>0.99691044612065027</v>
      </c>
      <c r="I934" s="374">
        <f t="shared" si="412"/>
        <v>0.96376066132137783</v>
      </c>
      <c r="J934" s="374">
        <f t="shared" si="413"/>
        <v>0.97062108203267905</v>
      </c>
      <c r="K934" s="265" cm="1">
        <f t="array" ref="K934">$G934^gamma_drug4/($G934^gamma_drug4+(AGE_50_drug4+9)^gamma_drug4)</f>
        <v>1</v>
      </c>
      <c r="L934" s="264">
        <f t="shared" si="414"/>
        <v>932</v>
      </c>
      <c r="M934" s="264">
        <f t="shared" si="415"/>
        <v>-0.17860000000000001</v>
      </c>
      <c r="N934" s="264">
        <f t="shared" si="416"/>
        <v>13.119350000000001</v>
      </c>
      <c r="O934" s="264">
        <f t="shared" si="417"/>
        <v>0.12216</v>
      </c>
      <c r="P934" s="264">
        <f t="shared" si="418"/>
        <v>9.1074999999999999</v>
      </c>
      <c r="Q934" s="264">
        <f t="shared" si="419"/>
        <v>9.9459999999999997</v>
      </c>
      <c r="R934" s="264">
        <f t="shared" si="420"/>
        <v>10.4765</v>
      </c>
      <c r="S934" s="264">
        <f t="shared" si="421"/>
        <v>10.771000000000001</v>
      </c>
      <c r="T934" s="264">
        <f t="shared" si="422"/>
        <v>11.244</v>
      </c>
      <c r="U934" s="264">
        <f t="shared" si="423"/>
        <v>11.577</v>
      </c>
      <c r="V934" s="264">
        <f t="shared" si="424"/>
        <v>12.09</v>
      </c>
      <c r="W934" s="264">
        <f t="shared" si="425"/>
        <v>13.1195</v>
      </c>
      <c r="X934" s="264">
        <f t="shared" si="426"/>
        <v>14.2545</v>
      </c>
      <c r="Y934" s="264">
        <f t="shared" si="427"/>
        <v>14.9115</v>
      </c>
      <c r="Z934" s="264">
        <f t="shared" si="428"/>
        <v>15.376999999999999</v>
      </c>
      <c r="AA934" s="264">
        <f t="shared" si="429"/>
        <v>16.100000000000001</v>
      </c>
      <c r="AB934" s="264">
        <f t="shared" si="430"/>
        <v>16.590499999999999</v>
      </c>
      <c r="AC934" s="264">
        <f t="shared" si="431"/>
        <v>17.567500000000003</v>
      </c>
      <c r="AD934" s="264">
        <f t="shared" si="432"/>
        <v>19.409500000000001</v>
      </c>
      <c r="AF934" s="266">
        <v>932</v>
      </c>
      <c r="AG934" s="266">
        <v>-4.5900000000000003E-2</v>
      </c>
      <c r="AH934" s="266">
        <v>13.411899999999999</v>
      </c>
      <c r="AI934" s="266">
        <v>0.11817</v>
      </c>
      <c r="AJ934" s="266">
        <v>9.3369999999999997</v>
      </c>
      <c r="AK934" s="266">
        <v>10.206</v>
      </c>
      <c r="AL934" s="266">
        <v>10.750999999999999</v>
      </c>
      <c r="AM934" s="266">
        <v>11.052</v>
      </c>
      <c r="AN934" s="266">
        <v>11.532999999999999</v>
      </c>
      <c r="AO934" s="266">
        <v>11.87</v>
      </c>
      <c r="AP934" s="266">
        <v>12.385999999999999</v>
      </c>
      <c r="AQ934" s="266">
        <v>13.412000000000001</v>
      </c>
      <c r="AR934" s="266">
        <v>14.526999999999999</v>
      </c>
      <c r="AS934" s="266">
        <v>15.164999999999999</v>
      </c>
      <c r="AT934" s="266">
        <v>15.613</v>
      </c>
      <c r="AU934" s="266">
        <v>16.303999999999998</v>
      </c>
      <c r="AV934" s="266">
        <v>16.768999999999998</v>
      </c>
      <c r="AW934" s="266">
        <v>17.686</v>
      </c>
      <c r="AX934" s="266">
        <v>19.382999999999999</v>
      </c>
      <c r="BA934" s="372">
        <v>932</v>
      </c>
      <c r="BB934" s="372">
        <v>-0.31130000000000002</v>
      </c>
      <c r="BC934" s="372">
        <v>12.8268</v>
      </c>
      <c r="BD934" s="372">
        <v>0.12615000000000001</v>
      </c>
      <c r="BE934" s="372">
        <v>8.8780000000000001</v>
      </c>
      <c r="BF934" s="372">
        <v>9.6859999999999999</v>
      </c>
      <c r="BG934" s="372">
        <v>10.202</v>
      </c>
      <c r="BH934" s="372">
        <v>10.49</v>
      </c>
      <c r="BI934" s="372">
        <v>10.955</v>
      </c>
      <c r="BJ934" s="372">
        <v>11.284000000000001</v>
      </c>
      <c r="BK934" s="372">
        <v>11.794</v>
      </c>
      <c r="BL934" s="372">
        <v>12.827</v>
      </c>
      <c r="BM934" s="372">
        <v>13.981999999999999</v>
      </c>
      <c r="BN934" s="372">
        <v>14.657999999999999</v>
      </c>
      <c r="BO934" s="372">
        <v>15.141</v>
      </c>
      <c r="BP934" s="372">
        <v>15.896000000000001</v>
      </c>
      <c r="BQ934" s="372">
        <v>16.411999999999999</v>
      </c>
      <c r="BR934" s="372">
        <v>17.449000000000002</v>
      </c>
      <c r="BS934" s="372">
        <v>19.436</v>
      </c>
    </row>
    <row r="935" spans="1:71" x14ac:dyDescent="0.2">
      <c r="A935" s="265">
        <f t="shared" si="433"/>
        <v>13.125499999999999</v>
      </c>
      <c r="B935" s="265">
        <f t="shared" si="434"/>
        <v>12.094999999999999</v>
      </c>
      <c r="C935" s="265">
        <f t="shared" si="411"/>
        <v>14.260999999999999</v>
      </c>
      <c r="D935" s="265">
        <f t="shared" si="435"/>
        <v>933</v>
      </c>
      <c r="E935" s="373">
        <f t="shared" si="436"/>
        <v>30.652977412731005</v>
      </c>
      <c r="F935" s="373">
        <f t="shared" si="437"/>
        <v>2.5544147843942504</v>
      </c>
      <c r="G935" s="373">
        <f t="shared" si="438"/>
        <v>39.652977412731005</v>
      </c>
      <c r="H935" s="374">
        <f t="shared" si="439"/>
        <v>0.99692153170216968</v>
      </c>
      <c r="I935" s="374">
        <f t="shared" si="412"/>
        <v>0.96384798811026451</v>
      </c>
      <c r="J935" s="374">
        <f t="shared" si="413"/>
        <v>0.97068247429516497</v>
      </c>
      <c r="K935" s="265" cm="1">
        <f t="array" ref="K935">$G935^gamma_drug4/($G935^gamma_drug4+(AGE_50_drug4+9)^gamma_drug4)</f>
        <v>1</v>
      </c>
      <c r="L935" s="264">
        <f t="shared" si="414"/>
        <v>933</v>
      </c>
      <c r="M935" s="264">
        <f t="shared" si="415"/>
        <v>-0.17875000000000002</v>
      </c>
      <c r="N935" s="264">
        <f t="shared" si="416"/>
        <v>13.125499999999999</v>
      </c>
      <c r="O935" s="264">
        <f t="shared" si="417"/>
        <v>0.12218000000000001</v>
      </c>
      <c r="P935" s="264">
        <f t="shared" si="418"/>
        <v>9.1114999999999995</v>
      </c>
      <c r="Q935" s="264">
        <f t="shared" si="419"/>
        <v>9.9505000000000017</v>
      </c>
      <c r="R935" s="264">
        <f t="shared" si="420"/>
        <v>10.4815</v>
      </c>
      <c r="S935" s="264">
        <f t="shared" si="421"/>
        <v>10.776</v>
      </c>
      <c r="T935" s="264">
        <f t="shared" si="422"/>
        <v>11.249000000000001</v>
      </c>
      <c r="U935" s="264">
        <f t="shared" si="423"/>
        <v>11.582000000000001</v>
      </c>
      <c r="V935" s="264">
        <f t="shared" si="424"/>
        <v>12.094999999999999</v>
      </c>
      <c r="W935" s="264">
        <f t="shared" si="425"/>
        <v>13.125499999999999</v>
      </c>
      <c r="X935" s="264">
        <f t="shared" si="426"/>
        <v>14.260999999999999</v>
      </c>
      <c r="Y935" s="264">
        <f t="shared" si="427"/>
        <v>14.919</v>
      </c>
      <c r="Z935" s="264">
        <f t="shared" si="428"/>
        <v>15.384499999999999</v>
      </c>
      <c r="AA935" s="264">
        <f t="shared" si="429"/>
        <v>16.107500000000002</v>
      </c>
      <c r="AB935" s="264">
        <f t="shared" si="430"/>
        <v>16.599</v>
      </c>
      <c r="AC935" s="264">
        <f t="shared" si="431"/>
        <v>17.576999999999998</v>
      </c>
      <c r="AD935" s="264">
        <f t="shared" si="432"/>
        <v>19.420000000000002</v>
      </c>
      <c r="AF935" s="266">
        <v>933</v>
      </c>
      <c r="AG935" s="266">
        <v>-4.6100000000000002E-2</v>
      </c>
      <c r="AH935" s="266">
        <v>13.4178</v>
      </c>
      <c r="AI935" s="266">
        <v>0.11819</v>
      </c>
      <c r="AJ935" s="266">
        <v>9.3409999999999993</v>
      </c>
      <c r="AK935" s="266">
        <v>10.210000000000001</v>
      </c>
      <c r="AL935" s="266">
        <v>10.756</v>
      </c>
      <c r="AM935" s="266">
        <v>11.057</v>
      </c>
      <c r="AN935" s="266">
        <v>11.538</v>
      </c>
      <c r="AO935" s="266">
        <v>11.875</v>
      </c>
      <c r="AP935" s="266">
        <v>12.391</v>
      </c>
      <c r="AQ935" s="266">
        <v>13.417999999999999</v>
      </c>
      <c r="AR935" s="266">
        <v>14.532999999999999</v>
      </c>
      <c r="AS935" s="266">
        <v>15.172000000000001</v>
      </c>
      <c r="AT935" s="266">
        <v>15.62</v>
      </c>
      <c r="AU935" s="266">
        <v>16.311</v>
      </c>
      <c r="AV935" s="266">
        <v>16.777000000000001</v>
      </c>
      <c r="AW935" s="266">
        <v>17.695</v>
      </c>
      <c r="AX935" s="266">
        <v>19.393000000000001</v>
      </c>
      <c r="BA935" s="372">
        <v>933</v>
      </c>
      <c r="BB935" s="372">
        <v>-0.31140000000000001</v>
      </c>
      <c r="BC935" s="372">
        <v>12.8332</v>
      </c>
      <c r="BD935" s="372">
        <v>0.12617</v>
      </c>
      <c r="BE935" s="372">
        <v>8.8819999999999997</v>
      </c>
      <c r="BF935" s="372">
        <v>9.6910000000000007</v>
      </c>
      <c r="BG935" s="372">
        <v>10.207000000000001</v>
      </c>
      <c r="BH935" s="372">
        <v>10.494999999999999</v>
      </c>
      <c r="BI935" s="372">
        <v>10.96</v>
      </c>
      <c r="BJ935" s="372">
        <v>11.289</v>
      </c>
      <c r="BK935" s="372">
        <v>11.798999999999999</v>
      </c>
      <c r="BL935" s="372">
        <v>12.833</v>
      </c>
      <c r="BM935" s="372">
        <v>13.989000000000001</v>
      </c>
      <c r="BN935" s="372">
        <v>14.666</v>
      </c>
      <c r="BO935" s="372">
        <v>15.148999999999999</v>
      </c>
      <c r="BP935" s="372">
        <v>15.904</v>
      </c>
      <c r="BQ935" s="372">
        <v>16.420999999999999</v>
      </c>
      <c r="BR935" s="372">
        <v>17.459</v>
      </c>
      <c r="BS935" s="372">
        <v>19.446999999999999</v>
      </c>
    </row>
    <row r="936" spans="1:71" x14ac:dyDescent="0.2">
      <c r="A936" s="265">
        <f t="shared" si="433"/>
        <v>13.132</v>
      </c>
      <c r="B936" s="265">
        <f t="shared" si="434"/>
        <v>12.100999999999999</v>
      </c>
      <c r="C936" s="265">
        <f t="shared" si="411"/>
        <v>14.268000000000001</v>
      </c>
      <c r="D936" s="265">
        <f t="shared" si="435"/>
        <v>934</v>
      </c>
      <c r="E936" s="373">
        <f t="shared" si="436"/>
        <v>30.68583162217659</v>
      </c>
      <c r="F936" s="373">
        <f t="shared" si="437"/>
        <v>2.5571526351813825</v>
      </c>
      <c r="G936" s="373">
        <f t="shared" si="438"/>
        <v>39.685831622176593</v>
      </c>
      <c r="H936" s="374">
        <f t="shared" si="439"/>
        <v>0.99693256849819678</v>
      </c>
      <c r="I936" s="374">
        <f t="shared" si="412"/>
        <v>0.96393504026773458</v>
      </c>
      <c r="J936" s="374">
        <f t="shared" si="413"/>
        <v>0.97074369144429251</v>
      </c>
      <c r="K936" s="265" cm="1">
        <f t="array" ref="K936">$G936^gamma_drug4/($G936^gamma_drug4+(AGE_50_drug4+9)^gamma_drug4)</f>
        <v>1</v>
      </c>
      <c r="L936" s="264">
        <f t="shared" si="414"/>
        <v>934</v>
      </c>
      <c r="M936" s="264">
        <f t="shared" si="415"/>
        <v>-0.17880000000000001</v>
      </c>
      <c r="N936" s="264">
        <f t="shared" si="416"/>
        <v>13.13165</v>
      </c>
      <c r="O936" s="264">
        <f t="shared" si="417"/>
        <v>0.122195</v>
      </c>
      <c r="P936" s="264">
        <f t="shared" si="418"/>
        <v>9.1149999999999984</v>
      </c>
      <c r="Q936" s="264">
        <f t="shared" si="419"/>
        <v>9.9544999999999995</v>
      </c>
      <c r="R936" s="264">
        <f t="shared" si="420"/>
        <v>10.486000000000001</v>
      </c>
      <c r="S936" s="264">
        <f t="shared" si="421"/>
        <v>10.7805</v>
      </c>
      <c r="T936" s="264">
        <f t="shared" si="422"/>
        <v>11.2545</v>
      </c>
      <c r="U936" s="264">
        <f t="shared" si="423"/>
        <v>11.5875</v>
      </c>
      <c r="V936" s="264">
        <f t="shared" si="424"/>
        <v>12.100999999999999</v>
      </c>
      <c r="W936" s="264">
        <f t="shared" si="425"/>
        <v>13.132</v>
      </c>
      <c r="X936" s="264">
        <f t="shared" si="426"/>
        <v>14.268000000000001</v>
      </c>
      <c r="Y936" s="264">
        <f t="shared" si="427"/>
        <v>14.926500000000001</v>
      </c>
      <c r="Z936" s="264">
        <f t="shared" si="428"/>
        <v>15.3925</v>
      </c>
      <c r="AA936" s="264">
        <f t="shared" si="429"/>
        <v>16.115500000000001</v>
      </c>
      <c r="AB936" s="264">
        <f t="shared" si="430"/>
        <v>16.607500000000002</v>
      </c>
      <c r="AC936" s="264">
        <f t="shared" si="431"/>
        <v>17.585999999999999</v>
      </c>
      <c r="AD936" s="264">
        <f t="shared" si="432"/>
        <v>19.430499999999999</v>
      </c>
      <c r="AF936" s="266">
        <v>934</v>
      </c>
      <c r="AG936" s="266">
        <v>-4.6199999999999998E-2</v>
      </c>
      <c r="AH936" s="266">
        <v>13.4237</v>
      </c>
      <c r="AI936" s="266">
        <v>0.11821</v>
      </c>
      <c r="AJ936" s="266">
        <v>9.3439999999999994</v>
      </c>
      <c r="AK936" s="266">
        <v>10.214</v>
      </c>
      <c r="AL936" s="266">
        <v>10.76</v>
      </c>
      <c r="AM936" s="266">
        <v>11.061</v>
      </c>
      <c r="AN936" s="266">
        <v>11.542999999999999</v>
      </c>
      <c r="AO936" s="266">
        <v>11.88</v>
      </c>
      <c r="AP936" s="266">
        <v>12.397</v>
      </c>
      <c r="AQ936" s="266">
        <v>13.423999999999999</v>
      </c>
      <c r="AR936" s="266">
        <v>14.54</v>
      </c>
      <c r="AS936" s="266">
        <v>15.179</v>
      </c>
      <c r="AT936" s="266">
        <v>15.628</v>
      </c>
      <c r="AU936" s="266">
        <v>16.318999999999999</v>
      </c>
      <c r="AV936" s="266">
        <v>16.785</v>
      </c>
      <c r="AW936" s="266">
        <v>17.704000000000001</v>
      </c>
      <c r="AX936" s="266">
        <v>19.402999999999999</v>
      </c>
      <c r="BA936" s="372">
        <v>934</v>
      </c>
      <c r="BB936" s="372">
        <v>-0.31140000000000001</v>
      </c>
      <c r="BC936" s="372">
        <v>12.839600000000001</v>
      </c>
      <c r="BD936" s="372">
        <v>0.12617999999999999</v>
      </c>
      <c r="BE936" s="372">
        <v>8.8859999999999992</v>
      </c>
      <c r="BF936" s="372">
        <v>9.6950000000000003</v>
      </c>
      <c r="BG936" s="372">
        <v>10.212</v>
      </c>
      <c r="BH936" s="372">
        <v>10.5</v>
      </c>
      <c r="BI936" s="372">
        <v>10.965999999999999</v>
      </c>
      <c r="BJ936" s="372">
        <v>11.295</v>
      </c>
      <c r="BK936" s="372">
        <v>11.805</v>
      </c>
      <c r="BL936" s="372">
        <v>12.84</v>
      </c>
      <c r="BM936" s="372">
        <v>13.996</v>
      </c>
      <c r="BN936" s="372">
        <v>14.673999999999999</v>
      </c>
      <c r="BO936" s="372">
        <v>15.157</v>
      </c>
      <c r="BP936" s="372">
        <v>15.912000000000001</v>
      </c>
      <c r="BQ936" s="372">
        <v>16.43</v>
      </c>
      <c r="BR936" s="372">
        <v>17.468</v>
      </c>
      <c r="BS936" s="372">
        <v>19.457999999999998</v>
      </c>
    </row>
    <row r="937" spans="1:71" x14ac:dyDescent="0.2">
      <c r="A937" s="265">
        <f t="shared" si="433"/>
        <v>13.138</v>
      </c>
      <c r="B937" s="265">
        <f t="shared" si="434"/>
        <v>12.1065</v>
      </c>
      <c r="C937" s="265">
        <f t="shared" si="411"/>
        <v>14.275</v>
      </c>
      <c r="D937" s="265">
        <f t="shared" si="435"/>
        <v>935</v>
      </c>
      <c r="E937" s="373">
        <f t="shared" si="436"/>
        <v>30.718685831622178</v>
      </c>
      <c r="F937" s="373">
        <f t="shared" si="437"/>
        <v>2.5598904859685145</v>
      </c>
      <c r="G937" s="373">
        <f t="shared" si="438"/>
        <v>39.718685831622182</v>
      </c>
      <c r="H937" s="374">
        <f t="shared" si="439"/>
        <v>0.99694355676267477</v>
      </c>
      <c r="I937" s="374">
        <f t="shared" si="412"/>
        <v>0.96402181884597915</v>
      </c>
      <c r="J937" s="374">
        <f t="shared" si="413"/>
        <v>0.97080473410781187</v>
      </c>
      <c r="K937" s="265" cm="1">
        <f t="array" ref="K937">$G937^gamma_drug4/($G937^gamma_drug4+(AGE_50_drug4+9)^gamma_drug4)</f>
        <v>1</v>
      </c>
      <c r="L937" s="264">
        <f t="shared" si="414"/>
        <v>935</v>
      </c>
      <c r="M937" s="264">
        <f t="shared" si="415"/>
        <v>-0.17895</v>
      </c>
      <c r="N937" s="264">
        <f t="shared" si="416"/>
        <v>13.1378</v>
      </c>
      <c r="O937" s="264">
        <f t="shared" si="417"/>
        <v>0.122215</v>
      </c>
      <c r="P937" s="264">
        <f t="shared" si="418"/>
        <v>9.1189999999999998</v>
      </c>
      <c r="Q937" s="264">
        <f t="shared" si="419"/>
        <v>9.9589999999999996</v>
      </c>
      <c r="R937" s="264">
        <f t="shared" si="420"/>
        <v>10.490500000000001</v>
      </c>
      <c r="S937" s="264">
        <f t="shared" si="421"/>
        <v>10.785500000000001</v>
      </c>
      <c r="T937" s="264">
        <f t="shared" si="422"/>
        <v>11.259499999999999</v>
      </c>
      <c r="U937" s="264">
        <f t="shared" si="423"/>
        <v>11.592500000000001</v>
      </c>
      <c r="V937" s="264">
        <f t="shared" si="424"/>
        <v>12.1065</v>
      </c>
      <c r="W937" s="264">
        <f t="shared" si="425"/>
        <v>13.138</v>
      </c>
      <c r="X937" s="264">
        <f t="shared" si="426"/>
        <v>14.275</v>
      </c>
      <c r="Y937" s="264">
        <f t="shared" si="427"/>
        <v>14.933499999999999</v>
      </c>
      <c r="Z937" s="264">
        <f t="shared" si="428"/>
        <v>15.399999999999999</v>
      </c>
      <c r="AA937" s="264">
        <f t="shared" si="429"/>
        <v>16.124000000000002</v>
      </c>
      <c r="AB937" s="264">
        <f t="shared" si="430"/>
        <v>16.615499999999997</v>
      </c>
      <c r="AC937" s="264">
        <f t="shared" si="431"/>
        <v>17.595500000000001</v>
      </c>
      <c r="AD937" s="264">
        <f t="shared" si="432"/>
        <v>19.441000000000003</v>
      </c>
      <c r="AF937" s="266">
        <v>935</v>
      </c>
      <c r="AG937" s="266">
        <v>-4.6399999999999997E-2</v>
      </c>
      <c r="AH937" s="266">
        <v>13.429600000000001</v>
      </c>
      <c r="AI937" s="266">
        <v>0.11823</v>
      </c>
      <c r="AJ937" s="266">
        <v>9.3480000000000008</v>
      </c>
      <c r="AK937" s="266">
        <v>10.218</v>
      </c>
      <c r="AL937" s="266">
        <v>10.763999999999999</v>
      </c>
      <c r="AM937" s="266">
        <v>11.066000000000001</v>
      </c>
      <c r="AN937" s="266">
        <v>11.548</v>
      </c>
      <c r="AO937" s="266">
        <v>11.885</v>
      </c>
      <c r="AP937" s="266">
        <v>12.401999999999999</v>
      </c>
      <c r="AQ937" s="266">
        <v>13.43</v>
      </c>
      <c r="AR937" s="266">
        <v>14.547000000000001</v>
      </c>
      <c r="AS937" s="266">
        <v>15.186</v>
      </c>
      <c r="AT937" s="266">
        <v>15.635</v>
      </c>
      <c r="AU937" s="266">
        <v>16.327000000000002</v>
      </c>
      <c r="AV937" s="266">
        <v>16.792999999999999</v>
      </c>
      <c r="AW937" s="266">
        <v>17.713000000000001</v>
      </c>
      <c r="AX937" s="266">
        <v>19.413</v>
      </c>
      <c r="BA937" s="372">
        <v>935</v>
      </c>
      <c r="BB937" s="372">
        <v>-0.3115</v>
      </c>
      <c r="BC937" s="372">
        <v>12.846</v>
      </c>
      <c r="BD937" s="372">
        <v>0.12620000000000001</v>
      </c>
      <c r="BE937" s="372">
        <v>8.89</v>
      </c>
      <c r="BF937" s="372">
        <v>9.6999999999999993</v>
      </c>
      <c r="BG937" s="372">
        <v>10.217000000000001</v>
      </c>
      <c r="BH937" s="372">
        <v>10.505000000000001</v>
      </c>
      <c r="BI937" s="372">
        <v>10.971</v>
      </c>
      <c r="BJ937" s="372">
        <v>11.3</v>
      </c>
      <c r="BK937" s="372">
        <v>11.811</v>
      </c>
      <c r="BL937" s="372">
        <v>12.846</v>
      </c>
      <c r="BM937" s="372">
        <v>14.003</v>
      </c>
      <c r="BN937" s="372">
        <v>14.680999999999999</v>
      </c>
      <c r="BO937" s="372">
        <v>15.164999999999999</v>
      </c>
      <c r="BP937" s="372">
        <v>15.920999999999999</v>
      </c>
      <c r="BQ937" s="372">
        <v>16.437999999999999</v>
      </c>
      <c r="BR937" s="372">
        <v>17.478000000000002</v>
      </c>
      <c r="BS937" s="372">
        <v>19.469000000000001</v>
      </c>
    </row>
    <row r="938" spans="1:71" x14ac:dyDescent="0.2">
      <c r="A938" s="265">
        <f t="shared" si="433"/>
        <v>13.1435</v>
      </c>
      <c r="B938" s="265">
        <f t="shared" si="434"/>
        <v>12.112</v>
      </c>
      <c r="C938" s="265">
        <f t="shared" si="411"/>
        <v>14.282</v>
      </c>
      <c r="D938" s="265">
        <f t="shared" si="435"/>
        <v>936</v>
      </c>
      <c r="E938" s="373">
        <f t="shared" si="436"/>
        <v>30.751540041067763</v>
      </c>
      <c r="F938" s="373">
        <f t="shared" si="437"/>
        <v>2.5626283367556466</v>
      </c>
      <c r="G938" s="373">
        <f t="shared" si="438"/>
        <v>39.751540041067763</v>
      </c>
      <c r="H938" s="374">
        <f t="shared" si="439"/>
        <v>0.99695449674802361</v>
      </c>
      <c r="I938" s="374">
        <f t="shared" si="412"/>
        <v>0.96410832489250298</v>
      </c>
      <c r="J938" s="374">
        <f t="shared" si="413"/>
        <v>0.97086560291078616</v>
      </c>
      <c r="K938" s="265" cm="1">
        <f t="array" ref="K938">$G938^gamma_drug4/($G938^gamma_drug4+(AGE_50_drug4+9)^gamma_drug4)</f>
        <v>1</v>
      </c>
      <c r="L938" s="264">
        <f t="shared" si="414"/>
        <v>936</v>
      </c>
      <c r="M938" s="264">
        <f t="shared" si="415"/>
        <v>-0.17904999999999999</v>
      </c>
      <c r="N938" s="264">
        <f t="shared" si="416"/>
        <v>13.143899999999999</v>
      </c>
      <c r="O938" s="264">
        <f t="shared" si="417"/>
        <v>0.12222999999999999</v>
      </c>
      <c r="P938" s="264">
        <f t="shared" si="418"/>
        <v>9.1234999999999999</v>
      </c>
      <c r="Q938" s="264">
        <f t="shared" si="419"/>
        <v>9.963000000000001</v>
      </c>
      <c r="R938" s="264">
        <f t="shared" si="420"/>
        <v>10.4955</v>
      </c>
      <c r="S938" s="264">
        <f t="shared" si="421"/>
        <v>10.79</v>
      </c>
      <c r="T938" s="264">
        <f t="shared" si="422"/>
        <v>11.263999999999999</v>
      </c>
      <c r="U938" s="264">
        <f t="shared" si="423"/>
        <v>11.597999999999999</v>
      </c>
      <c r="V938" s="264">
        <f t="shared" si="424"/>
        <v>12.112</v>
      </c>
      <c r="W938" s="264">
        <f t="shared" si="425"/>
        <v>13.1435</v>
      </c>
      <c r="X938" s="264">
        <f t="shared" si="426"/>
        <v>14.282</v>
      </c>
      <c r="Y938" s="264">
        <f t="shared" si="427"/>
        <v>14.9405</v>
      </c>
      <c r="Z938" s="264">
        <f t="shared" si="428"/>
        <v>15.407499999999999</v>
      </c>
      <c r="AA938" s="264">
        <f t="shared" si="429"/>
        <v>16.132000000000001</v>
      </c>
      <c r="AB938" s="264">
        <f t="shared" si="430"/>
        <v>16.623999999999999</v>
      </c>
      <c r="AC938" s="264">
        <f t="shared" si="431"/>
        <v>17.603999999999999</v>
      </c>
      <c r="AD938" s="264">
        <f t="shared" si="432"/>
        <v>19.451000000000001</v>
      </c>
      <c r="AF938" s="266">
        <v>936</v>
      </c>
      <c r="AG938" s="266">
        <v>-4.65E-2</v>
      </c>
      <c r="AH938" s="266">
        <v>13.4354</v>
      </c>
      <c r="AI938" s="266">
        <v>0.11824999999999999</v>
      </c>
      <c r="AJ938" s="266">
        <v>9.3520000000000003</v>
      </c>
      <c r="AK938" s="266">
        <v>10.222</v>
      </c>
      <c r="AL938" s="266">
        <v>10.769</v>
      </c>
      <c r="AM938" s="266">
        <v>11.07</v>
      </c>
      <c r="AN938" s="266">
        <v>11.552</v>
      </c>
      <c r="AO938" s="266">
        <v>11.89</v>
      </c>
      <c r="AP938" s="266">
        <v>12.407</v>
      </c>
      <c r="AQ938" s="266">
        <v>13.435</v>
      </c>
      <c r="AR938" s="266">
        <v>14.553000000000001</v>
      </c>
      <c r="AS938" s="266">
        <v>15.192</v>
      </c>
      <c r="AT938" s="266">
        <v>15.641999999999999</v>
      </c>
      <c r="AU938" s="266">
        <v>16.335000000000001</v>
      </c>
      <c r="AV938" s="266">
        <v>16.800999999999998</v>
      </c>
      <c r="AW938" s="266">
        <v>17.721</v>
      </c>
      <c r="AX938" s="266">
        <v>19.422999999999998</v>
      </c>
      <c r="BA938" s="372">
        <v>936</v>
      </c>
      <c r="BB938" s="372">
        <v>-0.31159999999999999</v>
      </c>
      <c r="BC938" s="372">
        <v>12.852399999999999</v>
      </c>
      <c r="BD938" s="372">
        <v>0.12620999999999999</v>
      </c>
      <c r="BE938" s="372">
        <v>8.8949999999999996</v>
      </c>
      <c r="BF938" s="372">
        <v>9.7040000000000006</v>
      </c>
      <c r="BG938" s="372">
        <v>10.222</v>
      </c>
      <c r="BH938" s="372">
        <v>10.51</v>
      </c>
      <c r="BI938" s="372">
        <v>10.976000000000001</v>
      </c>
      <c r="BJ938" s="372">
        <v>11.305999999999999</v>
      </c>
      <c r="BK938" s="372">
        <v>11.817</v>
      </c>
      <c r="BL938" s="372">
        <v>12.852</v>
      </c>
      <c r="BM938" s="372">
        <v>14.010999999999999</v>
      </c>
      <c r="BN938" s="372">
        <v>14.689</v>
      </c>
      <c r="BO938" s="372">
        <v>15.173</v>
      </c>
      <c r="BP938" s="372">
        <v>15.929</v>
      </c>
      <c r="BQ938" s="372">
        <v>16.446999999999999</v>
      </c>
      <c r="BR938" s="372">
        <v>17.486999999999998</v>
      </c>
      <c r="BS938" s="372">
        <v>19.478999999999999</v>
      </c>
    </row>
    <row r="939" spans="1:71" x14ac:dyDescent="0.2">
      <c r="A939" s="265">
        <f t="shared" si="433"/>
        <v>13.15</v>
      </c>
      <c r="B939" s="265">
        <f t="shared" si="434"/>
        <v>12.1175</v>
      </c>
      <c r="C939" s="265">
        <f t="shared" si="411"/>
        <v>14.289000000000001</v>
      </c>
      <c r="D939" s="265">
        <f t="shared" si="435"/>
        <v>937</v>
      </c>
      <c r="E939" s="373">
        <f t="shared" si="436"/>
        <v>30.784394250513348</v>
      </c>
      <c r="F939" s="373">
        <f t="shared" si="437"/>
        <v>2.5653661875427791</v>
      </c>
      <c r="G939" s="373">
        <f t="shared" si="438"/>
        <v>39.784394250513344</v>
      </c>
      <c r="H939" s="374">
        <f t="shared" si="439"/>
        <v>0.99696538870515006</v>
      </c>
      <c r="I939" s="374">
        <f t="shared" si="412"/>
        <v>0.96419455945014854</v>
      </c>
      <c r="J939" s="374">
        <f t="shared" si="413"/>
        <v>0.97092629847560441</v>
      </c>
      <c r="K939" s="265" cm="1">
        <f t="array" ref="K939">$G939^gamma_drug4/($G939^gamma_drug4+(AGE_50_drug4+9)^gamma_drug4)</f>
        <v>1</v>
      </c>
      <c r="L939" s="264">
        <f t="shared" si="414"/>
        <v>937</v>
      </c>
      <c r="M939" s="264">
        <f t="shared" si="415"/>
        <v>-0.17909999999999998</v>
      </c>
      <c r="N939" s="264">
        <f t="shared" si="416"/>
        <v>13.15005</v>
      </c>
      <c r="O939" s="264">
        <f t="shared" si="417"/>
        <v>0.12224500000000001</v>
      </c>
      <c r="P939" s="264">
        <f t="shared" si="418"/>
        <v>9.1269999999999989</v>
      </c>
      <c r="Q939" s="264">
        <f t="shared" si="419"/>
        <v>9.9675000000000011</v>
      </c>
      <c r="R939" s="264">
        <f t="shared" si="420"/>
        <v>10.5</v>
      </c>
      <c r="S939" s="264">
        <f t="shared" si="421"/>
        <v>10.795</v>
      </c>
      <c r="T939" s="264">
        <f t="shared" si="422"/>
        <v>11.269</v>
      </c>
      <c r="U939" s="264">
        <f t="shared" si="423"/>
        <v>11.603</v>
      </c>
      <c r="V939" s="264">
        <f t="shared" si="424"/>
        <v>12.1175</v>
      </c>
      <c r="W939" s="264">
        <f t="shared" si="425"/>
        <v>13.15</v>
      </c>
      <c r="X939" s="264">
        <f t="shared" si="426"/>
        <v>14.289000000000001</v>
      </c>
      <c r="Y939" s="264">
        <f t="shared" si="427"/>
        <v>14.9475</v>
      </c>
      <c r="Z939" s="264">
        <f t="shared" si="428"/>
        <v>15.414999999999999</v>
      </c>
      <c r="AA939" s="264">
        <f t="shared" si="429"/>
        <v>16.14</v>
      </c>
      <c r="AB939" s="264">
        <f t="shared" si="430"/>
        <v>16.6325</v>
      </c>
      <c r="AC939" s="264">
        <f t="shared" si="431"/>
        <v>17.612499999999997</v>
      </c>
      <c r="AD939" s="264">
        <f t="shared" si="432"/>
        <v>19.461500000000001</v>
      </c>
      <c r="AF939" s="266">
        <v>937</v>
      </c>
      <c r="AG939" s="266">
        <v>-4.6600000000000003E-2</v>
      </c>
      <c r="AH939" s="266">
        <v>13.4413</v>
      </c>
      <c r="AI939" s="266">
        <v>0.11826</v>
      </c>
      <c r="AJ939" s="266">
        <v>9.3550000000000004</v>
      </c>
      <c r="AK939" s="266">
        <v>10.226000000000001</v>
      </c>
      <c r="AL939" s="266">
        <v>10.773</v>
      </c>
      <c r="AM939" s="266">
        <v>11.074999999999999</v>
      </c>
      <c r="AN939" s="266">
        <v>11.557</v>
      </c>
      <c r="AO939" s="266">
        <v>11.895</v>
      </c>
      <c r="AP939" s="266">
        <v>12.413</v>
      </c>
      <c r="AQ939" s="266">
        <v>13.441000000000001</v>
      </c>
      <c r="AR939" s="266">
        <v>14.56</v>
      </c>
      <c r="AS939" s="266">
        <v>15.199</v>
      </c>
      <c r="AT939" s="266">
        <v>15.648999999999999</v>
      </c>
      <c r="AU939" s="266">
        <v>16.341999999999999</v>
      </c>
      <c r="AV939" s="266">
        <v>16.809000000000001</v>
      </c>
      <c r="AW939" s="266">
        <v>17.728999999999999</v>
      </c>
      <c r="AX939" s="266">
        <v>19.431999999999999</v>
      </c>
      <c r="BA939" s="372">
        <v>937</v>
      </c>
      <c r="BB939" s="372">
        <v>-0.31159999999999999</v>
      </c>
      <c r="BC939" s="372">
        <v>12.8588</v>
      </c>
      <c r="BD939" s="372">
        <v>0.12623000000000001</v>
      </c>
      <c r="BE939" s="372">
        <v>8.8989999999999991</v>
      </c>
      <c r="BF939" s="372">
        <v>9.7089999999999996</v>
      </c>
      <c r="BG939" s="372">
        <v>10.227</v>
      </c>
      <c r="BH939" s="372">
        <v>10.515000000000001</v>
      </c>
      <c r="BI939" s="372">
        <v>10.981</v>
      </c>
      <c r="BJ939" s="372">
        <v>11.311</v>
      </c>
      <c r="BK939" s="372">
        <v>11.821999999999999</v>
      </c>
      <c r="BL939" s="372">
        <v>12.859</v>
      </c>
      <c r="BM939" s="372">
        <v>14.018000000000001</v>
      </c>
      <c r="BN939" s="372">
        <v>14.696</v>
      </c>
      <c r="BO939" s="372">
        <v>15.180999999999999</v>
      </c>
      <c r="BP939" s="372">
        <v>15.938000000000001</v>
      </c>
      <c r="BQ939" s="372">
        <v>16.456</v>
      </c>
      <c r="BR939" s="372">
        <v>17.495999999999999</v>
      </c>
      <c r="BS939" s="372">
        <v>19.491</v>
      </c>
    </row>
    <row r="940" spans="1:71" x14ac:dyDescent="0.2">
      <c r="A940" s="265">
        <f t="shared" si="433"/>
        <v>13.155999999999999</v>
      </c>
      <c r="B940" s="265">
        <f t="shared" si="434"/>
        <v>12.122999999999999</v>
      </c>
      <c r="C940" s="265">
        <f t="shared" si="411"/>
        <v>14.295500000000001</v>
      </c>
      <c r="D940" s="265">
        <f t="shared" si="435"/>
        <v>938</v>
      </c>
      <c r="E940" s="373">
        <f t="shared" si="436"/>
        <v>30.817248459958932</v>
      </c>
      <c r="F940" s="373">
        <f t="shared" si="437"/>
        <v>2.5681040383299112</v>
      </c>
      <c r="G940" s="373">
        <f t="shared" si="438"/>
        <v>39.817248459958932</v>
      </c>
      <c r="H940" s="374">
        <f t="shared" si="439"/>
        <v>0.99697623288345782</v>
      </c>
      <c r="I940" s="374">
        <f t="shared" si="412"/>
        <v>0.96428052355711869</v>
      </c>
      <c r="J940" s="374">
        <f t="shared" si="413"/>
        <v>0.97098682142199455</v>
      </c>
      <c r="K940" s="265" cm="1">
        <f t="array" ref="K940">$G940^gamma_drug4/($G940^gamma_drug4+(AGE_50_drug4+9)^gamma_drug4)</f>
        <v>1</v>
      </c>
      <c r="L940" s="264">
        <f t="shared" si="414"/>
        <v>938</v>
      </c>
      <c r="M940" s="264">
        <f t="shared" si="415"/>
        <v>-0.17924999999999999</v>
      </c>
      <c r="N940" s="264">
        <f t="shared" si="416"/>
        <v>13.15615</v>
      </c>
      <c r="O940" s="264">
        <f t="shared" si="417"/>
        <v>0.122265</v>
      </c>
      <c r="P940" s="264">
        <f t="shared" si="418"/>
        <v>9.1310000000000002</v>
      </c>
      <c r="Q940" s="264">
        <f t="shared" si="419"/>
        <v>9.9714999999999989</v>
      </c>
      <c r="R940" s="264">
        <f t="shared" si="420"/>
        <v>10.5045</v>
      </c>
      <c r="S940" s="264">
        <f t="shared" si="421"/>
        <v>10.8</v>
      </c>
      <c r="T940" s="264">
        <f t="shared" si="422"/>
        <v>11.2745</v>
      </c>
      <c r="U940" s="264">
        <f t="shared" si="423"/>
        <v>11.608499999999999</v>
      </c>
      <c r="V940" s="264">
        <f t="shared" si="424"/>
        <v>12.122999999999999</v>
      </c>
      <c r="W940" s="264">
        <f t="shared" si="425"/>
        <v>13.155999999999999</v>
      </c>
      <c r="X940" s="264">
        <f t="shared" si="426"/>
        <v>14.295500000000001</v>
      </c>
      <c r="Y940" s="264">
        <f t="shared" si="427"/>
        <v>14.955</v>
      </c>
      <c r="Z940" s="264">
        <f t="shared" si="428"/>
        <v>15.422499999999999</v>
      </c>
      <c r="AA940" s="264">
        <f t="shared" si="429"/>
        <v>16.148</v>
      </c>
      <c r="AB940" s="264">
        <f t="shared" si="430"/>
        <v>16.640999999999998</v>
      </c>
      <c r="AC940" s="264">
        <f t="shared" si="431"/>
        <v>17.622</v>
      </c>
      <c r="AD940" s="264">
        <f t="shared" si="432"/>
        <v>19.472000000000001</v>
      </c>
      <c r="AF940" s="266">
        <v>938</v>
      </c>
      <c r="AG940" s="266">
        <v>-4.6800000000000001E-2</v>
      </c>
      <c r="AH940" s="266">
        <v>13.4472</v>
      </c>
      <c r="AI940" s="266">
        <v>0.11828</v>
      </c>
      <c r="AJ940" s="266">
        <v>9.359</v>
      </c>
      <c r="AK940" s="266">
        <v>10.23</v>
      </c>
      <c r="AL940" s="266">
        <v>10.778</v>
      </c>
      <c r="AM940" s="266">
        <v>11.08</v>
      </c>
      <c r="AN940" s="266">
        <v>11.561999999999999</v>
      </c>
      <c r="AO940" s="266">
        <v>11.9</v>
      </c>
      <c r="AP940" s="266">
        <v>12.417999999999999</v>
      </c>
      <c r="AQ940" s="266">
        <v>13.446999999999999</v>
      </c>
      <c r="AR940" s="266">
        <v>14.566000000000001</v>
      </c>
      <c r="AS940" s="266">
        <v>15.206</v>
      </c>
      <c r="AT940" s="266">
        <v>15.657</v>
      </c>
      <c r="AU940" s="266">
        <v>16.350000000000001</v>
      </c>
      <c r="AV940" s="266">
        <v>16.817</v>
      </c>
      <c r="AW940" s="266">
        <v>17.738</v>
      </c>
      <c r="AX940" s="266">
        <v>19.442</v>
      </c>
      <c r="BA940" s="372">
        <v>938</v>
      </c>
      <c r="BB940" s="372">
        <v>-0.31169999999999998</v>
      </c>
      <c r="BC940" s="372">
        <v>12.8651</v>
      </c>
      <c r="BD940" s="372">
        <v>0.12625</v>
      </c>
      <c r="BE940" s="372">
        <v>8.9030000000000005</v>
      </c>
      <c r="BF940" s="372">
        <v>9.7129999999999992</v>
      </c>
      <c r="BG940" s="372">
        <v>10.231</v>
      </c>
      <c r="BH940" s="372">
        <v>10.52</v>
      </c>
      <c r="BI940" s="372">
        <v>10.987</v>
      </c>
      <c r="BJ940" s="372">
        <v>11.317</v>
      </c>
      <c r="BK940" s="372">
        <v>11.827999999999999</v>
      </c>
      <c r="BL940" s="372">
        <v>12.865</v>
      </c>
      <c r="BM940" s="372">
        <v>14.025</v>
      </c>
      <c r="BN940" s="372">
        <v>14.704000000000001</v>
      </c>
      <c r="BO940" s="372">
        <v>15.188000000000001</v>
      </c>
      <c r="BP940" s="372">
        <v>15.946</v>
      </c>
      <c r="BQ940" s="372">
        <v>16.465</v>
      </c>
      <c r="BR940" s="372">
        <v>17.506</v>
      </c>
      <c r="BS940" s="372">
        <v>19.501999999999999</v>
      </c>
    </row>
    <row r="941" spans="1:71" x14ac:dyDescent="0.2">
      <c r="A941" s="265">
        <f t="shared" si="433"/>
        <v>13.1625</v>
      </c>
      <c r="B941" s="265">
        <f t="shared" si="434"/>
        <v>12.128499999999999</v>
      </c>
      <c r="C941" s="265">
        <f t="shared" si="411"/>
        <v>14.3025</v>
      </c>
      <c r="D941" s="265">
        <f t="shared" si="435"/>
        <v>939</v>
      </c>
      <c r="E941" s="373">
        <f t="shared" si="436"/>
        <v>30.850102669404517</v>
      </c>
      <c r="F941" s="373">
        <f t="shared" si="437"/>
        <v>2.5708418891170433</v>
      </c>
      <c r="G941" s="373">
        <f t="shared" si="438"/>
        <v>39.850102669404521</v>
      </c>
      <c r="H941" s="374">
        <f t="shared" si="439"/>
        <v>0.99698702953085827</v>
      </c>
      <c r="I941" s="374">
        <f t="shared" si="412"/>
        <v>0.96436621824699975</v>
      </c>
      <c r="J941" s="374">
        <f t="shared" si="413"/>
        <v>0.97104717236703664</v>
      </c>
      <c r="K941" s="265" cm="1">
        <f t="array" ref="K941">$G941^gamma_drug4/($G941^gamma_drug4+(AGE_50_drug4+9)^gamma_drug4)</f>
        <v>1</v>
      </c>
      <c r="L941" s="264">
        <f t="shared" si="414"/>
        <v>939</v>
      </c>
      <c r="M941" s="264">
        <f t="shared" si="415"/>
        <v>-0.17929999999999999</v>
      </c>
      <c r="N941" s="264">
        <f t="shared" si="416"/>
        <v>13.162299999999998</v>
      </c>
      <c r="O941" s="264">
        <f t="shared" si="417"/>
        <v>0.12228</v>
      </c>
      <c r="P941" s="264">
        <f t="shared" si="418"/>
        <v>9.1349999999999998</v>
      </c>
      <c r="Q941" s="264">
        <f t="shared" si="419"/>
        <v>9.9759999999999991</v>
      </c>
      <c r="R941" s="264">
        <f t="shared" si="420"/>
        <v>10.509</v>
      </c>
      <c r="S941" s="264">
        <f t="shared" si="421"/>
        <v>10.804500000000001</v>
      </c>
      <c r="T941" s="264">
        <f t="shared" si="422"/>
        <v>11.279500000000001</v>
      </c>
      <c r="U941" s="264">
        <f t="shared" si="423"/>
        <v>11.613499999999998</v>
      </c>
      <c r="V941" s="264">
        <f t="shared" si="424"/>
        <v>12.128499999999999</v>
      </c>
      <c r="W941" s="264">
        <f t="shared" si="425"/>
        <v>13.1625</v>
      </c>
      <c r="X941" s="264">
        <f t="shared" si="426"/>
        <v>14.3025</v>
      </c>
      <c r="Y941" s="264">
        <f t="shared" si="427"/>
        <v>14.962</v>
      </c>
      <c r="Z941" s="264">
        <f t="shared" si="428"/>
        <v>15.43</v>
      </c>
      <c r="AA941" s="264">
        <f t="shared" si="429"/>
        <v>16.155999999999999</v>
      </c>
      <c r="AB941" s="264">
        <f t="shared" si="430"/>
        <v>16.649000000000001</v>
      </c>
      <c r="AC941" s="264">
        <f t="shared" si="431"/>
        <v>17.631</v>
      </c>
      <c r="AD941" s="264">
        <f t="shared" si="432"/>
        <v>19.481999999999999</v>
      </c>
      <c r="AF941" s="266">
        <v>939</v>
      </c>
      <c r="AG941" s="266">
        <v>-4.6899999999999997E-2</v>
      </c>
      <c r="AH941" s="266">
        <v>13.453099999999999</v>
      </c>
      <c r="AI941" s="266">
        <v>0.1183</v>
      </c>
      <c r="AJ941" s="266">
        <v>9.3629999999999995</v>
      </c>
      <c r="AK941" s="266">
        <v>10.234</v>
      </c>
      <c r="AL941" s="266">
        <v>10.782</v>
      </c>
      <c r="AM941" s="266">
        <v>11.084</v>
      </c>
      <c r="AN941" s="266">
        <v>11.567</v>
      </c>
      <c r="AO941" s="266">
        <v>11.904999999999999</v>
      </c>
      <c r="AP941" s="266">
        <v>12.423</v>
      </c>
      <c r="AQ941" s="266">
        <v>13.452999999999999</v>
      </c>
      <c r="AR941" s="266">
        <v>14.573</v>
      </c>
      <c r="AS941" s="266">
        <v>15.212999999999999</v>
      </c>
      <c r="AT941" s="266">
        <v>15.664</v>
      </c>
      <c r="AU941" s="266">
        <v>16.358000000000001</v>
      </c>
      <c r="AV941" s="266">
        <v>16.824999999999999</v>
      </c>
      <c r="AW941" s="266">
        <v>17.747</v>
      </c>
      <c r="AX941" s="266">
        <v>19.452000000000002</v>
      </c>
      <c r="BA941" s="372">
        <v>939</v>
      </c>
      <c r="BB941" s="372">
        <v>-0.31169999999999998</v>
      </c>
      <c r="BC941" s="372">
        <v>12.871499999999999</v>
      </c>
      <c r="BD941" s="372">
        <v>0.12626000000000001</v>
      </c>
      <c r="BE941" s="372">
        <v>8.907</v>
      </c>
      <c r="BF941" s="372">
        <v>9.718</v>
      </c>
      <c r="BG941" s="372">
        <v>10.236000000000001</v>
      </c>
      <c r="BH941" s="372">
        <v>10.525</v>
      </c>
      <c r="BI941" s="372">
        <v>10.992000000000001</v>
      </c>
      <c r="BJ941" s="372">
        <v>11.321999999999999</v>
      </c>
      <c r="BK941" s="372">
        <v>11.834</v>
      </c>
      <c r="BL941" s="372">
        <v>12.872</v>
      </c>
      <c r="BM941" s="372">
        <v>14.032</v>
      </c>
      <c r="BN941" s="372">
        <v>14.711</v>
      </c>
      <c r="BO941" s="372">
        <v>15.196</v>
      </c>
      <c r="BP941" s="372">
        <v>15.954000000000001</v>
      </c>
      <c r="BQ941" s="372">
        <v>16.472999999999999</v>
      </c>
      <c r="BR941" s="372">
        <v>17.515000000000001</v>
      </c>
      <c r="BS941" s="372">
        <v>19.512</v>
      </c>
    </row>
    <row r="942" spans="1:71" x14ac:dyDescent="0.2">
      <c r="A942" s="265">
        <f t="shared" si="433"/>
        <v>13.1685</v>
      </c>
      <c r="B942" s="265">
        <f t="shared" si="434"/>
        <v>12.134</v>
      </c>
      <c r="C942" s="265">
        <f t="shared" si="411"/>
        <v>14.309000000000001</v>
      </c>
      <c r="D942" s="265">
        <f t="shared" si="435"/>
        <v>940</v>
      </c>
      <c r="E942" s="373">
        <f t="shared" si="436"/>
        <v>30.882956878850102</v>
      </c>
      <c r="F942" s="373">
        <f t="shared" si="437"/>
        <v>2.5735797399041753</v>
      </c>
      <c r="G942" s="373">
        <f t="shared" si="438"/>
        <v>39.882956878850102</v>
      </c>
      <c r="H942" s="374">
        <f t="shared" si="439"/>
        <v>0.99699777889377994</v>
      </c>
      <c r="I942" s="374">
        <f t="shared" si="412"/>
        <v>0.96445164454878474</v>
      </c>
      <c r="J942" s="374">
        <f t="shared" si="413"/>
        <v>0.97110735192517628</v>
      </c>
      <c r="K942" s="265" cm="1">
        <f t="array" ref="K942">$G942^gamma_drug4/($G942^gamma_drug4+(AGE_50_drug4+9)^gamma_drug4)</f>
        <v>1</v>
      </c>
      <c r="L942" s="264">
        <f t="shared" si="414"/>
        <v>940</v>
      </c>
      <c r="M942" s="264">
        <f t="shared" si="415"/>
        <v>-0.17945</v>
      </c>
      <c r="N942" s="264">
        <f t="shared" si="416"/>
        <v>13.1684</v>
      </c>
      <c r="O942" s="264">
        <f t="shared" si="417"/>
        <v>0.12229999999999999</v>
      </c>
      <c r="P942" s="264">
        <f t="shared" si="418"/>
        <v>9.1385000000000005</v>
      </c>
      <c r="Q942" s="264">
        <f t="shared" si="419"/>
        <v>9.9804999999999993</v>
      </c>
      <c r="R942" s="264">
        <f t="shared" si="420"/>
        <v>10.513500000000001</v>
      </c>
      <c r="S942" s="264">
        <f t="shared" si="421"/>
        <v>10.808999999999999</v>
      </c>
      <c r="T942" s="264">
        <f t="shared" si="422"/>
        <v>11.2845</v>
      </c>
      <c r="U942" s="264">
        <f t="shared" si="423"/>
        <v>11.618500000000001</v>
      </c>
      <c r="V942" s="264">
        <f t="shared" si="424"/>
        <v>12.134</v>
      </c>
      <c r="W942" s="264">
        <f t="shared" si="425"/>
        <v>13.1685</v>
      </c>
      <c r="X942" s="264">
        <f t="shared" si="426"/>
        <v>14.309000000000001</v>
      </c>
      <c r="Y942" s="264">
        <f t="shared" si="427"/>
        <v>14.9695</v>
      </c>
      <c r="Z942" s="264">
        <f t="shared" si="428"/>
        <v>15.4375</v>
      </c>
      <c r="AA942" s="264">
        <f t="shared" si="429"/>
        <v>16.163999999999998</v>
      </c>
      <c r="AB942" s="264">
        <f t="shared" si="430"/>
        <v>16.657499999999999</v>
      </c>
      <c r="AC942" s="264">
        <f t="shared" si="431"/>
        <v>17.64</v>
      </c>
      <c r="AD942" s="264">
        <f t="shared" si="432"/>
        <v>19.4925</v>
      </c>
      <c r="AF942" s="266">
        <v>940</v>
      </c>
      <c r="AG942" s="266">
        <v>-4.7100000000000003E-2</v>
      </c>
      <c r="AH942" s="266">
        <v>13.4589</v>
      </c>
      <c r="AI942" s="266">
        <v>0.11831999999999999</v>
      </c>
      <c r="AJ942" s="266">
        <v>9.3659999999999997</v>
      </c>
      <c r="AK942" s="266">
        <v>10.239000000000001</v>
      </c>
      <c r="AL942" s="266">
        <v>10.786</v>
      </c>
      <c r="AM942" s="266">
        <v>11.087999999999999</v>
      </c>
      <c r="AN942" s="266">
        <v>11.571999999999999</v>
      </c>
      <c r="AO942" s="266">
        <v>11.91</v>
      </c>
      <c r="AP942" s="266">
        <v>12.428000000000001</v>
      </c>
      <c r="AQ942" s="266">
        <v>13.459</v>
      </c>
      <c r="AR942" s="266">
        <v>14.579000000000001</v>
      </c>
      <c r="AS942" s="266">
        <v>15.22</v>
      </c>
      <c r="AT942" s="266">
        <v>15.670999999999999</v>
      </c>
      <c r="AU942" s="266">
        <v>16.364999999999998</v>
      </c>
      <c r="AV942" s="266">
        <v>16.832999999999998</v>
      </c>
      <c r="AW942" s="266">
        <v>17.754999999999999</v>
      </c>
      <c r="AX942" s="266">
        <v>19.462</v>
      </c>
      <c r="BA942" s="372">
        <v>940</v>
      </c>
      <c r="BB942" s="372">
        <v>-0.31180000000000002</v>
      </c>
      <c r="BC942" s="372">
        <v>12.8779</v>
      </c>
      <c r="BD942" s="372">
        <v>0.12628</v>
      </c>
      <c r="BE942" s="372">
        <v>8.9109999999999996</v>
      </c>
      <c r="BF942" s="372">
        <v>9.7219999999999995</v>
      </c>
      <c r="BG942" s="372">
        <v>10.241</v>
      </c>
      <c r="BH942" s="372">
        <v>10.53</v>
      </c>
      <c r="BI942" s="372">
        <v>10.997</v>
      </c>
      <c r="BJ942" s="372">
        <v>11.327</v>
      </c>
      <c r="BK942" s="372">
        <v>11.84</v>
      </c>
      <c r="BL942" s="372">
        <v>12.878</v>
      </c>
      <c r="BM942" s="372">
        <v>14.039</v>
      </c>
      <c r="BN942" s="372">
        <v>14.718999999999999</v>
      </c>
      <c r="BO942" s="372">
        <v>15.204000000000001</v>
      </c>
      <c r="BP942" s="372">
        <v>15.962999999999999</v>
      </c>
      <c r="BQ942" s="372">
        <v>16.481999999999999</v>
      </c>
      <c r="BR942" s="372">
        <v>17.524999999999999</v>
      </c>
      <c r="BS942" s="372">
        <v>19.523</v>
      </c>
    </row>
    <row r="943" spans="1:71" x14ac:dyDescent="0.2">
      <c r="A943" s="265">
        <f t="shared" si="433"/>
        <v>13.1745</v>
      </c>
      <c r="B943" s="265">
        <f t="shared" si="434"/>
        <v>12.1395</v>
      </c>
      <c r="C943" s="265">
        <f t="shared" si="411"/>
        <v>14.315999999999999</v>
      </c>
      <c r="D943" s="265">
        <f t="shared" si="435"/>
        <v>941</v>
      </c>
      <c r="E943" s="373">
        <f t="shared" si="436"/>
        <v>30.915811088295687</v>
      </c>
      <c r="F943" s="373">
        <f t="shared" si="437"/>
        <v>2.5763175906913074</v>
      </c>
      <c r="G943" s="373">
        <f t="shared" si="438"/>
        <v>39.915811088295683</v>
      </c>
      <c r="H943" s="374">
        <f t="shared" si="439"/>
        <v>0.99700848121717911</v>
      </c>
      <c r="I943" s="374">
        <f t="shared" si="412"/>
        <v>0.9645368034868963</v>
      </c>
      <c r="J943" s="374">
        <f t="shared" si="413"/>
        <v>0.97116736070823673</v>
      </c>
      <c r="K943" s="265" cm="1">
        <f t="array" ref="K943">$G943^gamma_drug4/($G943^gamma_drug4+(AGE_50_drug4+9)^gamma_drug4)</f>
        <v>1</v>
      </c>
      <c r="L943" s="264">
        <f t="shared" si="414"/>
        <v>941</v>
      </c>
      <c r="M943" s="264">
        <f t="shared" si="415"/>
        <v>-0.17955000000000002</v>
      </c>
      <c r="N943" s="264">
        <f t="shared" si="416"/>
        <v>13.17455</v>
      </c>
      <c r="O943" s="264">
        <f t="shared" si="417"/>
        <v>0.12231500000000001</v>
      </c>
      <c r="P943" s="264">
        <f t="shared" si="418"/>
        <v>9.1424999999999983</v>
      </c>
      <c r="Q943" s="264">
        <f t="shared" si="419"/>
        <v>9.9849999999999994</v>
      </c>
      <c r="R943" s="264">
        <f t="shared" si="420"/>
        <v>10.5185</v>
      </c>
      <c r="S943" s="264">
        <f t="shared" si="421"/>
        <v>10.814</v>
      </c>
      <c r="T943" s="264">
        <f t="shared" si="422"/>
        <v>11.289000000000001</v>
      </c>
      <c r="U943" s="264">
        <f t="shared" si="423"/>
        <v>11.623999999999999</v>
      </c>
      <c r="V943" s="264">
        <f t="shared" si="424"/>
        <v>12.1395</v>
      </c>
      <c r="W943" s="264">
        <f t="shared" si="425"/>
        <v>13.1745</v>
      </c>
      <c r="X943" s="264">
        <f t="shared" si="426"/>
        <v>14.315999999999999</v>
      </c>
      <c r="Y943" s="264">
        <f t="shared" si="427"/>
        <v>14.976500000000001</v>
      </c>
      <c r="Z943" s="264">
        <f t="shared" si="428"/>
        <v>15.445</v>
      </c>
      <c r="AA943" s="264">
        <f t="shared" si="429"/>
        <v>16.172000000000001</v>
      </c>
      <c r="AB943" s="264">
        <f t="shared" si="430"/>
        <v>16.666</v>
      </c>
      <c r="AC943" s="264">
        <f t="shared" si="431"/>
        <v>17.649000000000001</v>
      </c>
      <c r="AD943" s="264">
        <f t="shared" si="432"/>
        <v>19.503</v>
      </c>
      <c r="AF943" s="266">
        <v>941</v>
      </c>
      <c r="AG943" s="266">
        <v>-4.7199999999999999E-2</v>
      </c>
      <c r="AH943" s="266">
        <v>13.4648</v>
      </c>
      <c r="AI943" s="266">
        <v>0.11834</v>
      </c>
      <c r="AJ943" s="266">
        <v>9.3699999999999992</v>
      </c>
      <c r="AK943" s="266">
        <v>10.243</v>
      </c>
      <c r="AL943" s="266">
        <v>10.791</v>
      </c>
      <c r="AM943" s="266">
        <v>11.093</v>
      </c>
      <c r="AN943" s="266">
        <v>11.576000000000001</v>
      </c>
      <c r="AO943" s="266">
        <v>11.914999999999999</v>
      </c>
      <c r="AP943" s="266">
        <v>12.433999999999999</v>
      </c>
      <c r="AQ943" s="266">
        <v>13.465</v>
      </c>
      <c r="AR943" s="266">
        <v>14.586</v>
      </c>
      <c r="AS943" s="266">
        <v>15.227</v>
      </c>
      <c r="AT943" s="266">
        <v>15.678000000000001</v>
      </c>
      <c r="AU943" s="266">
        <v>16.373000000000001</v>
      </c>
      <c r="AV943" s="266">
        <v>16.841000000000001</v>
      </c>
      <c r="AW943" s="266">
        <v>17.763999999999999</v>
      </c>
      <c r="AX943" s="266">
        <v>19.472000000000001</v>
      </c>
      <c r="BA943" s="372">
        <v>941</v>
      </c>
      <c r="BB943" s="372">
        <v>-0.31190000000000001</v>
      </c>
      <c r="BC943" s="372">
        <v>12.8843</v>
      </c>
      <c r="BD943" s="372">
        <v>0.12629000000000001</v>
      </c>
      <c r="BE943" s="372">
        <v>8.9149999999999991</v>
      </c>
      <c r="BF943" s="372">
        <v>9.7270000000000003</v>
      </c>
      <c r="BG943" s="372">
        <v>10.246</v>
      </c>
      <c r="BH943" s="372">
        <v>10.535</v>
      </c>
      <c r="BI943" s="372">
        <v>11.002000000000001</v>
      </c>
      <c r="BJ943" s="372">
        <v>11.333</v>
      </c>
      <c r="BK943" s="372">
        <v>11.845000000000001</v>
      </c>
      <c r="BL943" s="372">
        <v>12.884</v>
      </c>
      <c r="BM943" s="372">
        <v>14.045999999999999</v>
      </c>
      <c r="BN943" s="372">
        <v>14.726000000000001</v>
      </c>
      <c r="BO943" s="372">
        <v>15.212</v>
      </c>
      <c r="BP943" s="372">
        <v>15.971</v>
      </c>
      <c r="BQ943" s="372">
        <v>16.491</v>
      </c>
      <c r="BR943" s="372">
        <v>17.533999999999999</v>
      </c>
      <c r="BS943" s="372">
        <v>19.533999999999999</v>
      </c>
    </row>
    <row r="944" spans="1:71" x14ac:dyDescent="0.2">
      <c r="A944" s="265">
        <f t="shared" si="433"/>
        <v>13.181000000000001</v>
      </c>
      <c r="B944" s="265">
        <f t="shared" si="434"/>
        <v>12.145</v>
      </c>
      <c r="C944" s="265">
        <f t="shared" si="411"/>
        <v>14.322500000000002</v>
      </c>
      <c r="D944" s="265">
        <f t="shared" si="435"/>
        <v>942</v>
      </c>
      <c r="E944" s="373">
        <f t="shared" si="436"/>
        <v>30.948665297741272</v>
      </c>
      <c r="F944" s="373">
        <f t="shared" si="437"/>
        <v>2.5790554414784395</v>
      </c>
      <c r="G944" s="373">
        <f t="shared" si="438"/>
        <v>39.948665297741272</v>
      </c>
      <c r="H944" s="374">
        <f t="shared" si="439"/>
        <v>0.99701913674454934</v>
      </c>
      <c r="I944" s="374">
        <f t="shared" si="412"/>
        <v>0.9646216960812094</v>
      </c>
      <c r="J944" s="374">
        <f t="shared" si="413"/>
        <v>0.97122719932543289</v>
      </c>
      <c r="K944" s="265" cm="1">
        <f t="array" ref="K944">$G944^gamma_drug4/($G944^gamma_drug4+(AGE_50_drug4+9)^gamma_drug4)</f>
        <v>1</v>
      </c>
      <c r="L944" s="264">
        <f t="shared" si="414"/>
        <v>942</v>
      </c>
      <c r="M944" s="264">
        <f t="shared" si="415"/>
        <v>-0.17965</v>
      </c>
      <c r="N944" s="264">
        <f t="shared" si="416"/>
        <v>13.18065</v>
      </c>
      <c r="O944" s="264">
        <f t="shared" si="417"/>
        <v>0.122335</v>
      </c>
      <c r="P944" s="264">
        <f t="shared" si="418"/>
        <v>9.1464999999999996</v>
      </c>
      <c r="Q944" s="264">
        <f t="shared" si="419"/>
        <v>9.9890000000000008</v>
      </c>
      <c r="R944" s="264">
        <f t="shared" si="420"/>
        <v>10.522500000000001</v>
      </c>
      <c r="S944" s="264">
        <f t="shared" si="421"/>
        <v>10.818999999999999</v>
      </c>
      <c r="T944" s="264">
        <f t="shared" si="422"/>
        <v>11.294499999999999</v>
      </c>
      <c r="U944" s="264">
        <f t="shared" si="423"/>
        <v>11.629</v>
      </c>
      <c r="V944" s="264">
        <f t="shared" si="424"/>
        <v>12.145</v>
      </c>
      <c r="W944" s="264">
        <f t="shared" si="425"/>
        <v>13.181000000000001</v>
      </c>
      <c r="X944" s="264">
        <f t="shared" si="426"/>
        <v>14.322500000000002</v>
      </c>
      <c r="Y944" s="264">
        <f t="shared" si="427"/>
        <v>14.984</v>
      </c>
      <c r="Z944" s="264">
        <f t="shared" si="428"/>
        <v>15.452999999999999</v>
      </c>
      <c r="AA944" s="264">
        <f t="shared" si="429"/>
        <v>16.18</v>
      </c>
      <c r="AB944" s="264">
        <f t="shared" si="430"/>
        <v>16.673999999999999</v>
      </c>
      <c r="AC944" s="264">
        <f t="shared" si="431"/>
        <v>17.6585</v>
      </c>
      <c r="AD944" s="264">
        <f t="shared" si="432"/>
        <v>19.513500000000001</v>
      </c>
      <c r="AF944" s="266">
        <v>942</v>
      </c>
      <c r="AG944" s="266">
        <v>-4.7399999999999998E-2</v>
      </c>
      <c r="AH944" s="266">
        <v>13.470700000000001</v>
      </c>
      <c r="AI944" s="266">
        <v>0.11836000000000001</v>
      </c>
      <c r="AJ944" s="266">
        <v>9.3740000000000006</v>
      </c>
      <c r="AK944" s="266">
        <v>10.247</v>
      </c>
      <c r="AL944" s="266">
        <v>10.795</v>
      </c>
      <c r="AM944" s="266">
        <v>11.098000000000001</v>
      </c>
      <c r="AN944" s="266">
        <v>11.581</v>
      </c>
      <c r="AO944" s="266">
        <v>11.92</v>
      </c>
      <c r="AP944" s="266">
        <v>12.439</v>
      </c>
      <c r="AQ944" s="266">
        <v>13.471</v>
      </c>
      <c r="AR944" s="266">
        <v>14.592000000000001</v>
      </c>
      <c r="AS944" s="266">
        <v>15.234</v>
      </c>
      <c r="AT944" s="266">
        <v>15.686</v>
      </c>
      <c r="AU944" s="266">
        <v>16.381</v>
      </c>
      <c r="AV944" s="266">
        <v>16.849</v>
      </c>
      <c r="AW944" s="266">
        <v>17.773</v>
      </c>
      <c r="AX944" s="266">
        <v>19.481999999999999</v>
      </c>
      <c r="BA944" s="372">
        <v>942</v>
      </c>
      <c r="BB944" s="372">
        <v>-0.31190000000000001</v>
      </c>
      <c r="BC944" s="372">
        <v>12.890599999999999</v>
      </c>
      <c r="BD944" s="372">
        <v>0.12631000000000001</v>
      </c>
      <c r="BE944" s="372">
        <v>8.9190000000000005</v>
      </c>
      <c r="BF944" s="372">
        <v>9.7309999999999999</v>
      </c>
      <c r="BG944" s="372">
        <v>10.25</v>
      </c>
      <c r="BH944" s="372">
        <v>10.54</v>
      </c>
      <c r="BI944" s="372">
        <v>11.007999999999999</v>
      </c>
      <c r="BJ944" s="372">
        <v>11.337999999999999</v>
      </c>
      <c r="BK944" s="372">
        <v>11.851000000000001</v>
      </c>
      <c r="BL944" s="372">
        <v>12.891</v>
      </c>
      <c r="BM944" s="372">
        <v>14.053000000000001</v>
      </c>
      <c r="BN944" s="372">
        <v>14.734</v>
      </c>
      <c r="BO944" s="372">
        <v>15.22</v>
      </c>
      <c r="BP944" s="372">
        <v>15.978999999999999</v>
      </c>
      <c r="BQ944" s="372">
        <v>16.498999999999999</v>
      </c>
      <c r="BR944" s="372">
        <v>17.544</v>
      </c>
      <c r="BS944" s="372">
        <v>19.545000000000002</v>
      </c>
    </row>
    <row r="945" spans="1:71" x14ac:dyDescent="0.2">
      <c r="A945" s="265">
        <f t="shared" si="433"/>
        <v>13.187000000000001</v>
      </c>
      <c r="B945" s="265">
        <f t="shared" si="434"/>
        <v>12.150500000000001</v>
      </c>
      <c r="C945" s="265">
        <f t="shared" si="411"/>
        <v>14.329499999999999</v>
      </c>
      <c r="D945" s="265">
        <f t="shared" si="435"/>
        <v>943</v>
      </c>
      <c r="E945" s="373">
        <f t="shared" si="436"/>
        <v>30.981519507186857</v>
      </c>
      <c r="F945" s="373">
        <f t="shared" si="437"/>
        <v>2.5817932922655715</v>
      </c>
      <c r="G945" s="373">
        <f t="shared" si="438"/>
        <v>39.98151950718686</v>
      </c>
      <c r="H945" s="374">
        <f t="shared" si="439"/>
        <v>0.99702974571793135</v>
      </c>
      <c r="I945" s="374">
        <f t="shared" si="412"/>
        <v>0.96470632334707385</v>
      </c>
      <c r="J945" s="374">
        <f t="shared" si="413"/>
        <v>0.97128686838338307</v>
      </c>
      <c r="K945" s="265" cm="1">
        <f t="array" ref="K945">$G945^gamma_drug4/($G945^gamma_drug4+(AGE_50_drug4+9)^gamma_drug4)</f>
        <v>1</v>
      </c>
      <c r="L945" s="264">
        <f t="shared" si="414"/>
        <v>943</v>
      </c>
      <c r="M945" s="264">
        <f t="shared" si="415"/>
        <v>-0.17974999999999999</v>
      </c>
      <c r="N945" s="264">
        <f t="shared" si="416"/>
        <v>13.18675</v>
      </c>
      <c r="O945" s="264">
        <f t="shared" si="417"/>
        <v>0.12234999999999999</v>
      </c>
      <c r="P945" s="264">
        <f t="shared" si="418"/>
        <v>9.15</v>
      </c>
      <c r="Q945" s="264">
        <f t="shared" si="419"/>
        <v>9.9935000000000009</v>
      </c>
      <c r="R945" s="264">
        <f t="shared" si="420"/>
        <v>10.527000000000001</v>
      </c>
      <c r="S945" s="264">
        <f t="shared" si="421"/>
        <v>10.823499999999999</v>
      </c>
      <c r="T945" s="264">
        <f t="shared" si="422"/>
        <v>11.2995</v>
      </c>
      <c r="U945" s="264">
        <f t="shared" si="423"/>
        <v>11.634499999999999</v>
      </c>
      <c r="V945" s="264">
        <f t="shared" si="424"/>
        <v>12.150500000000001</v>
      </c>
      <c r="W945" s="264">
        <f t="shared" si="425"/>
        <v>13.187000000000001</v>
      </c>
      <c r="X945" s="264">
        <f t="shared" si="426"/>
        <v>14.329499999999999</v>
      </c>
      <c r="Y945" s="264">
        <f t="shared" si="427"/>
        <v>14.991</v>
      </c>
      <c r="Z945" s="264">
        <f t="shared" si="428"/>
        <v>15.4605</v>
      </c>
      <c r="AA945" s="264">
        <f t="shared" si="429"/>
        <v>16.188000000000002</v>
      </c>
      <c r="AB945" s="264">
        <f t="shared" si="430"/>
        <v>16.682499999999997</v>
      </c>
      <c r="AC945" s="264">
        <f t="shared" si="431"/>
        <v>17.667000000000002</v>
      </c>
      <c r="AD945" s="264">
        <f t="shared" si="432"/>
        <v>19.523499999999999</v>
      </c>
      <c r="AF945" s="266">
        <v>943</v>
      </c>
      <c r="AG945" s="266">
        <v>-4.7500000000000001E-2</v>
      </c>
      <c r="AH945" s="266">
        <v>13.4765</v>
      </c>
      <c r="AI945" s="266">
        <v>0.11838</v>
      </c>
      <c r="AJ945" s="266">
        <v>9.3770000000000007</v>
      </c>
      <c r="AK945" s="266">
        <v>10.250999999999999</v>
      </c>
      <c r="AL945" s="266">
        <v>10.798999999999999</v>
      </c>
      <c r="AM945" s="266">
        <v>11.102</v>
      </c>
      <c r="AN945" s="266">
        <v>11.586</v>
      </c>
      <c r="AO945" s="266">
        <v>11.925000000000001</v>
      </c>
      <c r="AP945" s="266">
        <v>12.444000000000001</v>
      </c>
      <c r="AQ945" s="266">
        <v>13.477</v>
      </c>
      <c r="AR945" s="266">
        <v>14.599</v>
      </c>
      <c r="AS945" s="266">
        <v>15.241</v>
      </c>
      <c r="AT945" s="266">
        <v>15.693</v>
      </c>
      <c r="AU945" s="266">
        <v>16.388000000000002</v>
      </c>
      <c r="AV945" s="266">
        <v>16.856999999999999</v>
      </c>
      <c r="AW945" s="266">
        <v>17.780999999999999</v>
      </c>
      <c r="AX945" s="266">
        <v>19.492000000000001</v>
      </c>
      <c r="BA945" s="372">
        <v>943</v>
      </c>
      <c r="BB945" s="372">
        <v>-0.312</v>
      </c>
      <c r="BC945" s="372">
        <v>12.897</v>
      </c>
      <c r="BD945" s="372">
        <v>0.12631999999999999</v>
      </c>
      <c r="BE945" s="372">
        <v>8.923</v>
      </c>
      <c r="BF945" s="372">
        <v>9.7360000000000007</v>
      </c>
      <c r="BG945" s="372">
        <v>10.255000000000001</v>
      </c>
      <c r="BH945" s="372">
        <v>10.545</v>
      </c>
      <c r="BI945" s="372">
        <v>11.013</v>
      </c>
      <c r="BJ945" s="372">
        <v>11.343999999999999</v>
      </c>
      <c r="BK945" s="372">
        <v>11.856999999999999</v>
      </c>
      <c r="BL945" s="372">
        <v>12.897</v>
      </c>
      <c r="BM945" s="372">
        <v>14.06</v>
      </c>
      <c r="BN945" s="372">
        <v>14.741</v>
      </c>
      <c r="BO945" s="372">
        <v>15.228</v>
      </c>
      <c r="BP945" s="372">
        <v>15.988</v>
      </c>
      <c r="BQ945" s="372">
        <v>16.507999999999999</v>
      </c>
      <c r="BR945" s="372">
        <v>17.553000000000001</v>
      </c>
      <c r="BS945" s="372">
        <v>19.555</v>
      </c>
    </row>
    <row r="946" spans="1:71" x14ac:dyDescent="0.2">
      <c r="A946" s="265">
        <f t="shared" si="433"/>
        <v>13.192499999999999</v>
      </c>
      <c r="B946" s="265">
        <f t="shared" si="434"/>
        <v>12.1555</v>
      </c>
      <c r="C946" s="265">
        <f t="shared" si="411"/>
        <v>14.336</v>
      </c>
      <c r="D946" s="265">
        <f t="shared" si="435"/>
        <v>944</v>
      </c>
      <c r="E946" s="373">
        <f t="shared" si="436"/>
        <v>31.014373716632445</v>
      </c>
      <c r="F946" s="373">
        <f t="shared" si="437"/>
        <v>2.5845311430527036</v>
      </c>
      <c r="G946" s="373">
        <f t="shared" si="438"/>
        <v>40.014373716632448</v>
      </c>
      <c r="H946" s="374">
        <f t="shared" si="439"/>
        <v>0.99704030837792301</v>
      </c>
      <c r="I946" s="374">
        <f t="shared" si="412"/>
        <v>0.96479068629533682</v>
      </c>
      <c r="J946" s="374">
        <f t="shared" si="413"/>
        <v>0.97134636848612255</v>
      </c>
      <c r="K946" s="265" cm="1">
        <f t="array" ref="K946">$G946^gamma_drug4/($G946^gamma_drug4+(AGE_50_drug4+9)^gamma_drug4)</f>
        <v>1</v>
      </c>
      <c r="L946" s="264">
        <f t="shared" si="414"/>
        <v>944</v>
      </c>
      <c r="M946" s="264">
        <f t="shared" si="415"/>
        <v>-0.17985000000000001</v>
      </c>
      <c r="N946" s="264">
        <f t="shared" si="416"/>
        <v>13.19285</v>
      </c>
      <c r="O946" s="264">
        <f t="shared" si="417"/>
        <v>0.12237000000000001</v>
      </c>
      <c r="P946" s="264">
        <f t="shared" si="418"/>
        <v>9.1539999999999999</v>
      </c>
      <c r="Q946" s="264">
        <f t="shared" si="419"/>
        <v>9.9975000000000005</v>
      </c>
      <c r="R946" s="264">
        <f t="shared" si="420"/>
        <v>10.532</v>
      </c>
      <c r="S946" s="264">
        <f t="shared" si="421"/>
        <v>10.8285</v>
      </c>
      <c r="T946" s="264">
        <f t="shared" si="422"/>
        <v>11.304500000000001</v>
      </c>
      <c r="U946" s="264">
        <f t="shared" si="423"/>
        <v>11.6395</v>
      </c>
      <c r="V946" s="264">
        <f t="shared" si="424"/>
        <v>12.1555</v>
      </c>
      <c r="W946" s="264">
        <f t="shared" si="425"/>
        <v>13.192499999999999</v>
      </c>
      <c r="X946" s="264">
        <f t="shared" si="426"/>
        <v>14.336</v>
      </c>
      <c r="Y946" s="264">
        <f t="shared" si="427"/>
        <v>14.9985</v>
      </c>
      <c r="Z946" s="264">
        <f t="shared" si="428"/>
        <v>15.467499999999999</v>
      </c>
      <c r="AA946" s="264">
        <f t="shared" si="429"/>
        <v>16.196000000000002</v>
      </c>
      <c r="AB946" s="264">
        <f t="shared" si="430"/>
        <v>16.690999999999999</v>
      </c>
      <c r="AC946" s="264">
        <f t="shared" si="431"/>
        <v>17.676000000000002</v>
      </c>
      <c r="AD946" s="264">
        <f t="shared" si="432"/>
        <v>19.533999999999999</v>
      </c>
      <c r="AF946" s="266">
        <v>944</v>
      </c>
      <c r="AG946" s="266">
        <v>-4.7699999999999999E-2</v>
      </c>
      <c r="AH946" s="266">
        <v>13.4824</v>
      </c>
      <c r="AI946" s="266">
        <v>0.11840000000000001</v>
      </c>
      <c r="AJ946" s="266">
        <v>9.3810000000000002</v>
      </c>
      <c r="AK946" s="266">
        <v>10.255000000000001</v>
      </c>
      <c r="AL946" s="266">
        <v>10.804</v>
      </c>
      <c r="AM946" s="266">
        <v>11.106999999999999</v>
      </c>
      <c r="AN946" s="266">
        <v>11.590999999999999</v>
      </c>
      <c r="AO946" s="266">
        <v>11.93</v>
      </c>
      <c r="AP946" s="266">
        <v>12.449</v>
      </c>
      <c r="AQ946" s="266">
        <v>13.481999999999999</v>
      </c>
      <c r="AR946" s="266">
        <v>14.605</v>
      </c>
      <c r="AS946" s="266">
        <v>15.247999999999999</v>
      </c>
      <c r="AT946" s="266">
        <v>15.7</v>
      </c>
      <c r="AU946" s="266">
        <v>16.396000000000001</v>
      </c>
      <c r="AV946" s="266">
        <v>16.864999999999998</v>
      </c>
      <c r="AW946" s="266">
        <v>17.79</v>
      </c>
      <c r="AX946" s="266">
        <v>19.501999999999999</v>
      </c>
      <c r="BA946" s="372">
        <v>944</v>
      </c>
      <c r="BB946" s="372">
        <v>-0.312</v>
      </c>
      <c r="BC946" s="372">
        <v>12.9033</v>
      </c>
      <c r="BD946" s="372">
        <v>0.12634000000000001</v>
      </c>
      <c r="BE946" s="372">
        <v>8.9269999999999996</v>
      </c>
      <c r="BF946" s="372">
        <v>9.74</v>
      </c>
      <c r="BG946" s="372">
        <v>10.26</v>
      </c>
      <c r="BH946" s="372">
        <v>10.55</v>
      </c>
      <c r="BI946" s="372">
        <v>11.018000000000001</v>
      </c>
      <c r="BJ946" s="372">
        <v>11.349</v>
      </c>
      <c r="BK946" s="372">
        <v>11.862</v>
      </c>
      <c r="BL946" s="372">
        <v>12.903</v>
      </c>
      <c r="BM946" s="372">
        <v>14.067</v>
      </c>
      <c r="BN946" s="372">
        <v>14.749000000000001</v>
      </c>
      <c r="BO946" s="372">
        <v>15.234999999999999</v>
      </c>
      <c r="BP946" s="372">
        <v>15.996</v>
      </c>
      <c r="BQ946" s="372">
        <v>16.516999999999999</v>
      </c>
      <c r="BR946" s="372">
        <v>17.562000000000001</v>
      </c>
      <c r="BS946" s="372">
        <v>19.565999999999999</v>
      </c>
    </row>
    <row r="947" spans="1:71" x14ac:dyDescent="0.2">
      <c r="A947" s="265">
        <f t="shared" si="433"/>
        <v>13.199</v>
      </c>
      <c r="B947" s="265">
        <f t="shared" si="434"/>
        <v>12.1615</v>
      </c>
      <c r="C947" s="265">
        <f t="shared" si="411"/>
        <v>14.343</v>
      </c>
      <c r="D947" s="265">
        <f t="shared" si="435"/>
        <v>945</v>
      </c>
      <c r="E947" s="373">
        <f t="shared" si="436"/>
        <v>31.04722792607803</v>
      </c>
      <c r="F947" s="373">
        <f t="shared" si="437"/>
        <v>2.5872689938398357</v>
      </c>
      <c r="G947" s="373">
        <f t="shared" si="438"/>
        <v>40.04722792607803</v>
      </c>
      <c r="H947" s="374">
        <f t="shared" si="439"/>
        <v>0.99705082496368913</v>
      </c>
      <c r="I947" s="374">
        <f t="shared" si="412"/>
        <v>0.9648747859323652</v>
      </c>
      <c r="J947" s="374">
        <f t="shared" si="413"/>
        <v>0.97140570023511563</v>
      </c>
      <c r="K947" s="265" cm="1">
        <f t="array" ref="K947">$G947^gamma_drug4/($G947^gamma_drug4+(AGE_50_drug4+9)^gamma_drug4)</f>
        <v>1</v>
      </c>
      <c r="L947" s="264">
        <f t="shared" si="414"/>
        <v>945</v>
      </c>
      <c r="M947" s="264">
        <f t="shared" si="415"/>
        <v>-0.17995</v>
      </c>
      <c r="N947" s="264">
        <f t="shared" si="416"/>
        <v>13.199000000000002</v>
      </c>
      <c r="O947" s="264">
        <f t="shared" si="417"/>
        <v>0.12239</v>
      </c>
      <c r="P947" s="264">
        <f t="shared" si="418"/>
        <v>9.1574999999999989</v>
      </c>
      <c r="Q947" s="264">
        <f t="shared" si="419"/>
        <v>10.001999999999999</v>
      </c>
      <c r="R947" s="264">
        <f t="shared" si="420"/>
        <v>10.5365</v>
      </c>
      <c r="S947" s="264">
        <f t="shared" si="421"/>
        <v>10.833</v>
      </c>
      <c r="T947" s="264">
        <f t="shared" si="422"/>
        <v>11.309000000000001</v>
      </c>
      <c r="U947" s="264">
        <f t="shared" si="423"/>
        <v>11.645</v>
      </c>
      <c r="V947" s="264">
        <f t="shared" si="424"/>
        <v>12.1615</v>
      </c>
      <c r="W947" s="264">
        <f t="shared" si="425"/>
        <v>13.199</v>
      </c>
      <c r="X947" s="264">
        <f t="shared" si="426"/>
        <v>14.343</v>
      </c>
      <c r="Y947" s="264">
        <f t="shared" si="427"/>
        <v>15.006</v>
      </c>
      <c r="Z947" s="264">
        <f t="shared" si="428"/>
        <v>15.475000000000001</v>
      </c>
      <c r="AA947" s="264">
        <f t="shared" si="429"/>
        <v>16.204499999999999</v>
      </c>
      <c r="AB947" s="264">
        <f t="shared" si="430"/>
        <v>16.6995</v>
      </c>
      <c r="AC947" s="264">
        <f t="shared" si="431"/>
        <v>17.685499999999998</v>
      </c>
      <c r="AD947" s="264">
        <f t="shared" si="432"/>
        <v>19.545000000000002</v>
      </c>
      <c r="AF947" s="266">
        <v>945</v>
      </c>
      <c r="AG947" s="266">
        <v>-4.7800000000000002E-2</v>
      </c>
      <c r="AH947" s="266">
        <v>13.488300000000001</v>
      </c>
      <c r="AI947" s="266">
        <v>0.11842</v>
      </c>
      <c r="AJ947" s="266">
        <v>9.3840000000000003</v>
      </c>
      <c r="AK947" s="266">
        <v>10.259</v>
      </c>
      <c r="AL947" s="266">
        <v>10.808</v>
      </c>
      <c r="AM947" s="266">
        <v>11.111000000000001</v>
      </c>
      <c r="AN947" s="266">
        <v>11.595000000000001</v>
      </c>
      <c r="AO947" s="266">
        <v>11.935</v>
      </c>
      <c r="AP947" s="266">
        <v>12.455</v>
      </c>
      <c r="AQ947" s="266">
        <v>13.488</v>
      </c>
      <c r="AR947" s="266">
        <v>14.612</v>
      </c>
      <c r="AS947" s="266">
        <v>15.255000000000001</v>
      </c>
      <c r="AT947" s="266">
        <v>15.707000000000001</v>
      </c>
      <c r="AU947" s="266">
        <v>16.404</v>
      </c>
      <c r="AV947" s="266">
        <v>16.873000000000001</v>
      </c>
      <c r="AW947" s="266">
        <v>17.798999999999999</v>
      </c>
      <c r="AX947" s="266">
        <v>19.512</v>
      </c>
      <c r="BA947" s="372">
        <v>945</v>
      </c>
      <c r="BB947" s="372">
        <v>-0.31209999999999999</v>
      </c>
      <c r="BC947" s="372">
        <v>12.909700000000001</v>
      </c>
      <c r="BD947" s="372">
        <v>0.12636</v>
      </c>
      <c r="BE947" s="372">
        <v>8.9309999999999992</v>
      </c>
      <c r="BF947" s="372">
        <v>9.7449999999999992</v>
      </c>
      <c r="BG947" s="372">
        <v>10.265000000000001</v>
      </c>
      <c r="BH947" s="372">
        <v>10.555</v>
      </c>
      <c r="BI947" s="372">
        <v>11.023</v>
      </c>
      <c r="BJ947" s="372">
        <v>11.355</v>
      </c>
      <c r="BK947" s="372">
        <v>11.868</v>
      </c>
      <c r="BL947" s="372">
        <v>12.91</v>
      </c>
      <c r="BM947" s="372">
        <v>14.074</v>
      </c>
      <c r="BN947" s="372">
        <v>14.757</v>
      </c>
      <c r="BO947" s="372">
        <v>15.243</v>
      </c>
      <c r="BP947" s="372">
        <v>16.004999999999999</v>
      </c>
      <c r="BQ947" s="372">
        <v>16.526</v>
      </c>
      <c r="BR947" s="372">
        <v>17.571999999999999</v>
      </c>
      <c r="BS947" s="372">
        <v>19.577999999999999</v>
      </c>
    </row>
    <row r="948" spans="1:71" x14ac:dyDescent="0.2">
      <c r="A948" s="265">
        <f t="shared" si="433"/>
        <v>13.205</v>
      </c>
      <c r="B948" s="265">
        <f t="shared" si="434"/>
        <v>12.167000000000002</v>
      </c>
      <c r="C948" s="265">
        <f t="shared" si="411"/>
        <v>14.350000000000001</v>
      </c>
      <c r="D948" s="265">
        <f t="shared" si="435"/>
        <v>946</v>
      </c>
      <c r="E948" s="373">
        <f t="shared" si="436"/>
        <v>31.080082135523615</v>
      </c>
      <c r="F948" s="373">
        <f t="shared" si="437"/>
        <v>2.5900068446269677</v>
      </c>
      <c r="G948" s="373">
        <f t="shared" si="438"/>
        <v>40.080082135523611</v>
      </c>
      <c r="H948" s="374">
        <f t="shared" si="439"/>
        <v>0.99706129571297053</v>
      </c>
      <c r="I948" s="374">
        <f t="shared" si="412"/>
        <v>0.96495862326006832</v>
      </c>
      <c r="J948" s="374">
        <f t="shared" si="413"/>
        <v>0.97146486422926881</v>
      </c>
      <c r="K948" s="265" cm="1">
        <f t="array" ref="K948">$G948^gamma_drug4/($G948^gamma_drug4+(AGE_50_drug4+9)^gamma_drug4)</f>
        <v>1</v>
      </c>
      <c r="L948" s="264">
        <f t="shared" si="414"/>
        <v>946</v>
      </c>
      <c r="M948" s="264">
        <f t="shared" si="415"/>
        <v>-0.18009999999999998</v>
      </c>
      <c r="N948" s="264">
        <f t="shared" si="416"/>
        <v>13.2051</v>
      </c>
      <c r="O948" s="264">
        <f t="shared" si="417"/>
        <v>0.12240000000000001</v>
      </c>
      <c r="P948" s="264">
        <f t="shared" si="418"/>
        <v>9.1615000000000002</v>
      </c>
      <c r="Q948" s="264">
        <f t="shared" si="419"/>
        <v>10.006</v>
      </c>
      <c r="R948" s="264">
        <f t="shared" si="420"/>
        <v>10.541</v>
      </c>
      <c r="S948" s="264">
        <f t="shared" si="421"/>
        <v>10.838000000000001</v>
      </c>
      <c r="T948" s="264">
        <f t="shared" si="422"/>
        <v>11.314499999999999</v>
      </c>
      <c r="U948" s="264">
        <f t="shared" si="423"/>
        <v>11.649999999999999</v>
      </c>
      <c r="V948" s="264">
        <f t="shared" si="424"/>
        <v>12.167000000000002</v>
      </c>
      <c r="W948" s="264">
        <f t="shared" si="425"/>
        <v>13.205</v>
      </c>
      <c r="X948" s="264">
        <f t="shared" si="426"/>
        <v>14.350000000000001</v>
      </c>
      <c r="Y948" s="264">
        <f t="shared" si="427"/>
        <v>15.013</v>
      </c>
      <c r="Z948" s="264">
        <f t="shared" si="428"/>
        <v>15.4825</v>
      </c>
      <c r="AA948" s="264">
        <f t="shared" si="429"/>
        <v>16.212000000000003</v>
      </c>
      <c r="AB948" s="264">
        <f t="shared" si="430"/>
        <v>16.7075</v>
      </c>
      <c r="AC948" s="264">
        <f t="shared" si="431"/>
        <v>17.693999999999999</v>
      </c>
      <c r="AD948" s="264">
        <f t="shared" si="432"/>
        <v>19.554500000000001</v>
      </c>
      <c r="AF948" s="266">
        <v>946</v>
      </c>
      <c r="AG948" s="266">
        <v>-4.8000000000000001E-2</v>
      </c>
      <c r="AH948" s="266">
        <v>13.4941</v>
      </c>
      <c r="AI948" s="266">
        <v>0.11842999999999999</v>
      </c>
      <c r="AJ948" s="266">
        <v>9.3879999999999999</v>
      </c>
      <c r="AK948" s="266">
        <v>10.263</v>
      </c>
      <c r="AL948" s="266">
        <v>10.811999999999999</v>
      </c>
      <c r="AM948" s="266">
        <v>11.116</v>
      </c>
      <c r="AN948" s="266">
        <v>11.6</v>
      </c>
      <c r="AO948" s="266">
        <v>11.94</v>
      </c>
      <c r="AP948" s="266">
        <v>12.46</v>
      </c>
      <c r="AQ948" s="266">
        <v>13.494</v>
      </c>
      <c r="AR948" s="266">
        <v>14.618</v>
      </c>
      <c r="AS948" s="266">
        <v>15.262</v>
      </c>
      <c r="AT948" s="266">
        <v>15.714</v>
      </c>
      <c r="AU948" s="266">
        <v>16.411000000000001</v>
      </c>
      <c r="AV948" s="266">
        <v>16.881</v>
      </c>
      <c r="AW948" s="266">
        <v>17.806999999999999</v>
      </c>
      <c r="AX948" s="266">
        <v>19.521000000000001</v>
      </c>
      <c r="BA948" s="372">
        <v>946</v>
      </c>
      <c r="BB948" s="372">
        <v>-0.31219999999999998</v>
      </c>
      <c r="BC948" s="372">
        <v>12.9161</v>
      </c>
      <c r="BD948" s="372">
        <v>0.12637000000000001</v>
      </c>
      <c r="BE948" s="372">
        <v>8.9350000000000005</v>
      </c>
      <c r="BF948" s="372">
        <v>9.7490000000000006</v>
      </c>
      <c r="BG948" s="372">
        <v>10.27</v>
      </c>
      <c r="BH948" s="372">
        <v>10.56</v>
      </c>
      <c r="BI948" s="372">
        <v>11.029</v>
      </c>
      <c r="BJ948" s="372">
        <v>11.36</v>
      </c>
      <c r="BK948" s="372">
        <v>11.874000000000001</v>
      </c>
      <c r="BL948" s="372">
        <v>12.916</v>
      </c>
      <c r="BM948" s="372">
        <v>14.082000000000001</v>
      </c>
      <c r="BN948" s="372">
        <v>14.763999999999999</v>
      </c>
      <c r="BO948" s="372">
        <v>15.250999999999999</v>
      </c>
      <c r="BP948" s="372">
        <v>16.013000000000002</v>
      </c>
      <c r="BQ948" s="372">
        <v>16.533999999999999</v>
      </c>
      <c r="BR948" s="372">
        <v>17.581</v>
      </c>
      <c r="BS948" s="372">
        <v>19.588000000000001</v>
      </c>
    </row>
    <row r="949" spans="1:71" x14ac:dyDescent="0.2">
      <c r="A949" s="265">
        <f t="shared" si="433"/>
        <v>13.211</v>
      </c>
      <c r="B949" s="265">
        <f t="shared" si="434"/>
        <v>12.172499999999999</v>
      </c>
      <c r="C949" s="265">
        <f t="shared" si="411"/>
        <v>14.356999999999999</v>
      </c>
      <c r="D949" s="265">
        <f t="shared" si="435"/>
        <v>947</v>
      </c>
      <c r="E949" s="373">
        <f t="shared" si="436"/>
        <v>31.112936344969199</v>
      </c>
      <c r="F949" s="373">
        <f t="shared" si="437"/>
        <v>2.5927446954140998</v>
      </c>
      <c r="G949" s="373">
        <f t="shared" si="438"/>
        <v>40.112936344969199</v>
      </c>
      <c r="H949" s="374">
        <f t="shared" si="439"/>
        <v>0.99707172086209461</v>
      </c>
      <c r="I949" s="374">
        <f t="shared" si="412"/>
        <v>0.96504219927591928</v>
      </c>
      <c r="J949" s="374">
        <f t="shared" si="413"/>
        <v>0.97152386106494293</v>
      </c>
      <c r="K949" s="265" cm="1">
        <f t="array" ref="K949">$G949^gamma_drug4/($G949^gamma_drug4+(AGE_50_drug4+9)^gamma_drug4)</f>
        <v>1</v>
      </c>
      <c r="L949" s="264">
        <f t="shared" si="414"/>
        <v>947</v>
      </c>
      <c r="M949" s="264">
        <f t="shared" si="415"/>
        <v>-0.18014999999999998</v>
      </c>
      <c r="N949" s="264">
        <f t="shared" si="416"/>
        <v>13.2112</v>
      </c>
      <c r="O949" s="264">
        <f t="shared" si="417"/>
        <v>0.12242</v>
      </c>
      <c r="P949" s="264">
        <f t="shared" si="418"/>
        <v>9.1654999999999998</v>
      </c>
      <c r="Q949" s="264">
        <f t="shared" si="419"/>
        <v>10.0105</v>
      </c>
      <c r="R949" s="264">
        <f t="shared" si="420"/>
        <v>10.545500000000001</v>
      </c>
      <c r="S949" s="264">
        <f t="shared" si="421"/>
        <v>10.842499999999999</v>
      </c>
      <c r="T949" s="264">
        <f t="shared" si="422"/>
        <v>11.319500000000001</v>
      </c>
      <c r="U949" s="264">
        <f t="shared" si="423"/>
        <v>11.655000000000001</v>
      </c>
      <c r="V949" s="264">
        <f t="shared" si="424"/>
        <v>12.172499999999999</v>
      </c>
      <c r="W949" s="264">
        <f t="shared" si="425"/>
        <v>13.211</v>
      </c>
      <c r="X949" s="264">
        <f t="shared" si="426"/>
        <v>14.356999999999999</v>
      </c>
      <c r="Y949" s="264">
        <f t="shared" si="427"/>
        <v>15.0205</v>
      </c>
      <c r="Z949" s="264">
        <f t="shared" si="428"/>
        <v>15.490500000000001</v>
      </c>
      <c r="AA949" s="264">
        <f t="shared" si="429"/>
        <v>16.22</v>
      </c>
      <c r="AB949" s="264">
        <f t="shared" si="430"/>
        <v>16.716000000000001</v>
      </c>
      <c r="AC949" s="264">
        <f t="shared" si="431"/>
        <v>17.703499999999998</v>
      </c>
      <c r="AD949" s="264">
        <f t="shared" si="432"/>
        <v>19.564999999999998</v>
      </c>
      <c r="AF949" s="266">
        <v>947</v>
      </c>
      <c r="AG949" s="266">
        <v>-4.8099999999999997E-2</v>
      </c>
      <c r="AH949" s="266">
        <v>13.5</v>
      </c>
      <c r="AI949" s="266">
        <v>0.11845</v>
      </c>
      <c r="AJ949" s="266">
        <v>9.3919999999999995</v>
      </c>
      <c r="AK949" s="266">
        <v>10.266999999999999</v>
      </c>
      <c r="AL949" s="266">
        <v>10.817</v>
      </c>
      <c r="AM949" s="266">
        <v>11.12</v>
      </c>
      <c r="AN949" s="266">
        <v>11.605</v>
      </c>
      <c r="AO949" s="266">
        <v>11.945</v>
      </c>
      <c r="AP949" s="266">
        <v>12.465</v>
      </c>
      <c r="AQ949" s="266">
        <v>13.5</v>
      </c>
      <c r="AR949" s="266">
        <v>14.625</v>
      </c>
      <c r="AS949" s="266">
        <v>15.269</v>
      </c>
      <c r="AT949" s="266">
        <v>15.722</v>
      </c>
      <c r="AU949" s="266">
        <v>16.419</v>
      </c>
      <c r="AV949" s="266">
        <v>16.888999999999999</v>
      </c>
      <c r="AW949" s="266">
        <v>17.815999999999999</v>
      </c>
      <c r="AX949" s="266">
        <v>19.530999999999999</v>
      </c>
      <c r="BA949" s="372">
        <v>947</v>
      </c>
      <c r="BB949" s="372">
        <v>-0.31219999999999998</v>
      </c>
      <c r="BC949" s="372">
        <v>12.9224</v>
      </c>
      <c r="BD949" s="372">
        <v>0.12639</v>
      </c>
      <c r="BE949" s="372">
        <v>8.9390000000000001</v>
      </c>
      <c r="BF949" s="372">
        <v>9.7539999999999996</v>
      </c>
      <c r="BG949" s="372">
        <v>10.273999999999999</v>
      </c>
      <c r="BH949" s="372">
        <v>10.565</v>
      </c>
      <c r="BI949" s="372">
        <v>11.034000000000001</v>
      </c>
      <c r="BJ949" s="372">
        <v>11.365</v>
      </c>
      <c r="BK949" s="372">
        <v>11.88</v>
      </c>
      <c r="BL949" s="372">
        <v>12.922000000000001</v>
      </c>
      <c r="BM949" s="372">
        <v>14.089</v>
      </c>
      <c r="BN949" s="372">
        <v>14.772</v>
      </c>
      <c r="BO949" s="372">
        <v>15.259</v>
      </c>
      <c r="BP949" s="372">
        <v>16.021000000000001</v>
      </c>
      <c r="BQ949" s="372">
        <v>16.542999999999999</v>
      </c>
      <c r="BR949" s="372">
        <v>17.591000000000001</v>
      </c>
      <c r="BS949" s="372">
        <v>19.599</v>
      </c>
    </row>
    <row r="950" spans="1:71" x14ac:dyDescent="0.2">
      <c r="A950" s="265">
        <f t="shared" si="433"/>
        <v>13.217500000000001</v>
      </c>
      <c r="B950" s="265">
        <f t="shared" si="434"/>
        <v>12.178000000000001</v>
      </c>
      <c r="C950" s="265">
        <f t="shared" si="411"/>
        <v>14.364000000000001</v>
      </c>
      <c r="D950" s="265">
        <f t="shared" si="435"/>
        <v>948</v>
      </c>
      <c r="E950" s="373">
        <f t="shared" si="436"/>
        <v>31.145790554414784</v>
      </c>
      <c r="F950" s="373">
        <f t="shared" si="437"/>
        <v>2.5954825462012319</v>
      </c>
      <c r="G950" s="373">
        <f t="shared" si="438"/>
        <v>40.145790554414788</v>
      </c>
      <c r="H950" s="374">
        <f t="shared" si="439"/>
        <v>0.9970821006459839</v>
      </c>
      <c r="I950" s="374">
        <f t="shared" si="412"/>
        <v>0.96512551497297783</v>
      </c>
      <c r="J950" s="374">
        <f t="shared" si="413"/>
        <v>0.97158269133596586</v>
      </c>
      <c r="K950" s="265" cm="1">
        <f t="array" ref="K950">$G950^gamma_drug4/($G950^gamma_drug4+(AGE_50_drug4+9)^gamma_drug4)</f>
        <v>1</v>
      </c>
      <c r="L950" s="264">
        <f t="shared" si="414"/>
        <v>948</v>
      </c>
      <c r="M950" s="264">
        <f t="shared" si="415"/>
        <v>-0.18030000000000002</v>
      </c>
      <c r="N950" s="264">
        <f t="shared" si="416"/>
        <v>13.217300000000002</v>
      </c>
      <c r="O950" s="264">
        <f t="shared" si="417"/>
        <v>0.12243500000000002</v>
      </c>
      <c r="P950" s="264">
        <f t="shared" si="418"/>
        <v>9.1690000000000005</v>
      </c>
      <c r="Q950" s="264">
        <f t="shared" si="419"/>
        <v>10.0145</v>
      </c>
      <c r="R950" s="264">
        <f t="shared" si="420"/>
        <v>10.55</v>
      </c>
      <c r="S950" s="264">
        <f t="shared" si="421"/>
        <v>10.8475</v>
      </c>
      <c r="T950" s="264">
        <f t="shared" si="422"/>
        <v>11.3245</v>
      </c>
      <c r="U950" s="264">
        <f t="shared" si="423"/>
        <v>11.660499999999999</v>
      </c>
      <c r="V950" s="264">
        <f t="shared" si="424"/>
        <v>12.178000000000001</v>
      </c>
      <c r="W950" s="264">
        <f t="shared" si="425"/>
        <v>13.217500000000001</v>
      </c>
      <c r="X950" s="264">
        <f t="shared" si="426"/>
        <v>14.364000000000001</v>
      </c>
      <c r="Y950" s="264">
        <f t="shared" si="427"/>
        <v>15.0275</v>
      </c>
      <c r="Z950" s="264">
        <f t="shared" si="428"/>
        <v>15.497999999999999</v>
      </c>
      <c r="AA950" s="264">
        <f t="shared" si="429"/>
        <v>16.228000000000002</v>
      </c>
      <c r="AB950" s="264">
        <f t="shared" si="430"/>
        <v>16.724499999999999</v>
      </c>
      <c r="AC950" s="264">
        <f t="shared" si="431"/>
        <v>17.712000000000003</v>
      </c>
      <c r="AD950" s="264">
        <f t="shared" si="432"/>
        <v>19.575499999999998</v>
      </c>
      <c r="AF950" s="266">
        <v>948</v>
      </c>
      <c r="AG950" s="266">
        <v>-4.8300000000000003E-2</v>
      </c>
      <c r="AH950" s="266">
        <v>13.505800000000001</v>
      </c>
      <c r="AI950" s="266">
        <v>0.11847000000000001</v>
      </c>
      <c r="AJ950" s="266">
        <v>9.3949999999999996</v>
      </c>
      <c r="AK950" s="266">
        <v>10.271000000000001</v>
      </c>
      <c r="AL950" s="266">
        <v>10.821</v>
      </c>
      <c r="AM950" s="266">
        <v>11.125</v>
      </c>
      <c r="AN950" s="266">
        <v>11.61</v>
      </c>
      <c r="AO950" s="266">
        <v>11.95</v>
      </c>
      <c r="AP950" s="266">
        <v>12.471</v>
      </c>
      <c r="AQ950" s="266">
        <v>13.506</v>
      </c>
      <c r="AR950" s="266">
        <v>14.632</v>
      </c>
      <c r="AS950" s="266">
        <v>15.276</v>
      </c>
      <c r="AT950" s="266">
        <v>15.728999999999999</v>
      </c>
      <c r="AU950" s="266">
        <v>16.427</v>
      </c>
      <c r="AV950" s="266">
        <v>16.896999999999998</v>
      </c>
      <c r="AW950" s="266">
        <v>17.824000000000002</v>
      </c>
      <c r="AX950" s="266">
        <v>19.541</v>
      </c>
      <c r="BA950" s="372">
        <v>948</v>
      </c>
      <c r="BB950" s="372">
        <v>-0.31230000000000002</v>
      </c>
      <c r="BC950" s="372">
        <v>12.928800000000001</v>
      </c>
      <c r="BD950" s="372">
        <v>0.12640000000000001</v>
      </c>
      <c r="BE950" s="372">
        <v>8.9429999999999996</v>
      </c>
      <c r="BF950" s="372">
        <v>9.7579999999999991</v>
      </c>
      <c r="BG950" s="372">
        <v>10.279</v>
      </c>
      <c r="BH950" s="372">
        <v>10.57</v>
      </c>
      <c r="BI950" s="372">
        <v>11.039</v>
      </c>
      <c r="BJ950" s="372">
        <v>11.371</v>
      </c>
      <c r="BK950" s="372">
        <v>11.885</v>
      </c>
      <c r="BL950" s="372">
        <v>12.929</v>
      </c>
      <c r="BM950" s="372">
        <v>14.096</v>
      </c>
      <c r="BN950" s="372">
        <v>14.779</v>
      </c>
      <c r="BO950" s="372">
        <v>15.266999999999999</v>
      </c>
      <c r="BP950" s="372">
        <v>16.029</v>
      </c>
      <c r="BQ950" s="372">
        <v>16.552</v>
      </c>
      <c r="BR950" s="372">
        <v>17.600000000000001</v>
      </c>
      <c r="BS950" s="372">
        <v>19.61</v>
      </c>
    </row>
    <row r="951" spans="1:71" x14ac:dyDescent="0.2">
      <c r="A951" s="265">
        <f t="shared" si="433"/>
        <v>13.223500000000001</v>
      </c>
      <c r="B951" s="265">
        <f t="shared" si="434"/>
        <v>12.1835</v>
      </c>
      <c r="C951" s="265">
        <f t="shared" si="411"/>
        <v>14.3705</v>
      </c>
      <c r="D951" s="265">
        <f t="shared" si="435"/>
        <v>949</v>
      </c>
      <c r="E951" s="373">
        <f t="shared" si="436"/>
        <v>31.178644763860369</v>
      </c>
      <c r="F951" s="373">
        <f t="shared" si="437"/>
        <v>2.5982203969883639</v>
      </c>
      <c r="G951" s="373">
        <f t="shared" si="438"/>
        <v>40.178644763860369</v>
      </c>
      <c r="H951" s="374">
        <f t="shared" si="439"/>
        <v>0.99709243529816594</v>
      </c>
      <c r="I951" s="374">
        <f t="shared" si="412"/>
        <v>0.96520857133991156</v>
      </c>
      <c r="J951" s="374">
        <f t="shared" si="413"/>
        <v>0.97164135563364473</v>
      </c>
      <c r="K951" s="265" cm="1">
        <f t="array" ref="K951">$G951^gamma_drug4/($G951^gamma_drug4+(AGE_50_drug4+9)^gamma_drug4)</f>
        <v>1</v>
      </c>
      <c r="L951" s="264">
        <f t="shared" si="414"/>
        <v>949</v>
      </c>
      <c r="M951" s="264">
        <f t="shared" si="415"/>
        <v>-0.18035000000000001</v>
      </c>
      <c r="N951" s="264">
        <f t="shared" si="416"/>
        <v>13.22335</v>
      </c>
      <c r="O951" s="264">
        <f t="shared" si="417"/>
        <v>0.12245500000000001</v>
      </c>
      <c r="P951" s="264">
        <f t="shared" si="418"/>
        <v>9.1729999999999983</v>
      </c>
      <c r="Q951" s="264">
        <f t="shared" si="419"/>
        <v>10.019</v>
      </c>
      <c r="R951" s="264">
        <f t="shared" si="420"/>
        <v>10.554500000000001</v>
      </c>
      <c r="S951" s="264">
        <f t="shared" si="421"/>
        <v>10.852</v>
      </c>
      <c r="T951" s="264">
        <f t="shared" si="422"/>
        <v>11.329000000000001</v>
      </c>
      <c r="U951" s="264">
        <f t="shared" si="423"/>
        <v>11.664999999999999</v>
      </c>
      <c r="V951" s="264">
        <f t="shared" si="424"/>
        <v>12.1835</v>
      </c>
      <c r="W951" s="264">
        <f t="shared" si="425"/>
        <v>13.223500000000001</v>
      </c>
      <c r="X951" s="264">
        <f t="shared" si="426"/>
        <v>14.3705</v>
      </c>
      <c r="Y951" s="264">
        <f t="shared" si="427"/>
        <v>15.035</v>
      </c>
      <c r="Z951" s="264">
        <f t="shared" si="428"/>
        <v>15.505500000000001</v>
      </c>
      <c r="AA951" s="264">
        <f t="shared" si="429"/>
        <v>16.236000000000001</v>
      </c>
      <c r="AB951" s="264">
        <f t="shared" si="430"/>
        <v>16.732500000000002</v>
      </c>
      <c r="AC951" s="264">
        <f t="shared" si="431"/>
        <v>17.721</v>
      </c>
      <c r="AD951" s="264">
        <f t="shared" si="432"/>
        <v>19.5855</v>
      </c>
      <c r="AF951" s="266">
        <v>949</v>
      </c>
      <c r="AG951" s="266">
        <v>-4.8399999999999999E-2</v>
      </c>
      <c r="AH951" s="266">
        <v>13.5116</v>
      </c>
      <c r="AI951" s="266">
        <v>0.11849</v>
      </c>
      <c r="AJ951" s="266">
        <v>9.3989999999999991</v>
      </c>
      <c r="AK951" s="266">
        <v>10.275</v>
      </c>
      <c r="AL951" s="266">
        <v>10.824999999999999</v>
      </c>
      <c r="AM951" s="266">
        <v>11.129</v>
      </c>
      <c r="AN951" s="266">
        <v>11.614000000000001</v>
      </c>
      <c r="AO951" s="266">
        <v>11.954000000000001</v>
      </c>
      <c r="AP951" s="266">
        <v>12.476000000000001</v>
      </c>
      <c r="AQ951" s="266">
        <v>13.512</v>
      </c>
      <c r="AR951" s="266">
        <v>14.638</v>
      </c>
      <c r="AS951" s="266">
        <v>15.282999999999999</v>
      </c>
      <c r="AT951" s="266">
        <v>15.736000000000001</v>
      </c>
      <c r="AU951" s="266">
        <v>16.434000000000001</v>
      </c>
      <c r="AV951" s="266">
        <v>16.905000000000001</v>
      </c>
      <c r="AW951" s="266">
        <v>17.832999999999998</v>
      </c>
      <c r="AX951" s="266">
        <v>19.55</v>
      </c>
      <c r="BA951" s="372">
        <v>949</v>
      </c>
      <c r="BB951" s="372">
        <v>-0.31230000000000002</v>
      </c>
      <c r="BC951" s="372">
        <v>12.9351</v>
      </c>
      <c r="BD951" s="372">
        <v>0.12642</v>
      </c>
      <c r="BE951" s="372">
        <v>8.9469999999999992</v>
      </c>
      <c r="BF951" s="372">
        <v>9.7629999999999999</v>
      </c>
      <c r="BG951" s="372">
        <v>10.284000000000001</v>
      </c>
      <c r="BH951" s="372">
        <v>10.574999999999999</v>
      </c>
      <c r="BI951" s="372">
        <v>11.044</v>
      </c>
      <c r="BJ951" s="372">
        <v>11.375999999999999</v>
      </c>
      <c r="BK951" s="372">
        <v>11.891</v>
      </c>
      <c r="BL951" s="372">
        <v>12.935</v>
      </c>
      <c r="BM951" s="372">
        <v>14.103</v>
      </c>
      <c r="BN951" s="372">
        <v>14.787000000000001</v>
      </c>
      <c r="BO951" s="372">
        <v>15.275</v>
      </c>
      <c r="BP951" s="372">
        <v>16.038</v>
      </c>
      <c r="BQ951" s="372">
        <v>16.559999999999999</v>
      </c>
      <c r="BR951" s="372">
        <v>17.609000000000002</v>
      </c>
      <c r="BS951" s="372">
        <v>19.620999999999999</v>
      </c>
    </row>
    <row r="952" spans="1:71" x14ac:dyDescent="0.2">
      <c r="A952" s="265">
        <f t="shared" si="433"/>
        <v>13.23</v>
      </c>
      <c r="B952" s="265">
        <f t="shared" si="434"/>
        <v>12.189</v>
      </c>
      <c r="C952" s="265">
        <f t="shared" si="411"/>
        <v>14.3775</v>
      </c>
      <c r="D952" s="265">
        <f t="shared" si="435"/>
        <v>950</v>
      </c>
      <c r="E952" s="373">
        <f t="shared" si="436"/>
        <v>31.211498973305954</v>
      </c>
      <c r="F952" s="373">
        <f t="shared" si="437"/>
        <v>2.6009582477754964</v>
      </c>
      <c r="G952" s="373">
        <f t="shared" si="438"/>
        <v>40.21149897330595</v>
      </c>
      <c r="H952" s="374">
        <f t="shared" si="439"/>
        <v>0.99710272505078268</v>
      </c>
      <c r="I952" s="374">
        <f t="shared" si="412"/>
        <v>0.96529136936101823</v>
      </c>
      <c r="J952" s="374">
        <f t="shared" si="413"/>
        <v>0.97169985454677843</v>
      </c>
      <c r="K952" s="265" cm="1">
        <f t="array" ref="K952">$G952^gamma_drug4/($G952^gamma_drug4+(AGE_50_drug4+9)^gamma_drug4)</f>
        <v>1</v>
      </c>
      <c r="L952" s="264">
        <f t="shared" si="414"/>
        <v>950</v>
      </c>
      <c r="M952" s="264">
        <f t="shared" si="415"/>
        <v>-0.18049999999999999</v>
      </c>
      <c r="N952" s="264">
        <f t="shared" si="416"/>
        <v>13.2295</v>
      </c>
      <c r="O952" s="264">
        <f t="shared" si="417"/>
        <v>0.122475</v>
      </c>
      <c r="P952" s="264">
        <f t="shared" si="418"/>
        <v>9.1769999999999996</v>
      </c>
      <c r="Q952" s="264">
        <f t="shared" si="419"/>
        <v>10.023</v>
      </c>
      <c r="R952" s="264">
        <f t="shared" si="420"/>
        <v>10.5595</v>
      </c>
      <c r="S952" s="264">
        <f t="shared" si="421"/>
        <v>10.856999999999999</v>
      </c>
      <c r="T952" s="264">
        <f t="shared" si="422"/>
        <v>11.334</v>
      </c>
      <c r="U952" s="264">
        <f t="shared" si="423"/>
        <v>11.670500000000001</v>
      </c>
      <c r="V952" s="264">
        <f t="shared" si="424"/>
        <v>12.189</v>
      </c>
      <c r="W952" s="264">
        <f t="shared" si="425"/>
        <v>13.23</v>
      </c>
      <c r="X952" s="264">
        <f t="shared" si="426"/>
        <v>14.3775</v>
      </c>
      <c r="Y952" s="264">
        <f t="shared" si="427"/>
        <v>15.042</v>
      </c>
      <c r="Z952" s="264">
        <f t="shared" si="428"/>
        <v>15.513</v>
      </c>
      <c r="AA952" s="264">
        <f t="shared" si="429"/>
        <v>16.244</v>
      </c>
      <c r="AB952" s="264">
        <f t="shared" si="430"/>
        <v>16.741</v>
      </c>
      <c r="AC952" s="264">
        <f t="shared" si="431"/>
        <v>17.730499999999999</v>
      </c>
      <c r="AD952" s="264">
        <f t="shared" si="432"/>
        <v>19.596</v>
      </c>
      <c r="AF952" s="266">
        <v>950</v>
      </c>
      <c r="AG952" s="266">
        <v>-4.8599999999999997E-2</v>
      </c>
      <c r="AH952" s="266">
        <v>13.5175</v>
      </c>
      <c r="AI952" s="266">
        <v>0.11851</v>
      </c>
      <c r="AJ952" s="266">
        <v>9.4030000000000005</v>
      </c>
      <c r="AK952" s="266">
        <v>10.279</v>
      </c>
      <c r="AL952" s="266">
        <v>10.83</v>
      </c>
      <c r="AM952" s="266">
        <v>11.134</v>
      </c>
      <c r="AN952" s="266">
        <v>11.619</v>
      </c>
      <c r="AO952" s="266">
        <v>11.959</v>
      </c>
      <c r="AP952" s="266">
        <v>12.481</v>
      </c>
      <c r="AQ952" s="266">
        <v>13.518000000000001</v>
      </c>
      <c r="AR952" s="266">
        <v>14.645</v>
      </c>
      <c r="AS952" s="266">
        <v>15.29</v>
      </c>
      <c r="AT952" s="266">
        <v>15.743</v>
      </c>
      <c r="AU952" s="266">
        <v>16.442</v>
      </c>
      <c r="AV952" s="266">
        <v>16.913</v>
      </c>
      <c r="AW952" s="266">
        <v>17.841999999999999</v>
      </c>
      <c r="AX952" s="266">
        <v>19.559999999999999</v>
      </c>
      <c r="BA952" s="372">
        <v>950</v>
      </c>
      <c r="BB952" s="372">
        <v>-0.31240000000000001</v>
      </c>
      <c r="BC952" s="372">
        <v>12.9415</v>
      </c>
      <c r="BD952" s="372">
        <v>0.12644</v>
      </c>
      <c r="BE952" s="372">
        <v>8.9510000000000005</v>
      </c>
      <c r="BF952" s="372">
        <v>9.7669999999999995</v>
      </c>
      <c r="BG952" s="372">
        <v>10.289</v>
      </c>
      <c r="BH952" s="372">
        <v>10.58</v>
      </c>
      <c r="BI952" s="372">
        <v>11.048999999999999</v>
      </c>
      <c r="BJ952" s="372">
        <v>11.382</v>
      </c>
      <c r="BK952" s="372">
        <v>11.897</v>
      </c>
      <c r="BL952" s="372">
        <v>12.942</v>
      </c>
      <c r="BM952" s="372">
        <v>14.11</v>
      </c>
      <c r="BN952" s="372">
        <v>14.794</v>
      </c>
      <c r="BO952" s="372">
        <v>15.282999999999999</v>
      </c>
      <c r="BP952" s="372">
        <v>16.045999999999999</v>
      </c>
      <c r="BQ952" s="372">
        <v>16.568999999999999</v>
      </c>
      <c r="BR952" s="372">
        <v>17.619</v>
      </c>
      <c r="BS952" s="372">
        <v>19.632000000000001</v>
      </c>
    </row>
    <row r="953" spans="1:71" x14ac:dyDescent="0.2">
      <c r="A953" s="265">
        <f t="shared" si="433"/>
        <v>13.2355</v>
      </c>
      <c r="B953" s="265">
        <f t="shared" si="434"/>
        <v>12.194500000000001</v>
      </c>
      <c r="C953" s="265">
        <f t="shared" si="411"/>
        <v>14.384</v>
      </c>
      <c r="D953" s="265">
        <f t="shared" si="435"/>
        <v>951</v>
      </c>
      <c r="E953" s="373">
        <f t="shared" si="436"/>
        <v>31.244353182751539</v>
      </c>
      <c r="F953" s="373">
        <f t="shared" si="437"/>
        <v>2.6036960985626285</v>
      </c>
      <c r="G953" s="373">
        <f t="shared" si="438"/>
        <v>40.244353182751539</v>
      </c>
      <c r="H953" s="374">
        <f t="shared" si="439"/>
        <v>0.99711297013459965</v>
      </c>
      <c r="I953" s="374">
        <f t="shared" si="412"/>
        <v>0.96537391001624706</v>
      </c>
      <c r="J953" s="374">
        <f t="shared" si="413"/>
        <v>0.97175818866166985</v>
      </c>
      <c r="K953" s="265" cm="1">
        <f t="array" ref="K953">$G953^gamma_drug4/($G953^gamma_drug4+(AGE_50_drug4+9)^gamma_drug4)</f>
        <v>1</v>
      </c>
      <c r="L953" s="264">
        <f t="shared" si="414"/>
        <v>951</v>
      </c>
      <c r="M953" s="264">
        <f t="shared" si="415"/>
        <v>-0.18060000000000001</v>
      </c>
      <c r="N953" s="264">
        <f t="shared" si="416"/>
        <v>13.23555</v>
      </c>
      <c r="O953" s="264">
        <f t="shared" si="417"/>
        <v>0.12249</v>
      </c>
      <c r="P953" s="264">
        <f t="shared" si="418"/>
        <v>9.1805000000000003</v>
      </c>
      <c r="Q953" s="264">
        <f t="shared" si="419"/>
        <v>10.0275</v>
      </c>
      <c r="R953" s="264">
        <f t="shared" si="420"/>
        <v>10.564</v>
      </c>
      <c r="S953" s="264">
        <f t="shared" si="421"/>
        <v>10.861499999999999</v>
      </c>
      <c r="T953" s="264">
        <f t="shared" si="422"/>
        <v>11.339500000000001</v>
      </c>
      <c r="U953" s="264">
        <f t="shared" si="423"/>
        <v>11.6755</v>
      </c>
      <c r="V953" s="264">
        <f t="shared" si="424"/>
        <v>12.194500000000001</v>
      </c>
      <c r="W953" s="264">
        <f t="shared" si="425"/>
        <v>13.2355</v>
      </c>
      <c r="X953" s="264">
        <f t="shared" si="426"/>
        <v>14.384</v>
      </c>
      <c r="Y953" s="264">
        <f t="shared" si="427"/>
        <v>15.0495</v>
      </c>
      <c r="Z953" s="264">
        <f t="shared" si="428"/>
        <v>15.520499999999998</v>
      </c>
      <c r="AA953" s="264">
        <f t="shared" si="429"/>
        <v>16.251999999999999</v>
      </c>
      <c r="AB953" s="264">
        <f t="shared" si="430"/>
        <v>16.749499999999998</v>
      </c>
      <c r="AC953" s="264">
        <f t="shared" si="431"/>
        <v>17.739000000000001</v>
      </c>
      <c r="AD953" s="264">
        <f t="shared" si="432"/>
        <v>19.606000000000002</v>
      </c>
      <c r="AF953" s="266">
        <v>951</v>
      </c>
      <c r="AG953" s="266">
        <v>-4.87E-2</v>
      </c>
      <c r="AH953" s="266">
        <v>13.523300000000001</v>
      </c>
      <c r="AI953" s="266">
        <v>0.11853</v>
      </c>
      <c r="AJ953" s="266">
        <v>9.4060000000000006</v>
      </c>
      <c r="AK953" s="266">
        <v>10.282999999999999</v>
      </c>
      <c r="AL953" s="266">
        <v>10.834</v>
      </c>
      <c r="AM953" s="266">
        <v>11.138</v>
      </c>
      <c r="AN953" s="266">
        <v>11.624000000000001</v>
      </c>
      <c r="AO953" s="266">
        <v>11.964</v>
      </c>
      <c r="AP953" s="266">
        <v>12.486000000000001</v>
      </c>
      <c r="AQ953" s="266">
        <v>13.523</v>
      </c>
      <c r="AR953" s="266">
        <v>14.651</v>
      </c>
      <c r="AS953" s="266">
        <v>15.297000000000001</v>
      </c>
      <c r="AT953" s="266">
        <v>15.750999999999999</v>
      </c>
      <c r="AU953" s="266">
        <v>16.45</v>
      </c>
      <c r="AV953" s="266">
        <v>16.920999999999999</v>
      </c>
      <c r="AW953" s="266">
        <v>17.850000000000001</v>
      </c>
      <c r="AX953" s="266">
        <v>19.57</v>
      </c>
      <c r="BA953" s="372">
        <v>951</v>
      </c>
      <c r="BB953" s="372">
        <v>-0.3125</v>
      </c>
      <c r="BC953" s="372">
        <v>12.947800000000001</v>
      </c>
      <c r="BD953" s="372">
        <v>0.12645000000000001</v>
      </c>
      <c r="BE953" s="372">
        <v>8.9550000000000001</v>
      </c>
      <c r="BF953" s="372">
        <v>9.7720000000000002</v>
      </c>
      <c r="BG953" s="372">
        <v>10.294</v>
      </c>
      <c r="BH953" s="372">
        <v>10.585000000000001</v>
      </c>
      <c r="BI953" s="372">
        <v>11.055</v>
      </c>
      <c r="BJ953" s="372">
        <v>11.387</v>
      </c>
      <c r="BK953" s="372">
        <v>11.903</v>
      </c>
      <c r="BL953" s="372">
        <v>12.948</v>
      </c>
      <c r="BM953" s="372">
        <v>14.117000000000001</v>
      </c>
      <c r="BN953" s="372">
        <v>14.802</v>
      </c>
      <c r="BO953" s="372">
        <v>15.29</v>
      </c>
      <c r="BP953" s="372">
        <v>16.053999999999998</v>
      </c>
      <c r="BQ953" s="372">
        <v>16.577999999999999</v>
      </c>
      <c r="BR953" s="372">
        <v>17.628</v>
      </c>
      <c r="BS953" s="372">
        <v>19.641999999999999</v>
      </c>
    </row>
    <row r="954" spans="1:71" x14ac:dyDescent="0.2">
      <c r="A954" s="265">
        <f t="shared" si="433"/>
        <v>13.2415</v>
      </c>
      <c r="B954" s="265">
        <f t="shared" si="434"/>
        <v>12.1995</v>
      </c>
      <c r="C954" s="265">
        <f t="shared" si="411"/>
        <v>14.391</v>
      </c>
      <c r="D954" s="265">
        <f t="shared" si="435"/>
        <v>952</v>
      </c>
      <c r="E954" s="373">
        <f t="shared" si="436"/>
        <v>31.277207392197127</v>
      </c>
      <c r="F954" s="373">
        <f t="shared" si="437"/>
        <v>2.6064339493497606</v>
      </c>
      <c r="G954" s="373">
        <f t="shared" si="438"/>
        <v>40.277207392197127</v>
      </c>
      <c r="H954" s="374">
        <f t="shared" si="439"/>
        <v>0.99712317077901513</v>
      </c>
      <c r="I954" s="374">
        <f t="shared" si="412"/>
        <v>0.96545619428122054</v>
      </c>
      <c r="J954" s="374">
        <f t="shared" si="413"/>
        <v>0.97181635856213799</v>
      </c>
      <c r="K954" s="265" cm="1">
        <f t="array" ref="K954">$G954^gamma_drug4/($G954^gamma_drug4+(AGE_50_drug4+9)^gamma_drug4)</f>
        <v>1</v>
      </c>
      <c r="L954" s="264">
        <f t="shared" si="414"/>
        <v>952</v>
      </c>
      <c r="M954" s="264">
        <f t="shared" si="415"/>
        <v>-0.1807</v>
      </c>
      <c r="N954" s="264">
        <f t="shared" si="416"/>
        <v>13.2416</v>
      </c>
      <c r="O954" s="264">
        <f t="shared" si="417"/>
        <v>0.12251000000000001</v>
      </c>
      <c r="P954" s="264">
        <f t="shared" si="418"/>
        <v>9.1844999999999999</v>
      </c>
      <c r="Q954" s="264">
        <f t="shared" si="419"/>
        <v>10.031500000000001</v>
      </c>
      <c r="R954" s="264">
        <f t="shared" si="420"/>
        <v>10.568</v>
      </c>
      <c r="S954" s="264">
        <f t="shared" si="421"/>
        <v>10.8665</v>
      </c>
      <c r="T954" s="264">
        <f t="shared" si="422"/>
        <v>11.3445</v>
      </c>
      <c r="U954" s="264">
        <f t="shared" si="423"/>
        <v>11.680499999999999</v>
      </c>
      <c r="V954" s="264">
        <f t="shared" si="424"/>
        <v>12.1995</v>
      </c>
      <c r="W954" s="264">
        <f t="shared" si="425"/>
        <v>13.2415</v>
      </c>
      <c r="X954" s="264">
        <f t="shared" si="426"/>
        <v>14.391</v>
      </c>
      <c r="Y954" s="264">
        <f t="shared" si="427"/>
        <v>15.0565</v>
      </c>
      <c r="Z954" s="264">
        <f t="shared" si="428"/>
        <v>15.527999999999999</v>
      </c>
      <c r="AA954" s="264">
        <f t="shared" si="429"/>
        <v>16.259999999999998</v>
      </c>
      <c r="AB954" s="264">
        <f t="shared" si="430"/>
        <v>16.7575</v>
      </c>
      <c r="AC954" s="264">
        <f t="shared" si="431"/>
        <v>17.7485</v>
      </c>
      <c r="AD954" s="264">
        <f t="shared" si="432"/>
        <v>19.616499999999998</v>
      </c>
      <c r="AF954" s="266">
        <v>952</v>
      </c>
      <c r="AG954" s="266">
        <v>-4.8899999999999999E-2</v>
      </c>
      <c r="AH954" s="266">
        <v>13.5291</v>
      </c>
      <c r="AI954" s="266">
        <v>0.11855</v>
      </c>
      <c r="AJ954" s="266">
        <v>9.41</v>
      </c>
      <c r="AK954" s="266">
        <v>10.287000000000001</v>
      </c>
      <c r="AL954" s="266">
        <v>10.837999999999999</v>
      </c>
      <c r="AM954" s="266">
        <v>11.143000000000001</v>
      </c>
      <c r="AN954" s="266">
        <v>11.629</v>
      </c>
      <c r="AO954" s="266">
        <v>11.968999999999999</v>
      </c>
      <c r="AP954" s="266">
        <v>12.491</v>
      </c>
      <c r="AQ954" s="266">
        <v>13.529</v>
      </c>
      <c r="AR954" s="266">
        <v>14.657999999999999</v>
      </c>
      <c r="AS954" s="266">
        <v>15.304</v>
      </c>
      <c r="AT954" s="266">
        <v>15.757999999999999</v>
      </c>
      <c r="AU954" s="266">
        <v>16.457000000000001</v>
      </c>
      <c r="AV954" s="266">
        <v>16.928999999999998</v>
      </c>
      <c r="AW954" s="266">
        <v>17.859000000000002</v>
      </c>
      <c r="AX954" s="266">
        <v>19.579999999999998</v>
      </c>
      <c r="BA954" s="372">
        <v>952</v>
      </c>
      <c r="BB954" s="372">
        <v>-0.3125</v>
      </c>
      <c r="BC954" s="372">
        <v>12.9541</v>
      </c>
      <c r="BD954" s="372">
        <v>0.12647</v>
      </c>
      <c r="BE954" s="372">
        <v>8.9589999999999996</v>
      </c>
      <c r="BF954" s="372">
        <v>9.7759999999999998</v>
      </c>
      <c r="BG954" s="372">
        <v>10.298</v>
      </c>
      <c r="BH954" s="372">
        <v>10.59</v>
      </c>
      <c r="BI954" s="372">
        <v>11.06</v>
      </c>
      <c r="BJ954" s="372">
        <v>11.391999999999999</v>
      </c>
      <c r="BK954" s="372">
        <v>11.907999999999999</v>
      </c>
      <c r="BL954" s="372">
        <v>12.954000000000001</v>
      </c>
      <c r="BM954" s="372">
        <v>14.124000000000001</v>
      </c>
      <c r="BN954" s="372">
        <v>14.808999999999999</v>
      </c>
      <c r="BO954" s="372">
        <v>15.298</v>
      </c>
      <c r="BP954" s="372">
        <v>16.062999999999999</v>
      </c>
      <c r="BQ954" s="372">
        <v>16.585999999999999</v>
      </c>
      <c r="BR954" s="372">
        <v>17.638000000000002</v>
      </c>
      <c r="BS954" s="372">
        <v>19.652999999999999</v>
      </c>
    </row>
    <row r="955" spans="1:71" x14ac:dyDescent="0.2">
      <c r="A955" s="265">
        <f t="shared" si="433"/>
        <v>13.248000000000001</v>
      </c>
      <c r="B955" s="265">
        <f t="shared" si="434"/>
        <v>12.205500000000001</v>
      </c>
      <c r="C955" s="265">
        <f t="shared" si="411"/>
        <v>14.397500000000001</v>
      </c>
      <c r="D955" s="265">
        <f t="shared" si="435"/>
        <v>953</v>
      </c>
      <c r="E955" s="373">
        <f t="shared" si="436"/>
        <v>31.310061601642712</v>
      </c>
      <c r="F955" s="373">
        <f t="shared" si="437"/>
        <v>2.6091718001368926</v>
      </c>
      <c r="G955" s="373">
        <f t="shared" si="438"/>
        <v>40.310061601642715</v>
      </c>
      <c r="H955" s="374">
        <f t="shared" si="439"/>
        <v>0.99713332721206938</v>
      </c>
      <c r="I955" s="374">
        <f t="shared" si="412"/>
        <v>0.96553822312725579</v>
      </c>
      <c r="J955" s="374">
        <f t="shared" si="413"/>
        <v>0.97187436482953005</v>
      </c>
      <c r="K955" s="265" cm="1">
        <f t="array" ref="K955">$G955^gamma_drug4/($G955^gamma_drug4+(AGE_50_drug4+9)^gamma_drug4)</f>
        <v>1</v>
      </c>
      <c r="L955" s="264">
        <f t="shared" si="414"/>
        <v>953</v>
      </c>
      <c r="M955" s="264">
        <f t="shared" si="415"/>
        <v>-0.18079999999999999</v>
      </c>
      <c r="N955" s="264">
        <f t="shared" si="416"/>
        <v>13.24775</v>
      </c>
      <c r="O955" s="264">
        <f t="shared" si="417"/>
        <v>0.122525</v>
      </c>
      <c r="P955" s="264">
        <f t="shared" si="418"/>
        <v>9.1879999999999988</v>
      </c>
      <c r="Q955" s="264">
        <f t="shared" si="419"/>
        <v>10.036000000000001</v>
      </c>
      <c r="R955" s="264">
        <f t="shared" si="420"/>
        <v>10.573</v>
      </c>
      <c r="S955" s="264">
        <f t="shared" si="421"/>
        <v>10.871</v>
      </c>
      <c r="T955" s="264">
        <f t="shared" si="422"/>
        <v>11.349</v>
      </c>
      <c r="U955" s="264">
        <f t="shared" si="423"/>
        <v>11.686</v>
      </c>
      <c r="V955" s="264">
        <f t="shared" si="424"/>
        <v>12.205500000000001</v>
      </c>
      <c r="W955" s="264">
        <f t="shared" si="425"/>
        <v>13.248000000000001</v>
      </c>
      <c r="X955" s="264">
        <f t="shared" si="426"/>
        <v>14.397500000000001</v>
      </c>
      <c r="Y955" s="264">
        <f t="shared" si="427"/>
        <v>15.064</v>
      </c>
      <c r="Z955" s="264">
        <f t="shared" si="428"/>
        <v>15.535499999999999</v>
      </c>
      <c r="AA955" s="264">
        <f t="shared" si="429"/>
        <v>16.268000000000001</v>
      </c>
      <c r="AB955" s="264">
        <f t="shared" si="430"/>
        <v>16.765999999999998</v>
      </c>
      <c r="AC955" s="264">
        <f t="shared" si="431"/>
        <v>17.7575</v>
      </c>
      <c r="AD955" s="264">
        <f t="shared" si="432"/>
        <v>19.627000000000002</v>
      </c>
      <c r="AF955" s="266">
        <v>953</v>
      </c>
      <c r="AG955" s="266">
        <v>-4.9000000000000002E-2</v>
      </c>
      <c r="AH955" s="266">
        <v>13.535</v>
      </c>
      <c r="AI955" s="266">
        <v>0.11856999999999999</v>
      </c>
      <c r="AJ955" s="266">
        <v>9.4130000000000003</v>
      </c>
      <c r="AK955" s="266">
        <v>10.291</v>
      </c>
      <c r="AL955" s="266">
        <v>10.843</v>
      </c>
      <c r="AM955" s="266">
        <v>11.147</v>
      </c>
      <c r="AN955" s="266">
        <v>11.632999999999999</v>
      </c>
      <c r="AO955" s="266">
        <v>11.974</v>
      </c>
      <c r="AP955" s="266">
        <v>12.497</v>
      </c>
      <c r="AQ955" s="266">
        <v>13.535</v>
      </c>
      <c r="AR955" s="266">
        <v>14.664</v>
      </c>
      <c r="AS955" s="266">
        <v>15.311</v>
      </c>
      <c r="AT955" s="266">
        <v>15.765000000000001</v>
      </c>
      <c r="AU955" s="266">
        <v>16.465</v>
      </c>
      <c r="AV955" s="266">
        <v>16.937000000000001</v>
      </c>
      <c r="AW955" s="266">
        <v>17.867999999999999</v>
      </c>
      <c r="AX955" s="266">
        <v>19.59</v>
      </c>
      <c r="BA955" s="372">
        <v>953</v>
      </c>
      <c r="BB955" s="372">
        <v>-0.31259999999999999</v>
      </c>
      <c r="BC955" s="372">
        <v>12.9605</v>
      </c>
      <c r="BD955" s="372">
        <v>0.12648000000000001</v>
      </c>
      <c r="BE955" s="372">
        <v>8.9629999999999992</v>
      </c>
      <c r="BF955" s="372">
        <v>9.7810000000000006</v>
      </c>
      <c r="BG955" s="372">
        <v>10.303000000000001</v>
      </c>
      <c r="BH955" s="372">
        <v>10.595000000000001</v>
      </c>
      <c r="BI955" s="372">
        <v>11.065</v>
      </c>
      <c r="BJ955" s="372">
        <v>11.398</v>
      </c>
      <c r="BK955" s="372">
        <v>11.914</v>
      </c>
      <c r="BL955" s="372">
        <v>12.961</v>
      </c>
      <c r="BM955" s="372">
        <v>14.131</v>
      </c>
      <c r="BN955" s="372">
        <v>14.817</v>
      </c>
      <c r="BO955" s="372">
        <v>15.305999999999999</v>
      </c>
      <c r="BP955" s="372">
        <v>16.071000000000002</v>
      </c>
      <c r="BQ955" s="372">
        <v>16.594999999999999</v>
      </c>
      <c r="BR955" s="372">
        <v>17.646999999999998</v>
      </c>
      <c r="BS955" s="372">
        <v>19.664000000000001</v>
      </c>
    </row>
    <row r="956" spans="1:71" x14ac:dyDescent="0.2">
      <c r="A956" s="265">
        <f t="shared" si="433"/>
        <v>13.254000000000001</v>
      </c>
      <c r="B956" s="265">
        <f t="shared" si="434"/>
        <v>12.211</v>
      </c>
      <c r="C956" s="265">
        <f t="shared" si="411"/>
        <v>14.404499999999999</v>
      </c>
      <c r="D956" s="265">
        <f t="shared" si="435"/>
        <v>954</v>
      </c>
      <c r="E956" s="373">
        <f t="shared" si="436"/>
        <v>31.342915811088297</v>
      </c>
      <c r="F956" s="373">
        <f t="shared" si="437"/>
        <v>2.6119096509240247</v>
      </c>
      <c r="G956" s="373">
        <f t="shared" si="438"/>
        <v>40.342915811088297</v>
      </c>
      <c r="H956" s="374">
        <f t="shared" si="439"/>
        <v>0.99714343966045393</v>
      </c>
      <c r="I956" s="374">
        <f t="shared" si="412"/>
        <v>0.96561999752138583</v>
      </c>
      <c r="J956" s="374">
        <f t="shared" si="413"/>
        <v>0.97193220804273373</v>
      </c>
      <c r="K956" s="265" cm="1">
        <f t="array" ref="K956">$G956^gamma_drug4/($G956^gamma_drug4+(AGE_50_drug4+9)^gamma_drug4)</f>
        <v>1</v>
      </c>
      <c r="L956" s="264">
        <f t="shared" si="414"/>
        <v>954</v>
      </c>
      <c r="M956" s="264">
        <f t="shared" si="415"/>
        <v>-0.18084999999999998</v>
      </c>
      <c r="N956" s="264">
        <f t="shared" si="416"/>
        <v>13.2538</v>
      </c>
      <c r="O956" s="264">
        <f t="shared" si="417"/>
        <v>0.122545</v>
      </c>
      <c r="P956" s="264">
        <f t="shared" si="418"/>
        <v>9.1920000000000002</v>
      </c>
      <c r="Q956" s="264">
        <f t="shared" si="419"/>
        <v>10.039999999999999</v>
      </c>
      <c r="R956" s="264">
        <f t="shared" si="420"/>
        <v>10.577500000000001</v>
      </c>
      <c r="S956" s="264">
        <f t="shared" si="421"/>
        <v>10.875</v>
      </c>
      <c r="T956" s="264">
        <f t="shared" si="422"/>
        <v>11.353999999999999</v>
      </c>
      <c r="U956" s="264">
        <f t="shared" si="423"/>
        <v>11.690999999999999</v>
      </c>
      <c r="V956" s="264">
        <f t="shared" si="424"/>
        <v>12.211</v>
      </c>
      <c r="W956" s="264">
        <f t="shared" si="425"/>
        <v>13.254000000000001</v>
      </c>
      <c r="X956" s="264">
        <f t="shared" si="426"/>
        <v>14.404499999999999</v>
      </c>
      <c r="Y956" s="264">
        <f t="shared" si="427"/>
        <v>15.070499999999999</v>
      </c>
      <c r="Z956" s="264">
        <f t="shared" si="428"/>
        <v>15.542999999999999</v>
      </c>
      <c r="AA956" s="264">
        <f t="shared" si="429"/>
        <v>16.276</v>
      </c>
      <c r="AB956" s="264">
        <f t="shared" si="430"/>
        <v>16.7745</v>
      </c>
      <c r="AC956" s="264">
        <f t="shared" si="431"/>
        <v>17.765999999999998</v>
      </c>
      <c r="AD956" s="264">
        <f t="shared" si="432"/>
        <v>19.637500000000003</v>
      </c>
      <c r="AF956" s="266">
        <v>954</v>
      </c>
      <c r="AG956" s="266">
        <v>-4.9099999999999998E-2</v>
      </c>
      <c r="AH956" s="266">
        <v>13.540800000000001</v>
      </c>
      <c r="AI956" s="266">
        <v>0.11859</v>
      </c>
      <c r="AJ956" s="266">
        <v>9.4169999999999998</v>
      </c>
      <c r="AK956" s="266">
        <v>10.295</v>
      </c>
      <c r="AL956" s="266">
        <v>10.847</v>
      </c>
      <c r="AM956" s="266">
        <v>11.151</v>
      </c>
      <c r="AN956" s="266">
        <v>11.638</v>
      </c>
      <c r="AO956" s="266">
        <v>11.978999999999999</v>
      </c>
      <c r="AP956" s="266">
        <v>12.502000000000001</v>
      </c>
      <c r="AQ956" s="266">
        <v>13.541</v>
      </c>
      <c r="AR956" s="266">
        <v>14.670999999999999</v>
      </c>
      <c r="AS956" s="266">
        <v>15.317</v>
      </c>
      <c r="AT956" s="266">
        <v>15.772</v>
      </c>
      <c r="AU956" s="266">
        <v>16.472999999999999</v>
      </c>
      <c r="AV956" s="266">
        <v>16.945</v>
      </c>
      <c r="AW956" s="266">
        <v>17.876000000000001</v>
      </c>
      <c r="AX956" s="266">
        <v>19.600000000000001</v>
      </c>
      <c r="BA956" s="372">
        <v>954</v>
      </c>
      <c r="BB956" s="372">
        <v>-0.31259999999999999</v>
      </c>
      <c r="BC956" s="372">
        <v>12.966799999999999</v>
      </c>
      <c r="BD956" s="372">
        <v>0.1265</v>
      </c>
      <c r="BE956" s="372">
        <v>8.9670000000000005</v>
      </c>
      <c r="BF956" s="372">
        <v>9.7850000000000001</v>
      </c>
      <c r="BG956" s="372">
        <v>10.308</v>
      </c>
      <c r="BH956" s="372">
        <v>10.599</v>
      </c>
      <c r="BI956" s="372">
        <v>11.07</v>
      </c>
      <c r="BJ956" s="372">
        <v>11.403</v>
      </c>
      <c r="BK956" s="372">
        <v>11.92</v>
      </c>
      <c r="BL956" s="372">
        <v>12.967000000000001</v>
      </c>
      <c r="BM956" s="372">
        <v>14.138</v>
      </c>
      <c r="BN956" s="372">
        <v>14.824</v>
      </c>
      <c r="BO956" s="372">
        <v>15.314</v>
      </c>
      <c r="BP956" s="372">
        <v>16.079000000000001</v>
      </c>
      <c r="BQ956" s="372">
        <v>16.603999999999999</v>
      </c>
      <c r="BR956" s="372">
        <v>17.655999999999999</v>
      </c>
      <c r="BS956" s="372">
        <v>19.675000000000001</v>
      </c>
    </row>
    <row r="957" spans="1:71" x14ac:dyDescent="0.2">
      <c r="A957" s="265">
        <f t="shared" si="433"/>
        <v>13.260000000000002</v>
      </c>
      <c r="B957" s="265">
        <f t="shared" si="434"/>
        <v>12.216000000000001</v>
      </c>
      <c r="C957" s="265">
        <f t="shared" si="411"/>
        <v>14.411</v>
      </c>
      <c r="D957" s="265">
        <f t="shared" si="435"/>
        <v>955</v>
      </c>
      <c r="E957" s="373">
        <f t="shared" si="436"/>
        <v>31.375770020533881</v>
      </c>
      <c r="F957" s="373">
        <f t="shared" si="437"/>
        <v>2.6146475017111568</v>
      </c>
      <c r="G957" s="373">
        <f t="shared" si="438"/>
        <v>40.375770020533878</v>
      </c>
      <c r="H957" s="374">
        <f t="shared" si="439"/>
        <v>0.9971535083495201</v>
      </c>
      <c r="I957" s="374">
        <f t="shared" si="412"/>
        <v>0.96570151842638097</v>
      </c>
      <c r="J957" s="374">
        <f t="shared" si="413"/>
        <v>0.97198988877818915</v>
      </c>
      <c r="K957" s="265" cm="1">
        <f t="array" ref="K957">$G957^gamma_drug4/($G957^gamma_drug4+(AGE_50_drug4+9)^gamma_drug4)</f>
        <v>1</v>
      </c>
      <c r="L957" s="264">
        <f t="shared" si="414"/>
        <v>955</v>
      </c>
      <c r="M957" s="264">
        <f t="shared" si="415"/>
        <v>-0.18099999999999999</v>
      </c>
      <c r="N957" s="264">
        <f t="shared" si="416"/>
        <v>13.2599</v>
      </c>
      <c r="O957" s="264">
        <f t="shared" si="417"/>
        <v>0.12256</v>
      </c>
      <c r="P957" s="264">
        <f t="shared" si="418"/>
        <v>9.1959999999999997</v>
      </c>
      <c r="Q957" s="264">
        <f t="shared" si="419"/>
        <v>10.044499999999999</v>
      </c>
      <c r="R957" s="264">
        <f t="shared" si="420"/>
        <v>10.582000000000001</v>
      </c>
      <c r="S957" s="264">
        <f t="shared" si="421"/>
        <v>10.879999999999999</v>
      </c>
      <c r="T957" s="264">
        <f t="shared" si="422"/>
        <v>11.359</v>
      </c>
      <c r="U957" s="264">
        <f t="shared" si="423"/>
        <v>11.6965</v>
      </c>
      <c r="V957" s="264">
        <f t="shared" si="424"/>
        <v>12.216000000000001</v>
      </c>
      <c r="W957" s="264">
        <f t="shared" si="425"/>
        <v>13.260000000000002</v>
      </c>
      <c r="X957" s="264">
        <f t="shared" si="426"/>
        <v>14.411</v>
      </c>
      <c r="Y957" s="264">
        <f t="shared" si="427"/>
        <v>15.077999999999999</v>
      </c>
      <c r="Z957" s="264">
        <f t="shared" si="428"/>
        <v>15.5505</v>
      </c>
      <c r="AA957" s="264">
        <f t="shared" si="429"/>
        <v>16.283999999999999</v>
      </c>
      <c r="AB957" s="264">
        <f t="shared" si="430"/>
        <v>16.783000000000001</v>
      </c>
      <c r="AC957" s="264">
        <f t="shared" si="431"/>
        <v>17.774999999999999</v>
      </c>
      <c r="AD957" s="264">
        <f t="shared" si="432"/>
        <v>19.647500000000001</v>
      </c>
      <c r="AF957" s="266">
        <v>955</v>
      </c>
      <c r="AG957" s="266">
        <v>-4.9299999999999997E-2</v>
      </c>
      <c r="AH957" s="266">
        <v>13.5466</v>
      </c>
      <c r="AI957" s="266">
        <v>0.1186</v>
      </c>
      <c r="AJ957" s="266">
        <v>9.4209999999999994</v>
      </c>
      <c r="AK957" s="266">
        <v>10.298999999999999</v>
      </c>
      <c r="AL957" s="266">
        <v>10.851000000000001</v>
      </c>
      <c r="AM957" s="266">
        <v>11.156000000000001</v>
      </c>
      <c r="AN957" s="266">
        <v>11.643000000000001</v>
      </c>
      <c r="AO957" s="266">
        <v>11.984</v>
      </c>
      <c r="AP957" s="266">
        <v>12.507</v>
      </c>
      <c r="AQ957" s="266">
        <v>13.547000000000001</v>
      </c>
      <c r="AR957" s="266">
        <v>14.677</v>
      </c>
      <c r="AS957" s="266">
        <v>15.324</v>
      </c>
      <c r="AT957" s="266">
        <v>15.779</v>
      </c>
      <c r="AU957" s="266">
        <v>16.48</v>
      </c>
      <c r="AV957" s="266">
        <v>16.952999999999999</v>
      </c>
      <c r="AW957" s="266">
        <v>17.884</v>
      </c>
      <c r="AX957" s="266">
        <v>19.609000000000002</v>
      </c>
      <c r="BA957" s="372">
        <v>955</v>
      </c>
      <c r="BB957" s="372">
        <v>-0.31269999999999998</v>
      </c>
      <c r="BC957" s="372">
        <v>12.9732</v>
      </c>
      <c r="BD957" s="372">
        <v>0.12651999999999999</v>
      </c>
      <c r="BE957" s="372">
        <v>8.9710000000000001</v>
      </c>
      <c r="BF957" s="372">
        <v>9.7899999999999991</v>
      </c>
      <c r="BG957" s="372">
        <v>10.313000000000001</v>
      </c>
      <c r="BH957" s="372">
        <v>10.603999999999999</v>
      </c>
      <c r="BI957" s="372">
        <v>11.074999999999999</v>
      </c>
      <c r="BJ957" s="372">
        <v>11.409000000000001</v>
      </c>
      <c r="BK957" s="372">
        <v>11.925000000000001</v>
      </c>
      <c r="BL957" s="372">
        <v>12.973000000000001</v>
      </c>
      <c r="BM957" s="372">
        <v>14.145</v>
      </c>
      <c r="BN957" s="372">
        <v>14.832000000000001</v>
      </c>
      <c r="BO957" s="372">
        <v>15.321999999999999</v>
      </c>
      <c r="BP957" s="372">
        <v>16.088000000000001</v>
      </c>
      <c r="BQ957" s="372">
        <v>16.613</v>
      </c>
      <c r="BR957" s="372">
        <v>17.666</v>
      </c>
      <c r="BS957" s="372">
        <v>19.686</v>
      </c>
    </row>
    <row r="958" spans="1:71" x14ac:dyDescent="0.2">
      <c r="A958" s="265">
        <f t="shared" si="433"/>
        <v>13.266</v>
      </c>
      <c r="B958" s="265">
        <f t="shared" si="434"/>
        <v>12.221499999999999</v>
      </c>
      <c r="C958" s="265">
        <f t="shared" si="411"/>
        <v>14.417999999999999</v>
      </c>
      <c r="D958" s="265">
        <f t="shared" si="435"/>
        <v>956</v>
      </c>
      <c r="E958" s="373">
        <f t="shared" si="436"/>
        <v>31.408624229979466</v>
      </c>
      <c r="F958" s="373">
        <f t="shared" si="437"/>
        <v>2.6173853524982889</v>
      </c>
      <c r="G958" s="373">
        <f t="shared" si="438"/>
        <v>40.408624229979466</v>
      </c>
      <c r="H958" s="374">
        <f t="shared" si="439"/>
        <v>0.99716353350328868</v>
      </c>
      <c r="I958" s="374">
        <f t="shared" si="412"/>
        <v>0.96578278680076957</v>
      </c>
      <c r="J958" s="374">
        <f t="shared" si="413"/>
        <v>0.9720474076099006</v>
      </c>
      <c r="K958" s="265" cm="1">
        <f t="array" ref="K958">$G958^gamma_drug4/($G958^gamma_drug4+(AGE_50_drug4+9)^gamma_drug4)</f>
        <v>1</v>
      </c>
      <c r="L958" s="264">
        <f t="shared" si="414"/>
        <v>956</v>
      </c>
      <c r="M958" s="264">
        <f t="shared" si="415"/>
        <v>-0.18110000000000001</v>
      </c>
      <c r="N958" s="264">
        <f t="shared" si="416"/>
        <v>13.26595</v>
      </c>
      <c r="O958" s="264">
        <f t="shared" si="417"/>
        <v>0.122575</v>
      </c>
      <c r="P958" s="264">
        <f t="shared" si="418"/>
        <v>9.1995000000000005</v>
      </c>
      <c r="Q958" s="264">
        <f t="shared" si="419"/>
        <v>10.048500000000001</v>
      </c>
      <c r="R958" s="264">
        <f t="shared" si="420"/>
        <v>10.586500000000001</v>
      </c>
      <c r="S958" s="264">
        <f t="shared" si="421"/>
        <v>10.885</v>
      </c>
      <c r="T958" s="264">
        <f t="shared" si="422"/>
        <v>11.3645</v>
      </c>
      <c r="U958" s="264">
        <f t="shared" si="423"/>
        <v>11.701499999999999</v>
      </c>
      <c r="V958" s="264">
        <f t="shared" si="424"/>
        <v>12.221499999999999</v>
      </c>
      <c r="W958" s="264">
        <f t="shared" si="425"/>
        <v>13.266</v>
      </c>
      <c r="X958" s="264">
        <f t="shared" si="426"/>
        <v>14.417999999999999</v>
      </c>
      <c r="Y958" s="264">
        <f t="shared" si="427"/>
        <v>15.085000000000001</v>
      </c>
      <c r="Z958" s="264">
        <f t="shared" si="428"/>
        <v>15.558</v>
      </c>
      <c r="AA958" s="264">
        <f t="shared" si="429"/>
        <v>16.292000000000002</v>
      </c>
      <c r="AB958" s="264">
        <f t="shared" si="430"/>
        <v>16.790999999999997</v>
      </c>
      <c r="AC958" s="264">
        <f t="shared" si="431"/>
        <v>17.783999999999999</v>
      </c>
      <c r="AD958" s="264">
        <f t="shared" si="432"/>
        <v>19.657499999999999</v>
      </c>
      <c r="AF958" s="266">
        <v>956</v>
      </c>
      <c r="AG958" s="266">
        <v>-4.9399999999999999E-2</v>
      </c>
      <c r="AH958" s="266">
        <v>13.5524</v>
      </c>
      <c r="AI958" s="266">
        <v>0.11862</v>
      </c>
      <c r="AJ958" s="266">
        <v>9.4239999999999995</v>
      </c>
      <c r="AK958" s="266">
        <v>10.303000000000001</v>
      </c>
      <c r="AL958" s="266">
        <v>10.856</v>
      </c>
      <c r="AM958" s="266">
        <v>11.161</v>
      </c>
      <c r="AN958" s="266">
        <v>11.648</v>
      </c>
      <c r="AO958" s="266">
        <v>11.989000000000001</v>
      </c>
      <c r="AP958" s="266">
        <v>12.512</v>
      </c>
      <c r="AQ958" s="266">
        <v>13.552</v>
      </c>
      <c r="AR958" s="266">
        <v>14.683999999999999</v>
      </c>
      <c r="AS958" s="266">
        <v>15.331</v>
      </c>
      <c r="AT958" s="266">
        <v>15.786</v>
      </c>
      <c r="AU958" s="266">
        <v>16.488</v>
      </c>
      <c r="AV958" s="266">
        <v>16.960999999999999</v>
      </c>
      <c r="AW958" s="266">
        <v>17.893000000000001</v>
      </c>
      <c r="AX958" s="266">
        <v>19.619</v>
      </c>
      <c r="BA958" s="372">
        <v>956</v>
      </c>
      <c r="BB958" s="372">
        <v>-0.31280000000000002</v>
      </c>
      <c r="BC958" s="372">
        <v>12.9795</v>
      </c>
      <c r="BD958" s="372">
        <v>0.12653</v>
      </c>
      <c r="BE958" s="372">
        <v>8.9749999999999996</v>
      </c>
      <c r="BF958" s="372">
        <v>9.7940000000000005</v>
      </c>
      <c r="BG958" s="372">
        <v>10.317</v>
      </c>
      <c r="BH958" s="372">
        <v>10.609</v>
      </c>
      <c r="BI958" s="372">
        <v>11.081</v>
      </c>
      <c r="BJ958" s="372">
        <v>11.414</v>
      </c>
      <c r="BK958" s="372">
        <v>11.930999999999999</v>
      </c>
      <c r="BL958" s="372">
        <v>12.98</v>
      </c>
      <c r="BM958" s="372">
        <v>14.151999999999999</v>
      </c>
      <c r="BN958" s="372">
        <v>14.839</v>
      </c>
      <c r="BO958" s="372">
        <v>15.33</v>
      </c>
      <c r="BP958" s="372">
        <v>16.096</v>
      </c>
      <c r="BQ958" s="372">
        <v>16.620999999999999</v>
      </c>
      <c r="BR958" s="372">
        <v>17.675000000000001</v>
      </c>
      <c r="BS958" s="372">
        <v>19.696000000000002</v>
      </c>
    </row>
    <row r="959" spans="1:71" x14ac:dyDescent="0.2">
      <c r="A959" s="265">
        <f t="shared" si="433"/>
        <v>13.272</v>
      </c>
      <c r="B959" s="265">
        <f t="shared" si="434"/>
        <v>12.227499999999999</v>
      </c>
      <c r="C959" s="265">
        <f t="shared" si="411"/>
        <v>14.4245</v>
      </c>
      <c r="D959" s="265">
        <f t="shared" si="435"/>
        <v>957</v>
      </c>
      <c r="E959" s="373">
        <f t="shared" si="436"/>
        <v>31.441478439425051</v>
      </c>
      <c r="F959" s="373">
        <f t="shared" si="437"/>
        <v>2.6201232032854209</v>
      </c>
      <c r="G959" s="373">
        <f t="shared" si="438"/>
        <v>40.441478439425055</v>
      </c>
      <c r="H959" s="374">
        <f t="shared" si="439"/>
        <v>0.99717351534445786</v>
      </c>
      <c r="I959" s="374">
        <f t="shared" si="412"/>
        <v>0.96586380359885926</v>
      </c>
      <c r="J959" s="374">
        <f t="shared" si="413"/>
        <v>0.97210476510944854</v>
      </c>
      <c r="K959" s="265" cm="1">
        <f t="array" ref="K959">$G959^gamma_drug4/($G959^gamma_drug4+(AGE_50_drug4+9)^gamma_drug4)</f>
        <v>1</v>
      </c>
      <c r="L959" s="264">
        <f t="shared" si="414"/>
        <v>957</v>
      </c>
      <c r="M959" s="264">
        <f t="shared" si="415"/>
        <v>-0.1812</v>
      </c>
      <c r="N959" s="264">
        <f t="shared" si="416"/>
        <v>13.27205</v>
      </c>
      <c r="O959" s="264">
        <f t="shared" si="417"/>
        <v>0.122595</v>
      </c>
      <c r="P959" s="264">
        <f t="shared" si="418"/>
        <v>9.2035</v>
      </c>
      <c r="Q959" s="264">
        <f t="shared" si="419"/>
        <v>10.0535</v>
      </c>
      <c r="R959" s="264">
        <f t="shared" si="420"/>
        <v>10.590999999999999</v>
      </c>
      <c r="S959" s="264">
        <f t="shared" si="421"/>
        <v>10.8895</v>
      </c>
      <c r="T959" s="264">
        <f t="shared" si="422"/>
        <v>11.3695</v>
      </c>
      <c r="U959" s="264">
        <f t="shared" si="423"/>
        <v>11.7065</v>
      </c>
      <c r="V959" s="264">
        <f t="shared" si="424"/>
        <v>12.227499999999999</v>
      </c>
      <c r="W959" s="264">
        <f t="shared" si="425"/>
        <v>13.272</v>
      </c>
      <c r="X959" s="264">
        <f t="shared" si="426"/>
        <v>14.4245</v>
      </c>
      <c r="Y959" s="264">
        <f t="shared" si="427"/>
        <v>15.092499999999999</v>
      </c>
      <c r="Z959" s="264">
        <f t="shared" si="428"/>
        <v>15.5655</v>
      </c>
      <c r="AA959" s="264">
        <f t="shared" si="429"/>
        <v>16.299999999999997</v>
      </c>
      <c r="AB959" s="264">
        <f t="shared" si="430"/>
        <v>16.799500000000002</v>
      </c>
      <c r="AC959" s="264">
        <f t="shared" si="431"/>
        <v>17.793500000000002</v>
      </c>
      <c r="AD959" s="264">
        <f t="shared" si="432"/>
        <v>19.667999999999999</v>
      </c>
      <c r="AF959" s="266">
        <v>957</v>
      </c>
      <c r="AG959" s="266">
        <v>-4.9599999999999998E-2</v>
      </c>
      <c r="AH959" s="266">
        <v>13.558299999999999</v>
      </c>
      <c r="AI959" s="266">
        <v>0.11864</v>
      </c>
      <c r="AJ959" s="266">
        <v>9.4280000000000008</v>
      </c>
      <c r="AK959" s="266">
        <v>10.308</v>
      </c>
      <c r="AL959" s="266">
        <v>10.86</v>
      </c>
      <c r="AM959" s="266">
        <v>11.164999999999999</v>
      </c>
      <c r="AN959" s="266">
        <v>11.653</v>
      </c>
      <c r="AO959" s="266">
        <v>11.994</v>
      </c>
      <c r="AP959" s="266">
        <v>12.518000000000001</v>
      </c>
      <c r="AQ959" s="266">
        <v>13.558</v>
      </c>
      <c r="AR959" s="266">
        <v>14.69</v>
      </c>
      <c r="AS959" s="266">
        <v>15.337999999999999</v>
      </c>
      <c r="AT959" s="266">
        <v>15.794</v>
      </c>
      <c r="AU959" s="266">
        <v>16.495999999999999</v>
      </c>
      <c r="AV959" s="266">
        <v>16.969000000000001</v>
      </c>
      <c r="AW959" s="266">
        <v>17.902000000000001</v>
      </c>
      <c r="AX959" s="266">
        <v>19.629000000000001</v>
      </c>
      <c r="BA959" s="372">
        <v>957</v>
      </c>
      <c r="BB959" s="372">
        <v>-0.31280000000000002</v>
      </c>
      <c r="BC959" s="372">
        <v>12.985799999999999</v>
      </c>
      <c r="BD959" s="372">
        <v>0.12655</v>
      </c>
      <c r="BE959" s="372">
        <v>8.9789999999999992</v>
      </c>
      <c r="BF959" s="372">
        <v>9.7989999999999995</v>
      </c>
      <c r="BG959" s="372">
        <v>10.321999999999999</v>
      </c>
      <c r="BH959" s="372">
        <v>10.614000000000001</v>
      </c>
      <c r="BI959" s="372">
        <v>11.086</v>
      </c>
      <c r="BJ959" s="372">
        <v>11.419</v>
      </c>
      <c r="BK959" s="372">
        <v>11.936999999999999</v>
      </c>
      <c r="BL959" s="372">
        <v>12.986000000000001</v>
      </c>
      <c r="BM959" s="372">
        <v>14.159000000000001</v>
      </c>
      <c r="BN959" s="372">
        <v>14.847</v>
      </c>
      <c r="BO959" s="372">
        <v>15.337</v>
      </c>
      <c r="BP959" s="372">
        <v>16.103999999999999</v>
      </c>
      <c r="BQ959" s="372">
        <v>16.63</v>
      </c>
      <c r="BR959" s="372">
        <v>17.684999999999999</v>
      </c>
      <c r="BS959" s="372">
        <v>19.707000000000001</v>
      </c>
    </row>
    <row r="960" spans="1:71" x14ac:dyDescent="0.2">
      <c r="A960" s="265">
        <f t="shared" si="433"/>
        <v>13.278</v>
      </c>
      <c r="B960" s="265">
        <f t="shared" si="434"/>
        <v>12.2325</v>
      </c>
      <c r="C960" s="265">
        <f t="shared" si="411"/>
        <v>14.4315</v>
      </c>
      <c r="D960" s="265">
        <f t="shared" si="435"/>
        <v>958</v>
      </c>
      <c r="E960" s="373">
        <f t="shared" si="436"/>
        <v>31.474332648870636</v>
      </c>
      <c r="F960" s="373">
        <f t="shared" si="437"/>
        <v>2.622861054072553</v>
      </c>
      <c r="G960" s="373">
        <f t="shared" si="438"/>
        <v>40.474332648870636</v>
      </c>
      <c r="H960" s="374">
        <f t="shared" si="439"/>
        <v>0.99718345409441289</v>
      </c>
      <c r="I960" s="374">
        <f t="shared" si="412"/>
        <v>0.96594456977075804</v>
      </c>
      <c r="J960" s="374">
        <f t="shared" si="413"/>
        <v>0.97216196184600145</v>
      </c>
      <c r="K960" s="265" cm="1">
        <f t="array" ref="K960">$G960^gamma_drug4/($G960^gamma_drug4+(AGE_50_drug4+9)^gamma_drug4)</f>
        <v>1</v>
      </c>
      <c r="L960" s="264">
        <f t="shared" si="414"/>
        <v>958</v>
      </c>
      <c r="M960" s="264">
        <f t="shared" si="415"/>
        <v>-0.18130000000000002</v>
      </c>
      <c r="N960" s="264">
        <f t="shared" si="416"/>
        <v>13.2781</v>
      </c>
      <c r="O960" s="264">
        <f t="shared" si="417"/>
        <v>0.12261</v>
      </c>
      <c r="P960" s="264">
        <f t="shared" si="418"/>
        <v>9.2070000000000007</v>
      </c>
      <c r="Q960" s="264">
        <f t="shared" si="419"/>
        <v>10.057</v>
      </c>
      <c r="R960" s="264">
        <f t="shared" si="420"/>
        <v>10.595500000000001</v>
      </c>
      <c r="S960" s="264">
        <f t="shared" si="421"/>
        <v>10.894500000000001</v>
      </c>
      <c r="T960" s="264">
        <f t="shared" si="422"/>
        <v>11.373999999999999</v>
      </c>
      <c r="U960" s="264">
        <f t="shared" si="423"/>
        <v>11.712</v>
      </c>
      <c r="V960" s="264">
        <f t="shared" si="424"/>
        <v>12.2325</v>
      </c>
      <c r="W960" s="264">
        <f t="shared" si="425"/>
        <v>13.278</v>
      </c>
      <c r="X960" s="264">
        <f t="shared" si="426"/>
        <v>14.4315</v>
      </c>
      <c r="Y960" s="264">
        <f t="shared" si="427"/>
        <v>15.099499999999999</v>
      </c>
      <c r="Z960" s="264">
        <f t="shared" si="428"/>
        <v>15.573</v>
      </c>
      <c r="AA960" s="264">
        <f t="shared" si="429"/>
        <v>16.308</v>
      </c>
      <c r="AB960" s="264">
        <f t="shared" si="430"/>
        <v>16.807500000000001</v>
      </c>
      <c r="AC960" s="264">
        <f t="shared" si="431"/>
        <v>17.802</v>
      </c>
      <c r="AD960" s="264">
        <f t="shared" si="432"/>
        <v>19.6785</v>
      </c>
      <c r="AF960" s="266">
        <v>958</v>
      </c>
      <c r="AG960" s="266">
        <v>-4.9700000000000001E-2</v>
      </c>
      <c r="AH960" s="266">
        <v>13.5641</v>
      </c>
      <c r="AI960" s="266">
        <v>0.11866</v>
      </c>
      <c r="AJ960" s="266">
        <v>9.4309999999999992</v>
      </c>
      <c r="AK960" s="266">
        <v>10.311</v>
      </c>
      <c r="AL960" s="266">
        <v>10.864000000000001</v>
      </c>
      <c r="AM960" s="266">
        <v>11.17</v>
      </c>
      <c r="AN960" s="266">
        <v>11.657</v>
      </c>
      <c r="AO960" s="266">
        <v>11.999000000000001</v>
      </c>
      <c r="AP960" s="266">
        <v>12.523</v>
      </c>
      <c r="AQ960" s="266">
        <v>13.564</v>
      </c>
      <c r="AR960" s="266">
        <v>14.696999999999999</v>
      </c>
      <c r="AS960" s="266">
        <v>15.345000000000001</v>
      </c>
      <c r="AT960" s="266">
        <v>15.801</v>
      </c>
      <c r="AU960" s="266">
        <v>16.503</v>
      </c>
      <c r="AV960" s="266">
        <v>16.977</v>
      </c>
      <c r="AW960" s="266">
        <v>17.91</v>
      </c>
      <c r="AX960" s="266">
        <v>19.638999999999999</v>
      </c>
      <c r="BA960" s="372">
        <v>958</v>
      </c>
      <c r="BB960" s="372">
        <v>-0.31290000000000001</v>
      </c>
      <c r="BC960" s="372">
        <v>12.992100000000001</v>
      </c>
      <c r="BD960" s="372">
        <v>0.12656000000000001</v>
      </c>
      <c r="BE960" s="372">
        <v>8.9830000000000005</v>
      </c>
      <c r="BF960" s="372">
        <v>9.8030000000000008</v>
      </c>
      <c r="BG960" s="372">
        <v>10.327</v>
      </c>
      <c r="BH960" s="372">
        <v>10.619</v>
      </c>
      <c r="BI960" s="372">
        <v>11.090999999999999</v>
      </c>
      <c r="BJ960" s="372">
        <v>11.425000000000001</v>
      </c>
      <c r="BK960" s="372">
        <v>11.942</v>
      </c>
      <c r="BL960" s="372">
        <v>12.992000000000001</v>
      </c>
      <c r="BM960" s="372">
        <v>14.166</v>
      </c>
      <c r="BN960" s="372">
        <v>14.853999999999999</v>
      </c>
      <c r="BO960" s="372">
        <v>15.345000000000001</v>
      </c>
      <c r="BP960" s="372">
        <v>16.113</v>
      </c>
      <c r="BQ960" s="372">
        <v>16.638000000000002</v>
      </c>
      <c r="BR960" s="372">
        <v>17.693999999999999</v>
      </c>
      <c r="BS960" s="372">
        <v>19.718</v>
      </c>
    </row>
    <row r="961" spans="1:71" x14ac:dyDescent="0.2">
      <c r="A961" s="265">
        <f t="shared" si="433"/>
        <v>13.284500000000001</v>
      </c>
      <c r="B961" s="265">
        <f t="shared" si="434"/>
        <v>12.238</v>
      </c>
      <c r="C961" s="265">
        <f t="shared" si="411"/>
        <v>14.437999999999999</v>
      </c>
      <c r="D961" s="265">
        <f t="shared" si="435"/>
        <v>959</v>
      </c>
      <c r="E961" s="373">
        <f t="shared" si="436"/>
        <v>31.507186858316221</v>
      </c>
      <c r="F961" s="373">
        <f t="shared" si="437"/>
        <v>2.6255989048596851</v>
      </c>
      <c r="G961" s="373">
        <f t="shared" si="438"/>
        <v>40.507186858316217</v>
      </c>
      <c r="H961" s="374">
        <f t="shared" si="439"/>
        <v>0.99719334997323461</v>
      </c>
      <c r="I961" s="374">
        <f t="shared" si="412"/>
        <v>0.96602508626239458</v>
      </c>
      <c r="J961" s="374">
        <f t="shared" si="413"/>
        <v>0.97221899838632775</v>
      </c>
      <c r="K961" s="265" cm="1">
        <f t="array" ref="K961">$G961^gamma_drug4/($G961^gamma_drug4+(AGE_50_drug4+9)^gamma_drug4)</f>
        <v>1</v>
      </c>
      <c r="L961" s="264">
        <f t="shared" si="414"/>
        <v>959</v>
      </c>
      <c r="M961" s="264">
        <f t="shared" si="415"/>
        <v>-0.18140000000000001</v>
      </c>
      <c r="N961" s="264">
        <f t="shared" si="416"/>
        <v>13.2842</v>
      </c>
      <c r="O961" s="264">
        <f t="shared" si="417"/>
        <v>0.12262999999999999</v>
      </c>
      <c r="P961" s="264">
        <f t="shared" si="418"/>
        <v>9.2110000000000003</v>
      </c>
      <c r="Q961" s="264">
        <f t="shared" si="419"/>
        <v>10.062000000000001</v>
      </c>
      <c r="R961" s="264">
        <f t="shared" si="420"/>
        <v>10.6005</v>
      </c>
      <c r="S961" s="264">
        <f t="shared" si="421"/>
        <v>10.899000000000001</v>
      </c>
      <c r="T961" s="264">
        <f t="shared" si="422"/>
        <v>11.379000000000001</v>
      </c>
      <c r="U961" s="264">
        <f t="shared" si="423"/>
        <v>11.716999999999999</v>
      </c>
      <c r="V961" s="264">
        <f t="shared" si="424"/>
        <v>12.238</v>
      </c>
      <c r="W961" s="264">
        <f t="shared" si="425"/>
        <v>13.284500000000001</v>
      </c>
      <c r="X961" s="264">
        <f t="shared" si="426"/>
        <v>14.437999999999999</v>
      </c>
      <c r="Y961" s="264">
        <f t="shared" si="427"/>
        <v>15.106999999999999</v>
      </c>
      <c r="Z961" s="264">
        <f t="shared" si="428"/>
        <v>15.580500000000001</v>
      </c>
      <c r="AA961" s="264">
        <f t="shared" si="429"/>
        <v>16.315999999999999</v>
      </c>
      <c r="AB961" s="264">
        <f t="shared" si="430"/>
        <v>16.815999999999999</v>
      </c>
      <c r="AC961" s="264">
        <f t="shared" si="431"/>
        <v>17.811500000000002</v>
      </c>
      <c r="AD961" s="264">
        <f t="shared" si="432"/>
        <v>19.688499999999998</v>
      </c>
      <c r="AF961" s="266">
        <v>959</v>
      </c>
      <c r="AG961" s="266">
        <v>-4.99E-2</v>
      </c>
      <c r="AH961" s="266">
        <v>13.569900000000001</v>
      </c>
      <c r="AI961" s="266">
        <v>0.11867999999999999</v>
      </c>
      <c r="AJ961" s="266">
        <v>9.4350000000000005</v>
      </c>
      <c r="AK961" s="266">
        <v>10.316000000000001</v>
      </c>
      <c r="AL961" s="266">
        <v>10.869</v>
      </c>
      <c r="AM961" s="266">
        <v>11.173999999999999</v>
      </c>
      <c r="AN961" s="266">
        <v>11.662000000000001</v>
      </c>
      <c r="AO961" s="266">
        <v>12.004</v>
      </c>
      <c r="AP961" s="266">
        <v>12.528</v>
      </c>
      <c r="AQ961" s="266">
        <v>13.57</v>
      </c>
      <c r="AR961" s="266">
        <v>14.702999999999999</v>
      </c>
      <c r="AS961" s="266">
        <v>15.352</v>
      </c>
      <c r="AT961" s="266">
        <v>15.808</v>
      </c>
      <c r="AU961" s="266">
        <v>16.510999999999999</v>
      </c>
      <c r="AV961" s="266">
        <v>16.984999999999999</v>
      </c>
      <c r="AW961" s="266">
        <v>17.919</v>
      </c>
      <c r="AX961" s="266">
        <v>19.648</v>
      </c>
      <c r="BA961" s="372">
        <v>959</v>
      </c>
      <c r="BB961" s="372">
        <v>-0.31290000000000001</v>
      </c>
      <c r="BC961" s="372">
        <v>12.9985</v>
      </c>
      <c r="BD961" s="372">
        <v>0.12658</v>
      </c>
      <c r="BE961" s="372">
        <v>8.9870000000000001</v>
      </c>
      <c r="BF961" s="372">
        <v>9.8079999999999998</v>
      </c>
      <c r="BG961" s="372">
        <v>10.332000000000001</v>
      </c>
      <c r="BH961" s="372">
        <v>10.624000000000001</v>
      </c>
      <c r="BI961" s="372">
        <v>11.096</v>
      </c>
      <c r="BJ961" s="372">
        <v>11.43</v>
      </c>
      <c r="BK961" s="372">
        <v>11.948</v>
      </c>
      <c r="BL961" s="372">
        <v>12.999000000000001</v>
      </c>
      <c r="BM961" s="372">
        <v>14.173</v>
      </c>
      <c r="BN961" s="372">
        <v>14.862</v>
      </c>
      <c r="BO961" s="372">
        <v>15.353</v>
      </c>
      <c r="BP961" s="372">
        <v>16.120999999999999</v>
      </c>
      <c r="BQ961" s="372">
        <v>16.646999999999998</v>
      </c>
      <c r="BR961" s="372">
        <v>17.704000000000001</v>
      </c>
      <c r="BS961" s="372">
        <v>19.728999999999999</v>
      </c>
    </row>
    <row r="962" spans="1:71" x14ac:dyDescent="0.2">
      <c r="A962" s="265">
        <f t="shared" si="433"/>
        <v>13.290500000000002</v>
      </c>
      <c r="B962" s="265">
        <f t="shared" si="434"/>
        <v>12.243500000000001</v>
      </c>
      <c r="C962" s="265">
        <f t="shared" ref="C962:C1025" si="440">X962</f>
        <v>14.445499999999999</v>
      </c>
      <c r="D962" s="265">
        <f t="shared" si="435"/>
        <v>960</v>
      </c>
      <c r="E962" s="373">
        <f t="shared" si="436"/>
        <v>31.540041067761805</v>
      </c>
      <c r="F962" s="373">
        <f t="shared" si="437"/>
        <v>2.6283367556468171</v>
      </c>
      <c r="G962" s="373">
        <f t="shared" si="438"/>
        <v>40.540041067761805</v>
      </c>
      <c r="H962" s="374">
        <f t="shared" si="439"/>
        <v>0.9972032031997079</v>
      </c>
      <c r="I962" s="374">
        <f t="shared" ref="I962:I1025" si="441">$G962^gamma_drug2/($G962^gamma_drug2+(AGE_50_drug2+9)^gamma_drug2)</f>
        <v>0.9661053540155391</v>
      </c>
      <c r="J962" s="374">
        <f t="shared" ref="J962:J1025" si="442">$G962^gamma_drug3/($G962^gamma_drug3+(AGE_50_drug3+9)^gamma_drug3)</f>
        <v>0.97227587529480697</v>
      </c>
      <c r="K962" s="265" cm="1">
        <f t="array" ref="K962">$G962^gamma_drug4/($G962^gamma_drug4+(AGE_50_drug4+9)^gamma_drug4)</f>
        <v>1</v>
      </c>
      <c r="L962" s="264">
        <f t="shared" ref="L962:L1025" si="443">AVERAGE(AF962,BA962)</f>
        <v>960</v>
      </c>
      <c r="M962" s="264">
        <f t="shared" ref="M962:M1025" si="444">AVERAGE(AG962,BB962)</f>
        <v>-0.18149999999999999</v>
      </c>
      <c r="N962" s="264">
        <f t="shared" ref="N962:N1025" si="445">AVERAGE(AH962,BC962)</f>
        <v>13.29025</v>
      </c>
      <c r="O962" s="264">
        <f t="shared" ref="O962:O1025" si="446">AVERAGE(AI962,BD962)</f>
        <v>0.12265</v>
      </c>
      <c r="P962" s="264">
        <f t="shared" ref="P962:P1025" si="447">AVERAGE(AJ962,BE962)</f>
        <v>9.214500000000001</v>
      </c>
      <c r="Q962" s="264">
        <f t="shared" ref="Q962:Q1025" si="448">AVERAGE(AK962,BF962)</f>
        <v>10.0655</v>
      </c>
      <c r="R962" s="264">
        <f t="shared" ref="R962:R1025" si="449">AVERAGE(AL962,BG962)</f>
        <v>10.6045</v>
      </c>
      <c r="S962" s="264">
        <f t="shared" ref="S962:S1025" si="450">AVERAGE(AM962,BH962)</f>
        <v>10.903500000000001</v>
      </c>
      <c r="T962" s="264">
        <f t="shared" ref="T962:T1025" si="451">AVERAGE(AN962,BI962)</f>
        <v>11.384</v>
      </c>
      <c r="U962" s="264">
        <f t="shared" ref="U962:U1025" si="452">AVERAGE(AO962,BJ962)</f>
        <v>11.7225</v>
      </c>
      <c r="V962" s="264">
        <f t="shared" ref="V962:V1025" si="453">AVERAGE(AP962,BK962)</f>
        <v>12.243500000000001</v>
      </c>
      <c r="W962" s="264">
        <f t="shared" ref="W962:W1025" si="454">AVERAGE(AQ962,BL962)</f>
        <v>13.290500000000002</v>
      </c>
      <c r="X962" s="264">
        <f t="shared" ref="X962:X1025" si="455">AVERAGE(AR962,BM962)</f>
        <v>14.445499999999999</v>
      </c>
      <c r="Y962" s="264">
        <f t="shared" ref="Y962:Y1025" si="456">AVERAGE(AS962,BN962)</f>
        <v>15.114000000000001</v>
      </c>
      <c r="Z962" s="264">
        <f t="shared" ref="Z962:Z1025" si="457">AVERAGE(AT962,BO962)</f>
        <v>15.588000000000001</v>
      </c>
      <c r="AA962" s="264">
        <f t="shared" ref="AA962:AA1025" si="458">AVERAGE(AU962,BP962)</f>
        <v>16.3245</v>
      </c>
      <c r="AB962" s="264">
        <f t="shared" ref="AB962:AB1025" si="459">AVERAGE(AV962,BQ962)</f>
        <v>16.8245</v>
      </c>
      <c r="AC962" s="264">
        <f t="shared" ref="AC962:AC1025" si="460">AVERAGE(AW962,BR962)</f>
        <v>17.820500000000003</v>
      </c>
      <c r="AD962" s="264">
        <f t="shared" ref="AD962:AD1025" si="461">AVERAGE(AX962,BS962)</f>
        <v>19.698999999999998</v>
      </c>
      <c r="AF962" s="266">
        <v>960</v>
      </c>
      <c r="AG962" s="266">
        <v>-0.05</v>
      </c>
      <c r="AH962" s="266">
        <v>13.575699999999999</v>
      </c>
      <c r="AI962" s="266">
        <v>0.1187</v>
      </c>
      <c r="AJ962" s="266">
        <v>9.4380000000000006</v>
      </c>
      <c r="AK962" s="266">
        <v>10.319000000000001</v>
      </c>
      <c r="AL962" s="266">
        <v>10.872999999999999</v>
      </c>
      <c r="AM962" s="266">
        <v>11.178000000000001</v>
      </c>
      <c r="AN962" s="266">
        <v>11.667</v>
      </c>
      <c r="AO962" s="266">
        <v>12.009</v>
      </c>
      <c r="AP962" s="266">
        <v>12.532999999999999</v>
      </c>
      <c r="AQ962" s="266">
        <v>13.576000000000001</v>
      </c>
      <c r="AR962" s="266">
        <v>14.71</v>
      </c>
      <c r="AS962" s="266">
        <v>15.359</v>
      </c>
      <c r="AT962" s="266">
        <v>15.815</v>
      </c>
      <c r="AU962" s="266">
        <v>16.518999999999998</v>
      </c>
      <c r="AV962" s="266">
        <v>16.992999999999999</v>
      </c>
      <c r="AW962" s="266">
        <v>17.928000000000001</v>
      </c>
      <c r="AX962" s="266">
        <v>19.658000000000001</v>
      </c>
      <c r="BA962" s="372">
        <v>960</v>
      </c>
      <c r="BB962" s="372">
        <v>-0.313</v>
      </c>
      <c r="BC962" s="372">
        <v>13.004799999999999</v>
      </c>
      <c r="BD962" s="372">
        <v>0.12659999999999999</v>
      </c>
      <c r="BE962" s="372">
        <v>8.9909999999999997</v>
      </c>
      <c r="BF962" s="372">
        <v>9.8119999999999994</v>
      </c>
      <c r="BG962" s="372">
        <v>10.336</v>
      </c>
      <c r="BH962" s="372">
        <v>10.629</v>
      </c>
      <c r="BI962" s="372">
        <v>11.101000000000001</v>
      </c>
      <c r="BJ962" s="372">
        <v>11.436</v>
      </c>
      <c r="BK962" s="372">
        <v>11.954000000000001</v>
      </c>
      <c r="BL962" s="372">
        <v>13.005000000000001</v>
      </c>
      <c r="BM962" s="372">
        <v>14.180999999999999</v>
      </c>
      <c r="BN962" s="372">
        <v>14.869</v>
      </c>
      <c r="BO962" s="372">
        <v>15.361000000000001</v>
      </c>
      <c r="BP962" s="372">
        <v>16.13</v>
      </c>
      <c r="BQ962" s="372">
        <v>16.655999999999999</v>
      </c>
      <c r="BR962" s="372">
        <v>17.713000000000001</v>
      </c>
      <c r="BS962" s="372">
        <v>19.739999999999998</v>
      </c>
    </row>
    <row r="963" spans="1:71" x14ac:dyDescent="0.2">
      <c r="A963" s="265">
        <f t="shared" ref="A963:A1026" si="462">W963</f>
        <v>13.2965</v>
      </c>
      <c r="B963" s="265">
        <f t="shared" ref="B963:B1026" si="463">V963</f>
        <v>12.249000000000001</v>
      </c>
      <c r="C963" s="265">
        <f t="shared" si="440"/>
        <v>14.452</v>
      </c>
      <c r="D963" s="265">
        <f t="shared" ref="D963:D1026" si="464">L963</f>
        <v>961</v>
      </c>
      <c r="E963" s="373">
        <f t="shared" ref="E963:E1026" si="465">D963/(365.25/12)</f>
        <v>31.572895277207394</v>
      </c>
      <c r="F963" s="373">
        <f t="shared" ref="F963:F1026" si="466">D963/365.25</f>
        <v>2.6310746064339492</v>
      </c>
      <c r="G963" s="373">
        <f t="shared" ref="G963:G1026" si="467">E963+9</f>
        <v>40.572895277207394</v>
      </c>
      <c r="H963" s="374">
        <f t="shared" ref="H963:H1026" si="468">$G963^gamma_drug1/(G963^gamma+(AGE_50_drug1+9)^gamma_drug1)</f>
        <v>0.99721301399133044</v>
      </c>
      <c r="I963" s="374">
        <f t="shared" si="441"/>
        <v>0.96618537396782378</v>
      </c>
      <c r="J963" s="374">
        <f t="shared" si="442"/>
        <v>0.97233259313344167</v>
      </c>
      <c r="K963" s="265" cm="1">
        <f t="array" ref="K963">$G963^gamma_drug4/($G963^gamma_drug4+(AGE_50_drug4+9)^gamma_drug4)</f>
        <v>1</v>
      </c>
      <c r="L963" s="264">
        <f t="shared" si="443"/>
        <v>961</v>
      </c>
      <c r="M963" s="264">
        <f t="shared" si="444"/>
        <v>-0.18165000000000001</v>
      </c>
      <c r="N963" s="264">
        <f t="shared" si="445"/>
        <v>13.2963</v>
      </c>
      <c r="O963" s="264">
        <f t="shared" si="446"/>
        <v>0.122665</v>
      </c>
      <c r="P963" s="264">
        <f t="shared" si="447"/>
        <v>9.2184999999999988</v>
      </c>
      <c r="Q963" s="264">
        <f t="shared" si="448"/>
        <v>10.069500000000001</v>
      </c>
      <c r="R963" s="264">
        <f t="shared" si="449"/>
        <v>10.609</v>
      </c>
      <c r="S963" s="264">
        <f t="shared" si="450"/>
        <v>10.9085</v>
      </c>
      <c r="T963" s="264">
        <f t="shared" si="451"/>
        <v>11.388999999999999</v>
      </c>
      <c r="U963" s="264">
        <f t="shared" si="452"/>
        <v>11.727499999999999</v>
      </c>
      <c r="V963" s="264">
        <f t="shared" si="453"/>
        <v>12.249000000000001</v>
      </c>
      <c r="W963" s="264">
        <f t="shared" si="454"/>
        <v>13.2965</v>
      </c>
      <c r="X963" s="264">
        <f t="shared" si="455"/>
        <v>14.452</v>
      </c>
      <c r="Y963" s="264">
        <f t="shared" si="456"/>
        <v>15.121500000000001</v>
      </c>
      <c r="Z963" s="264">
        <f t="shared" si="457"/>
        <v>15.596</v>
      </c>
      <c r="AA963" s="264">
        <f t="shared" si="458"/>
        <v>16.332000000000001</v>
      </c>
      <c r="AB963" s="264">
        <f t="shared" si="459"/>
        <v>16.832500000000003</v>
      </c>
      <c r="AC963" s="264">
        <f t="shared" si="460"/>
        <v>17.829000000000001</v>
      </c>
      <c r="AD963" s="264">
        <f t="shared" si="461"/>
        <v>19.709</v>
      </c>
      <c r="AF963" s="266">
        <v>961</v>
      </c>
      <c r="AG963" s="266">
        <v>-5.0200000000000002E-2</v>
      </c>
      <c r="AH963" s="266">
        <v>13.5815</v>
      </c>
      <c r="AI963" s="266">
        <v>0.11872000000000001</v>
      </c>
      <c r="AJ963" s="266">
        <v>9.4420000000000002</v>
      </c>
      <c r="AK963" s="266">
        <v>10.323</v>
      </c>
      <c r="AL963" s="266">
        <v>10.877000000000001</v>
      </c>
      <c r="AM963" s="266">
        <v>11.183</v>
      </c>
      <c r="AN963" s="266">
        <v>11.670999999999999</v>
      </c>
      <c r="AO963" s="266">
        <v>12.013999999999999</v>
      </c>
      <c r="AP963" s="266">
        <v>12.538</v>
      </c>
      <c r="AQ963" s="266">
        <v>13.582000000000001</v>
      </c>
      <c r="AR963" s="266">
        <v>14.715999999999999</v>
      </c>
      <c r="AS963" s="266">
        <v>15.366</v>
      </c>
      <c r="AT963" s="266">
        <v>15.823</v>
      </c>
      <c r="AU963" s="266">
        <v>16.526</v>
      </c>
      <c r="AV963" s="266">
        <v>17.001000000000001</v>
      </c>
      <c r="AW963" s="266">
        <v>17.936</v>
      </c>
      <c r="AX963" s="266">
        <v>19.667999999999999</v>
      </c>
      <c r="BA963" s="372">
        <v>961</v>
      </c>
      <c r="BB963" s="372">
        <v>-0.31309999999999999</v>
      </c>
      <c r="BC963" s="372">
        <v>13.011100000000001</v>
      </c>
      <c r="BD963" s="372">
        <v>0.12661</v>
      </c>
      <c r="BE963" s="372">
        <v>8.9949999999999992</v>
      </c>
      <c r="BF963" s="372">
        <v>9.8160000000000007</v>
      </c>
      <c r="BG963" s="372">
        <v>10.340999999999999</v>
      </c>
      <c r="BH963" s="372">
        <v>10.634</v>
      </c>
      <c r="BI963" s="372">
        <v>11.106999999999999</v>
      </c>
      <c r="BJ963" s="372">
        <v>11.441000000000001</v>
      </c>
      <c r="BK963" s="372">
        <v>11.96</v>
      </c>
      <c r="BL963" s="372">
        <v>13.010999999999999</v>
      </c>
      <c r="BM963" s="372">
        <v>14.188000000000001</v>
      </c>
      <c r="BN963" s="372">
        <v>14.877000000000001</v>
      </c>
      <c r="BO963" s="372">
        <v>15.369</v>
      </c>
      <c r="BP963" s="372">
        <v>16.138000000000002</v>
      </c>
      <c r="BQ963" s="372">
        <v>16.664000000000001</v>
      </c>
      <c r="BR963" s="372">
        <v>17.722000000000001</v>
      </c>
      <c r="BS963" s="372">
        <v>19.75</v>
      </c>
    </row>
    <row r="964" spans="1:71" x14ac:dyDescent="0.2">
      <c r="A964" s="265">
        <f t="shared" si="462"/>
        <v>13.302</v>
      </c>
      <c r="B964" s="265">
        <f t="shared" si="463"/>
        <v>12.2545</v>
      </c>
      <c r="C964" s="265">
        <f t="shared" si="440"/>
        <v>14.459</v>
      </c>
      <c r="D964" s="265">
        <f t="shared" si="464"/>
        <v>962</v>
      </c>
      <c r="E964" s="373">
        <f t="shared" si="465"/>
        <v>31.605749486652979</v>
      </c>
      <c r="F964" s="373">
        <f t="shared" si="466"/>
        <v>2.6338124572210813</v>
      </c>
      <c r="G964" s="373">
        <f t="shared" si="467"/>
        <v>40.605749486652982</v>
      </c>
      <c r="H964" s="374">
        <f t="shared" si="468"/>
        <v>0.99722278256432129</v>
      </c>
      <c r="I964" s="374">
        <f t="shared" si="441"/>
        <v>0.96626514705276356</v>
      </c>
      <c r="J964" s="374">
        <f t="shared" si="442"/>
        <v>0.97238915246186908</v>
      </c>
      <c r="K964" s="265" cm="1">
        <f t="array" ref="K964">$G964^gamma_drug4/($G964^gamma_drug4+(AGE_50_drug4+9)^gamma_drug4)</f>
        <v>1</v>
      </c>
      <c r="L964" s="264">
        <f t="shared" si="443"/>
        <v>962</v>
      </c>
      <c r="M964" s="264">
        <f t="shared" si="444"/>
        <v>-0.1817</v>
      </c>
      <c r="N964" s="264">
        <f t="shared" si="445"/>
        <v>13.302350000000001</v>
      </c>
      <c r="O964" s="264">
        <f t="shared" si="446"/>
        <v>0.12268499999999999</v>
      </c>
      <c r="P964" s="264">
        <f t="shared" si="447"/>
        <v>9.2225000000000001</v>
      </c>
      <c r="Q964" s="264">
        <f t="shared" si="448"/>
        <v>10.074</v>
      </c>
      <c r="R964" s="264">
        <f t="shared" si="449"/>
        <v>10.6135</v>
      </c>
      <c r="S964" s="264">
        <f t="shared" si="450"/>
        <v>10.913</v>
      </c>
      <c r="T964" s="264">
        <f t="shared" si="451"/>
        <v>11.394</v>
      </c>
      <c r="U964" s="264">
        <f t="shared" si="452"/>
        <v>11.7325</v>
      </c>
      <c r="V964" s="264">
        <f t="shared" si="453"/>
        <v>12.2545</v>
      </c>
      <c r="W964" s="264">
        <f t="shared" si="454"/>
        <v>13.302</v>
      </c>
      <c r="X964" s="264">
        <f t="shared" si="455"/>
        <v>14.459</v>
      </c>
      <c r="Y964" s="264">
        <f t="shared" si="456"/>
        <v>15.128499999999999</v>
      </c>
      <c r="Z964" s="264">
        <f t="shared" si="457"/>
        <v>15.603</v>
      </c>
      <c r="AA964" s="264">
        <f t="shared" si="458"/>
        <v>16.34</v>
      </c>
      <c r="AB964" s="264">
        <f t="shared" si="459"/>
        <v>16.841000000000001</v>
      </c>
      <c r="AC964" s="264">
        <f t="shared" si="460"/>
        <v>17.8385</v>
      </c>
      <c r="AD964" s="264">
        <f t="shared" si="461"/>
        <v>19.7195</v>
      </c>
      <c r="AF964" s="266">
        <v>962</v>
      </c>
      <c r="AG964" s="266">
        <v>-5.0299999999999997E-2</v>
      </c>
      <c r="AH964" s="266">
        <v>13.587300000000001</v>
      </c>
      <c r="AI964" s="266">
        <v>0.11874</v>
      </c>
      <c r="AJ964" s="266">
        <v>9.4459999999999997</v>
      </c>
      <c r="AK964" s="266">
        <v>10.327</v>
      </c>
      <c r="AL964" s="266">
        <v>10.881</v>
      </c>
      <c r="AM964" s="266">
        <v>11.186999999999999</v>
      </c>
      <c r="AN964" s="266">
        <v>11.676</v>
      </c>
      <c r="AO964" s="266">
        <v>12.019</v>
      </c>
      <c r="AP964" s="266">
        <v>12.544</v>
      </c>
      <c r="AQ964" s="266">
        <v>13.587</v>
      </c>
      <c r="AR964" s="266">
        <v>14.723000000000001</v>
      </c>
      <c r="AS964" s="266">
        <v>15.372999999999999</v>
      </c>
      <c r="AT964" s="266">
        <v>15.83</v>
      </c>
      <c r="AU964" s="266">
        <v>16.533999999999999</v>
      </c>
      <c r="AV964" s="266">
        <v>17.009</v>
      </c>
      <c r="AW964" s="266">
        <v>17.945</v>
      </c>
      <c r="AX964" s="266">
        <v>19.678000000000001</v>
      </c>
      <c r="BA964" s="372">
        <v>962</v>
      </c>
      <c r="BB964" s="372">
        <v>-0.31309999999999999</v>
      </c>
      <c r="BC964" s="372">
        <v>13.0174</v>
      </c>
      <c r="BD964" s="372">
        <v>0.12662999999999999</v>
      </c>
      <c r="BE964" s="372">
        <v>8.9990000000000006</v>
      </c>
      <c r="BF964" s="372">
        <v>9.8209999999999997</v>
      </c>
      <c r="BG964" s="372">
        <v>10.346</v>
      </c>
      <c r="BH964" s="372">
        <v>10.638999999999999</v>
      </c>
      <c r="BI964" s="372">
        <v>11.112</v>
      </c>
      <c r="BJ964" s="372">
        <v>11.446</v>
      </c>
      <c r="BK964" s="372">
        <v>11.965</v>
      </c>
      <c r="BL964" s="372">
        <v>13.016999999999999</v>
      </c>
      <c r="BM964" s="372">
        <v>14.195</v>
      </c>
      <c r="BN964" s="372">
        <v>14.884</v>
      </c>
      <c r="BO964" s="372">
        <v>15.375999999999999</v>
      </c>
      <c r="BP964" s="372">
        <v>16.146000000000001</v>
      </c>
      <c r="BQ964" s="372">
        <v>16.672999999999998</v>
      </c>
      <c r="BR964" s="372">
        <v>17.731999999999999</v>
      </c>
      <c r="BS964" s="372">
        <v>19.760999999999999</v>
      </c>
    </row>
    <row r="965" spans="1:71" x14ac:dyDescent="0.2">
      <c r="A965" s="265">
        <f t="shared" si="462"/>
        <v>13.308499999999999</v>
      </c>
      <c r="B965" s="265">
        <f t="shared" si="463"/>
        <v>12.26</v>
      </c>
      <c r="C965" s="265">
        <f t="shared" si="440"/>
        <v>14.465499999999999</v>
      </c>
      <c r="D965" s="265">
        <f t="shared" si="464"/>
        <v>963</v>
      </c>
      <c r="E965" s="373">
        <f t="shared" si="465"/>
        <v>31.638603696098563</v>
      </c>
      <c r="F965" s="373">
        <f t="shared" si="466"/>
        <v>2.6365503080082138</v>
      </c>
      <c r="G965" s="373">
        <f t="shared" si="467"/>
        <v>40.638603696098563</v>
      </c>
      <c r="H965" s="374">
        <f t="shared" si="468"/>
        <v>0.99723250913362937</v>
      </c>
      <c r="I965" s="374">
        <f t="shared" si="441"/>
        <v>0.96634467419977577</v>
      </c>
      <c r="J965" s="374">
        <f t="shared" si="442"/>
        <v>0.97244555383737263</v>
      </c>
      <c r="K965" s="265" cm="1">
        <f t="array" ref="K965">$G965^gamma_drug4/($G965^gamma_drug4+(AGE_50_drug4+9)^gamma_drug4)</f>
        <v>1</v>
      </c>
      <c r="L965" s="264">
        <f t="shared" si="443"/>
        <v>963</v>
      </c>
      <c r="M965" s="264">
        <f t="shared" si="444"/>
        <v>-0.18184999999999998</v>
      </c>
      <c r="N965" s="264">
        <f t="shared" si="445"/>
        <v>13.308399999999999</v>
      </c>
      <c r="O965" s="264">
        <f t="shared" si="446"/>
        <v>0.12270500000000001</v>
      </c>
      <c r="P965" s="264">
        <f t="shared" si="447"/>
        <v>9.2259999999999991</v>
      </c>
      <c r="Q965" s="264">
        <f t="shared" si="448"/>
        <v>10.077999999999999</v>
      </c>
      <c r="R965" s="264">
        <f t="shared" si="449"/>
        <v>10.618500000000001</v>
      </c>
      <c r="S965" s="264">
        <f t="shared" si="450"/>
        <v>10.917999999999999</v>
      </c>
      <c r="T965" s="264">
        <f t="shared" si="451"/>
        <v>11.399000000000001</v>
      </c>
      <c r="U965" s="264">
        <f t="shared" si="452"/>
        <v>11.737500000000001</v>
      </c>
      <c r="V965" s="264">
        <f t="shared" si="453"/>
        <v>12.26</v>
      </c>
      <c r="W965" s="264">
        <f t="shared" si="454"/>
        <v>13.308499999999999</v>
      </c>
      <c r="X965" s="264">
        <f t="shared" si="455"/>
        <v>14.465499999999999</v>
      </c>
      <c r="Y965" s="264">
        <f t="shared" si="456"/>
        <v>15.1355</v>
      </c>
      <c r="Z965" s="264">
        <f t="shared" si="457"/>
        <v>15.6105</v>
      </c>
      <c r="AA965" s="264">
        <f t="shared" si="458"/>
        <v>16.347999999999999</v>
      </c>
      <c r="AB965" s="264">
        <f t="shared" si="459"/>
        <v>16.849499999999999</v>
      </c>
      <c r="AC965" s="264">
        <f t="shared" si="460"/>
        <v>17.847000000000001</v>
      </c>
      <c r="AD965" s="264">
        <f t="shared" si="461"/>
        <v>19.730499999999999</v>
      </c>
      <c r="AF965" s="266">
        <v>963</v>
      </c>
      <c r="AG965" s="266">
        <v>-5.0500000000000003E-2</v>
      </c>
      <c r="AH965" s="266">
        <v>13.5931</v>
      </c>
      <c r="AI965" s="266">
        <v>0.11876</v>
      </c>
      <c r="AJ965" s="266">
        <v>9.4489999999999998</v>
      </c>
      <c r="AK965" s="266">
        <v>10.331</v>
      </c>
      <c r="AL965" s="266">
        <v>10.885999999999999</v>
      </c>
      <c r="AM965" s="266">
        <v>11.192</v>
      </c>
      <c r="AN965" s="266">
        <v>11.680999999999999</v>
      </c>
      <c r="AO965" s="266">
        <v>12.023</v>
      </c>
      <c r="AP965" s="266">
        <v>12.548999999999999</v>
      </c>
      <c r="AQ965" s="266">
        <v>13.593</v>
      </c>
      <c r="AR965" s="266">
        <v>14.728999999999999</v>
      </c>
      <c r="AS965" s="266">
        <v>15.379</v>
      </c>
      <c r="AT965" s="266">
        <v>15.837</v>
      </c>
      <c r="AU965" s="266">
        <v>16.542000000000002</v>
      </c>
      <c r="AV965" s="266">
        <v>17.016999999999999</v>
      </c>
      <c r="AW965" s="266">
        <v>17.952999999999999</v>
      </c>
      <c r="AX965" s="266">
        <v>19.687999999999999</v>
      </c>
      <c r="BA965" s="372">
        <v>963</v>
      </c>
      <c r="BB965" s="372">
        <v>-0.31319999999999998</v>
      </c>
      <c r="BC965" s="372">
        <v>13.0237</v>
      </c>
      <c r="BD965" s="372">
        <v>0.12665000000000001</v>
      </c>
      <c r="BE965" s="372">
        <v>9.0030000000000001</v>
      </c>
      <c r="BF965" s="372">
        <v>9.8249999999999993</v>
      </c>
      <c r="BG965" s="372">
        <v>10.351000000000001</v>
      </c>
      <c r="BH965" s="372">
        <v>10.644</v>
      </c>
      <c r="BI965" s="372">
        <v>11.117000000000001</v>
      </c>
      <c r="BJ965" s="372">
        <v>11.452</v>
      </c>
      <c r="BK965" s="372">
        <v>11.971</v>
      </c>
      <c r="BL965" s="372">
        <v>13.023999999999999</v>
      </c>
      <c r="BM965" s="372">
        <v>14.202</v>
      </c>
      <c r="BN965" s="372">
        <v>14.891999999999999</v>
      </c>
      <c r="BO965" s="372">
        <v>15.384</v>
      </c>
      <c r="BP965" s="372">
        <v>16.154</v>
      </c>
      <c r="BQ965" s="372">
        <v>16.681999999999999</v>
      </c>
      <c r="BR965" s="372">
        <v>17.741</v>
      </c>
      <c r="BS965" s="372">
        <v>19.773</v>
      </c>
    </row>
    <row r="966" spans="1:71" x14ac:dyDescent="0.2">
      <c r="A966" s="265">
        <f t="shared" si="462"/>
        <v>13.314499999999999</v>
      </c>
      <c r="B966" s="265">
        <f t="shared" si="463"/>
        <v>12.265499999999999</v>
      </c>
      <c r="C966" s="265">
        <f t="shared" si="440"/>
        <v>14.4725</v>
      </c>
      <c r="D966" s="265">
        <f t="shared" si="464"/>
        <v>964</v>
      </c>
      <c r="E966" s="373">
        <f t="shared" si="465"/>
        <v>31.671457905544148</v>
      </c>
      <c r="F966" s="373">
        <f t="shared" si="466"/>
        <v>2.6392881587953458</v>
      </c>
      <c r="G966" s="373">
        <f t="shared" si="467"/>
        <v>40.671457905544145</v>
      </c>
      <c r="H966" s="374">
        <f t="shared" si="468"/>
        <v>0.99724219391294211</v>
      </c>
      <c r="I966" s="374">
        <f t="shared" si="441"/>
        <v>0.9664239563342012</v>
      </c>
      <c r="J966" s="374">
        <f t="shared" si="442"/>
        <v>0.97250179781489288</v>
      </c>
      <c r="K966" s="265" cm="1">
        <f t="array" ref="K966">$G966^gamma_drug4/($G966^gamma_drug4+(AGE_50_drug4+9)^gamma_drug4)</f>
        <v>1</v>
      </c>
      <c r="L966" s="264">
        <f t="shared" si="443"/>
        <v>964</v>
      </c>
      <c r="M966" s="264">
        <f t="shared" si="444"/>
        <v>-0.18189999999999998</v>
      </c>
      <c r="N966" s="264">
        <f t="shared" si="445"/>
        <v>13.314450000000001</v>
      </c>
      <c r="O966" s="264">
        <f t="shared" si="446"/>
        <v>0.12271499999999999</v>
      </c>
      <c r="P966" s="264">
        <f t="shared" si="447"/>
        <v>9.23</v>
      </c>
      <c r="Q966" s="264">
        <f t="shared" si="448"/>
        <v>10.083</v>
      </c>
      <c r="R966" s="264">
        <f t="shared" si="449"/>
        <v>10.6225</v>
      </c>
      <c r="S966" s="264">
        <f t="shared" si="450"/>
        <v>10.922499999999999</v>
      </c>
      <c r="T966" s="264">
        <f t="shared" si="451"/>
        <v>11.404</v>
      </c>
      <c r="U966" s="264">
        <f t="shared" si="452"/>
        <v>11.7425</v>
      </c>
      <c r="V966" s="264">
        <f t="shared" si="453"/>
        <v>12.265499999999999</v>
      </c>
      <c r="W966" s="264">
        <f t="shared" si="454"/>
        <v>13.314499999999999</v>
      </c>
      <c r="X966" s="264">
        <f t="shared" si="455"/>
        <v>14.4725</v>
      </c>
      <c r="Y966" s="264">
        <f t="shared" si="456"/>
        <v>15.142499999999998</v>
      </c>
      <c r="Z966" s="264">
        <f t="shared" si="457"/>
        <v>15.617999999999999</v>
      </c>
      <c r="AA966" s="264">
        <f t="shared" si="458"/>
        <v>16.356000000000002</v>
      </c>
      <c r="AB966" s="264">
        <f t="shared" si="459"/>
        <v>16.856999999999999</v>
      </c>
      <c r="AC966" s="264">
        <f t="shared" si="460"/>
        <v>17.856000000000002</v>
      </c>
      <c r="AD966" s="264">
        <f t="shared" si="461"/>
        <v>19.740000000000002</v>
      </c>
      <c r="AF966" s="266">
        <v>964</v>
      </c>
      <c r="AG966" s="266">
        <v>-5.0599999999999999E-2</v>
      </c>
      <c r="AH966" s="266">
        <v>13.5989</v>
      </c>
      <c r="AI966" s="266">
        <v>0.11877</v>
      </c>
      <c r="AJ966" s="266">
        <v>9.4529999999999994</v>
      </c>
      <c r="AK966" s="266">
        <v>10.336</v>
      </c>
      <c r="AL966" s="266">
        <v>10.89</v>
      </c>
      <c r="AM966" s="266">
        <v>11.196</v>
      </c>
      <c r="AN966" s="266">
        <v>11.686</v>
      </c>
      <c r="AO966" s="266">
        <v>12.028</v>
      </c>
      <c r="AP966" s="266">
        <v>12.554</v>
      </c>
      <c r="AQ966" s="266">
        <v>13.599</v>
      </c>
      <c r="AR966" s="266">
        <v>14.736000000000001</v>
      </c>
      <c r="AS966" s="266">
        <v>15.385999999999999</v>
      </c>
      <c r="AT966" s="266">
        <v>15.843999999999999</v>
      </c>
      <c r="AU966" s="266">
        <v>16.548999999999999</v>
      </c>
      <c r="AV966" s="266">
        <v>17.024000000000001</v>
      </c>
      <c r="AW966" s="266">
        <v>17.962</v>
      </c>
      <c r="AX966" s="266">
        <v>19.696999999999999</v>
      </c>
      <c r="BA966" s="372">
        <v>964</v>
      </c>
      <c r="BB966" s="372">
        <v>-0.31319999999999998</v>
      </c>
      <c r="BC966" s="372">
        <v>13.03</v>
      </c>
      <c r="BD966" s="372">
        <v>0.12665999999999999</v>
      </c>
      <c r="BE966" s="372">
        <v>9.0069999999999997</v>
      </c>
      <c r="BF966" s="372">
        <v>9.83</v>
      </c>
      <c r="BG966" s="372">
        <v>10.355</v>
      </c>
      <c r="BH966" s="372">
        <v>10.648999999999999</v>
      </c>
      <c r="BI966" s="372">
        <v>11.122</v>
      </c>
      <c r="BJ966" s="372">
        <v>11.457000000000001</v>
      </c>
      <c r="BK966" s="372">
        <v>11.977</v>
      </c>
      <c r="BL966" s="372">
        <v>13.03</v>
      </c>
      <c r="BM966" s="372">
        <v>14.209</v>
      </c>
      <c r="BN966" s="372">
        <v>14.898999999999999</v>
      </c>
      <c r="BO966" s="372">
        <v>15.391999999999999</v>
      </c>
      <c r="BP966" s="372">
        <v>16.163</v>
      </c>
      <c r="BQ966" s="372">
        <v>16.690000000000001</v>
      </c>
      <c r="BR966" s="372">
        <v>17.75</v>
      </c>
      <c r="BS966" s="372">
        <v>19.783000000000001</v>
      </c>
    </row>
    <row r="967" spans="1:71" x14ac:dyDescent="0.2">
      <c r="A967" s="265">
        <f t="shared" si="462"/>
        <v>13.320499999999999</v>
      </c>
      <c r="B967" s="265">
        <f t="shared" si="463"/>
        <v>12.270499999999998</v>
      </c>
      <c r="C967" s="265">
        <f t="shared" si="440"/>
        <v>14.478999999999999</v>
      </c>
      <c r="D967" s="265">
        <f t="shared" si="464"/>
        <v>965</v>
      </c>
      <c r="E967" s="373">
        <f t="shared" si="465"/>
        <v>31.704312114989733</v>
      </c>
      <c r="F967" s="373">
        <f t="shared" si="466"/>
        <v>2.6420260095824779</v>
      </c>
      <c r="G967" s="373">
        <f t="shared" si="467"/>
        <v>40.704312114989733</v>
      </c>
      <c r="H967" s="374">
        <f t="shared" si="468"/>
        <v>0.99725183711469345</v>
      </c>
      <c r="I967" s="374">
        <f t="shared" si="441"/>
        <v>0.96650299437732345</v>
      </c>
      <c r="J967" s="374">
        <f t="shared" si="442"/>
        <v>0.97255788494703954</v>
      </c>
      <c r="K967" s="265" cm="1">
        <f t="array" ref="K967">$G967^gamma_drug4/($G967^gamma_drug4+(AGE_50_drug4+9)^gamma_drug4)</f>
        <v>1</v>
      </c>
      <c r="L967" s="264">
        <f t="shared" si="443"/>
        <v>965</v>
      </c>
      <c r="M967" s="264">
        <f t="shared" si="444"/>
        <v>-0.18200000000000002</v>
      </c>
      <c r="N967" s="264">
        <f t="shared" si="445"/>
        <v>13.320499999999999</v>
      </c>
      <c r="O967" s="264">
        <f t="shared" si="446"/>
        <v>0.122735</v>
      </c>
      <c r="P967" s="264">
        <f t="shared" si="447"/>
        <v>9.2334999999999994</v>
      </c>
      <c r="Q967" s="264">
        <f t="shared" si="448"/>
        <v>10.087</v>
      </c>
      <c r="R967" s="264">
        <f t="shared" si="449"/>
        <v>10.626999999999999</v>
      </c>
      <c r="S967" s="264">
        <f t="shared" si="450"/>
        <v>10.927</v>
      </c>
      <c r="T967" s="264">
        <f t="shared" si="451"/>
        <v>11.4085</v>
      </c>
      <c r="U967" s="264">
        <f t="shared" si="452"/>
        <v>11.747499999999999</v>
      </c>
      <c r="V967" s="264">
        <f t="shared" si="453"/>
        <v>12.270499999999998</v>
      </c>
      <c r="W967" s="264">
        <f t="shared" si="454"/>
        <v>13.320499999999999</v>
      </c>
      <c r="X967" s="264">
        <f t="shared" si="455"/>
        <v>14.478999999999999</v>
      </c>
      <c r="Y967" s="264">
        <f t="shared" si="456"/>
        <v>15.15</v>
      </c>
      <c r="Z967" s="264">
        <f t="shared" si="457"/>
        <v>15.625500000000001</v>
      </c>
      <c r="AA967" s="264">
        <f t="shared" si="458"/>
        <v>16.363999999999997</v>
      </c>
      <c r="AB967" s="264">
        <f t="shared" si="459"/>
        <v>16.865500000000001</v>
      </c>
      <c r="AC967" s="264">
        <f t="shared" si="460"/>
        <v>17.865000000000002</v>
      </c>
      <c r="AD967" s="264">
        <f t="shared" si="461"/>
        <v>19.750500000000002</v>
      </c>
      <c r="AF967" s="266">
        <v>965</v>
      </c>
      <c r="AG967" s="266">
        <v>-5.0700000000000002E-2</v>
      </c>
      <c r="AH967" s="266">
        <v>13.604699999999999</v>
      </c>
      <c r="AI967" s="266">
        <v>0.11879000000000001</v>
      </c>
      <c r="AJ967" s="266">
        <v>9.4559999999999995</v>
      </c>
      <c r="AK967" s="266">
        <v>10.34</v>
      </c>
      <c r="AL967" s="266">
        <v>10.894</v>
      </c>
      <c r="AM967" s="266">
        <v>11.201000000000001</v>
      </c>
      <c r="AN967" s="266">
        <v>11.69</v>
      </c>
      <c r="AO967" s="266">
        <v>12.032999999999999</v>
      </c>
      <c r="AP967" s="266">
        <v>12.558999999999999</v>
      </c>
      <c r="AQ967" s="266">
        <v>13.605</v>
      </c>
      <c r="AR967" s="266">
        <v>14.742000000000001</v>
      </c>
      <c r="AS967" s="266">
        <v>15.393000000000001</v>
      </c>
      <c r="AT967" s="266">
        <v>15.851000000000001</v>
      </c>
      <c r="AU967" s="266">
        <v>16.556999999999999</v>
      </c>
      <c r="AV967" s="266">
        <v>17.032</v>
      </c>
      <c r="AW967" s="266">
        <v>17.97</v>
      </c>
      <c r="AX967" s="266">
        <v>19.707000000000001</v>
      </c>
      <c r="BA967" s="372">
        <v>965</v>
      </c>
      <c r="BB967" s="372">
        <v>-0.31330000000000002</v>
      </c>
      <c r="BC967" s="372">
        <v>13.036300000000001</v>
      </c>
      <c r="BD967" s="372">
        <v>0.12667999999999999</v>
      </c>
      <c r="BE967" s="372">
        <v>9.0109999999999992</v>
      </c>
      <c r="BF967" s="372">
        <v>9.8339999999999996</v>
      </c>
      <c r="BG967" s="372">
        <v>10.36</v>
      </c>
      <c r="BH967" s="372">
        <v>10.653</v>
      </c>
      <c r="BI967" s="372">
        <v>11.127000000000001</v>
      </c>
      <c r="BJ967" s="372">
        <v>11.462</v>
      </c>
      <c r="BK967" s="372">
        <v>11.981999999999999</v>
      </c>
      <c r="BL967" s="372">
        <v>13.036</v>
      </c>
      <c r="BM967" s="372">
        <v>14.215999999999999</v>
      </c>
      <c r="BN967" s="372">
        <v>14.907</v>
      </c>
      <c r="BO967" s="372">
        <v>15.4</v>
      </c>
      <c r="BP967" s="372">
        <v>16.170999999999999</v>
      </c>
      <c r="BQ967" s="372">
        <v>16.699000000000002</v>
      </c>
      <c r="BR967" s="372">
        <v>17.760000000000002</v>
      </c>
      <c r="BS967" s="372">
        <v>19.794</v>
      </c>
    </row>
    <row r="968" spans="1:71" x14ac:dyDescent="0.2">
      <c r="A968" s="265">
        <f t="shared" si="462"/>
        <v>13.327</v>
      </c>
      <c r="B968" s="265">
        <f t="shared" si="463"/>
        <v>12.276</v>
      </c>
      <c r="C968" s="265">
        <f t="shared" si="440"/>
        <v>14.486000000000001</v>
      </c>
      <c r="D968" s="265">
        <f t="shared" si="464"/>
        <v>966</v>
      </c>
      <c r="E968" s="373">
        <f t="shared" si="465"/>
        <v>31.737166324435318</v>
      </c>
      <c r="F968" s="373">
        <f t="shared" si="466"/>
        <v>2.64476386036961</v>
      </c>
      <c r="G968" s="373">
        <f t="shared" si="467"/>
        <v>40.737166324435321</v>
      </c>
      <c r="H968" s="374">
        <f t="shared" si="468"/>
        <v>0.99726143895007224</v>
      </c>
      <c r="I968" s="374">
        <f t="shared" si="441"/>
        <v>0.96658178924638938</v>
      </c>
      <c r="J968" s="374">
        <f t="shared" si="442"/>
        <v>0.97261381578410233</v>
      </c>
      <c r="K968" s="265" cm="1">
        <f t="array" ref="K968">$G968^gamma_drug4/($G968^gamma_drug4+(AGE_50_drug4+9)^gamma_drug4)</f>
        <v>1</v>
      </c>
      <c r="L968" s="264">
        <f t="shared" si="443"/>
        <v>966</v>
      </c>
      <c r="M968" s="264">
        <f t="shared" si="444"/>
        <v>-0.18215000000000001</v>
      </c>
      <c r="N968" s="264">
        <f t="shared" si="445"/>
        <v>13.326599999999999</v>
      </c>
      <c r="O968" s="264">
        <f t="shared" si="446"/>
        <v>0.122755</v>
      </c>
      <c r="P968" s="264">
        <f t="shared" si="447"/>
        <v>9.2375000000000007</v>
      </c>
      <c r="Q968" s="264">
        <f t="shared" si="448"/>
        <v>10.0915</v>
      </c>
      <c r="R968" s="264">
        <f t="shared" si="449"/>
        <v>10.632</v>
      </c>
      <c r="S968" s="264">
        <f t="shared" si="450"/>
        <v>10.9315</v>
      </c>
      <c r="T968" s="264">
        <f t="shared" si="451"/>
        <v>11.413499999999999</v>
      </c>
      <c r="U968" s="264">
        <f t="shared" si="452"/>
        <v>11.753</v>
      </c>
      <c r="V968" s="264">
        <f t="shared" si="453"/>
        <v>12.276</v>
      </c>
      <c r="W968" s="264">
        <f t="shared" si="454"/>
        <v>13.327</v>
      </c>
      <c r="X968" s="264">
        <f t="shared" si="455"/>
        <v>14.486000000000001</v>
      </c>
      <c r="Y968" s="264">
        <f t="shared" si="456"/>
        <v>15.157</v>
      </c>
      <c r="Z968" s="264">
        <f t="shared" si="457"/>
        <v>15.632999999999999</v>
      </c>
      <c r="AA968" s="264">
        <f t="shared" si="458"/>
        <v>16.372</v>
      </c>
      <c r="AB968" s="264">
        <f t="shared" si="459"/>
        <v>16.873999999999999</v>
      </c>
      <c r="AC968" s="264">
        <f t="shared" si="460"/>
        <v>17.874499999999998</v>
      </c>
      <c r="AD968" s="264">
        <f t="shared" si="461"/>
        <v>19.760999999999999</v>
      </c>
      <c r="AF968" s="266">
        <v>966</v>
      </c>
      <c r="AG968" s="266">
        <v>-5.0900000000000001E-2</v>
      </c>
      <c r="AH968" s="266">
        <v>13.6105</v>
      </c>
      <c r="AI968" s="266">
        <v>0.11881</v>
      </c>
      <c r="AJ968" s="266">
        <v>9.4600000000000009</v>
      </c>
      <c r="AK968" s="266">
        <v>10.343999999999999</v>
      </c>
      <c r="AL968" s="266">
        <v>10.898999999999999</v>
      </c>
      <c r="AM968" s="266">
        <v>11.205</v>
      </c>
      <c r="AN968" s="266">
        <v>11.695</v>
      </c>
      <c r="AO968" s="266">
        <v>12.038</v>
      </c>
      <c r="AP968" s="266">
        <v>12.564</v>
      </c>
      <c r="AQ968" s="266">
        <v>13.611000000000001</v>
      </c>
      <c r="AR968" s="266">
        <v>14.749000000000001</v>
      </c>
      <c r="AS968" s="266">
        <v>15.4</v>
      </c>
      <c r="AT968" s="266">
        <v>15.858000000000001</v>
      </c>
      <c r="AU968" s="266">
        <v>16.564</v>
      </c>
      <c r="AV968" s="266">
        <v>17.04</v>
      </c>
      <c r="AW968" s="266">
        <v>17.978999999999999</v>
      </c>
      <c r="AX968" s="266">
        <v>19.716999999999999</v>
      </c>
      <c r="BA968" s="372">
        <v>966</v>
      </c>
      <c r="BB968" s="372">
        <v>-0.31340000000000001</v>
      </c>
      <c r="BC968" s="372">
        <v>13.0427</v>
      </c>
      <c r="BD968" s="372">
        <v>0.12670000000000001</v>
      </c>
      <c r="BE968" s="372">
        <v>9.0150000000000006</v>
      </c>
      <c r="BF968" s="372">
        <v>9.8390000000000004</v>
      </c>
      <c r="BG968" s="372">
        <v>10.365</v>
      </c>
      <c r="BH968" s="372">
        <v>10.657999999999999</v>
      </c>
      <c r="BI968" s="372">
        <v>11.132</v>
      </c>
      <c r="BJ968" s="372">
        <v>11.468</v>
      </c>
      <c r="BK968" s="372">
        <v>11.988</v>
      </c>
      <c r="BL968" s="372">
        <v>13.042999999999999</v>
      </c>
      <c r="BM968" s="372">
        <v>14.223000000000001</v>
      </c>
      <c r="BN968" s="372">
        <v>14.914</v>
      </c>
      <c r="BO968" s="372">
        <v>15.407999999999999</v>
      </c>
      <c r="BP968" s="372">
        <v>16.18</v>
      </c>
      <c r="BQ968" s="372">
        <v>16.707999999999998</v>
      </c>
      <c r="BR968" s="372">
        <v>17.77</v>
      </c>
      <c r="BS968" s="372">
        <v>19.805</v>
      </c>
    </row>
    <row r="969" spans="1:71" x14ac:dyDescent="0.2">
      <c r="A969" s="265">
        <f t="shared" si="462"/>
        <v>13.3325</v>
      </c>
      <c r="B969" s="265">
        <f t="shared" si="463"/>
        <v>12.282</v>
      </c>
      <c r="C969" s="265">
        <f t="shared" si="440"/>
        <v>14.4925</v>
      </c>
      <c r="D969" s="265">
        <f t="shared" si="464"/>
        <v>967</v>
      </c>
      <c r="E969" s="373">
        <f t="shared" si="465"/>
        <v>31.770020533880903</v>
      </c>
      <c r="F969" s="373">
        <f t="shared" si="466"/>
        <v>2.647501711156742</v>
      </c>
      <c r="G969" s="373">
        <f t="shared" si="467"/>
        <v>40.770020533880903</v>
      </c>
      <c r="H969" s="374">
        <f t="shared" si="468"/>
        <v>0.99727099962903065</v>
      </c>
      <c r="I969" s="374">
        <f t="shared" si="441"/>
        <v>0.96666034185462868</v>
      </c>
      <c r="J969" s="374">
        <f t="shared" si="442"/>
        <v>0.97266959087406224</v>
      </c>
      <c r="K969" s="265" cm="1">
        <f t="array" ref="K969">$G969^gamma_drug4/($G969^gamma_drug4+(AGE_50_drug4+9)^gamma_drug4)</f>
        <v>1</v>
      </c>
      <c r="L969" s="264">
        <f t="shared" si="443"/>
        <v>967</v>
      </c>
      <c r="M969" s="264">
        <f t="shared" si="444"/>
        <v>-0.1822</v>
      </c>
      <c r="N969" s="264">
        <f t="shared" si="445"/>
        <v>13.332650000000001</v>
      </c>
      <c r="O969" s="264">
        <f t="shared" si="446"/>
        <v>0.12276999999999999</v>
      </c>
      <c r="P969" s="264">
        <f t="shared" si="447"/>
        <v>9.2415000000000003</v>
      </c>
      <c r="Q969" s="264">
        <f t="shared" si="448"/>
        <v>10.095500000000001</v>
      </c>
      <c r="R969" s="264">
        <f t="shared" si="449"/>
        <v>10.6365</v>
      </c>
      <c r="S969" s="264">
        <f t="shared" si="450"/>
        <v>10.936500000000001</v>
      </c>
      <c r="T969" s="264">
        <f t="shared" si="451"/>
        <v>11.419</v>
      </c>
      <c r="U969" s="264">
        <f t="shared" si="452"/>
        <v>11.757999999999999</v>
      </c>
      <c r="V969" s="264">
        <f t="shared" si="453"/>
        <v>12.282</v>
      </c>
      <c r="W969" s="264">
        <f t="shared" si="454"/>
        <v>13.3325</v>
      </c>
      <c r="X969" s="264">
        <f t="shared" si="455"/>
        <v>14.4925</v>
      </c>
      <c r="Y969" s="264">
        <f t="shared" si="456"/>
        <v>15.1645</v>
      </c>
      <c r="Z969" s="264">
        <f t="shared" si="457"/>
        <v>15.641</v>
      </c>
      <c r="AA969" s="264">
        <f t="shared" si="458"/>
        <v>16.38</v>
      </c>
      <c r="AB969" s="264">
        <f t="shared" si="459"/>
        <v>16.881999999999998</v>
      </c>
      <c r="AC969" s="264">
        <f t="shared" si="460"/>
        <v>17.882999999999999</v>
      </c>
      <c r="AD969" s="264">
        <f t="shared" si="461"/>
        <v>19.771000000000001</v>
      </c>
      <c r="AF969" s="266">
        <v>967</v>
      </c>
      <c r="AG969" s="266">
        <v>-5.0999999999999997E-2</v>
      </c>
      <c r="AH969" s="266">
        <v>13.616300000000001</v>
      </c>
      <c r="AI969" s="266">
        <v>0.11883000000000001</v>
      </c>
      <c r="AJ969" s="266">
        <v>9.4640000000000004</v>
      </c>
      <c r="AK969" s="266">
        <v>10.348000000000001</v>
      </c>
      <c r="AL969" s="266">
        <v>10.903</v>
      </c>
      <c r="AM969" s="266">
        <v>11.21</v>
      </c>
      <c r="AN969" s="266">
        <v>11.7</v>
      </c>
      <c r="AO969" s="266">
        <v>12.042999999999999</v>
      </c>
      <c r="AP969" s="266">
        <v>12.57</v>
      </c>
      <c r="AQ969" s="266">
        <v>13.616</v>
      </c>
      <c r="AR969" s="266">
        <v>14.755000000000001</v>
      </c>
      <c r="AS969" s="266">
        <v>15.407</v>
      </c>
      <c r="AT969" s="266">
        <v>15.866</v>
      </c>
      <c r="AU969" s="266">
        <v>16.571999999999999</v>
      </c>
      <c r="AV969" s="266">
        <v>17.047999999999998</v>
      </c>
      <c r="AW969" s="266">
        <v>17.986999999999998</v>
      </c>
      <c r="AX969" s="266">
        <v>19.725999999999999</v>
      </c>
      <c r="BA969" s="372">
        <v>967</v>
      </c>
      <c r="BB969" s="372">
        <v>-0.31340000000000001</v>
      </c>
      <c r="BC969" s="372">
        <v>13.048999999999999</v>
      </c>
      <c r="BD969" s="372">
        <v>0.12670999999999999</v>
      </c>
      <c r="BE969" s="372">
        <v>9.0190000000000001</v>
      </c>
      <c r="BF969" s="372">
        <v>9.843</v>
      </c>
      <c r="BG969" s="372">
        <v>10.37</v>
      </c>
      <c r="BH969" s="372">
        <v>10.663</v>
      </c>
      <c r="BI969" s="372">
        <v>11.138</v>
      </c>
      <c r="BJ969" s="372">
        <v>11.473000000000001</v>
      </c>
      <c r="BK969" s="372">
        <v>11.994</v>
      </c>
      <c r="BL969" s="372">
        <v>13.048999999999999</v>
      </c>
      <c r="BM969" s="372">
        <v>14.23</v>
      </c>
      <c r="BN969" s="372">
        <v>14.922000000000001</v>
      </c>
      <c r="BO969" s="372">
        <v>15.416</v>
      </c>
      <c r="BP969" s="372">
        <v>16.187999999999999</v>
      </c>
      <c r="BQ969" s="372">
        <v>16.716000000000001</v>
      </c>
      <c r="BR969" s="372">
        <v>17.779</v>
      </c>
      <c r="BS969" s="372">
        <v>19.815999999999999</v>
      </c>
    </row>
    <row r="970" spans="1:71" x14ac:dyDescent="0.2">
      <c r="A970" s="265">
        <f t="shared" si="462"/>
        <v>13.3385</v>
      </c>
      <c r="B970" s="265">
        <f t="shared" si="463"/>
        <v>12.286999999999999</v>
      </c>
      <c r="C970" s="265">
        <f t="shared" si="440"/>
        <v>14.498999999999999</v>
      </c>
      <c r="D970" s="265">
        <f t="shared" si="464"/>
        <v>968</v>
      </c>
      <c r="E970" s="373">
        <f t="shared" si="465"/>
        <v>31.802874743326488</v>
      </c>
      <c r="F970" s="373">
        <f t="shared" si="466"/>
        <v>2.6502395619438741</v>
      </c>
      <c r="G970" s="373">
        <f t="shared" si="467"/>
        <v>40.802874743326484</v>
      </c>
      <c r="H970" s="374">
        <f t="shared" si="468"/>
        <v>0.99728051936029249</v>
      </c>
      <c r="I970" s="374">
        <f t="shared" si="441"/>
        <v>0.96673865311127405</v>
      </c>
      <c r="J970" s="374">
        <f t="shared" si="442"/>
        <v>0.9727252107626031</v>
      </c>
      <c r="K970" s="265" cm="1">
        <f t="array" ref="K970">$G970^gamma_drug4/($G970^gamma_drug4+(AGE_50_drug4+9)^gamma_drug4)</f>
        <v>1</v>
      </c>
      <c r="L970" s="264">
        <f t="shared" si="443"/>
        <v>968</v>
      </c>
      <c r="M970" s="264">
        <f t="shared" si="444"/>
        <v>-0.18235000000000001</v>
      </c>
      <c r="N970" s="264">
        <f t="shared" si="445"/>
        <v>13.338650000000001</v>
      </c>
      <c r="O970" s="264">
        <f t="shared" si="446"/>
        <v>0.12279000000000001</v>
      </c>
      <c r="P970" s="264">
        <f t="shared" si="447"/>
        <v>9.245000000000001</v>
      </c>
      <c r="Q970" s="264">
        <f t="shared" si="448"/>
        <v>10.099499999999999</v>
      </c>
      <c r="R970" s="264">
        <f t="shared" si="449"/>
        <v>10.640499999999999</v>
      </c>
      <c r="S970" s="264">
        <f t="shared" si="450"/>
        <v>10.940999999999999</v>
      </c>
      <c r="T970" s="264">
        <f t="shared" si="451"/>
        <v>11.423500000000001</v>
      </c>
      <c r="U970" s="264">
        <f t="shared" si="452"/>
        <v>11.763500000000001</v>
      </c>
      <c r="V970" s="264">
        <f t="shared" si="453"/>
        <v>12.286999999999999</v>
      </c>
      <c r="W970" s="264">
        <f t="shared" si="454"/>
        <v>13.3385</v>
      </c>
      <c r="X970" s="264">
        <f t="shared" si="455"/>
        <v>14.498999999999999</v>
      </c>
      <c r="Y970" s="264">
        <f t="shared" si="456"/>
        <v>15.1715</v>
      </c>
      <c r="Z970" s="264">
        <f t="shared" si="457"/>
        <v>15.648</v>
      </c>
      <c r="AA970" s="264">
        <f t="shared" si="458"/>
        <v>16.387500000000003</v>
      </c>
      <c r="AB970" s="264">
        <f t="shared" si="459"/>
        <v>16.890500000000003</v>
      </c>
      <c r="AC970" s="264">
        <f t="shared" si="460"/>
        <v>17.891999999999999</v>
      </c>
      <c r="AD970" s="264">
        <f t="shared" si="461"/>
        <v>19.781500000000001</v>
      </c>
      <c r="AF970" s="266">
        <v>968</v>
      </c>
      <c r="AG970" s="266">
        <v>-5.1200000000000002E-2</v>
      </c>
      <c r="AH970" s="266">
        <v>13.622</v>
      </c>
      <c r="AI970" s="266">
        <v>0.11885</v>
      </c>
      <c r="AJ970" s="266">
        <v>9.4670000000000005</v>
      </c>
      <c r="AK970" s="266">
        <v>10.352</v>
      </c>
      <c r="AL970" s="266">
        <v>10.907</v>
      </c>
      <c r="AM970" s="266">
        <v>11.214</v>
      </c>
      <c r="AN970" s="266">
        <v>11.704000000000001</v>
      </c>
      <c r="AO970" s="266">
        <v>12.048</v>
      </c>
      <c r="AP970" s="266">
        <v>12.574999999999999</v>
      </c>
      <c r="AQ970" s="266">
        <v>13.622</v>
      </c>
      <c r="AR970" s="266">
        <v>14.760999999999999</v>
      </c>
      <c r="AS970" s="266">
        <v>15.414</v>
      </c>
      <c r="AT970" s="266">
        <v>15.872999999999999</v>
      </c>
      <c r="AU970" s="266">
        <v>16.579000000000001</v>
      </c>
      <c r="AV970" s="266">
        <v>17.056000000000001</v>
      </c>
      <c r="AW970" s="266">
        <v>17.995999999999999</v>
      </c>
      <c r="AX970" s="266">
        <v>19.736000000000001</v>
      </c>
      <c r="BA970" s="372">
        <v>968</v>
      </c>
      <c r="BB970" s="372">
        <v>-0.3135</v>
      </c>
      <c r="BC970" s="372">
        <v>13.055300000000001</v>
      </c>
      <c r="BD970" s="372">
        <v>0.12673000000000001</v>
      </c>
      <c r="BE970" s="372">
        <v>9.0229999999999997</v>
      </c>
      <c r="BF970" s="372">
        <v>9.8469999999999995</v>
      </c>
      <c r="BG970" s="372">
        <v>10.374000000000001</v>
      </c>
      <c r="BH970" s="372">
        <v>10.667999999999999</v>
      </c>
      <c r="BI970" s="372">
        <v>11.143000000000001</v>
      </c>
      <c r="BJ970" s="372">
        <v>11.478999999999999</v>
      </c>
      <c r="BK970" s="372">
        <v>11.999000000000001</v>
      </c>
      <c r="BL970" s="372">
        <v>13.055</v>
      </c>
      <c r="BM970" s="372">
        <v>14.237</v>
      </c>
      <c r="BN970" s="372">
        <v>14.929</v>
      </c>
      <c r="BO970" s="372">
        <v>15.423</v>
      </c>
      <c r="BP970" s="372">
        <v>16.196000000000002</v>
      </c>
      <c r="BQ970" s="372">
        <v>16.725000000000001</v>
      </c>
      <c r="BR970" s="372">
        <v>17.788</v>
      </c>
      <c r="BS970" s="372">
        <v>19.827000000000002</v>
      </c>
    </row>
    <row r="971" spans="1:71" x14ac:dyDescent="0.2">
      <c r="A971" s="265">
        <f t="shared" si="462"/>
        <v>13.344999999999999</v>
      </c>
      <c r="B971" s="265">
        <f t="shared" si="463"/>
        <v>12.2925</v>
      </c>
      <c r="C971" s="265">
        <f t="shared" si="440"/>
        <v>14.506</v>
      </c>
      <c r="D971" s="265">
        <f t="shared" si="464"/>
        <v>969</v>
      </c>
      <c r="E971" s="373">
        <f t="shared" si="465"/>
        <v>31.835728952772072</v>
      </c>
      <c r="F971" s="373">
        <f t="shared" si="466"/>
        <v>2.6529774127310062</v>
      </c>
      <c r="G971" s="373">
        <f t="shared" si="467"/>
        <v>40.835728952772072</v>
      </c>
      <c r="H971" s="374">
        <f t="shared" si="468"/>
        <v>0.99728999835136067</v>
      </c>
      <c r="I971" s="374">
        <f t="shared" si="441"/>
        <v>0.96681672392158036</v>
      </c>
      <c r="J971" s="374">
        <f t="shared" si="442"/>
        <v>0.97278067599312212</v>
      </c>
      <c r="K971" s="265" cm="1">
        <f t="array" ref="K971">$G971^gamma_drug4/($G971^gamma_drug4+(AGE_50_drug4+9)^gamma_drug4)</f>
        <v>1</v>
      </c>
      <c r="L971" s="264">
        <f t="shared" si="443"/>
        <v>969</v>
      </c>
      <c r="M971" s="264">
        <f t="shared" si="444"/>
        <v>-0.18240000000000001</v>
      </c>
      <c r="N971" s="264">
        <f t="shared" si="445"/>
        <v>13.3447</v>
      </c>
      <c r="O971" s="264">
        <f t="shared" si="446"/>
        <v>0.12281</v>
      </c>
      <c r="P971" s="264">
        <f t="shared" si="447"/>
        <v>9.2489999999999988</v>
      </c>
      <c r="Q971" s="264">
        <f t="shared" si="448"/>
        <v>10.103999999999999</v>
      </c>
      <c r="R971" s="264">
        <f t="shared" si="449"/>
        <v>10.645</v>
      </c>
      <c r="S971" s="264">
        <f t="shared" si="450"/>
        <v>10.945499999999999</v>
      </c>
      <c r="T971" s="264">
        <f t="shared" si="451"/>
        <v>11.4285</v>
      </c>
      <c r="U971" s="264">
        <f t="shared" si="452"/>
        <v>11.7685</v>
      </c>
      <c r="V971" s="264">
        <f t="shared" si="453"/>
        <v>12.2925</v>
      </c>
      <c r="W971" s="264">
        <f t="shared" si="454"/>
        <v>13.344999999999999</v>
      </c>
      <c r="X971" s="264">
        <f t="shared" si="455"/>
        <v>14.506</v>
      </c>
      <c r="Y971" s="264">
        <f t="shared" si="456"/>
        <v>15.178999999999998</v>
      </c>
      <c r="Z971" s="264">
        <f t="shared" si="457"/>
        <v>15.6555</v>
      </c>
      <c r="AA971" s="264">
        <f t="shared" si="458"/>
        <v>16.395499999999998</v>
      </c>
      <c r="AB971" s="264">
        <f t="shared" si="459"/>
        <v>16.899000000000001</v>
      </c>
      <c r="AC971" s="264">
        <f t="shared" si="460"/>
        <v>17.901499999999999</v>
      </c>
      <c r="AD971" s="264">
        <f t="shared" si="461"/>
        <v>19.792000000000002</v>
      </c>
      <c r="AF971" s="266">
        <v>969</v>
      </c>
      <c r="AG971" s="266">
        <v>-5.1299999999999998E-2</v>
      </c>
      <c r="AH971" s="266">
        <v>13.627800000000001</v>
      </c>
      <c r="AI971" s="266">
        <v>0.11887</v>
      </c>
      <c r="AJ971" s="266">
        <v>9.4710000000000001</v>
      </c>
      <c r="AK971" s="266">
        <v>10.356</v>
      </c>
      <c r="AL971" s="266">
        <v>10.911</v>
      </c>
      <c r="AM971" s="266">
        <v>11.218</v>
      </c>
      <c r="AN971" s="266">
        <v>11.709</v>
      </c>
      <c r="AO971" s="266">
        <v>12.053000000000001</v>
      </c>
      <c r="AP971" s="266">
        <v>12.58</v>
      </c>
      <c r="AQ971" s="266">
        <v>13.628</v>
      </c>
      <c r="AR971" s="266">
        <v>14.768000000000001</v>
      </c>
      <c r="AS971" s="266">
        <v>15.420999999999999</v>
      </c>
      <c r="AT971" s="266">
        <v>15.88</v>
      </c>
      <c r="AU971" s="266">
        <v>16.587</v>
      </c>
      <c r="AV971" s="266">
        <v>17.064</v>
      </c>
      <c r="AW971" s="266">
        <v>18.004999999999999</v>
      </c>
      <c r="AX971" s="266">
        <v>19.745999999999999</v>
      </c>
      <c r="BA971" s="372">
        <v>969</v>
      </c>
      <c r="BB971" s="372">
        <v>-0.3135</v>
      </c>
      <c r="BC971" s="372">
        <v>13.0616</v>
      </c>
      <c r="BD971" s="372">
        <v>0.12675</v>
      </c>
      <c r="BE971" s="372">
        <v>9.0269999999999992</v>
      </c>
      <c r="BF971" s="372">
        <v>9.8520000000000003</v>
      </c>
      <c r="BG971" s="372">
        <v>10.379</v>
      </c>
      <c r="BH971" s="372">
        <v>10.673</v>
      </c>
      <c r="BI971" s="372">
        <v>11.148</v>
      </c>
      <c r="BJ971" s="372">
        <v>11.484</v>
      </c>
      <c r="BK971" s="372">
        <v>12.005000000000001</v>
      </c>
      <c r="BL971" s="372">
        <v>13.061999999999999</v>
      </c>
      <c r="BM971" s="372">
        <v>14.244</v>
      </c>
      <c r="BN971" s="372">
        <v>14.936999999999999</v>
      </c>
      <c r="BO971" s="372">
        <v>15.430999999999999</v>
      </c>
      <c r="BP971" s="372">
        <v>16.204000000000001</v>
      </c>
      <c r="BQ971" s="372">
        <v>16.734000000000002</v>
      </c>
      <c r="BR971" s="372">
        <v>17.797999999999998</v>
      </c>
      <c r="BS971" s="372">
        <v>19.838000000000001</v>
      </c>
    </row>
    <row r="972" spans="1:71" x14ac:dyDescent="0.2">
      <c r="A972" s="265">
        <f t="shared" si="462"/>
        <v>13.350999999999999</v>
      </c>
      <c r="B972" s="265">
        <f t="shared" si="463"/>
        <v>12.298</v>
      </c>
      <c r="C972" s="265">
        <f t="shared" si="440"/>
        <v>14.512499999999999</v>
      </c>
      <c r="D972" s="265">
        <f t="shared" si="464"/>
        <v>970</v>
      </c>
      <c r="E972" s="373">
        <f t="shared" si="465"/>
        <v>31.868583162217661</v>
      </c>
      <c r="F972" s="373">
        <f t="shared" si="466"/>
        <v>2.6557152635181382</v>
      </c>
      <c r="G972" s="373">
        <f t="shared" si="467"/>
        <v>40.868583162217661</v>
      </c>
      <c r="H972" s="374">
        <f t="shared" si="468"/>
        <v>0.99729943680852629</v>
      </c>
      <c r="I972" s="374">
        <f t="shared" si="441"/>
        <v>0.96689455518684464</v>
      </c>
      <c r="J972" s="374">
        <f t="shared" si="442"/>
        <v>0.97283598710674157</v>
      </c>
      <c r="K972" s="265" cm="1">
        <f t="array" ref="K972">$G972^gamma_drug4/($G972^gamma_drug4+(AGE_50_drug4+9)^gamma_drug4)</f>
        <v>1</v>
      </c>
      <c r="L972" s="264">
        <f t="shared" si="443"/>
        <v>970</v>
      </c>
      <c r="M972" s="264">
        <f t="shared" si="444"/>
        <v>-0.18254999999999999</v>
      </c>
      <c r="N972" s="264">
        <f t="shared" si="445"/>
        <v>13.35075</v>
      </c>
      <c r="O972" s="264">
        <f t="shared" si="446"/>
        <v>0.122825</v>
      </c>
      <c r="P972" s="264">
        <f t="shared" si="447"/>
        <v>9.2525000000000013</v>
      </c>
      <c r="Q972" s="264">
        <f t="shared" si="448"/>
        <v>10.108000000000001</v>
      </c>
      <c r="R972" s="264">
        <f t="shared" si="449"/>
        <v>10.65</v>
      </c>
      <c r="S972" s="264">
        <f t="shared" si="450"/>
        <v>10.950500000000002</v>
      </c>
      <c r="T972" s="264">
        <f t="shared" si="451"/>
        <v>11.4335</v>
      </c>
      <c r="U972" s="264">
        <f t="shared" si="452"/>
        <v>11.7735</v>
      </c>
      <c r="V972" s="264">
        <f t="shared" si="453"/>
        <v>12.298</v>
      </c>
      <c r="W972" s="264">
        <f t="shared" si="454"/>
        <v>13.350999999999999</v>
      </c>
      <c r="X972" s="264">
        <f t="shared" si="455"/>
        <v>14.512499999999999</v>
      </c>
      <c r="Y972" s="264">
        <f t="shared" si="456"/>
        <v>15.185500000000001</v>
      </c>
      <c r="Z972" s="264">
        <f t="shared" si="457"/>
        <v>15.663</v>
      </c>
      <c r="AA972" s="264">
        <f t="shared" si="458"/>
        <v>16.404</v>
      </c>
      <c r="AB972" s="264">
        <f t="shared" si="459"/>
        <v>16.907499999999999</v>
      </c>
      <c r="AC972" s="264">
        <f t="shared" si="460"/>
        <v>17.91</v>
      </c>
      <c r="AD972" s="264">
        <f t="shared" si="461"/>
        <v>19.802</v>
      </c>
      <c r="AF972" s="266">
        <v>970</v>
      </c>
      <c r="AG972" s="266">
        <v>-5.1499999999999997E-2</v>
      </c>
      <c r="AH972" s="266">
        <v>13.633599999999999</v>
      </c>
      <c r="AI972" s="266">
        <v>0.11889</v>
      </c>
      <c r="AJ972" s="266">
        <v>9.4740000000000002</v>
      </c>
      <c r="AK972" s="266">
        <v>10.36</v>
      </c>
      <c r="AL972" s="266">
        <v>10.916</v>
      </c>
      <c r="AM972" s="266">
        <v>11.223000000000001</v>
      </c>
      <c r="AN972" s="266">
        <v>11.714</v>
      </c>
      <c r="AO972" s="266">
        <v>12.058</v>
      </c>
      <c r="AP972" s="266">
        <v>12.585000000000001</v>
      </c>
      <c r="AQ972" s="266">
        <v>13.634</v>
      </c>
      <c r="AR972" s="266">
        <v>14.773999999999999</v>
      </c>
      <c r="AS972" s="266">
        <v>15.427</v>
      </c>
      <c r="AT972" s="266">
        <v>15.887</v>
      </c>
      <c r="AU972" s="266">
        <v>16.594999999999999</v>
      </c>
      <c r="AV972" s="266">
        <v>17.071999999999999</v>
      </c>
      <c r="AW972" s="266">
        <v>18.013000000000002</v>
      </c>
      <c r="AX972" s="266">
        <v>19.756</v>
      </c>
      <c r="BA972" s="372">
        <v>970</v>
      </c>
      <c r="BB972" s="372">
        <v>-0.31359999999999999</v>
      </c>
      <c r="BC972" s="372">
        <v>13.0679</v>
      </c>
      <c r="BD972" s="372">
        <v>0.12676000000000001</v>
      </c>
      <c r="BE972" s="372">
        <v>9.0310000000000006</v>
      </c>
      <c r="BF972" s="372">
        <v>9.8559999999999999</v>
      </c>
      <c r="BG972" s="372">
        <v>10.384</v>
      </c>
      <c r="BH972" s="372">
        <v>10.678000000000001</v>
      </c>
      <c r="BI972" s="372">
        <v>11.153</v>
      </c>
      <c r="BJ972" s="372">
        <v>11.489000000000001</v>
      </c>
      <c r="BK972" s="372">
        <v>12.010999999999999</v>
      </c>
      <c r="BL972" s="372">
        <v>13.068</v>
      </c>
      <c r="BM972" s="372">
        <v>14.250999999999999</v>
      </c>
      <c r="BN972" s="372">
        <v>14.944000000000001</v>
      </c>
      <c r="BO972" s="372">
        <v>15.439</v>
      </c>
      <c r="BP972" s="372">
        <v>16.213000000000001</v>
      </c>
      <c r="BQ972" s="372">
        <v>16.742999999999999</v>
      </c>
      <c r="BR972" s="372">
        <v>17.806999999999999</v>
      </c>
      <c r="BS972" s="372">
        <v>19.847999999999999</v>
      </c>
    </row>
    <row r="973" spans="1:71" x14ac:dyDescent="0.2">
      <c r="A973" s="265">
        <f t="shared" si="462"/>
        <v>13.3565</v>
      </c>
      <c r="B973" s="265">
        <f t="shared" si="463"/>
        <v>12.303000000000001</v>
      </c>
      <c r="C973" s="265">
        <f t="shared" si="440"/>
        <v>14.519500000000001</v>
      </c>
      <c r="D973" s="265">
        <f t="shared" si="464"/>
        <v>971</v>
      </c>
      <c r="E973" s="373">
        <f t="shared" si="465"/>
        <v>31.901437371663246</v>
      </c>
      <c r="F973" s="373">
        <f t="shared" si="466"/>
        <v>2.6584531143052703</v>
      </c>
      <c r="G973" s="373">
        <f t="shared" si="467"/>
        <v>40.901437371663249</v>
      </c>
      <c r="H973" s="374">
        <f t="shared" si="468"/>
        <v>0.99730883493687561</v>
      </c>
      <c r="I973" s="374">
        <f t="shared" si="441"/>
        <v>0.96697214780442542</v>
      </c>
      <c r="J973" s="374">
        <f t="shared" si="442"/>
        <v>0.97289114464231907</v>
      </c>
      <c r="K973" s="265" cm="1">
        <f t="array" ref="K973">$G973^gamma_drug4/($G973^gamma_drug4+(AGE_50_drug4+9)^gamma_drug4)</f>
        <v>1</v>
      </c>
      <c r="L973" s="264">
        <f t="shared" si="443"/>
        <v>971</v>
      </c>
      <c r="M973" s="264">
        <f t="shared" si="444"/>
        <v>-0.18259999999999998</v>
      </c>
      <c r="N973" s="264">
        <f t="shared" si="445"/>
        <v>13.3568</v>
      </c>
      <c r="O973" s="264">
        <f t="shared" si="446"/>
        <v>0.12284500000000001</v>
      </c>
      <c r="P973" s="264">
        <f t="shared" si="447"/>
        <v>9.2564999999999991</v>
      </c>
      <c r="Q973" s="264">
        <f t="shared" si="448"/>
        <v>10.112500000000001</v>
      </c>
      <c r="R973" s="264">
        <f t="shared" si="449"/>
        <v>10.654</v>
      </c>
      <c r="S973" s="264">
        <f t="shared" si="450"/>
        <v>10.955</v>
      </c>
      <c r="T973" s="264">
        <f t="shared" si="451"/>
        <v>11.438499999999999</v>
      </c>
      <c r="U973" s="264">
        <f t="shared" si="452"/>
        <v>11.779</v>
      </c>
      <c r="V973" s="264">
        <f t="shared" si="453"/>
        <v>12.303000000000001</v>
      </c>
      <c r="W973" s="264">
        <f t="shared" si="454"/>
        <v>13.3565</v>
      </c>
      <c r="X973" s="264">
        <f t="shared" si="455"/>
        <v>14.519500000000001</v>
      </c>
      <c r="Y973" s="264">
        <f t="shared" si="456"/>
        <v>15.193</v>
      </c>
      <c r="Z973" s="264">
        <f t="shared" si="457"/>
        <v>15.670500000000001</v>
      </c>
      <c r="AA973" s="264">
        <f t="shared" si="458"/>
        <v>16.4115</v>
      </c>
      <c r="AB973" s="264">
        <f t="shared" si="459"/>
        <v>16.915500000000002</v>
      </c>
      <c r="AC973" s="264">
        <f t="shared" si="460"/>
        <v>17.918999999999997</v>
      </c>
      <c r="AD973" s="264">
        <f t="shared" si="461"/>
        <v>19.8125</v>
      </c>
      <c r="AF973" s="266">
        <v>971</v>
      </c>
      <c r="AG973" s="266">
        <v>-5.16E-2</v>
      </c>
      <c r="AH973" s="266">
        <v>13.6394</v>
      </c>
      <c r="AI973" s="266">
        <v>0.11891</v>
      </c>
      <c r="AJ973" s="266">
        <v>9.4779999999999998</v>
      </c>
      <c r="AK973" s="266">
        <v>10.364000000000001</v>
      </c>
      <c r="AL973" s="266">
        <v>10.92</v>
      </c>
      <c r="AM973" s="266">
        <v>11.227</v>
      </c>
      <c r="AN973" s="266">
        <v>11.718999999999999</v>
      </c>
      <c r="AO973" s="266">
        <v>12.063000000000001</v>
      </c>
      <c r="AP973" s="266">
        <v>12.59</v>
      </c>
      <c r="AQ973" s="266">
        <v>13.638999999999999</v>
      </c>
      <c r="AR973" s="266">
        <v>14.781000000000001</v>
      </c>
      <c r="AS973" s="266">
        <v>15.433999999999999</v>
      </c>
      <c r="AT973" s="266">
        <v>15.894</v>
      </c>
      <c r="AU973" s="266">
        <v>16.602</v>
      </c>
      <c r="AV973" s="266">
        <v>17.079999999999998</v>
      </c>
      <c r="AW973" s="266">
        <v>18.021999999999998</v>
      </c>
      <c r="AX973" s="266">
        <v>19.765999999999998</v>
      </c>
      <c r="BA973" s="372">
        <v>971</v>
      </c>
      <c r="BB973" s="372">
        <v>-0.31359999999999999</v>
      </c>
      <c r="BC973" s="372">
        <v>13.074199999999999</v>
      </c>
      <c r="BD973" s="372">
        <v>0.12678</v>
      </c>
      <c r="BE973" s="372">
        <v>9.0350000000000001</v>
      </c>
      <c r="BF973" s="372">
        <v>9.8610000000000007</v>
      </c>
      <c r="BG973" s="372">
        <v>10.388</v>
      </c>
      <c r="BH973" s="372">
        <v>10.683</v>
      </c>
      <c r="BI973" s="372">
        <v>11.157999999999999</v>
      </c>
      <c r="BJ973" s="372">
        <v>11.494999999999999</v>
      </c>
      <c r="BK973" s="372">
        <v>12.016</v>
      </c>
      <c r="BL973" s="372">
        <v>13.074</v>
      </c>
      <c r="BM973" s="372">
        <v>14.257999999999999</v>
      </c>
      <c r="BN973" s="372">
        <v>14.952</v>
      </c>
      <c r="BO973" s="372">
        <v>15.446999999999999</v>
      </c>
      <c r="BP973" s="372">
        <v>16.221</v>
      </c>
      <c r="BQ973" s="372">
        <v>16.751000000000001</v>
      </c>
      <c r="BR973" s="372">
        <v>17.815999999999999</v>
      </c>
      <c r="BS973" s="372">
        <v>19.859000000000002</v>
      </c>
    </row>
    <row r="974" spans="1:71" x14ac:dyDescent="0.2">
      <c r="A974" s="265">
        <f t="shared" si="462"/>
        <v>13.362500000000001</v>
      </c>
      <c r="B974" s="265">
        <f t="shared" si="463"/>
        <v>12.309000000000001</v>
      </c>
      <c r="C974" s="265">
        <f t="shared" si="440"/>
        <v>14.526</v>
      </c>
      <c r="D974" s="265">
        <f t="shared" si="464"/>
        <v>972</v>
      </c>
      <c r="E974" s="373">
        <f t="shared" si="465"/>
        <v>31.93429158110883</v>
      </c>
      <c r="F974" s="373">
        <f t="shared" si="466"/>
        <v>2.6611909650924024</v>
      </c>
      <c r="G974" s="373">
        <f t="shared" si="467"/>
        <v>40.93429158110883</v>
      </c>
      <c r="H974" s="374">
        <f t="shared" si="468"/>
        <v>0.99731819294029855</v>
      </c>
      <c r="I974" s="374">
        <f t="shared" si="441"/>
        <v>0.96704950266776191</v>
      </c>
      <c r="J974" s="374">
        <f t="shared" si="442"/>
        <v>0.97294614913645916</v>
      </c>
      <c r="K974" s="265" cm="1">
        <f t="array" ref="K974">$G974^gamma_drug4/($G974^gamma_drug4+(AGE_50_drug4+9)^gamma_drug4)</f>
        <v>1</v>
      </c>
      <c r="L974" s="264">
        <f t="shared" si="443"/>
        <v>972</v>
      </c>
      <c r="M974" s="264">
        <f t="shared" si="444"/>
        <v>-0.18275</v>
      </c>
      <c r="N974" s="264">
        <f t="shared" si="445"/>
        <v>13.3628</v>
      </c>
      <c r="O974" s="264">
        <f t="shared" si="446"/>
        <v>0.12286</v>
      </c>
      <c r="P974" s="264">
        <f t="shared" si="447"/>
        <v>9.2605000000000004</v>
      </c>
      <c r="Q974" s="264">
        <f t="shared" si="448"/>
        <v>10.1165</v>
      </c>
      <c r="R974" s="264">
        <f t="shared" si="449"/>
        <v>10.659000000000001</v>
      </c>
      <c r="S974" s="264">
        <f t="shared" si="450"/>
        <v>10.96</v>
      </c>
      <c r="T974" s="264">
        <f t="shared" si="451"/>
        <v>11.443000000000001</v>
      </c>
      <c r="U974" s="264">
        <f t="shared" si="452"/>
        <v>11.783999999999999</v>
      </c>
      <c r="V974" s="264">
        <f t="shared" si="453"/>
        <v>12.309000000000001</v>
      </c>
      <c r="W974" s="264">
        <f t="shared" si="454"/>
        <v>13.362500000000001</v>
      </c>
      <c r="X974" s="264">
        <f t="shared" si="455"/>
        <v>14.526</v>
      </c>
      <c r="Y974" s="264">
        <f t="shared" si="456"/>
        <v>15.2</v>
      </c>
      <c r="Z974" s="264">
        <f t="shared" si="457"/>
        <v>15.678000000000001</v>
      </c>
      <c r="AA974" s="264">
        <f t="shared" si="458"/>
        <v>16.419499999999999</v>
      </c>
      <c r="AB974" s="264">
        <f t="shared" si="459"/>
        <v>16.923999999999999</v>
      </c>
      <c r="AC974" s="264">
        <f t="shared" si="460"/>
        <v>17.928000000000001</v>
      </c>
      <c r="AD974" s="264">
        <f t="shared" si="461"/>
        <v>19.822499999999998</v>
      </c>
      <c r="AF974" s="266">
        <v>972</v>
      </c>
      <c r="AG974" s="266">
        <v>-5.1799999999999999E-2</v>
      </c>
      <c r="AH974" s="266">
        <v>13.645200000000001</v>
      </c>
      <c r="AI974" s="266">
        <v>0.11892</v>
      </c>
      <c r="AJ974" s="266">
        <v>9.4819999999999993</v>
      </c>
      <c r="AK974" s="266">
        <v>10.368</v>
      </c>
      <c r="AL974" s="266">
        <v>10.925000000000001</v>
      </c>
      <c r="AM974" s="266">
        <v>11.231999999999999</v>
      </c>
      <c r="AN974" s="266">
        <v>11.723000000000001</v>
      </c>
      <c r="AO974" s="266">
        <v>12.068</v>
      </c>
      <c r="AP974" s="266">
        <v>12.596</v>
      </c>
      <c r="AQ974" s="266">
        <v>13.645</v>
      </c>
      <c r="AR974" s="266">
        <v>14.787000000000001</v>
      </c>
      <c r="AS974" s="266">
        <v>15.441000000000001</v>
      </c>
      <c r="AT974" s="266">
        <v>15.901</v>
      </c>
      <c r="AU974" s="266">
        <v>16.61</v>
      </c>
      <c r="AV974" s="266">
        <v>17.088000000000001</v>
      </c>
      <c r="AW974" s="266">
        <v>18.03</v>
      </c>
      <c r="AX974" s="266">
        <v>19.774999999999999</v>
      </c>
      <c r="BA974" s="372">
        <v>972</v>
      </c>
      <c r="BB974" s="372">
        <v>-0.31369999999999998</v>
      </c>
      <c r="BC974" s="372">
        <v>13.080399999999999</v>
      </c>
      <c r="BD974" s="372">
        <v>0.1268</v>
      </c>
      <c r="BE974" s="372">
        <v>9.0389999999999997</v>
      </c>
      <c r="BF974" s="372">
        <v>9.8650000000000002</v>
      </c>
      <c r="BG974" s="372">
        <v>10.393000000000001</v>
      </c>
      <c r="BH974" s="372">
        <v>10.688000000000001</v>
      </c>
      <c r="BI974" s="372">
        <v>11.163</v>
      </c>
      <c r="BJ974" s="372">
        <v>11.5</v>
      </c>
      <c r="BK974" s="372">
        <v>12.022</v>
      </c>
      <c r="BL974" s="372">
        <v>13.08</v>
      </c>
      <c r="BM974" s="372">
        <v>14.265000000000001</v>
      </c>
      <c r="BN974" s="372">
        <v>14.959</v>
      </c>
      <c r="BO974" s="372">
        <v>15.455</v>
      </c>
      <c r="BP974" s="372">
        <v>16.228999999999999</v>
      </c>
      <c r="BQ974" s="372">
        <v>16.760000000000002</v>
      </c>
      <c r="BR974" s="372">
        <v>17.826000000000001</v>
      </c>
      <c r="BS974" s="372">
        <v>19.87</v>
      </c>
    </row>
    <row r="975" spans="1:71" x14ac:dyDescent="0.2">
      <c r="A975" s="265">
        <f t="shared" si="462"/>
        <v>13.369</v>
      </c>
      <c r="B975" s="265">
        <f t="shared" si="463"/>
        <v>12.314</v>
      </c>
      <c r="C975" s="265">
        <f t="shared" si="440"/>
        <v>14.533000000000001</v>
      </c>
      <c r="D975" s="265">
        <f t="shared" si="464"/>
        <v>973</v>
      </c>
      <c r="E975" s="373">
        <f t="shared" si="465"/>
        <v>31.967145790554415</v>
      </c>
      <c r="F975" s="373">
        <f t="shared" si="466"/>
        <v>2.6639288158795345</v>
      </c>
      <c r="G975" s="373">
        <f t="shared" si="467"/>
        <v>40.967145790554412</v>
      </c>
      <c r="H975" s="374">
        <f t="shared" si="468"/>
        <v>0.99732751102149686</v>
      </c>
      <c r="I975" s="374">
        <f t="shared" si="441"/>
        <v>0.96712662066639354</v>
      </c>
      <c r="J975" s="374">
        <f t="shared" si="442"/>
        <v>0.97300100112352395</v>
      </c>
      <c r="K975" s="265" cm="1">
        <f t="array" ref="K975">$G975^gamma_drug4/($G975^gamma_drug4+(AGE_50_drug4+9)^gamma_drug4)</f>
        <v>1</v>
      </c>
      <c r="L975" s="264">
        <f t="shared" si="443"/>
        <v>973</v>
      </c>
      <c r="M975" s="264">
        <f t="shared" si="444"/>
        <v>-0.18285000000000001</v>
      </c>
      <c r="N975" s="264">
        <f t="shared" si="445"/>
        <v>13.3688</v>
      </c>
      <c r="O975" s="264">
        <f t="shared" si="446"/>
        <v>0.12287500000000001</v>
      </c>
      <c r="P975" s="264">
        <f t="shared" si="447"/>
        <v>9.2639999999999993</v>
      </c>
      <c r="Q975" s="264">
        <f t="shared" si="448"/>
        <v>10.120999999999999</v>
      </c>
      <c r="R975" s="264">
        <f t="shared" si="449"/>
        <v>10.663499999999999</v>
      </c>
      <c r="S975" s="264">
        <f t="shared" si="450"/>
        <v>10.964500000000001</v>
      </c>
      <c r="T975" s="264">
        <f t="shared" si="451"/>
        <v>11.448</v>
      </c>
      <c r="U975" s="264">
        <f t="shared" si="452"/>
        <v>11.788499999999999</v>
      </c>
      <c r="V975" s="264">
        <f t="shared" si="453"/>
        <v>12.314</v>
      </c>
      <c r="W975" s="264">
        <f t="shared" si="454"/>
        <v>13.369</v>
      </c>
      <c r="X975" s="264">
        <f t="shared" si="455"/>
        <v>14.533000000000001</v>
      </c>
      <c r="Y975" s="264">
        <f t="shared" si="456"/>
        <v>15.207000000000001</v>
      </c>
      <c r="Z975" s="264">
        <f t="shared" si="457"/>
        <v>15.684999999999999</v>
      </c>
      <c r="AA975" s="264">
        <f t="shared" si="458"/>
        <v>16.427</v>
      </c>
      <c r="AB975" s="264">
        <f t="shared" si="459"/>
        <v>16.932000000000002</v>
      </c>
      <c r="AC975" s="264">
        <f t="shared" si="460"/>
        <v>17.936500000000002</v>
      </c>
      <c r="AD975" s="264">
        <f t="shared" si="461"/>
        <v>19.832999999999998</v>
      </c>
      <c r="AF975" s="266">
        <v>973</v>
      </c>
      <c r="AG975" s="266">
        <v>-5.1900000000000002E-2</v>
      </c>
      <c r="AH975" s="266">
        <v>13.6509</v>
      </c>
      <c r="AI975" s="266">
        <v>0.11894</v>
      </c>
      <c r="AJ975" s="266">
        <v>9.4849999999999994</v>
      </c>
      <c r="AK975" s="266">
        <v>10.372</v>
      </c>
      <c r="AL975" s="266">
        <v>10.929</v>
      </c>
      <c r="AM975" s="266">
        <v>11.236000000000001</v>
      </c>
      <c r="AN975" s="266">
        <v>11.728</v>
      </c>
      <c r="AO975" s="266">
        <v>12.071999999999999</v>
      </c>
      <c r="AP975" s="266">
        <v>12.601000000000001</v>
      </c>
      <c r="AQ975" s="266">
        <v>13.651</v>
      </c>
      <c r="AR975" s="266">
        <v>14.794</v>
      </c>
      <c r="AS975" s="266">
        <v>15.448</v>
      </c>
      <c r="AT975" s="266">
        <v>15.907999999999999</v>
      </c>
      <c r="AU975" s="266">
        <v>16.617000000000001</v>
      </c>
      <c r="AV975" s="266">
        <v>17.096</v>
      </c>
      <c r="AW975" s="266">
        <v>18.038</v>
      </c>
      <c r="AX975" s="266">
        <v>19.785</v>
      </c>
      <c r="BA975" s="372">
        <v>973</v>
      </c>
      <c r="BB975" s="372">
        <v>-0.31380000000000002</v>
      </c>
      <c r="BC975" s="372">
        <v>13.0867</v>
      </c>
      <c r="BD975" s="372">
        <v>0.12681000000000001</v>
      </c>
      <c r="BE975" s="372">
        <v>9.0429999999999993</v>
      </c>
      <c r="BF975" s="372">
        <v>9.8699999999999992</v>
      </c>
      <c r="BG975" s="372">
        <v>10.398</v>
      </c>
      <c r="BH975" s="372">
        <v>10.693</v>
      </c>
      <c r="BI975" s="372">
        <v>11.167999999999999</v>
      </c>
      <c r="BJ975" s="372">
        <v>11.505000000000001</v>
      </c>
      <c r="BK975" s="372">
        <v>12.026999999999999</v>
      </c>
      <c r="BL975" s="372">
        <v>13.087</v>
      </c>
      <c r="BM975" s="372">
        <v>14.272</v>
      </c>
      <c r="BN975" s="372">
        <v>14.965999999999999</v>
      </c>
      <c r="BO975" s="372">
        <v>15.462</v>
      </c>
      <c r="BP975" s="372">
        <v>16.236999999999998</v>
      </c>
      <c r="BQ975" s="372">
        <v>16.768000000000001</v>
      </c>
      <c r="BR975" s="372">
        <v>17.835000000000001</v>
      </c>
      <c r="BS975" s="372">
        <v>19.881</v>
      </c>
    </row>
    <row r="976" spans="1:71" x14ac:dyDescent="0.2">
      <c r="A976" s="265">
        <f t="shared" si="462"/>
        <v>13.375</v>
      </c>
      <c r="B976" s="265">
        <f t="shared" si="463"/>
        <v>12.3195</v>
      </c>
      <c r="C976" s="265">
        <f t="shared" si="440"/>
        <v>14.5395</v>
      </c>
      <c r="D976" s="265">
        <f t="shared" si="464"/>
        <v>974</v>
      </c>
      <c r="E976" s="373">
        <f t="shared" si="465"/>
        <v>32</v>
      </c>
      <c r="F976" s="373">
        <f t="shared" si="466"/>
        <v>2.6666666666666665</v>
      </c>
      <c r="G976" s="373">
        <f t="shared" si="467"/>
        <v>41</v>
      </c>
      <c r="H976" s="374">
        <f t="shared" si="468"/>
        <v>0.99733678938199111</v>
      </c>
      <c r="I976" s="374">
        <f t="shared" si="441"/>
        <v>0.96720350268597899</v>
      </c>
      <c r="J976" s="374">
        <f t="shared" si="442"/>
        <v>0.97305570113564377</v>
      </c>
      <c r="K976" s="265" cm="1">
        <f t="array" ref="K976">$G976^gamma_drug4/($G976^gamma_drug4+(AGE_50_drug4+9)^gamma_drug4)</f>
        <v>1</v>
      </c>
      <c r="L976" s="264">
        <f t="shared" si="443"/>
        <v>974</v>
      </c>
      <c r="M976" s="264">
        <f t="shared" si="444"/>
        <v>-0.18290000000000001</v>
      </c>
      <c r="N976" s="264">
        <f t="shared" si="445"/>
        <v>13.37485</v>
      </c>
      <c r="O976" s="264">
        <f t="shared" si="446"/>
        <v>0.122895</v>
      </c>
      <c r="P976" s="264">
        <f t="shared" si="447"/>
        <v>9.2680000000000007</v>
      </c>
      <c r="Q976" s="264">
        <f t="shared" si="448"/>
        <v>10.125</v>
      </c>
      <c r="R976" s="264">
        <f t="shared" si="449"/>
        <v>10.6675</v>
      </c>
      <c r="S976" s="264">
        <f t="shared" si="450"/>
        <v>10.968999999999999</v>
      </c>
      <c r="T976" s="264">
        <f t="shared" si="451"/>
        <v>11.4535</v>
      </c>
      <c r="U976" s="264">
        <f t="shared" si="452"/>
        <v>11.794</v>
      </c>
      <c r="V976" s="264">
        <f t="shared" si="453"/>
        <v>12.3195</v>
      </c>
      <c r="W976" s="264">
        <f t="shared" si="454"/>
        <v>13.375</v>
      </c>
      <c r="X976" s="264">
        <f t="shared" si="455"/>
        <v>14.5395</v>
      </c>
      <c r="Y976" s="264">
        <f t="shared" si="456"/>
        <v>15.214500000000001</v>
      </c>
      <c r="Z976" s="264">
        <f t="shared" si="457"/>
        <v>15.692499999999999</v>
      </c>
      <c r="AA976" s="264">
        <f t="shared" si="458"/>
        <v>16.435499999999998</v>
      </c>
      <c r="AB976" s="264">
        <f t="shared" si="459"/>
        <v>16.940000000000001</v>
      </c>
      <c r="AC976" s="264">
        <f t="shared" si="460"/>
        <v>17.945500000000003</v>
      </c>
      <c r="AD976" s="264">
        <f t="shared" si="461"/>
        <v>19.842500000000001</v>
      </c>
      <c r="AF976" s="266">
        <v>974</v>
      </c>
      <c r="AG976" s="266">
        <v>-5.1999999999999998E-2</v>
      </c>
      <c r="AH976" s="266">
        <v>13.656700000000001</v>
      </c>
      <c r="AI976" s="266">
        <v>0.11896</v>
      </c>
      <c r="AJ976" s="266">
        <v>9.4890000000000008</v>
      </c>
      <c r="AK976" s="266">
        <v>10.375999999999999</v>
      </c>
      <c r="AL976" s="266">
        <v>10.933</v>
      </c>
      <c r="AM976" s="266">
        <v>11.241</v>
      </c>
      <c r="AN976" s="266">
        <v>11.733000000000001</v>
      </c>
      <c r="AO976" s="266">
        <v>12.077</v>
      </c>
      <c r="AP976" s="266">
        <v>12.606</v>
      </c>
      <c r="AQ976" s="266">
        <v>13.657</v>
      </c>
      <c r="AR976" s="266">
        <v>14.8</v>
      </c>
      <c r="AS976" s="266">
        <v>15.455</v>
      </c>
      <c r="AT976" s="266">
        <v>15.914999999999999</v>
      </c>
      <c r="AU976" s="266">
        <v>16.625</v>
      </c>
      <c r="AV976" s="266">
        <v>17.103000000000002</v>
      </c>
      <c r="AW976" s="266">
        <v>18.047000000000001</v>
      </c>
      <c r="AX976" s="266">
        <v>19.794</v>
      </c>
      <c r="BA976" s="372">
        <v>974</v>
      </c>
      <c r="BB976" s="372">
        <v>-0.31380000000000002</v>
      </c>
      <c r="BC976" s="372">
        <v>13.093</v>
      </c>
      <c r="BD976" s="372">
        <v>0.12683</v>
      </c>
      <c r="BE976" s="372">
        <v>9.0470000000000006</v>
      </c>
      <c r="BF976" s="372">
        <v>9.8740000000000006</v>
      </c>
      <c r="BG976" s="372">
        <v>10.401999999999999</v>
      </c>
      <c r="BH976" s="372">
        <v>10.696999999999999</v>
      </c>
      <c r="BI976" s="372">
        <v>11.173999999999999</v>
      </c>
      <c r="BJ976" s="372">
        <v>11.510999999999999</v>
      </c>
      <c r="BK976" s="372">
        <v>12.032999999999999</v>
      </c>
      <c r="BL976" s="372">
        <v>13.093</v>
      </c>
      <c r="BM976" s="372">
        <v>14.279</v>
      </c>
      <c r="BN976" s="372">
        <v>14.974</v>
      </c>
      <c r="BO976" s="372">
        <v>15.47</v>
      </c>
      <c r="BP976" s="372">
        <v>16.245999999999999</v>
      </c>
      <c r="BQ976" s="372">
        <v>16.777000000000001</v>
      </c>
      <c r="BR976" s="372">
        <v>17.844000000000001</v>
      </c>
      <c r="BS976" s="372">
        <v>19.890999999999998</v>
      </c>
    </row>
    <row r="977" spans="1:71" x14ac:dyDescent="0.2">
      <c r="A977" s="265">
        <f t="shared" si="462"/>
        <v>13.381</v>
      </c>
      <c r="B977" s="265">
        <f t="shared" si="463"/>
        <v>12.324999999999999</v>
      </c>
      <c r="C977" s="265">
        <f t="shared" si="440"/>
        <v>14.5465</v>
      </c>
      <c r="D977" s="265">
        <f t="shared" si="464"/>
        <v>975</v>
      </c>
      <c r="E977" s="373">
        <f t="shared" si="465"/>
        <v>32.032854209445588</v>
      </c>
      <c r="F977" s="373">
        <f t="shared" si="466"/>
        <v>2.6694045174537986</v>
      </c>
      <c r="G977" s="373">
        <f t="shared" si="467"/>
        <v>41.032854209445588</v>
      </c>
      <c r="H977" s="374">
        <f t="shared" si="468"/>
        <v>0.99734602822212937</v>
      </c>
      <c r="I977" s="374">
        <f t="shared" si="441"/>
        <v>0.96728014960831499</v>
      </c>
      <c r="J977" s="374">
        <f t="shared" si="442"/>
        <v>0.97311024970272819</v>
      </c>
      <c r="K977" s="265" cm="1">
        <f t="array" ref="K977">$G977^gamma_drug4/($G977^gamma_drug4+(AGE_50_drug4+9)^gamma_drug4)</f>
        <v>1</v>
      </c>
      <c r="L977" s="264">
        <f t="shared" si="443"/>
        <v>975</v>
      </c>
      <c r="M977" s="264">
        <f t="shared" si="444"/>
        <v>-0.18305000000000002</v>
      </c>
      <c r="N977" s="264">
        <f t="shared" si="445"/>
        <v>13.3809</v>
      </c>
      <c r="O977" s="264">
        <f t="shared" si="446"/>
        <v>0.122915</v>
      </c>
      <c r="P977" s="264">
        <f t="shared" si="447"/>
        <v>9.2714999999999996</v>
      </c>
      <c r="Q977" s="264">
        <f t="shared" si="448"/>
        <v>10.129000000000001</v>
      </c>
      <c r="R977" s="264">
        <f t="shared" si="449"/>
        <v>10.672000000000001</v>
      </c>
      <c r="S977" s="264">
        <f t="shared" si="450"/>
        <v>10.9735</v>
      </c>
      <c r="T977" s="264">
        <f t="shared" si="451"/>
        <v>11.458</v>
      </c>
      <c r="U977" s="264">
        <f t="shared" si="452"/>
        <v>11.798999999999999</v>
      </c>
      <c r="V977" s="264">
        <f t="shared" si="453"/>
        <v>12.324999999999999</v>
      </c>
      <c r="W977" s="264">
        <f t="shared" si="454"/>
        <v>13.381</v>
      </c>
      <c r="X977" s="264">
        <f t="shared" si="455"/>
        <v>14.5465</v>
      </c>
      <c r="Y977" s="264">
        <f t="shared" si="456"/>
        <v>15.222</v>
      </c>
      <c r="Z977" s="264">
        <f t="shared" si="457"/>
        <v>15.7005</v>
      </c>
      <c r="AA977" s="264">
        <f t="shared" si="458"/>
        <v>16.4435</v>
      </c>
      <c r="AB977" s="264">
        <f t="shared" si="459"/>
        <v>16.948500000000003</v>
      </c>
      <c r="AC977" s="264">
        <f t="shared" si="460"/>
        <v>17.954999999999998</v>
      </c>
      <c r="AD977" s="264">
        <f t="shared" si="461"/>
        <v>19.853499999999997</v>
      </c>
      <c r="AF977" s="266">
        <v>975</v>
      </c>
      <c r="AG977" s="266">
        <v>-5.2200000000000003E-2</v>
      </c>
      <c r="AH977" s="266">
        <v>13.6625</v>
      </c>
      <c r="AI977" s="266">
        <v>0.11898</v>
      </c>
      <c r="AJ977" s="266">
        <v>9.4920000000000009</v>
      </c>
      <c r="AK977" s="266">
        <v>10.38</v>
      </c>
      <c r="AL977" s="266">
        <v>10.936999999999999</v>
      </c>
      <c r="AM977" s="266">
        <v>11.244999999999999</v>
      </c>
      <c r="AN977" s="266">
        <v>11.737</v>
      </c>
      <c r="AO977" s="266">
        <v>12.082000000000001</v>
      </c>
      <c r="AP977" s="266">
        <v>12.611000000000001</v>
      </c>
      <c r="AQ977" s="266">
        <v>13.663</v>
      </c>
      <c r="AR977" s="266">
        <v>14.807</v>
      </c>
      <c r="AS977" s="266">
        <v>15.462</v>
      </c>
      <c r="AT977" s="266">
        <v>15.923</v>
      </c>
      <c r="AU977" s="266">
        <v>16.632999999999999</v>
      </c>
      <c r="AV977" s="266">
        <v>17.111000000000001</v>
      </c>
      <c r="AW977" s="266">
        <v>18.056000000000001</v>
      </c>
      <c r="AX977" s="266">
        <v>19.803999999999998</v>
      </c>
      <c r="BA977" s="372">
        <v>975</v>
      </c>
      <c r="BB977" s="372">
        <v>-0.31390000000000001</v>
      </c>
      <c r="BC977" s="372">
        <v>13.099299999999999</v>
      </c>
      <c r="BD977" s="372">
        <v>0.12684999999999999</v>
      </c>
      <c r="BE977" s="372">
        <v>9.0510000000000002</v>
      </c>
      <c r="BF977" s="372">
        <v>9.8780000000000001</v>
      </c>
      <c r="BG977" s="372">
        <v>10.407</v>
      </c>
      <c r="BH977" s="372">
        <v>10.702</v>
      </c>
      <c r="BI977" s="372">
        <v>11.179</v>
      </c>
      <c r="BJ977" s="372">
        <v>11.516</v>
      </c>
      <c r="BK977" s="372">
        <v>12.039</v>
      </c>
      <c r="BL977" s="372">
        <v>13.099</v>
      </c>
      <c r="BM977" s="372">
        <v>14.286</v>
      </c>
      <c r="BN977" s="372">
        <v>14.981999999999999</v>
      </c>
      <c r="BO977" s="372">
        <v>15.478</v>
      </c>
      <c r="BP977" s="372">
        <v>16.254000000000001</v>
      </c>
      <c r="BQ977" s="372">
        <v>16.786000000000001</v>
      </c>
      <c r="BR977" s="372">
        <v>17.853999999999999</v>
      </c>
      <c r="BS977" s="372">
        <v>19.902999999999999</v>
      </c>
    </row>
    <row r="978" spans="1:71" x14ac:dyDescent="0.2">
      <c r="A978" s="265">
        <f t="shared" si="462"/>
        <v>13.387</v>
      </c>
      <c r="B978" s="265">
        <f t="shared" si="463"/>
        <v>12.33</v>
      </c>
      <c r="C978" s="265">
        <f t="shared" si="440"/>
        <v>14.553000000000001</v>
      </c>
      <c r="D978" s="265">
        <f t="shared" si="464"/>
        <v>976</v>
      </c>
      <c r="E978" s="373">
        <f t="shared" si="465"/>
        <v>32.06570841889117</v>
      </c>
      <c r="F978" s="373">
        <f t="shared" si="466"/>
        <v>2.6721423682409307</v>
      </c>
      <c r="G978" s="373">
        <f t="shared" si="467"/>
        <v>41.06570841889117</v>
      </c>
      <c r="H978" s="374">
        <f t="shared" si="468"/>
        <v>0.99735522774109409</v>
      </c>
      <c r="I978" s="374">
        <f t="shared" si="441"/>
        <v>0.96735656231135592</v>
      </c>
      <c r="J978" s="374">
        <f t="shared" si="442"/>
        <v>0.97316464735247654</v>
      </c>
      <c r="K978" s="265" cm="1">
        <f t="array" ref="K978">$G978^gamma_drug4/($G978^gamma_drug4+(AGE_50_drug4+9)^gamma_drug4)</f>
        <v>1</v>
      </c>
      <c r="L978" s="264">
        <f t="shared" si="443"/>
        <v>976</v>
      </c>
      <c r="M978" s="264">
        <f t="shared" si="444"/>
        <v>-0.18310000000000001</v>
      </c>
      <c r="N978" s="264">
        <f t="shared" si="445"/>
        <v>13.386900000000001</v>
      </c>
      <c r="O978" s="264">
        <f t="shared" si="446"/>
        <v>0.122935</v>
      </c>
      <c r="P978" s="264">
        <f t="shared" si="447"/>
        <v>9.275500000000001</v>
      </c>
      <c r="Q978" s="264">
        <f t="shared" si="448"/>
        <v>10.1335</v>
      </c>
      <c r="R978" s="264">
        <f t="shared" si="449"/>
        <v>10.676500000000001</v>
      </c>
      <c r="S978" s="264">
        <f t="shared" si="450"/>
        <v>10.9785</v>
      </c>
      <c r="T978" s="264">
        <f t="shared" si="451"/>
        <v>11.463000000000001</v>
      </c>
      <c r="U978" s="264">
        <f t="shared" si="452"/>
        <v>11.804</v>
      </c>
      <c r="V978" s="264">
        <f t="shared" si="453"/>
        <v>12.33</v>
      </c>
      <c r="W978" s="264">
        <f t="shared" si="454"/>
        <v>13.387</v>
      </c>
      <c r="X978" s="264">
        <f t="shared" si="455"/>
        <v>14.553000000000001</v>
      </c>
      <c r="Y978" s="264">
        <f t="shared" si="456"/>
        <v>15.228999999999999</v>
      </c>
      <c r="Z978" s="264">
        <f t="shared" si="457"/>
        <v>15.708</v>
      </c>
      <c r="AA978" s="264">
        <f t="shared" si="458"/>
        <v>16.451500000000003</v>
      </c>
      <c r="AB978" s="264">
        <f t="shared" si="459"/>
        <v>16.957000000000001</v>
      </c>
      <c r="AC978" s="264">
        <f t="shared" si="460"/>
        <v>17.963999999999999</v>
      </c>
      <c r="AD978" s="264">
        <f t="shared" si="461"/>
        <v>19.864000000000001</v>
      </c>
      <c r="AF978" s="266">
        <v>976</v>
      </c>
      <c r="AG978" s="266">
        <v>-5.2299999999999999E-2</v>
      </c>
      <c r="AH978" s="266">
        <v>13.668200000000001</v>
      </c>
      <c r="AI978" s="266">
        <v>0.11899999999999999</v>
      </c>
      <c r="AJ978" s="266">
        <v>9.4960000000000004</v>
      </c>
      <c r="AK978" s="266">
        <v>10.384</v>
      </c>
      <c r="AL978" s="266">
        <v>10.941000000000001</v>
      </c>
      <c r="AM978" s="266">
        <v>11.25</v>
      </c>
      <c r="AN978" s="266">
        <v>11.742000000000001</v>
      </c>
      <c r="AO978" s="266">
        <v>12.087</v>
      </c>
      <c r="AP978" s="266">
        <v>12.616</v>
      </c>
      <c r="AQ978" s="266">
        <v>13.667999999999999</v>
      </c>
      <c r="AR978" s="266">
        <v>14.813000000000001</v>
      </c>
      <c r="AS978" s="266">
        <v>15.468999999999999</v>
      </c>
      <c r="AT978" s="266">
        <v>15.93</v>
      </c>
      <c r="AU978" s="266">
        <v>16.64</v>
      </c>
      <c r="AV978" s="266">
        <v>17.119</v>
      </c>
      <c r="AW978" s="266">
        <v>18.064</v>
      </c>
      <c r="AX978" s="266">
        <v>19.814</v>
      </c>
      <c r="BA978" s="372">
        <v>976</v>
      </c>
      <c r="BB978" s="372">
        <v>-0.31390000000000001</v>
      </c>
      <c r="BC978" s="372">
        <v>13.105600000000001</v>
      </c>
      <c r="BD978" s="372">
        <v>0.12687000000000001</v>
      </c>
      <c r="BE978" s="372">
        <v>9.0549999999999997</v>
      </c>
      <c r="BF978" s="372">
        <v>9.8829999999999991</v>
      </c>
      <c r="BG978" s="372">
        <v>10.412000000000001</v>
      </c>
      <c r="BH978" s="372">
        <v>10.707000000000001</v>
      </c>
      <c r="BI978" s="372">
        <v>11.183999999999999</v>
      </c>
      <c r="BJ978" s="372">
        <v>11.521000000000001</v>
      </c>
      <c r="BK978" s="372">
        <v>12.044</v>
      </c>
      <c r="BL978" s="372">
        <v>13.106</v>
      </c>
      <c r="BM978" s="372">
        <v>14.292999999999999</v>
      </c>
      <c r="BN978" s="372">
        <v>14.989000000000001</v>
      </c>
      <c r="BO978" s="372">
        <v>15.486000000000001</v>
      </c>
      <c r="BP978" s="372">
        <v>16.263000000000002</v>
      </c>
      <c r="BQ978" s="372">
        <v>16.795000000000002</v>
      </c>
      <c r="BR978" s="372">
        <v>17.864000000000001</v>
      </c>
      <c r="BS978" s="372">
        <v>19.914000000000001</v>
      </c>
    </row>
    <row r="979" spans="1:71" x14ac:dyDescent="0.2">
      <c r="A979" s="265">
        <f t="shared" si="462"/>
        <v>13.393000000000001</v>
      </c>
      <c r="B979" s="265">
        <f t="shared" si="463"/>
        <v>12.3355</v>
      </c>
      <c r="C979" s="265">
        <f t="shared" si="440"/>
        <v>14.5595</v>
      </c>
      <c r="D979" s="265">
        <f t="shared" si="464"/>
        <v>977</v>
      </c>
      <c r="E979" s="373">
        <f t="shared" si="465"/>
        <v>32.098562628336758</v>
      </c>
      <c r="F979" s="373">
        <f t="shared" si="466"/>
        <v>2.6748802190280632</v>
      </c>
      <c r="G979" s="373">
        <f t="shared" si="467"/>
        <v>41.098562628336758</v>
      </c>
      <c r="H979" s="374">
        <f t="shared" si="468"/>
        <v>0.99736438813691064</v>
      </c>
      <c r="I979" s="374">
        <f t="shared" si="441"/>
        <v>0.96743274166923177</v>
      </c>
      <c r="J979" s="374">
        <f t="shared" si="442"/>
        <v>0.97321889461038846</v>
      </c>
      <c r="K979" s="265" cm="1">
        <f t="array" ref="K979">$G979^gamma_drug4/($G979^gamma_drug4+(AGE_50_drug4+9)^gamma_drug4)</f>
        <v>1</v>
      </c>
      <c r="L979" s="264">
        <f t="shared" si="443"/>
        <v>977</v>
      </c>
      <c r="M979" s="264">
        <f t="shared" si="444"/>
        <v>-0.18325</v>
      </c>
      <c r="N979" s="264">
        <f t="shared" si="445"/>
        <v>13.392949999999999</v>
      </c>
      <c r="O979" s="264">
        <f t="shared" si="446"/>
        <v>0.12295</v>
      </c>
      <c r="P979" s="264">
        <f t="shared" si="447"/>
        <v>9.2789999999999999</v>
      </c>
      <c r="Q979" s="264">
        <f t="shared" si="448"/>
        <v>10.137499999999999</v>
      </c>
      <c r="R979" s="264">
        <f t="shared" si="449"/>
        <v>10.6815</v>
      </c>
      <c r="S979" s="264">
        <f t="shared" si="450"/>
        <v>10.983000000000001</v>
      </c>
      <c r="T979" s="264">
        <f t="shared" si="451"/>
        <v>11.468</v>
      </c>
      <c r="U979" s="264">
        <f t="shared" si="452"/>
        <v>11.8095</v>
      </c>
      <c r="V979" s="264">
        <f t="shared" si="453"/>
        <v>12.3355</v>
      </c>
      <c r="W979" s="264">
        <f t="shared" si="454"/>
        <v>13.393000000000001</v>
      </c>
      <c r="X979" s="264">
        <f t="shared" si="455"/>
        <v>14.5595</v>
      </c>
      <c r="Y979" s="264">
        <f t="shared" si="456"/>
        <v>15.2355</v>
      </c>
      <c r="Z979" s="264">
        <f t="shared" si="457"/>
        <v>15.715499999999999</v>
      </c>
      <c r="AA979" s="264">
        <f t="shared" si="458"/>
        <v>16.459499999999998</v>
      </c>
      <c r="AB979" s="264">
        <f t="shared" si="459"/>
        <v>16.965</v>
      </c>
      <c r="AC979" s="264">
        <f t="shared" si="460"/>
        <v>17.972999999999999</v>
      </c>
      <c r="AD979" s="264">
        <f t="shared" si="461"/>
        <v>19.874000000000002</v>
      </c>
      <c r="AF979" s="266">
        <v>977</v>
      </c>
      <c r="AG979" s="266">
        <v>-5.2499999999999998E-2</v>
      </c>
      <c r="AH979" s="266">
        <v>13.673999999999999</v>
      </c>
      <c r="AI979" s="266">
        <v>0.11902</v>
      </c>
      <c r="AJ979" s="266">
        <v>9.4990000000000006</v>
      </c>
      <c r="AK979" s="266">
        <v>10.388</v>
      </c>
      <c r="AL979" s="266">
        <v>10.946</v>
      </c>
      <c r="AM979" s="266">
        <v>11.254</v>
      </c>
      <c r="AN979" s="266">
        <v>11.747</v>
      </c>
      <c r="AO979" s="266">
        <v>12.092000000000001</v>
      </c>
      <c r="AP979" s="266">
        <v>12.621</v>
      </c>
      <c r="AQ979" s="266">
        <v>13.673999999999999</v>
      </c>
      <c r="AR979" s="266">
        <v>14.819000000000001</v>
      </c>
      <c r="AS979" s="266">
        <v>15.475</v>
      </c>
      <c r="AT979" s="266">
        <v>15.936999999999999</v>
      </c>
      <c r="AU979" s="266">
        <v>16.648</v>
      </c>
      <c r="AV979" s="266">
        <v>17.126999999999999</v>
      </c>
      <c r="AW979" s="266">
        <v>18.073</v>
      </c>
      <c r="AX979" s="266">
        <v>19.824000000000002</v>
      </c>
      <c r="BA979" s="372">
        <v>977</v>
      </c>
      <c r="BB979" s="372">
        <v>-0.314</v>
      </c>
      <c r="BC979" s="372">
        <v>13.1119</v>
      </c>
      <c r="BD979" s="372">
        <v>0.12687999999999999</v>
      </c>
      <c r="BE979" s="372">
        <v>9.0589999999999993</v>
      </c>
      <c r="BF979" s="372">
        <v>9.8870000000000005</v>
      </c>
      <c r="BG979" s="372">
        <v>10.417</v>
      </c>
      <c r="BH979" s="372">
        <v>10.712</v>
      </c>
      <c r="BI979" s="372">
        <v>11.189</v>
      </c>
      <c r="BJ979" s="372">
        <v>11.526999999999999</v>
      </c>
      <c r="BK979" s="372">
        <v>12.05</v>
      </c>
      <c r="BL979" s="372">
        <v>13.112</v>
      </c>
      <c r="BM979" s="372">
        <v>14.3</v>
      </c>
      <c r="BN979" s="372">
        <v>14.996</v>
      </c>
      <c r="BO979" s="372">
        <v>15.494</v>
      </c>
      <c r="BP979" s="372">
        <v>16.271000000000001</v>
      </c>
      <c r="BQ979" s="372">
        <v>16.803000000000001</v>
      </c>
      <c r="BR979" s="372">
        <v>17.873000000000001</v>
      </c>
      <c r="BS979" s="372">
        <v>19.923999999999999</v>
      </c>
    </row>
    <row r="980" spans="1:71" x14ac:dyDescent="0.2">
      <c r="A980" s="265">
        <f t="shared" si="462"/>
        <v>13.399000000000001</v>
      </c>
      <c r="B980" s="265">
        <f t="shared" si="463"/>
        <v>12.340999999999999</v>
      </c>
      <c r="C980" s="265">
        <f t="shared" si="440"/>
        <v>14.566500000000001</v>
      </c>
      <c r="D980" s="265">
        <f t="shared" si="464"/>
        <v>978</v>
      </c>
      <c r="E980" s="373">
        <f t="shared" si="465"/>
        <v>32.131416837782339</v>
      </c>
      <c r="F980" s="373">
        <f t="shared" si="466"/>
        <v>2.6776180698151952</v>
      </c>
      <c r="G980" s="373">
        <f t="shared" si="467"/>
        <v>41.131416837782339</v>
      </c>
      <c r="H980" s="374">
        <f t="shared" si="468"/>
        <v>0.99737350960645421</v>
      </c>
      <c r="I980" s="374">
        <f t="shared" si="441"/>
        <v>0.96750868855226768</v>
      </c>
      <c r="J980" s="374">
        <f t="shared" si="442"/>
        <v>0.97327299199977502</v>
      </c>
      <c r="K980" s="265" cm="1">
        <f t="array" ref="K980">$G980^gamma_drug4/($G980^gamma_drug4+(AGE_50_drug4+9)^gamma_drug4)</f>
        <v>1</v>
      </c>
      <c r="L980" s="264">
        <f t="shared" si="443"/>
        <v>978</v>
      </c>
      <c r="M980" s="264">
        <f t="shared" si="444"/>
        <v>-0.18329999999999999</v>
      </c>
      <c r="N980" s="264">
        <f t="shared" si="445"/>
        <v>13.398949999999999</v>
      </c>
      <c r="O980" s="264">
        <f t="shared" si="446"/>
        <v>0.12297000000000001</v>
      </c>
      <c r="P980" s="264">
        <f t="shared" si="447"/>
        <v>9.2830000000000013</v>
      </c>
      <c r="Q980" s="264">
        <f t="shared" si="448"/>
        <v>10.141500000000001</v>
      </c>
      <c r="R980" s="264">
        <f t="shared" si="449"/>
        <v>10.685499999999999</v>
      </c>
      <c r="S980" s="264">
        <f t="shared" si="450"/>
        <v>10.987500000000001</v>
      </c>
      <c r="T980" s="264">
        <f t="shared" si="451"/>
        <v>11.4725</v>
      </c>
      <c r="U980" s="264">
        <f t="shared" si="452"/>
        <v>11.814499999999999</v>
      </c>
      <c r="V980" s="264">
        <f t="shared" si="453"/>
        <v>12.340999999999999</v>
      </c>
      <c r="W980" s="264">
        <f t="shared" si="454"/>
        <v>13.399000000000001</v>
      </c>
      <c r="X980" s="264">
        <f t="shared" si="455"/>
        <v>14.566500000000001</v>
      </c>
      <c r="Y980" s="264">
        <f t="shared" si="456"/>
        <v>15.242999999999999</v>
      </c>
      <c r="Z980" s="264">
        <f t="shared" si="457"/>
        <v>15.7225</v>
      </c>
      <c r="AA980" s="264">
        <f t="shared" si="458"/>
        <v>16.466999999999999</v>
      </c>
      <c r="AB980" s="264">
        <f t="shared" si="459"/>
        <v>16.973500000000001</v>
      </c>
      <c r="AC980" s="264">
        <f t="shared" si="460"/>
        <v>17.9815</v>
      </c>
      <c r="AD980" s="264">
        <f t="shared" si="461"/>
        <v>19.884499999999999</v>
      </c>
      <c r="AF980" s="266">
        <v>978</v>
      </c>
      <c r="AG980" s="266">
        <v>-5.2600000000000001E-2</v>
      </c>
      <c r="AH980" s="266">
        <v>13.6797</v>
      </c>
      <c r="AI980" s="266">
        <v>0.11904000000000001</v>
      </c>
      <c r="AJ980" s="266">
        <v>9.5030000000000001</v>
      </c>
      <c r="AK980" s="266">
        <v>10.391</v>
      </c>
      <c r="AL980" s="266">
        <v>10.95</v>
      </c>
      <c r="AM980" s="266">
        <v>11.257999999999999</v>
      </c>
      <c r="AN980" s="266">
        <v>11.750999999999999</v>
      </c>
      <c r="AO980" s="266">
        <v>12.097</v>
      </c>
      <c r="AP980" s="266">
        <v>12.625999999999999</v>
      </c>
      <c r="AQ980" s="266">
        <v>13.68</v>
      </c>
      <c r="AR980" s="266">
        <v>14.826000000000001</v>
      </c>
      <c r="AS980" s="266">
        <v>15.481999999999999</v>
      </c>
      <c r="AT980" s="266">
        <v>15.944000000000001</v>
      </c>
      <c r="AU980" s="266">
        <v>16.655000000000001</v>
      </c>
      <c r="AV980" s="266">
        <v>17.135000000000002</v>
      </c>
      <c r="AW980" s="266">
        <v>18.081</v>
      </c>
      <c r="AX980" s="266">
        <v>19.834</v>
      </c>
      <c r="BA980" s="372">
        <v>978</v>
      </c>
      <c r="BB980" s="372">
        <v>-0.314</v>
      </c>
      <c r="BC980" s="372">
        <v>13.1182</v>
      </c>
      <c r="BD980" s="372">
        <v>0.12690000000000001</v>
      </c>
      <c r="BE980" s="372">
        <v>9.0630000000000006</v>
      </c>
      <c r="BF980" s="372">
        <v>9.8919999999999995</v>
      </c>
      <c r="BG980" s="372">
        <v>10.420999999999999</v>
      </c>
      <c r="BH980" s="372">
        <v>10.717000000000001</v>
      </c>
      <c r="BI980" s="372">
        <v>11.194000000000001</v>
      </c>
      <c r="BJ980" s="372">
        <v>11.532</v>
      </c>
      <c r="BK980" s="372">
        <v>12.055999999999999</v>
      </c>
      <c r="BL980" s="372">
        <v>13.118</v>
      </c>
      <c r="BM980" s="372">
        <v>14.307</v>
      </c>
      <c r="BN980" s="372">
        <v>15.004</v>
      </c>
      <c r="BO980" s="372">
        <v>15.500999999999999</v>
      </c>
      <c r="BP980" s="372">
        <v>16.279</v>
      </c>
      <c r="BQ980" s="372">
        <v>16.812000000000001</v>
      </c>
      <c r="BR980" s="372">
        <v>17.882000000000001</v>
      </c>
      <c r="BS980" s="372">
        <v>19.934999999999999</v>
      </c>
    </row>
    <row r="981" spans="1:71" x14ac:dyDescent="0.2">
      <c r="A981" s="265">
        <f t="shared" si="462"/>
        <v>13.4055</v>
      </c>
      <c r="B981" s="265">
        <f t="shared" si="463"/>
        <v>12.346499999999999</v>
      </c>
      <c r="C981" s="265">
        <f t="shared" si="440"/>
        <v>14.573</v>
      </c>
      <c r="D981" s="265">
        <f t="shared" si="464"/>
        <v>979</v>
      </c>
      <c r="E981" s="373">
        <f t="shared" si="465"/>
        <v>32.164271047227928</v>
      </c>
      <c r="F981" s="373">
        <f t="shared" si="466"/>
        <v>2.6803559206023273</v>
      </c>
      <c r="G981" s="373">
        <f t="shared" si="467"/>
        <v>41.164271047227928</v>
      </c>
      <c r="H981" s="374">
        <f t="shared" si="468"/>
        <v>0.99738259234545756</v>
      </c>
      <c r="I981" s="374">
        <f t="shared" si="441"/>
        <v>0.96758440382700206</v>
      </c>
      <c r="J981" s="374">
        <f t="shared" si="442"/>
        <v>0.97332694004176867</v>
      </c>
      <c r="K981" s="265" cm="1">
        <f t="array" ref="K981">$G981^gamma_drug4/($G981^gamma_drug4+(AGE_50_drug4+9)^gamma_drug4)</f>
        <v>1</v>
      </c>
      <c r="L981" s="264">
        <f t="shared" si="443"/>
        <v>979</v>
      </c>
      <c r="M981" s="264">
        <f t="shared" si="444"/>
        <v>-0.18345</v>
      </c>
      <c r="N981" s="264">
        <f t="shared" si="445"/>
        <v>13.404999999999999</v>
      </c>
      <c r="O981" s="264">
        <f t="shared" si="446"/>
        <v>0.12299</v>
      </c>
      <c r="P981" s="264">
        <f t="shared" si="447"/>
        <v>9.2865000000000002</v>
      </c>
      <c r="Q981" s="264">
        <f t="shared" si="448"/>
        <v>10.1455</v>
      </c>
      <c r="R981" s="264">
        <f t="shared" si="449"/>
        <v>10.690000000000001</v>
      </c>
      <c r="S981" s="264">
        <f t="shared" si="450"/>
        <v>10.9925</v>
      </c>
      <c r="T981" s="264">
        <f t="shared" si="451"/>
        <v>11.477499999999999</v>
      </c>
      <c r="U981" s="264">
        <f t="shared" si="452"/>
        <v>11.819500000000001</v>
      </c>
      <c r="V981" s="264">
        <f t="shared" si="453"/>
        <v>12.346499999999999</v>
      </c>
      <c r="W981" s="264">
        <f t="shared" si="454"/>
        <v>13.4055</v>
      </c>
      <c r="X981" s="264">
        <f t="shared" si="455"/>
        <v>14.573</v>
      </c>
      <c r="Y981" s="264">
        <f t="shared" si="456"/>
        <v>15.250500000000001</v>
      </c>
      <c r="Z981" s="264">
        <f t="shared" si="457"/>
        <v>15.73</v>
      </c>
      <c r="AA981" s="264">
        <f t="shared" si="458"/>
        <v>16.4755</v>
      </c>
      <c r="AB981" s="264">
        <f t="shared" si="459"/>
        <v>16.981999999999999</v>
      </c>
      <c r="AC981" s="264">
        <f t="shared" si="460"/>
        <v>17.991</v>
      </c>
      <c r="AD981" s="264">
        <f t="shared" si="461"/>
        <v>19.895000000000003</v>
      </c>
      <c r="AF981" s="266">
        <v>979</v>
      </c>
      <c r="AG981" s="266">
        <v>-5.28E-2</v>
      </c>
      <c r="AH981" s="266">
        <v>13.685499999999999</v>
      </c>
      <c r="AI981" s="266">
        <v>0.11906</v>
      </c>
      <c r="AJ981" s="266">
        <v>9.5060000000000002</v>
      </c>
      <c r="AK981" s="266">
        <v>10.395</v>
      </c>
      <c r="AL981" s="266">
        <v>10.954000000000001</v>
      </c>
      <c r="AM981" s="266">
        <v>11.263</v>
      </c>
      <c r="AN981" s="266">
        <v>11.756</v>
      </c>
      <c r="AO981" s="266">
        <v>12.102</v>
      </c>
      <c r="AP981" s="266">
        <v>12.632</v>
      </c>
      <c r="AQ981" s="266">
        <v>13.686</v>
      </c>
      <c r="AR981" s="266">
        <v>14.832000000000001</v>
      </c>
      <c r="AS981" s="266">
        <v>15.489000000000001</v>
      </c>
      <c r="AT981" s="266">
        <v>15.951000000000001</v>
      </c>
      <c r="AU981" s="266">
        <v>16.663</v>
      </c>
      <c r="AV981" s="266">
        <v>17.143000000000001</v>
      </c>
      <c r="AW981" s="266">
        <v>18.09</v>
      </c>
      <c r="AX981" s="266">
        <v>19.844000000000001</v>
      </c>
      <c r="BA981" s="372">
        <v>979</v>
      </c>
      <c r="BB981" s="372">
        <v>-0.31409999999999999</v>
      </c>
      <c r="BC981" s="372">
        <v>13.124499999999999</v>
      </c>
      <c r="BD981" s="372">
        <v>0.12692000000000001</v>
      </c>
      <c r="BE981" s="372">
        <v>9.0670000000000002</v>
      </c>
      <c r="BF981" s="372">
        <v>9.8960000000000008</v>
      </c>
      <c r="BG981" s="372">
        <v>10.426</v>
      </c>
      <c r="BH981" s="372">
        <v>10.722</v>
      </c>
      <c r="BI981" s="372">
        <v>11.199</v>
      </c>
      <c r="BJ981" s="372">
        <v>11.537000000000001</v>
      </c>
      <c r="BK981" s="372">
        <v>12.061</v>
      </c>
      <c r="BL981" s="372">
        <v>13.125</v>
      </c>
      <c r="BM981" s="372">
        <v>14.314</v>
      </c>
      <c r="BN981" s="372">
        <v>15.012</v>
      </c>
      <c r="BO981" s="372">
        <v>15.509</v>
      </c>
      <c r="BP981" s="372">
        <v>16.288</v>
      </c>
      <c r="BQ981" s="372">
        <v>16.821000000000002</v>
      </c>
      <c r="BR981" s="372">
        <v>17.891999999999999</v>
      </c>
      <c r="BS981" s="372">
        <v>19.946000000000002</v>
      </c>
    </row>
    <row r="982" spans="1:71" x14ac:dyDescent="0.2">
      <c r="A982" s="265">
        <f t="shared" si="462"/>
        <v>13.411000000000001</v>
      </c>
      <c r="B982" s="265">
        <f t="shared" si="463"/>
        <v>12.352</v>
      </c>
      <c r="C982" s="265">
        <f t="shared" si="440"/>
        <v>14.58</v>
      </c>
      <c r="D982" s="265">
        <f t="shared" si="464"/>
        <v>980</v>
      </c>
      <c r="E982" s="373">
        <f t="shared" si="465"/>
        <v>32.197125256673509</v>
      </c>
      <c r="F982" s="373">
        <f t="shared" si="466"/>
        <v>2.6830937713894594</v>
      </c>
      <c r="G982" s="373">
        <f t="shared" si="467"/>
        <v>41.197125256673509</v>
      </c>
      <c r="H982" s="374">
        <f t="shared" si="468"/>
        <v>0.9973916365485187</v>
      </c>
      <c r="I982" s="374">
        <f t="shared" si="441"/>
        <v>0.96765988835620553</v>
      </c>
      <c r="J982" s="374">
        <f t="shared" si="442"/>
        <v>0.97338073925533375</v>
      </c>
      <c r="K982" s="265" cm="1">
        <f t="array" ref="K982">$G982^gamma_drug4/($G982^gamma_drug4+(AGE_50_drug4+9)^gamma_drug4)</f>
        <v>1</v>
      </c>
      <c r="L982" s="264">
        <f t="shared" si="443"/>
        <v>980</v>
      </c>
      <c r="M982" s="264">
        <f t="shared" si="444"/>
        <v>-0.18354999999999999</v>
      </c>
      <c r="N982" s="264">
        <f t="shared" si="445"/>
        <v>13.41095</v>
      </c>
      <c r="O982" s="264">
        <f t="shared" si="446"/>
        <v>0.123</v>
      </c>
      <c r="P982" s="264">
        <f t="shared" si="447"/>
        <v>9.2904999999999998</v>
      </c>
      <c r="Q982" s="264">
        <f t="shared" si="448"/>
        <v>10.15</v>
      </c>
      <c r="R982" s="264">
        <f t="shared" si="449"/>
        <v>10.695</v>
      </c>
      <c r="S982" s="264">
        <f t="shared" si="450"/>
        <v>10.997</v>
      </c>
      <c r="T982" s="264">
        <f t="shared" si="451"/>
        <v>11.4825</v>
      </c>
      <c r="U982" s="264">
        <f t="shared" si="452"/>
        <v>11.824999999999999</v>
      </c>
      <c r="V982" s="264">
        <f t="shared" si="453"/>
        <v>12.352</v>
      </c>
      <c r="W982" s="264">
        <f t="shared" si="454"/>
        <v>13.411000000000001</v>
      </c>
      <c r="X982" s="264">
        <f t="shared" si="455"/>
        <v>14.58</v>
      </c>
      <c r="Y982" s="264">
        <f t="shared" si="456"/>
        <v>15.2575</v>
      </c>
      <c r="Z982" s="264">
        <f t="shared" si="457"/>
        <v>15.737500000000001</v>
      </c>
      <c r="AA982" s="264">
        <f t="shared" si="458"/>
        <v>16.483000000000001</v>
      </c>
      <c r="AB982" s="264">
        <f t="shared" si="459"/>
        <v>16.990000000000002</v>
      </c>
      <c r="AC982" s="264">
        <f t="shared" si="460"/>
        <v>17.999499999999998</v>
      </c>
      <c r="AD982" s="264">
        <f t="shared" si="461"/>
        <v>19.905000000000001</v>
      </c>
      <c r="AF982" s="266">
        <v>980</v>
      </c>
      <c r="AG982" s="266">
        <v>-5.2900000000000003E-2</v>
      </c>
      <c r="AH982" s="266">
        <v>13.6912</v>
      </c>
      <c r="AI982" s="266">
        <v>0.11907</v>
      </c>
      <c r="AJ982" s="266">
        <v>9.51</v>
      </c>
      <c r="AK982" s="266">
        <v>10.4</v>
      </c>
      <c r="AL982" s="266">
        <v>10.959</v>
      </c>
      <c r="AM982" s="266">
        <v>11.266999999999999</v>
      </c>
      <c r="AN982" s="266">
        <v>11.760999999999999</v>
      </c>
      <c r="AO982" s="266">
        <v>12.106999999999999</v>
      </c>
      <c r="AP982" s="266">
        <v>12.637</v>
      </c>
      <c r="AQ982" s="266">
        <v>13.691000000000001</v>
      </c>
      <c r="AR982" s="266">
        <v>14.839</v>
      </c>
      <c r="AS982" s="266">
        <v>15.496</v>
      </c>
      <c r="AT982" s="266">
        <v>15.958</v>
      </c>
      <c r="AU982" s="266">
        <v>16.670000000000002</v>
      </c>
      <c r="AV982" s="266">
        <v>17.151</v>
      </c>
      <c r="AW982" s="266">
        <v>18.097999999999999</v>
      </c>
      <c r="AX982" s="266">
        <v>19.853000000000002</v>
      </c>
      <c r="BA982" s="372">
        <v>980</v>
      </c>
      <c r="BB982" s="372">
        <v>-0.31419999999999998</v>
      </c>
      <c r="BC982" s="372">
        <v>13.130699999999999</v>
      </c>
      <c r="BD982" s="372">
        <v>0.12692999999999999</v>
      </c>
      <c r="BE982" s="372">
        <v>9.0709999999999997</v>
      </c>
      <c r="BF982" s="372">
        <v>9.9</v>
      </c>
      <c r="BG982" s="372">
        <v>10.430999999999999</v>
      </c>
      <c r="BH982" s="372">
        <v>10.727</v>
      </c>
      <c r="BI982" s="372">
        <v>11.204000000000001</v>
      </c>
      <c r="BJ982" s="372">
        <v>11.542999999999999</v>
      </c>
      <c r="BK982" s="372">
        <v>12.067</v>
      </c>
      <c r="BL982" s="372">
        <v>13.131</v>
      </c>
      <c r="BM982" s="372">
        <v>14.321</v>
      </c>
      <c r="BN982" s="372">
        <v>15.019</v>
      </c>
      <c r="BO982" s="372">
        <v>15.516999999999999</v>
      </c>
      <c r="BP982" s="372">
        <v>16.295999999999999</v>
      </c>
      <c r="BQ982" s="372">
        <v>16.829000000000001</v>
      </c>
      <c r="BR982" s="372">
        <v>17.901</v>
      </c>
      <c r="BS982" s="372">
        <v>19.957000000000001</v>
      </c>
    </row>
    <row r="983" spans="1:71" x14ac:dyDescent="0.2">
      <c r="A983" s="265">
        <f t="shared" si="462"/>
        <v>13.417</v>
      </c>
      <c r="B983" s="265">
        <f t="shared" si="463"/>
        <v>12.3575</v>
      </c>
      <c r="C983" s="265">
        <f t="shared" si="440"/>
        <v>14.586500000000001</v>
      </c>
      <c r="D983" s="265">
        <f t="shared" si="464"/>
        <v>981</v>
      </c>
      <c r="E983" s="373">
        <f t="shared" si="465"/>
        <v>32.229979466119097</v>
      </c>
      <c r="F983" s="373">
        <f t="shared" si="466"/>
        <v>2.6858316221765914</v>
      </c>
      <c r="G983" s="373">
        <f t="shared" si="467"/>
        <v>41.229979466119097</v>
      </c>
      <c r="H983" s="374">
        <f t="shared" si="468"/>
        <v>0.99740064240910808</v>
      </c>
      <c r="I983" s="374">
        <f t="shared" si="441"/>
        <v>0.96773514299889896</v>
      </c>
      <c r="J983" s="374">
        <f t="shared" si="442"/>
        <v>0.9734343901572774</v>
      </c>
      <c r="K983" s="265" cm="1">
        <f t="array" ref="K983">$G983^gamma_drug4/($G983^gamma_drug4+(AGE_50_drug4+9)^gamma_drug4)</f>
        <v>1</v>
      </c>
      <c r="L983" s="264">
        <f t="shared" si="443"/>
        <v>981</v>
      </c>
      <c r="M983" s="264">
        <f t="shared" si="444"/>
        <v>-0.18359999999999999</v>
      </c>
      <c r="N983" s="264">
        <f t="shared" si="445"/>
        <v>13.417</v>
      </c>
      <c r="O983" s="264">
        <f t="shared" si="446"/>
        <v>0.12302</v>
      </c>
      <c r="P983" s="264">
        <f t="shared" si="447"/>
        <v>9.2940000000000005</v>
      </c>
      <c r="Q983" s="264">
        <f t="shared" si="448"/>
        <v>10.154499999999999</v>
      </c>
      <c r="R983" s="264">
        <f t="shared" si="449"/>
        <v>10.699</v>
      </c>
      <c r="S983" s="264">
        <f t="shared" si="450"/>
        <v>11.0015</v>
      </c>
      <c r="T983" s="264">
        <f t="shared" si="451"/>
        <v>11.487</v>
      </c>
      <c r="U983" s="264">
        <f t="shared" si="452"/>
        <v>11.829499999999999</v>
      </c>
      <c r="V983" s="264">
        <f t="shared" si="453"/>
        <v>12.3575</v>
      </c>
      <c r="W983" s="264">
        <f t="shared" si="454"/>
        <v>13.417</v>
      </c>
      <c r="X983" s="264">
        <f t="shared" si="455"/>
        <v>14.586500000000001</v>
      </c>
      <c r="Y983" s="264">
        <f t="shared" si="456"/>
        <v>15.2645</v>
      </c>
      <c r="Z983" s="264">
        <f t="shared" si="457"/>
        <v>15.745000000000001</v>
      </c>
      <c r="AA983" s="264">
        <f t="shared" si="458"/>
        <v>16.491</v>
      </c>
      <c r="AB983" s="264">
        <f t="shared" si="459"/>
        <v>16.9985</v>
      </c>
      <c r="AC983" s="264">
        <f t="shared" si="460"/>
        <v>18.008499999999998</v>
      </c>
      <c r="AD983" s="264">
        <f t="shared" si="461"/>
        <v>19.914999999999999</v>
      </c>
      <c r="AF983" s="266">
        <v>981</v>
      </c>
      <c r="AG983" s="266">
        <v>-5.2999999999999999E-2</v>
      </c>
      <c r="AH983" s="266">
        <v>13.696999999999999</v>
      </c>
      <c r="AI983" s="266">
        <v>0.11909</v>
      </c>
      <c r="AJ983" s="266">
        <v>9.5129999999999999</v>
      </c>
      <c r="AK983" s="266">
        <v>10.404</v>
      </c>
      <c r="AL983" s="266">
        <v>10.962999999999999</v>
      </c>
      <c r="AM983" s="266">
        <v>11.272</v>
      </c>
      <c r="AN983" s="266">
        <v>11.765000000000001</v>
      </c>
      <c r="AO983" s="266">
        <v>12.111000000000001</v>
      </c>
      <c r="AP983" s="266">
        <v>12.641999999999999</v>
      </c>
      <c r="AQ983" s="266">
        <v>13.696999999999999</v>
      </c>
      <c r="AR983" s="266">
        <v>14.845000000000001</v>
      </c>
      <c r="AS983" s="266">
        <v>15.503</v>
      </c>
      <c r="AT983" s="266">
        <v>15.965</v>
      </c>
      <c r="AU983" s="266">
        <v>16.678000000000001</v>
      </c>
      <c r="AV983" s="266">
        <v>17.158999999999999</v>
      </c>
      <c r="AW983" s="266">
        <v>18.106999999999999</v>
      </c>
      <c r="AX983" s="266">
        <v>19.861999999999998</v>
      </c>
      <c r="BA983" s="372">
        <v>981</v>
      </c>
      <c r="BB983" s="372">
        <v>-0.31419999999999998</v>
      </c>
      <c r="BC983" s="372">
        <v>13.137</v>
      </c>
      <c r="BD983" s="372">
        <v>0.12695000000000001</v>
      </c>
      <c r="BE983" s="372">
        <v>9.0749999999999993</v>
      </c>
      <c r="BF983" s="372">
        <v>9.9049999999999994</v>
      </c>
      <c r="BG983" s="372">
        <v>10.435</v>
      </c>
      <c r="BH983" s="372">
        <v>10.731</v>
      </c>
      <c r="BI983" s="372">
        <v>11.209</v>
      </c>
      <c r="BJ983" s="372">
        <v>11.548</v>
      </c>
      <c r="BK983" s="372">
        <v>12.073</v>
      </c>
      <c r="BL983" s="372">
        <v>13.137</v>
      </c>
      <c r="BM983" s="372">
        <v>14.327999999999999</v>
      </c>
      <c r="BN983" s="372">
        <v>15.026</v>
      </c>
      <c r="BO983" s="372">
        <v>15.525</v>
      </c>
      <c r="BP983" s="372">
        <v>16.303999999999998</v>
      </c>
      <c r="BQ983" s="372">
        <v>16.838000000000001</v>
      </c>
      <c r="BR983" s="372">
        <v>17.91</v>
      </c>
      <c r="BS983" s="372">
        <v>19.968</v>
      </c>
    </row>
    <row r="984" spans="1:71" x14ac:dyDescent="0.2">
      <c r="A984" s="265">
        <f t="shared" si="462"/>
        <v>13.423</v>
      </c>
      <c r="B984" s="265">
        <f t="shared" si="463"/>
        <v>12.362500000000001</v>
      </c>
      <c r="C984" s="265">
        <f t="shared" si="440"/>
        <v>14.593500000000001</v>
      </c>
      <c r="D984" s="265">
        <f t="shared" si="464"/>
        <v>982</v>
      </c>
      <c r="E984" s="373">
        <f t="shared" si="465"/>
        <v>32.262833675564679</v>
      </c>
      <c r="F984" s="373">
        <f t="shared" si="466"/>
        <v>2.6885694729637235</v>
      </c>
      <c r="G984" s="373">
        <f t="shared" si="467"/>
        <v>41.262833675564679</v>
      </c>
      <c r="H984" s="374">
        <f t="shared" si="468"/>
        <v>0.99740961011957618</v>
      </c>
      <c r="I984" s="374">
        <f t="shared" si="441"/>
        <v>0.96781016861037217</v>
      </c>
      <c r="J984" s="374">
        <f t="shared" si="442"/>
        <v>0.97348789326225926</v>
      </c>
      <c r="K984" s="265" cm="1">
        <f t="array" ref="K984">$G984^gamma_drug4/($G984^gamma_drug4+(AGE_50_drug4+9)^gamma_drug4)</f>
        <v>1</v>
      </c>
      <c r="L984" s="264">
        <f t="shared" si="443"/>
        <v>982</v>
      </c>
      <c r="M984" s="264">
        <f t="shared" si="444"/>
        <v>-0.18375000000000002</v>
      </c>
      <c r="N984" s="264">
        <f t="shared" si="445"/>
        <v>13.423</v>
      </c>
      <c r="O984" s="264">
        <f t="shared" si="446"/>
        <v>0.12304</v>
      </c>
      <c r="P984" s="264">
        <f t="shared" si="447"/>
        <v>9.298</v>
      </c>
      <c r="Q984" s="264">
        <f t="shared" si="448"/>
        <v>10.158000000000001</v>
      </c>
      <c r="R984" s="264">
        <f t="shared" si="449"/>
        <v>10.7035</v>
      </c>
      <c r="S984" s="264">
        <f t="shared" si="450"/>
        <v>11.006</v>
      </c>
      <c r="T984" s="264">
        <f t="shared" si="451"/>
        <v>11.4925</v>
      </c>
      <c r="U984" s="264">
        <f t="shared" si="452"/>
        <v>11.8345</v>
      </c>
      <c r="V984" s="264">
        <f t="shared" si="453"/>
        <v>12.362500000000001</v>
      </c>
      <c r="W984" s="264">
        <f t="shared" si="454"/>
        <v>13.423</v>
      </c>
      <c r="X984" s="264">
        <f t="shared" si="455"/>
        <v>14.593500000000001</v>
      </c>
      <c r="Y984" s="264">
        <f t="shared" si="456"/>
        <v>15.2715</v>
      </c>
      <c r="Z984" s="264">
        <f t="shared" si="457"/>
        <v>15.7525</v>
      </c>
      <c r="AA984" s="264">
        <f t="shared" si="458"/>
        <v>16.4985</v>
      </c>
      <c r="AB984" s="264">
        <f t="shared" si="459"/>
        <v>17.007000000000001</v>
      </c>
      <c r="AC984" s="264">
        <f t="shared" si="460"/>
        <v>18.017499999999998</v>
      </c>
      <c r="AD984" s="264">
        <f t="shared" si="461"/>
        <v>19.9255</v>
      </c>
      <c r="AF984" s="266">
        <v>982</v>
      </c>
      <c r="AG984" s="266">
        <v>-5.3199999999999997E-2</v>
      </c>
      <c r="AH984" s="266">
        <v>13.7027</v>
      </c>
      <c r="AI984" s="266">
        <v>0.11910999999999999</v>
      </c>
      <c r="AJ984" s="266">
        <v>9.5169999999999995</v>
      </c>
      <c r="AK984" s="266">
        <v>10.407</v>
      </c>
      <c r="AL984" s="266">
        <v>10.967000000000001</v>
      </c>
      <c r="AM984" s="266">
        <v>11.276</v>
      </c>
      <c r="AN984" s="266">
        <v>11.77</v>
      </c>
      <c r="AO984" s="266">
        <v>12.116</v>
      </c>
      <c r="AP984" s="266">
        <v>12.647</v>
      </c>
      <c r="AQ984" s="266">
        <v>13.702999999999999</v>
      </c>
      <c r="AR984" s="266">
        <v>14.852</v>
      </c>
      <c r="AS984" s="266">
        <v>15.509</v>
      </c>
      <c r="AT984" s="266">
        <v>15.972</v>
      </c>
      <c r="AU984" s="266">
        <v>16.684999999999999</v>
      </c>
      <c r="AV984" s="266">
        <v>17.167000000000002</v>
      </c>
      <c r="AW984" s="266">
        <v>18.114999999999998</v>
      </c>
      <c r="AX984" s="266">
        <v>19.872</v>
      </c>
      <c r="BA984" s="372">
        <v>982</v>
      </c>
      <c r="BB984" s="372">
        <v>-0.31430000000000002</v>
      </c>
      <c r="BC984" s="372">
        <v>13.1433</v>
      </c>
      <c r="BD984" s="372">
        <v>0.12697</v>
      </c>
      <c r="BE984" s="372">
        <v>9.0790000000000006</v>
      </c>
      <c r="BF984" s="372">
        <v>9.9090000000000007</v>
      </c>
      <c r="BG984" s="372">
        <v>10.44</v>
      </c>
      <c r="BH984" s="372">
        <v>10.736000000000001</v>
      </c>
      <c r="BI984" s="372">
        <v>11.215</v>
      </c>
      <c r="BJ984" s="372">
        <v>11.553000000000001</v>
      </c>
      <c r="BK984" s="372">
        <v>12.077999999999999</v>
      </c>
      <c r="BL984" s="372">
        <v>13.143000000000001</v>
      </c>
      <c r="BM984" s="372">
        <v>14.335000000000001</v>
      </c>
      <c r="BN984" s="372">
        <v>15.034000000000001</v>
      </c>
      <c r="BO984" s="372">
        <v>15.532999999999999</v>
      </c>
      <c r="BP984" s="372">
        <v>16.312000000000001</v>
      </c>
      <c r="BQ984" s="372">
        <v>16.847000000000001</v>
      </c>
      <c r="BR984" s="372">
        <v>17.920000000000002</v>
      </c>
      <c r="BS984" s="372">
        <v>19.978999999999999</v>
      </c>
    </row>
    <row r="985" spans="1:71" x14ac:dyDescent="0.2">
      <c r="A985" s="265">
        <f t="shared" si="462"/>
        <v>13.429500000000001</v>
      </c>
      <c r="B985" s="265">
        <f t="shared" si="463"/>
        <v>12.367999999999999</v>
      </c>
      <c r="C985" s="265">
        <f t="shared" si="440"/>
        <v>14.600000000000001</v>
      </c>
      <c r="D985" s="265">
        <f t="shared" si="464"/>
        <v>983</v>
      </c>
      <c r="E985" s="373">
        <f t="shared" si="465"/>
        <v>32.295687885010267</v>
      </c>
      <c r="F985" s="373">
        <f t="shared" si="466"/>
        <v>2.6913073237508556</v>
      </c>
      <c r="G985" s="373">
        <f t="shared" si="467"/>
        <v>41.295687885010267</v>
      </c>
      <c r="H985" s="374">
        <f t="shared" si="468"/>
        <v>0.9974185398711608</v>
      </c>
      <c r="I985" s="374">
        <f t="shared" si="441"/>
        <v>0.96788496604220187</v>
      </c>
      <c r="J985" s="374">
        <f t="shared" si="442"/>
        <v>0.97354124908280248</v>
      </c>
      <c r="K985" s="265" cm="1">
        <f t="array" ref="K985">$G985^gamma_drug4/($G985^gamma_drug4+(AGE_50_drug4+9)^gamma_drug4)</f>
        <v>1</v>
      </c>
      <c r="L985" s="264">
        <f t="shared" si="443"/>
        <v>983</v>
      </c>
      <c r="M985" s="264">
        <f t="shared" si="444"/>
        <v>-0.18380000000000002</v>
      </c>
      <c r="N985" s="264">
        <f t="shared" si="445"/>
        <v>13.42905</v>
      </c>
      <c r="O985" s="264">
        <f t="shared" si="446"/>
        <v>0.12306</v>
      </c>
      <c r="P985" s="264">
        <f t="shared" si="447"/>
        <v>9.3010000000000002</v>
      </c>
      <c r="Q985" s="264">
        <f t="shared" si="448"/>
        <v>10.161999999999999</v>
      </c>
      <c r="R985" s="264">
        <f t="shared" si="449"/>
        <v>10.708</v>
      </c>
      <c r="S985" s="264">
        <f t="shared" si="450"/>
        <v>11.010999999999999</v>
      </c>
      <c r="T985" s="264">
        <f t="shared" si="451"/>
        <v>11.4975</v>
      </c>
      <c r="U985" s="264">
        <f t="shared" si="452"/>
        <v>11.84</v>
      </c>
      <c r="V985" s="264">
        <f t="shared" si="453"/>
        <v>12.367999999999999</v>
      </c>
      <c r="W985" s="264">
        <f t="shared" si="454"/>
        <v>13.429500000000001</v>
      </c>
      <c r="X985" s="264">
        <f t="shared" si="455"/>
        <v>14.600000000000001</v>
      </c>
      <c r="Y985" s="264">
        <f t="shared" si="456"/>
        <v>15.278500000000001</v>
      </c>
      <c r="Z985" s="264">
        <f t="shared" si="457"/>
        <v>15.76</v>
      </c>
      <c r="AA985" s="264">
        <f t="shared" si="458"/>
        <v>16.507000000000001</v>
      </c>
      <c r="AB985" s="264">
        <f t="shared" si="459"/>
        <v>17.014499999999998</v>
      </c>
      <c r="AC985" s="264">
        <f t="shared" si="460"/>
        <v>18.026499999999999</v>
      </c>
      <c r="AD985" s="264">
        <f t="shared" si="461"/>
        <v>19.936</v>
      </c>
      <c r="AF985" s="266">
        <v>983</v>
      </c>
      <c r="AG985" s="266">
        <v>-5.33E-2</v>
      </c>
      <c r="AH985" s="266">
        <v>13.708500000000001</v>
      </c>
      <c r="AI985" s="266">
        <v>0.11913</v>
      </c>
      <c r="AJ985" s="266">
        <v>9.52</v>
      </c>
      <c r="AK985" s="266">
        <v>10.411</v>
      </c>
      <c r="AL985" s="266">
        <v>10.971</v>
      </c>
      <c r="AM985" s="266">
        <v>11.281000000000001</v>
      </c>
      <c r="AN985" s="266">
        <v>11.775</v>
      </c>
      <c r="AO985" s="266">
        <v>12.121</v>
      </c>
      <c r="AP985" s="266">
        <v>12.651999999999999</v>
      </c>
      <c r="AQ985" s="266">
        <v>13.709</v>
      </c>
      <c r="AR985" s="266">
        <v>14.858000000000001</v>
      </c>
      <c r="AS985" s="266">
        <v>15.516</v>
      </c>
      <c r="AT985" s="266">
        <v>15.98</v>
      </c>
      <c r="AU985" s="266">
        <v>16.693000000000001</v>
      </c>
      <c r="AV985" s="266">
        <v>17.173999999999999</v>
      </c>
      <c r="AW985" s="266">
        <v>18.123999999999999</v>
      </c>
      <c r="AX985" s="266">
        <v>19.882000000000001</v>
      </c>
      <c r="BA985" s="372">
        <v>983</v>
      </c>
      <c r="BB985" s="372">
        <v>-0.31430000000000002</v>
      </c>
      <c r="BC985" s="372">
        <v>13.1496</v>
      </c>
      <c r="BD985" s="372">
        <v>0.12698999999999999</v>
      </c>
      <c r="BE985" s="372">
        <v>9.0820000000000007</v>
      </c>
      <c r="BF985" s="372">
        <v>9.9130000000000003</v>
      </c>
      <c r="BG985" s="372">
        <v>10.445</v>
      </c>
      <c r="BH985" s="372">
        <v>10.741</v>
      </c>
      <c r="BI985" s="372">
        <v>11.22</v>
      </c>
      <c r="BJ985" s="372">
        <v>11.558999999999999</v>
      </c>
      <c r="BK985" s="372">
        <v>12.084</v>
      </c>
      <c r="BL985" s="372">
        <v>13.15</v>
      </c>
      <c r="BM985" s="372">
        <v>14.342000000000001</v>
      </c>
      <c r="BN985" s="372">
        <v>15.041</v>
      </c>
      <c r="BO985" s="372">
        <v>15.54</v>
      </c>
      <c r="BP985" s="372">
        <v>16.321000000000002</v>
      </c>
      <c r="BQ985" s="372">
        <v>16.855</v>
      </c>
      <c r="BR985" s="372">
        <v>17.928999999999998</v>
      </c>
      <c r="BS985" s="372">
        <v>19.989999999999998</v>
      </c>
    </row>
    <row r="986" spans="1:71" x14ac:dyDescent="0.2">
      <c r="A986" s="265">
        <f t="shared" si="462"/>
        <v>13.435</v>
      </c>
      <c r="B986" s="265">
        <f t="shared" si="463"/>
        <v>12.373000000000001</v>
      </c>
      <c r="C986" s="265">
        <f t="shared" si="440"/>
        <v>14.6065</v>
      </c>
      <c r="D986" s="265">
        <f t="shared" si="464"/>
        <v>984</v>
      </c>
      <c r="E986" s="373">
        <f t="shared" si="465"/>
        <v>32.328542094455855</v>
      </c>
      <c r="F986" s="373">
        <f t="shared" si="466"/>
        <v>2.6940451745379876</v>
      </c>
      <c r="G986" s="373">
        <f t="shared" si="467"/>
        <v>41.328542094455855</v>
      </c>
      <c r="H986" s="374">
        <f t="shared" si="468"/>
        <v>0.99742743185399418</v>
      </c>
      <c r="I986" s="374">
        <f t="shared" si="441"/>
        <v>0.96795953614227037</v>
      </c>
      <c r="J986" s="374">
        <f t="shared" si="442"/>
        <v>0.97359445812930334</v>
      </c>
      <c r="K986" s="265" cm="1">
        <f t="array" ref="K986">$G986^gamma_drug4/($G986^gamma_drug4+(AGE_50_drug4+9)^gamma_drug4)</f>
        <v>1</v>
      </c>
      <c r="L986" s="264">
        <f t="shared" si="443"/>
        <v>984</v>
      </c>
      <c r="M986" s="264">
        <f t="shared" si="444"/>
        <v>-0.18395</v>
      </c>
      <c r="N986" s="264">
        <f t="shared" si="445"/>
        <v>13.434999999999999</v>
      </c>
      <c r="O986" s="264">
        <f t="shared" si="446"/>
        <v>0.123075</v>
      </c>
      <c r="P986" s="264">
        <f t="shared" si="447"/>
        <v>9.3054999999999986</v>
      </c>
      <c r="Q986" s="264">
        <f t="shared" si="448"/>
        <v>10.166499999999999</v>
      </c>
      <c r="R986" s="264">
        <f t="shared" si="449"/>
        <v>10.7125</v>
      </c>
      <c r="S986" s="264">
        <f t="shared" si="450"/>
        <v>11.015499999999999</v>
      </c>
      <c r="T986" s="264">
        <f t="shared" si="451"/>
        <v>11.501999999999999</v>
      </c>
      <c r="U986" s="264">
        <f t="shared" si="452"/>
        <v>11.844999999999999</v>
      </c>
      <c r="V986" s="264">
        <f t="shared" si="453"/>
        <v>12.373000000000001</v>
      </c>
      <c r="W986" s="264">
        <f t="shared" si="454"/>
        <v>13.435</v>
      </c>
      <c r="X986" s="264">
        <f t="shared" si="455"/>
        <v>14.6065</v>
      </c>
      <c r="Y986" s="264">
        <f t="shared" si="456"/>
        <v>15.286</v>
      </c>
      <c r="Z986" s="264">
        <f t="shared" si="457"/>
        <v>15.7675</v>
      </c>
      <c r="AA986" s="264">
        <f t="shared" si="458"/>
        <v>16.515000000000001</v>
      </c>
      <c r="AB986" s="264">
        <f t="shared" si="459"/>
        <v>17.023</v>
      </c>
      <c r="AC986" s="264">
        <f t="shared" si="460"/>
        <v>18.035</v>
      </c>
      <c r="AD986" s="264">
        <f t="shared" si="461"/>
        <v>19.945999999999998</v>
      </c>
      <c r="AF986" s="266">
        <v>984</v>
      </c>
      <c r="AG986" s="266">
        <v>-5.3499999999999999E-2</v>
      </c>
      <c r="AH986" s="266">
        <v>13.7142</v>
      </c>
      <c r="AI986" s="266">
        <v>0.11915000000000001</v>
      </c>
      <c r="AJ986" s="266">
        <v>9.5239999999999991</v>
      </c>
      <c r="AK986" s="266">
        <v>10.414999999999999</v>
      </c>
      <c r="AL986" s="266">
        <v>10.976000000000001</v>
      </c>
      <c r="AM986" s="266">
        <v>11.285</v>
      </c>
      <c r="AN986" s="266">
        <v>11.779</v>
      </c>
      <c r="AO986" s="266">
        <v>12.125999999999999</v>
      </c>
      <c r="AP986" s="266">
        <v>12.657</v>
      </c>
      <c r="AQ986" s="266">
        <v>13.714</v>
      </c>
      <c r="AR986" s="266">
        <v>14.864000000000001</v>
      </c>
      <c r="AS986" s="266">
        <v>15.523</v>
      </c>
      <c r="AT986" s="266">
        <v>15.987</v>
      </c>
      <c r="AU986" s="266">
        <v>16.701000000000001</v>
      </c>
      <c r="AV986" s="266">
        <v>17.181999999999999</v>
      </c>
      <c r="AW986" s="266">
        <v>18.132000000000001</v>
      </c>
      <c r="AX986" s="266">
        <v>19.891999999999999</v>
      </c>
      <c r="BA986" s="372">
        <v>984</v>
      </c>
      <c r="BB986" s="372">
        <v>-0.31440000000000001</v>
      </c>
      <c r="BC986" s="372">
        <v>13.155799999999999</v>
      </c>
      <c r="BD986" s="372">
        <v>0.127</v>
      </c>
      <c r="BE986" s="372">
        <v>9.0869999999999997</v>
      </c>
      <c r="BF986" s="372">
        <v>9.9179999999999993</v>
      </c>
      <c r="BG986" s="372">
        <v>10.449</v>
      </c>
      <c r="BH986" s="372">
        <v>10.746</v>
      </c>
      <c r="BI986" s="372">
        <v>11.225</v>
      </c>
      <c r="BJ986" s="372">
        <v>11.564</v>
      </c>
      <c r="BK986" s="372">
        <v>12.089</v>
      </c>
      <c r="BL986" s="372">
        <v>13.156000000000001</v>
      </c>
      <c r="BM986" s="372">
        <v>14.349</v>
      </c>
      <c r="BN986" s="372">
        <v>15.048999999999999</v>
      </c>
      <c r="BO986" s="372">
        <v>15.548</v>
      </c>
      <c r="BP986" s="372">
        <v>16.329000000000001</v>
      </c>
      <c r="BQ986" s="372">
        <v>16.864000000000001</v>
      </c>
      <c r="BR986" s="372">
        <v>17.937999999999999</v>
      </c>
      <c r="BS986" s="372">
        <v>20</v>
      </c>
    </row>
    <row r="987" spans="1:71" x14ac:dyDescent="0.2">
      <c r="A987" s="265">
        <f t="shared" si="462"/>
        <v>13.441000000000001</v>
      </c>
      <c r="B987" s="265">
        <f t="shared" si="463"/>
        <v>12.378500000000001</v>
      </c>
      <c r="C987" s="265">
        <f t="shared" si="440"/>
        <v>14.6135</v>
      </c>
      <c r="D987" s="265">
        <f t="shared" si="464"/>
        <v>985</v>
      </c>
      <c r="E987" s="373">
        <f t="shared" si="465"/>
        <v>32.361396303901437</v>
      </c>
      <c r="F987" s="373">
        <f t="shared" si="466"/>
        <v>2.6967830253251197</v>
      </c>
      <c r="G987" s="373">
        <f t="shared" si="467"/>
        <v>41.361396303901437</v>
      </c>
      <c r="H987" s="374">
        <f t="shared" si="468"/>
        <v>0.99743628625711045</v>
      </c>
      <c r="I987" s="374">
        <f t="shared" si="441"/>
        <v>0.96803387975478283</v>
      </c>
      <c r="J987" s="374">
        <f t="shared" si="442"/>
        <v>0.97364752091004148</v>
      </c>
      <c r="K987" s="265" cm="1">
        <f t="array" ref="K987">$G987^gamma_drug4/($G987^gamma_drug4+(AGE_50_drug4+9)^gamma_drug4)</f>
        <v>1</v>
      </c>
      <c r="L987" s="264">
        <f t="shared" si="443"/>
        <v>985</v>
      </c>
      <c r="M987" s="264">
        <f t="shared" si="444"/>
        <v>-0.184</v>
      </c>
      <c r="N987" s="264">
        <f t="shared" si="445"/>
        <v>13.441000000000001</v>
      </c>
      <c r="O987" s="264">
        <f t="shared" si="446"/>
        <v>0.123095</v>
      </c>
      <c r="P987" s="264">
        <f t="shared" si="447"/>
        <v>9.3084999999999987</v>
      </c>
      <c r="Q987" s="264">
        <f t="shared" si="448"/>
        <v>10.170500000000001</v>
      </c>
      <c r="R987" s="264">
        <f t="shared" si="449"/>
        <v>10.717000000000001</v>
      </c>
      <c r="S987" s="264">
        <f t="shared" si="450"/>
        <v>11.02</v>
      </c>
      <c r="T987" s="264">
        <f t="shared" si="451"/>
        <v>11.507000000000001</v>
      </c>
      <c r="U987" s="264">
        <f t="shared" si="452"/>
        <v>11.850000000000001</v>
      </c>
      <c r="V987" s="264">
        <f t="shared" si="453"/>
        <v>12.378500000000001</v>
      </c>
      <c r="W987" s="264">
        <f t="shared" si="454"/>
        <v>13.441000000000001</v>
      </c>
      <c r="X987" s="264">
        <f t="shared" si="455"/>
        <v>14.6135</v>
      </c>
      <c r="Y987" s="264">
        <f t="shared" si="456"/>
        <v>15.292999999999999</v>
      </c>
      <c r="Z987" s="264">
        <f t="shared" si="457"/>
        <v>15.774999999999999</v>
      </c>
      <c r="AA987" s="264">
        <f t="shared" si="458"/>
        <v>16.522500000000001</v>
      </c>
      <c r="AB987" s="264">
        <f t="shared" si="459"/>
        <v>17.031500000000001</v>
      </c>
      <c r="AC987" s="264">
        <f t="shared" si="460"/>
        <v>18.044499999999999</v>
      </c>
      <c r="AD987" s="264">
        <f t="shared" si="461"/>
        <v>19.956</v>
      </c>
      <c r="AF987" s="266">
        <v>985</v>
      </c>
      <c r="AG987" s="266">
        <v>-5.3600000000000002E-2</v>
      </c>
      <c r="AH987" s="266">
        <v>13.719900000000001</v>
      </c>
      <c r="AI987" s="266">
        <v>0.11917</v>
      </c>
      <c r="AJ987" s="266">
        <v>9.5269999999999992</v>
      </c>
      <c r="AK987" s="266">
        <v>10.419</v>
      </c>
      <c r="AL987" s="266">
        <v>10.98</v>
      </c>
      <c r="AM987" s="266">
        <v>11.289</v>
      </c>
      <c r="AN987" s="266">
        <v>11.784000000000001</v>
      </c>
      <c r="AO987" s="266">
        <v>12.131</v>
      </c>
      <c r="AP987" s="266">
        <v>12.662000000000001</v>
      </c>
      <c r="AQ987" s="266">
        <v>13.72</v>
      </c>
      <c r="AR987" s="266">
        <v>14.871</v>
      </c>
      <c r="AS987" s="266">
        <v>15.53</v>
      </c>
      <c r="AT987" s="266">
        <v>15.994</v>
      </c>
      <c r="AU987" s="266">
        <v>16.707999999999998</v>
      </c>
      <c r="AV987" s="266">
        <v>17.190000000000001</v>
      </c>
      <c r="AW987" s="266">
        <v>18.140999999999998</v>
      </c>
      <c r="AX987" s="266">
        <v>19.901</v>
      </c>
      <c r="BA987" s="372">
        <v>985</v>
      </c>
      <c r="BB987" s="372">
        <v>-0.31440000000000001</v>
      </c>
      <c r="BC987" s="372">
        <v>13.162100000000001</v>
      </c>
      <c r="BD987" s="372">
        <v>0.12701999999999999</v>
      </c>
      <c r="BE987" s="372">
        <v>9.09</v>
      </c>
      <c r="BF987" s="372">
        <v>9.9220000000000006</v>
      </c>
      <c r="BG987" s="372">
        <v>10.454000000000001</v>
      </c>
      <c r="BH987" s="372">
        <v>10.750999999999999</v>
      </c>
      <c r="BI987" s="372">
        <v>11.23</v>
      </c>
      <c r="BJ987" s="372">
        <v>11.569000000000001</v>
      </c>
      <c r="BK987" s="372">
        <v>12.095000000000001</v>
      </c>
      <c r="BL987" s="372">
        <v>13.162000000000001</v>
      </c>
      <c r="BM987" s="372">
        <v>14.356</v>
      </c>
      <c r="BN987" s="372">
        <v>15.055999999999999</v>
      </c>
      <c r="BO987" s="372">
        <v>15.555999999999999</v>
      </c>
      <c r="BP987" s="372">
        <v>16.337</v>
      </c>
      <c r="BQ987" s="372">
        <v>16.873000000000001</v>
      </c>
      <c r="BR987" s="372">
        <v>17.948</v>
      </c>
      <c r="BS987" s="372">
        <v>20.010999999999999</v>
      </c>
    </row>
    <row r="988" spans="1:71" x14ac:dyDescent="0.2">
      <c r="A988" s="265">
        <f t="shared" si="462"/>
        <v>13.446999999999999</v>
      </c>
      <c r="B988" s="265">
        <f t="shared" si="463"/>
        <v>12.384499999999999</v>
      </c>
      <c r="C988" s="265">
        <f t="shared" si="440"/>
        <v>14.620000000000001</v>
      </c>
      <c r="D988" s="265">
        <f t="shared" si="464"/>
        <v>986</v>
      </c>
      <c r="E988" s="373">
        <f t="shared" si="465"/>
        <v>32.394250513347025</v>
      </c>
      <c r="F988" s="373">
        <f t="shared" si="466"/>
        <v>2.6995208761122518</v>
      </c>
      <c r="G988" s="373">
        <f t="shared" si="467"/>
        <v>41.394250513347025</v>
      </c>
      <c r="H988" s="374">
        <f t="shared" si="468"/>
        <v>0.99744510326845259</v>
      </c>
      <c r="I988" s="374">
        <f t="shared" si="441"/>
        <v>0.96810799772028566</v>
      </c>
      <c r="J988" s="374">
        <f t="shared" si="442"/>
        <v>0.97370043793119088</v>
      </c>
      <c r="K988" s="265" cm="1">
        <f t="array" ref="K988">$G988^gamma_drug4/($G988^gamma_drug4+(AGE_50_drug4+9)^gamma_drug4)</f>
        <v>1</v>
      </c>
      <c r="L988" s="264">
        <f t="shared" si="443"/>
        <v>986</v>
      </c>
      <c r="M988" s="264">
        <f t="shared" si="444"/>
        <v>-0.18415000000000001</v>
      </c>
      <c r="N988" s="264">
        <f t="shared" si="445"/>
        <v>13.447050000000001</v>
      </c>
      <c r="O988" s="264">
        <f t="shared" si="446"/>
        <v>0.123115</v>
      </c>
      <c r="P988" s="264">
        <f t="shared" si="447"/>
        <v>9.3125</v>
      </c>
      <c r="Q988" s="264">
        <f t="shared" si="448"/>
        <v>10.175000000000001</v>
      </c>
      <c r="R988" s="264">
        <f t="shared" si="449"/>
        <v>10.721499999999999</v>
      </c>
      <c r="S988" s="264">
        <f t="shared" si="450"/>
        <v>11.025</v>
      </c>
      <c r="T988" s="264">
        <f t="shared" si="451"/>
        <v>11.512</v>
      </c>
      <c r="U988" s="264">
        <f t="shared" si="452"/>
        <v>11.855499999999999</v>
      </c>
      <c r="V988" s="264">
        <f t="shared" si="453"/>
        <v>12.384499999999999</v>
      </c>
      <c r="W988" s="264">
        <f t="shared" si="454"/>
        <v>13.446999999999999</v>
      </c>
      <c r="X988" s="264">
        <f t="shared" si="455"/>
        <v>14.620000000000001</v>
      </c>
      <c r="Y988" s="264">
        <f t="shared" si="456"/>
        <v>15.3005</v>
      </c>
      <c r="Z988" s="264">
        <f t="shared" si="457"/>
        <v>15.782500000000001</v>
      </c>
      <c r="AA988" s="264">
        <f t="shared" si="458"/>
        <v>16.530999999999999</v>
      </c>
      <c r="AB988" s="264">
        <f t="shared" si="459"/>
        <v>17.0395</v>
      </c>
      <c r="AC988" s="264">
        <f t="shared" si="460"/>
        <v>18.0535</v>
      </c>
      <c r="AD988" s="264">
        <f t="shared" si="461"/>
        <v>19.9665</v>
      </c>
      <c r="AF988" s="266">
        <v>986</v>
      </c>
      <c r="AG988" s="266">
        <v>-5.3800000000000001E-2</v>
      </c>
      <c r="AH988" s="266">
        <v>13.7257</v>
      </c>
      <c r="AI988" s="266">
        <v>0.11919</v>
      </c>
      <c r="AJ988" s="266">
        <v>9.5310000000000006</v>
      </c>
      <c r="AK988" s="266">
        <v>10.423</v>
      </c>
      <c r="AL988" s="266">
        <v>10.984</v>
      </c>
      <c r="AM988" s="266">
        <v>11.294</v>
      </c>
      <c r="AN988" s="266">
        <v>11.789</v>
      </c>
      <c r="AO988" s="266">
        <v>12.135999999999999</v>
      </c>
      <c r="AP988" s="266">
        <v>12.667999999999999</v>
      </c>
      <c r="AQ988" s="266">
        <v>13.726000000000001</v>
      </c>
      <c r="AR988" s="266">
        <v>14.877000000000001</v>
      </c>
      <c r="AS988" s="266">
        <v>15.537000000000001</v>
      </c>
      <c r="AT988" s="266">
        <v>16.001000000000001</v>
      </c>
      <c r="AU988" s="266">
        <v>16.716000000000001</v>
      </c>
      <c r="AV988" s="266">
        <v>17.198</v>
      </c>
      <c r="AW988" s="266">
        <v>18.149000000000001</v>
      </c>
      <c r="AX988" s="266">
        <v>19.911000000000001</v>
      </c>
      <c r="BA988" s="372">
        <v>986</v>
      </c>
      <c r="BB988" s="372">
        <v>-0.3145</v>
      </c>
      <c r="BC988" s="372">
        <v>13.1684</v>
      </c>
      <c r="BD988" s="372">
        <v>0.12703999999999999</v>
      </c>
      <c r="BE988" s="372">
        <v>9.0939999999999994</v>
      </c>
      <c r="BF988" s="372">
        <v>9.9269999999999996</v>
      </c>
      <c r="BG988" s="372">
        <v>10.459</v>
      </c>
      <c r="BH988" s="372">
        <v>10.756</v>
      </c>
      <c r="BI988" s="372">
        <v>11.234999999999999</v>
      </c>
      <c r="BJ988" s="372">
        <v>11.574999999999999</v>
      </c>
      <c r="BK988" s="372">
        <v>12.101000000000001</v>
      </c>
      <c r="BL988" s="372">
        <v>13.167999999999999</v>
      </c>
      <c r="BM988" s="372">
        <v>14.363</v>
      </c>
      <c r="BN988" s="372">
        <v>15.064</v>
      </c>
      <c r="BO988" s="372">
        <v>15.564</v>
      </c>
      <c r="BP988" s="372">
        <v>16.346</v>
      </c>
      <c r="BQ988" s="372">
        <v>16.881</v>
      </c>
      <c r="BR988" s="372">
        <v>17.957999999999998</v>
      </c>
      <c r="BS988" s="372">
        <v>20.021999999999998</v>
      </c>
    </row>
    <row r="989" spans="1:71" x14ac:dyDescent="0.2">
      <c r="A989" s="265">
        <f t="shared" si="462"/>
        <v>13.452999999999999</v>
      </c>
      <c r="B989" s="265">
        <f t="shared" si="463"/>
        <v>12.3895</v>
      </c>
      <c r="C989" s="265">
        <f t="shared" si="440"/>
        <v>14.626999999999999</v>
      </c>
      <c r="D989" s="265">
        <f t="shared" si="464"/>
        <v>987</v>
      </c>
      <c r="E989" s="373">
        <f t="shared" si="465"/>
        <v>32.427104722792606</v>
      </c>
      <c r="F989" s="373">
        <f t="shared" si="466"/>
        <v>2.7022587268993838</v>
      </c>
      <c r="G989" s="373">
        <f t="shared" si="467"/>
        <v>41.427104722792606</v>
      </c>
      <c r="H989" s="374">
        <f t="shared" si="468"/>
        <v>0.99745388307487959</v>
      </c>
      <c r="I989" s="374">
        <f t="shared" si="441"/>
        <v>0.96818189087568463</v>
      </c>
      <c r="J989" s="374">
        <f t="shared" si="442"/>
        <v>0.97375320969682877</v>
      </c>
      <c r="K989" s="265" cm="1">
        <f t="array" ref="K989">$G989^gamma_drug4/($G989^gamma_drug4+(AGE_50_drug4+9)^gamma_drug4)</f>
        <v>1</v>
      </c>
      <c r="L989" s="264">
        <f t="shared" si="443"/>
        <v>987</v>
      </c>
      <c r="M989" s="264">
        <f t="shared" si="444"/>
        <v>-0.1842</v>
      </c>
      <c r="N989" s="264">
        <f t="shared" si="445"/>
        <v>13.452999999999999</v>
      </c>
      <c r="O989" s="264">
        <f t="shared" si="446"/>
        <v>0.12313</v>
      </c>
      <c r="P989" s="264">
        <f t="shared" si="447"/>
        <v>9.3165000000000013</v>
      </c>
      <c r="Q989" s="264">
        <f t="shared" si="448"/>
        <v>10.178999999999998</v>
      </c>
      <c r="R989" s="264">
        <f t="shared" si="449"/>
        <v>10.7255</v>
      </c>
      <c r="S989" s="264">
        <f t="shared" si="450"/>
        <v>11.029</v>
      </c>
      <c r="T989" s="264">
        <f t="shared" si="451"/>
        <v>11.516999999999999</v>
      </c>
      <c r="U989" s="264">
        <f t="shared" si="452"/>
        <v>11.8605</v>
      </c>
      <c r="V989" s="264">
        <f t="shared" si="453"/>
        <v>12.3895</v>
      </c>
      <c r="W989" s="264">
        <f t="shared" si="454"/>
        <v>13.452999999999999</v>
      </c>
      <c r="X989" s="264">
        <f t="shared" si="455"/>
        <v>14.626999999999999</v>
      </c>
      <c r="Y989" s="264">
        <f t="shared" si="456"/>
        <v>15.306999999999999</v>
      </c>
      <c r="Z989" s="264">
        <f t="shared" si="457"/>
        <v>15.7895</v>
      </c>
      <c r="AA989" s="264">
        <f t="shared" si="458"/>
        <v>16.538499999999999</v>
      </c>
      <c r="AB989" s="264">
        <f t="shared" si="459"/>
        <v>17.048000000000002</v>
      </c>
      <c r="AC989" s="264">
        <f t="shared" si="460"/>
        <v>18.061999999999998</v>
      </c>
      <c r="AD989" s="264">
        <f t="shared" si="461"/>
        <v>19.976500000000001</v>
      </c>
      <c r="AF989" s="266">
        <v>987</v>
      </c>
      <c r="AG989" s="266">
        <v>-5.3900000000000003E-2</v>
      </c>
      <c r="AH989" s="266">
        <v>13.731400000000001</v>
      </c>
      <c r="AI989" s="266">
        <v>0.1192</v>
      </c>
      <c r="AJ989" s="266">
        <v>9.5350000000000001</v>
      </c>
      <c r="AK989" s="266">
        <v>10.427</v>
      </c>
      <c r="AL989" s="266">
        <v>10.988</v>
      </c>
      <c r="AM989" s="266">
        <v>11.298</v>
      </c>
      <c r="AN989" s="266">
        <v>11.794</v>
      </c>
      <c r="AO989" s="266">
        <v>12.141</v>
      </c>
      <c r="AP989" s="266">
        <v>12.673</v>
      </c>
      <c r="AQ989" s="266">
        <v>13.731</v>
      </c>
      <c r="AR989" s="266">
        <v>14.884</v>
      </c>
      <c r="AS989" s="266">
        <v>15.542999999999999</v>
      </c>
      <c r="AT989" s="266">
        <v>16.007999999999999</v>
      </c>
      <c r="AU989" s="266">
        <v>16.722999999999999</v>
      </c>
      <c r="AV989" s="266">
        <v>17.206</v>
      </c>
      <c r="AW989" s="266">
        <v>18.157</v>
      </c>
      <c r="AX989" s="266">
        <v>19.920000000000002</v>
      </c>
      <c r="BA989" s="372">
        <v>987</v>
      </c>
      <c r="BB989" s="372">
        <v>-0.3145</v>
      </c>
      <c r="BC989" s="372">
        <v>13.1746</v>
      </c>
      <c r="BD989" s="372">
        <v>0.12706000000000001</v>
      </c>
      <c r="BE989" s="372">
        <v>9.0980000000000008</v>
      </c>
      <c r="BF989" s="372">
        <v>9.9309999999999992</v>
      </c>
      <c r="BG989" s="372">
        <v>10.462999999999999</v>
      </c>
      <c r="BH989" s="372">
        <v>10.76</v>
      </c>
      <c r="BI989" s="372">
        <v>11.24</v>
      </c>
      <c r="BJ989" s="372">
        <v>11.58</v>
      </c>
      <c r="BK989" s="372">
        <v>12.106</v>
      </c>
      <c r="BL989" s="372">
        <v>13.175000000000001</v>
      </c>
      <c r="BM989" s="372">
        <v>14.37</v>
      </c>
      <c r="BN989" s="372">
        <v>15.071</v>
      </c>
      <c r="BO989" s="372">
        <v>15.571</v>
      </c>
      <c r="BP989" s="372">
        <v>16.353999999999999</v>
      </c>
      <c r="BQ989" s="372">
        <v>16.89</v>
      </c>
      <c r="BR989" s="372">
        <v>17.966999999999999</v>
      </c>
      <c r="BS989" s="372">
        <v>20.033000000000001</v>
      </c>
    </row>
    <row r="990" spans="1:71" x14ac:dyDescent="0.2">
      <c r="A990" s="265">
        <f t="shared" si="462"/>
        <v>13.459</v>
      </c>
      <c r="B990" s="265">
        <f t="shared" si="463"/>
        <v>12.395</v>
      </c>
      <c r="C990" s="265">
        <f t="shared" si="440"/>
        <v>14.633500000000002</v>
      </c>
      <c r="D990" s="265">
        <f t="shared" si="464"/>
        <v>988</v>
      </c>
      <c r="E990" s="373">
        <f t="shared" si="465"/>
        <v>32.459958932238195</v>
      </c>
      <c r="F990" s="373">
        <f t="shared" si="466"/>
        <v>2.7049965776865159</v>
      </c>
      <c r="G990" s="373">
        <f t="shared" si="467"/>
        <v>41.459958932238195</v>
      </c>
      <c r="H990" s="374">
        <f t="shared" si="468"/>
        <v>0.99746262586217393</v>
      </c>
      <c r="I990" s="374">
        <f t="shared" si="441"/>
        <v>0.96825556005426217</v>
      </c>
      <c r="J990" s="374">
        <f t="shared" si="442"/>
        <v>0.9738058367089466</v>
      </c>
      <c r="K990" s="265" cm="1">
        <f t="array" ref="K990">$G990^gamma_drug4/($G990^gamma_drug4+(AGE_50_drug4+9)^gamma_drug4)</f>
        <v>1</v>
      </c>
      <c r="L990" s="264">
        <f t="shared" si="443"/>
        <v>988</v>
      </c>
      <c r="M990" s="264">
        <f t="shared" si="444"/>
        <v>-0.18429999999999999</v>
      </c>
      <c r="N990" s="264">
        <f t="shared" si="445"/>
        <v>13.459</v>
      </c>
      <c r="O990" s="264">
        <f t="shared" si="446"/>
        <v>0.123145</v>
      </c>
      <c r="P990" s="264">
        <f t="shared" si="447"/>
        <v>9.32</v>
      </c>
      <c r="Q990" s="264">
        <f t="shared" si="448"/>
        <v>10.183</v>
      </c>
      <c r="R990" s="264">
        <f t="shared" si="449"/>
        <v>10.730499999999999</v>
      </c>
      <c r="S990" s="264">
        <f t="shared" si="450"/>
        <v>11.034000000000001</v>
      </c>
      <c r="T990" s="264">
        <f t="shared" si="451"/>
        <v>11.5215</v>
      </c>
      <c r="U990" s="264">
        <f t="shared" si="452"/>
        <v>11.865</v>
      </c>
      <c r="V990" s="264">
        <f t="shared" si="453"/>
        <v>12.395</v>
      </c>
      <c r="W990" s="264">
        <f t="shared" si="454"/>
        <v>13.459</v>
      </c>
      <c r="X990" s="264">
        <f t="shared" si="455"/>
        <v>14.633500000000002</v>
      </c>
      <c r="Y990" s="264">
        <f t="shared" si="456"/>
        <v>15.314500000000001</v>
      </c>
      <c r="Z990" s="264">
        <f t="shared" si="457"/>
        <v>15.797000000000001</v>
      </c>
      <c r="AA990" s="264">
        <f t="shared" si="458"/>
        <v>16.546500000000002</v>
      </c>
      <c r="AB990" s="264">
        <f t="shared" si="459"/>
        <v>17.055999999999997</v>
      </c>
      <c r="AC990" s="264">
        <f t="shared" si="460"/>
        <v>18.070999999999998</v>
      </c>
      <c r="AD990" s="264">
        <f t="shared" si="461"/>
        <v>19.986499999999999</v>
      </c>
      <c r="AF990" s="266">
        <v>988</v>
      </c>
      <c r="AG990" s="266">
        <v>-5.3999999999999999E-2</v>
      </c>
      <c r="AH990" s="266">
        <v>13.7371</v>
      </c>
      <c r="AI990" s="266">
        <v>0.11922000000000001</v>
      </c>
      <c r="AJ990" s="266">
        <v>9.5380000000000003</v>
      </c>
      <c r="AK990" s="266">
        <v>10.430999999999999</v>
      </c>
      <c r="AL990" s="266">
        <v>10.993</v>
      </c>
      <c r="AM990" s="266">
        <v>11.303000000000001</v>
      </c>
      <c r="AN990" s="266">
        <v>11.798</v>
      </c>
      <c r="AO990" s="266">
        <v>12.145</v>
      </c>
      <c r="AP990" s="266">
        <v>12.678000000000001</v>
      </c>
      <c r="AQ990" s="266">
        <v>13.737</v>
      </c>
      <c r="AR990" s="266">
        <v>14.89</v>
      </c>
      <c r="AS990" s="266">
        <v>15.55</v>
      </c>
      <c r="AT990" s="266">
        <v>16.015000000000001</v>
      </c>
      <c r="AU990" s="266">
        <v>16.731000000000002</v>
      </c>
      <c r="AV990" s="266">
        <v>17.213999999999999</v>
      </c>
      <c r="AW990" s="266">
        <v>18.166</v>
      </c>
      <c r="AX990" s="266">
        <v>19.93</v>
      </c>
      <c r="BA990" s="372">
        <v>988</v>
      </c>
      <c r="BB990" s="372">
        <v>-0.31459999999999999</v>
      </c>
      <c r="BC990" s="372">
        <v>13.180899999999999</v>
      </c>
      <c r="BD990" s="372">
        <v>0.12706999999999999</v>
      </c>
      <c r="BE990" s="372">
        <v>9.1020000000000003</v>
      </c>
      <c r="BF990" s="372">
        <v>9.9350000000000005</v>
      </c>
      <c r="BG990" s="372">
        <v>10.468</v>
      </c>
      <c r="BH990" s="372">
        <v>10.765000000000001</v>
      </c>
      <c r="BI990" s="372">
        <v>11.244999999999999</v>
      </c>
      <c r="BJ990" s="372">
        <v>11.585000000000001</v>
      </c>
      <c r="BK990" s="372">
        <v>12.112</v>
      </c>
      <c r="BL990" s="372">
        <v>13.180999999999999</v>
      </c>
      <c r="BM990" s="372">
        <v>14.377000000000001</v>
      </c>
      <c r="BN990" s="372">
        <v>15.079000000000001</v>
      </c>
      <c r="BO990" s="372">
        <v>15.579000000000001</v>
      </c>
      <c r="BP990" s="372">
        <v>16.361999999999998</v>
      </c>
      <c r="BQ990" s="372">
        <v>16.898</v>
      </c>
      <c r="BR990" s="372">
        <v>17.975999999999999</v>
      </c>
      <c r="BS990" s="372">
        <v>20.042999999999999</v>
      </c>
    </row>
    <row r="991" spans="1:71" x14ac:dyDescent="0.2">
      <c r="A991" s="265">
        <f t="shared" si="462"/>
        <v>13.465</v>
      </c>
      <c r="B991" s="265">
        <f t="shared" si="463"/>
        <v>12.400500000000001</v>
      </c>
      <c r="C991" s="265">
        <f t="shared" si="440"/>
        <v>14.64</v>
      </c>
      <c r="D991" s="265">
        <f t="shared" si="464"/>
        <v>989</v>
      </c>
      <c r="E991" s="373">
        <f t="shared" si="465"/>
        <v>32.492813141683776</v>
      </c>
      <c r="F991" s="373">
        <f t="shared" si="466"/>
        <v>2.707734428473648</v>
      </c>
      <c r="G991" s="373">
        <f t="shared" si="467"/>
        <v>41.492813141683776</v>
      </c>
      <c r="H991" s="374">
        <f t="shared" si="468"/>
        <v>0.99747133181504788</v>
      </c>
      <c r="I991" s="374">
        <f t="shared" si="441"/>
        <v>0.96832900608569528</v>
      </c>
      <c r="J991" s="374">
        <f t="shared" si="442"/>
        <v>0.97385831946745904</v>
      </c>
      <c r="K991" s="265" cm="1">
        <f t="array" ref="K991">$G991^gamma_drug4/($G991^gamma_drug4+(AGE_50_drug4+9)^gamma_drug4)</f>
        <v>1</v>
      </c>
      <c r="L991" s="264">
        <f t="shared" si="443"/>
        <v>989</v>
      </c>
      <c r="M991" s="264">
        <f t="shared" si="444"/>
        <v>-0.18445</v>
      </c>
      <c r="N991" s="264">
        <f t="shared" si="445"/>
        <v>13.465050000000002</v>
      </c>
      <c r="O991" s="264">
        <f t="shared" si="446"/>
        <v>0.123165</v>
      </c>
      <c r="P991" s="264">
        <f t="shared" si="447"/>
        <v>9.3239999999999998</v>
      </c>
      <c r="Q991" s="264">
        <f t="shared" si="448"/>
        <v>10.1875</v>
      </c>
      <c r="R991" s="264">
        <f t="shared" si="449"/>
        <v>10.734999999999999</v>
      </c>
      <c r="S991" s="264">
        <f t="shared" si="450"/>
        <v>11.038499999999999</v>
      </c>
      <c r="T991" s="264">
        <f t="shared" si="451"/>
        <v>11.5265</v>
      </c>
      <c r="U991" s="264">
        <f t="shared" si="452"/>
        <v>11.870000000000001</v>
      </c>
      <c r="V991" s="264">
        <f t="shared" si="453"/>
        <v>12.400500000000001</v>
      </c>
      <c r="W991" s="264">
        <f t="shared" si="454"/>
        <v>13.465</v>
      </c>
      <c r="X991" s="264">
        <f t="shared" si="455"/>
        <v>14.64</v>
      </c>
      <c r="Y991" s="264">
        <f t="shared" si="456"/>
        <v>15.3215</v>
      </c>
      <c r="Z991" s="264">
        <f t="shared" si="457"/>
        <v>15.804499999999999</v>
      </c>
      <c r="AA991" s="264">
        <f t="shared" si="458"/>
        <v>16.554499999999997</v>
      </c>
      <c r="AB991" s="264">
        <f t="shared" si="459"/>
        <v>17.064500000000002</v>
      </c>
      <c r="AC991" s="264">
        <f t="shared" si="460"/>
        <v>18.080500000000001</v>
      </c>
      <c r="AD991" s="264">
        <f t="shared" si="461"/>
        <v>19.997500000000002</v>
      </c>
      <c r="AF991" s="266">
        <v>989</v>
      </c>
      <c r="AG991" s="266">
        <v>-5.4199999999999998E-2</v>
      </c>
      <c r="AH991" s="266">
        <v>13.742900000000001</v>
      </c>
      <c r="AI991" s="266">
        <v>0.11924</v>
      </c>
      <c r="AJ991" s="266">
        <v>9.5419999999999998</v>
      </c>
      <c r="AK991" s="266">
        <v>10.435</v>
      </c>
      <c r="AL991" s="266">
        <v>10.997</v>
      </c>
      <c r="AM991" s="266">
        <v>11.307</v>
      </c>
      <c r="AN991" s="266">
        <v>11.803000000000001</v>
      </c>
      <c r="AO991" s="266">
        <v>12.15</v>
      </c>
      <c r="AP991" s="266">
        <v>12.683</v>
      </c>
      <c r="AQ991" s="266">
        <v>13.743</v>
      </c>
      <c r="AR991" s="266">
        <v>14.896000000000001</v>
      </c>
      <c r="AS991" s="266">
        <v>15.557</v>
      </c>
      <c r="AT991" s="266">
        <v>16.021999999999998</v>
      </c>
      <c r="AU991" s="266">
        <v>16.738</v>
      </c>
      <c r="AV991" s="266">
        <v>17.222000000000001</v>
      </c>
      <c r="AW991" s="266">
        <v>18.175000000000001</v>
      </c>
      <c r="AX991" s="266">
        <v>19.940000000000001</v>
      </c>
      <c r="BA991" s="372">
        <v>989</v>
      </c>
      <c r="BB991" s="372">
        <v>-0.31469999999999998</v>
      </c>
      <c r="BC991" s="372">
        <v>13.187200000000001</v>
      </c>
      <c r="BD991" s="372">
        <v>0.12709000000000001</v>
      </c>
      <c r="BE991" s="372">
        <v>9.1059999999999999</v>
      </c>
      <c r="BF991" s="372">
        <v>9.94</v>
      </c>
      <c r="BG991" s="372">
        <v>10.473000000000001</v>
      </c>
      <c r="BH991" s="372">
        <v>10.77</v>
      </c>
      <c r="BI991" s="372">
        <v>11.25</v>
      </c>
      <c r="BJ991" s="372">
        <v>11.59</v>
      </c>
      <c r="BK991" s="372">
        <v>12.118</v>
      </c>
      <c r="BL991" s="372">
        <v>13.186999999999999</v>
      </c>
      <c r="BM991" s="372">
        <v>14.384</v>
      </c>
      <c r="BN991" s="372">
        <v>15.086</v>
      </c>
      <c r="BO991" s="372">
        <v>15.587</v>
      </c>
      <c r="BP991" s="372">
        <v>16.370999999999999</v>
      </c>
      <c r="BQ991" s="372">
        <v>16.907</v>
      </c>
      <c r="BR991" s="372">
        <v>17.986000000000001</v>
      </c>
      <c r="BS991" s="372">
        <v>20.055</v>
      </c>
    </row>
    <row r="992" spans="1:71" x14ac:dyDescent="0.2">
      <c r="A992" s="265">
        <f t="shared" si="462"/>
        <v>13.471</v>
      </c>
      <c r="B992" s="265">
        <f t="shared" si="463"/>
        <v>12.4055</v>
      </c>
      <c r="C992" s="265">
        <f t="shared" si="440"/>
        <v>14.647</v>
      </c>
      <c r="D992" s="265">
        <f t="shared" si="464"/>
        <v>990</v>
      </c>
      <c r="E992" s="373">
        <f t="shared" si="465"/>
        <v>32.525667351129364</v>
      </c>
      <c r="F992" s="373">
        <f t="shared" si="466"/>
        <v>2.7104722792607805</v>
      </c>
      <c r="G992" s="373">
        <f t="shared" si="467"/>
        <v>41.525667351129364</v>
      </c>
      <c r="H992" s="374">
        <f t="shared" si="468"/>
        <v>0.99748000111715107</v>
      </c>
      <c r="I992" s="374">
        <f t="shared" si="441"/>
        <v>0.96840222979607316</v>
      </c>
      <c r="J992" s="374">
        <f t="shared" si="442"/>
        <v>0.97391065847021485</v>
      </c>
      <c r="K992" s="265" cm="1">
        <f t="array" ref="K992">$G992^gamma_drug4/($G992^gamma_drug4+(AGE_50_drug4+9)^gamma_drug4)</f>
        <v>1</v>
      </c>
      <c r="L992" s="264">
        <f t="shared" si="443"/>
        <v>990</v>
      </c>
      <c r="M992" s="264">
        <f t="shared" si="444"/>
        <v>-0.1845</v>
      </c>
      <c r="N992" s="264">
        <f t="shared" si="445"/>
        <v>13.471</v>
      </c>
      <c r="O992" s="264">
        <f t="shared" si="446"/>
        <v>0.123185</v>
      </c>
      <c r="P992" s="264">
        <f t="shared" si="447"/>
        <v>9.3275000000000006</v>
      </c>
      <c r="Q992" s="264">
        <f t="shared" si="448"/>
        <v>10.191500000000001</v>
      </c>
      <c r="R992" s="264">
        <f t="shared" si="449"/>
        <v>10.739000000000001</v>
      </c>
      <c r="S992" s="264">
        <f t="shared" si="450"/>
        <v>11.042999999999999</v>
      </c>
      <c r="T992" s="264">
        <f t="shared" si="451"/>
        <v>11.531000000000001</v>
      </c>
      <c r="U992" s="264">
        <f t="shared" si="452"/>
        <v>11.875499999999999</v>
      </c>
      <c r="V992" s="264">
        <f t="shared" si="453"/>
        <v>12.4055</v>
      </c>
      <c r="W992" s="264">
        <f t="shared" si="454"/>
        <v>13.471</v>
      </c>
      <c r="X992" s="264">
        <f t="shared" si="455"/>
        <v>14.647</v>
      </c>
      <c r="Y992" s="264">
        <f t="shared" si="456"/>
        <v>15.329000000000001</v>
      </c>
      <c r="Z992" s="264">
        <f t="shared" si="457"/>
        <v>15.812000000000001</v>
      </c>
      <c r="AA992" s="264">
        <f t="shared" si="458"/>
        <v>16.5625</v>
      </c>
      <c r="AB992" s="264">
        <f t="shared" si="459"/>
        <v>17.072499999999998</v>
      </c>
      <c r="AC992" s="264">
        <f t="shared" si="460"/>
        <v>18.088999999999999</v>
      </c>
      <c r="AD992" s="264">
        <f t="shared" si="461"/>
        <v>20.0075</v>
      </c>
      <c r="AF992" s="266">
        <v>990</v>
      </c>
      <c r="AG992" s="266">
        <v>-5.4300000000000001E-2</v>
      </c>
      <c r="AH992" s="266">
        <v>13.7486</v>
      </c>
      <c r="AI992" s="266">
        <v>0.11926</v>
      </c>
      <c r="AJ992" s="266">
        <v>9.5449999999999999</v>
      </c>
      <c r="AK992" s="266">
        <v>10.439</v>
      </c>
      <c r="AL992" s="266">
        <v>11.000999999999999</v>
      </c>
      <c r="AM992" s="266">
        <v>11.311</v>
      </c>
      <c r="AN992" s="266">
        <v>11.807</v>
      </c>
      <c r="AO992" s="266">
        <v>12.154999999999999</v>
      </c>
      <c r="AP992" s="266">
        <v>12.688000000000001</v>
      </c>
      <c r="AQ992" s="266">
        <v>13.749000000000001</v>
      </c>
      <c r="AR992" s="266">
        <v>14.903</v>
      </c>
      <c r="AS992" s="266">
        <v>15.564</v>
      </c>
      <c r="AT992" s="266">
        <v>16.029</v>
      </c>
      <c r="AU992" s="266">
        <v>16.745999999999999</v>
      </c>
      <c r="AV992" s="266">
        <v>17.228999999999999</v>
      </c>
      <c r="AW992" s="266">
        <v>18.183</v>
      </c>
      <c r="AX992" s="266">
        <v>19.95</v>
      </c>
      <c r="BA992" s="372">
        <v>990</v>
      </c>
      <c r="BB992" s="372">
        <v>-0.31469999999999998</v>
      </c>
      <c r="BC992" s="372">
        <v>13.1934</v>
      </c>
      <c r="BD992" s="372">
        <v>0.12711</v>
      </c>
      <c r="BE992" s="372">
        <v>9.11</v>
      </c>
      <c r="BF992" s="372">
        <v>9.9440000000000008</v>
      </c>
      <c r="BG992" s="372">
        <v>10.477</v>
      </c>
      <c r="BH992" s="372">
        <v>10.775</v>
      </c>
      <c r="BI992" s="372">
        <v>11.255000000000001</v>
      </c>
      <c r="BJ992" s="372">
        <v>11.596</v>
      </c>
      <c r="BK992" s="372">
        <v>12.122999999999999</v>
      </c>
      <c r="BL992" s="372">
        <v>13.193</v>
      </c>
      <c r="BM992" s="372">
        <v>14.391</v>
      </c>
      <c r="BN992" s="372">
        <v>15.093999999999999</v>
      </c>
      <c r="BO992" s="372">
        <v>15.595000000000001</v>
      </c>
      <c r="BP992" s="372">
        <v>16.379000000000001</v>
      </c>
      <c r="BQ992" s="372">
        <v>16.916</v>
      </c>
      <c r="BR992" s="372">
        <v>17.995000000000001</v>
      </c>
      <c r="BS992" s="372">
        <v>20.065000000000001</v>
      </c>
    </row>
    <row r="993" spans="1:71" x14ac:dyDescent="0.2">
      <c r="A993" s="265">
        <f t="shared" si="462"/>
        <v>13.477</v>
      </c>
      <c r="B993" s="265">
        <f t="shared" si="463"/>
        <v>12.411</v>
      </c>
      <c r="C993" s="265">
        <f t="shared" si="440"/>
        <v>14.653500000000001</v>
      </c>
      <c r="D993" s="265">
        <f t="shared" si="464"/>
        <v>991</v>
      </c>
      <c r="E993" s="373">
        <f t="shared" si="465"/>
        <v>32.558521560574945</v>
      </c>
      <c r="F993" s="373">
        <f t="shared" si="466"/>
        <v>2.7132101300479126</v>
      </c>
      <c r="G993" s="373">
        <f t="shared" si="467"/>
        <v>41.558521560574945</v>
      </c>
      <c r="H993" s="374">
        <f t="shared" si="468"/>
        <v>0.9974886339510769</v>
      </c>
      <c r="I993" s="374">
        <f t="shared" si="441"/>
        <v>0.96847523200791441</v>
      </c>
      <c r="J993" s="374">
        <f t="shared" si="442"/>
        <v>0.97396285421300677</v>
      </c>
      <c r="K993" s="265" cm="1">
        <f t="array" ref="K993">$G993^gamma_drug4/($G993^gamma_drug4+(AGE_50_drug4+9)^gamma_drug4)</f>
        <v>1</v>
      </c>
      <c r="L993" s="264">
        <f t="shared" si="443"/>
        <v>991</v>
      </c>
      <c r="M993" s="264">
        <f t="shared" si="444"/>
        <v>-0.18465000000000001</v>
      </c>
      <c r="N993" s="264">
        <f t="shared" si="445"/>
        <v>13.477</v>
      </c>
      <c r="O993" s="264">
        <f t="shared" si="446"/>
        <v>0.123205</v>
      </c>
      <c r="P993" s="264">
        <f t="shared" si="447"/>
        <v>9.3315000000000001</v>
      </c>
      <c r="Q993" s="264">
        <f t="shared" si="448"/>
        <v>10.195499999999999</v>
      </c>
      <c r="R993" s="264">
        <f t="shared" si="449"/>
        <v>10.743500000000001</v>
      </c>
      <c r="S993" s="264">
        <f t="shared" si="450"/>
        <v>11.048</v>
      </c>
      <c r="T993" s="264">
        <f t="shared" si="451"/>
        <v>11.5365</v>
      </c>
      <c r="U993" s="264">
        <f t="shared" si="452"/>
        <v>11.880500000000001</v>
      </c>
      <c r="V993" s="264">
        <f t="shared" si="453"/>
        <v>12.411</v>
      </c>
      <c r="W993" s="264">
        <f t="shared" si="454"/>
        <v>13.477</v>
      </c>
      <c r="X993" s="264">
        <f t="shared" si="455"/>
        <v>14.653500000000001</v>
      </c>
      <c r="Y993" s="264">
        <f t="shared" si="456"/>
        <v>15.336</v>
      </c>
      <c r="Z993" s="264">
        <f t="shared" si="457"/>
        <v>15.819500000000001</v>
      </c>
      <c r="AA993" s="264">
        <f t="shared" si="458"/>
        <v>16.57</v>
      </c>
      <c r="AB993" s="264">
        <f t="shared" si="459"/>
        <v>17.081</v>
      </c>
      <c r="AC993" s="264">
        <f t="shared" si="460"/>
        <v>18.098500000000001</v>
      </c>
      <c r="AD993" s="264">
        <f t="shared" si="461"/>
        <v>20.018500000000003</v>
      </c>
      <c r="AF993" s="266">
        <v>991</v>
      </c>
      <c r="AG993" s="266">
        <v>-5.45E-2</v>
      </c>
      <c r="AH993" s="266">
        <v>13.754300000000001</v>
      </c>
      <c r="AI993" s="266">
        <v>0.11928</v>
      </c>
      <c r="AJ993" s="266">
        <v>9.5489999999999995</v>
      </c>
      <c r="AK993" s="266">
        <v>10.443</v>
      </c>
      <c r="AL993" s="266">
        <v>11.005000000000001</v>
      </c>
      <c r="AM993" s="266">
        <v>11.316000000000001</v>
      </c>
      <c r="AN993" s="266">
        <v>11.811999999999999</v>
      </c>
      <c r="AO993" s="266">
        <v>12.16</v>
      </c>
      <c r="AP993" s="266">
        <v>12.693</v>
      </c>
      <c r="AQ993" s="266">
        <v>13.754</v>
      </c>
      <c r="AR993" s="266">
        <v>14.909000000000001</v>
      </c>
      <c r="AS993" s="266">
        <v>15.571</v>
      </c>
      <c r="AT993" s="266">
        <v>16.036000000000001</v>
      </c>
      <c r="AU993" s="266">
        <v>16.753</v>
      </c>
      <c r="AV993" s="266">
        <v>17.236999999999998</v>
      </c>
      <c r="AW993" s="266">
        <v>18.192</v>
      </c>
      <c r="AX993" s="266">
        <v>19.96</v>
      </c>
      <c r="BA993" s="372">
        <v>991</v>
      </c>
      <c r="BB993" s="372">
        <v>-0.31480000000000002</v>
      </c>
      <c r="BC993" s="372">
        <v>13.1997</v>
      </c>
      <c r="BD993" s="372">
        <v>0.12712999999999999</v>
      </c>
      <c r="BE993" s="372">
        <v>9.1140000000000008</v>
      </c>
      <c r="BF993" s="372">
        <v>9.9480000000000004</v>
      </c>
      <c r="BG993" s="372">
        <v>10.481999999999999</v>
      </c>
      <c r="BH993" s="372">
        <v>10.78</v>
      </c>
      <c r="BI993" s="372">
        <v>11.260999999999999</v>
      </c>
      <c r="BJ993" s="372">
        <v>11.601000000000001</v>
      </c>
      <c r="BK993" s="372">
        <v>12.129</v>
      </c>
      <c r="BL993" s="372">
        <v>13.2</v>
      </c>
      <c r="BM993" s="372">
        <v>14.398</v>
      </c>
      <c r="BN993" s="372">
        <v>15.101000000000001</v>
      </c>
      <c r="BO993" s="372">
        <v>15.603</v>
      </c>
      <c r="BP993" s="372">
        <v>16.387</v>
      </c>
      <c r="BQ993" s="372">
        <v>16.925000000000001</v>
      </c>
      <c r="BR993" s="372">
        <v>18.004999999999999</v>
      </c>
      <c r="BS993" s="372">
        <v>20.077000000000002</v>
      </c>
    </row>
    <row r="994" spans="1:71" x14ac:dyDescent="0.2">
      <c r="A994" s="265">
        <f t="shared" si="462"/>
        <v>13.483000000000001</v>
      </c>
      <c r="B994" s="265">
        <f t="shared" si="463"/>
        <v>12.416</v>
      </c>
      <c r="C994" s="265">
        <f t="shared" si="440"/>
        <v>14.660499999999999</v>
      </c>
      <c r="D994" s="265">
        <f t="shared" si="464"/>
        <v>992</v>
      </c>
      <c r="E994" s="373">
        <f t="shared" si="465"/>
        <v>32.591375770020534</v>
      </c>
      <c r="F994" s="373">
        <f t="shared" si="466"/>
        <v>2.7159479808350446</v>
      </c>
      <c r="G994" s="373">
        <f t="shared" si="467"/>
        <v>41.591375770020534</v>
      </c>
      <c r="H994" s="374">
        <f t="shared" si="468"/>
        <v>0.99749723049837002</v>
      </c>
      <c r="I994" s="374">
        <f t="shared" si="441"/>
        <v>0.96854801354018472</v>
      </c>
      <c r="J994" s="374">
        <f t="shared" si="442"/>
        <v>0.97401490718958028</v>
      </c>
      <c r="K994" s="265" cm="1">
        <f t="array" ref="K994">$G994^gamma_drug4/($G994^gamma_drug4+(AGE_50_drug4+9)^gamma_drug4)</f>
        <v>1</v>
      </c>
      <c r="L994" s="264">
        <f t="shared" si="443"/>
        <v>992</v>
      </c>
      <c r="M994" s="264">
        <f t="shared" si="444"/>
        <v>-0.1847</v>
      </c>
      <c r="N994" s="264">
        <f t="shared" si="445"/>
        <v>13.482949999999999</v>
      </c>
      <c r="O994" s="264">
        <f t="shared" si="446"/>
        <v>0.12322</v>
      </c>
      <c r="P994" s="264">
        <f t="shared" si="447"/>
        <v>9.3350000000000009</v>
      </c>
      <c r="Q994" s="264">
        <f t="shared" si="448"/>
        <v>10.199999999999999</v>
      </c>
      <c r="R994" s="264">
        <f t="shared" si="449"/>
        <v>10.748000000000001</v>
      </c>
      <c r="S994" s="264">
        <f t="shared" si="450"/>
        <v>11.0525</v>
      </c>
      <c r="T994" s="264">
        <f t="shared" si="451"/>
        <v>11.541499999999999</v>
      </c>
      <c r="U994" s="264">
        <f t="shared" si="452"/>
        <v>11.8855</v>
      </c>
      <c r="V994" s="264">
        <f t="shared" si="453"/>
        <v>12.416</v>
      </c>
      <c r="W994" s="264">
        <f t="shared" si="454"/>
        <v>13.483000000000001</v>
      </c>
      <c r="X994" s="264">
        <f t="shared" si="455"/>
        <v>14.660499999999999</v>
      </c>
      <c r="Y994" s="264">
        <f t="shared" si="456"/>
        <v>15.343</v>
      </c>
      <c r="Z994" s="264">
        <f t="shared" si="457"/>
        <v>15.826499999999999</v>
      </c>
      <c r="AA994" s="264">
        <f t="shared" si="458"/>
        <v>16.577999999999999</v>
      </c>
      <c r="AB994" s="264">
        <f t="shared" si="459"/>
        <v>17.088999999999999</v>
      </c>
      <c r="AC994" s="264">
        <f t="shared" si="460"/>
        <v>18.106999999999999</v>
      </c>
      <c r="AD994" s="264">
        <f t="shared" si="461"/>
        <v>20.027999999999999</v>
      </c>
      <c r="AF994" s="266">
        <v>992</v>
      </c>
      <c r="AG994" s="266">
        <v>-5.4600000000000003E-2</v>
      </c>
      <c r="AH994" s="266">
        <v>13.76</v>
      </c>
      <c r="AI994" s="266">
        <v>0.1193</v>
      </c>
      <c r="AJ994" s="266">
        <v>9.5519999999999996</v>
      </c>
      <c r="AK994" s="266">
        <v>10.446999999999999</v>
      </c>
      <c r="AL994" s="266">
        <v>11.009</v>
      </c>
      <c r="AM994" s="266">
        <v>11.32</v>
      </c>
      <c r="AN994" s="266">
        <v>11.817</v>
      </c>
      <c r="AO994" s="266">
        <v>12.164999999999999</v>
      </c>
      <c r="AP994" s="266">
        <v>12.698</v>
      </c>
      <c r="AQ994" s="266">
        <v>13.76</v>
      </c>
      <c r="AR994" s="266">
        <v>14.916</v>
      </c>
      <c r="AS994" s="266">
        <v>15.577999999999999</v>
      </c>
      <c r="AT994" s="266">
        <v>16.042999999999999</v>
      </c>
      <c r="AU994" s="266">
        <v>16.760999999999999</v>
      </c>
      <c r="AV994" s="266">
        <v>17.245000000000001</v>
      </c>
      <c r="AW994" s="266">
        <v>18.2</v>
      </c>
      <c r="AX994" s="266">
        <v>19.969000000000001</v>
      </c>
      <c r="BA994" s="372">
        <v>992</v>
      </c>
      <c r="BB994" s="372">
        <v>-0.31480000000000002</v>
      </c>
      <c r="BC994" s="372">
        <v>13.2059</v>
      </c>
      <c r="BD994" s="372">
        <v>0.12714</v>
      </c>
      <c r="BE994" s="372">
        <v>9.1180000000000003</v>
      </c>
      <c r="BF994" s="372">
        <v>9.9529999999999994</v>
      </c>
      <c r="BG994" s="372">
        <v>10.487</v>
      </c>
      <c r="BH994" s="372">
        <v>10.785</v>
      </c>
      <c r="BI994" s="372">
        <v>11.266</v>
      </c>
      <c r="BJ994" s="372">
        <v>11.606</v>
      </c>
      <c r="BK994" s="372">
        <v>12.134</v>
      </c>
      <c r="BL994" s="372">
        <v>13.206</v>
      </c>
      <c r="BM994" s="372">
        <v>14.404999999999999</v>
      </c>
      <c r="BN994" s="372">
        <v>15.108000000000001</v>
      </c>
      <c r="BO994" s="372">
        <v>15.61</v>
      </c>
      <c r="BP994" s="372">
        <v>16.395</v>
      </c>
      <c r="BQ994" s="372">
        <v>16.933</v>
      </c>
      <c r="BR994" s="372">
        <v>18.013999999999999</v>
      </c>
      <c r="BS994" s="372">
        <v>20.087</v>
      </c>
    </row>
    <row r="995" spans="1:71" x14ac:dyDescent="0.2">
      <c r="A995" s="265">
        <f t="shared" si="462"/>
        <v>13.489000000000001</v>
      </c>
      <c r="B995" s="265">
        <f t="shared" si="463"/>
        <v>12.4215</v>
      </c>
      <c r="C995" s="265">
        <f t="shared" si="440"/>
        <v>14.667000000000002</v>
      </c>
      <c r="D995" s="265">
        <f t="shared" si="464"/>
        <v>993</v>
      </c>
      <c r="E995" s="373">
        <f t="shared" si="465"/>
        <v>32.624229979466122</v>
      </c>
      <c r="F995" s="373">
        <f t="shared" si="466"/>
        <v>2.7186858316221767</v>
      </c>
      <c r="G995" s="373">
        <f t="shared" si="467"/>
        <v>41.624229979466122</v>
      </c>
      <c r="H995" s="374">
        <f t="shared" si="468"/>
        <v>0.99750579093953273</v>
      </c>
      <c r="I995" s="374">
        <f t="shared" si="441"/>
        <v>0.96862057520831424</v>
      </c>
      <c r="J995" s="374">
        <f t="shared" si="442"/>
        <v>0.97406681789164429</v>
      </c>
      <c r="K995" s="265" cm="1">
        <f t="array" ref="K995">$G995^gamma_drug4/($G995^gamma_drug4+(AGE_50_drug4+9)^gamma_drug4)</f>
        <v>1</v>
      </c>
      <c r="L995" s="264">
        <f t="shared" si="443"/>
        <v>993</v>
      </c>
      <c r="M995" s="264">
        <f t="shared" si="444"/>
        <v>-0.18485000000000001</v>
      </c>
      <c r="N995" s="264">
        <f t="shared" si="445"/>
        <v>13.488949999999999</v>
      </c>
      <c r="O995" s="264">
        <f t="shared" si="446"/>
        <v>0.12323999999999999</v>
      </c>
      <c r="P995" s="264">
        <f t="shared" si="447"/>
        <v>9.3389999999999986</v>
      </c>
      <c r="Q995" s="264">
        <f t="shared" si="448"/>
        <v>10.204000000000001</v>
      </c>
      <c r="R995" s="264">
        <f t="shared" si="449"/>
        <v>10.7525</v>
      </c>
      <c r="S995" s="264">
        <f t="shared" si="450"/>
        <v>11.056999999999999</v>
      </c>
      <c r="T995" s="264">
        <f t="shared" si="451"/>
        <v>11.545999999999999</v>
      </c>
      <c r="U995" s="264">
        <f t="shared" si="452"/>
        <v>11.890499999999999</v>
      </c>
      <c r="V995" s="264">
        <f t="shared" si="453"/>
        <v>12.4215</v>
      </c>
      <c r="W995" s="264">
        <f t="shared" si="454"/>
        <v>13.489000000000001</v>
      </c>
      <c r="X995" s="264">
        <f t="shared" si="455"/>
        <v>14.667000000000002</v>
      </c>
      <c r="Y995" s="264">
        <f t="shared" si="456"/>
        <v>15.35</v>
      </c>
      <c r="Z995" s="264">
        <f t="shared" si="457"/>
        <v>15.834</v>
      </c>
      <c r="AA995" s="264">
        <f t="shared" si="458"/>
        <v>16.586500000000001</v>
      </c>
      <c r="AB995" s="264">
        <f t="shared" si="459"/>
        <v>17.0975</v>
      </c>
      <c r="AC995" s="264">
        <f t="shared" si="460"/>
        <v>18.116</v>
      </c>
      <c r="AD995" s="264">
        <f t="shared" si="461"/>
        <v>20.038499999999999</v>
      </c>
      <c r="AF995" s="266">
        <v>993</v>
      </c>
      <c r="AG995" s="266">
        <v>-5.4800000000000001E-2</v>
      </c>
      <c r="AH995" s="266">
        <v>13.765700000000001</v>
      </c>
      <c r="AI995" s="266">
        <v>0.11932</v>
      </c>
      <c r="AJ995" s="266">
        <v>9.5559999999999992</v>
      </c>
      <c r="AK995" s="266">
        <v>10.451000000000001</v>
      </c>
      <c r="AL995" s="266">
        <v>11.013999999999999</v>
      </c>
      <c r="AM995" s="266">
        <v>11.324</v>
      </c>
      <c r="AN995" s="266">
        <v>11.821</v>
      </c>
      <c r="AO995" s="266">
        <v>12.169</v>
      </c>
      <c r="AP995" s="266">
        <v>12.702999999999999</v>
      </c>
      <c r="AQ995" s="266">
        <v>13.766</v>
      </c>
      <c r="AR995" s="266">
        <v>14.922000000000001</v>
      </c>
      <c r="AS995" s="266">
        <v>15.584</v>
      </c>
      <c r="AT995" s="266">
        <v>16.05</v>
      </c>
      <c r="AU995" s="266">
        <v>16.768999999999998</v>
      </c>
      <c r="AV995" s="266">
        <v>17.253</v>
      </c>
      <c r="AW995" s="266">
        <v>18.209</v>
      </c>
      <c r="AX995" s="266">
        <v>19.978999999999999</v>
      </c>
      <c r="BA995" s="372">
        <v>993</v>
      </c>
      <c r="BB995" s="372">
        <v>-0.31490000000000001</v>
      </c>
      <c r="BC995" s="372">
        <v>13.212199999999999</v>
      </c>
      <c r="BD995" s="372">
        <v>0.12716</v>
      </c>
      <c r="BE995" s="372">
        <v>9.1219999999999999</v>
      </c>
      <c r="BF995" s="372">
        <v>9.9570000000000007</v>
      </c>
      <c r="BG995" s="372">
        <v>10.491</v>
      </c>
      <c r="BH995" s="372">
        <v>10.79</v>
      </c>
      <c r="BI995" s="372">
        <v>11.271000000000001</v>
      </c>
      <c r="BJ995" s="372">
        <v>11.612</v>
      </c>
      <c r="BK995" s="372">
        <v>12.14</v>
      </c>
      <c r="BL995" s="372">
        <v>13.212</v>
      </c>
      <c r="BM995" s="372">
        <v>14.412000000000001</v>
      </c>
      <c r="BN995" s="372">
        <v>15.116</v>
      </c>
      <c r="BO995" s="372">
        <v>15.618</v>
      </c>
      <c r="BP995" s="372">
        <v>16.404</v>
      </c>
      <c r="BQ995" s="372">
        <v>16.942</v>
      </c>
      <c r="BR995" s="372">
        <v>18.023</v>
      </c>
      <c r="BS995" s="372">
        <v>20.097999999999999</v>
      </c>
    </row>
    <row r="996" spans="1:71" x14ac:dyDescent="0.2">
      <c r="A996" s="265">
        <f t="shared" si="462"/>
        <v>13.4955</v>
      </c>
      <c r="B996" s="265">
        <f t="shared" si="463"/>
        <v>12.4275</v>
      </c>
      <c r="C996" s="265">
        <f t="shared" si="440"/>
        <v>14.673500000000001</v>
      </c>
      <c r="D996" s="265">
        <f t="shared" si="464"/>
        <v>994</v>
      </c>
      <c r="E996" s="373">
        <f t="shared" si="465"/>
        <v>32.657084188911703</v>
      </c>
      <c r="F996" s="373">
        <f t="shared" si="466"/>
        <v>2.7214236824093088</v>
      </c>
      <c r="G996" s="373">
        <f t="shared" si="467"/>
        <v>41.657084188911703</v>
      </c>
      <c r="H996" s="374">
        <f t="shared" si="468"/>
        <v>0.99751431545403157</v>
      </c>
      <c r="I996" s="374">
        <f t="shared" si="441"/>
        <v>0.96869291782421441</v>
      </c>
      <c r="J996" s="374">
        <f t="shared" si="442"/>
        <v>0.97411858680888042</v>
      </c>
      <c r="K996" s="265" cm="1">
        <f t="array" ref="K996">$G996^gamma_drug4/($G996^gamma_drug4+(AGE_50_drug4+9)^gamma_drug4)</f>
        <v>1</v>
      </c>
      <c r="L996" s="264">
        <f t="shared" si="443"/>
        <v>994</v>
      </c>
      <c r="M996" s="264">
        <f t="shared" si="444"/>
        <v>-0.18490000000000001</v>
      </c>
      <c r="N996" s="264">
        <f t="shared" si="445"/>
        <v>13.495000000000001</v>
      </c>
      <c r="O996" s="264">
        <f t="shared" si="446"/>
        <v>0.123255</v>
      </c>
      <c r="P996" s="264">
        <f t="shared" si="447"/>
        <v>9.3424999999999994</v>
      </c>
      <c r="Q996" s="264">
        <f t="shared" si="448"/>
        <v>10.208500000000001</v>
      </c>
      <c r="R996" s="264">
        <f t="shared" si="449"/>
        <v>10.757000000000001</v>
      </c>
      <c r="S996" s="264">
        <f t="shared" si="450"/>
        <v>11.061500000000001</v>
      </c>
      <c r="T996" s="264">
        <f t="shared" si="451"/>
        <v>11.551</v>
      </c>
      <c r="U996" s="264">
        <f t="shared" si="452"/>
        <v>11.8955</v>
      </c>
      <c r="V996" s="264">
        <f t="shared" si="453"/>
        <v>12.4275</v>
      </c>
      <c r="W996" s="264">
        <f t="shared" si="454"/>
        <v>13.4955</v>
      </c>
      <c r="X996" s="264">
        <f t="shared" si="455"/>
        <v>14.673500000000001</v>
      </c>
      <c r="Y996" s="264">
        <f t="shared" si="456"/>
        <v>15.356999999999999</v>
      </c>
      <c r="Z996" s="264">
        <f t="shared" si="457"/>
        <v>15.8415</v>
      </c>
      <c r="AA996" s="264">
        <f t="shared" si="458"/>
        <v>16.594000000000001</v>
      </c>
      <c r="AB996" s="264">
        <f t="shared" si="459"/>
        <v>17.106000000000002</v>
      </c>
      <c r="AC996" s="264">
        <f t="shared" si="460"/>
        <v>18.125</v>
      </c>
      <c r="AD996" s="264">
        <f t="shared" si="461"/>
        <v>20.048500000000001</v>
      </c>
      <c r="AF996" s="266">
        <v>994</v>
      </c>
      <c r="AG996" s="266">
        <v>-5.4899999999999997E-2</v>
      </c>
      <c r="AH996" s="266">
        <v>13.7715</v>
      </c>
      <c r="AI996" s="266">
        <v>0.11933000000000001</v>
      </c>
      <c r="AJ996" s="266">
        <v>9.5589999999999993</v>
      </c>
      <c r="AK996" s="266">
        <v>10.455</v>
      </c>
      <c r="AL996" s="266">
        <v>11.018000000000001</v>
      </c>
      <c r="AM996" s="266">
        <v>11.329000000000001</v>
      </c>
      <c r="AN996" s="266">
        <v>11.826000000000001</v>
      </c>
      <c r="AO996" s="266">
        <v>12.173999999999999</v>
      </c>
      <c r="AP996" s="266">
        <v>12.709</v>
      </c>
      <c r="AQ996" s="266">
        <v>13.772</v>
      </c>
      <c r="AR996" s="266">
        <v>14.928000000000001</v>
      </c>
      <c r="AS996" s="266">
        <v>15.590999999999999</v>
      </c>
      <c r="AT996" s="266">
        <v>16.056999999999999</v>
      </c>
      <c r="AU996" s="266">
        <v>16.776</v>
      </c>
      <c r="AV996" s="266">
        <v>17.260999999999999</v>
      </c>
      <c r="AW996" s="266">
        <v>18.216999999999999</v>
      </c>
      <c r="AX996" s="266">
        <v>19.988</v>
      </c>
      <c r="BA996" s="372">
        <v>994</v>
      </c>
      <c r="BB996" s="372">
        <v>-0.31490000000000001</v>
      </c>
      <c r="BC996" s="372">
        <v>13.218500000000001</v>
      </c>
      <c r="BD996" s="372">
        <v>0.12717999999999999</v>
      </c>
      <c r="BE996" s="372">
        <v>9.1259999999999994</v>
      </c>
      <c r="BF996" s="372">
        <v>9.9619999999999997</v>
      </c>
      <c r="BG996" s="372">
        <v>10.496</v>
      </c>
      <c r="BH996" s="372">
        <v>10.794</v>
      </c>
      <c r="BI996" s="372">
        <v>11.276</v>
      </c>
      <c r="BJ996" s="372">
        <v>11.617000000000001</v>
      </c>
      <c r="BK996" s="372">
        <v>12.146000000000001</v>
      </c>
      <c r="BL996" s="372">
        <v>13.218999999999999</v>
      </c>
      <c r="BM996" s="372">
        <v>14.419</v>
      </c>
      <c r="BN996" s="372">
        <v>15.122999999999999</v>
      </c>
      <c r="BO996" s="372">
        <v>15.625999999999999</v>
      </c>
      <c r="BP996" s="372">
        <v>16.411999999999999</v>
      </c>
      <c r="BQ996" s="372">
        <v>16.951000000000001</v>
      </c>
      <c r="BR996" s="372">
        <v>18.033000000000001</v>
      </c>
      <c r="BS996" s="372">
        <v>20.109000000000002</v>
      </c>
    </row>
    <row r="997" spans="1:71" x14ac:dyDescent="0.2">
      <c r="A997" s="265">
        <f t="shared" si="462"/>
        <v>13.500999999999999</v>
      </c>
      <c r="B997" s="265">
        <f t="shared" si="463"/>
        <v>12.432500000000001</v>
      </c>
      <c r="C997" s="265">
        <f t="shared" si="440"/>
        <v>14.6805</v>
      </c>
      <c r="D997" s="265">
        <f t="shared" si="464"/>
        <v>995</v>
      </c>
      <c r="E997" s="373">
        <f t="shared" si="465"/>
        <v>32.689938398357292</v>
      </c>
      <c r="F997" s="373">
        <f t="shared" si="466"/>
        <v>2.7241615331964408</v>
      </c>
      <c r="G997" s="373">
        <f t="shared" si="467"/>
        <v>41.689938398357292</v>
      </c>
      <c r="H997" s="374">
        <f t="shared" si="468"/>
        <v>0.99752280422030459</v>
      </c>
      <c r="I997" s="374">
        <f t="shared" si="441"/>
        <v>0.96876504219629533</v>
      </c>
      <c r="J997" s="374">
        <f t="shared" si="442"/>
        <v>0.97417021442895346</v>
      </c>
      <c r="K997" s="265" cm="1">
        <f t="array" ref="K997">$G997^gamma_drug4/($G997^gamma_drug4+(AGE_50_drug4+9)^gamma_drug4)</f>
        <v>1</v>
      </c>
      <c r="L997" s="264">
        <f t="shared" si="443"/>
        <v>995</v>
      </c>
      <c r="M997" s="264">
        <f t="shared" si="444"/>
        <v>-0.185</v>
      </c>
      <c r="N997" s="264">
        <f t="shared" si="445"/>
        <v>13.50095</v>
      </c>
      <c r="O997" s="264">
        <f t="shared" si="446"/>
        <v>0.123275</v>
      </c>
      <c r="P997" s="264">
        <f t="shared" si="447"/>
        <v>9.3460000000000001</v>
      </c>
      <c r="Q997" s="264">
        <f t="shared" si="448"/>
        <v>10.212499999999999</v>
      </c>
      <c r="R997" s="264">
        <f t="shared" si="449"/>
        <v>10.7615</v>
      </c>
      <c r="S997" s="264">
        <f t="shared" si="450"/>
        <v>11.065999999999999</v>
      </c>
      <c r="T997" s="264">
        <f t="shared" si="451"/>
        <v>11.556000000000001</v>
      </c>
      <c r="U997" s="264">
        <f t="shared" si="452"/>
        <v>11.900500000000001</v>
      </c>
      <c r="V997" s="264">
        <f t="shared" si="453"/>
        <v>12.432500000000001</v>
      </c>
      <c r="W997" s="264">
        <f t="shared" si="454"/>
        <v>13.500999999999999</v>
      </c>
      <c r="X997" s="264">
        <f t="shared" si="455"/>
        <v>14.6805</v>
      </c>
      <c r="Y997" s="264">
        <f t="shared" si="456"/>
        <v>15.3645</v>
      </c>
      <c r="Z997" s="264">
        <f t="shared" si="457"/>
        <v>15.849500000000001</v>
      </c>
      <c r="AA997" s="264">
        <f t="shared" si="458"/>
        <v>16.601500000000001</v>
      </c>
      <c r="AB997" s="264">
        <f t="shared" si="459"/>
        <v>17.113999999999997</v>
      </c>
      <c r="AC997" s="264">
        <f t="shared" si="460"/>
        <v>18.133500000000002</v>
      </c>
      <c r="AD997" s="264">
        <f t="shared" si="461"/>
        <v>20.059000000000001</v>
      </c>
      <c r="AF997" s="266">
        <v>995</v>
      </c>
      <c r="AG997" s="266">
        <v>-5.5E-2</v>
      </c>
      <c r="AH997" s="266">
        <v>13.777200000000001</v>
      </c>
      <c r="AI997" s="266">
        <v>0.11935</v>
      </c>
      <c r="AJ997" s="266">
        <v>9.5630000000000006</v>
      </c>
      <c r="AK997" s="266">
        <v>10.459</v>
      </c>
      <c r="AL997" s="266">
        <v>11.022</v>
      </c>
      <c r="AM997" s="266">
        <v>11.333</v>
      </c>
      <c r="AN997" s="266">
        <v>11.831</v>
      </c>
      <c r="AO997" s="266">
        <v>12.179</v>
      </c>
      <c r="AP997" s="266">
        <v>12.714</v>
      </c>
      <c r="AQ997" s="266">
        <v>13.776999999999999</v>
      </c>
      <c r="AR997" s="266">
        <v>14.935</v>
      </c>
      <c r="AS997" s="266">
        <v>15.598000000000001</v>
      </c>
      <c r="AT997" s="266">
        <v>16.065000000000001</v>
      </c>
      <c r="AU997" s="266">
        <v>16.783000000000001</v>
      </c>
      <c r="AV997" s="266">
        <v>17.268999999999998</v>
      </c>
      <c r="AW997" s="266">
        <v>18.225000000000001</v>
      </c>
      <c r="AX997" s="266">
        <v>19.998000000000001</v>
      </c>
      <c r="BA997" s="372">
        <v>995</v>
      </c>
      <c r="BB997" s="372">
        <v>-0.315</v>
      </c>
      <c r="BC997" s="372">
        <v>13.2247</v>
      </c>
      <c r="BD997" s="372">
        <v>0.12720000000000001</v>
      </c>
      <c r="BE997" s="372">
        <v>9.1289999999999996</v>
      </c>
      <c r="BF997" s="372">
        <v>9.9659999999999993</v>
      </c>
      <c r="BG997" s="372">
        <v>10.500999999999999</v>
      </c>
      <c r="BH997" s="372">
        <v>10.798999999999999</v>
      </c>
      <c r="BI997" s="372">
        <v>11.281000000000001</v>
      </c>
      <c r="BJ997" s="372">
        <v>11.622</v>
      </c>
      <c r="BK997" s="372">
        <v>12.151</v>
      </c>
      <c r="BL997" s="372">
        <v>13.225</v>
      </c>
      <c r="BM997" s="372">
        <v>14.426</v>
      </c>
      <c r="BN997" s="372">
        <v>15.131</v>
      </c>
      <c r="BO997" s="372">
        <v>15.634</v>
      </c>
      <c r="BP997" s="372">
        <v>16.420000000000002</v>
      </c>
      <c r="BQ997" s="372">
        <v>16.959</v>
      </c>
      <c r="BR997" s="372">
        <v>18.042000000000002</v>
      </c>
      <c r="BS997" s="372">
        <v>20.12</v>
      </c>
    </row>
    <row r="998" spans="1:71" x14ac:dyDescent="0.2">
      <c r="A998" s="265">
        <f t="shared" si="462"/>
        <v>13.507</v>
      </c>
      <c r="B998" s="265">
        <f t="shared" si="463"/>
        <v>12.437999999999999</v>
      </c>
      <c r="C998" s="265">
        <f t="shared" si="440"/>
        <v>14.687000000000001</v>
      </c>
      <c r="D998" s="265">
        <f t="shared" si="464"/>
        <v>996</v>
      </c>
      <c r="E998" s="373">
        <f t="shared" si="465"/>
        <v>32.722792607802873</v>
      </c>
      <c r="F998" s="373">
        <f t="shared" si="466"/>
        <v>2.7268993839835729</v>
      </c>
      <c r="G998" s="373">
        <f t="shared" si="467"/>
        <v>41.722792607802873</v>
      </c>
      <c r="H998" s="374">
        <f t="shared" si="468"/>
        <v>0.99753125741576776</v>
      </c>
      <c r="I998" s="374">
        <f t="shared" si="441"/>
        <v>0.96883694912948271</v>
      </c>
      <c r="J998" s="374">
        <f t="shared" si="442"/>
        <v>0.97422170123751928</v>
      </c>
      <c r="K998" s="265" cm="1">
        <f t="array" ref="K998">$G998^gamma_drug4/($G998^gamma_drug4+(AGE_50_drug4+9)^gamma_drug4)</f>
        <v>1</v>
      </c>
      <c r="L998" s="264">
        <f t="shared" si="443"/>
        <v>996</v>
      </c>
      <c r="M998" s="264">
        <f t="shared" si="444"/>
        <v>-0.18509999999999999</v>
      </c>
      <c r="N998" s="264">
        <f t="shared" si="445"/>
        <v>13.50695</v>
      </c>
      <c r="O998" s="264">
        <f t="shared" si="446"/>
        <v>0.12329</v>
      </c>
      <c r="P998" s="264">
        <f t="shared" si="447"/>
        <v>9.3500000000000014</v>
      </c>
      <c r="Q998" s="264">
        <f t="shared" si="448"/>
        <v>10.2165</v>
      </c>
      <c r="R998" s="264">
        <f t="shared" si="449"/>
        <v>10.765499999999999</v>
      </c>
      <c r="S998" s="264">
        <f t="shared" si="450"/>
        <v>11.071</v>
      </c>
      <c r="T998" s="264">
        <f t="shared" si="451"/>
        <v>11.560500000000001</v>
      </c>
      <c r="U998" s="264">
        <f t="shared" si="452"/>
        <v>11.905999999999999</v>
      </c>
      <c r="V998" s="264">
        <f t="shared" si="453"/>
        <v>12.437999999999999</v>
      </c>
      <c r="W998" s="264">
        <f t="shared" si="454"/>
        <v>13.507</v>
      </c>
      <c r="X998" s="264">
        <f t="shared" si="455"/>
        <v>14.687000000000001</v>
      </c>
      <c r="Y998" s="264">
        <f t="shared" si="456"/>
        <v>15.371500000000001</v>
      </c>
      <c r="Z998" s="264">
        <f t="shared" si="457"/>
        <v>15.8565</v>
      </c>
      <c r="AA998" s="264">
        <f t="shared" si="458"/>
        <v>16.61</v>
      </c>
      <c r="AB998" s="264">
        <f t="shared" si="459"/>
        <v>17.122</v>
      </c>
      <c r="AC998" s="264">
        <f t="shared" si="460"/>
        <v>18.142499999999998</v>
      </c>
      <c r="AD998" s="264">
        <f t="shared" si="461"/>
        <v>20.068999999999999</v>
      </c>
      <c r="AF998" s="266">
        <v>996</v>
      </c>
      <c r="AG998" s="266">
        <v>-5.5199999999999999E-2</v>
      </c>
      <c r="AH998" s="266">
        <v>13.7829</v>
      </c>
      <c r="AI998" s="266">
        <v>0.11937</v>
      </c>
      <c r="AJ998" s="266">
        <v>9.5660000000000007</v>
      </c>
      <c r="AK998" s="266">
        <v>10.462999999999999</v>
      </c>
      <c r="AL998" s="266">
        <v>11.026</v>
      </c>
      <c r="AM998" s="266">
        <v>11.337999999999999</v>
      </c>
      <c r="AN998" s="266">
        <v>11.835000000000001</v>
      </c>
      <c r="AO998" s="266">
        <v>12.183999999999999</v>
      </c>
      <c r="AP998" s="266">
        <v>12.718999999999999</v>
      </c>
      <c r="AQ998" s="266">
        <v>13.782999999999999</v>
      </c>
      <c r="AR998" s="266">
        <v>14.941000000000001</v>
      </c>
      <c r="AS998" s="266">
        <v>15.605</v>
      </c>
      <c r="AT998" s="266">
        <v>16.071999999999999</v>
      </c>
      <c r="AU998" s="266">
        <v>16.791</v>
      </c>
      <c r="AV998" s="266">
        <v>17.276</v>
      </c>
      <c r="AW998" s="266">
        <v>18.234000000000002</v>
      </c>
      <c r="AX998" s="266">
        <v>20.007999999999999</v>
      </c>
      <c r="BA998" s="372">
        <v>996</v>
      </c>
      <c r="BB998" s="372">
        <v>-0.315</v>
      </c>
      <c r="BC998" s="372">
        <v>13.231</v>
      </c>
      <c r="BD998" s="372">
        <v>0.12720999999999999</v>
      </c>
      <c r="BE998" s="372">
        <v>9.1340000000000003</v>
      </c>
      <c r="BF998" s="372">
        <v>9.9700000000000006</v>
      </c>
      <c r="BG998" s="372">
        <v>10.505000000000001</v>
      </c>
      <c r="BH998" s="372">
        <v>10.804</v>
      </c>
      <c r="BI998" s="372">
        <v>11.286</v>
      </c>
      <c r="BJ998" s="372">
        <v>11.628</v>
      </c>
      <c r="BK998" s="372">
        <v>12.157</v>
      </c>
      <c r="BL998" s="372">
        <v>13.231</v>
      </c>
      <c r="BM998" s="372">
        <v>14.433</v>
      </c>
      <c r="BN998" s="372">
        <v>15.138</v>
      </c>
      <c r="BO998" s="372">
        <v>15.641</v>
      </c>
      <c r="BP998" s="372">
        <v>16.428999999999998</v>
      </c>
      <c r="BQ998" s="372">
        <v>16.968</v>
      </c>
      <c r="BR998" s="372">
        <v>18.050999999999998</v>
      </c>
      <c r="BS998" s="372">
        <v>20.13</v>
      </c>
    </row>
    <row r="999" spans="1:71" x14ac:dyDescent="0.2">
      <c r="A999" s="265">
        <f t="shared" si="462"/>
        <v>13.513</v>
      </c>
      <c r="B999" s="265">
        <f t="shared" si="463"/>
        <v>12.443000000000001</v>
      </c>
      <c r="C999" s="265">
        <f t="shared" si="440"/>
        <v>14.693999999999999</v>
      </c>
      <c r="D999" s="265">
        <f t="shared" si="464"/>
        <v>997</v>
      </c>
      <c r="E999" s="373">
        <f t="shared" si="465"/>
        <v>32.755646817248461</v>
      </c>
      <c r="F999" s="373">
        <f t="shared" si="466"/>
        <v>2.729637234770705</v>
      </c>
      <c r="G999" s="373">
        <f t="shared" si="467"/>
        <v>41.755646817248461</v>
      </c>
      <c r="H999" s="374">
        <f t="shared" si="468"/>
        <v>0.99753967521682108</v>
      </c>
      <c r="I999" s="374">
        <f t="shared" si="441"/>
        <v>0.96890863942523497</v>
      </c>
      <c r="J999" s="374">
        <f t="shared" si="442"/>
        <v>0.97427304771823642</v>
      </c>
      <c r="K999" s="265" cm="1">
        <f t="array" ref="K999">$G999^gamma_drug4/($G999^gamma_drug4+(AGE_50_drug4+9)^gamma_drug4)</f>
        <v>1</v>
      </c>
      <c r="L999" s="264">
        <f t="shared" si="443"/>
        <v>997</v>
      </c>
      <c r="M999" s="264">
        <f t="shared" si="444"/>
        <v>-0.1852</v>
      </c>
      <c r="N999" s="264">
        <f t="shared" si="445"/>
        <v>13.5129</v>
      </c>
      <c r="O999" s="264">
        <f t="shared" si="446"/>
        <v>0.12331</v>
      </c>
      <c r="P999" s="264">
        <f t="shared" si="447"/>
        <v>9.3535000000000004</v>
      </c>
      <c r="Q999" s="264">
        <f t="shared" si="448"/>
        <v>10.221</v>
      </c>
      <c r="R999" s="264">
        <f t="shared" si="449"/>
        <v>10.7705</v>
      </c>
      <c r="S999" s="264">
        <f t="shared" si="450"/>
        <v>11.0755</v>
      </c>
      <c r="T999" s="264">
        <f t="shared" si="451"/>
        <v>11.5655</v>
      </c>
      <c r="U999" s="264">
        <f t="shared" si="452"/>
        <v>11.911</v>
      </c>
      <c r="V999" s="264">
        <f t="shared" si="453"/>
        <v>12.443000000000001</v>
      </c>
      <c r="W999" s="264">
        <f t="shared" si="454"/>
        <v>13.513</v>
      </c>
      <c r="X999" s="264">
        <f t="shared" si="455"/>
        <v>14.693999999999999</v>
      </c>
      <c r="Y999" s="264">
        <f t="shared" si="456"/>
        <v>15.378500000000001</v>
      </c>
      <c r="Z999" s="264">
        <f t="shared" si="457"/>
        <v>15.864000000000001</v>
      </c>
      <c r="AA999" s="264">
        <f t="shared" si="458"/>
        <v>16.618000000000002</v>
      </c>
      <c r="AB999" s="264">
        <f t="shared" si="459"/>
        <v>17.13</v>
      </c>
      <c r="AC999" s="264">
        <f t="shared" si="460"/>
        <v>18.151499999999999</v>
      </c>
      <c r="AD999" s="264">
        <f t="shared" si="461"/>
        <v>20.079000000000001</v>
      </c>
      <c r="AF999" s="266">
        <v>997</v>
      </c>
      <c r="AG999" s="266">
        <v>-5.5300000000000002E-2</v>
      </c>
      <c r="AH999" s="266">
        <v>13.788600000000001</v>
      </c>
      <c r="AI999" s="266">
        <v>0.11939</v>
      </c>
      <c r="AJ999" s="266">
        <v>9.57</v>
      </c>
      <c r="AK999" s="266">
        <v>10.467000000000001</v>
      </c>
      <c r="AL999" s="266">
        <v>11.031000000000001</v>
      </c>
      <c r="AM999" s="266">
        <v>11.342000000000001</v>
      </c>
      <c r="AN999" s="266">
        <v>11.84</v>
      </c>
      <c r="AO999" s="266">
        <v>12.189</v>
      </c>
      <c r="AP999" s="266">
        <v>12.724</v>
      </c>
      <c r="AQ999" s="266">
        <v>13.789</v>
      </c>
      <c r="AR999" s="266">
        <v>14.948</v>
      </c>
      <c r="AS999" s="266">
        <v>15.611000000000001</v>
      </c>
      <c r="AT999" s="266">
        <v>16.079000000000001</v>
      </c>
      <c r="AU999" s="266">
        <v>16.798999999999999</v>
      </c>
      <c r="AV999" s="266">
        <v>17.283999999999999</v>
      </c>
      <c r="AW999" s="266">
        <v>18.242000000000001</v>
      </c>
      <c r="AX999" s="266">
        <v>20.016999999999999</v>
      </c>
      <c r="BA999" s="372">
        <v>997</v>
      </c>
      <c r="BB999" s="372">
        <v>-0.31509999999999999</v>
      </c>
      <c r="BC999" s="372">
        <v>13.2372</v>
      </c>
      <c r="BD999" s="372">
        <v>0.12723000000000001</v>
      </c>
      <c r="BE999" s="372">
        <v>9.1370000000000005</v>
      </c>
      <c r="BF999" s="372">
        <v>9.9749999999999996</v>
      </c>
      <c r="BG999" s="372">
        <v>10.51</v>
      </c>
      <c r="BH999" s="372">
        <v>10.808999999999999</v>
      </c>
      <c r="BI999" s="372">
        <v>11.291</v>
      </c>
      <c r="BJ999" s="372">
        <v>11.632999999999999</v>
      </c>
      <c r="BK999" s="372">
        <v>12.162000000000001</v>
      </c>
      <c r="BL999" s="372">
        <v>13.237</v>
      </c>
      <c r="BM999" s="372">
        <v>14.44</v>
      </c>
      <c r="BN999" s="372">
        <v>15.146000000000001</v>
      </c>
      <c r="BO999" s="372">
        <v>15.648999999999999</v>
      </c>
      <c r="BP999" s="372">
        <v>16.437000000000001</v>
      </c>
      <c r="BQ999" s="372">
        <v>16.975999999999999</v>
      </c>
      <c r="BR999" s="372">
        <v>18.061</v>
      </c>
      <c r="BS999" s="372">
        <v>20.140999999999998</v>
      </c>
    </row>
    <row r="1000" spans="1:71" x14ac:dyDescent="0.2">
      <c r="A1000" s="265">
        <f t="shared" si="462"/>
        <v>13.519</v>
      </c>
      <c r="B1000" s="265">
        <f t="shared" si="463"/>
        <v>12.448499999999999</v>
      </c>
      <c r="C1000" s="265">
        <f t="shared" si="440"/>
        <v>14.7005</v>
      </c>
      <c r="D1000" s="265">
        <f t="shared" si="464"/>
        <v>998</v>
      </c>
      <c r="E1000" s="373">
        <f t="shared" si="465"/>
        <v>32.788501026694043</v>
      </c>
      <c r="F1000" s="373">
        <f t="shared" si="466"/>
        <v>2.732375085557837</v>
      </c>
      <c r="G1000" s="373">
        <f t="shared" si="467"/>
        <v>41.788501026694043</v>
      </c>
      <c r="H1000" s="374">
        <f t="shared" si="468"/>
        <v>0.99754805779885636</v>
      </c>
      <c r="I1000" s="374">
        <f t="shared" si="441"/>
        <v>0.9689801138815598</v>
      </c>
      <c r="J1000" s="374">
        <f t="shared" si="442"/>
        <v>0.97432425435277403</v>
      </c>
      <c r="K1000" s="265" cm="1">
        <f t="array" ref="K1000">$G1000^gamma_drug4/($G1000^gamma_drug4+(AGE_50_drug4+9)^gamma_drug4)</f>
        <v>1</v>
      </c>
      <c r="L1000" s="264">
        <f t="shared" si="443"/>
        <v>998</v>
      </c>
      <c r="M1000" s="264">
        <f t="shared" si="444"/>
        <v>-0.18534999999999999</v>
      </c>
      <c r="N1000" s="264">
        <f t="shared" si="445"/>
        <v>13.518899999999999</v>
      </c>
      <c r="O1000" s="264">
        <f t="shared" si="446"/>
        <v>0.12333</v>
      </c>
      <c r="P1000" s="264">
        <f t="shared" si="447"/>
        <v>9.3569999999999993</v>
      </c>
      <c r="Q1000" s="264">
        <f t="shared" si="448"/>
        <v>10.225</v>
      </c>
      <c r="R1000" s="264">
        <f t="shared" si="449"/>
        <v>10.775</v>
      </c>
      <c r="S1000" s="264">
        <f t="shared" si="450"/>
        <v>11.08</v>
      </c>
      <c r="T1000" s="264">
        <f t="shared" si="451"/>
        <v>11.570499999999999</v>
      </c>
      <c r="U1000" s="264">
        <f t="shared" si="452"/>
        <v>11.916</v>
      </c>
      <c r="V1000" s="264">
        <f t="shared" si="453"/>
        <v>12.448499999999999</v>
      </c>
      <c r="W1000" s="264">
        <f t="shared" si="454"/>
        <v>13.519</v>
      </c>
      <c r="X1000" s="264">
        <f t="shared" si="455"/>
        <v>14.7005</v>
      </c>
      <c r="Y1000" s="264">
        <f t="shared" si="456"/>
        <v>15.3855</v>
      </c>
      <c r="Z1000" s="264">
        <f t="shared" si="457"/>
        <v>15.871499999999999</v>
      </c>
      <c r="AA1000" s="264">
        <f t="shared" si="458"/>
        <v>16.625500000000002</v>
      </c>
      <c r="AB1000" s="264">
        <f t="shared" si="459"/>
        <v>17.138500000000001</v>
      </c>
      <c r="AC1000" s="264">
        <f t="shared" si="460"/>
        <v>18.160499999999999</v>
      </c>
      <c r="AD1000" s="264">
        <f t="shared" si="461"/>
        <v>20.09</v>
      </c>
      <c r="AF1000" s="266">
        <v>998</v>
      </c>
      <c r="AG1000" s="266">
        <v>-5.5500000000000001E-2</v>
      </c>
      <c r="AH1000" s="266">
        <v>13.7943</v>
      </c>
      <c r="AI1000" s="266">
        <v>0.11941</v>
      </c>
      <c r="AJ1000" s="266">
        <v>9.5730000000000004</v>
      </c>
      <c r="AK1000" s="266">
        <v>10.471</v>
      </c>
      <c r="AL1000" s="266">
        <v>11.035</v>
      </c>
      <c r="AM1000" s="266">
        <v>11.346</v>
      </c>
      <c r="AN1000" s="266">
        <v>11.845000000000001</v>
      </c>
      <c r="AO1000" s="266">
        <v>12.194000000000001</v>
      </c>
      <c r="AP1000" s="266">
        <v>12.728999999999999</v>
      </c>
      <c r="AQ1000" s="266">
        <v>13.794</v>
      </c>
      <c r="AR1000" s="266">
        <v>14.954000000000001</v>
      </c>
      <c r="AS1000" s="266">
        <v>15.618</v>
      </c>
      <c r="AT1000" s="266">
        <v>16.085999999999999</v>
      </c>
      <c r="AU1000" s="266">
        <v>16.806000000000001</v>
      </c>
      <c r="AV1000" s="266">
        <v>17.292000000000002</v>
      </c>
      <c r="AW1000" s="266">
        <v>18.251000000000001</v>
      </c>
      <c r="AX1000" s="266">
        <v>20.027000000000001</v>
      </c>
      <c r="BA1000" s="372">
        <v>998</v>
      </c>
      <c r="BB1000" s="372">
        <v>-0.31519999999999998</v>
      </c>
      <c r="BC1000" s="372">
        <v>13.243499999999999</v>
      </c>
      <c r="BD1000" s="372">
        <v>0.12725</v>
      </c>
      <c r="BE1000" s="372">
        <v>9.141</v>
      </c>
      <c r="BF1000" s="372">
        <v>9.9789999999999992</v>
      </c>
      <c r="BG1000" s="372">
        <v>10.515000000000001</v>
      </c>
      <c r="BH1000" s="372">
        <v>10.814</v>
      </c>
      <c r="BI1000" s="372">
        <v>11.295999999999999</v>
      </c>
      <c r="BJ1000" s="372">
        <v>11.638</v>
      </c>
      <c r="BK1000" s="372">
        <v>12.167999999999999</v>
      </c>
      <c r="BL1000" s="372">
        <v>13.244</v>
      </c>
      <c r="BM1000" s="372">
        <v>14.446999999999999</v>
      </c>
      <c r="BN1000" s="372">
        <v>15.153</v>
      </c>
      <c r="BO1000" s="372">
        <v>15.657</v>
      </c>
      <c r="BP1000" s="372">
        <v>16.445</v>
      </c>
      <c r="BQ1000" s="372">
        <v>16.984999999999999</v>
      </c>
      <c r="BR1000" s="372">
        <v>18.07</v>
      </c>
      <c r="BS1000" s="372">
        <v>20.152999999999999</v>
      </c>
    </row>
    <row r="1001" spans="1:71" x14ac:dyDescent="0.2">
      <c r="A1001" s="265">
        <f t="shared" si="462"/>
        <v>13.525</v>
      </c>
      <c r="B1001" s="265">
        <f t="shared" si="463"/>
        <v>12.454000000000001</v>
      </c>
      <c r="C1001" s="265">
        <f t="shared" si="440"/>
        <v>14.707000000000001</v>
      </c>
      <c r="D1001" s="265">
        <f t="shared" si="464"/>
        <v>999</v>
      </c>
      <c r="E1001" s="373">
        <f t="shared" si="465"/>
        <v>32.821355236139631</v>
      </c>
      <c r="F1001" s="373">
        <f t="shared" si="466"/>
        <v>2.7351129363449691</v>
      </c>
      <c r="G1001" s="373">
        <f t="shared" si="467"/>
        <v>41.821355236139631</v>
      </c>
      <c r="H1001" s="374">
        <f t="shared" si="468"/>
        <v>0.99755640533626233</v>
      </c>
      <c r="I1001" s="374">
        <f t="shared" si="441"/>
        <v>0.96905137329303126</v>
      </c>
      <c r="J1001" s="374">
        <f t="shared" si="442"/>
        <v>0.97437532162082219</v>
      </c>
      <c r="K1001" s="265" cm="1">
        <f t="array" ref="K1001">$G1001^gamma_drug4/($G1001^gamma_drug4+(AGE_50_drug4+9)^gamma_drug4)</f>
        <v>1</v>
      </c>
      <c r="L1001" s="264">
        <f t="shared" si="443"/>
        <v>999</v>
      </c>
      <c r="M1001" s="264">
        <f t="shared" si="444"/>
        <v>-0.18539999999999998</v>
      </c>
      <c r="N1001" s="264">
        <f t="shared" si="445"/>
        <v>13.524850000000001</v>
      </c>
      <c r="O1001" s="264">
        <f t="shared" si="446"/>
        <v>0.12334999999999999</v>
      </c>
      <c r="P1001" s="264">
        <f t="shared" si="447"/>
        <v>9.3610000000000007</v>
      </c>
      <c r="Q1001" s="264">
        <f t="shared" si="448"/>
        <v>10.228999999999999</v>
      </c>
      <c r="R1001" s="264">
        <f t="shared" si="449"/>
        <v>10.779</v>
      </c>
      <c r="S1001" s="264">
        <f t="shared" si="450"/>
        <v>11.0845</v>
      </c>
      <c r="T1001" s="264">
        <f t="shared" si="451"/>
        <v>11.574999999999999</v>
      </c>
      <c r="U1001" s="264">
        <f t="shared" si="452"/>
        <v>11.920500000000001</v>
      </c>
      <c r="V1001" s="264">
        <f t="shared" si="453"/>
        <v>12.454000000000001</v>
      </c>
      <c r="W1001" s="264">
        <f t="shared" si="454"/>
        <v>13.525</v>
      </c>
      <c r="X1001" s="264">
        <f t="shared" si="455"/>
        <v>14.707000000000001</v>
      </c>
      <c r="Y1001" s="264">
        <f t="shared" si="456"/>
        <v>15.393000000000001</v>
      </c>
      <c r="Z1001" s="264">
        <f t="shared" si="457"/>
        <v>15.879</v>
      </c>
      <c r="AA1001" s="264">
        <f t="shared" si="458"/>
        <v>16.634</v>
      </c>
      <c r="AB1001" s="264">
        <f t="shared" si="459"/>
        <v>17.146999999999998</v>
      </c>
      <c r="AC1001" s="264">
        <f t="shared" si="460"/>
        <v>18.169499999999999</v>
      </c>
      <c r="AD1001" s="264">
        <f t="shared" si="461"/>
        <v>20.100000000000001</v>
      </c>
      <c r="AF1001" s="266">
        <v>999</v>
      </c>
      <c r="AG1001" s="266">
        <v>-5.5599999999999997E-2</v>
      </c>
      <c r="AH1001" s="266">
        <v>13.8</v>
      </c>
      <c r="AI1001" s="266">
        <v>0.11942999999999999</v>
      </c>
      <c r="AJ1001" s="266">
        <v>9.577</v>
      </c>
      <c r="AK1001" s="266">
        <v>10.475</v>
      </c>
      <c r="AL1001" s="266">
        <v>11.039</v>
      </c>
      <c r="AM1001" s="266">
        <v>11.351000000000001</v>
      </c>
      <c r="AN1001" s="266">
        <v>11.849</v>
      </c>
      <c r="AO1001" s="266">
        <v>12.198</v>
      </c>
      <c r="AP1001" s="266">
        <v>12.734</v>
      </c>
      <c r="AQ1001" s="266">
        <v>13.8</v>
      </c>
      <c r="AR1001" s="266">
        <v>14.96</v>
      </c>
      <c r="AS1001" s="266">
        <v>15.625</v>
      </c>
      <c r="AT1001" s="266">
        <v>16.093</v>
      </c>
      <c r="AU1001" s="266">
        <v>16.814</v>
      </c>
      <c r="AV1001" s="266">
        <v>17.3</v>
      </c>
      <c r="AW1001" s="266">
        <v>18.259</v>
      </c>
      <c r="AX1001" s="266">
        <v>20.036999999999999</v>
      </c>
      <c r="BA1001" s="372">
        <v>999</v>
      </c>
      <c r="BB1001" s="372">
        <v>-0.31519999999999998</v>
      </c>
      <c r="BC1001" s="372">
        <v>13.249700000000001</v>
      </c>
      <c r="BD1001" s="372">
        <v>0.12726999999999999</v>
      </c>
      <c r="BE1001" s="372">
        <v>9.1449999999999996</v>
      </c>
      <c r="BF1001" s="372">
        <v>9.9830000000000005</v>
      </c>
      <c r="BG1001" s="372">
        <v>10.519</v>
      </c>
      <c r="BH1001" s="372">
        <v>10.818</v>
      </c>
      <c r="BI1001" s="372">
        <v>11.301</v>
      </c>
      <c r="BJ1001" s="372">
        <v>11.643000000000001</v>
      </c>
      <c r="BK1001" s="372">
        <v>12.173999999999999</v>
      </c>
      <c r="BL1001" s="372">
        <v>13.25</v>
      </c>
      <c r="BM1001" s="372">
        <v>14.454000000000001</v>
      </c>
      <c r="BN1001" s="372">
        <v>15.161</v>
      </c>
      <c r="BO1001" s="372">
        <v>15.664999999999999</v>
      </c>
      <c r="BP1001" s="372">
        <v>16.454000000000001</v>
      </c>
      <c r="BQ1001" s="372">
        <v>16.994</v>
      </c>
      <c r="BR1001" s="372">
        <v>18.079999999999998</v>
      </c>
      <c r="BS1001" s="372">
        <v>20.163</v>
      </c>
    </row>
    <row r="1002" spans="1:71" x14ac:dyDescent="0.2">
      <c r="A1002" s="265">
        <f t="shared" si="462"/>
        <v>13.530999999999999</v>
      </c>
      <c r="B1002" s="265">
        <f t="shared" si="463"/>
        <v>12.459</v>
      </c>
      <c r="C1002" s="265">
        <f t="shared" si="440"/>
        <v>14.714</v>
      </c>
      <c r="D1002" s="265">
        <f t="shared" si="464"/>
        <v>1000</v>
      </c>
      <c r="E1002" s="373">
        <f t="shared" si="465"/>
        <v>32.854209445585212</v>
      </c>
      <c r="F1002" s="373">
        <f t="shared" si="466"/>
        <v>2.7378507871321012</v>
      </c>
      <c r="G1002" s="373">
        <f t="shared" si="467"/>
        <v>41.854209445585212</v>
      </c>
      <c r="H1002" s="374">
        <f t="shared" si="468"/>
        <v>0.99756471800243229</v>
      </c>
      <c r="I1002" s="374">
        <f t="shared" si="441"/>
        <v>0.96912241845080604</v>
      </c>
      <c r="J1002" s="374">
        <f t="shared" si="442"/>
        <v>0.97442625000010075</v>
      </c>
      <c r="K1002" s="265" cm="1">
        <f t="array" ref="K1002">$G1002^gamma_drug4/($G1002^gamma_drug4+(AGE_50_drug4+9)^gamma_drug4)</f>
        <v>1</v>
      </c>
      <c r="L1002" s="264">
        <f t="shared" si="443"/>
        <v>1000</v>
      </c>
      <c r="M1002" s="264">
        <f t="shared" si="444"/>
        <v>-0.18555000000000002</v>
      </c>
      <c r="N1002" s="264">
        <f t="shared" si="445"/>
        <v>13.530850000000001</v>
      </c>
      <c r="O1002" s="264">
        <f t="shared" si="446"/>
        <v>0.12336999999999999</v>
      </c>
      <c r="P1002" s="264">
        <f t="shared" si="447"/>
        <v>9.3644999999999996</v>
      </c>
      <c r="Q1002" s="264">
        <f t="shared" si="448"/>
        <v>10.233499999999999</v>
      </c>
      <c r="R1002" s="264">
        <f t="shared" si="449"/>
        <v>10.7835</v>
      </c>
      <c r="S1002" s="264">
        <f t="shared" si="450"/>
        <v>11.089</v>
      </c>
      <c r="T1002" s="264">
        <f t="shared" si="451"/>
        <v>11.580500000000001</v>
      </c>
      <c r="U1002" s="264">
        <f t="shared" si="452"/>
        <v>11.925999999999998</v>
      </c>
      <c r="V1002" s="264">
        <f t="shared" si="453"/>
        <v>12.459</v>
      </c>
      <c r="W1002" s="264">
        <f t="shared" si="454"/>
        <v>13.530999999999999</v>
      </c>
      <c r="X1002" s="264">
        <f t="shared" si="455"/>
        <v>14.714</v>
      </c>
      <c r="Y1002" s="264">
        <f t="shared" si="456"/>
        <v>15.399999999999999</v>
      </c>
      <c r="Z1002" s="264">
        <f t="shared" si="457"/>
        <v>15.886500000000002</v>
      </c>
      <c r="AA1002" s="264">
        <f t="shared" si="458"/>
        <v>16.641500000000001</v>
      </c>
      <c r="AB1002" s="264">
        <f t="shared" si="459"/>
        <v>17.1555</v>
      </c>
      <c r="AC1002" s="264">
        <f t="shared" si="460"/>
        <v>18.1785</v>
      </c>
      <c r="AD1002" s="264">
        <f t="shared" si="461"/>
        <v>20.111000000000001</v>
      </c>
      <c r="AF1002" s="266">
        <v>1000</v>
      </c>
      <c r="AG1002" s="266">
        <v>-5.5800000000000002E-2</v>
      </c>
      <c r="AH1002" s="266">
        <v>13.8057</v>
      </c>
      <c r="AI1002" s="266">
        <v>0.11945</v>
      </c>
      <c r="AJ1002" s="266">
        <v>9.58</v>
      </c>
      <c r="AK1002" s="266">
        <v>10.478999999999999</v>
      </c>
      <c r="AL1002" s="266">
        <v>11.042999999999999</v>
      </c>
      <c r="AM1002" s="266">
        <v>11.355</v>
      </c>
      <c r="AN1002" s="266">
        <v>11.853999999999999</v>
      </c>
      <c r="AO1002" s="266">
        <v>12.202999999999999</v>
      </c>
      <c r="AP1002" s="266">
        <v>12.739000000000001</v>
      </c>
      <c r="AQ1002" s="266">
        <v>13.805999999999999</v>
      </c>
      <c r="AR1002" s="266">
        <v>14.967000000000001</v>
      </c>
      <c r="AS1002" s="266">
        <v>15.632</v>
      </c>
      <c r="AT1002" s="266">
        <v>16.100000000000001</v>
      </c>
      <c r="AU1002" s="266">
        <v>16.821000000000002</v>
      </c>
      <c r="AV1002" s="266">
        <v>17.308</v>
      </c>
      <c r="AW1002" s="266">
        <v>18.268000000000001</v>
      </c>
      <c r="AX1002" s="266">
        <v>20.047000000000001</v>
      </c>
      <c r="BA1002" s="372">
        <v>1000</v>
      </c>
      <c r="BB1002" s="372">
        <v>-0.31530000000000002</v>
      </c>
      <c r="BC1002" s="372">
        <v>13.256</v>
      </c>
      <c r="BD1002" s="372">
        <v>0.12728999999999999</v>
      </c>
      <c r="BE1002" s="372">
        <v>9.1489999999999991</v>
      </c>
      <c r="BF1002" s="372">
        <v>9.9879999999999995</v>
      </c>
      <c r="BG1002" s="372">
        <v>10.523999999999999</v>
      </c>
      <c r="BH1002" s="372">
        <v>10.823</v>
      </c>
      <c r="BI1002" s="372">
        <v>11.307</v>
      </c>
      <c r="BJ1002" s="372">
        <v>11.648999999999999</v>
      </c>
      <c r="BK1002" s="372">
        <v>12.179</v>
      </c>
      <c r="BL1002" s="372">
        <v>13.256</v>
      </c>
      <c r="BM1002" s="372">
        <v>14.461</v>
      </c>
      <c r="BN1002" s="372">
        <v>15.167999999999999</v>
      </c>
      <c r="BO1002" s="372">
        <v>15.673</v>
      </c>
      <c r="BP1002" s="372">
        <v>16.462</v>
      </c>
      <c r="BQ1002" s="372">
        <v>17.003</v>
      </c>
      <c r="BR1002" s="372">
        <v>18.088999999999999</v>
      </c>
      <c r="BS1002" s="372">
        <v>20.175000000000001</v>
      </c>
    </row>
    <row r="1003" spans="1:71" x14ac:dyDescent="0.2">
      <c r="A1003" s="265">
        <f t="shared" si="462"/>
        <v>13.5365</v>
      </c>
      <c r="B1003" s="265">
        <f t="shared" si="463"/>
        <v>12.465</v>
      </c>
      <c r="C1003" s="265">
        <f t="shared" si="440"/>
        <v>14.720500000000001</v>
      </c>
      <c r="D1003" s="265">
        <f t="shared" si="464"/>
        <v>1001</v>
      </c>
      <c r="E1003" s="373">
        <f t="shared" si="465"/>
        <v>32.887063655030801</v>
      </c>
      <c r="F1003" s="373">
        <f t="shared" si="466"/>
        <v>2.7405886379192332</v>
      </c>
      <c r="G1003" s="373">
        <f t="shared" si="467"/>
        <v>41.887063655030801</v>
      </c>
      <c r="H1003" s="374">
        <f t="shared" si="468"/>
        <v>0.99757299596976978</v>
      </c>
      <c r="I1003" s="374">
        <f t="shared" si="441"/>
        <v>0.96919325014264035</v>
      </c>
      <c r="J1003" s="374">
        <f t="shared" si="442"/>
        <v>0.97447703996636936</v>
      </c>
      <c r="K1003" s="265" cm="1">
        <f t="array" ref="K1003">$G1003^gamma_drug4/($G1003^gamma_drug4+(AGE_50_drug4+9)^gamma_drug4)</f>
        <v>1</v>
      </c>
      <c r="L1003" s="264">
        <f t="shared" si="443"/>
        <v>1001</v>
      </c>
      <c r="M1003" s="264">
        <f t="shared" si="444"/>
        <v>-0.18560000000000001</v>
      </c>
      <c r="N1003" s="264">
        <f t="shared" si="445"/>
        <v>13.536799999999999</v>
      </c>
      <c r="O1003" s="264">
        <f t="shared" si="446"/>
        <v>0.12337999999999999</v>
      </c>
      <c r="P1003" s="264">
        <f t="shared" si="447"/>
        <v>9.3685000000000009</v>
      </c>
      <c r="Q1003" s="264">
        <f t="shared" si="448"/>
        <v>10.237500000000001</v>
      </c>
      <c r="R1003" s="264">
        <f t="shared" si="449"/>
        <v>10.788499999999999</v>
      </c>
      <c r="S1003" s="264">
        <f t="shared" si="450"/>
        <v>11.093999999999999</v>
      </c>
      <c r="T1003" s="264">
        <f t="shared" si="451"/>
        <v>11.5855</v>
      </c>
      <c r="U1003" s="264">
        <f t="shared" si="452"/>
        <v>11.931000000000001</v>
      </c>
      <c r="V1003" s="264">
        <f t="shared" si="453"/>
        <v>12.465</v>
      </c>
      <c r="W1003" s="264">
        <f t="shared" si="454"/>
        <v>13.5365</v>
      </c>
      <c r="X1003" s="264">
        <f t="shared" si="455"/>
        <v>14.720500000000001</v>
      </c>
      <c r="Y1003" s="264">
        <f t="shared" si="456"/>
        <v>15.407</v>
      </c>
      <c r="Z1003" s="264">
        <f t="shared" si="457"/>
        <v>15.8935</v>
      </c>
      <c r="AA1003" s="264">
        <f t="shared" si="458"/>
        <v>16.6495</v>
      </c>
      <c r="AB1003" s="264">
        <f t="shared" si="459"/>
        <v>17.163</v>
      </c>
      <c r="AC1003" s="264">
        <f t="shared" si="460"/>
        <v>18.186999999999998</v>
      </c>
      <c r="AD1003" s="264">
        <f t="shared" si="461"/>
        <v>20.1205</v>
      </c>
      <c r="AF1003" s="266">
        <v>1001</v>
      </c>
      <c r="AG1003" s="266">
        <v>-5.5899999999999998E-2</v>
      </c>
      <c r="AH1003" s="266">
        <v>13.811400000000001</v>
      </c>
      <c r="AI1003" s="266">
        <v>0.11946</v>
      </c>
      <c r="AJ1003" s="266">
        <v>9.5839999999999996</v>
      </c>
      <c r="AK1003" s="266">
        <v>10.483000000000001</v>
      </c>
      <c r="AL1003" s="266">
        <v>11.048</v>
      </c>
      <c r="AM1003" s="266">
        <v>11.36</v>
      </c>
      <c r="AN1003" s="266">
        <v>11.859</v>
      </c>
      <c r="AO1003" s="266">
        <v>12.208</v>
      </c>
      <c r="AP1003" s="266">
        <v>12.744999999999999</v>
      </c>
      <c r="AQ1003" s="266">
        <v>13.811</v>
      </c>
      <c r="AR1003" s="266">
        <v>14.973000000000001</v>
      </c>
      <c r="AS1003" s="266">
        <v>15.638999999999999</v>
      </c>
      <c r="AT1003" s="266">
        <v>16.106999999999999</v>
      </c>
      <c r="AU1003" s="266">
        <v>16.829000000000001</v>
      </c>
      <c r="AV1003" s="266">
        <v>17.315000000000001</v>
      </c>
      <c r="AW1003" s="266">
        <v>18.276</v>
      </c>
      <c r="AX1003" s="266">
        <v>20.056000000000001</v>
      </c>
      <c r="BA1003" s="372">
        <v>1001</v>
      </c>
      <c r="BB1003" s="372">
        <v>-0.31530000000000002</v>
      </c>
      <c r="BC1003" s="372">
        <v>13.2622</v>
      </c>
      <c r="BD1003" s="372">
        <v>0.1273</v>
      </c>
      <c r="BE1003" s="372">
        <v>9.1530000000000005</v>
      </c>
      <c r="BF1003" s="372">
        <v>9.9920000000000009</v>
      </c>
      <c r="BG1003" s="372">
        <v>10.529</v>
      </c>
      <c r="BH1003" s="372">
        <v>10.827999999999999</v>
      </c>
      <c r="BI1003" s="372">
        <v>11.311999999999999</v>
      </c>
      <c r="BJ1003" s="372">
        <v>11.654</v>
      </c>
      <c r="BK1003" s="372">
        <v>12.185</v>
      </c>
      <c r="BL1003" s="372">
        <v>13.262</v>
      </c>
      <c r="BM1003" s="372">
        <v>14.468</v>
      </c>
      <c r="BN1003" s="372">
        <v>15.175000000000001</v>
      </c>
      <c r="BO1003" s="372">
        <v>15.68</v>
      </c>
      <c r="BP1003" s="372">
        <v>16.47</v>
      </c>
      <c r="BQ1003" s="372">
        <v>17.010999999999999</v>
      </c>
      <c r="BR1003" s="372">
        <v>18.097999999999999</v>
      </c>
      <c r="BS1003" s="372">
        <v>20.184999999999999</v>
      </c>
    </row>
    <row r="1004" spans="1:71" x14ac:dyDescent="0.2">
      <c r="A1004" s="265">
        <f t="shared" si="462"/>
        <v>13.5425</v>
      </c>
      <c r="B1004" s="265">
        <f t="shared" si="463"/>
        <v>12.469999999999999</v>
      </c>
      <c r="C1004" s="265">
        <f t="shared" si="440"/>
        <v>14.727</v>
      </c>
      <c r="D1004" s="265">
        <f t="shared" si="464"/>
        <v>1002</v>
      </c>
      <c r="E1004" s="373">
        <f t="shared" si="465"/>
        <v>32.919917864476389</v>
      </c>
      <c r="F1004" s="373">
        <f t="shared" si="466"/>
        <v>2.7433264887063653</v>
      </c>
      <c r="G1004" s="373">
        <f t="shared" si="467"/>
        <v>41.919917864476389</v>
      </c>
      <c r="H1004" s="374">
        <f t="shared" si="468"/>
        <v>0.99758123940969545</v>
      </c>
      <c r="I1004" s="374">
        <f t="shared" si="441"/>
        <v>0.96926386915290652</v>
      </c>
      <c r="J1004" s="374">
        <f t="shared" si="442"/>
        <v>0.97452769199343603</v>
      </c>
      <c r="K1004" s="265" cm="1">
        <f t="array" ref="K1004">$G1004^gamma_drug4/($G1004^gamma_drug4+(AGE_50_drug4+9)^gamma_drug4)</f>
        <v>1</v>
      </c>
      <c r="L1004" s="264">
        <f t="shared" si="443"/>
        <v>1002</v>
      </c>
      <c r="M1004" s="264">
        <f t="shared" si="444"/>
        <v>-0.1857</v>
      </c>
      <c r="N1004" s="264">
        <f t="shared" si="445"/>
        <v>13.54275</v>
      </c>
      <c r="O1004" s="264">
        <f t="shared" si="446"/>
        <v>0.1234</v>
      </c>
      <c r="P1004" s="264">
        <f t="shared" si="447"/>
        <v>9.3719999999999999</v>
      </c>
      <c r="Q1004" s="264">
        <f t="shared" si="448"/>
        <v>10.2415</v>
      </c>
      <c r="R1004" s="264">
        <f t="shared" si="449"/>
        <v>10.7925</v>
      </c>
      <c r="S1004" s="264">
        <f t="shared" si="450"/>
        <v>11.098500000000001</v>
      </c>
      <c r="T1004" s="264">
        <f t="shared" si="451"/>
        <v>11.59</v>
      </c>
      <c r="U1004" s="264">
        <f t="shared" si="452"/>
        <v>11.936</v>
      </c>
      <c r="V1004" s="264">
        <f t="shared" si="453"/>
        <v>12.469999999999999</v>
      </c>
      <c r="W1004" s="264">
        <f t="shared" si="454"/>
        <v>13.5425</v>
      </c>
      <c r="X1004" s="264">
        <f t="shared" si="455"/>
        <v>14.727</v>
      </c>
      <c r="Y1004" s="264">
        <f t="shared" si="456"/>
        <v>15.414</v>
      </c>
      <c r="Z1004" s="264">
        <f t="shared" si="457"/>
        <v>15.901</v>
      </c>
      <c r="AA1004" s="264">
        <f t="shared" si="458"/>
        <v>16.657</v>
      </c>
      <c r="AB1004" s="264">
        <f t="shared" si="459"/>
        <v>17.171500000000002</v>
      </c>
      <c r="AC1004" s="264">
        <f t="shared" si="460"/>
        <v>18.195999999999998</v>
      </c>
      <c r="AD1004" s="264">
        <f t="shared" si="461"/>
        <v>20.130500000000001</v>
      </c>
      <c r="AF1004" s="266">
        <v>1002</v>
      </c>
      <c r="AG1004" s="266">
        <v>-5.6000000000000001E-2</v>
      </c>
      <c r="AH1004" s="266">
        <v>13.8171</v>
      </c>
      <c r="AI1004" s="266">
        <v>0.11948</v>
      </c>
      <c r="AJ1004" s="266">
        <v>9.5869999999999997</v>
      </c>
      <c r="AK1004" s="266">
        <v>10.487</v>
      </c>
      <c r="AL1004" s="266">
        <v>11.052</v>
      </c>
      <c r="AM1004" s="266">
        <v>11.364000000000001</v>
      </c>
      <c r="AN1004" s="266">
        <v>11.863</v>
      </c>
      <c r="AO1004" s="266">
        <v>12.212999999999999</v>
      </c>
      <c r="AP1004" s="266">
        <v>12.75</v>
      </c>
      <c r="AQ1004" s="266">
        <v>13.817</v>
      </c>
      <c r="AR1004" s="266">
        <v>14.978999999999999</v>
      </c>
      <c r="AS1004" s="266">
        <v>15.645</v>
      </c>
      <c r="AT1004" s="266">
        <v>16.114000000000001</v>
      </c>
      <c r="AU1004" s="266">
        <v>16.835999999999999</v>
      </c>
      <c r="AV1004" s="266">
        <v>17.323</v>
      </c>
      <c r="AW1004" s="266">
        <v>18.283999999999999</v>
      </c>
      <c r="AX1004" s="266">
        <v>20.065000000000001</v>
      </c>
      <c r="BA1004" s="372">
        <v>1002</v>
      </c>
      <c r="BB1004" s="372">
        <v>-0.31540000000000001</v>
      </c>
      <c r="BC1004" s="372">
        <v>13.2684</v>
      </c>
      <c r="BD1004" s="372">
        <v>0.12731999999999999</v>
      </c>
      <c r="BE1004" s="372">
        <v>9.157</v>
      </c>
      <c r="BF1004" s="372">
        <v>9.9960000000000004</v>
      </c>
      <c r="BG1004" s="372">
        <v>10.532999999999999</v>
      </c>
      <c r="BH1004" s="372">
        <v>10.833</v>
      </c>
      <c r="BI1004" s="372">
        <v>11.317</v>
      </c>
      <c r="BJ1004" s="372">
        <v>11.659000000000001</v>
      </c>
      <c r="BK1004" s="372">
        <v>12.19</v>
      </c>
      <c r="BL1004" s="372">
        <v>13.268000000000001</v>
      </c>
      <c r="BM1004" s="372">
        <v>14.475</v>
      </c>
      <c r="BN1004" s="372">
        <v>15.183</v>
      </c>
      <c r="BO1004" s="372">
        <v>15.688000000000001</v>
      </c>
      <c r="BP1004" s="372">
        <v>16.478000000000002</v>
      </c>
      <c r="BQ1004" s="372">
        <v>17.02</v>
      </c>
      <c r="BR1004" s="372">
        <v>18.108000000000001</v>
      </c>
      <c r="BS1004" s="372">
        <v>20.196000000000002</v>
      </c>
    </row>
    <row r="1005" spans="1:71" x14ac:dyDescent="0.2">
      <c r="A1005" s="265">
        <f t="shared" si="462"/>
        <v>13.548999999999999</v>
      </c>
      <c r="B1005" s="265">
        <f t="shared" si="463"/>
        <v>12.4755</v>
      </c>
      <c r="C1005" s="265">
        <f t="shared" si="440"/>
        <v>14.734</v>
      </c>
      <c r="D1005" s="265">
        <f t="shared" si="464"/>
        <v>1003</v>
      </c>
      <c r="E1005" s="373">
        <f t="shared" si="465"/>
        <v>32.95277207392197</v>
      </c>
      <c r="F1005" s="373">
        <f t="shared" si="466"/>
        <v>2.7460643394934978</v>
      </c>
      <c r="G1005" s="373">
        <f t="shared" si="467"/>
        <v>41.95277207392197</v>
      </c>
      <c r="H1005" s="374">
        <f t="shared" si="468"/>
        <v>0.99758944849265296</v>
      </c>
      <c r="I1005" s="374">
        <f t="shared" si="441"/>
        <v>0.96933427626260871</v>
      </c>
      <c r="J1005" s="374">
        <f t="shared" si="442"/>
        <v>0.97457820655316685</v>
      </c>
      <c r="K1005" s="265" cm="1">
        <f t="array" ref="K1005">$G1005^gamma_drug4/($G1005^gamma_drug4+(AGE_50_drug4+9)^gamma_drug4)</f>
        <v>1</v>
      </c>
      <c r="L1005" s="264">
        <f t="shared" si="443"/>
        <v>1003</v>
      </c>
      <c r="M1005" s="264">
        <f t="shared" si="444"/>
        <v>-0.18580000000000002</v>
      </c>
      <c r="N1005" s="264">
        <f t="shared" si="445"/>
        <v>13.54875</v>
      </c>
      <c r="O1005" s="264">
        <f t="shared" si="446"/>
        <v>0.12342</v>
      </c>
      <c r="P1005" s="264">
        <f t="shared" si="447"/>
        <v>9.3759999999999994</v>
      </c>
      <c r="Q1005" s="264">
        <f t="shared" si="448"/>
        <v>10.245999999999999</v>
      </c>
      <c r="R1005" s="264">
        <f t="shared" si="449"/>
        <v>10.797000000000001</v>
      </c>
      <c r="S1005" s="264">
        <f t="shared" si="450"/>
        <v>11.103</v>
      </c>
      <c r="T1005" s="264">
        <f t="shared" si="451"/>
        <v>11.594999999999999</v>
      </c>
      <c r="U1005" s="264">
        <f t="shared" si="452"/>
        <v>11.9415</v>
      </c>
      <c r="V1005" s="264">
        <f t="shared" si="453"/>
        <v>12.4755</v>
      </c>
      <c r="W1005" s="264">
        <f t="shared" si="454"/>
        <v>13.548999999999999</v>
      </c>
      <c r="X1005" s="264">
        <f t="shared" si="455"/>
        <v>14.734</v>
      </c>
      <c r="Y1005" s="264">
        <f t="shared" si="456"/>
        <v>15.420999999999999</v>
      </c>
      <c r="Z1005" s="264">
        <f t="shared" si="457"/>
        <v>15.9085</v>
      </c>
      <c r="AA1005" s="264">
        <f t="shared" si="458"/>
        <v>16.665500000000002</v>
      </c>
      <c r="AB1005" s="264">
        <f t="shared" si="459"/>
        <v>17.18</v>
      </c>
      <c r="AC1005" s="264">
        <f t="shared" si="460"/>
        <v>18.204999999999998</v>
      </c>
      <c r="AD1005" s="264">
        <f t="shared" si="461"/>
        <v>20.140999999999998</v>
      </c>
      <c r="AF1005" s="266">
        <v>1003</v>
      </c>
      <c r="AG1005" s="266">
        <v>-5.62E-2</v>
      </c>
      <c r="AH1005" s="266">
        <v>13.822800000000001</v>
      </c>
      <c r="AI1005" s="266">
        <v>0.1195</v>
      </c>
      <c r="AJ1005" s="266">
        <v>9.5909999999999993</v>
      </c>
      <c r="AK1005" s="266">
        <v>10.491</v>
      </c>
      <c r="AL1005" s="266">
        <v>11.055999999999999</v>
      </c>
      <c r="AM1005" s="266">
        <v>11.368</v>
      </c>
      <c r="AN1005" s="266">
        <v>11.868</v>
      </c>
      <c r="AO1005" s="266">
        <v>12.218</v>
      </c>
      <c r="AP1005" s="266">
        <v>12.755000000000001</v>
      </c>
      <c r="AQ1005" s="266">
        <v>13.823</v>
      </c>
      <c r="AR1005" s="266">
        <v>14.986000000000001</v>
      </c>
      <c r="AS1005" s="266">
        <v>15.651999999999999</v>
      </c>
      <c r="AT1005" s="266">
        <v>16.120999999999999</v>
      </c>
      <c r="AU1005" s="266">
        <v>16.844000000000001</v>
      </c>
      <c r="AV1005" s="266">
        <v>17.331</v>
      </c>
      <c r="AW1005" s="266">
        <v>18.292999999999999</v>
      </c>
      <c r="AX1005" s="266">
        <v>20.074999999999999</v>
      </c>
      <c r="BA1005" s="372">
        <v>1003</v>
      </c>
      <c r="BB1005" s="372">
        <v>-0.31540000000000001</v>
      </c>
      <c r="BC1005" s="372">
        <v>13.274699999999999</v>
      </c>
      <c r="BD1005" s="372">
        <v>0.12734000000000001</v>
      </c>
      <c r="BE1005" s="372">
        <v>9.1609999999999996</v>
      </c>
      <c r="BF1005" s="372">
        <v>10.000999999999999</v>
      </c>
      <c r="BG1005" s="372">
        <v>10.538</v>
      </c>
      <c r="BH1005" s="372">
        <v>10.837999999999999</v>
      </c>
      <c r="BI1005" s="372">
        <v>11.321999999999999</v>
      </c>
      <c r="BJ1005" s="372">
        <v>11.664999999999999</v>
      </c>
      <c r="BK1005" s="372">
        <v>12.196</v>
      </c>
      <c r="BL1005" s="372">
        <v>13.275</v>
      </c>
      <c r="BM1005" s="372">
        <v>14.481999999999999</v>
      </c>
      <c r="BN1005" s="372">
        <v>15.19</v>
      </c>
      <c r="BO1005" s="372">
        <v>15.696</v>
      </c>
      <c r="BP1005" s="372">
        <v>16.486999999999998</v>
      </c>
      <c r="BQ1005" s="372">
        <v>17.029</v>
      </c>
      <c r="BR1005" s="372">
        <v>18.117000000000001</v>
      </c>
      <c r="BS1005" s="372">
        <v>20.207000000000001</v>
      </c>
    </row>
    <row r="1006" spans="1:71" x14ac:dyDescent="0.2">
      <c r="A1006" s="265">
        <f t="shared" si="462"/>
        <v>13.555</v>
      </c>
      <c r="B1006" s="265">
        <f t="shared" si="463"/>
        <v>12.481</v>
      </c>
      <c r="C1006" s="265">
        <f t="shared" si="440"/>
        <v>14.740500000000001</v>
      </c>
      <c r="D1006" s="265">
        <f t="shared" si="464"/>
        <v>1004</v>
      </c>
      <c r="E1006" s="373">
        <f t="shared" si="465"/>
        <v>32.985626283367559</v>
      </c>
      <c r="F1006" s="373">
        <f t="shared" si="466"/>
        <v>2.7488021902806299</v>
      </c>
      <c r="G1006" s="373">
        <f t="shared" si="467"/>
        <v>41.985626283367559</v>
      </c>
      <c r="H1006" s="374">
        <f t="shared" si="468"/>
        <v>0.99759762338811586</v>
      </c>
      <c r="I1006" s="374">
        <f t="shared" si="441"/>
        <v>0.96940447224940018</v>
      </c>
      <c r="J1006" s="374">
        <f t="shared" si="442"/>
        <v>0.97462858411549513</v>
      </c>
      <c r="K1006" s="265" cm="1">
        <f t="array" ref="K1006">$G1006^gamma_drug4/($G1006^gamma_drug4+(AGE_50_drug4+9)^gamma_drug4)</f>
        <v>1</v>
      </c>
      <c r="L1006" s="264">
        <f t="shared" si="443"/>
        <v>1004</v>
      </c>
      <c r="M1006" s="264">
        <f t="shared" si="444"/>
        <v>-0.18590000000000001</v>
      </c>
      <c r="N1006" s="264">
        <f t="shared" si="445"/>
        <v>13.5547</v>
      </c>
      <c r="O1006" s="264">
        <f t="shared" si="446"/>
        <v>0.12343999999999999</v>
      </c>
      <c r="P1006" s="264">
        <f t="shared" si="447"/>
        <v>9.3795000000000002</v>
      </c>
      <c r="Q1006" s="264">
        <f t="shared" si="448"/>
        <v>10.249500000000001</v>
      </c>
      <c r="R1006" s="264">
        <f t="shared" si="449"/>
        <v>10.801</v>
      </c>
      <c r="S1006" s="264">
        <f t="shared" si="450"/>
        <v>11.1075</v>
      </c>
      <c r="T1006" s="264">
        <f t="shared" si="451"/>
        <v>11.599499999999999</v>
      </c>
      <c r="U1006" s="264">
        <f t="shared" si="452"/>
        <v>11.9465</v>
      </c>
      <c r="V1006" s="264">
        <f t="shared" si="453"/>
        <v>12.481</v>
      </c>
      <c r="W1006" s="264">
        <f t="shared" si="454"/>
        <v>13.555</v>
      </c>
      <c r="X1006" s="264">
        <f t="shared" si="455"/>
        <v>14.740500000000001</v>
      </c>
      <c r="Y1006" s="264">
        <f t="shared" si="456"/>
        <v>15.4285</v>
      </c>
      <c r="Z1006" s="264">
        <f t="shared" si="457"/>
        <v>15.916</v>
      </c>
      <c r="AA1006" s="264">
        <f t="shared" si="458"/>
        <v>16.673000000000002</v>
      </c>
      <c r="AB1006" s="264">
        <f t="shared" si="459"/>
        <v>17.187999999999999</v>
      </c>
      <c r="AC1006" s="264">
        <f t="shared" si="460"/>
        <v>18.213999999999999</v>
      </c>
      <c r="AD1006" s="264">
        <f t="shared" si="461"/>
        <v>20.151499999999999</v>
      </c>
      <c r="AF1006" s="266">
        <v>1004</v>
      </c>
      <c r="AG1006" s="266">
        <v>-5.6300000000000003E-2</v>
      </c>
      <c r="AH1006" s="266">
        <v>13.8285</v>
      </c>
      <c r="AI1006" s="266">
        <v>0.11952</v>
      </c>
      <c r="AJ1006" s="266">
        <v>9.5939999999999994</v>
      </c>
      <c r="AK1006" s="266">
        <v>10.494</v>
      </c>
      <c r="AL1006" s="266">
        <v>11.06</v>
      </c>
      <c r="AM1006" s="266">
        <v>11.372999999999999</v>
      </c>
      <c r="AN1006" s="266">
        <v>11.872</v>
      </c>
      <c r="AO1006" s="266">
        <v>12.223000000000001</v>
      </c>
      <c r="AP1006" s="266">
        <v>12.76</v>
      </c>
      <c r="AQ1006" s="266">
        <v>13.829000000000001</v>
      </c>
      <c r="AR1006" s="266">
        <v>14.992000000000001</v>
      </c>
      <c r="AS1006" s="266">
        <v>15.659000000000001</v>
      </c>
      <c r="AT1006" s="266">
        <v>16.128</v>
      </c>
      <c r="AU1006" s="266">
        <v>16.850999999999999</v>
      </c>
      <c r="AV1006" s="266">
        <v>17.338999999999999</v>
      </c>
      <c r="AW1006" s="266">
        <v>18.300999999999998</v>
      </c>
      <c r="AX1006" s="266">
        <v>20.085000000000001</v>
      </c>
      <c r="BA1006" s="372">
        <v>1004</v>
      </c>
      <c r="BB1006" s="372">
        <v>-0.3155</v>
      </c>
      <c r="BC1006" s="372">
        <v>13.280900000000001</v>
      </c>
      <c r="BD1006" s="372">
        <v>0.12736</v>
      </c>
      <c r="BE1006" s="372">
        <v>9.1649999999999991</v>
      </c>
      <c r="BF1006" s="372">
        <v>10.005000000000001</v>
      </c>
      <c r="BG1006" s="372">
        <v>10.542</v>
      </c>
      <c r="BH1006" s="372">
        <v>10.842000000000001</v>
      </c>
      <c r="BI1006" s="372">
        <v>11.327</v>
      </c>
      <c r="BJ1006" s="372">
        <v>11.67</v>
      </c>
      <c r="BK1006" s="372">
        <v>12.202</v>
      </c>
      <c r="BL1006" s="372">
        <v>13.281000000000001</v>
      </c>
      <c r="BM1006" s="372">
        <v>14.489000000000001</v>
      </c>
      <c r="BN1006" s="372">
        <v>15.198</v>
      </c>
      <c r="BO1006" s="372">
        <v>15.704000000000001</v>
      </c>
      <c r="BP1006" s="372">
        <v>16.495000000000001</v>
      </c>
      <c r="BQ1006" s="372">
        <v>17.036999999999999</v>
      </c>
      <c r="BR1006" s="372">
        <v>18.126999999999999</v>
      </c>
      <c r="BS1006" s="372">
        <v>20.218</v>
      </c>
    </row>
    <row r="1007" spans="1:71" x14ac:dyDescent="0.2">
      <c r="A1007" s="265">
        <f t="shared" si="462"/>
        <v>13.560500000000001</v>
      </c>
      <c r="B1007" s="265">
        <f t="shared" si="463"/>
        <v>12.486000000000001</v>
      </c>
      <c r="C1007" s="265">
        <f t="shared" si="440"/>
        <v>14.747</v>
      </c>
      <c r="D1007" s="265">
        <f t="shared" si="464"/>
        <v>1005</v>
      </c>
      <c r="E1007" s="373">
        <f t="shared" si="465"/>
        <v>33.01848049281314</v>
      </c>
      <c r="F1007" s="373">
        <f t="shared" si="466"/>
        <v>2.751540041067762</v>
      </c>
      <c r="G1007" s="373">
        <f t="shared" si="467"/>
        <v>42.01848049281314</v>
      </c>
      <c r="H1007" s="374">
        <f t="shared" si="468"/>
        <v>0.99760576426459313</v>
      </c>
      <c r="I1007" s="374">
        <f t="shared" si="441"/>
        <v>0.96947445788759889</v>
      </c>
      <c r="J1007" s="374">
        <f t="shared" si="442"/>
        <v>0.97467882514843029</v>
      </c>
      <c r="K1007" s="265" cm="1">
        <f t="array" ref="K1007">$G1007^gamma_drug4/($G1007^gamma_drug4+(AGE_50_drug4+9)^gamma_drug4)</f>
        <v>1</v>
      </c>
      <c r="L1007" s="264">
        <f t="shared" si="443"/>
        <v>1005</v>
      </c>
      <c r="M1007" s="264">
        <f t="shared" si="444"/>
        <v>-0.186</v>
      </c>
      <c r="N1007" s="264">
        <f t="shared" si="445"/>
        <v>13.560649999999999</v>
      </c>
      <c r="O1007" s="264">
        <f t="shared" si="446"/>
        <v>0.12345999999999999</v>
      </c>
      <c r="P1007" s="264">
        <f t="shared" si="447"/>
        <v>9.3829999999999991</v>
      </c>
      <c r="Q1007" s="264">
        <f t="shared" si="448"/>
        <v>10.253499999999999</v>
      </c>
      <c r="R1007" s="264">
        <f t="shared" si="449"/>
        <v>10.8055</v>
      </c>
      <c r="S1007" s="264">
        <f t="shared" si="450"/>
        <v>11.112</v>
      </c>
      <c r="T1007" s="264">
        <f t="shared" si="451"/>
        <v>11.604500000000002</v>
      </c>
      <c r="U1007" s="264">
        <f t="shared" si="452"/>
        <v>11.951000000000001</v>
      </c>
      <c r="V1007" s="264">
        <f t="shared" si="453"/>
        <v>12.486000000000001</v>
      </c>
      <c r="W1007" s="264">
        <f t="shared" si="454"/>
        <v>13.560500000000001</v>
      </c>
      <c r="X1007" s="264">
        <f t="shared" si="455"/>
        <v>14.747</v>
      </c>
      <c r="Y1007" s="264">
        <f t="shared" si="456"/>
        <v>15.435500000000001</v>
      </c>
      <c r="Z1007" s="264">
        <f t="shared" si="457"/>
        <v>15.923500000000001</v>
      </c>
      <c r="AA1007" s="264">
        <f t="shared" si="458"/>
        <v>16.681000000000001</v>
      </c>
      <c r="AB1007" s="264">
        <f t="shared" si="459"/>
        <v>17.1965</v>
      </c>
      <c r="AC1007" s="264">
        <f t="shared" si="460"/>
        <v>18.222999999999999</v>
      </c>
      <c r="AD1007" s="264">
        <f t="shared" si="461"/>
        <v>20.161999999999999</v>
      </c>
      <c r="AF1007" s="266">
        <v>1005</v>
      </c>
      <c r="AG1007" s="266">
        <v>-5.6500000000000002E-2</v>
      </c>
      <c r="AH1007" s="266">
        <v>13.834099999999999</v>
      </c>
      <c r="AI1007" s="266">
        <v>0.11953999999999999</v>
      </c>
      <c r="AJ1007" s="266">
        <v>9.5980000000000008</v>
      </c>
      <c r="AK1007" s="266">
        <v>10.497999999999999</v>
      </c>
      <c r="AL1007" s="266">
        <v>11.064</v>
      </c>
      <c r="AM1007" s="266">
        <v>11.377000000000001</v>
      </c>
      <c r="AN1007" s="266">
        <v>11.877000000000001</v>
      </c>
      <c r="AO1007" s="266">
        <v>12.227</v>
      </c>
      <c r="AP1007" s="266">
        <v>12.765000000000001</v>
      </c>
      <c r="AQ1007" s="266">
        <v>13.834</v>
      </c>
      <c r="AR1007" s="266">
        <v>14.997999999999999</v>
      </c>
      <c r="AS1007" s="266">
        <v>15.666</v>
      </c>
      <c r="AT1007" s="266">
        <v>16.135000000000002</v>
      </c>
      <c r="AU1007" s="266">
        <v>16.859000000000002</v>
      </c>
      <c r="AV1007" s="266">
        <v>17.347000000000001</v>
      </c>
      <c r="AW1007" s="266">
        <v>18.309999999999999</v>
      </c>
      <c r="AX1007" s="266">
        <v>20.094999999999999</v>
      </c>
      <c r="BA1007" s="372">
        <v>1005</v>
      </c>
      <c r="BB1007" s="372">
        <v>-0.3155</v>
      </c>
      <c r="BC1007" s="372">
        <v>13.2872</v>
      </c>
      <c r="BD1007" s="372">
        <v>0.12737999999999999</v>
      </c>
      <c r="BE1007" s="372">
        <v>9.1679999999999993</v>
      </c>
      <c r="BF1007" s="372">
        <v>10.009</v>
      </c>
      <c r="BG1007" s="372">
        <v>10.547000000000001</v>
      </c>
      <c r="BH1007" s="372">
        <v>10.847</v>
      </c>
      <c r="BI1007" s="372">
        <v>11.332000000000001</v>
      </c>
      <c r="BJ1007" s="372">
        <v>11.675000000000001</v>
      </c>
      <c r="BK1007" s="372">
        <v>12.207000000000001</v>
      </c>
      <c r="BL1007" s="372">
        <v>13.287000000000001</v>
      </c>
      <c r="BM1007" s="372">
        <v>14.496</v>
      </c>
      <c r="BN1007" s="372">
        <v>15.205</v>
      </c>
      <c r="BO1007" s="372">
        <v>15.712</v>
      </c>
      <c r="BP1007" s="372">
        <v>16.503</v>
      </c>
      <c r="BQ1007" s="372">
        <v>17.045999999999999</v>
      </c>
      <c r="BR1007" s="372">
        <v>18.135999999999999</v>
      </c>
      <c r="BS1007" s="372">
        <v>20.228999999999999</v>
      </c>
    </row>
    <row r="1008" spans="1:71" x14ac:dyDescent="0.2">
      <c r="A1008" s="265">
        <f t="shared" si="462"/>
        <v>13.5665</v>
      </c>
      <c r="B1008" s="265">
        <f t="shared" si="463"/>
        <v>12.491499999999998</v>
      </c>
      <c r="C1008" s="265">
        <f t="shared" si="440"/>
        <v>14.754000000000001</v>
      </c>
      <c r="D1008" s="265">
        <f t="shared" si="464"/>
        <v>1006</v>
      </c>
      <c r="E1008" s="373">
        <f t="shared" si="465"/>
        <v>33.051334702258728</v>
      </c>
      <c r="F1008" s="373">
        <f t="shared" si="466"/>
        <v>2.754277891854894</v>
      </c>
      <c r="G1008" s="373">
        <f t="shared" si="467"/>
        <v>42.051334702258728</v>
      </c>
      <c r="H1008" s="374">
        <f t="shared" si="468"/>
        <v>0.99761387128963597</v>
      </c>
      <c r="I1008" s="374">
        <f t="shared" si="441"/>
        <v>0.96954423394820377</v>
      </c>
      <c r="J1008" s="374">
        <f t="shared" si="442"/>
        <v>0.97472893011806738</v>
      </c>
      <c r="K1008" s="265" cm="1">
        <f t="array" ref="K1008">$G1008^gamma_drug4/($G1008^gamma_drug4+(AGE_50_drug4+9)^gamma_drug4)</f>
        <v>1</v>
      </c>
      <c r="L1008" s="264">
        <f t="shared" si="443"/>
        <v>1006</v>
      </c>
      <c r="M1008" s="264">
        <f t="shared" si="444"/>
        <v>-0.18609999999999999</v>
      </c>
      <c r="N1008" s="264">
        <f t="shared" si="445"/>
        <v>13.566600000000001</v>
      </c>
      <c r="O1008" s="264">
        <f t="shared" si="446"/>
        <v>0.123475</v>
      </c>
      <c r="P1008" s="264">
        <f t="shared" si="447"/>
        <v>9.3865000000000016</v>
      </c>
      <c r="Q1008" s="264">
        <f t="shared" si="448"/>
        <v>10.257999999999999</v>
      </c>
      <c r="R1008" s="264">
        <f t="shared" si="449"/>
        <v>10.809999999999999</v>
      </c>
      <c r="S1008" s="264">
        <f t="shared" si="450"/>
        <v>11.1165</v>
      </c>
      <c r="T1008" s="264">
        <f t="shared" si="451"/>
        <v>11.609500000000001</v>
      </c>
      <c r="U1008" s="264">
        <f t="shared" si="452"/>
        <v>11.956</v>
      </c>
      <c r="V1008" s="264">
        <f t="shared" si="453"/>
        <v>12.491499999999998</v>
      </c>
      <c r="W1008" s="264">
        <f t="shared" si="454"/>
        <v>13.5665</v>
      </c>
      <c r="X1008" s="264">
        <f t="shared" si="455"/>
        <v>14.754000000000001</v>
      </c>
      <c r="Y1008" s="264">
        <f t="shared" si="456"/>
        <v>15.442499999999999</v>
      </c>
      <c r="Z1008" s="264">
        <f t="shared" si="457"/>
        <v>15.930499999999999</v>
      </c>
      <c r="AA1008" s="264">
        <f t="shared" si="458"/>
        <v>16.688499999999998</v>
      </c>
      <c r="AB1008" s="264">
        <f t="shared" si="459"/>
        <v>17.204499999999999</v>
      </c>
      <c r="AC1008" s="264">
        <f t="shared" si="460"/>
        <v>18.2315</v>
      </c>
      <c r="AD1008" s="264">
        <f t="shared" si="461"/>
        <v>20.171500000000002</v>
      </c>
      <c r="AF1008" s="266">
        <v>1006</v>
      </c>
      <c r="AG1008" s="266">
        <v>-5.6599999999999998E-2</v>
      </c>
      <c r="AH1008" s="266">
        <v>13.8398</v>
      </c>
      <c r="AI1008" s="266">
        <v>0.11956</v>
      </c>
      <c r="AJ1008" s="266">
        <v>9.6010000000000009</v>
      </c>
      <c r="AK1008" s="266">
        <v>10.502000000000001</v>
      </c>
      <c r="AL1008" s="266">
        <v>11.068</v>
      </c>
      <c r="AM1008" s="266">
        <v>11.381</v>
      </c>
      <c r="AN1008" s="266">
        <v>11.882</v>
      </c>
      <c r="AO1008" s="266">
        <v>12.231999999999999</v>
      </c>
      <c r="AP1008" s="266">
        <v>12.77</v>
      </c>
      <c r="AQ1008" s="266">
        <v>13.84</v>
      </c>
      <c r="AR1008" s="266">
        <v>15.005000000000001</v>
      </c>
      <c r="AS1008" s="266">
        <v>15.672000000000001</v>
      </c>
      <c r="AT1008" s="266">
        <v>16.141999999999999</v>
      </c>
      <c r="AU1008" s="266">
        <v>16.866</v>
      </c>
      <c r="AV1008" s="266">
        <v>17.355</v>
      </c>
      <c r="AW1008" s="266">
        <v>18.318000000000001</v>
      </c>
      <c r="AX1008" s="266">
        <v>20.103999999999999</v>
      </c>
      <c r="BA1008" s="372">
        <v>1006</v>
      </c>
      <c r="BB1008" s="372">
        <v>-0.31559999999999999</v>
      </c>
      <c r="BC1008" s="372">
        <v>13.2934</v>
      </c>
      <c r="BD1008" s="372">
        <v>0.12739</v>
      </c>
      <c r="BE1008" s="372">
        <v>9.1720000000000006</v>
      </c>
      <c r="BF1008" s="372">
        <v>10.013999999999999</v>
      </c>
      <c r="BG1008" s="372">
        <v>10.552</v>
      </c>
      <c r="BH1008" s="372">
        <v>10.852</v>
      </c>
      <c r="BI1008" s="372">
        <v>11.337</v>
      </c>
      <c r="BJ1008" s="372">
        <v>11.68</v>
      </c>
      <c r="BK1008" s="372">
        <v>12.212999999999999</v>
      </c>
      <c r="BL1008" s="372">
        <v>13.292999999999999</v>
      </c>
      <c r="BM1008" s="372">
        <v>14.503</v>
      </c>
      <c r="BN1008" s="372">
        <v>15.212999999999999</v>
      </c>
      <c r="BO1008" s="372">
        <v>15.718999999999999</v>
      </c>
      <c r="BP1008" s="372">
        <v>16.510999999999999</v>
      </c>
      <c r="BQ1008" s="372">
        <v>17.053999999999998</v>
      </c>
      <c r="BR1008" s="372">
        <v>18.145</v>
      </c>
      <c r="BS1008" s="372">
        <v>20.239000000000001</v>
      </c>
    </row>
    <row r="1009" spans="1:71" x14ac:dyDescent="0.2">
      <c r="A1009" s="265">
        <f t="shared" si="462"/>
        <v>13.573</v>
      </c>
      <c r="B1009" s="265">
        <f t="shared" si="463"/>
        <v>12.496500000000001</v>
      </c>
      <c r="C1009" s="265">
        <f t="shared" si="440"/>
        <v>14.7605</v>
      </c>
      <c r="D1009" s="265">
        <f t="shared" si="464"/>
        <v>1007</v>
      </c>
      <c r="E1009" s="373">
        <f t="shared" si="465"/>
        <v>33.08418891170431</v>
      </c>
      <c r="F1009" s="373">
        <f t="shared" si="466"/>
        <v>2.7570157426420261</v>
      </c>
      <c r="G1009" s="373">
        <f t="shared" si="467"/>
        <v>42.08418891170431</v>
      </c>
      <c r="H1009" s="374">
        <f t="shared" si="468"/>
        <v>0.99762194462984366</v>
      </c>
      <c r="I1009" s="374">
        <f t="shared" si="441"/>
        <v>0.96961380119891083</v>
      </c>
      <c r="J1009" s="374">
        <f t="shared" si="442"/>
        <v>0.97477889948859586</v>
      </c>
      <c r="K1009" s="265" cm="1">
        <f t="array" ref="K1009">$G1009^gamma_drug4/($G1009^gamma_drug4+(AGE_50_drug4+9)^gamma_drug4)</f>
        <v>1</v>
      </c>
      <c r="L1009" s="264">
        <f t="shared" si="443"/>
        <v>1007</v>
      </c>
      <c r="M1009" s="264">
        <f t="shared" si="444"/>
        <v>-0.18614999999999998</v>
      </c>
      <c r="N1009" s="264">
        <f t="shared" si="445"/>
        <v>13.57255</v>
      </c>
      <c r="O1009" s="264">
        <f t="shared" si="446"/>
        <v>0.12348999999999999</v>
      </c>
      <c r="P1009" s="264">
        <f t="shared" si="447"/>
        <v>9.3904999999999994</v>
      </c>
      <c r="Q1009" s="264">
        <f t="shared" si="448"/>
        <v>10.262</v>
      </c>
      <c r="R1009" s="264">
        <f t="shared" si="449"/>
        <v>10.814499999999999</v>
      </c>
      <c r="S1009" s="264">
        <f t="shared" si="450"/>
        <v>11.121499999999999</v>
      </c>
      <c r="T1009" s="264">
        <f t="shared" si="451"/>
        <v>11.614000000000001</v>
      </c>
      <c r="U1009" s="264">
        <f t="shared" si="452"/>
        <v>11.961500000000001</v>
      </c>
      <c r="V1009" s="264">
        <f t="shared" si="453"/>
        <v>12.496500000000001</v>
      </c>
      <c r="W1009" s="264">
        <f t="shared" si="454"/>
        <v>13.573</v>
      </c>
      <c r="X1009" s="264">
        <f t="shared" si="455"/>
        <v>14.7605</v>
      </c>
      <c r="Y1009" s="264">
        <f t="shared" si="456"/>
        <v>15.4495</v>
      </c>
      <c r="Z1009" s="264">
        <f t="shared" si="457"/>
        <v>15.938000000000001</v>
      </c>
      <c r="AA1009" s="264">
        <f t="shared" si="458"/>
        <v>16.6965</v>
      </c>
      <c r="AB1009" s="264">
        <f t="shared" si="459"/>
        <v>17.212499999999999</v>
      </c>
      <c r="AC1009" s="264">
        <f t="shared" si="460"/>
        <v>18.240500000000001</v>
      </c>
      <c r="AD1009" s="264">
        <f t="shared" si="461"/>
        <v>20.1815</v>
      </c>
      <c r="AF1009" s="266">
        <v>1007</v>
      </c>
      <c r="AG1009" s="266">
        <v>-5.67E-2</v>
      </c>
      <c r="AH1009" s="266">
        <v>13.845499999999999</v>
      </c>
      <c r="AI1009" s="266">
        <v>0.11957</v>
      </c>
      <c r="AJ1009" s="266">
        <v>9.6050000000000004</v>
      </c>
      <c r="AK1009" s="266">
        <v>10.506</v>
      </c>
      <c r="AL1009" s="266">
        <v>11.073</v>
      </c>
      <c r="AM1009" s="266">
        <v>11.385999999999999</v>
      </c>
      <c r="AN1009" s="266">
        <v>11.885999999999999</v>
      </c>
      <c r="AO1009" s="266">
        <v>12.237</v>
      </c>
      <c r="AP1009" s="266">
        <v>12.775</v>
      </c>
      <c r="AQ1009" s="266">
        <v>13.846</v>
      </c>
      <c r="AR1009" s="266">
        <v>15.010999999999999</v>
      </c>
      <c r="AS1009" s="266">
        <v>15.679</v>
      </c>
      <c r="AT1009" s="266">
        <v>16.149000000000001</v>
      </c>
      <c r="AU1009" s="266">
        <v>16.873000000000001</v>
      </c>
      <c r="AV1009" s="266">
        <v>17.361999999999998</v>
      </c>
      <c r="AW1009" s="266">
        <v>18.326000000000001</v>
      </c>
      <c r="AX1009" s="266">
        <v>20.113</v>
      </c>
      <c r="BA1009" s="372">
        <v>1007</v>
      </c>
      <c r="BB1009" s="372">
        <v>-0.31559999999999999</v>
      </c>
      <c r="BC1009" s="372">
        <v>13.2996</v>
      </c>
      <c r="BD1009" s="372">
        <v>0.12741</v>
      </c>
      <c r="BE1009" s="372">
        <v>9.1760000000000002</v>
      </c>
      <c r="BF1009" s="372">
        <v>10.018000000000001</v>
      </c>
      <c r="BG1009" s="372">
        <v>10.555999999999999</v>
      </c>
      <c r="BH1009" s="372">
        <v>10.856999999999999</v>
      </c>
      <c r="BI1009" s="372">
        <v>11.342000000000001</v>
      </c>
      <c r="BJ1009" s="372">
        <v>11.686</v>
      </c>
      <c r="BK1009" s="372">
        <v>12.218</v>
      </c>
      <c r="BL1009" s="372">
        <v>13.3</v>
      </c>
      <c r="BM1009" s="372">
        <v>14.51</v>
      </c>
      <c r="BN1009" s="372">
        <v>15.22</v>
      </c>
      <c r="BO1009" s="372">
        <v>15.727</v>
      </c>
      <c r="BP1009" s="372">
        <v>16.52</v>
      </c>
      <c r="BQ1009" s="372">
        <v>17.062999999999999</v>
      </c>
      <c r="BR1009" s="372">
        <v>18.155000000000001</v>
      </c>
      <c r="BS1009" s="372">
        <v>20.25</v>
      </c>
    </row>
    <row r="1010" spans="1:71" x14ac:dyDescent="0.2">
      <c r="A1010" s="265">
        <f t="shared" si="462"/>
        <v>13.5785</v>
      </c>
      <c r="B1010" s="265">
        <f t="shared" si="463"/>
        <v>12.501999999999999</v>
      </c>
      <c r="C1010" s="265">
        <f t="shared" si="440"/>
        <v>14.7675</v>
      </c>
      <c r="D1010" s="265">
        <f t="shared" si="464"/>
        <v>1008</v>
      </c>
      <c r="E1010" s="373">
        <f t="shared" si="465"/>
        <v>33.117043121149898</v>
      </c>
      <c r="F1010" s="373">
        <f t="shared" si="466"/>
        <v>2.7597535934291582</v>
      </c>
      <c r="G1010" s="373">
        <f t="shared" si="467"/>
        <v>42.117043121149898</v>
      </c>
      <c r="H1010" s="374">
        <f t="shared" si="468"/>
        <v>0.99762998445086981</v>
      </c>
      <c r="I1010" s="374">
        <f t="shared" si="441"/>
        <v>0.96968316040412927</v>
      </c>
      <c r="J1010" s="374">
        <f t="shared" si="442"/>
        <v>0.9748287337223086</v>
      </c>
      <c r="K1010" s="265" cm="1">
        <f t="array" ref="K1010">$G1010^gamma_drug4/($G1010^gamma_drug4+(AGE_50_drug4+9)^gamma_drug4)</f>
        <v>1</v>
      </c>
      <c r="L1010" s="264">
        <f t="shared" si="443"/>
        <v>1008</v>
      </c>
      <c r="M1010" s="264">
        <f t="shared" si="444"/>
        <v>-0.18629999999999999</v>
      </c>
      <c r="N1010" s="264">
        <f t="shared" si="445"/>
        <v>13.57855</v>
      </c>
      <c r="O1010" s="264">
        <f t="shared" si="446"/>
        <v>0.12350999999999999</v>
      </c>
      <c r="P1010" s="264">
        <f t="shared" si="447"/>
        <v>9.3940000000000001</v>
      </c>
      <c r="Q1010" s="264">
        <f t="shared" si="448"/>
        <v>10.266</v>
      </c>
      <c r="R1010" s="264">
        <f t="shared" si="449"/>
        <v>10.818999999999999</v>
      </c>
      <c r="S1010" s="264">
        <f t="shared" si="450"/>
        <v>11.126000000000001</v>
      </c>
      <c r="T1010" s="264">
        <f t="shared" si="451"/>
        <v>11.619</v>
      </c>
      <c r="U1010" s="264">
        <f t="shared" si="452"/>
        <v>11.9665</v>
      </c>
      <c r="V1010" s="264">
        <f t="shared" si="453"/>
        <v>12.501999999999999</v>
      </c>
      <c r="W1010" s="264">
        <f t="shared" si="454"/>
        <v>13.5785</v>
      </c>
      <c r="X1010" s="264">
        <f t="shared" si="455"/>
        <v>14.7675</v>
      </c>
      <c r="Y1010" s="264">
        <f t="shared" si="456"/>
        <v>15.457000000000001</v>
      </c>
      <c r="Z1010" s="264">
        <f t="shared" si="457"/>
        <v>15.945499999999999</v>
      </c>
      <c r="AA1010" s="264">
        <f t="shared" si="458"/>
        <v>16.704499999999999</v>
      </c>
      <c r="AB1010" s="264">
        <f t="shared" si="459"/>
        <v>17.221</v>
      </c>
      <c r="AC1010" s="264">
        <f t="shared" si="460"/>
        <v>18.249500000000001</v>
      </c>
      <c r="AD1010" s="264">
        <f t="shared" si="461"/>
        <v>20.192</v>
      </c>
      <c r="AF1010" s="266">
        <v>1008</v>
      </c>
      <c r="AG1010" s="266">
        <v>-5.6899999999999999E-2</v>
      </c>
      <c r="AH1010" s="266">
        <v>13.8512</v>
      </c>
      <c r="AI1010" s="266">
        <v>0.11959</v>
      </c>
      <c r="AJ1010" s="266">
        <v>9.6080000000000005</v>
      </c>
      <c r="AK1010" s="266">
        <v>10.51</v>
      </c>
      <c r="AL1010" s="266">
        <v>11.077</v>
      </c>
      <c r="AM1010" s="266">
        <v>11.39</v>
      </c>
      <c r="AN1010" s="266">
        <v>11.891</v>
      </c>
      <c r="AO1010" s="266">
        <v>12.242000000000001</v>
      </c>
      <c r="AP1010" s="266">
        <v>12.78</v>
      </c>
      <c r="AQ1010" s="266">
        <v>13.851000000000001</v>
      </c>
      <c r="AR1010" s="266">
        <v>15.018000000000001</v>
      </c>
      <c r="AS1010" s="266">
        <v>15.686</v>
      </c>
      <c r="AT1010" s="266">
        <v>16.155999999999999</v>
      </c>
      <c r="AU1010" s="266">
        <v>16.881</v>
      </c>
      <c r="AV1010" s="266">
        <v>17.37</v>
      </c>
      <c r="AW1010" s="266">
        <v>18.335000000000001</v>
      </c>
      <c r="AX1010" s="266">
        <v>20.123000000000001</v>
      </c>
      <c r="BA1010" s="372">
        <v>1008</v>
      </c>
      <c r="BB1010" s="372">
        <v>-0.31569999999999998</v>
      </c>
      <c r="BC1010" s="372">
        <v>13.305899999999999</v>
      </c>
      <c r="BD1010" s="372">
        <v>0.12742999999999999</v>
      </c>
      <c r="BE1010" s="372">
        <v>9.18</v>
      </c>
      <c r="BF1010" s="372">
        <v>10.022</v>
      </c>
      <c r="BG1010" s="372">
        <v>10.561</v>
      </c>
      <c r="BH1010" s="372">
        <v>10.862</v>
      </c>
      <c r="BI1010" s="372">
        <v>11.347</v>
      </c>
      <c r="BJ1010" s="372">
        <v>11.691000000000001</v>
      </c>
      <c r="BK1010" s="372">
        <v>12.224</v>
      </c>
      <c r="BL1010" s="372">
        <v>13.305999999999999</v>
      </c>
      <c r="BM1010" s="372">
        <v>14.516999999999999</v>
      </c>
      <c r="BN1010" s="372">
        <v>15.228</v>
      </c>
      <c r="BO1010" s="372">
        <v>15.734999999999999</v>
      </c>
      <c r="BP1010" s="372">
        <v>16.527999999999999</v>
      </c>
      <c r="BQ1010" s="372">
        <v>17.071999999999999</v>
      </c>
      <c r="BR1010" s="372">
        <v>18.164000000000001</v>
      </c>
      <c r="BS1010" s="372">
        <v>20.260999999999999</v>
      </c>
    </row>
    <row r="1011" spans="1:71" x14ac:dyDescent="0.2">
      <c r="A1011" s="265">
        <f t="shared" si="462"/>
        <v>13.584499999999998</v>
      </c>
      <c r="B1011" s="265">
        <f t="shared" si="463"/>
        <v>12.5075</v>
      </c>
      <c r="C1011" s="265">
        <f t="shared" si="440"/>
        <v>14.773999999999999</v>
      </c>
      <c r="D1011" s="265">
        <f t="shared" si="464"/>
        <v>1009</v>
      </c>
      <c r="E1011" s="373">
        <f t="shared" si="465"/>
        <v>33.149897330595479</v>
      </c>
      <c r="F1011" s="373">
        <f t="shared" si="466"/>
        <v>2.7624914442162902</v>
      </c>
      <c r="G1011" s="373">
        <f t="shared" si="467"/>
        <v>42.149897330595479</v>
      </c>
      <c r="H1011" s="374">
        <f t="shared" si="468"/>
        <v>0.99763799091742833</v>
      </c>
      <c r="I1011" s="374">
        <f t="shared" si="441"/>
        <v>0.96975231232499703</v>
      </c>
      <c r="J1011" s="374">
        <f t="shared" si="442"/>
        <v>0.97487843327961099</v>
      </c>
      <c r="K1011" s="265" cm="1">
        <f t="array" ref="K1011">$G1011^gamma_drug4/($G1011^gamma_drug4+(AGE_50_drug4+9)^gamma_drug4)</f>
        <v>1</v>
      </c>
      <c r="L1011" s="264">
        <f t="shared" si="443"/>
        <v>1009</v>
      </c>
      <c r="M1011" s="264">
        <f t="shared" si="444"/>
        <v>-0.18640000000000001</v>
      </c>
      <c r="N1011" s="264">
        <f t="shared" si="445"/>
        <v>13.584499999999998</v>
      </c>
      <c r="O1011" s="264">
        <f t="shared" si="446"/>
        <v>0.12353</v>
      </c>
      <c r="P1011" s="264">
        <f t="shared" si="447"/>
        <v>9.3979999999999997</v>
      </c>
      <c r="Q1011" s="264">
        <f t="shared" si="448"/>
        <v>10.270499999999998</v>
      </c>
      <c r="R1011" s="264">
        <f t="shared" si="449"/>
        <v>10.823499999999999</v>
      </c>
      <c r="S1011" s="264">
        <f t="shared" si="450"/>
        <v>11.1305</v>
      </c>
      <c r="T1011" s="264">
        <f t="shared" si="451"/>
        <v>11.624000000000001</v>
      </c>
      <c r="U1011" s="264">
        <f t="shared" si="452"/>
        <v>11.971499999999999</v>
      </c>
      <c r="V1011" s="264">
        <f t="shared" si="453"/>
        <v>12.5075</v>
      </c>
      <c r="W1011" s="264">
        <f t="shared" si="454"/>
        <v>13.584499999999998</v>
      </c>
      <c r="X1011" s="264">
        <f t="shared" si="455"/>
        <v>14.773999999999999</v>
      </c>
      <c r="Y1011" s="264">
        <f t="shared" si="456"/>
        <v>15.463999999999999</v>
      </c>
      <c r="Z1011" s="264">
        <f t="shared" si="457"/>
        <v>15.952999999999999</v>
      </c>
      <c r="AA1011" s="264">
        <f t="shared" si="458"/>
        <v>16.713000000000001</v>
      </c>
      <c r="AB1011" s="264">
        <f t="shared" si="459"/>
        <v>17.229500000000002</v>
      </c>
      <c r="AC1011" s="264">
        <f t="shared" si="460"/>
        <v>18.258499999999998</v>
      </c>
      <c r="AD1011" s="264">
        <f t="shared" si="461"/>
        <v>20.202500000000001</v>
      </c>
      <c r="AF1011" s="266">
        <v>1009</v>
      </c>
      <c r="AG1011" s="266">
        <v>-5.7000000000000002E-2</v>
      </c>
      <c r="AH1011" s="266">
        <v>13.8569</v>
      </c>
      <c r="AI1011" s="266">
        <v>0.11960999999999999</v>
      </c>
      <c r="AJ1011" s="266">
        <v>9.6120000000000001</v>
      </c>
      <c r="AK1011" s="266">
        <v>10.513999999999999</v>
      </c>
      <c r="AL1011" s="266">
        <v>11.081</v>
      </c>
      <c r="AM1011" s="266">
        <v>11.395</v>
      </c>
      <c r="AN1011" s="266">
        <v>11.896000000000001</v>
      </c>
      <c r="AO1011" s="266">
        <v>12.247</v>
      </c>
      <c r="AP1011" s="266">
        <v>12.785</v>
      </c>
      <c r="AQ1011" s="266">
        <v>13.856999999999999</v>
      </c>
      <c r="AR1011" s="266">
        <v>15.023999999999999</v>
      </c>
      <c r="AS1011" s="266">
        <v>15.693</v>
      </c>
      <c r="AT1011" s="266">
        <v>16.163</v>
      </c>
      <c r="AU1011" s="266">
        <v>16.888999999999999</v>
      </c>
      <c r="AV1011" s="266">
        <v>17.378</v>
      </c>
      <c r="AW1011" s="266">
        <v>18.343</v>
      </c>
      <c r="AX1011" s="266">
        <v>20.132999999999999</v>
      </c>
      <c r="BA1011" s="372">
        <v>1009</v>
      </c>
      <c r="BB1011" s="372">
        <v>-0.31580000000000003</v>
      </c>
      <c r="BC1011" s="372">
        <v>13.312099999999999</v>
      </c>
      <c r="BD1011" s="372">
        <v>0.12745000000000001</v>
      </c>
      <c r="BE1011" s="372">
        <v>9.1839999999999993</v>
      </c>
      <c r="BF1011" s="372">
        <v>10.026999999999999</v>
      </c>
      <c r="BG1011" s="372">
        <v>10.566000000000001</v>
      </c>
      <c r="BH1011" s="372">
        <v>10.866</v>
      </c>
      <c r="BI1011" s="372">
        <v>11.352</v>
      </c>
      <c r="BJ1011" s="372">
        <v>11.696</v>
      </c>
      <c r="BK1011" s="372">
        <v>12.23</v>
      </c>
      <c r="BL1011" s="372">
        <v>13.311999999999999</v>
      </c>
      <c r="BM1011" s="372">
        <v>14.523999999999999</v>
      </c>
      <c r="BN1011" s="372">
        <v>15.234999999999999</v>
      </c>
      <c r="BO1011" s="372">
        <v>15.743</v>
      </c>
      <c r="BP1011" s="372">
        <v>16.536999999999999</v>
      </c>
      <c r="BQ1011" s="372">
        <v>17.081</v>
      </c>
      <c r="BR1011" s="372">
        <v>18.173999999999999</v>
      </c>
      <c r="BS1011" s="372">
        <v>20.271999999999998</v>
      </c>
    </row>
    <row r="1012" spans="1:71" x14ac:dyDescent="0.2">
      <c r="A1012" s="265">
        <f t="shared" si="462"/>
        <v>13.590499999999999</v>
      </c>
      <c r="B1012" s="265">
        <f t="shared" si="463"/>
        <v>12.512499999999999</v>
      </c>
      <c r="C1012" s="265">
        <f t="shared" si="440"/>
        <v>14.7805</v>
      </c>
      <c r="D1012" s="265">
        <f t="shared" si="464"/>
        <v>1010</v>
      </c>
      <c r="E1012" s="373">
        <f t="shared" si="465"/>
        <v>33.182751540041068</v>
      </c>
      <c r="F1012" s="373">
        <f t="shared" si="466"/>
        <v>2.7652292950034223</v>
      </c>
      <c r="G1012" s="373">
        <f t="shared" si="467"/>
        <v>42.182751540041068</v>
      </c>
      <c r="H1012" s="374">
        <f t="shared" si="468"/>
        <v>0.99764596419329954</v>
      </c>
      <c r="I1012" s="374">
        <f t="shared" si="441"/>
        <v>0.96982125771939665</v>
      </c>
      <c r="J1012" s="374">
        <f t="shared" si="442"/>
        <v>0.97492799861902979</v>
      </c>
      <c r="K1012" s="265" cm="1">
        <f t="array" ref="K1012">$G1012^gamma_drug4/($G1012^gamma_drug4+(AGE_50_drug4+9)^gamma_drug4)</f>
        <v>1</v>
      </c>
      <c r="L1012" s="264">
        <f t="shared" si="443"/>
        <v>1010</v>
      </c>
      <c r="M1012" s="264">
        <f t="shared" si="444"/>
        <v>-0.1865</v>
      </c>
      <c r="N1012" s="264">
        <f t="shared" si="445"/>
        <v>13.590400000000001</v>
      </c>
      <c r="O1012" s="264">
        <f t="shared" si="446"/>
        <v>0.12354999999999999</v>
      </c>
      <c r="P1012" s="264">
        <f t="shared" si="447"/>
        <v>9.4015000000000004</v>
      </c>
      <c r="Q1012" s="264">
        <f t="shared" si="448"/>
        <v>10.2745</v>
      </c>
      <c r="R1012" s="264">
        <f t="shared" si="449"/>
        <v>10.827500000000001</v>
      </c>
      <c r="S1012" s="264">
        <f t="shared" si="450"/>
        <v>11.135</v>
      </c>
      <c r="T1012" s="264">
        <f t="shared" si="451"/>
        <v>11.628499999999999</v>
      </c>
      <c r="U1012" s="264">
        <f t="shared" si="452"/>
        <v>11.975999999999999</v>
      </c>
      <c r="V1012" s="264">
        <f t="shared" si="453"/>
        <v>12.512499999999999</v>
      </c>
      <c r="W1012" s="264">
        <f t="shared" si="454"/>
        <v>13.590499999999999</v>
      </c>
      <c r="X1012" s="264">
        <f t="shared" si="455"/>
        <v>14.7805</v>
      </c>
      <c r="Y1012" s="264">
        <f t="shared" si="456"/>
        <v>15.471</v>
      </c>
      <c r="Z1012" s="264">
        <f t="shared" si="457"/>
        <v>15.96</v>
      </c>
      <c r="AA1012" s="264">
        <f t="shared" si="458"/>
        <v>16.720500000000001</v>
      </c>
      <c r="AB1012" s="264">
        <f t="shared" si="459"/>
        <v>17.237499999999997</v>
      </c>
      <c r="AC1012" s="264">
        <f t="shared" si="460"/>
        <v>18.267499999999998</v>
      </c>
      <c r="AD1012" s="264">
        <f t="shared" si="461"/>
        <v>20.213000000000001</v>
      </c>
      <c r="AF1012" s="266">
        <v>1010</v>
      </c>
      <c r="AG1012" s="266">
        <v>-5.7200000000000001E-2</v>
      </c>
      <c r="AH1012" s="266">
        <v>13.862500000000001</v>
      </c>
      <c r="AI1012" s="266">
        <v>0.11963</v>
      </c>
      <c r="AJ1012" s="266">
        <v>9.6150000000000002</v>
      </c>
      <c r="AK1012" s="266">
        <v>10.518000000000001</v>
      </c>
      <c r="AL1012" s="266">
        <v>11.085000000000001</v>
      </c>
      <c r="AM1012" s="266">
        <v>11.398999999999999</v>
      </c>
      <c r="AN1012" s="266">
        <v>11.9</v>
      </c>
      <c r="AO1012" s="266">
        <v>12.250999999999999</v>
      </c>
      <c r="AP1012" s="266">
        <v>12.79</v>
      </c>
      <c r="AQ1012" s="266">
        <v>13.863</v>
      </c>
      <c r="AR1012" s="266">
        <v>15.03</v>
      </c>
      <c r="AS1012" s="266">
        <v>15.699</v>
      </c>
      <c r="AT1012" s="266">
        <v>16.170000000000002</v>
      </c>
      <c r="AU1012" s="266">
        <v>16.896000000000001</v>
      </c>
      <c r="AV1012" s="266">
        <v>17.385999999999999</v>
      </c>
      <c r="AW1012" s="266">
        <v>18.352</v>
      </c>
      <c r="AX1012" s="266">
        <v>20.143000000000001</v>
      </c>
      <c r="BA1012" s="372">
        <v>1010</v>
      </c>
      <c r="BB1012" s="372">
        <v>-0.31580000000000003</v>
      </c>
      <c r="BC1012" s="372">
        <v>13.318300000000001</v>
      </c>
      <c r="BD1012" s="372">
        <v>0.12747</v>
      </c>
      <c r="BE1012" s="372">
        <v>9.1880000000000006</v>
      </c>
      <c r="BF1012" s="372">
        <v>10.031000000000001</v>
      </c>
      <c r="BG1012" s="372">
        <v>10.57</v>
      </c>
      <c r="BH1012" s="372">
        <v>10.871</v>
      </c>
      <c r="BI1012" s="372">
        <v>11.356999999999999</v>
      </c>
      <c r="BJ1012" s="372">
        <v>11.701000000000001</v>
      </c>
      <c r="BK1012" s="372">
        <v>12.234999999999999</v>
      </c>
      <c r="BL1012" s="372">
        <v>13.318</v>
      </c>
      <c r="BM1012" s="372">
        <v>14.531000000000001</v>
      </c>
      <c r="BN1012" s="372">
        <v>15.243</v>
      </c>
      <c r="BO1012" s="372">
        <v>15.75</v>
      </c>
      <c r="BP1012" s="372">
        <v>16.545000000000002</v>
      </c>
      <c r="BQ1012" s="372">
        <v>17.088999999999999</v>
      </c>
      <c r="BR1012" s="372">
        <v>18.183</v>
      </c>
      <c r="BS1012" s="372">
        <v>20.283000000000001</v>
      </c>
    </row>
    <row r="1013" spans="1:71" x14ac:dyDescent="0.2">
      <c r="A1013" s="265">
        <f t="shared" si="462"/>
        <v>13.596499999999999</v>
      </c>
      <c r="B1013" s="265">
        <f t="shared" si="463"/>
        <v>12.518000000000001</v>
      </c>
      <c r="C1013" s="265">
        <f t="shared" si="440"/>
        <v>14.787500000000001</v>
      </c>
      <c r="D1013" s="265">
        <f t="shared" si="464"/>
        <v>1011</v>
      </c>
      <c r="E1013" s="373">
        <f t="shared" si="465"/>
        <v>33.215605749486656</v>
      </c>
      <c r="F1013" s="373">
        <f t="shared" si="466"/>
        <v>2.7679671457905544</v>
      </c>
      <c r="G1013" s="373">
        <f t="shared" si="467"/>
        <v>42.215605749486656</v>
      </c>
      <c r="H1013" s="374">
        <f t="shared" si="468"/>
        <v>0.99765390444133606</v>
      </c>
      <c r="I1013" s="374">
        <f t="shared" si="441"/>
        <v>0.96988999734197168</v>
      </c>
      <c r="J1013" s="374">
        <f t="shared" si="442"/>
        <v>0.97497743019722183</v>
      </c>
      <c r="K1013" s="265" cm="1">
        <f t="array" ref="K1013">$G1013^gamma_drug4/($G1013^gamma_drug4+(AGE_50_drug4+9)^gamma_drug4)</f>
        <v>1</v>
      </c>
      <c r="L1013" s="264">
        <f t="shared" si="443"/>
        <v>1011</v>
      </c>
      <c r="M1013" s="264">
        <f t="shared" si="444"/>
        <v>-0.18660000000000002</v>
      </c>
      <c r="N1013" s="264">
        <f t="shared" si="445"/>
        <v>13.596399999999999</v>
      </c>
      <c r="O1013" s="264">
        <f t="shared" si="446"/>
        <v>0.12357</v>
      </c>
      <c r="P1013" s="264">
        <f t="shared" si="447"/>
        <v>9.4055</v>
      </c>
      <c r="Q1013" s="264">
        <f t="shared" si="448"/>
        <v>10.278500000000001</v>
      </c>
      <c r="R1013" s="264">
        <f t="shared" si="449"/>
        <v>10.8325</v>
      </c>
      <c r="S1013" s="264">
        <f t="shared" si="450"/>
        <v>11.1395</v>
      </c>
      <c r="T1013" s="264">
        <f t="shared" si="451"/>
        <v>11.6335</v>
      </c>
      <c r="U1013" s="264">
        <f t="shared" si="452"/>
        <v>11.9815</v>
      </c>
      <c r="V1013" s="264">
        <f t="shared" si="453"/>
        <v>12.518000000000001</v>
      </c>
      <c r="W1013" s="264">
        <f t="shared" si="454"/>
        <v>13.596499999999999</v>
      </c>
      <c r="X1013" s="264">
        <f t="shared" si="455"/>
        <v>14.787500000000001</v>
      </c>
      <c r="Y1013" s="264">
        <f t="shared" si="456"/>
        <v>15.478</v>
      </c>
      <c r="Z1013" s="264">
        <f t="shared" si="457"/>
        <v>15.967499999999999</v>
      </c>
      <c r="AA1013" s="264">
        <f t="shared" si="458"/>
        <v>16.7285</v>
      </c>
      <c r="AB1013" s="264">
        <f t="shared" si="459"/>
        <v>17.245999999999999</v>
      </c>
      <c r="AC1013" s="264">
        <f t="shared" si="460"/>
        <v>18.276499999999999</v>
      </c>
      <c r="AD1013" s="264">
        <f t="shared" si="461"/>
        <v>20.222999999999999</v>
      </c>
      <c r="AF1013" s="266">
        <v>1011</v>
      </c>
      <c r="AG1013" s="266">
        <v>-5.7299999999999997E-2</v>
      </c>
      <c r="AH1013" s="266">
        <v>13.8682</v>
      </c>
      <c r="AI1013" s="266">
        <v>0.11965000000000001</v>
      </c>
      <c r="AJ1013" s="266">
        <v>9.6189999999999998</v>
      </c>
      <c r="AK1013" s="266">
        <v>10.522</v>
      </c>
      <c r="AL1013" s="266">
        <v>11.09</v>
      </c>
      <c r="AM1013" s="266">
        <v>11.403</v>
      </c>
      <c r="AN1013" s="266">
        <v>11.904999999999999</v>
      </c>
      <c r="AO1013" s="266">
        <v>12.256</v>
      </c>
      <c r="AP1013" s="266">
        <v>12.795</v>
      </c>
      <c r="AQ1013" s="266">
        <v>13.868</v>
      </c>
      <c r="AR1013" s="266">
        <v>15.037000000000001</v>
      </c>
      <c r="AS1013" s="266">
        <v>15.706</v>
      </c>
      <c r="AT1013" s="266">
        <v>16.177</v>
      </c>
      <c r="AU1013" s="266">
        <v>16.904</v>
      </c>
      <c r="AV1013" s="266">
        <v>17.393999999999998</v>
      </c>
      <c r="AW1013" s="266">
        <v>18.36</v>
      </c>
      <c r="AX1013" s="266">
        <v>20.152000000000001</v>
      </c>
      <c r="BA1013" s="372">
        <v>1011</v>
      </c>
      <c r="BB1013" s="372">
        <v>-0.31590000000000001</v>
      </c>
      <c r="BC1013" s="372">
        <v>13.3246</v>
      </c>
      <c r="BD1013" s="372">
        <v>0.12748999999999999</v>
      </c>
      <c r="BE1013" s="372">
        <v>9.1920000000000002</v>
      </c>
      <c r="BF1013" s="372">
        <v>10.035</v>
      </c>
      <c r="BG1013" s="372">
        <v>10.574999999999999</v>
      </c>
      <c r="BH1013" s="372">
        <v>10.875999999999999</v>
      </c>
      <c r="BI1013" s="372">
        <v>11.362</v>
      </c>
      <c r="BJ1013" s="372">
        <v>11.707000000000001</v>
      </c>
      <c r="BK1013" s="372">
        <v>12.241</v>
      </c>
      <c r="BL1013" s="372">
        <v>13.324999999999999</v>
      </c>
      <c r="BM1013" s="372">
        <v>14.538</v>
      </c>
      <c r="BN1013" s="372">
        <v>15.25</v>
      </c>
      <c r="BO1013" s="372">
        <v>15.757999999999999</v>
      </c>
      <c r="BP1013" s="372">
        <v>16.553000000000001</v>
      </c>
      <c r="BQ1013" s="372">
        <v>17.097999999999999</v>
      </c>
      <c r="BR1013" s="372">
        <v>18.193000000000001</v>
      </c>
      <c r="BS1013" s="372">
        <v>20.294</v>
      </c>
    </row>
    <row r="1014" spans="1:71" x14ac:dyDescent="0.2">
      <c r="A1014" s="265">
        <f t="shared" si="462"/>
        <v>13.602499999999999</v>
      </c>
      <c r="B1014" s="265">
        <f t="shared" si="463"/>
        <v>12.523</v>
      </c>
      <c r="C1014" s="265">
        <f t="shared" si="440"/>
        <v>14.794</v>
      </c>
      <c r="D1014" s="265">
        <f t="shared" si="464"/>
        <v>1012</v>
      </c>
      <c r="E1014" s="373">
        <f t="shared" si="465"/>
        <v>33.248459958932237</v>
      </c>
      <c r="F1014" s="373">
        <f t="shared" si="466"/>
        <v>2.7707049965776864</v>
      </c>
      <c r="G1014" s="373">
        <f t="shared" si="467"/>
        <v>42.248459958932237</v>
      </c>
      <c r="H1014" s="374">
        <f t="shared" si="468"/>
        <v>0.99766181182346891</v>
      </c>
      <c r="I1014" s="374">
        <f t="shared" si="441"/>
        <v>0.96995853194414117</v>
      </c>
      <c r="J1014" s="374">
        <f t="shared" si="442"/>
        <v>0.97502672846898297</v>
      </c>
      <c r="K1014" s="265" cm="1">
        <f t="array" ref="K1014">$G1014^gamma_drug4/($G1014^gamma_drug4+(AGE_50_drug4+9)^gamma_drug4)</f>
        <v>1</v>
      </c>
      <c r="L1014" s="264">
        <f t="shared" si="443"/>
        <v>1012</v>
      </c>
      <c r="M1014" s="264">
        <f t="shared" si="444"/>
        <v>-0.18665000000000001</v>
      </c>
      <c r="N1014" s="264">
        <f t="shared" si="445"/>
        <v>13.602350000000001</v>
      </c>
      <c r="O1014" s="264">
        <f t="shared" si="446"/>
        <v>0.123585</v>
      </c>
      <c r="P1014" s="264">
        <f t="shared" si="447"/>
        <v>9.4089999999999989</v>
      </c>
      <c r="Q1014" s="264">
        <f t="shared" si="448"/>
        <v>10.282999999999999</v>
      </c>
      <c r="R1014" s="264">
        <f t="shared" si="449"/>
        <v>10.837</v>
      </c>
      <c r="S1014" s="264">
        <f t="shared" si="450"/>
        <v>11.144500000000001</v>
      </c>
      <c r="T1014" s="264">
        <f t="shared" si="451"/>
        <v>11.638000000000002</v>
      </c>
      <c r="U1014" s="264">
        <f t="shared" si="452"/>
        <v>11.986499999999999</v>
      </c>
      <c r="V1014" s="264">
        <f t="shared" si="453"/>
        <v>12.523</v>
      </c>
      <c r="W1014" s="264">
        <f t="shared" si="454"/>
        <v>13.602499999999999</v>
      </c>
      <c r="X1014" s="264">
        <f t="shared" si="455"/>
        <v>14.794</v>
      </c>
      <c r="Y1014" s="264">
        <f t="shared" si="456"/>
        <v>15.484999999999999</v>
      </c>
      <c r="Z1014" s="264">
        <f t="shared" si="457"/>
        <v>15.975000000000001</v>
      </c>
      <c r="AA1014" s="264">
        <f t="shared" si="458"/>
        <v>16.736000000000001</v>
      </c>
      <c r="AB1014" s="264">
        <f t="shared" si="459"/>
        <v>17.253500000000003</v>
      </c>
      <c r="AC1014" s="264">
        <f t="shared" si="460"/>
        <v>18.285499999999999</v>
      </c>
      <c r="AD1014" s="264">
        <f t="shared" si="461"/>
        <v>20.233499999999999</v>
      </c>
      <c r="AF1014" s="266">
        <v>1012</v>
      </c>
      <c r="AG1014" s="266">
        <v>-5.74E-2</v>
      </c>
      <c r="AH1014" s="266">
        <v>13.873900000000001</v>
      </c>
      <c r="AI1014" s="266">
        <v>0.11967</v>
      </c>
      <c r="AJ1014" s="266">
        <v>9.6219999999999999</v>
      </c>
      <c r="AK1014" s="266">
        <v>10.526</v>
      </c>
      <c r="AL1014" s="266">
        <v>11.093999999999999</v>
      </c>
      <c r="AM1014" s="266">
        <v>11.407999999999999</v>
      </c>
      <c r="AN1014" s="266">
        <v>11.909000000000001</v>
      </c>
      <c r="AO1014" s="266">
        <v>12.260999999999999</v>
      </c>
      <c r="AP1014" s="266">
        <v>12.8</v>
      </c>
      <c r="AQ1014" s="266">
        <v>13.874000000000001</v>
      </c>
      <c r="AR1014" s="266">
        <v>15.042999999999999</v>
      </c>
      <c r="AS1014" s="266">
        <v>15.712999999999999</v>
      </c>
      <c r="AT1014" s="266">
        <v>16.184000000000001</v>
      </c>
      <c r="AU1014" s="266">
        <v>16.911000000000001</v>
      </c>
      <c r="AV1014" s="266">
        <v>17.401</v>
      </c>
      <c r="AW1014" s="266">
        <v>18.369</v>
      </c>
      <c r="AX1014" s="266">
        <v>20.161999999999999</v>
      </c>
      <c r="BA1014" s="372">
        <v>1012</v>
      </c>
      <c r="BB1014" s="372">
        <v>-0.31590000000000001</v>
      </c>
      <c r="BC1014" s="372">
        <v>13.3308</v>
      </c>
      <c r="BD1014" s="372">
        <v>0.1275</v>
      </c>
      <c r="BE1014" s="372">
        <v>9.1959999999999997</v>
      </c>
      <c r="BF1014" s="372">
        <v>10.039999999999999</v>
      </c>
      <c r="BG1014" s="372">
        <v>10.58</v>
      </c>
      <c r="BH1014" s="372">
        <v>10.881</v>
      </c>
      <c r="BI1014" s="372">
        <v>11.367000000000001</v>
      </c>
      <c r="BJ1014" s="372">
        <v>11.712</v>
      </c>
      <c r="BK1014" s="372">
        <v>12.246</v>
      </c>
      <c r="BL1014" s="372">
        <v>13.331</v>
      </c>
      <c r="BM1014" s="372">
        <v>14.545</v>
      </c>
      <c r="BN1014" s="372">
        <v>15.257</v>
      </c>
      <c r="BO1014" s="372">
        <v>15.766</v>
      </c>
      <c r="BP1014" s="372">
        <v>16.561</v>
      </c>
      <c r="BQ1014" s="372">
        <v>17.106000000000002</v>
      </c>
      <c r="BR1014" s="372">
        <v>18.202000000000002</v>
      </c>
      <c r="BS1014" s="372">
        <v>20.305</v>
      </c>
    </row>
    <row r="1015" spans="1:71" x14ac:dyDescent="0.2">
      <c r="A1015" s="265">
        <f t="shared" si="462"/>
        <v>13.608499999999999</v>
      </c>
      <c r="B1015" s="265">
        <f t="shared" si="463"/>
        <v>12.529</v>
      </c>
      <c r="C1015" s="265">
        <f t="shared" si="440"/>
        <v>14.8005</v>
      </c>
      <c r="D1015" s="265">
        <f t="shared" si="464"/>
        <v>1013</v>
      </c>
      <c r="E1015" s="373">
        <f t="shared" si="465"/>
        <v>33.281314168377826</v>
      </c>
      <c r="F1015" s="373">
        <f t="shared" si="466"/>
        <v>2.7734428473648185</v>
      </c>
      <c r="G1015" s="373">
        <f t="shared" si="467"/>
        <v>42.281314168377826</v>
      </c>
      <c r="H1015" s="374">
        <f t="shared" si="468"/>
        <v>0.9976696865007133</v>
      </c>
      <c r="I1015" s="374">
        <f t="shared" si="441"/>
        <v>0.97002686227411605</v>
      </c>
      <c r="J1015" s="374">
        <f t="shared" si="442"/>
        <v>0.97507589388725713</v>
      </c>
      <c r="K1015" s="265" cm="1">
        <f t="array" ref="K1015">$G1015^gamma_drug4/($G1015^gamma_drug4+(AGE_50_drug4+9)^gamma_drug4)</f>
        <v>1</v>
      </c>
      <c r="L1015" s="264">
        <f t="shared" si="443"/>
        <v>1013</v>
      </c>
      <c r="M1015" s="264">
        <f t="shared" si="444"/>
        <v>-0.18679999999999999</v>
      </c>
      <c r="N1015" s="264">
        <f t="shared" si="445"/>
        <v>13.6083</v>
      </c>
      <c r="O1015" s="264">
        <f t="shared" si="446"/>
        <v>0.12359999999999999</v>
      </c>
      <c r="P1015" s="264">
        <f t="shared" si="447"/>
        <v>9.4124999999999996</v>
      </c>
      <c r="Q1015" s="264">
        <f t="shared" si="448"/>
        <v>10.286999999999999</v>
      </c>
      <c r="R1015" s="264">
        <f t="shared" si="449"/>
        <v>10.841000000000001</v>
      </c>
      <c r="S1015" s="264">
        <f t="shared" si="450"/>
        <v>11.149000000000001</v>
      </c>
      <c r="T1015" s="264">
        <f t="shared" si="451"/>
        <v>11.6435</v>
      </c>
      <c r="U1015" s="264">
        <f t="shared" si="452"/>
        <v>11.9915</v>
      </c>
      <c r="V1015" s="264">
        <f t="shared" si="453"/>
        <v>12.529</v>
      </c>
      <c r="W1015" s="264">
        <f t="shared" si="454"/>
        <v>13.608499999999999</v>
      </c>
      <c r="X1015" s="264">
        <f t="shared" si="455"/>
        <v>14.8005</v>
      </c>
      <c r="Y1015" s="264">
        <f t="shared" si="456"/>
        <v>15.4925</v>
      </c>
      <c r="Z1015" s="264">
        <f t="shared" si="457"/>
        <v>15.982499999999998</v>
      </c>
      <c r="AA1015" s="264">
        <f t="shared" si="458"/>
        <v>16.744</v>
      </c>
      <c r="AB1015" s="264">
        <f t="shared" si="459"/>
        <v>17.262</v>
      </c>
      <c r="AC1015" s="264">
        <f t="shared" si="460"/>
        <v>18.293999999999997</v>
      </c>
      <c r="AD1015" s="264">
        <f t="shared" si="461"/>
        <v>20.243499999999997</v>
      </c>
      <c r="AF1015" s="266">
        <v>1013</v>
      </c>
      <c r="AG1015" s="266">
        <v>-5.7599999999999998E-2</v>
      </c>
      <c r="AH1015" s="266">
        <v>13.8796</v>
      </c>
      <c r="AI1015" s="266">
        <v>0.11967999999999999</v>
      </c>
      <c r="AJ1015" s="266">
        <v>9.6259999999999994</v>
      </c>
      <c r="AK1015" s="266">
        <v>10.53</v>
      </c>
      <c r="AL1015" s="266">
        <v>11.098000000000001</v>
      </c>
      <c r="AM1015" s="266">
        <v>11.412000000000001</v>
      </c>
      <c r="AN1015" s="266">
        <v>11.914</v>
      </c>
      <c r="AO1015" s="266">
        <v>12.266</v>
      </c>
      <c r="AP1015" s="266">
        <v>12.805999999999999</v>
      </c>
      <c r="AQ1015" s="266">
        <v>13.88</v>
      </c>
      <c r="AR1015" s="266">
        <v>15.048999999999999</v>
      </c>
      <c r="AS1015" s="266">
        <v>15.72</v>
      </c>
      <c r="AT1015" s="266">
        <v>16.190999999999999</v>
      </c>
      <c r="AU1015" s="266">
        <v>16.917999999999999</v>
      </c>
      <c r="AV1015" s="266">
        <v>17.408999999999999</v>
      </c>
      <c r="AW1015" s="266">
        <v>18.376999999999999</v>
      </c>
      <c r="AX1015" s="266">
        <v>20.170999999999999</v>
      </c>
      <c r="BA1015" s="372">
        <v>1013</v>
      </c>
      <c r="BB1015" s="372">
        <v>-0.316</v>
      </c>
      <c r="BC1015" s="372">
        <v>13.337</v>
      </c>
      <c r="BD1015" s="372">
        <v>0.12751999999999999</v>
      </c>
      <c r="BE1015" s="372">
        <v>9.1989999999999998</v>
      </c>
      <c r="BF1015" s="372">
        <v>10.044</v>
      </c>
      <c r="BG1015" s="372">
        <v>10.584</v>
      </c>
      <c r="BH1015" s="372">
        <v>10.885999999999999</v>
      </c>
      <c r="BI1015" s="372">
        <v>11.372999999999999</v>
      </c>
      <c r="BJ1015" s="372">
        <v>11.717000000000001</v>
      </c>
      <c r="BK1015" s="372">
        <v>12.252000000000001</v>
      </c>
      <c r="BL1015" s="372">
        <v>13.337</v>
      </c>
      <c r="BM1015" s="372">
        <v>14.552</v>
      </c>
      <c r="BN1015" s="372">
        <v>15.265000000000001</v>
      </c>
      <c r="BO1015" s="372">
        <v>15.773999999999999</v>
      </c>
      <c r="BP1015" s="372">
        <v>16.57</v>
      </c>
      <c r="BQ1015" s="372">
        <v>17.114999999999998</v>
      </c>
      <c r="BR1015" s="372">
        <v>18.210999999999999</v>
      </c>
      <c r="BS1015" s="372">
        <v>20.315999999999999</v>
      </c>
    </row>
    <row r="1016" spans="1:71" x14ac:dyDescent="0.2">
      <c r="A1016" s="265">
        <f t="shared" si="462"/>
        <v>13.614000000000001</v>
      </c>
      <c r="B1016" s="265">
        <f t="shared" si="463"/>
        <v>12.5345</v>
      </c>
      <c r="C1016" s="265">
        <f t="shared" si="440"/>
        <v>14.807499999999999</v>
      </c>
      <c r="D1016" s="265">
        <f t="shared" si="464"/>
        <v>1014</v>
      </c>
      <c r="E1016" s="373">
        <f t="shared" si="465"/>
        <v>33.314168377823407</v>
      </c>
      <c r="F1016" s="373">
        <f t="shared" si="466"/>
        <v>2.7761806981519506</v>
      </c>
      <c r="G1016" s="373">
        <f t="shared" si="467"/>
        <v>42.314168377823407</v>
      </c>
      <c r="H1016" s="374">
        <f t="shared" si="468"/>
        <v>0.99767752863317449</v>
      </c>
      <c r="I1016" s="374">
        <f t="shared" si="441"/>
        <v>0.97009498907691438</v>
      </c>
      <c r="J1016" s="374">
        <f t="shared" si="442"/>
        <v>0.97512492690314467</v>
      </c>
      <c r="K1016" s="265" cm="1">
        <f t="array" ref="K1016">$G1016^gamma_drug4/($G1016^gamma_drug4+(AGE_50_drug4+9)^gamma_drug4)</f>
        <v>1</v>
      </c>
      <c r="L1016" s="264">
        <f t="shared" si="443"/>
        <v>1014</v>
      </c>
      <c r="M1016" s="264">
        <f t="shared" si="444"/>
        <v>-0.18685000000000002</v>
      </c>
      <c r="N1016" s="264">
        <f t="shared" si="445"/>
        <v>13.614249999999998</v>
      </c>
      <c r="O1016" s="264">
        <f t="shared" si="446"/>
        <v>0.12361999999999999</v>
      </c>
      <c r="P1016" s="264">
        <f t="shared" si="447"/>
        <v>9.4160000000000004</v>
      </c>
      <c r="Q1016" s="264">
        <f t="shared" si="448"/>
        <v>10.291</v>
      </c>
      <c r="R1016" s="264">
        <f t="shared" si="449"/>
        <v>10.845500000000001</v>
      </c>
      <c r="S1016" s="264">
        <f t="shared" si="450"/>
        <v>11.153</v>
      </c>
      <c r="T1016" s="264">
        <f t="shared" si="451"/>
        <v>11.6485</v>
      </c>
      <c r="U1016" s="264">
        <f t="shared" si="452"/>
        <v>11.997</v>
      </c>
      <c r="V1016" s="264">
        <f t="shared" si="453"/>
        <v>12.5345</v>
      </c>
      <c r="W1016" s="264">
        <f t="shared" si="454"/>
        <v>13.614000000000001</v>
      </c>
      <c r="X1016" s="264">
        <f t="shared" si="455"/>
        <v>14.807499999999999</v>
      </c>
      <c r="Y1016" s="264">
        <f t="shared" si="456"/>
        <v>15.499000000000001</v>
      </c>
      <c r="Z1016" s="264">
        <f t="shared" si="457"/>
        <v>15.9895</v>
      </c>
      <c r="AA1016" s="264">
        <f t="shared" si="458"/>
        <v>16.751999999999999</v>
      </c>
      <c r="AB1016" s="264">
        <f t="shared" si="459"/>
        <v>17.270499999999998</v>
      </c>
      <c r="AC1016" s="264">
        <f t="shared" si="460"/>
        <v>18.303000000000001</v>
      </c>
      <c r="AD1016" s="264">
        <f t="shared" si="461"/>
        <v>20.254000000000001</v>
      </c>
      <c r="AF1016" s="266">
        <v>1014</v>
      </c>
      <c r="AG1016" s="266">
        <v>-5.7700000000000001E-2</v>
      </c>
      <c r="AH1016" s="266">
        <v>13.885199999999999</v>
      </c>
      <c r="AI1016" s="266">
        <v>0.1197</v>
      </c>
      <c r="AJ1016" s="266">
        <v>9.6289999999999996</v>
      </c>
      <c r="AK1016" s="266">
        <v>10.534000000000001</v>
      </c>
      <c r="AL1016" s="266">
        <v>11.102</v>
      </c>
      <c r="AM1016" s="266">
        <v>11.416</v>
      </c>
      <c r="AN1016" s="266">
        <v>11.919</v>
      </c>
      <c r="AO1016" s="266">
        <v>12.271000000000001</v>
      </c>
      <c r="AP1016" s="266">
        <v>12.811</v>
      </c>
      <c r="AQ1016" s="266">
        <v>13.885</v>
      </c>
      <c r="AR1016" s="266">
        <v>15.055999999999999</v>
      </c>
      <c r="AS1016" s="266">
        <v>15.726000000000001</v>
      </c>
      <c r="AT1016" s="266">
        <v>16.198</v>
      </c>
      <c r="AU1016" s="266">
        <v>16.925999999999998</v>
      </c>
      <c r="AV1016" s="266">
        <v>17.417000000000002</v>
      </c>
      <c r="AW1016" s="266">
        <v>18.385000000000002</v>
      </c>
      <c r="AX1016" s="266">
        <v>20.181000000000001</v>
      </c>
      <c r="BA1016" s="372">
        <v>1014</v>
      </c>
      <c r="BB1016" s="372">
        <v>-0.316</v>
      </c>
      <c r="BC1016" s="372">
        <v>13.343299999999999</v>
      </c>
      <c r="BD1016" s="372">
        <v>0.12753999999999999</v>
      </c>
      <c r="BE1016" s="372">
        <v>9.2029999999999994</v>
      </c>
      <c r="BF1016" s="372">
        <v>10.048</v>
      </c>
      <c r="BG1016" s="372">
        <v>10.589</v>
      </c>
      <c r="BH1016" s="372">
        <v>10.89</v>
      </c>
      <c r="BI1016" s="372">
        <v>11.378</v>
      </c>
      <c r="BJ1016" s="372">
        <v>11.723000000000001</v>
      </c>
      <c r="BK1016" s="372">
        <v>12.257999999999999</v>
      </c>
      <c r="BL1016" s="372">
        <v>13.343</v>
      </c>
      <c r="BM1016" s="372">
        <v>14.558999999999999</v>
      </c>
      <c r="BN1016" s="372">
        <v>15.272</v>
      </c>
      <c r="BO1016" s="372">
        <v>15.781000000000001</v>
      </c>
      <c r="BP1016" s="372">
        <v>16.577999999999999</v>
      </c>
      <c r="BQ1016" s="372">
        <v>17.123999999999999</v>
      </c>
      <c r="BR1016" s="372">
        <v>18.221</v>
      </c>
      <c r="BS1016" s="372">
        <v>20.327000000000002</v>
      </c>
    </row>
    <row r="1017" spans="1:71" x14ac:dyDescent="0.2">
      <c r="A1017" s="265">
        <f t="shared" si="462"/>
        <v>13.6205</v>
      </c>
      <c r="B1017" s="265">
        <f t="shared" si="463"/>
        <v>12.5395</v>
      </c>
      <c r="C1017" s="265">
        <f t="shared" si="440"/>
        <v>14.814</v>
      </c>
      <c r="D1017" s="265">
        <f t="shared" si="464"/>
        <v>1015</v>
      </c>
      <c r="E1017" s="373">
        <f t="shared" si="465"/>
        <v>33.347022587268995</v>
      </c>
      <c r="F1017" s="373">
        <f t="shared" si="466"/>
        <v>2.7789185489390826</v>
      </c>
      <c r="G1017" s="373">
        <f t="shared" si="467"/>
        <v>42.347022587268995</v>
      </c>
      <c r="H1017" s="374">
        <f t="shared" si="468"/>
        <v>0.99768533838005358</v>
      </c>
      <c r="I1017" s="374">
        <f t="shared" si="441"/>
        <v>0.97016291309437697</v>
      </c>
      <c r="J1017" s="374">
        <f t="shared" si="442"/>
        <v>0.9751738279659109</v>
      </c>
      <c r="K1017" s="265" cm="1">
        <f t="array" ref="K1017">$G1017^gamma_drug4/($G1017^gamma_drug4+(AGE_50_drug4+9)^gamma_drug4)</f>
        <v>1</v>
      </c>
      <c r="L1017" s="264">
        <f t="shared" si="443"/>
        <v>1015</v>
      </c>
      <c r="M1017" s="264">
        <f t="shared" si="444"/>
        <v>-0.187</v>
      </c>
      <c r="N1017" s="264">
        <f t="shared" si="445"/>
        <v>13.620200000000001</v>
      </c>
      <c r="O1017" s="264">
        <f t="shared" si="446"/>
        <v>0.12364</v>
      </c>
      <c r="P1017" s="264">
        <f t="shared" si="447"/>
        <v>9.42</v>
      </c>
      <c r="Q1017" s="264">
        <f t="shared" si="448"/>
        <v>10.295500000000001</v>
      </c>
      <c r="R1017" s="264">
        <f t="shared" si="449"/>
        <v>10.849499999999999</v>
      </c>
      <c r="S1017" s="264">
        <f t="shared" si="450"/>
        <v>11.157999999999999</v>
      </c>
      <c r="T1017" s="264">
        <f t="shared" si="451"/>
        <v>11.652999999999999</v>
      </c>
      <c r="U1017" s="264">
        <f t="shared" si="452"/>
        <v>12.0015</v>
      </c>
      <c r="V1017" s="264">
        <f t="shared" si="453"/>
        <v>12.5395</v>
      </c>
      <c r="W1017" s="264">
        <f t="shared" si="454"/>
        <v>13.6205</v>
      </c>
      <c r="X1017" s="264">
        <f t="shared" si="455"/>
        <v>14.814</v>
      </c>
      <c r="Y1017" s="264">
        <f t="shared" si="456"/>
        <v>15.506499999999999</v>
      </c>
      <c r="Z1017" s="264">
        <f t="shared" si="457"/>
        <v>15.997</v>
      </c>
      <c r="AA1017" s="264">
        <f t="shared" si="458"/>
        <v>16.759499999999999</v>
      </c>
      <c r="AB1017" s="264">
        <f t="shared" si="459"/>
        <v>17.279</v>
      </c>
      <c r="AC1017" s="264">
        <f t="shared" si="460"/>
        <v>18.311999999999998</v>
      </c>
      <c r="AD1017" s="264">
        <f t="shared" si="461"/>
        <v>20.264499999999998</v>
      </c>
      <c r="AF1017" s="266">
        <v>1015</v>
      </c>
      <c r="AG1017" s="266">
        <v>-5.79E-2</v>
      </c>
      <c r="AH1017" s="266">
        <v>13.8909</v>
      </c>
      <c r="AI1017" s="266">
        <v>0.11971999999999999</v>
      </c>
      <c r="AJ1017" s="266">
        <v>9.6329999999999991</v>
      </c>
      <c r="AK1017" s="266">
        <v>10.538</v>
      </c>
      <c r="AL1017" s="266">
        <v>11.106</v>
      </c>
      <c r="AM1017" s="266">
        <v>11.420999999999999</v>
      </c>
      <c r="AN1017" s="266">
        <v>11.923</v>
      </c>
      <c r="AO1017" s="266">
        <v>12.275</v>
      </c>
      <c r="AP1017" s="266">
        <v>12.816000000000001</v>
      </c>
      <c r="AQ1017" s="266">
        <v>13.891</v>
      </c>
      <c r="AR1017" s="266">
        <v>15.061999999999999</v>
      </c>
      <c r="AS1017" s="266">
        <v>15.733000000000001</v>
      </c>
      <c r="AT1017" s="266">
        <v>16.204999999999998</v>
      </c>
      <c r="AU1017" s="266">
        <v>16.933</v>
      </c>
      <c r="AV1017" s="266">
        <v>17.425000000000001</v>
      </c>
      <c r="AW1017" s="266">
        <v>18.393999999999998</v>
      </c>
      <c r="AX1017" s="266">
        <v>20.190999999999999</v>
      </c>
      <c r="BA1017" s="372">
        <v>1015</v>
      </c>
      <c r="BB1017" s="372">
        <v>-0.31609999999999999</v>
      </c>
      <c r="BC1017" s="372">
        <v>13.349500000000001</v>
      </c>
      <c r="BD1017" s="372">
        <v>0.12756000000000001</v>
      </c>
      <c r="BE1017" s="372">
        <v>9.2070000000000007</v>
      </c>
      <c r="BF1017" s="372">
        <v>10.053000000000001</v>
      </c>
      <c r="BG1017" s="372">
        <v>10.593</v>
      </c>
      <c r="BH1017" s="372">
        <v>10.895</v>
      </c>
      <c r="BI1017" s="372">
        <v>11.382999999999999</v>
      </c>
      <c r="BJ1017" s="372">
        <v>11.728</v>
      </c>
      <c r="BK1017" s="372">
        <v>12.263</v>
      </c>
      <c r="BL1017" s="372">
        <v>13.35</v>
      </c>
      <c r="BM1017" s="372">
        <v>14.566000000000001</v>
      </c>
      <c r="BN1017" s="372">
        <v>15.28</v>
      </c>
      <c r="BO1017" s="372">
        <v>15.789</v>
      </c>
      <c r="BP1017" s="372">
        <v>16.585999999999999</v>
      </c>
      <c r="BQ1017" s="372">
        <v>17.132999999999999</v>
      </c>
      <c r="BR1017" s="372">
        <v>18.23</v>
      </c>
      <c r="BS1017" s="372">
        <v>20.338000000000001</v>
      </c>
    </row>
    <row r="1018" spans="1:71" x14ac:dyDescent="0.2">
      <c r="A1018" s="265">
        <f t="shared" si="462"/>
        <v>13.6265</v>
      </c>
      <c r="B1018" s="265">
        <f t="shared" si="463"/>
        <v>12.545</v>
      </c>
      <c r="C1018" s="265">
        <f t="shared" si="440"/>
        <v>14.820499999999999</v>
      </c>
      <c r="D1018" s="265">
        <f t="shared" si="464"/>
        <v>1016</v>
      </c>
      <c r="E1018" s="373">
        <f t="shared" si="465"/>
        <v>33.379876796714576</v>
      </c>
      <c r="F1018" s="373">
        <f t="shared" si="466"/>
        <v>2.7816563997262147</v>
      </c>
      <c r="G1018" s="373">
        <f t="shared" si="467"/>
        <v>42.379876796714576</v>
      </c>
      <c r="H1018" s="374">
        <f t="shared" si="468"/>
        <v>0.99769311589965348</v>
      </c>
      <c r="I1018" s="374">
        <f t="shared" si="441"/>
        <v>0.97023063506518192</v>
      </c>
      <c r="J1018" s="374">
        <f t="shared" si="442"/>
        <v>0.97522259752299512</v>
      </c>
      <c r="K1018" s="265" cm="1">
        <f t="array" ref="K1018">$G1018^gamma_drug4/($G1018^gamma_drug4+(AGE_50_drug4+9)^gamma_drug4)</f>
        <v>1</v>
      </c>
      <c r="L1018" s="264">
        <f t="shared" si="443"/>
        <v>1016</v>
      </c>
      <c r="M1018" s="264">
        <f t="shared" si="444"/>
        <v>-0.18704999999999999</v>
      </c>
      <c r="N1018" s="264">
        <f t="shared" si="445"/>
        <v>13.626149999999999</v>
      </c>
      <c r="O1018" s="264">
        <f t="shared" si="446"/>
        <v>0.12365999999999999</v>
      </c>
      <c r="P1018" s="264">
        <f t="shared" si="447"/>
        <v>9.4235000000000007</v>
      </c>
      <c r="Q1018" s="264">
        <f t="shared" si="448"/>
        <v>10.298999999999999</v>
      </c>
      <c r="R1018" s="264">
        <f t="shared" si="449"/>
        <v>10.854500000000002</v>
      </c>
      <c r="S1018" s="264">
        <f t="shared" si="450"/>
        <v>11.162500000000001</v>
      </c>
      <c r="T1018" s="264">
        <f t="shared" si="451"/>
        <v>11.658000000000001</v>
      </c>
      <c r="U1018" s="264">
        <f t="shared" si="452"/>
        <v>12.006499999999999</v>
      </c>
      <c r="V1018" s="264">
        <f t="shared" si="453"/>
        <v>12.545</v>
      </c>
      <c r="W1018" s="264">
        <f t="shared" si="454"/>
        <v>13.6265</v>
      </c>
      <c r="X1018" s="264">
        <f t="shared" si="455"/>
        <v>14.820499999999999</v>
      </c>
      <c r="Y1018" s="264">
        <f t="shared" si="456"/>
        <v>15.513500000000001</v>
      </c>
      <c r="Z1018" s="264">
        <f t="shared" si="457"/>
        <v>16.005000000000003</v>
      </c>
      <c r="AA1018" s="264">
        <f t="shared" si="458"/>
        <v>16.768000000000001</v>
      </c>
      <c r="AB1018" s="264">
        <f t="shared" si="459"/>
        <v>17.286499999999997</v>
      </c>
      <c r="AC1018" s="264">
        <f t="shared" si="460"/>
        <v>18.320999999999998</v>
      </c>
      <c r="AD1018" s="264">
        <f t="shared" si="461"/>
        <v>20.2745</v>
      </c>
      <c r="AF1018" s="266">
        <v>1016</v>
      </c>
      <c r="AG1018" s="266">
        <v>-5.8000000000000003E-2</v>
      </c>
      <c r="AH1018" s="266">
        <v>13.896599999999999</v>
      </c>
      <c r="AI1018" s="266">
        <v>0.11974</v>
      </c>
      <c r="AJ1018" s="266">
        <v>9.6359999999999992</v>
      </c>
      <c r="AK1018" s="266">
        <v>10.541</v>
      </c>
      <c r="AL1018" s="266">
        <v>11.111000000000001</v>
      </c>
      <c r="AM1018" s="266">
        <v>11.425000000000001</v>
      </c>
      <c r="AN1018" s="266">
        <v>11.928000000000001</v>
      </c>
      <c r="AO1018" s="266">
        <v>12.28</v>
      </c>
      <c r="AP1018" s="266">
        <v>12.821</v>
      </c>
      <c r="AQ1018" s="266">
        <v>13.897</v>
      </c>
      <c r="AR1018" s="266">
        <v>15.068</v>
      </c>
      <c r="AS1018" s="266">
        <v>15.74</v>
      </c>
      <c r="AT1018" s="266">
        <v>16.213000000000001</v>
      </c>
      <c r="AU1018" s="266">
        <v>16.940999999999999</v>
      </c>
      <c r="AV1018" s="266">
        <v>17.431999999999999</v>
      </c>
      <c r="AW1018" s="266">
        <v>18.402000000000001</v>
      </c>
      <c r="AX1018" s="266">
        <v>20.2</v>
      </c>
      <c r="BA1018" s="372">
        <v>1016</v>
      </c>
      <c r="BB1018" s="372">
        <v>-0.31609999999999999</v>
      </c>
      <c r="BC1018" s="372">
        <v>13.355700000000001</v>
      </c>
      <c r="BD1018" s="372">
        <v>0.12758</v>
      </c>
      <c r="BE1018" s="372">
        <v>9.2110000000000003</v>
      </c>
      <c r="BF1018" s="372">
        <v>10.057</v>
      </c>
      <c r="BG1018" s="372">
        <v>10.598000000000001</v>
      </c>
      <c r="BH1018" s="372">
        <v>10.9</v>
      </c>
      <c r="BI1018" s="372">
        <v>11.388</v>
      </c>
      <c r="BJ1018" s="372">
        <v>11.733000000000001</v>
      </c>
      <c r="BK1018" s="372">
        <v>12.269</v>
      </c>
      <c r="BL1018" s="372">
        <v>13.356</v>
      </c>
      <c r="BM1018" s="372">
        <v>14.573</v>
      </c>
      <c r="BN1018" s="372">
        <v>15.287000000000001</v>
      </c>
      <c r="BO1018" s="372">
        <v>15.797000000000001</v>
      </c>
      <c r="BP1018" s="372">
        <v>16.594999999999999</v>
      </c>
      <c r="BQ1018" s="372">
        <v>17.140999999999998</v>
      </c>
      <c r="BR1018" s="372">
        <v>18.239999999999998</v>
      </c>
      <c r="BS1018" s="372">
        <v>20.349</v>
      </c>
    </row>
    <row r="1019" spans="1:71" x14ac:dyDescent="0.2">
      <c r="A1019" s="265">
        <f t="shared" si="462"/>
        <v>13.632</v>
      </c>
      <c r="B1019" s="265">
        <f t="shared" si="463"/>
        <v>12.55</v>
      </c>
      <c r="C1019" s="265">
        <f t="shared" si="440"/>
        <v>14.827500000000001</v>
      </c>
      <c r="D1019" s="265">
        <f t="shared" si="464"/>
        <v>1017</v>
      </c>
      <c r="E1019" s="373">
        <f t="shared" si="465"/>
        <v>33.412731006160165</v>
      </c>
      <c r="F1019" s="373">
        <f t="shared" si="466"/>
        <v>2.7843942505133472</v>
      </c>
      <c r="G1019" s="373">
        <f t="shared" si="467"/>
        <v>42.412731006160165</v>
      </c>
      <c r="H1019" s="374">
        <f t="shared" si="468"/>
        <v>0.99770086134938429</v>
      </c>
      <c r="I1019" s="374">
        <f t="shared" si="441"/>
        <v>0.97029815572486067</v>
      </c>
      <c r="J1019" s="374">
        <f t="shared" si="442"/>
        <v>0.97527123602001942</v>
      </c>
      <c r="K1019" s="265" cm="1">
        <f t="array" ref="K1019">$G1019^gamma_drug4/($G1019^gamma_drug4+(AGE_50_drug4+9)^gamma_drug4)</f>
        <v>1</v>
      </c>
      <c r="L1019" s="264">
        <f t="shared" si="443"/>
        <v>1017</v>
      </c>
      <c r="M1019" s="264">
        <f t="shared" si="444"/>
        <v>-0.18714999999999998</v>
      </c>
      <c r="N1019" s="264">
        <f t="shared" si="445"/>
        <v>13.63205</v>
      </c>
      <c r="O1019" s="264">
        <f t="shared" si="446"/>
        <v>0.12368</v>
      </c>
      <c r="P1019" s="264">
        <f t="shared" si="447"/>
        <v>9.4275000000000002</v>
      </c>
      <c r="Q1019" s="264">
        <f t="shared" si="448"/>
        <v>10.303000000000001</v>
      </c>
      <c r="R1019" s="264">
        <f t="shared" si="449"/>
        <v>10.858499999999999</v>
      </c>
      <c r="S1019" s="264">
        <f t="shared" si="450"/>
        <v>11.167</v>
      </c>
      <c r="T1019" s="264">
        <f t="shared" si="451"/>
        <v>11.662500000000001</v>
      </c>
      <c r="U1019" s="264">
        <f t="shared" si="452"/>
        <v>12.0115</v>
      </c>
      <c r="V1019" s="264">
        <f t="shared" si="453"/>
        <v>12.55</v>
      </c>
      <c r="W1019" s="264">
        <f t="shared" si="454"/>
        <v>13.632</v>
      </c>
      <c r="X1019" s="264">
        <f t="shared" si="455"/>
        <v>14.827500000000001</v>
      </c>
      <c r="Y1019" s="264">
        <f t="shared" si="456"/>
        <v>15.521000000000001</v>
      </c>
      <c r="Z1019" s="264">
        <f t="shared" si="457"/>
        <v>16.012</v>
      </c>
      <c r="AA1019" s="264">
        <f t="shared" si="458"/>
        <v>16.775500000000001</v>
      </c>
      <c r="AB1019" s="264">
        <f t="shared" si="459"/>
        <v>17.295000000000002</v>
      </c>
      <c r="AC1019" s="264">
        <f t="shared" si="460"/>
        <v>18.329999999999998</v>
      </c>
      <c r="AD1019" s="264">
        <f t="shared" si="461"/>
        <v>20.285</v>
      </c>
      <c r="AF1019" s="266">
        <v>1017</v>
      </c>
      <c r="AG1019" s="266">
        <v>-5.8099999999999999E-2</v>
      </c>
      <c r="AH1019" s="266">
        <v>13.902200000000001</v>
      </c>
      <c r="AI1019" s="266">
        <v>0.11976000000000001</v>
      </c>
      <c r="AJ1019" s="266">
        <v>9.64</v>
      </c>
      <c r="AK1019" s="266">
        <v>10.545</v>
      </c>
      <c r="AL1019" s="266">
        <v>11.115</v>
      </c>
      <c r="AM1019" s="266">
        <v>11.429</v>
      </c>
      <c r="AN1019" s="266">
        <v>11.932</v>
      </c>
      <c r="AO1019" s="266">
        <v>12.285</v>
      </c>
      <c r="AP1019" s="266">
        <v>12.826000000000001</v>
      </c>
      <c r="AQ1019" s="266">
        <v>13.901999999999999</v>
      </c>
      <c r="AR1019" s="266">
        <v>15.074999999999999</v>
      </c>
      <c r="AS1019" s="266">
        <v>15.747</v>
      </c>
      <c r="AT1019" s="266">
        <v>16.219000000000001</v>
      </c>
      <c r="AU1019" s="266">
        <v>16.948</v>
      </c>
      <c r="AV1019" s="266">
        <v>17.440000000000001</v>
      </c>
      <c r="AW1019" s="266">
        <v>18.411000000000001</v>
      </c>
      <c r="AX1019" s="266">
        <v>20.21</v>
      </c>
      <c r="BA1019" s="372">
        <v>1017</v>
      </c>
      <c r="BB1019" s="372">
        <v>-0.31619999999999998</v>
      </c>
      <c r="BC1019" s="372">
        <v>13.3619</v>
      </c>
      <c r="BD1019" s="372">
        <v>0.12759999999999999</v>
      </c>
      <c r="BE1019" s="372">
        <v>9.2149999999999999</v>
      </c>
      <c r="BF1019" s="372">
        <v>10.061</v>
      </c>
      <c r="BG1019" s="372">
        <v>10.602</v>
      </c>
      <c r="BH1019" s="372">
        <v>10.904999999999999</v>
      </c>
      <c r="BI1019" s="372">
        <v>11.393000000000001</v>
      </c>
      <c r="BJ1019" s="372">
        <v>11.738</v>
      </c>
      <c r="BK1019" s="372">
        <v>12.273999999999999</v>
      </c>
      <c r="BL1019" s="372">
        <v>13.362</v>
      </c>
      <c r="BM1019" s="372">
        <v>14.58</v>
      </c>
      <c r="BN1019" s="372">
        <v>15.295</v>
      </c>
      <c r="BO1019" s="372">
        <v>15.805</v>
      </c>
      <c r="BP1019" s="372">
        <v>16.603000000000002</v>
      </c>
      <c r="BQ1019" s="372">
        <v>17.149999999999999</v>
      </c>
      <c r="BR1019" s="372">
        <v>18.248999999999999</v>
      </c>
      <c r="BS1019" s="372">
        <v>20.36</v>
      </c>
    </row>
    <row r="1020" spans="1:71" x14ac:dyDescent="0.2">
      <c r="A1020" s="265">
        <f t="shared" si="462"/>
        <v>13.638</v>
      </c>
      <c r="B1020" s="265">
        <f t="shared" si="463"/>
        <v>12.555499999999999</v>
      </c>
      <c r="C1020" s="265">
        <f t="shared" si="440"/>
        <v>14.834</v>
      </c>
      <c r="D1020" s="265">
        <f t="shared" si="464"/>
        <v>1018</v>
      </c>
      <c r="E1020" s="373">
        <f t="shared" si="465"/>
        <v>33.445585215605746</v>
      </c>
      <c r="F1020" s="373">
        <f t="shared" si="466"/>
        <v>2.7871321013004793</v>
      </c>
      <c r="G1020" s="373">
        <f t="shared" si="467"/>
        <v>42.445585215605746</v>
      </c>
      <c r="H1020" s="374">
        <f t="shared" si="468"/>
        <v>0.99770857488576936</v>
      </c>
      <c r="I1020" s="374">
        <f t="shared" si="441"/>
        <v>0.970365475805813</v>
      </c>
      <c r="J1020" s="374">
        <f t="shared" si="442"/>
        <v>0.97531974390079612</v>
      </c>
      <c r="K1020" s="265" cm="1">
        <f t="array" ref="K1020">$G1020^gamma_drug4/($G1020^gamma_drug4+(AGE_50_drug4+9)^gamma_drug4)</f>
        <v>1</v>
      </c>
      <c r="L1020" s="264">
        <f t="shared" si="443"/>
        <v>1018</v>
      </c>
      <c r="M1020" s="264">
        <f t="shared" si="444"/>
        <v>-0.18725</v>
      </c>
      <c r="N1020" s="264">
        <f t="shared" si="445"/>
        <v>13.63805</v>
      </c>
      <c r="O1020" s="264">
        <f t="shared" si="446"/>
        <v>0.1237</v>
      </c>
      <c r="P1020" s="264">
        <f t="shared" si="447"/>
        <v>9.4310000000000009</v>
      </c>
      <c r="Q1020" s="264">
        <f t="shared" si="448"/>
        <v>10.306999999999999</v>
      </c>
      <c r="R1020" s="264">
        <f t="shared" si="449"/>
        <v>10.863</v>
      </c>
      <c r="S1020" s="264">
        <f t="shared" si="450"/>
        <v>11.172000000000001</v>
      </c>
      <c r="T1020" s="264">
        <f t="shared" si="451"/>
        <v>11.6675</v>
      </c>
      <c r="U1020" s="264">
        <f t="shared" si="452"/>
        <v>12.016999999999999</v>
      </c>
      <c r="V1020" s="264">
        <f t="shared" si="453"/>
        <v>12.555499999999999</v>
      </c>
      <c r="W1020" s="264">
        <f t="shared" si="454"/>
        <v>13.638</v>
      </c>
      <c r="X1020" s="264">
        <f t="shared" si="455"/>
        <v>14.834</v>
      </c>
      <c r="Y1020" s="264">
        <f t="shared" si="456"/>
        <v>15.5275</v>
      </c>
      <c r="Z1020" s="264">
        <f t="shared" si="457"/>
        <v>16.02</v>
      </c>
      <c r="AA1020" s="264">
        <f t="shared" si="458"/>
        <v>16.7835</v>
      </c>
      <c r="AB1020" s="264">
        <f t="shared" si="459"/>
        <v>17.3035</v>
      </c>
      <c r="AC1020" s="264">
        <f t="shared" si="460"/>
        <v>18.338999999999999</v>
      </c>
      <c r="AD1020" s="264">
        <f t="shared" si="461"/>
        <v>20.295499999999997</v>
      </c>
      <c r="AF1020" s="266">
        <v>1018</v>
      </c>
      <c r="AG1020" s="266">
        <v>-5.8299999999999998E-2</v>
      </c>
      <c r="AH1020" s="266">
        <v>13.9079</v>
      </c>
      <c r="AI1020" s="266">
        <v>0.11978</v>
      </c>
      <c r="AJ1020" s="266">
        <v>9.6430000000000007</v>
      </c>
      <c r="AK1020" s="266">
        <v>10.548999999999999</v>
      </c>
      <c r="AL1020" s="266">
        <v>11.119</v>
      </c>
      <c r="AM1020" s="266">
        <v>11.433999999999999</v>
      </c>
      <c r="AN1020" s="266">
        <v>11.936999999999999</v>
      </c>
      <c r="AO1020" s="266">
        <v>12.29</v>
      </c>
      <c r="AP1020" s="266">
        <v>12.831</v>
      </c>
      <c r="AQ1020" s="266">
        <v>13.907999999999999</v>
      </c>
      <c r="AR1020" s="266">
        <v>15.081</v>
      </c>
      <c r="AS1020" s="266">
        <v>15.753</v>
      </c>
      <c r="AT1020" s="266">
        <v>16.227</v>
      </c>
      <c r="AU1020" s="266">
        <v>16.956</v>
      </c>
      <c r="AV1020" s="266">
        <v>17.448</v>
      </c>
      <c r="AW1020" s="266">
        <v>18.419</v>
      </c>
      <c r="AX1020" s="266">
        <v>20.22</v>
      </c>
      <c r="BA1020" s="372">
        <v>1018</v>
      </c>
      <c r="BB1020" s="372">
        <v>-0.31619999999999998</v>
      </c>
      <c r="BC1020" s="372">
        <v>13.3682</v>
      </c>
      <c r="BD1020" s="372">
        <v>0.12762000000000001</v>
      </c>
      <c r="BE1020" s="372">
        <v>9.2189999999999994</v>
      </c>
      <c r="BF1020" s="372">
        <v>10.065</v>
      </c>
      <c r="BG1020" s="372">
        <v>10.606999999999999</v>
      </c>
      <c r="BH1020" s="372">
        <v>10.91</v>
      </c>
      <c r="BI1020" s="372">
        <v>11.398</v>
      </c>
      <c r="BJ1020" s="372">
        <v>11.744</v>
      </c>
      <c r="BK1020" s="372">
        <v>12.28</v>
      </c>
      <c r="BL1020" s="372">
        <v>13.368</v>
      </c>
      <c r="BM1020" s="372">
        <v>14.587</v>
      </c>
      <c r="BN1020" s="372">
        <v>15.302</v>
      </c>
      <c r="BO1020" s="372">
        <v>15.813000000000001</v>
      </c>
      <c r="BP1020" s="372">
        <v>16.611000000000001</v>
      </c>
      <c r="BQ1020" s="372">
        <v>17.158999999999999</v>
      </c>
      <c r="BR1020" s="372">
        <v>18.259</v>
      </c>
      <c r="BS1020" s="372">
        <v>20.370999999999999</v>
      </c>
    </row>
    <row r="1021" spans="1:71" x14ac:dyDescent="0.2">
      <c r="A1021" s="265">
        <f t="shared" si="462"/>
        <v>13.644</v>
      </c>
      <c r="B1021" s="265">
        <f t="shared" si="463"/>
        <v>12.560500000000001</v>
      </c>
      <c r="C1021" s="265">
        <f t="shared" si="440"/>
        <v>14.840499999999999</v>
      </c>
      <c r="D1021" s="265">
        <f t="shared" si="464"/>
        <v>1019</v>
      </c>
      <c r="E1021" s="373">
        <f t="shared" si="465"/>
        <v>33.478439425051334</v>
      </c>
      <c r="F1021" s="373">
        <f t="shared" si="466"/>
        <v>2.7898699520876113</v>
      </c>
      <c r="G1021" s="373">
        <f t="shared" si="467"/>
        <v>42.478439425051334</v>
      </c>
      <c r="H1021" s="374">
        <f t="shared" si="468"/>
        <v>0.99771625666445063</v>
      </c>
      <c r="I1021" s="374">
        <f t="shared" si="441"/>
        <v>0.97043259603732168</v>
      </c>
      <c r="J1021" s="374">
        <f t="shared" si="442"/>
        <v>0.97536812160733777</v>
      </c>
      <c r="K1021" s="265" cm="1">
        <f t="array" ref="K1021">$G1021^gamma_drug4/($G1021^gamma_drug4+(AGE_50_drug4+9)^gamma_drug4)</f>
        <v>1</v>
      </c>
      <c r="L1021" s="264">
        <f t="shared" si="443"/>
        <v>1019</v>
      </c>
      <c r="M1021" s="264">
        <f t="shared" si="444"/>
        <v>-0.18735000000000002</v>
      </c>
      <c r="N1021" s="264">
        <f t="shared" si="445"/>
        <v>13.64395</v>
      </c>
      <c r="O1021" s="264">
        <f t="shared" si="446"/>
        <v>0.12370999999999999</v>
      </c>
      <c r="P1021" s="264">
        <f t="shared" si="447"/>
        <v>9.4350000000000005</v>
      </c>
      <c r="Q1021" s="264">
        <f t="shared" si="448"/>
        <v>10.311500000000001</v>
      </c>
      <c r="R1021" s="264">
        <f t="shared" si="449"/>
        <v>10.8675</v>
      </c>
      <c r="S1021" s="264">
        <f t="shared" si="450"/>
        <v>11.176</v>
      </c>
      <c r="T1021" s="264">
        <f t="shared" si="451"/>
        <v>11.672499999999999</v>
      </c>
      <c r="U1021" s="264">
        <f t="shared" si="452"/>
        <v>12.022</v>
      </c>
      <c r="V1021" s="264">
        <f t="shared" si="453"/>
        <v>12.560500000000001</v>
      </c>
      <c r="W1021" s="264">
        <f t="shared" si="454"/>
        <v>13.644</v>
      </c>
      <c r="X1021" s="264">
        <f t="shared" si="455"/>
        <v>14.840499999999999</v>
      </c>
      <c r="Y1021" s="264">
        <f t="shared" si="456"/>
        <v>15.5345</v>
      </c>
      <c r="Z1021" s="264">
        <f t="shared" si="457"/>
        <v>16.026499999999999</v>
      </c>
      <c r="AA1021" s="264">
        <f t="shared" si="458"/>
        <v>16.791</v>
      </c>
      <c r="AB1021" s="264">
        <f t="shared" si="459"/>
        <v>17.311500000000002</v>
      </c>
      <c r="AC1021" s="264">
        <f t="shared" si="460"/>
        <v>18.3475</v>
      </c>
      <c r="AD1021" s="264">
        <f t="shared" si="461"/>
        <v>20.305</v>
      </c>
      <c r="AF1021" s="266">
        <v>1019</v>
      </c>
      <c r="AG1021" s="266">
        <v>-5.8400000000000001E-2</v>
      </c>
      <c r="AH1021" s="266">
        <v>13.913500000000001</v>
      </c>
      <c r="AI1021" s="266">
        <v>0.11978999999999999</v>
      </c>
      <c r="AJ1021" s="266">
        <v>9.6470000000000002</v>
      </c>
      <c r="AK1021" s="266">
        <v>10.553000000000001</v>
      </c>
      <c r="AL1021" s="266">
        <v>11.122999999999999</v>
      </c>
      <c r="AM1021" s="266">
        <v>11.438000000000001</v>
      </c>
      <c r="AN1021" s="266">
        <v>11.942</v>
      </c>
      <c r="AO1021" s="266">
        <v>12.295</v>
      </c>
      <c r="AP1021" s="266">
        <v>12.836</v>
      </c>
      <c r="AQ1021" s="266">
        <v>13.914</v>
      </c>
      <c r="AR1021" s="266">
        <v>15.087</v>
      </c>
      <c r="AS1021" s="266">
        <v>15.76</v>
      </c>
      <c r="AT1021" s="266">
        <v>16.233000000000001</v>
      </c>
      <c r="AU1021" s="266">
        <v>16.963000000000001</v>
      </c>
      <c r="AV1021" s="266">
        <v>17.456</v>
      </c>
      <c r="AW1021" s="266">
        <v>18.427</v>
      </c>
      <c r="AX1021" s="266">
        <v>20.228999999999999</v>
      </c>
      <c r="BA1021" s="372">
        <v>1019</v>
      </c>
      <c r="BB1021" s="372">
        <v>-0.31630000000000003</v>
      </c>
      <c r="BC1021" s="372">
        <v>13.3744</v>
      </c>
      <c r="BD1021" s="372">
        <v>0.12762999999999999</v>
      </c>
      <c r="BE1021" s="372">
        <v>9.2230000000000008</v>
      </c>
      <c r="BF1021" s="372">
        <v>10.07</v>
      </c>
      <c r="BG1021" s="372">
        <v>10.612</v>
      </c>
      <c r="BH1021" s="372">
        <v>10.914</v>
      </c>
      <c r="BI1021" s="372">
        <v>11.403</v>
      </c>
      <c r="BJ1021" s="372">
        <v>11.749000000000001</v>
      </c>
      <c r="BK1021" s="372">
        <v>12.285</v>
      </c>
      <c r="BL1021" s="372">
        <v>13.374000000000001</v>
      </c>
      <c r="BM1021" s="372">
        <v>14.593999999999999</v>
      </c>
      <c r="BN1021" s="372">
        <v>15.308999999999999</v>
      </c>
      <c r="BO1021" s="372">
        <v>15.82</v>
      </c>
      <c r="BP1021" s="372">
        <v>16.619</v>
      </c>
      <c r="BQ1021" s="372">
        <v>17.167000000000002</v>
      </c>
      <c r="BR1021" s="372">
        <v>18.268000000000001</v>
      </c>
      <c r="BS1021" s="372">
        <v>20.381</v>
      </c>
    </row>
    <row r="1022" spans="1:71" x14ac:dyDescent="0.2">
      <c r="A1022" s="265">
        <f t="shared" si="462"/>
        <v>13.65</v>
      </c>
      <c r="B1022" s="265">
        <f t="shared" si="463"/>
        <v>12.565999999999999</v>
      </c>
      <c r="C1022" s="265">
        <f t="shared" si="440"/>
        <v>14.8475</v>
      </c>
      <c r="D1022" s="265">
        <f t="shared" si="464"/>
        <v>1020</v>
      </c>
      <c r="E1022" s="373">
        <f t="shared" si="465"/>
        <v>33.511293634496923</v>
      </c>
      <c r="F1022" s="373">
        <f t="shared" si="466"/>
        <v>2.7926078028747434</v>
      </c>
      <c r="G1022" s="373">
        <f t="shared" si="467"/>
        <v>42.511293634496923</v>
      </c>
      <c r="H1022" s="374">
        <f t="shared" si="468"/>
        <v>0.99772390684019474</v>
      </c>
      <c r="I1022" s="374">
        <f t="shared" si="441"/>
        <v>0.97049951714556804</v>
      </c>
      <c r="J1022" s="374">
        <f t="shared" si="442"/>
        <v>0.97541636957986422</v>
      </c>
      <c r="K1022" s="265" cm="1">
        <f t="array" ref="K1022">$G1022^gamma_drug4/($G1022^gamma_drug4+(AGE_50_drug4+9)^gamma_drug4)</f>
        <v>1</v>
      </c>
      <c r="L1022" s="264">
        <f t="shared" si="443"/>
        <v>1020</v>
      </c>
      <c r="M1022" s="264">
        <f t="shared" si="444"/>
        <v>-0.18745000000000001</v>
      </c>
      <c r="N1022" s="264">
        <f t="shared" si="445"/>
        <v>13.649899999999999</v>
      </c>
      <c r="O1022" s="264">
        <f t="shared" si="446"/>
        <v>0.12373000000000001</v>
      </c>
      <c r="P1022" s="264">
        <f t="shared" si="447"/>
        <v>9.4380000000000006</v>
      </c>
      <c r="Q1022" s="264">
        <f t="shared" si="448"/>
        <v>10.3155</v>
      </c>
      <c r="R1022" s="264">
        <f t="shared" si="449"/>
        <v>10.871500000000001</v>
      </c>
      <c r="S1022" s="264">
        <f t="shared" si="450"/>
        <v>11.1805</v>
      </c>
      <c r="T1022" s="264">
        <f t="shared" si="451"/>
        <v>11.677</v>
      </c>
      <c r="U1022" s="264">
        <f t="shared" si="452"/>
        <v>12.026499999999999</v>
      </c>
      <c r="V1022" s="264">
        <f t="shared" si="453"/>
        <v>12.565999999999999</v>
      </c>
      <c r="W1022" s="264">
        <f t="shared" si="454"/>
        <v>13.65</v>
      </c>
      <c r="X1022" s="264">
        <f t="shared" si="455"/>
        <v>14.8475</v>
      </c>
      <c r="Y1022" s="264">
        <f t="shared" si="456"/>
        <v>15.542</v>
      </c>
      <c r="Z1022" s="264">
        <f t="shared" si="457"/>
        <v>16.033999999999999</v>
      </c>
      <c r="AA1022" s="264">
        <f t="shared" si="458"/>
        <v>16.799500000000002</v>
      </c>
      <c r="AB1022" s="264">
        <f t="shared" si="459"/>
        <v>17.319499999999998</v>
      </c>
      <c r="AC1022" s="264">
        <f t="shared" si="460"/>
        <v>18.3565</v>
      </c>
      <c r="AD1022" s="264">
        <f t="shared" si="461"/>
        <v>20.314999999999998</v>
      </c>
      <c r="AF1022" s="266">
        <v>1020</v>
      </c>
      <c r="AG1022" s="266">
        <v>-5.8599999999999999E-2</v>
      </c>
      <c r="AH1022" s="266">
        <v>13.9192</v>
      </c>
      <c r="AI1022" s="266">
        <v>0.11981</v>
      </c>
      <c r="AJ1022" s="266">
        <v>9.65</v>
      </c>
      <c r="AK1022" s="266">
        <v>10.557</v>
      </c>
      <c r="AL1022" s="266">
        <v>11.127000000000001</v>
      </c>
      <c r="AM1022" s="266">
        <v>11.442</v>
      </c>
      <c r="AN1022" s="266">
        <v>11.946</v>
      </c>
      <c r="AO1022" s="266">
        <v>12.298999999999999</v>
      </c>
      <c r="AP1022" s="266">
        <v>12.840999999999999</v>
      </c>
      <c r="AQ1022" s="266">
        <v>13.919</v>
      </c>
      <c r="AR1022" s="266">
        <v>15.093999999999999</v>
      </c>
      <c r="AS1022" s="266">
        <v>15.766999999999999</v>
      </c>
      <c r="AT1022" s="266">
        <v>16.239999999999998</v>
      </c>
      <c r="AU1022" s="266">
        <v>16.971</v>
      </c>
      <c r="AV1022" s="266">
        <v>17.463000000000001</v>
      </c>
      <c r="AW1022" s="266">
        <v>18.436</v>
      </c>
      <c r="AX1022" s="266">
        <v>20.238</v>
      </c>
      <c r="BA1022" s="372">
        <v>1020</v>
      </c>
      <c r="BB1022" s="372">
        <v>-0.31630000000000003</v>
      </c>
      <c r="BC1022" s="372">
        <v>13.380599999999999</v>
      </c>
      <c r="BD1022" s="372">
        <v>0.12765000000000001</v>
      </c>
      <c r="BE1022" s="372">
        <v>9.2260000000000009</v>
      </c>
      <c r="BF1022" s="372">
        <v>10.074</v>
      </c>
      <c r="BG1022" s="372">
        <v>10.616</v>
      </c>
      <c r="BH1022" s="372">
        <v>10.919</v>
      </c>
      <c r="BI1022" s="372">
        <v>11.407999999999999</v>
      </c>
      <c r="BJ1022" s="372">
        <v>11.754</v>
      </c>
      <c r="BK1022" s="372">
        <v>12.291</v>
      </c>
      <c r="BL1022" s="372">
        <v>13.381</v>
      </c>
      <c r="BM1022" s="372">
        <v>14.601000000000001</v>
      </c>
      <c r="BN1022" s="372">
        <v>15.317</v>
      </c>
      <c r="BO1022" s="372">
        <v>15.827999999999999</v>
      </c>
      <c r="BP1022" s="372">
        <v>16.628</v>
      </c>
      <c r="BQ1022" s="372">
        <v>17.175999999999998</v>
      </c>
      <c r="BR1022" s="372">
        <v>18.277000000000001</v>
      </c>
      <c r="BS1022" s="372">
        <v>20.391999999999999</v>
      </c>
    </row>
    <row r="1023" spans="1:71" x14ac:dyDescent="0.2">
      <c r="A1023" s="265">
        <f t="shared" si="462"/>
        <v>13.656000000000001</v>
      </c>
      <c r="B1023" s="265">
        <f t="shared" si="463"/>
        <v>12.571</v>
      </c>
      <c r="C1023" s="265">
        <f t="shared" si="440"/>
        <v>14.853999999999999</v>
      </c>
      <c r="D1023" s="265">
        <f t="shared" si="464"/>
        <v>1021</v>
      </c>
      <c r="E1023" s="373">
        <f t="shared" si="465"/>
        <v>33.544147843942504</v>
      </c>
      <c r="F1023" s="373">
        <f t="shared" si="466"/>
        <v>2.7953456536618755</v>
      </c>
      <c r="G1023" s="373">
        <f t="shared" si="467"/>
        <v>42.544147843942504</v>
      </c>
      <c r="H1023" s="374">
        <f t="shared" si="468"/>
        <v>0.99773152556689781</v>
      </c>
      <c r="I1023" s="374">
        <f t="shared" si="441"/>
        <v>0.9705662398536461</v>
      </c>
      <c r="J1023" s="374">
        <f t="shared" si="442"/>
        <v>0.97546448825681209</v>
      </c>
      <c r="K1023" s="265" cm="1">
        <f t="array" ref="K1023">$G1023^gamma_drug4/($G1023^gamma_drug4+(AGE_50_drug4+9)^gamma_drug4)</f>
        <v>1</v>
      </c>
      <c r="L1023" s="264">
        <f t="shared" si="443"/>
        <v>1021</v>
      </c>
      <c r="M1023" s="264">
        <f t="shared" si="444"/>
        <v>-0.18754999999999999</v>
      </c>
      <c r="N1023" s="264">
        <f t="shared" si="445"/>
        <v>13.655799999999999</v>
      </c>
      <c r="O1023" s="264">
        <f t="shared" si="446"/>
        <v>0.12375</v>
      </c>
      <c r="P1023" s="264">
        <f t="shared" si="447"/>
        <v>9.4420000000000002</v>
      </c>
      <c r="Q1023" s="264">
        <f t="shared" si="448"/>
        <v>10.3195</v>
      </c>
      <c r="R1023" s="264">
        <f t="shared" si="449"/>
        <v>10.876000000000001</v>
      </c>
      <c r="S1023" s="264">
        <f t="shared" si="450"/>
        <v>11.185499999999999</v>
      </c>
      <c r="T1023" s="264">
        <f t="shared" si="451"/>
        <v>11.682</v>
      </c>
      <c r="U1023" s="264">
        <f t="shared" si="452"/>
        <v>12.031500000000001</v>
      </c>
      <c r="V1023" s="264">
        <f t="shared" si="453"/>
        <v>12.571</v>
      </c>
      <c r="W1023" s="264">
        <f t="shared" si="454"/>
        <v>13.656000000000001</v>
      </c>
      <c r="X1023" s="264">
        <f t="shared" si="455"/>
        <v>14.853999999999999</v>
      </c>
      <c r="Y1023" s="264">
        <f t="shared" si="456"/>
        <v>15.548500000000001</v>
      </c>
      <c r="Z1023" s="264">
        <f t="shared" si="457"/>
        <v>16.041499999999999</v>
      </c>
      <c r="AA1023" s="264">
        <f t="shared" si="458"/>
        <v>16.807000000000002</v>
      </c>
      <c r="AB1023" s="264">
        <f t="shared" si="459"/>
        <v>17.327500000000001</v>
      </c>
      <c r="AC1023" s="264">
        <f t="shared" si="460"/>
        <v>18.365499999999997</v>
      </c>
      <c r="AD1023" s="264">
        <f t="shared" si="461"/>
        <v>20.325499999999998</v>
      </c>
      <c r="AF1023" s="266">
        <v>1021</v>
      </c>
      <c r="AG1023" s="266">
        <v>-5.8700000000000002E-2</v>
      </c>
      <c r="AH1023" s="266">
        <v>13.924799999999999</v>
      </c>
      <c r="AI1023" s="266">
        <v>0.11983000000000001</v>
      </c>
      <c r="AJ1023" s="266">
        <v>9.6539999999999999</v>
      </c>
      <c r="AK1023" s="266">
        <v>10.561</v>
      </c>
      <c r="AL1023" s="266">
        <v>11.131</v>
      </c>
      <c r="AM1023" s="266">
        <v>11.446999999999999</v>
      </c>
      <c r="AN1023" s="266">
        <v>11.951000000000001</v>
      </c>
      <c r="AO1023" s="266">
        <v>12.304</v>
      </c>
      <c r="AP1023" s="266">
        <v>12.846</v>
      </c>
      <c r="AQ1023" s="266">
        <v>13.925000000000001</v>
      </c>
      <c r="AR1023" s="266">
        <v>15.1</v>
      </c>
      <c r="AS1023" s="266">
        <v>15.773</v>
      </c>
      <c r="AT1023" s="266">
        <v>16.247</v>
      </c>
      <c r="AU1023" s="266">
        <v>16.978000000000002</v>
      </c>
      <c r="AV1023" s="266">
        <v>17.471</v>
      </c>
      <c r="AW1023" s="266">
        <v>18.443999999999999</v>
      </c>
      <c r="AX1023" s="266">
        <v>20.248000000000001</v>
      </c>
      <c r="BA1023" s="372">
        <v>1021</v>
      </c>
      <c r="BB1023" s="372">
        <v>-0.31640000000000001</v>
      </c>
      <c r="BC1023" s="372">
        <v>13.386799999999999</v>
      </c>
      <c r="BD1023" s="372">
        <v>0.12767000000000001</v>
      </c>
      <c r="BE1023" s="372">
        <v>9.23</v>
      </c>
      <c r="BF1023" s="372">
        <v>10.077999999999999</v>
      </c>
      <c r="BG1023" s="372">
        <v>10.621</v>
      </c>
      <c r="BH1023" s="372">
        <v>10.923999999999999</v>
      </c>
      <c r="BI1023" s="372">
        <v>11.413</v>
      </c>
      <c r="BJ1023" s="372">
        <v>11.759</v>
      </c>
      <c r="BK1023" s="372">
        <v>12.295999999999999</v>
      </c>
      <c r="BL1023" s="372">
        <v>13.387</v>
      </c>
      <c r="BM1023" s="372">
        <v>14.608000000000001</v>
      </c>
      <c r="BN1023" s="372">
        <v>15.324</v>
      </c>
      <c r="BO1023" s="372">
        <v>15.836</v>
      </c>
      <c r="BP1023" s="372">
        <v>16.635999999999999</v>
      </c>
      <c r="BQ1023" s="372">
        <v>17.184000000000001</v>
      </c>
      <c r="BR1023" s="372">
        <v>18.286999999999999</v>
      </c>
      <c r="BS1023" s="372">
        <v>20.402999999999999</v>
      </c>
    </row>
    <row r="1024" spans="1:71" x14ac:dyDescent="0.2">
      <c r="A1024" s="265">
        <f t="shared" si="462"/>
        <v>13.661999999999999</v>
      </c>
      <c r="B1024" s="265">
        <f t="shared" si="463"/>
        <v>12.576499999999999</v>
      </c>
      <c r="C1024" s="265">
        <f t="shared" si="440"/>
        <v>14.8605</v>
      </c>
      <c r="D1024" s="265">
        <f t="shared" si="464"/>
        <v>1022</v>
      </c>
      <c r="E1024" s="373">
        <f t="shared" si="465"/>
        <v>33.577002053388092</v>
      </c>
      <c r="F1024" s="373">
        <f t="shared" si="466"/>
        <v>2.7980835044490076</v>
      </c>
      <c r="G1024" s="373">
        <f t="shared" si="467"/>
        <v>42.577002053388092</v>
      </c>
      <c r="H1024" s="374">
        <f t="shared" si="468"/>
        <v>0.99773911299759166</v>
      </c>
      <c r="I1024" s="374">
        <f t="shared" si="441"/>
        <v>0.97063276488157835</v>
      </c>
      <c r="J1024" s="374">
        <f t="shared" si="442"/>
        <v>0.97551247807484232</v>
      </c>
      <c r="K1024" s="265" cm="1">
        <f t="array" ref="K1024">$G1024^gamma_drug4/($G1024^gamma_drug4+(AGE_50_drug4+9)^gamma_drug4)</f>
        <v>1</v>
      </c>
      <c r="L1024" s="264">
        <f t="shared" si="443"/>
        <v>1022</v>
      </c>
      <c r="M1024" s="264">
        <f t="shared" si="444"/>
        <v>-0.18760000000000002</v>
      </c>
      <c r="N1024" s="264">
        <f t="shared" si="445"/>
        <v>13.661799999999999</v>
      </c>
      <c r="O1024" s="264">
        <f t="shared" si="446"/>
        <v>0.12376999999999999</v>
      </c>
      <c r="P1024" s="264">
        <f t="shared" si="447"/>
        <v>9.4454999999999991</v>
      </c>
      <c r="Q1024" s="264">
        <f t="shared" si="448"/>
        <v>10.324</v>
      </c>
      <c r="R1024" s="264">
        <f t="shared" si="449"/>
        <v>10.881</v>
      </c>
      <c r="S1024" s="264">
        <f t="shared" si="450"/>
        <v>11.190000000000001</v>
      </c>
      <c r="T1024" s="264">
        <f t="shared" si="451"/>
        <v>11.686499999999999</v>
      </c>
      <c r="U1024" s="264">
        <f t="shared" si="452"/>
        <v>12.036999999999999</v>
      </c>
      <c r="V1024" s="264">
        <f t="shared" si="453"/>
        <v>12.576499999999999</v>
      </c>
      <c r="W1024" s="264">
        <f t="shared" si="454"/>
        <v>13.661999999999999</v>
      </c>
      <c r="X1024" s="264">
        <f t="shared" si="455"/>
        <v>14.8605</v>
      </c>
      <c r="Y1024" s="264">
        <f t="shared" si="456"/>
        <v>15.556000000000001</v>
      </c>
      <c r="Z1024" s="264">
        <f t="shared" si="457"/>
        <v>16.049499999999998</v>
      </c>
      <c r="AA1024" s="264">
        <f t="shared" si="458"/>
        <v>16.814999999999998</v>
      </c>
      <c r="AB1024" s="264">
        <f t="shared" si="459"/>
        <v>17.335999999999999</v>
      </c>
      <c r="AC1024" s="264">
        <f t="shared" si="460"/>
        <v>18.374499999999998</v>
      </c>
      <c r="AD1024" s="264">
        <f t="shared" si="461"/>
        <v>20.335999999999999</v>
      </c>
      <c r="AF1024" s="266">
        <v>1022</v>
      </c>
      <c r="AG1024" s="266">
        <v>-5.8799999999999998E-2</v>
      </c>
      <c r="AH1024" s="266">
        <v>13.9305</v>
      </c>
      <c r="AI1024" s="266">
        <v>0.11985</v>
      </c>
      <c r="AJ1024" s="266">
        <v>9.657</v>
      </c>
      <c r="AK1024" s="266">
        <v>10.565</v>
      </c>
      <c r="AL1024" s="266">
        <v>11.135999999999999</v>
      </c>
      <c r="AM1024" s="266">
        <v>11.451000000000001</v>
      </c>
      <c r="AN1024" s="266">
        <v>11.955</v>
      </c>
      <c r="AO1024" s="266">
        <v>12.308999999999999</v>
      </c>
      <c r="AP1024" s="266">
        <v>12.851000000000001</v>
      </c>
      <c r="AQ1024" s="266">
        <v>13.930999999999999</v>
      </c>
      <c r="AR1024" s="266">
        <v>15.106</v>
      </c>
      <c r="AS1024" s="266">
        <v>15.78</v>
      </c>
      <c r="AT1024" s="266">
        <v>16.254999999999999</v>
      </c>
      <c r="AU1024" s="266">
        <v>16.986000000000001</v>
      </c>
      <c r="AV1024" s="266">
        <v>17.478999999999999</v>
      </c>
      <c r="AW1024" s="266">
        <v>18.452999999999999</v>
      </c>
      <c r="AX1024" s="266">
        <v>20.257999999999999</v>
      </c>
      <c r="BA1024" s="372">
        <v>1022</v>
      </c>
      <c r="BB1024" s="372">
        <v>-0.31640000000000001</v>
      </c>
      <c r="BC1024" s="372">
        <v>13.3931</v>
      </c>
      <c r="BD1024" s="372">
        <v>0.12769</v>
      </c>
      <c r="BE1024" s="372">
        <v>9.234</v>
      </c>
      <c r="BF1024" s="372">
        <v>10.083</v>
      </c>
      <c r="BG1024" s="372">
        <v>10.625999999999999</v>
      </c>
      <c r="BH1024" s="372">
        <v>10.929</v>
      </c>
      <c r="BI1024" s="372">
        <v>11.417999999999999</v>
      </c>
      <c r="BJ1024" s="372">
        <v>11.765000000000001</v>
      </c>
      <c r="BK1024" s="372">
        <v>12.302</v>
      </c>
      <c r="BL1024" s="372">
        <v>13.393000000000001</v>
      </c>
      <c r="BM1024" s="372">
        <v>14.615</v>
      </c>
      <c r="BN1024" s="372">
        <v>15.332000000000001</v>
      </c>
      <c r="BO1024" s="372">
        <v>15.843999999999999</v>
      </c>
      <c r="BP1024" s="372">
        <v>16.643999999999998</v>
      </c>
      <c r="BQ1024" s="372">
        <v>17.193000000000001</v>
      </c>
      <c r="BR1024" s="372">
        <v>18.295999999999999</v>
      </c>
      <c r="BS1024" s="372">
        <v>20.414000000000001</v>
      </c>
    </row>
    <row r="1025" spans="1:71" x14ac:dyDescent="0.2">
      <c r="A1025" s="265">
        <f t="shared" si="462"/>
        <v>13.6675</v>
      </c>
      <c r="B1025" s="265">
        <f t="shared" si="463"/>
        <v>12.582000000000001</v>
      </c>
      <c r="C1025" s="265">
        <f t="shared" si="440"/>
        <v>14.8675</v>
      </c>
      <c r="D1025" s="265">
        <f t="shared" si="464"/>
        <v>1023</v>
      </c>
      <c r="E1025" s="373">
        <f t="shared" si="465"/>
        <v>33.609856262833674</v>
      </c>
      <c r="F1025" s="373">
        <f t="shared" si="466"/>
        <v>2.8008213552361396</v>
      </c>
      <c r="G1025" s="373">
        <f t="shared" si="467"/>
        <v>42.609856262833674</v>
      </c>
      <c r="H1025" s="374">
        <f t="shared" si="468"/>
        <v>0.99774666928444922</v>
      </c>
      <c r="I1025" s="374">
        <f t="shared" si="441"/>
        <v>0.97069909294632983</v>
      </c>
      <c r="J1025" s="374">
        <f t="shared" si="442"/>
        <v>0.97556033946884912</v>
      </c>
      <c r="K1025" s="265" cm="1">
        <f t="array" ref="K1025">$G1025^gamma_drug4/($G1025^gamma_drug4+(AGE_50_drug4+9)^gamma_drug4)</f>
        <v>1</v>
      </c>
      <c r="L1025" s="264">
        <f t="shared" si="443"/>
        <v>1023</v>
      </c>
      <c r="M1025" s="264">
        <f t="shared" si="444"/>
        <v>-0.18775</v>
      </c>
      <c r="N1025" s="264">
        <f t="shared" si="445"/>
        <v>13.6677</v>
      </c>
      <c r="O1025" s="264">
        <f t="shared" si="446"/>
        <v>0.12379</v>
      </c>
      <c r="P1025" s="264">
        <f t="shared" si="447"/>
        <v>9.4495000000000005</v>
      </c>
      <c r="Q1025" s="264">
        <f t="shared" si="448"/>
        <v>10.327999999999999</v>
      </c>
      <c r="R1025" s="264">
        <f t="shared" si="449"/>
        <v>10.885000000000002</v>
      </c>
      <c r="S1025" s="264">
        <f t="shared" si="450"/>
        <v>11.193999999999999</v>
      </c>
      <c r="T1025" s="264">
        <f t="shared" si="451"/>
        <v>11.691500000000001</v>
      </c>
      <c r="U1025" s="264">
        <f t="shared" si="452"/>
        <v>12.042</v>
      </c>
      <c r="V1025" s="264">
        <f t="shared" si="453"/>
        <v>12.582000000000001</v>
      </c>
      <c r="W1025" s="264">
        <f t="shared" si="454"/>
        <v>13.6675</v>
      </c>
      <c r="X1025" s="264">
        <f t="shared" si="455"/>
        <v>14.8675</v>
      </c>
      <c r="Y1025" s="264">
        <f t="shared" si="456"/>
        <v>15.563000000000001</v>
      </c>
      <c r="Z1025" s="264">
        <f t="shared" si="457"/>
        <v>16.0565</v>
      </c>
      <c r="AA1025" s="264">
        <f t="shared" si="458"/>
        <v>16.823</v>
      </c>
      <c r="AB1025" s="264">
        <f t="shared" si="459"/>
        <v>17.3445</v>
      </c>
      <c r="AC1025" s="264">
        <f t="shared" si="460"/>
        <v>18.383499999999998</v>
      </c>
      <c r="AD1025" s="264">
        <f t="shared" si="461"/>
        <v>20.346</v>
      </c>
      <c r="AF1025" s="266">
        <v>1023</v>
      </c>
      <c r="AG1025" s="266">
        <v>-5.8999999999999997E-2</v>
      </c>
      <c r="AH1025" s="266">
        <v>13.9361</v>
      </c>
      <c r="AI1025" s="266">
        <v>0.11987</v>
      </c>
      <c r="AJ1025" s="266">
        <v>9.6609999999999996</v>
      </c>
      <c r="AK1025" s="266">
        <v>10.569000000000001</v>
      </c>
      <c r="AL1025" s="266">
        <v>11.14</v>
      </c>
      <c r="AM1025" s="266">
        <v>11.455</v>
      </c>
      <c r="AN1025" s="266">
        <v>11.96</v>
      </c>
      <c r="AO1025" s="266">
        <v>12.314</v>
      </c>
      <c r="AP1025" s="266">
        <v>12.856</v>
      </c>
      <c r="AQ1025" s="266">
        <v>13.936</v>
      </c>
      <c r="AR1025" s="266">
        <v>15.113</v>
      </c>
      <c r="AS1025" s="266">
        <v>15.787000000000001</v>
      </c>
      <c r="AT1025" s="266">
        <v>16.262</v>
      </c>
      <c r="AU1025" s="266">
        <v>16.992999999999999</v>
      </c>
      <c r="AV1025" s="266">
        <v>17.486999999999998</v>
      </c>
      <c r="AW1025" s="266">
        <v>18.460999999999999</v>
      </c>
      <c r="AX1025" s="266">
        <v>20.266999999999999</v>
      </c>
      <c r="BA1025" s="372">
        <v>1023</v>
      </c>
      <c r="BB1025" s="372">
        <v>-0.3165</v>
      </c>
      <c r="BC1025" s="372">
        <v>13.3993</v>
      </c>
      <c r="BD1025" s="372">
        <v>0.12770999999999999</v>
      </c>
      <c r="BE1025" s="372">
        <v>9.2379999999999995</v>
      </c>
      <c r="BF1025" s="372">
        <v>10.087</v>
      </c>
      <c r="BG1025" s="372">
        <v>10.63</v>
      </c>
      <c r="BH1025" s="372">
        <v>10.933</v>
      </c>
      <c r="BI1025" s="372">
        <v>11.423</v>
      </c>
      <c r="BJ1025" s="372">
        <v>11.77</v>
      </c>
      <c r="BK1025" s="372">
        <v>12.308</v>
      </c>
      <c r="BL1025" s="372">
        <v>13.398999999999999</v>
      </c>
      <c r="BM1025" s="372">
        <v>14.622</v>
      </c>
      <c r="BN1025" s="372">
        <v>15.339</v>
      </c>
      <c r="BO1025" s="372">
        <v>15.851000000000001</v>
      </c>
      <c r="BP1025" s="372">
        <v>16.652999999999999</v>
      </c>
      <c r="BQ1025" s="372">
        <v>17.202000000000002</v>
      </c>
      <c r="BR1025" s="372">
        <v>18.306000000000001</v>
      </c>
      <c r="BS1025" s="372">
        <v>20.425000000000001</v>
      </c>
    </row>
    <row r="1026" spans="1:71" x14ac:dyDescent="0.2">
      <c r="A1026" s="265">
        <f t="shared" si="462"/>
        <v>13.673999999999999</v>
      </c>
      <c r="B1026" s="265">
        <f t="shared" si="463"/>
        <v>12.587</v>
      </c>
      <c r="C1026" s="265">
        <f t="shared" ref="C1026:C1089" si="469">X1026</f>
        <v>14.873999999999999</v>
      </c>
      <c r="D1026" s="265">
        <f t="shared" si="464"/>
        <v>1024</v>
      </c>
      <c r="E1026" s="373">
        <f t="shared" si="465"/>
        <v>33.642710472279262</v>
      </c>
      <c r="F1026" s="373">
        <f t="shared" si="466"/>
        <v>2.8035592060232717</v>
      </c>
      <c r="G1026" s="373">
        <f t="shared" si="467"/>
        <v>42.642710472279262</v>
      </c>
      <c r="H1026" s="374">
        <f t="shared" si="468"/>
        <v>0.99775419457878944</v>
      </c>
      <c r="I1026" s="374">
        <f t="shared" ref="I1026:I1089" si="470">$G1026^gamma_drug2/($G1026^gamma_drug2+(AGE_50_drug2+9)^gamma_drug2)</f>
        <v>0.97076522476182303</v>
      </c>
      <c r="J1026" s="374">
        <f t="shared" ref="J1026:J1089" si="471">$G1026^gamma_drug3/($G1026^gamma_drug3+(AGE_50_drug3+9)^gamma_drug3)</f>
        <v>0.97560807287196771</v>
      </c>
      <c r="K1026" s="265" cm="1">
        <f t="array" ref="K1026">$G1026^gamma_drug4/($G1026^gamma_drug4+(AGE_50_drug4+9)^gamma_drug4)</f>
        <v>1</v>
      </c>
      <c r="L1026" s="264">
        <f t="shared" ref="L1026:L1089" si="472">AVERAGE(AF1026,BA1026)</f>
        <v>1024</v>
      </c>
      <c r="M1026" s="264">
        <f t="shared" ref="M1026:M1089" si="473">AVERAGE(AG1026,BB1026)</f>
        <v>-0.18779999999999999</v>
      </c>
      <c r="N1026" s="264">
        <f t="shared" ref="N1026:N1089" si="474">AVERAGE(AH1026,BC1026)</f>
        <v>13.67365</v>
      </c>
      <c r="O1026" s="264">
        <f t="shared" ref="O1026:O1089" si="475">AVERAGE(AI1026,BD1026)</f>
        <v>0.123805</v>
      </c>
      <c r="P1026" s="264">
        <f t="shared" ref="P1026:P1089" si="476">AVERAGE(AJ1026,BE1026)</f>
        <v>9.4529999999999994</v>
      </c>
      <c r="Q1026" s="264">
        <f t="shared" ref="Q1026:Q1089" si="477">AVERAGE(AK1026,BF1026)</f>
        <v>10.332000000000001</v>
      </c>
      <c r="R1026" s="264">
        <f t="shared" ref="R1026:R1089" si="478">AVERAGE(AL1026,BG1026)</f>
        <v>10.8895</v>
      </c>
      <c r="S1026" s="264">
        <f t="shared" ref="S1026:S1089" si="479">AVERAGE(AM1026,BH1026)</f>
        <v>11.199000000000002</v>
      </c>
      <c r="T1026" s="264">
        <f t="shared" ref="T1026:T1089" si="480">AVERAGE(AN1026,BI1026)</f>
        <v>11.6965</v>
      </c>
      <c r="U1026" s="264">
        <f t="shared" ref="U1026:U1089" si="481">AVERAGE(AO1026,BJ1026)</f>
        <v>12.0465</v>
      </c>
      <c r="V1026" s="264">
        <f t="shared" ref="V1026:V1089" si="482">AVERAGE(AP1026,BK1026)</f>
        <v>12.587</v>
      </c>
      <c r="W1026" s="264">
        <f t="shared" ref="W1026:W1089" si="483">AVERAGE(AQ1026,BL1026)</f>
        <v>13.673999999999999</v>
      </c>
      <c r="X1026" s="264">
        <f t="shared" ref="X1026:X1089" si="484">AVERAGE(AR1026,BM1026)</f>
        <v>14.873999999999999</v>
      </c>
      <c r="Y1026" s="264">
        <f t="shared" ref="Y1026:Y1089" si="485">AVERAGE(AS1026,BN1026)</f>
        <v>15.57</v>
      </c>
      <c r="Z1026" s="264">
        <f t="shared" ref="Z1026:Z1089" si="486">AVERAGE(AT1026,BO1026)</f>
        <v>16.063500000000001</v>
      </c>
      <c r="AA1026" s="264">
        <f t="shared" ref="AA1026:AA1089" si="487">AVERAGE(AU1026,BP1026)</f>
        <v>16.830500000000001</v>
      </c>
      <c r="AB1026" s="264">
        <f t="shared" ref="AB1026:AB1089" si="488">AVERAGE(AV1026,BQ1026)</f>
        <v>17.352499999999999</v>
      </c>
      <c r="AC1026" s="264">
        <f t="shared" ref="AC1026:AC1089" si="489">AVERAGE(AW1026,BR1026)</f>
        <v>18.392000000000003</v>
      </c>
      <c r="AD1026" s="264">
        <f t="shared" ref="AD1026:AD1089" si="490">AVERAGE(AX1026,BS1026)</f>
        <v>20.3565</v>
      </c>
      <c r="AF1026" s="266">
        <v>1024</v>
      </c>
      <c r="AG1026" s="266">
        <v>-5.91E-2</v>
      </c>
      <c r="AH1026" s="266">
        <v>13.941800000000001</v>
      </c>
      <c r="AI1026" s="266">
        <v>0.11988</v>
      </c>
      <c r="AJ1026" s="266">
        <v>9.6639999999999997</v>
      </c>
      <c r="AK1026" s="266">
        <v>10.573</v>
      </c>
      <c r="AL1026" s="266">
        <v>11.144</v>
      </c>
      <c r="AM1026" s="266">
        <v>11.46</v>
      </c>
      <c r="AN1026" s="266">
        <v>11.965</v>
      </c>
      <c r="AO1026" s="266">
        <v>12.318</v>
      </c>
      <c r="AP1026" s="266">
        <v>12.861000000000001</v>
      </c>
      <c r="AQ1026" s="266">
        <v>13.942</v>
      </c>
      <c r="AR1026" s="266">
        <v>15.119</v>
      </c>
      <c r="AS1026" s="266">
        <v>15.792999999999999</v>
      </c>
      <c r="AT1026" s="266">
        <v>16.268000000000001</v>
      </c>
      <c r="AU1026" s="266">
        <v>17</v>
      </c>
      <c r="AV1026" s="266">
        <v>17.494</v>
      </c>
      <c r="AW1026" s="266">
        <v>18.469000000000001</v>
      </c>
      <c r="AX1026" s="266">
        <v>20.277000000000001</v>
      </c>
      <c r="BA1026" s="372">
        <v>1024</v>
      </c>
      <c r="BB1026" s="372">
        <v>-0.3165</v>
      </c>
      <c r="BC1026" s="372">
        <v>13.4055</v>
      </c>
      <c r="BD1026" s="372">
        <v>0.12773000000000001</v>
      </c>
      <c r="BE1026" s="372">
        <v>9.2420000000000009</v>
      </c>
      <c r="BF1026" s="372">
        <v>10.090999999999999</v>
      </c>
      <c r="BG1026" s="372">
        <v>10.635</v>
      </c>
      <c r="BH1026" s="372">
        <v>10.938000000000001</v>
      </c>
      <c r="BI1026" s="372">
        <v>11.428000000000001</v>
      </c>
      <c r="BJ1026" s="372">
        <v>11.775</v>
      </c>
      <c r="BK1026" s="372">
        <v>12.313000000000001</v>
      </c>
      <c r="BL1026" s="372">
        <v>13.406000000000001</v>
      </c>
      <c r="BM1026" s="372">
        <v>14.629</v>
      </c>
      <c r="BN1026" s="372">
        <v>15.347</v>
      </c>
      <c r="BO1026" s="372">
        <v>15.859</v>
      </c>
      <c r="BP1026" s="372">
        <v>16.661000000000001</v>
      </c>
      <c r="BQ1026" s="372">
        <v>17.210999999999999</v>
      </c>
      <c r="BR1026" s="372">
        <v>18.315000000000001</v>
      </c>
      <c r="BS1026" s="372">
        <v>20.436</v>
      </c>
    </row>
    <row r="1027" spans="1:71" x14ac:dyDescent="0.2">
      <c r="A1027" s="265">
        <f t="shared" ref="A1027:A1090" si="491">W1027</f>
        <v>13.679500000000001</v>
      </c>
      <c r="B1027" s="265">
        <f t="shared" ref="B1027:B1090" si="492">V1027</f>
        <v>12.592500000000001</v>
      </c>
      <c r="C1027" s="265">
        <f t="shared" si="469"/>
        <v>14.8805</v>
      </c>
      <c r="D1027" s="265">
        <f t="shared" ref="D1027:D1090" si="493">L1027</f>
        <v>1025</v>
      </c>
      <c r="E1027" s="373">
        <f t="shared" ref="E1027:E1090" si="494">D1027/(365.25/12)</f>
        <v>33.675564681724843</v>
      </c>
      <c r="F1027" s="373">
        <f t="shared" ref="F1027:F1090" si="495">D1027/365.25</f>
        <v>2.8062970568104038</v>
      </c>
      <c r="G1027" s="373">
        <f t="shared" ref="G1027:G1090" si="496">E1027+9</f>
        <v>42.675564681724843</v>
      </c>
      <c r="H1027" s="374">
        <f t="shared" ref="H1027:H1090" si="497">$G1027^gamma_drug1/(G1027^gamma+(AGE_50_drug1+9)^gamma_drug1)</f>
        <v>0.99776168903108342</v>
      </c>
      <c r="I1027" s="374">
        <f t="shared" si="470"/>
        <v>0.97083116103895239</v>
      </c>
      <c r="J1027" s="374">
        <f t="shared" si="471"/>
        <v>0.97565567871558334</v>
      </c>
      <c r="K1027" s="265" cm="1">
        <f t="array" ref="K1027">$G1027^gamma_drug4/($G1027^gamma_drug4+(AGE_50_drug4+9)^gamma_drug4)</f>
        <v>1</v>
      </c>
      <c r="L1027" s="264">
        <f t="shared" si="472"/>
        <v>1025</v>
      </c>
      <c r="M1027" s="264">
        <f t="shared" si="473"/>
        <v>-0.18795000000000001</v>
      </c>
      <c r="N1027" s="264">
        <f t="shared" si="474"/>
        <v>13.679549999999999</v>
      </c>
      <c r="O1027" s="264">
        <f t="shared" si="475"/>
        <v>0.123825</v>
      </c>
      <c r="P1027" s="264">
        <f t="shared" si="476"/>
        <v>9.4570000000000007</v>
      </c>
      <c r="Q1027" s="264">
        <f t="shared" si="477"/>
        <v>10.336500000000001</v>
      </c>
      <c r="R1027" s="264">
        <f t="shared" si="478"/>
        <v>10.8935</v>
      </c>
      <c r="S1027" s="264">
        <f t="shared" si="479"/>
        <v>11.2035</v>
      </c>
      <c r="T1027" s="264">
        <f t="shared" si="480"/>
        <v>11.701000000000001</v>
      </c>
      <c r="U1027" s="264">
        <f t="shared" si="481"/>
        <v>12.051500000000001</v>
      </c>
      <c r="V1027" s="264">
        <f t="shared" si="482"/>
        <v>12.592500000000001</v>
      </c>
      <c r="W1027" s="264">
        <f t="shared" si="483"/>
        <v>13.679500000000001</v>
      </c>
      <c r="X1027" s="264">
        <f t="shared" si="484"/>
        <v>14.8805</v>
      </c>
      <c r="Y1027" s="264">
        <f t="shared" si="485"/>
        <v>15.577</v>
      </c>
      <c r="Z1027" s="264">
        <f t="shared" si="486"/>
        <v>16.070999999999998</v>
      </c>
      <c r="AA1027" s="264">
        <f t="shared" si="487"/>
        <v>16.8385</v>
      </c>
      <c r="AB1027" s="264">
        <f t="shared" si="488"/>
        <v>17.360500000000002</v>
      </c>
      <c r="AC1027" s="264">
        <f t="shared" si="489"/>
        <v>18.401499999999999</v>
      </c>
      <c r="AD1027" s="264">
        <f t="shared" si="490"/>
        <v>20.366500000000002</v>
      </c>
      <c r="AF1027" s="266">
        <v>1025</v>
      </c>
      <c r="AG1027" s="266">
        <v>-5.9299999999999999E-2</v>
      </c>
      <c r="AH1027" s="266">
        <v>13.9474</v>
      </c>
      <c r="AI1027" s="266">
        <v>0.11990000000000001</v>
      </c>
      <c r="AJ1027" s="266">
        <v>9.6679999999999993</v>
      </c>
      <c r="AK1027" s="266">
        <v>10.577</v>
      </c>
      <c r="AL1027" s="266">
        <v>11.148</v>
      </c>
      <c r="AM1027" s="266">
        <v>11.464</v>
      </c>
      <c r="AN1027" s="266">
        <v>11.968999999999999</v>
      </c>
      <c r="AO1027" s="266">
        <v>12.323</v>
      </c>
      <c r="AP1027" s="266">
        <v>12.866</v>
      </c>
      <c r="AQ1027" s="266">
        <v>13.946999999999999</v>
      </c>
      <c r="AR1027" s="266">
        <v>15.125</v>
      </c>
      <c r="AS1027" s="266">
        <v>15.8</v>
      </c>
      <c r="AT1027" s="266">
        <v>16.274999999999999</v>
      </c>
      <c r="AU1027" s="266">
        <v>17.007999999999999</v>
      </c>
      <c r="AV1027" s="266">
        <v>17.501999999999999</v>
      </c>
      <c r="AW1027" s="266">
        <v>18.478000000000002</v>
      </c>
      <c r="AX1027" s="266">
        <v>20.286000000000001</v>
      </c>
      <c r="BA1027" s="372">
        <v>1025</v>
      </c>
      <c r="BB1027" s="372">
        <v>-0.31659999999999999</v>
      </c>
      <c r="BC1027" s="372">
        <v>13.4117</v>
      </c>
      <c r="BD1027" s="372">
        <v>0.12775</v>
      </c>
      <c r="BE1027" s="372">
        <v>9.2460000000000004</v>
      </c>
      <c r="BF1027" s="372">
        <v>10.096</v>
      </c>
      <c r="BG1027" s="372">
        <v>10.638999999999999</v>
      </c>
      <c r="BH1027" s="372">
        <v>10.943</v>
      </c>
      <c r="BI1027" s="372">
        <v>11.433</v>
      </c>
      <c r="BJ1027" s="372">
        <v>11.78</v>
      </c>
      <c r="BK1027" s="372">
        <v>12.319000000000001</v>
      </c>
      <c r="BL1027" s="372">
        <v>13.412000000000001</v>
      </c>
      <c r="BM1027" s="372">
        <v>14.635999999999999</v>
      </c>
      <c r="BN1027" s="372">
        <v>15.353999999999999</v>
      </c>
      <c r="BO1027" s="372">
        <v>15.867000000000001</v>
      </c>
      <c r="BP1027" s="372">
        <v>16.669</v>
      </c>
      <c r="BQ1027" s="372">
        <v>17.219000000000001</v>
      </c>
      <c r="BR1027" s="372">
        <v>18.324999999999999</v>
      </c>
      <c r="BS1027" s="372">
        <v>20.446999999999999</v>
      </c>
    </row>
    <row r="1028" spans="1:71" x14ac:dyDescent="0.2">
      <c r="A1028" s="265">
        <f t="shared" si="491"/>
        <v>13.685499999999999</v>
      </c>
      <c r="B1028" s="265">
        <f t="shared" si="492"/>
        <v>12.5975</v>
      </c>
      <c r="C1028" s="265">
        <f t="shared" si="469"/>
        <v>14.887499999999999</v>
      </c>
      <c r="D1028" s="265">
        <f t="shared" si="493"/>
        <v>1026</v>
      </c>
      <c r="E1028" s="373">
        <f t="shared" si="494"/>
        <v>33.708418891170432</v>
      </c>
      <c r="F1028" s="373">
        <f t="shared" si="495"/>
        <v>2.8090349075975358</v>
      </c>
      <c r="G1028" s="373">
        <f t="shared" si="496"/>
        <v>42.708418891170432</v>
      </c>
      <c r="H1028" s="374">
        <f t="shared" si="497"/>
        <v>0.99776915279095946</v>
      </c>
      <c r="I1028" s="374">
        <f t="shared" si="470"/>
        <v>0.97089690248559901</v>
      </c>
      <c r="J1028" s="374">
        <f t="shared" si="471"/>
        <v>0.97570315742933822</v>
      </c>
      <c r="K1028" s="265" cm="1">
        <f t="array" ref="K1028">$G1028^gamma_drug4/($G1028^gamma_drug4+(AGE_50_drug4+9)^gamma_drug4)</f>
        <v>1</v>
      </c>
      <c r="L1028" s="264">
        <f t="shared" si="472"/>
        <v>1026</v>
      </c>
      <c r="M1028" s="264">
        <f t="shared" si="473"/>
        <v>-0.18804999999999999</v>
      </c>
      <c r="N1028" s="264">
        <f t="shared" si="474"/>
        <v>13.685499999999999</v>
      </c>
      <c r="O1028" s="264">
        <f t="shared" si="475"/>
        <v>0.123845</v>
      </c>
      <c r="P1028" s="264">
        <f t="shared" si="476"/>
        <v>9.4600000000000009</v>
      </c>
      <c r="Q1028" s="264">
        <f t="shared" si="477"/>
        <v>10.34</v>
      </c>
      <c r="R1028" s="264">
        <f t="shared" si="478"/>
        <v>10.898</v>
      </c>
      <c r="S1028" s="264">
        <f t="shared" si="479"/>
        <v>11.208</v>
      </c>
      <c r="T1028" s="264">
        <f t="shared" si="480"/>
        <v>11.706</v>
      </c>
      <c r="U1028" s="264">
        <f t="shared" si="481"/>
        <v>12.0565</v>
      </c>
      <c r="V1028" s="264">
        <f t="shared" si="482"/>
        <v>12.5975</v>
      </c>
      <c r="W1028" s="264">
        <f t="shared" si="483"/>
        <v>13.685499999999999</v>
      </c>
      <c r="X1028" s="264">
        <f t="shared" si="484"/>
        <v>14.887499999999999</v>
      </c>
      <c r="Y1028" s="264">
        <f t="shared" si="485"/>
        <v>15.5845</v>
      </c>
      <c r="Z1028" s="264">
        <f t="shared" si="486"/>
        <v>16.079000000000001</v>
      </c>
      <c r="AA1028" s="264">
        <f t="shared" si="487"/>
        <v>16.846499999999999</v>
      </c>
      <c r="AB1028" s="264">
        <f t="shared" si="488"/>
        <v>17.369</v>
      </c>
      <c r="AC1028" s="264">
        <f t="shared" si="489"/>
        <v>18.41</v>
      </c>
      <c r="AD1028" s="264">
        <f t="shared" si="490"/>
        <v>20.376999999999999</v>
      </c>
      <c r="AF1028" s="266">
        <v>1026</v>
      </c>
      <c r="AG1028" s="266">
        <v>-5.9400000000000001E-2</v>
      </c>
      <c r="AH1028" s="266">
        <v>13.953099999999999</v>
      </c>
      <c r="AI1028" s="266">
        <v>0.11992</v>
      </c>
      <c r="AJ1028" s="266">
        <v>9.6709999999999994</v>
      </c>
      <c r="AK1028" s="266">
        <v>10.58</v>
      </c>
      <c r="AL1028" s="266">
        <v>11.151999999999999</v>
      </c>
      <c r="AM1028" s="266">
        <v>11.468</v>
      </c>
      <c r="AN1028" s="266">
        <v>11.974</v>
      </c>
      <c r="AO1028" s="266">
        <v>12.327999999999999</v>
      </c>
      <c r="AP1028" s="266">
        <v>12.871</v>
      </c>
      <c r="AQ1028" s="266">
        <v>13.952999999999999</v>
      </c>
      <c r="AR1028" s="266">
        <v>15.132</v>
      </c>
      <c r="AS1028" s="266">
        <v>15.807</v>
      </c>
      <c r="AT1028" s="266">
        <v>16.283000000000001</v>
      </c>
      <c r="AU1028" s="266">
        <v>17.015000000000001</v>
      </c>
      <c r="AV1028" s="266">
        <v>17.510000000000002</v>
      </c>
      <c r="AW1028" s="266">
        <v>18.486000000000001</v>
      </c>
      <c r="AX1028" s="266">
        <v>20.295999999999999</v>
      </c>
      <c r="BA1028" s="372">
        <v>1026</v>
      </c>
      <c r="BB1028" s="372">
        <v>-0.31669999999999998</v>
      </c>
      <c r="BC1028" s="372">
        <v>13.417899999999999</v>
      </c>
      <c r="BD1028" s="372">
        <v>0.12776999999999999</v>
      </c>
      <c r="BE1028" s="372">
        <v>9.2490000000000006</v>
      </c>
      <c r="BF1028" s="372">
        <v>10.1</v>
      </c>
      <c r="BG1028" s="372">
        <v>10.644</v>
      </c>
      <c r="BH1028" s="372">
        <v>10.948</v>
      </c>
      <c r="BI1028" s="372">
        <v>11.438000000000001</v>
      </c>
      <c r="BJ1028" s="372">
        <v>11.785</v>
      </c>
      <c r="BK1028" s="372">
        <v>12.324</v>
      </c>
      <c r="BL1028" s="372">
        <v>13.417999999999999</v>
      </c>
      <c r="BM1028" s="372">
        <v>14.643000000000001</v>
      </c>
      <c r="BN1028" s="372">
        <v>15.362</v>
      </c>
      <c r="BO1028" s="372">
        <v>15.875</v>
      </c>
      <c r="BP1028" s="372">
        <v>16.678000000000001</v>
      </c>
      <c r="BQ1028" s="372">
        <v>17.228000000000002</v>
      </c>
      <c r="BR1028" s="372">
        <v>18.334</v>
      </c>
      <c r="BS1028" s="372">
        <v>20.457999999999998</v>
      </c>
    </row>
    <row r="1029" spans="1:71" x14ac:dyDescent="0.2">
      <c r="A1029" s="265">
        <f t="shared" si="491"/>
        <v>13.6915</v>
      </c>
      <c r="B1029" s="265">
        <f t="shared" si="492"/>
        <v>12.603</v>
      </c>
      <c r="C1029" s="265">
        <f t="shared" si="469"/>
        <v>14.894</v>
      </c>
      <c r="D1029" s="265">
        <f t="shared" si="493"/>
        <v>1027</v>
      </c>
      <c r="E1029" s="373">
        <f t="shared" si="494"/>
        <v>33.741273100616013</v>
      </c>
      <c r="F1029" s="373">
        <f t="shared" si="495"/>
        <v>2.8117727583846679</v>
      </c>
      <c r="G1029" s="373">
        <f t="shared" si="496"/>
        <v>42.741273100616013</v>
      </c>
      <c r="H1029" s="374">
        <f t="shared" si="497"/>
        <v>0.9977765860072082</v>
      </c>
      <c r="I1029" s="374">
        <f t="shared" si="470"/>
        <v>0.97096244980664492</v>
      </c>
      <c r="J1029" s="374">
        <f t="shared" si="471"/>
        <v>0.97575050944114095</v>
      </c>
      <c r="K1029" s="265" cm="1">
        <f t="array" ref="K1029">$G1029^gamma_drug4/($G1029^gamma_drug4+(AGE_50_drug4+9)^gamma_drug4)</f>
        <v>1</v>
      </c>
      <c r="L1029" s="264">
        <f t="shared" si="472"/>
        <v>1027</v>
      </c>
      <c r="M1029" s="264">
        <f t="shared" si="473"/>
        <v>-0.18809999999999999</v>
      </c>
      <c r="N1029" s="264">
        <f t="shared" si="474"/>
        <v>13.69145</v>
      </c>
      <c r="O1029" s="264">
        <f t="shared" si="475"/>
        <v>0.123865</v>
      </c>
      <c r="P1029" s="264">
        <f t="shared" si="476"/>
        <v>9.4634999999999998</v>
      </c>
      <c r="Q1029" s="264">
        <f t="shared" si="477"/>
        <v>10.343999999999999</v>
      </c>
      <c r="R1029" s="264">
        <f t="shared" si="478"/>
        <v>10.9025</v>
      </c>
      <c r="S1029" s="264">
        <f t="shared" si="479"/>
        <v>11.2125</v>
      </c>
      <c r="T1029" s="264">
        <f t="shared" si="480"/>
        <v>11.7105</v>
      </c>
      <c r="U1029" s="264">
        <f t="shared" si="481"/>
        <v>12.062000000000001</v>
      </c>
      <c r="V1029" s="264">
        <f t="shared" si="482"/>
        <v>12.603</v>
      </c>
      <c r="W1029" s="264">
        <f t="shared" si="483"/>
        <v>13.6915</v>
      </c>
      <c r="X1029" s="264">
        <f t="shared" si="484"/>
        <v>14.894</v>
      </c>
      <c r="Y1029" s="264">
        <f t="shared" si="485"/>
        <v>15.5915</v>
      </c>
      <c r="Z1029" s="264">
        <f t="shared" si="486"/>
        <v>16.085999999999999</v>
      </c>
      <c r="AA1029" s="264">
        <f t="shared" si="487"/>
        <v>16.854500000000002</v>
      </c>
      <c r="AB1029" s="264">
        <f t="shared" si="488"/>
        <v>17.377499999999998</v>
      </c>
      <c r="AC1029" s="264">
        <f t="shared" si="489"/>
        <v>18.419</v>
      </c>
      <c r="AD1029" s="264">
        <f t="shared" si="490"/>
        <v>20.387500000000003</v>
      </c>
      <c r="AF1029" s="266">
        <v>1027</v>
      </c>
      <c r="AG1029" s="266">
        <v>-5.9499999999999997E-2</v>
      </c>
      <c r="AH1029" s="266">
        <v>13.9587</v>
      </c>
      <c r="AI1029" s="266">
        <v>0.11994</v>
      </c>
      <c r="AJ1029" s="266">
        <v>9.6739999999999995</v>
      </c>
      <c r="AK1029" s="266">
        <v>10.584</v>
      </c>
      <c r="AL1029" s="266">
        <v>11.156000000000001</v>
      </c>
      <c r="AM1029" s="266">
        <v>11.473000000000001</v>
      </c>
      <c r="AN1029" s="266">
        <v>11.978</v>
      </c>
      <c r="AO1029" s="266">
        <v>12.333</v>
      </c>
      <c r="AP1029" s="266">
        <v>12.875999999999999</v>
      </c>
      <c r="AQ1029" s="266">
        <v>13.959</v>
      </c>
      <c r="AR1029" s="266">
        <v>15.138</v>
      </c>
      <c r="AS1029" s="266">
        <v>15.814</v>
      </c>
      <c r="AT1029" s="266">
        <v>16.289000000000001</v>
      </c>
      <c r="AU1029" s="266">
        <v>17.023</v>
      </c>
      <c r="AV1029" s="266">
        <v>17.518000000000001</v>
      </c>
      <c r="AW1029" s="266">
        <v>18.494</v>
      </c>
      <c r="AX1029" s="266">
        <v>20.306000000000001</v>
      </c>
      <c r="BA1029" s="372">
        <v>1027</v>
      </c>
      <c r="BB1029" s="372">
        <v>-0.31669999999999998</v>
      </c>
      <c r="BC1029" s="372">
        <v>13.424200000000001</v>
      </c>
      <c r="BD1029" s="372">
        <v>0.12778999999999999</v>
      </c>
      <c r="BE1029" s="372">
        <v>9.2530000000000001</v>
      </c>
      <c r="BF1029" s="372">
        <v>10.103999999999999</v>
      </c>
      <c r="BG1029" s="372">
        <v>10.648999999999999</v>
      </c>
      <c r="BH1029" s="372">
        <v>10.952</v>
      </c>
      <c r="BI1029" s="372">
        <v>11.443</v>
      </c>
      <c r="BJ1029" s="372">
        <v>11.791</v>
      </c>
      <c r="BK1029" s="372">
        <v>12.33</v>
      </c>
      <c r="BL1029" s="372">
        <v>13.423999999999999</v>
      </c>
      <c r="BM1029" s="372">
        <v>14.65</v>
      </c>
      <c r="BN1029" s="372">
        <v>15.369</v>
      </c>
      <c r="BO1029" s="372">
        <v>15.882999999999999</v>
      </c>
      <c r="BP1029" s="372">
        <v>16.686</v>
      </c>
      <c r="BQ1029" s="372">
        <v>17.236999999999998</v>
      </c>
      <c r="BR1029" s="372">
        <v>18.344000000000001</v>
      </c>
      <c r="BS1029" s="372">
        <v>20.469000000000001</v>
      </c>
    </row>
    <row r="1030" spans="1:71" x14ac:dyDescent="0.2">
      <c r="A1030" s="265">
        <f t="shared" si="491"/>
        <v>13.696999999999999</v>
      </c>
      <c r="B1030" s="265">
        <f t="shared" si="492"/>
        <v>12.608499999999999</v>
      </c>
      <c r="C1030" s="265">
        <f t="shared" si="469"/>
        <v>14.900500000000001</v>
      </c>
      <c r="D1030" s="265">
        <f t="shared" si="493"/>
        <v>1028</v>
      </c>
      <c r="E1030" s="373">
        <f t="shared" si="494"/>
        <v>33.774127310061601</v>
      </c>
      <c r="F1030" s="373">
        <f t="shared" si="495"/>
        <v>2.8145106091718</v>
      </c>
      <c r="G1030" s="373">
        <f t="shared" si="496"/>
        <v>42.774127310061601</v>
      </c>
      <c r="H1030" s="374">
        <f t="shared" si="497"/>
        <v>0.99778398882778829</v>
      </c>
      <c r="I1030" s="374">
        <f t="shared" si="470"/>
        <v>0.97102780370398745</v>
      </c>
      <c r="J1030" s="374">
        <f t="shared" si="471"/>
        <v>0.97579773517717372</v>
      </c>
      <c r="K1030" s="265" cm="1">
        <f t="array" ref="K1030">$G1030^gamma_drug4/($G1030^gamma_drug4+(AGE_50_drug4+9)^gamma_drug4)</f>
        <v>1</v>
      </c>
      <c r="L1030" s="264">
        <f t="shared" si="472"/>
        <v>1028</v>
      </c>
      <c r="M1030" s="264">
        <f t="shared" si="473"/>
        <v>-0.18825000000000003</v>
      </c>
      <c r="N1030" s="264">
        <f t="shared" si="474"/>
        <v>13.6974</v>
      </c>
      <c r="O1030" s="264">
        <f t="shared" si="475"/>
        <v>0.123885</v>
      </c>
      <c r="P1030" s="264">
        <f t="shared" si="476"/>
        <v>9.4675000000000011</v>
      </c>
      <c r="Q1030" s="264">
        <f t="shared" si="477"/>
        <v>10.347999999999999</v>
      </c>
      <c r="R1030" s="264">
        <f t="shared" si="478"/>
        <v>10.907</v>
      </c>
      <c r="S1030" s="264">
        <f t="shared" si="479"/>
        <v>11.217000000000001</v>
      </c>
      <c r="T1030" s="264">
        <f t="shared" si="480"/>
        <v>11.7155</v>
      </c>
      <c r="U1030" s="264">
        <f t="shared" si="481"/>
        <v>12.0665</v>
      </c>
      <c r="V1030" s="264">
        <f t="shared" si="482"/>
        <v>12.608499999999999</v>
      </c>
      <c r="W1030" s="264">
        <f t="shared" si="483"/>
        <v>13.696999999999999</v>
      </c>
      <c r="X1030" s="264">
        <f t="shared" si="484"/>
        <v>14.900500000000001</v>
      </c>
      <c r="Y1030" s="264">
        <f t="shared" si="485"/>
        <v>15.598500000000001</v>
      </c>
      <c r="Z1030" s="264">
        <f t="shared" si="486"/>
        <v>16.093499999999999</v>
      </c>
      <c r="AA1030" s="264">
        <f t="shared" si="487"/>
        <v>16.862000000000002</v>
      </c>
      <c r="AB1030" s="264">
        <f t="shared" si="488"/>
        <v>17.3855</v>
      </c>
      <c r="AC1030" s="264">
        <f t="shared" si="489"/>
        <v>18.428000000000001</v>
      </c>
      <c r="AD1030" s="264">
        <f t="shared" si="490"/>
        <v>20.397500000000001</v>
      </c>
      <c r="AF1030" s="266">
        <v>1028</v>
      </c>
      <c r="AG1030" s="266">
        <v>-5.9700000000000003E-2</v>
      </c>
      <c r="AH1030" s="266">
        <v>13.964399999999999</v>
      </c>
      <c r="AI1030" s="266">
        <v>0.11996</v>
      </c>
      <c r="AJ1030" s="266">
        <v>9.6780000000000008</v>
      </c>
      <c r="AK1030" s="266">
        <v>10.587999999999999</v>
      </c>
      <c r="AL1030" s="266">
        <v>11.161</v>
      </c>
      <c r="AM1030" s="266">
        <v>11.477</v>
      </c>
      <c r="AN1030" s="266">
        <v>11.983000000000001</v>
      </c>
      <c r="AO1030" s="266">
        <v>12.337</v>
      </c>
      <c r="AP1030" s="266">
        <v>12.882</v>
      </c>
      <c r="AQ1030" s="266">
        <v>13.964</v>
      </c>
      <c r="AR1030" s="266">
        <v>15.144</v>
      </c>
      <c r="AS1030" s="266">
        <v>15.82</v>
      </c>
      <c r="AT1030" s="266">
        <v>16.297000000000001</v>
      </c>
      <c r="AU1030" s="266">
        <v>17.03</v>
      </c>
      <c r="AV1030" s="266">
        <v>17.526</v>
      </c>
      <c r="AW1030" s="266">
        <v>18.503</v>
      </c>
      <c r="AX1030" s="266">
        <v>20.315000000000001</v>
      </c>
      <c r="BA1030" s="372">
        <v>1028</v>
      </c>
      <c r="BB1030" s="372">
        <v>-0.31680000000000003</v>
      </c>
      <c r="BC1030" s="372">
        <v>13.430400000000001</v>
      </c>
      <c r="BD1030" s="372">
        <v>0.12781000000000001</v>
      </c>
      <c r="BE1030" s="372">
        <v>9.2569999999999997</v>
      </c>
      <c r="BF1030" s="372">
        <v>10.108000000000001</v>
      </c>
      <c r="BG1030" s="372">
        <v>10.653</v>
      </c>
      <c r="BH1030" s="372">
        <v>10.957000000000001</v>
      </c>
      <c r="BI1030" s="372">
        <v>11.448</v>
      </c>
      <c r="BJ1030" s="372">
        <v>11.795999999999999</v>
      </c>
      <c r="BK1030" s="372">
        <v>12.335000000000001</v>
      </c>
      <c r="BL1030" s="372">
        <v>13.43</v>
      </c>
      <c r="BM1030" s="372">
        <v>14.657</v>
      </c>
      <c r="BN1030" s="372">
        <v>15.377000000000001</v>
      </c>
      <c r="BO1030" s="372">
        <v>15.89</v>
      </c>
      <c r="BP1030" s="372">
        <v>16.693999999999999</v>
      </c>
      <c r="BQ1030" s="372">
        <v>17.245000000000001</v>
      </c>
      <c r="BR1030" s="372">
        <v>18.353000000000002</v>
      </c>
      <c r="BS1030" s="372">
        <v>20.48</v>
      </c>
    </row>
    <row r="1031" spans="1:71" x14ac:dyDescent="0.2">
      <c r="A1031" s="265">
        <f t="shared" si="491"/>
        <v>13.7035</v>
      </c>
      <c r="B1031" s="265">
        <f t="shared" si="492"/>
        <v>12.614000000000001</v>
      </c>
      <c r="C1031" s="265">
        <f t="shared" si="469"/>
        <v>14.907499999999999</v>
      </c>
      <c r="D1031" s="265">
        <f t="shared" si="493"/>
        <v>1029</v>
      </c>
      <c r="E1031" s="373">
        <f t="shared" si="494"/>
        <v>33.80698151950719</v>
      </c>
      <c r="F1031" s="373">
        <f t="shared" si="495"/>
        <v>2.817248459958932</v>
      </c>
      <c r="G1031" s="373">
        <f t="shared" si="496"/>
        <v>42.80698151950719</v>
      </c>
      <c r="H1031" s="374">
        <f t="shared" si="497"/>
        <v>0.9977913613998316</v>
      </c>
      <c r="I1031" s="374">
        <f t="shared" si="470"/>
        <v>0.97109296487655372</v>
      </c>
      <c r="J1031" s="374">
        <f t="shared" si="471"/>
        <v>0.97584483506190101</v>
      </c>
      <c r="K1031" s="265" cm="1">
        <f t="array" ref="K1031">$G1031^gamma_drug4/($G1031^gamma_drug4+(AGE_50_drug4+9)^gamma_drug4)</f>
        <v>1</v>
      </c>
      <c r="L1031" s="264">
        <f t="shared" si="472"/>
        <v>1029</v>
      </c>
      <c r="M1031" s="264">
        <f t="shared" si="473"/>
        <v>-0.18830000000000002</v>
      </c>
      <c r="N1031" s="264">
        <f t="shared" si="474"/>
        <v>13.7033</v>
      </c>
      <c r="O1031" s="264">
        <f t="shared" si="475"/>
        <v>0.1239</v>
      </c>
      <c r="P1031" s="264">
        <f t="shared" si="476"/>
        <v>9.4710000000000001</v>
      </c>
      <c r="Q1031" s="264">
        <f t="shared" si="477"/>
        <v>10.352499999999999</v>
      </c>
      <c r="R1031" s="264">
        <f t="shared" si="478"/>
        <v>10.9115</v>
      </c>
      <c r="S1031" s="264">
        <f t="shared" si="479"/>
        <v>11.221499999999999</v>
      </c>
      <c r="T1031" s="264">
        <f t="shared" si="480"/>
        <v>11.719999999999999</v>
      </c>
      <c r="U1031" s="264">
        <f t="shared" si="481"/>
        <v>12.0715</v>
      </c>
      <c r="V1031" s="264">
        <f t="shared" si="482"/>
        <v>12.614000000000001</v>
      </c>
      <c r="W1031" s="264">
        <f t="shared" si="483"/>
        <v>13.7035</v>
      </c>
      <c r="X1031" s="264">
        <f t="shared" si="484"/>
        <v>14.907499999999999</v>
      </c>
      <c r="Y1031" s="264">
        <f t="shared" si="485"/>
        <v>15.605499999999999</v>
      </c>
      <c r="Z1031" s="264">
        <f t="shared" si="486"/>
        <v>16.100999999999999</v>
      </c>
      <c r="AA1031" s="264">
        <f t="shared" si="487"/>
        <v>16.87</v>
      </c>
      <c r="AB1031" s="264">
        <f t="shared" si="488"/>
        <v>17.393500000000003</v>
      </c>
      <c r="AC1031" s="264">
        <f t="shared" si="489"/>
        <v>18.436499999999999</v>
      </c>
      <c r="AD1031" s="264">
        <f t="shared" si="490"/>
        <v>20.408000000000001</v>
      </c>
      <c r="AF1031" s="266">
        <v>1029</v>
      </c>
      <c r="AG1031" s="266">
        <v>-5.9799999999999999E-2</v>
      </c>
      <c r="AH1031" s="266">
        <v>13.97</v>
      </c>
      <c r="AI1031" s="266">
        <v>0.11998</v>
      </c>
      <c r="AJ1031" s="266">
        <v>9.6809999999999992</v>
      </c>
      <c r="AK1031" s="266">
        <v>10.592000000000001</v>
      </c>
      <c r="AL1031" s="266">
        <v>11.164999999999999</v>
      </c>
      <c r="AM1031" s="266">
        <v>11.481</v>
      </c>
      <c r="AN1031" s="266">
        <v>11.987</v>
      </c>
      <c r="AO1031" s="266">
        <v>12.342000000000001</v>
      </c>
      <c r="AP1031" s="266">
        <v>12.887</v>
      </c>
      <c r="AQ1031" s="266">
        <v>13.97</v>
      </c>
      <c r="AR1031" s="266">
        <v>15.151</v>
      </c>
      <c r="AS1031" s="266">
        <v>15.827</v>
      </c>
      <c r="AT1031" s="266">
        <v>16.303999999999998</v>
      </c>
      <c r="AU1031" s="266">
        <v>17.038</v>
      </c>
      <c r="AV1031" s="266">
        <v>17.533000000000001</v>
      </c>
      <c r="AW1031" s="266">
        <v>18.510999999999999</v>
      </c>
      <c r="AX1031" s="266">
        <v>20.324999999999999</v>
      </c>
      <c r="BA1031" s="372">
        <v>1029</v>
      </c>
      <c r="BB1031" s="372">
        <v>-0.31680000000000003</v>
      </c>
      <c r="BC1031" s="372">
        <v>13.4366</v>
      </c>
      <c r="BD1031" s="372">
        <v>0.12781999999999999</v>
      </c>
      <c r="BE1031" s="372">
        <v>9.2609999999999992</v>
      </c>
      <c r="BF1031" s="372">
        <v>10.113</v>
      </c>
      <c r="BG1031" s="372">
        <v>10.657999999999999</v>
      </c>
      <c r="BH1031" s="372">
        <v>10.962</v>
      </c>
      <c r="BI1031" s="372">
        <v>11.452999999999999</v>
      </c>
      <c r="BJ1031" s="372">
        <v>11.801</v>
      </c>
      <c r="BK1031" s="372">
        <v>12.340999999999999</v>
      </c>
      <c r="BL1031" s="372">
        <v>13.436999999999999</v>
      </c>
      <c r="BM1031" s="372">
        <v>14.664</v>
      </c>
      <c r="BN1031" s="372">
        <v>15.384</v>
      </c>
      <c r="BO1031" s="372">
        <v>15.898</v>
      </c>
      <c r="BP1031" s="372">
        <v>16.702000000000002</v>
      </c>
      <c r="BQ1031" s="372">
        <v>17.254000000000001</v>
      </c>
      <c r="BR1031" s="372">
        <v>18.361999999999998</v>
      </c>
      <c r="BS1031" s="372">
        <v>20.491</v>
      </c>
    </row>
    <row r="1032" spans="1:71" x14ac:dyDescent="0.2">
      <c r="A1032" s="265">
        <f t="shared" si="491"/>
        <v>13.7095</v>
      </c>
      <c r="B1032" s="265">
        <f t="shared" si="492"/>
        <v>12.619499999999999</v>
      </c>
      <c r="C1032" s="265">
        <f t="shared" si="469"/>
        <v>14.914</v>
      </c>
      <c r="D1032" s="265">
        <f t="shared" si="493"/>
        <v>1030</v>
      </c>
      <c r="E1032" s="373">
        <f t="shared" si="494"/>
        <v>33.839835728952771</v>
      </c>
      <c r="F1032" s="373">
        <f t="shared" si="495"/>
        <v>2.8199863107460645</v>
      </c>
      <c r="G1032" s="373">
        <f t="shared" si="496"/>
        <v>42.839835728952771</v>
      </c>
      <c r="H1032" s="374">
        <f t="shared" si="497"/>
        <v>0.99779870386964808</v>
      </c>
      <c r="I1032" s="374">
        <f t="shared" si="470"/>
        <v>0.97115793402031458</v>
      </c>
      <c r="J1032" s="374">
        <f t="shared" si="471"/>
        <v>0.97589180951807708</v>
      </c>
      <c r="K1032" s="265" cm="1">
        <f t="array" ref="K1032">$G1032^gamma_drug4/($G1032^gamma_drug4+(AGE_50_drug4+9)^gamma_drug4)</f>
        <v>1</v>
      </c>
      <c r="L1032" s="264">
        <f t="shared" si="472"/>
        <v>1030</v>
      </c>
      <c r="M1032" s="264">
        <f t="shared" si="473"/>
        <v>-0.18845000000000001</v>
      </c>
      <c r="N1032" s="264">
        <f t="shared" si="474"/>
        <v>13.709199999999999</v>
      </c>
      <c r="O1032" s="264">
        <f t="shared" si="475"/>
        <v>0.123915</v>
      </c>
      <c r="P1032" s="264">
        <f t="shared" si="476"/>
        <v>9.4750000000000014</v>
      </c>
      <c r="Q1032" s="264">
        <f t="shared" si="477"/>
        <v>10.3565</v>
      </c>
      <c r="R1032" s="264">
        <f t="shared" si="478"/>
        <v>10.915500000000002</v>
      </c>
      <c r="S1032" s="264">
        <f t="shared" si="479"/>
        <v>11.226500000000001</v>
      </c>
      <c r="T1032" s="264">
        <f t="shared" si="480"/>
        <v>11.725000000000001</v>
      </c>
      <c r="U1032" s="264">
        <f t="shared" si="481"/>
        <v>12.077</v>
      </c>
      <c r="V1032" s="264">
        <f t="shared" si="482"/>
        <v>12.619499999999999</v>
      </c>
      <c r="W1032" s="264">
        <f t="shared" si="483"/>
        <v>13.7095</v>
      </c>
      <c r="X1032" s="264">
        <f t="shared" si="484"/>
        <v>14.914</v>
      </c>
      <c r="Y1032" s="264">
        <f t="shared" si="485"/>
        <v>15.612500000000001</v>
      </c>
      <c r="Z1032" s="264">
        <f t="shared" si="486"/>
        <v>16.108000000000001</v>
      </c>
      <c r="AA1032" s="264">
        <f t="shared" si="487"/>
        <v>16.878</v>
      </c>
      <c r="AB1032" s="264">
        <f t="shared" si="488"/>
        <v>17.402000000000001</v>
      </c>
      <c r="AC1032" s="264">
        <f t="shared" si="489"/>
        <v>18.445499999999999</v>
      </c>
      <c r="AD1032" s="264">
        <f t="shared" si="490"/>
        <v>20.417999999999999</v>
      </c>
      <c r="AF1032" s="266">
        <v>1030</v>
      </c>
      <c r="AG1032" s="266">
        <v>-0.06</v>
      </c>
      <c r="AH1032" s="266">
        <v>13.9756</v>
      </c>
      <c r="AI1032" s="266">
        <v>0.11999</v>
      </c>
      <c r="AJ1032" s="266">
        <v>9.6850000000000005</v>
      </c>
      <c r="AK1032" s="266">
        <v>10.596</v>
      </c>
      <c r="AL1032" s="266">
        <v>11.169</v>
      </c>
      <c r="AM1032" s="266">
        <v>11.486000000000001</v>
      </c>
      <c r="AN1032" s="266">
        <v>11.992000000000001</v>
      </c>
      <c r="AO1032" s="266">
        <v>12.347</v>
      </c>
      <c r="AP1032" s="266">
        <v>12.891999999999999</v>
      </c>
      <c r="AQ1032" s="266">
        <v>13.976000000000001</v>
      </c>
      <c r="AR1032" s="266">
        <v>15.157</v>
      </c>
      <c r="AS1032" s="266">
        <v>15.834</v>
      </c>
      <c r="AT1032" s="266">
        <v>16.309999999999999</v>
      </c>
      <c r="AU1032" s="266">
        <v>17.045000000000002</v>
      </c>
      <c r="AV1032" s="266">
        <v>17.541</v>
      </c>
      <c r="AW1032" s="266">
        <v>18.518999999999998</v>
      </c>
      <c r="AX1032" s="266">
        <v>20.334</v>
      </c>
      <c r="BA1032" s="372">
        <v>1030</v>
      </c>
      <c r="BB1032" s="372">
        <v>-0.31690000000000002</v>
      </c>
      <c r="BC1032" s="372">
        <v>13.4428</v>
      </c>
      <c r="BD1032" s="372">
        <v>0.12784000000000001</v>
      </c>
      <c r="BE1032" s="372">
        <v>9.2650000000000006</v>
      </c>
      <c r="BF1032" s="372">
        <v>10.117000000000001</v>
      </c>
      <c r="BG1032" s="372">
        <v>10.662000000000001</v>
      </c>
      <c r="BH1032" s="372">
        <v>10.967000000000001</v>
      </c>
      <c r="BI1032" s="372">
        <v>11.458</v>
      </c>
      <c r="BJ1032" s="372">
        <v>11.807</v>
      </c>
      <c r="BK1032" s="372">
        <v>12.347</v>
      </c>
      <c r="BL1032" s="372">
        <v>13.443</v>
      </c>
      <c r="BM1032" s="372">
        <v>14.670999999999999</v>
      </c>
      <c r="BN1032" s="372">
        <v>15.391</v>
      </c>
      <c r="BO1032" s="372">
        <v>15.906000000000001</v>
      </c>
      <c r="BP1032" s="372">
        <v>16.710999999999999</v>
      </c>
      <c r="BQ1032" s="372">
        <v>17.263000000000002</v>
      </c>
      <c r="BR1032" s="372">
        <v>18.372</v>
      </c>
      <c r="BS1032" s="372">
        <v>20.501999999999999</v>
      </c>
    </row>
    <row r="1033" spans="1:71" x14ac:dyDescent="0.2">
      <c r="A1033" s="265">
        <f t="shared" si="491"/>
        <v>13.715</v>
      </c>
      <c r="B1033" s="265">
        <f t="shared" si="492"/>
        <v>12.624500000000001</v>
      </c>
      <c r="C1033" s="265">
        <f t="shared" si="469"/>
        <v>14.920500000000001</v>
      </c>
      <c r="D1033" s="265">
        <f t="shared" si="493"/>
        <v>1031</v>
      </c>
      <c r="E1033" s="373">
        <f t="shared" si="494"/>
        <v>33.872689938398359</v>
      </c>
      <c r="F1033" s="373">
        <f t="shared" si="495"/>
        <v>2.8227241615331966</v>
      </c>
      <c r="G1033" s="373">
        <f t="shared" si="496"/>
        <v>42.872689938398359</v>
      </c>
      <c r="H1033" s="374">
        <f t="shared" si="497"/>
        <v>0.99780601638273148</v>
      </c>
      <c r="I1033" s="374">
        <f t="shared" si="470"/>
        <v>0.97122271182829889</v>
      </c>
      <c r="J1033" s="374">
        <f t="shared" si="471"/>
        <v>0.97593865896675425</v>
      </c>
      <c r="K1033" s="265" cm="1">
        <f t="array" ref="K1033">$G1033^gamma_drug4/($G1033^gamma_drug4+(AGE_50_drug4+9)^gamma_drug4)</f>
        <v>1</v>
      </c>
      <c r="L1033" s="264">
        <f t="shared" si="472"/>
        <v>1031</v>
      </c>
      <c r="M1033" s="264">
        <f t="shared" si="473"/>
        <v>-0.1885</v>
      </c>
      <c r="N1033" s="264">
        <f t="shared" si="474"/>
        <v>13.71515</v>
      </c>
      <c r="O1033" s="264">
        <f t="shared" si="475"/>
        <v>0.123935</v>
      </c>
      <c r="P1033" s="264">
        <f t="shared" si="476"/>
        <v>9.4785000000000004</v>
      </c>
      <c r="Q1033" s="264">
        <f t="shared" si="477"/>
        <v>10.3605</v>
      </c>
      <c r="R1033" s="264">
        <f t="shared" si="478"/>
        <v>10.92</v>
      </c>
      <c r="S1033" s="264">
        <f t="shared" si="479"/>
        <v>11.231</v>
      </c>
      <c r="T1033" s="264">
        <f t="shared" si="480"/>
        <v>11.73</v>
      </c>
      <c r="U1033" s="264">
        <f t="shared" si="481"/>
        <v>12.082000000000001</v>
      </c>
      <c r="V1033" s="264">
        <f t="shared" si="482"/>
        <v>12.624500000000001</v>
      </c>
      <c r="W1033" s="264">
        <f t="shared" si="483"/>
        <v>13.715</v>
      </c>
      <c r="X1033" s="264">
        <f t="shared" si="484"/>
        <v>14.920500000000001</v>
      </c>
      <c r="Y1033" s="264">
        <f t="shared" si="485"/>
        <v>15.62</v>
      </c>
      <c r="Z1033" s="264">
        <f t="shared" si="486"/>
        <v>16.115500000000001</v>
      </c>
      <c r="AA1033" s="264">
        <f t="shared" si="487"/>
        <v>16.886000000000003</v>
      </c>
      <c r="AB1033" s="264">
        <f t="shared" si="488"/>
        <v>17.41</v>
      </c>
      <c r="AC1033" s="264">
        <f t="shared" si="489"/>
        <v>18.454499999999999</v>
      </c>
      <c r="AD1033" s="264">
        <f t="shared" si="490"/>
        <v>20.4285</v>
      </c>
      <c r="AF1033" s="266">
        <v>1031</v>
      </c>
      <c r="AG1033" s="266">
        <v>-6.0100000000000001E-2</v>
      </c>
      <c r="AH1033" s="266">
        <v>13.981299999999999</v>
      </c>
      <c r="AI1033" s="266">
        <v>0.12001000000000001</v>
      </c>
      <c r="AJ1033" s="266">
        <v>9.6880000000000006</v>
      </c>
      <c r="AK1033" s="266">
        <v>10.6</v>
      </c>
      <c r="AL1033" s="266">
        <v>11.173</v>
      </c>
      <c r="AM1033" s="266">
        <v>11.49</v>
      </c>
      <c r="AN1033" s="266">
        <v>11.997</v>
      </c>
      <c r="AO1033" s="266">
        <v>12.352</v>
      </c>
      <c r="AP1033" s="266">
        <v>12.897</v>
      </c>
      <c r="AQ1033" s="266">
        <v>13.981</v>
      </c>
      <c r="AR1033" s="266">
        <v>15.163</v>
      </c>
      <c r="AS1033" s="266">
        <v>15.840999999999999</v>
      </c>
      <c r="AT1033" s="266">
        <v>16.317</v>
      </c>
      <c r="AU1033" s="266">
        <v>17.053000000000001</v>
      </c>
      <c r="AV1033" s="266">
        <v>17.548999999999999</v>
      </c>
      <c r="AW1033" s="266">
        <v>18.527999999999999</v>
      </c>
      <c r="AX1033" s="266">
        <v>20.344000000000001</v>
      </c>
      <c r="BA1033" s="372">
        <v>1031</v>
      </c>
      <c r="BB1033" s="372">
        <v>-0.31690000000000002</v>
      </c>
      <c r="BC1033" s="372">
        <v>13.449</v>
      </c>
      <c r="BD1033" s="372">
        <v>0.12786</v>
      </c>
      <c r="BE1033" s="372">
        <v>9.2690000000000001</v>
      </c>
      <c r="BF1033" s="372">
        <v>10.121</v>
      </c>
      <c r="BG1033" s="372">
        <v>10.667</v>
      </c>
      <c r="BH1033" s="372">
        <v>10.972</v>
      </c>
      <c r="BI1033" s="372">
        <v>11.462999999999999</v>
      </c>
      <c r="BJ1033" s="372">
        <v>11.811999999999999</v>
      </c>
      <c r="BK1033" s="372">
        <v>12.352</v>
      </c>
      <c r="BL1033" s="372">
        <v>13.449</v>
      </c>
      <c r="BM1033" s="372">
        <v>14.678000000000001</v>
      </c>
      <c r="BN1033" s="372">
        <v>15.398999999999999</v>
      </c>
      <c r="BO1033" s="372">
        <v>15.914</v>
      </c>
      <c r="BP1033" s="372">
        <v>16.719000000000001</v>
      </c>
      <c r="BQ1033" s="372">
        <v>17.271000000000001</v>
      </c>
      <c r="BR1033" s="372">
        <v>18.381</v>
      </c>
      <c r="BS1033" s="372">
        <v>20.513000000000002</v>
      </c>
    </row>
    <row r="1034" spans="1:71" x14ac:dyDescent="0.2">
      <c r="A1034" s="265">
        <f t="shared" si="491"/>
        <v>13.721</v>
      </c>
      <c r="B1034" s="265">
        <f t="shared" si="492"/>
        <v>12.629999999999999</v>
      </c>
      <c r="C1034" s="265">
        <f t="shared" si="469"/>
        <v>14.927</v>
      </c>
      <c r="D1034" s="265">
        <f t="shared" si="493"/>
        <v>1032</v>
      </c>
      <c r="E1034" s="373">
        <f t="shared" si="494"/>
        <v>33.905544147843941</v>
      </c>
      <c r="F1034" s="373">
        <f t="shared" si="495"/>
        <v>2.8254620123203287</v>
      </c>
      <c r="G1034" s="373">
        <f t="shared" si="496"/>
        <v>42.905544147843941</v>
      </c>
      <c r="H1034" s="374">
        <f t="shared" si="497"/>
        <v>0.99781329908376404</v>
      </c>
      <c r="I1034" s="374">
        <f t="shared" si="470"/>
        <v>0.97128729899060773</v>
      </c>
      <c r="J1034" s="374">
        <f t="shared" si="471"/>
        <v>0.97598538382729072</v>
      </c>
      <c r="K1034" s="265" cm="1">
        <f t="array" ref="K1034">$G1034^gamma_drug4/($G1034^gamma_drug4+(AGE_50_drug4+9)^gamma_drug4)</f>
        <v>1</v>
      </c>
      <c r="L1034" s="264">
        <f t="shared" si="472"/>
        <v>1032</v>
      </c>
      <c r="M1034" s="264">
        <f t="shared" si="473"/>
        <v>-0.18859999999999999</v>
      </c>
      <c r="N1034" s="264">
        <f t="shared" si="474"/>
        <v>13.72105</v>
      </c>
      <c r="O1034" s="264">
        <f t="shared" si="475"/>
        <v>0.123955</v>
      </c>
      <c r="P1034" s="264">
        <f t="shared" si="476"/>
        <v>9.4819999999999993</v>
      </c>
      <c r="Q1034" s="264">
        <f t="shared" si="477"/>
        <v>10.364999999999998</v>
      </c>
      <c r="R1034" s="264">
        <f t="shared" si="478"/>
        <v>10.9245</v>
      </c>
      <c r="S1034" s="264">
        <f t="shared" si="479"/>
        <v>11.234999999999999</v>
      </c>
      <c r="T1034" s="264">
        <f t="shared" si="480"/>
        <v>11.734500000000001</v>
      </c>
      <c r="U1034" s="264">
        <f t="shared" si="481"/>
        <v>12.086500000000001</v>
      </c>
      <c r="V1034" s="264">
        <f t="shared" si="482"/>
        <v>12.629999999999999</v>
      </c>
      <c r="W1034" s="264">
        <f t="shared" si="483"/>
        <v>13.721</v>
      </c>
      <c r="X1034" s="264">
        <f t="shared" si="484"/>
        <v>14.927</v>
      </c>
      <c r="Y1034" s="264">
        <f t="shared" si="485"/>
        <v>15.6265</v>
      </c>
      <c r="Z1034" s="264">
        <f t="shared" si="486"/>
        <v>16.122500000000002</v>
      </c>
      <c r="AA1034" s="264">
        <f t="shared" si="487"/>
        <v>16.8935</v>
      </c>
      <c r="AB1034" s="264">
        <f t="shared" si="488"/>
        <v>17.417999999999999</v>
      </c>
      <c r="AC1034" s="264">
        <f t="shared" si="489"/>
        <v>18.4635</v>
      </c>
      <c r="AD1034" s="264">
        <f t="shared" si="490"/>
        <v>20.438500000000001</v>
      </c>
      <c r="AF1034" s="266">
        <v>1032</v>
      </c>
      <c r="AG1034" s="266">
        <v>-6.0199999999999997E-2</v>
      </c>
      <c r="AH1034" s="266">
        <v>13.9869</v>
      </c>
      <c r="AI1034" s="266">
        <v>0.12003</v>
      </c>
      <c r="AJ1034" s="266">
        <v>9.6920000000000002</v>
      </c>
      <c r="AK1034" s="266">
        <v>10.603999999999999</v>
      </c>
      <c r="AL1034" s="266">
        <v>11.177</v>
      </c>
      <c r="AM1034" s="266">
        <v>11.494</v>
      </c>
      <c r="AN1034" s="266">
        <v>12.000999999999999</v>
      </c>
      <c r="AO1034" s="266">
        <v>12.356</v>
      </c>
      <c r="AP1034" s="266">
        <v>12.901999999999999</v>
      </c>
      <c r="AQ1034" s="266">
        <v>13.987</v>
      </c>
      <c r="AR1034" s="266">
        <v>15.169</v>
      </c>
      <c r="AS1034" s="266">
        <v>15.847</v>
      </c>
      <c r="AT1034" s="266">
        <v>16.324000000000002</v>
      </c>
      <c r="AU1034" s="266">
        <v>17.059999999999999</v>
      </c>
      <c r="AV1034" s="266">
        <v>17.556000000000001</v>
      </c>
      <c r="AW1034" s="266">
        <v>18.536000000000001</v>
      </c>
      <c r="AX1034" s="266">
        <v>20.353000000000002</v>
      </c>
      <c r="BA1034" s="372">
        <v>1032</v>
      </c>
      <c r="BB1034" s="372">
        <v>-0.317</v>
      </c>
      <c r="BC1034" s="372">
        <v>13.4552</v>
      </c>
      <c r="BD1034" s="372">
        <v>0.12787999999999999</v>
      </c>
      <c r="BE1034" s="372">
        <v>9.2720000000000002</v>
      </c>
      <c r="BF1034" s="372">
        <v>10.125999999999999</v>
      </c>
      <c r="BG1034" s="372">
        <v>10.672000000000001</v>
      </c>
      <c r="BH1034" s="372">
        <v>10.976000000000001</v>
      </c>
      <c r="BI1034" s="372">
        <v>11.468</v>
      </c>
      <c r="BJ1034" s="372">
        <v>11.817</v>
      </c>
      <c r="BK1034" s="372">
        <v>12.358000000000001</v>
      </c>
      <c r="BL1034" s="372">
        <v>13.455</v>
      </c>
      <c r="BM1034" s="372">
        <v>14.685</v>
      </c>
      <c r="BN1034" s="372">
        <v>15.406000000000001</v>
      </c>
      <c r="BO1034" s="372">
        <v>15.920999999999999</v>
      </c>
      <c r="BP1034" s="372">
        <v>16.727</v>
      </c>
      <c r="BQ1034" s="372">
        <v>17.28</v>
      </c>
      <c r="BR1034" s="372">
        <v>18.390999999999998</v>
      </c>
      <c r="BS1034" s="372">
        <v>20.524000000000001</v>
      </c>
    </row>
    <row r="1035" spans="1:71" x14ac:dyDescent="0.2">
      <c r="A1035" s="265">
        <f t="shared" si="491"/>
        <v>13.727</v>
      </c>
      <c r="B1035" s="265">
        <f t="shared" si="492"/>
        <v>12.635</v>
      </c>
      <c r="C1035" s="265">
        <f t="shared" si="469"/>
        <v>14.934000000000001</v>
      </c>
      <c r="D1035" s="265">
        <f t="shared" si="493"/>
        <v>1033</v>
      </c>
      <c r="E1035" s="373">
        <f t="shared" si="494"/>
        <v>33.938398357289529</v>
      </c>
      <c r="F1035" s="373">
        <f t="shared" si="495"/>
        <v>2.8281998631074607</v>
      </c>
      <c r="G1035" s="373">
        <f t="shared" si="496"/>
        <v>42.938398357289529</v>
      </c>
      <c r="H1035" s="374">
        <f t="shared" si="497"/>
        <v>0.99782055211662202</v>
      </c>
      <c r="I1035" s="374">
        <f t="shared" si="470"/>
        <v>0.97135169619442818</v>
      </c>
      <c r="J1035" s="374">
        <f t="shared" si="471"/>
        <v>0.97603198451735862</v>
      </c>
      <c r="K1035" s="265" cm="1">
        <f t="array" ref="K1035">$G1035^gamma_drug4/($G1035^gamma_drug4+(AGE_50_drug4+9)^gamma_drug4)</f>
        <v>1</v>
      </c>
      <c r="L1035" s="264">
        <f t="shared" si="472"/>
        <v>1033</v>
      </c>
      <c r="M1035" s="264">
        <f t="shared" si="473"/>
        <v>-0.18870000000000001</v>
      </c>
      <c r="N1035" s="264">
        <f t="shared" si="474"/>
        <v>13.726949999999999</v>
      </c>
      <c r="O1035" s="264">
        <f t="shared" si="475"/>
        <v>0.123975</v>
      </c>
      <c r="P1035" s="264">
        <f t="shared" si="476"/>
        <v>9.4855</v>
      </c>
      <c r="Q1035" s="264">
        <f t="shared" si="477"/>
        <v>10.369</v>
      </c>
      <c r="R1035" s="264">
        <f t="shared" si="478"/>
        <v>10.9285</v>
      </c>
      <c r="S1035" s="264">
        <f t="shared" si="479"/>
        <v>11.24</v>
      </c>
      <c r="T1035" s="264">
        <f t="shared" si="480"/>
        <v>11.7395</v>
      </c>
      <c r="U1035" s="264">
        <f t="shared" si="481"/>
        <v>12.0915</v>
      </c>
      <c r="V1035" s="264">
        <f t="shared" si="482"/>
        <v>12.635</v>
      </c>
      <c r="W1035" s="264">
        <f t="shared" si="483"/>
        <v>13.727</v>
      </c>
      <c r="X1035" s="264">
        <f t="shared" si="484"/>
        <v>14.934000000000001</v>
      </c>
      <c r="Y1035" s="264">
        <f t="shared" si="485"/>
        <v>15.634</v>
      </c>
      <c r="Z1035" s="264">
        <f t="shared" si="486"/>
        <v>16.13</v>
      </c>
      <c r="AA1035" s="264">
        <f t="shared" si="487"/>
        <v>16.901499999999999</v>
      </c>
      <c r="AB1035" s="264">
        <f t="shared" si="488"/>
        <v>17.426500000000001</v>
      </c>
      <c r="AC1035" s="264">
        <f t="shared" si="489"/>
        <v>18.4725</v>
      </c>
      <c r="AD1035" s="264">
        <f t="shared" si="490"/>
        <v>20.448999999999998</v>
      </c>
      <c r="AF1035" s="266">
        <v>1033</v>
      </c>
      <c r="AG1035" s="266">
        <v>-6.0400000000000002E-2</v>
      </c>
      <c r="AH1035" s="266">
        <v>13.9925</v>
      </c>
      <c r="AI1035" s="266">
        <v>0.12005</v>
      </c>
      <c r="AJ1035" s="266">
        <v>9.6950000000000003</v>
      </c>
      <c r="AK1035" s="266">
        <v>10.608000000000001</v>
      </c>
      <c r="AL1035" s="266">
        <v>11.180999999999999</v>
      </c>
      <c r="AM1035" s="266">
        <v>11.499000000000001</v>
      </c>
      <c r="AN1035" s="266">
        <v>12.006</v>
      </c>
      <c r="AO1035" s="266">
        <v>12.361000000000001</v>
      </c>
      <c r="AP1035" s="266">
        <v>12.907</v>
      </c>
      <c r="AQ1035" s="266">
        <v>13.993</v>
      </c>
      <c r="AR1035" s="266">
        <v>15.176</v>
      </c>
      <c r="AS1035" s="266">
        <v>15.853999999999999</v>
      </c>
      <c r="AT1035" s="266">
        <v>16.331</v>
      </c>
      <c r="AU1035" s="266">
        <v>17.067</v>
      </c>
      <c r="AV1035" s="266">
        <v>17.564</v>
      </c>
      <c r="AW1035" s="266">
        <v>18.545000000000002</v>
      </c>
      <c r="AX1035" s="266">
        <v>20.363</v>
      </c>
      <c r="BA1035" s="372">
        <v>1033</v>
      </c>
      <c r="BB1035" s="372">
        <v>-0.317</v>
      </c>
      <c r="BC1035" s="372">
        <v>13.461399999999999</v>
      </c>
      <c r="BD1035" s="372">
        <v>0.12790000000000001</v>
      </c>
      <c r="BE1035" s="372">
        <v>9.2759999999999998</v>
      </c>
      <c r="BF1035" s="372">
        <v>10.130000000000001</v>
      </c>
      <c r="BG1035" s="372">
        <v>10.676</v>
      </c>
      <c r="BH1035" s="372">
        <v>10.981</v>
      </c>
      <c r="BI1035" s="372">
        <v>11.473000000000001</v>
      </c>
      <c r="BJ1035" s="372">
        <v>11.821999999999999</v>
      </c>
      <c r="BK1035" s="372">
        <v>12.363</v>
      </c>
      <c r="BL1035" s="372">
        <v>13.461</v>
      </c>
      <c r="BM1035" s="372">
        <v>14.692</v>
      </c>
      <c r="BN1035" s="372">
        <v>15.414</v>
      </c>
      <c r="BO1035" s="372">
        <v>15.929</v>
      </c>
      <c r="BP1035" s="372">
        <v>16.736000000000001</v>
      </c>
      <c r="BQ1035" s="372">
        <v>17.289000000000001</v>
      </c>
      <c r="BR1035" s="372">
        <v>18.399999999999999</v>
      </c>
      <c r="BS1035" s="372">
        <v>20.535</v>
      </c>
    </row>
    <row r="1036" spans="1:71" x14ac:dyDescent="0.2">
      <c r="A1036" s="265">
        <f t="shared" si="491"/>
        <v>13.733000000000001</v>
      </c>
      <c r="B1036" s="265">
        <f t="shared" si="492"/>
        <v>12.640499999999999</v>
      </c>
      <c r="C1036" s="265">
        <f t="shared" si="469"/>
        <v>14.9405</v>
      </c>
      <c r="D1036" s="265">
        <f t="shared" si="493"/>
        <v>1034</v>
      </c>
      <c r="E1036" s="373">
        <f t="shared" si="494"/>
        <v>33.97125256673511</v>
      </c>
      <c r="F1036" s="373">
        <f t="shared" si="495"/>
        <v>2.8309377138945928</v>
      </c>
      <c r="G1036" s="373">
        <f t="shared" si="496"/>
        <v>42.97125256673511</v>
      </c>
      <c r="H1036" s="374">
        <f t="shared" si="497"/>
        <v>0.99782777562438041</v>
      </c>
      <c r="I1036" s="374">
        <f t="shared" si="470"/>
        <v>0.97141590412404721</v>
      </c>
      <c r="J1036" s="374">
        <f t="shared" si="471"/>
        <v>0.97607846145295152</v>
      </c>
      <c r="K1036" s="265" cm="1">
        <f t="array" ref="K1036">$G1036^gamma_drug4/($G1036^gamma_drug4+(AGE_50_drug4+9)^gamma_drug4)</f>
        <v>1</v>
      </c>
      <c r="L1036" s="264">
        <f t="shared" si="472"/>
        <v>1034</v>
      </c>
      <c r="M1036" s="264">
        <f t="shared" si="473"/>
        <v>-0.1888</v>
      </c>
      <c r="N1036" s="264">
        <f t="shared" si="474"/>
        <v>13.732950000000001</v>
      </c>
      <c r="O1036" s="264">
        <f t="shared" si="475"/>
        <v>0.12399499999999999</v>
      </c>
      <c r="P1036" s="264">
        <f t="shared" si="476"/>
        <v>9.4894999999999996</v>
      </c>
      <c r="Q1036" s="264">
        <f t="shared" si="477"/>
        <v>10.3725</v>
      </c>
      <c r="R1036" s="264">
        <f t="shared" si="478"/>
        <v>10.933499999999999</v>
      </c>
      <c r="S1036" s="264">
        <f t="shared" si="479"/>
        <v>11.2445</v>
      </c>
      <c r="T1036" s="264">
        <f t="shared" si="480"/>
        <v>11.744499999999999</v>
      </c>
      <c r="U1036" s="264">
        <f t="shared" si="481"/>
        <v>12.096499999999999</v>
      </c>
      <c r="V1036" s="264">
        <f t="shared" si="482"/>
        <v>12.640499999999999</v>
      </c>
      <c r="W1036" s="264">
        <f t="shared" si="483"/>
        <v>13.733000000000001</v>
      </c>
      <c r="X1036" s="264">
        <f t="shared" si="484"/>
        <v>14.9405</v>
      </c>
      <c r="Y1036" s="264">
        <f t="shared" si="485"/>
        <v>15.641</v>
      </c>
      <c r="Z1036" s="264">
        <f t="shared" si="486"/>
        <v>16.137999999999998</v>
      </c>
      <c r="AA1036" s="264">
        <f t="shared" si="487"/>
        <v>16.909500000000001</v>
      </c>
      <c r="AB1036" s="264">
        <f t="shared" si="488"/>
        <v>17.4345</v>
      </c>
      <c r="AC1036" s="264">
        <f t="shared" si="489"/>
        <v>18.4815</v>
      </c>
      <c r="AD1036" s="264">
        <f t="shared" si="490"/>
        <v>20.459499999999998</v>
      </c>
      <c r="AF1036" s="266">
        <v>1034</v>
      </c>
      <c r="AG1036" s="266">
        <v>-6.0499999999999998E-2</v>
      </c>
      <c r="AH1036" s="266">
        <v>13.998200000000001</v>
      </c>
      <c r="AI1036" s="266">
        <v>0.12007</v>
      </c>
      <c r="AJ1036" s="266">
        <v>9.6989999999999998</v>
      </c>
      <c r="AK1036" s="266">
        <v>10.611000000000001</v>
      </c>
      <c r="AL1036" s="266">
        <v>11.186</v>
      </c>
      <c r="AM1036" s="266">
        <v>11.503</v>
      </c>
      <c r="AN1036" s="266">
        <v>12.01</v>
      </c>
      <c r="AO1036" s="266">
        <v>12.366</v>
      </c>
      <c r="AP1036" s="266">
        <v>12.912000000000001</v>
      </c>
      <c r="AQ1036" s="266">
        <v>13.997999999999999</v>
      </c>
      <c r="AR1036" s="266">
        <v>15.182</v>
      </c>
      <c r="AS1036" s="266">
        <v>15.861000000000001</v>
      </c>
      <c r="AT1036" s="266">
        <v>16.338999999999999</v>
      </c>
      <c r="AU1036" s="266">
        <v>17.074999999999999</v>
      </c>
      <c r="AV1036" s="266">
        <v>17.571999999999999</v>
      </c>
      <c r="AW1036" s="266">
        <v>18.553000000000001</v>
      </c>
      <c r="AX1036" s="266">
        <v>20.373000000000001</v>
      </c>
      <c r="BA1036" s="372">
        <v>1034</v>
      </c>
      <c r="BB1036" s="372">
        <v>-0.31709999999999999</v>
      </c>
      <c r="BC1036" s="372">
        <v>13.467700000000001</v>
      </c>
      <c r="BD1036" s="372">
        <v>0.12792000000000001</v>
      </c>
      <c r="BE1036" s="372">
        <v>9.2799999999999994</v>
      </c>
      <c r="BF1036" s="372">
        <v>10.134</v>
      </c>
      <c r="BG1036" s="372">
        <v>10.680999999999999</v>
      </c>
      <c r="BH1036" s="372">
        <v>10.986000000000001</v>
      </c>
      <c r="BI1036" s="372">
        <v>11.478999999999999</v>
      </c>
      <c r="BJ1036" s="372">
        <v>11.827</v>
      </c>
      <c r="BK1036" s="372">
        <v>12.369</v>
      </c>
      <c r="BL1036" s="372">
        <v>13.468</v>
      </c>
      <c r="BM1036" s="372">
        <v>14.699</v>
      </c>
      <c r="BN1036" s="372">
        <v>15.420999999999999</v>
      </c>
      <c r="BO1036" s="372">
        <v>15.936999999999999</v>
      </c>
      <c r="BP1036" s="372">
        <v>16.744</v>
      </c>
      <c r="BQ1036" s="372">
        <v>17.297000000000001</v>
      </c>
      <c r="BR1036" s="372">
        <v>18.41</v>
      </c>
      <c r="BS1036" s="372">
        <v>20.545999999999999</v>
      </c>
    </row>
    <row r="1037" spans="1:71" x14ac:dyDescent="0.2">
      <c r="A1037" s="265">
        <f t="shared" si="491"/>
        <v>13.739000000000001</v>
      </c>
      <c r="B1037" s="265">
        <f t="shared" si="492"/>
        <v>12.6455</v>
      </c>
      <c r="C1037" s="265">
        <f t="shared" si="469"/>
        <v>14.946999999999999</v>
      </c>
      <c r="D1037" s="265">
        <f t="shared" si="493"/>
        <v>1035</v>
      </c>
      <c r="E1037" s="373">
        <f t="shared" si="494"/>
        <v>34.004106776180699</v>
      </c>
      <c r="F1037" s="373">
        <f t="shared" si="495"/>
        <v>2.8336755646817249</v>
      </c>
      <c r="G1037" s="373">
        <f t="shared" si="496"/>
        <v>43.004106776180699</v>
      </c>
      <c r="H1037" s="374">
        <f t="shared" si="497"/>
        <v>0.99783496974931829</v>
      </c>
      <c r="I1037" s="374">
        <f t="shared" si="470"/>
        <v>0.97147992346086576</v>
      </c>
      <c r="J1037" s="374">
        <f t="shared" si="471"/>
        <v>0.97612481504839255</v>
      </c>
      <c r="K1037" s="265" cm="1">
        <f t="array" ref="K1037">$G1037^gamma_drug4/($G1037^gamma_drug4+(AGE_50_drug4+9)^gamma_drug4)</f>
        <v>1</v>
      </c>
      <c r="L1037" s="264">
        <f t="shared" si="472"/>
        <v>1035</v>
      </c>
      <c r="M1037" s="264">
        <f t="shared" si="473"/>
        <v>-0.18889999999999998</v>
      </c>
      <c r="N1037" s="264">
        <f t="shared" si="474"/>
        <v>13.738849999999999</v>
      </c>
      <c r="O1037" s="264">
        <f t="shared" si="475"/>
        <v>0.12401000000000001</v>
      </c>
      <c r="P1037" s="264">
        <f t="shared" si="476"/>
        <v>9.4930000000000003</v>
      </c>
      <c r="Q1037" s="264">
        <f t="shared" si="477"/>
        <v>10.3775</v>
      </c>
      <c r="R1037" s="264">
        <f t="shared" si="478"/>
        <v>10.9375</v>
      </c>
      <c r="S1037" s="264">
        <f t="shared" si="479"/>
        <v>11.248999999999999</v>
      </c>
      <c r="T1037" s="264">
        <f t="shared" si="480"/>
        <v>11.749500000000001</v>
      </c>
      <c r="U1037" s="264">
        <f t="shared" si="481"/>
        <v>12.102</v>
      </c>
      <c r="V1037" s="264">
        <f t="shared" si="482"/>
        <v>12.6455</v>
      </c>
      <c r="W1037" s="264">
        <f t="shared" si="483"/>
        <v>13.739000000000001</v>
      </c>
      <c r="X1037" s="264">
        <f t="shared" si="484"/>
        <v>14.946999999999999</v>
      </c>
      <c r="Y1037" s="264">
        <f t="shared" si="485"/>
        <v>15.648</v>
      </c>
      <c r="Z1037" s="264">
        <f t="shared" si="486"/>
        <v>16.145</v>
      </c>
      <c r="AA1037" s="264">
        <f t="shared" si="487"/>
        <v>16.917000000000002</v>
      </c>
      <c r="AB1037" s="264">
        <f t="shared" si="488"/>
        <v>17.442999999999998</v>
      </c>
      <c r="AC1037" s="264">
        <f t="shared" si="489"/>
        <v>18.490000000000002</v>
      </c>
      <c r="AD1037" s="264">
        <f t="shared" si="490"/>
        <v>20.4695</v>
      </c>
      <c r="AF1037" s="266">
        <v>1035</v>
      </c>
      <c r="AG1037" s="266">
        <v>-6.0699999999999997E-2</v>
      </c>
      <c r="AH1037" s="266">
        <v>14.0038</v>
      </c>
      <c r="AI1037" s="266">
        <v>0.12008000000000001</v>
      </c>
      <c r="AJ1037" s="266">
        <v>9.702</v>
      </c>
      <c r="AK1037" s="266">
        <v>10.616</v>
      </c>
      <c r="AL1037" s="266">
        <v>11.19</v>
      </c>
      <c r="AM1037" s="266">
        <v>11.507</v>
      </c>
      <c r="AN1037" s="266">
        <v>12.015000000000001</v>
      </c>
      <c r="AO1037" s="266">
        <v>12.371</v>
      </c>
      <c r="AP1037" s="266">
        <v>12.917</v>
      </c>
      <c r="AQ1037" s="266">
        <v>14.004</v>
      </c>
      <c r="AR1037" s="266">
        <v>15.188000000000001</v>
      </c>
      <c r="AS1037" s="266">
        <v>15.867000000000001</v>
      </c>
      <c r="AT1037" s="266">
        <v>16.344999999999999</v>
      </c>
      <c r="AU1037" s="266">
        <v>17.082000000000001</v>
      </c>
      <c r="AV1037" s="266">
        <v>17.579999999999998</v>
      </c>
      <c r="AW1037" s="266">
        <v>18.561</v>
      </c>
      <c r="AX1037" s="266">
        <v>20.382000000000001</v>
      </c>
      <c r="BA1037" s="372">
        <v>1035</v>
      </c>
      <c r="BB1037" s="372">
        <v>-0.31709999999999999</v>
      </c>
      <c r="BC1037" s="372">
        <v>13.4739</v>
      </c>
      <c r="BD1037" s="372">
        <v>0.12794</v>
      </c>
      <c r="BE1037" s="372">
        <v>9.2840000000000007</v>
      </c>
      <c r="BF1037" s="372">
        <v>10.138999999999999</v>
      </c>
      <c r="BG1037" s="372">
        <v>10.685</v>
      </c>
      <c r="BH1037" s="372">
        <v>10.991</v>
      </c>
      <c r="BI1037" s="372">
        <v>11.484</v>
      </c>
      <c r="BJ1037" s="372">
        <v>11.833</v>
      </c>
      <c r="BK1037" s="372">
        <v>12.374000000000001</v>
      </c>
      <c r="BL1037" s="372">
        <v>13.474</v>
      </c>
      <c r="BM1037" s="372">
        <v>14.706</v>
      </c>
      <c r="BN1037" s="372">
        <v>15.429</v>
      </c>
      <c r="BO1037" s="372">
        <v>15.945</v>
      </c>
      <c r="BP1037" s="372">
        <v>16.751999999999999</v>
      </c>
      <c r="BQ1037" s="372">
        <v>17.306000000000001</v>
      </c>
      <c r="BR1037" s="372">
        <v>18.419</v>
      </c>
      <c r="BS1037" s="372">
        <v>20.556999999999999</v>
      </c>
    </row>
    <row r="1038" spans="1:71" x14ac:dyDescent="0.2">
      <c r="A1038" s="265">
        <f t="shared" si="491"/>
        <v>13.7445</v>
      </c>
      <c r="B1038" s="265">
        <f t="shared" si="492"/>
        <v>12.651</v>
      </c>
      <c r="C1038" s="265">
        <f t="shared" si="469"/>
        <v>14.954000000000001</v>
      </c>
      <c r="D1038" s="265">
        <f t="shared" si="493"/>
        <v>1036</v>
      </c>
      <c r="E1038" s="373">
        <f t="shared" si="494"/>
        <v>34.036960985626287</v>
      </c>
      <c r="F1038" s="373">
        <f t="shared" si="495"/>
        <v>2.8364134154688569</v>
      </c>
      <c r="G1038" s="373">
        <f t="shared" si="496"/>
        <v>43.036960985626287</v>
      </c>
      <c r="H1038" s="374">
        <f t="shared" si="497"/>
        <v>0.99784213463292359</v>
      </c>
      <c r="I1038" s="374">
        <f t="shared" si="470"/>
        <v>0.97154375488341238</v>
      </c>
      <c r="J1038" s="374">
        <f t="shared" si="471"/>
        <v>0.97617104571634206</v>
      </c>
      <c r="K1038" s="265" cm="1">
        <f t="array" ref="K1038">$G1038^gamma_drug4/($G1038^gamma_drug4+(AGE_50_drug4+9)^gamma_drug4)</f>
        <v>1</v>
      </c>
      <c r="L1038" s="264">
        <f t="shared" si="472"/>
        <v>1036</v>
      </c>
      <c r="M1038" s="264">
        <f t="shared" si="473"/>
        <v>-0.189</v>
      </c>
      <c r="N1038" s="264">
        <f t="shared" si="474"/>
        <v>13.74475</v>
      </c>
      <c r="O1038" s="264">
        <f t="shared" si="475"/>
        <v>0.12403</v>
      </c>
      <c r="P1038" s="264">
        <f t="shared" si="476"/>
        <v>9.4969999999999999</v>
      </c>
      <c r="Q1038" s="264">
        <f t="shared" si="477"/>
        <v>10.381</v>
      </c>
      <c r="R1038" s="264">
        <f t="shared" si="478"/>
        <v>10.942</v>
      </c>
      <c r="S1038" s="264">
        <f t="shared" si="479"/>
        <v>11.253499999999999</v>
      </c>
      <c r="T1038" s="264">
        <f t="shared" si="480"/>
        <v>11.754000000000001</v>
      </c>
      <c r="U1038" s="264">
        <f t="shared" si="481"/>
        <v>12.106999999999999</v>
      </c>
      <c r="V1038" s="264">
        <f t="shared" si="482"/>
        <v>12.651</v>
      </c>
      <c r="W1038" s="264">
        <f t="shared" si="483"/>
        <v>13.7445</v>
      </c>
      <c r="X1038" s="264">
        <f t="shared" si="484"/>
        <v>14.954000000000001</v>
      </c>
      <c r="Y1038" s="264">
        <f t="shared" si="485"/>
        <v>15.655000000000001</v>
      </c>
      <c r="Z1038" s="264">
        <f t="shared" si="486"/>
        <v>16.1525</v>
      </c>
      <c r="AA1038" s="264">
        <f t="shared" si="487"/>
        <v>16.9255</v>
      </c>
      <c r="AB1038" s="264">
        <f t="shared" si="488"/>
        <v>17.451000000000001</v>
      </c>
      <c r="AC1038" s="264">
        <f t="shared" si="489"/>
        <v>18.499499999999998</v>
      </c>
      <c r="AD1038" s="264">
        <f t="shared" si="490"/>
        <v>20.479500000000002</v>
      </c>
      <c r="AF1038" s="266">
        <v>1036</v>
      </c>
      <c r="AG1038" s="266">
        <v>-6.08E-2</v>
      </c>
      <c r="AH1038" s="266">
        <v>14.009399999999999</v>
      </c>
      <c r="AI1038" s="266">
        <v>0.1201</v>
      </c>
      <c r="AJ1038" s="266">
        <v>9.7059999999999995</v>
      </c>
      <c r="AK1038" s="266">
        <v>10.619</v>
      </c>
      <c r="AL1038" s="266">
        <v>11.194000000000001</v>
      </c>
      <c r="AM1038" s="266">
        <v>11.512</v>
      </c>
      <c r="AN1038" s="266">
        <v>12.019</v>
      </c>
      <c r="AO1038" s="266">
        <v>12.375999999999999</v>
      </c>
      <c r="AP1038" s="266">
        <v>12.922000000000001</v>
      </c>
      <c r="AQ1038" s="266">
        <v>14.009</v>
      </c>
      <c r="AR1038" s="266">
        <v>15.195</v>
      </c>
      <c r="AS1038" s="266">
        <v>15.874000000000001</v>
      </c>
      <c r="AT1038" s="266">
        <v>16.352</v>
      </c>
      <c r="AU1038" s="266">
        <v>17.09</v>
      </c>
      <c r="AV1038" s="266">
        <v>17.587</v>
      </c>
      <c r="AW1038" s="266">
        <v>18.57</v>
      </c>
      <c r="AX1038" s="266">
        <v>20.390999999999998</v>
      </c>
      <c r="BA1038" s="372">
        <v>1036</v>
      </c>
      <c r="BB1038" s="372">
        <v>-0.31719999999999998</v>
      </c>
      <c r="BC1038" s="372">
        <v>13.4801</v>
      </c>
      <c r="BD1038" s="372">
        <v>0.12795999999999999</v>
      </c>
      <c r="BE1038" s="372">
        <v>9.2880000000000003</v>
      </c>
      <c r="BF1038" s="372">
        <v>10.143000000000001</v>
      </c>
      <c r="BG1038" s="372">
        <v>10.69</v>
      </c>
      <c r="BH1038" s="372">
        <v>10.994999999999999</v>
      </c>
      <c r="BI1038" s="372">
        <v>11.489000000000001</v>
      </c>
      <c r="BJ1038" s="372">
        <v>11.837999999999999</v>
      </c>
      <c r="BK1038" s="372">
        <v>12.38</v>
      </c>
      <c r="BL1038" s="372">
        <v>13.48</v>
      </c>
      <c r="BM1038" s="372">
        <v>14.712999999999999</v>
      </c>
      <c r="BN1038" s="372">
        <v>15.436</v>
      </c>
      <c r="BO1038" s="372">
        <v>15.952999999999999</v>
      </c>
      <c r="BP1038" s="372">
        <v>16.760999999999999</v>
      </c>
      <c r="BQ1038" s="372">
        <v>17.315000000000001</v>
      </c>
      <c r="BR1038" s="372">
        <v>18.428999999999998</v>
      </c>
      <c r="BS1038" s="372">
        <v>20.568000000000001</v>
      </c>
    </row>
    <row r="1039" spans="1:71" x14ac:dyDescent="0.2">
      <c r="A1039" s="265">
        <f t="shared" si="491"/>
        <v>13.750500000000001</v>
      </c>
      <c r="B1039" s="265">
        <f t="shared" si="492"/>
        <v>12.655999999999999</v>
      </c>
      <c r="C1039" s="265">
        <f t="shared" si="469"/>
        <v>14.9605</v>
      </c>
      <c r="D1039" s="265">
        <f t="shared" si="493"/>
        <v>1037</v>
      </c>
      <c r="E1039" s="373">
        <f t="shared" si="494"/>
        <v>34.069815195071868</v>
      </c>
      <c r="F1039" s="373">
        <f t="shared" si="495"/>
        <v>2.839151266255989</v>
      </c>
      <c r="G1039" s="373">
        <f t="shared" si="496"/>
        <v>43.069815195071868</v>
      </c>
      <c r="H1039" s="374">
        <f t="shared" si="497"/>
        <v>0.9978492704158981</v>
      </c>
      <c r="I1039" s="374">
        <f t="shared" si="470"/>
        <v>0.97160739906735694</v>
      </c>
      <c r="J1039" s="374">
        <f t="shared" si="471"/>
        <v>0.9762171538678055</v>
      </c>
      <c r="K1039" s="265" cm="1">
        <f t="array" ref="K1039">$G1039^gamma_drug4/($G1039^gamma_drug4+(AGE_50_drug4+9)^gamma_drug4)</f>
        <v>1</v>
      </c>
      <c r="L1039" s="264">
        <f t="shared" si="472"/>
        <v>1037</v>
      </c>
      <c r="M1039" s="264">
        <f t="shared" si="473"/>
        <v>-0.18905</v>
      </c>
      <c r="N1039" s="264">
        <f t="shared" si="474"/>
        <v>13.75065</v>
      </c>
      <c r="O1039" s="264">
        <f t="shared" si="475"/>
        <v>0.12405000000000001</v>
      </c>
      <c r="P1039" s="264">
        <f t="shared" si="476"/>
        <v>9.5</v>
      </c>
      <c r="Q1039" s="264">
        <f t="shared" si="477"/>
        <v>10.385</v>
      </c>
      <c r="R1039" s="264">
        <f t="shared" si="478"/>
        <v>10.946000000000002</v>
      </c>
      <c r="S1039" s="264">
        <f t="shared" si="479"/>
        <v>11.257999999999999</v>
      </c>
      <c r="T1039" s="264">
        <f t="shared" si="480"/>
        <v>11.759</v>
      </c>
      <c r="U1039" s="264">
        <f t="shared" si="481"/>
        <v>12.111499999999999</v>
      </c>
      <c r="V1039" s="264">
        <f t="shared" si="482"/>
        <v>12.655999999999999</v>
      </c>
      <c r="W1039" s="264">
        <f t="shared" si="483"/>
        <v>13.750500000000001</v>
      </c>
      <c r="X1039" s="264">
        <f t="shared" si="484"/>
        <v>14.9605</v>
      </c>
      <c r="Y1039" s="264">
        <f t="shared" si="485"/>
        <v>15.662500000000001</v>
      </c>
      <c r="Z1039" s="264">
        <f t="shared" si="486"/>
        <v>16.159500000000001</v>
      </c>
      <c r="AA1039" s="264">
        <f t="shared" si="487"/>
        <v>16.933</v>
      </c>
      <c r="AB1039" s="264">
        <f t="shared" si="488"/>
        <v>17.459</v>
      </c>
      <c r="AC1039" s="264">
        <f t="shared" si="489"/>
        <v>18.507999999999999</v>
      </c>
      <c r="AD1039" s="264">
        <f t="shared" si="490"/>
        <v>20.490000000000002</v>
      </c>
      <c r="AF1039" s="266">
        <v>1037</v>
      </c>
      <c r="AG1039" s="266">
        <v>-6.0900000000000003E-2</v>
      </c>
      <c r="AH1039" s="266">
        <v>14.015000000000001</v>
      </c>
      <c r="AI1039" s="266">
        <v>0.12012</v>
      </c>
      <c r="AJ1039" s="266">
        <v>9.7089999999999996</v>
      </c>
      <c r="AK1039" s="266">
        <v>10.622999999999999</v>
      </c>
      <c r="AL1039" s="266">
        <v>11.198</v>
      </c>
      <c r="AM1039" s="266">
        <v>11.516</v>
      </c>
      <c r="AN1039" s="266">
        <v>12.023999999999999</v>
      </c>
      <c r="AO1039" s="266">
        <v>12.38</v>
      </c>
      <c r="AP1039" s="266">
        <v>12.927</v>
      </c>
      <c r="AQ1039" s="266">
        <v>14.015000000000001</v>
      </c>
      <c r="AR1039" s="266">
        <v>15.201000000000001</v>
      </c>
      <c r="AS1039" s="266">
        <v>15.881</v>
      </c>
      <c r="AT1039" s="266">
        <v>16.359000000000002</v>
      </c>
      <c r="AU1039" s="266">
        <v>17.097000000000001</v>
      </c>
      <c r="AV1039" s="266">
        <v>17.594999999999999</v>
      </c>
      <c r="AW1039" s="266">
        <v>18.577999999999999</v>
      </c>
      <c r="AX1039" s="266">
        <v>20.401</v>
      </c>
      <c r="BA1039" s="372">
        <v>1037</v>
      </c>
      <c r="BB1039" s="372">
        <v>-0.31719999999999998</v>
      </c>
      <c r="BC1039" s="372">
        <v>13.4863</v>
      </c>
      <c r="BD1039" s="372">
        <v>0.12798000000000001</v>
      </c>
      <c r="BE1039" s="372">
        <v>9.2910000000000004</v>
      </c>
      <c r="BF1039" s="372">
        <v>10.147</v>
      </c>
      <c r="BG1039" s="372">
        <v>10.694000000000001</v>
      </c>
      <c r="BH1039" s="372">
        <v>11</v>
      </c>
      <c r="BI1039" s="372">
        <v>11.494</v>
      </c>
      <c r="BJ1039" s="372">
        <v>11.843</v>
      </c>
      <c r="BK1039" s="372">
        <v>12.385</v>
      </c>
      <c r="BL1039" s="372">
        <v>13.486000000000001</v>
      </c>
      <c r="BM1039" s="372">
        <v>14.72</v>
      </c>
      <c r="BN1039" s="372">
        <v>15.444000000000001</v>
      </c>
      <c r="BO1039" s="372">
        <v>15.96</v>
      </c>
      <c r="BP1039" s="372">
        <v>16.768999999999998</v>
      </c>
      <c r="BQ1039" s="372">
        <v>17.323</v>
      </c>
      <c r="BR1039" s="372">
        <v>18.437999999999999</v>
      </c>
      <c r="BS1039" s="372">
        <v>20.579000000000001</v>
      </c>
    </row>
    <row r="1040" spans="1:71" x14ac:dyDescent="0.2">
      <c r="A1040" s="265">
        <f t="shared" si="491"/>
        <v>13.757000000000001</v>
      </c>
      <c r="B1040" s="265">
        <f t="shared" si="492"/>
        <v>12.6615</v>
      </c>
      <c r="C1040" s="265">
        <f t="shared" si="469"/>
        <v>14.967000000000001</v>
      </c>
      <c r="D1040" s="265">
        <f t="shared" si="493"/>
        <v>1038</v>
      </c>
      <c r="E1040" s="373">
        <f t="shared" si="494"/>
        <v>34.102669404517457</v>
      </c>
      <c r="F1040" s="373">
        <f t="shared" si="495"/>
        <v>2.8418891170431211</v>
      </c>
      <c r="G1040" s="373">
        <f t="shared" si="496"/>
        <v>43.102669404517457</v>
      </c>
      <c r="H1040" s="374">
        <f t="shared" si="497"/>
        <v>0.99785637723816278</v>
      </c>
      <c r="I1040" s="374">
        <f t="shared" si="470"/>
        <v>0.97167085668552422</v>
      </c>
      <c r="J1040" s="374">
        <f t="shared" si="471"/>
        <v>0.97626313991214053</v>
      </c>
      <c r="K1040" s="265" cm="1">
        <f t="array" ref="K1040">$G1040^gamma_drug4/($G1040^gamma_drug4+(AGE_50_drug4+9)^gamma_drug4)</f>
        <v>1</v>
      </c>
      <c r="L1040" s="264">
        <f t="shared" si="472"/>
        <v>1038</v>
      </c>
      <c r="M1040" s="264">
        <f t="shared" si="473"/>
        <v>-0.18920000000000001</v>
      </c>
      <c r="N1040" s="264">
        <f t="shared" si="474"/>
        <v>13.756599999999999</v>
      </c>
      <c r="O1040" s="264">
        <f t="shared" si="475"/>
        <v>0.12407</v>
      </c>
      <c r="P1040" s="264">
        <f t="shared" si="476"/>
        <v>9.5039999999999996</v>
      </c>
      <c r="Q1040" s="264">
        <f t="shared" si="477"/>
        <v>10.388999999999999</v>
      </c>
      <c r="R1040" s="264">
        <f t="shared" si="478"/>
        <v>10.9505</v>
      </c>
      <c r="S1040" s="264">
        <f t="shared" si="479"/>
        <v>11.262499999999999</v>
      </c>
      <c r="T1040" s="264">
        <f t="shared" si="480"/>
        <v>11.763999999999999</v>
      </c>
      <c r="U1040" s="264">
        <f t="shared" si="481"/>
        <v>12.1165</v>
      </c>
      <c r="V1040" s="264">
        <f t="shared" si="482"/>
        <v>12.6615</v>
      </c>
      <c r="W1040" s="264">
        <f t="shared" si="483"/>
        <v>13.757000000000001</v>
      </c>
      <c r="X1040" s="264">
        <f t="shared" si="484"/>
        <v>14.967000000000001</v>
      </c>
      <c r="Y1040" s="264">
        <f t="shared" si="485"/>
        <v>15.669</v>
      </c>
      <c r="Z1040" s="264">
        <f t="shared" si="486"/>
        <v>16.167000000000002</v>
      </c>
      <c r="AA1040" s="264">
        <f t="shared" si="487"/>
        <v>16.941000000000003</v>
      </c>
      <c r="AB1040" s="264">
        <f t="shared" si="488"/>
        <v>17.467500000000001</v>
      </c>
      <c r="AC1040" s="264">
        <f t="shared" si="489"/>
        <v>18.516999999999999</v>
      </c>
      <c r="AD1040" s="264">
        <f t="shared" si="490"/>
        <v>20.500500000000002</v>
      </c>
      <c r="AF1040" s="266">
        <v>1038</v>
      </c>
      <c r="AG1040" s="266">
        <v>-6.1100000000000002E-2</v>
      </c>
      <c r="AH1040" s="266">
        <v>14.0207</v>
      </c>
      <c r="AI1040" s="266">
        <v>0.12014</v>
      </c>
      <c r="AJ1040" s="266">
        <v>9.7129999999999992</v>
      </c>
      <c r="AK1040" s="266">
        <v>10.627000000000001</v>
      </c>
      <c r="AL1040" s="266">
        <v>11.202</v>
      </c>
      <c r="AM1040" s="266">
        <v>11.52</v>
      </c>
      <c r="AN1040" s="266">
        <v>12.029</v>
      </c>
      <c r="AO1040" s="266">
        <v>12.385</v>
      </c>
      <c r="AP1040" s="266">
        <v>12.932</v>
      </c>
      <c r="AQ1040" s="266">
        <v>14.021000000000001</v>
      </c>
      <c r="AR1040" s="266">
        <v>15.207000000000001</v>
      </c>
      <c r="AS1040" s="266">
        <v>15.887</v>
      </c>
      <c r="AT1040" s="266">
        <v>16.366</v>
      </c>
      <c r="AU1040" s="266">
        <v>17.105</v>
      </c>
      <c r="AV1040" s="266">
        <v>17.603000000000002</v>
      </c>
      <c r="AW1040" s="266">
        <v>18.587</v>
      </c>
      <c r="AX1040" s="266">
        <v>20.411000000000001</v>
      </c>
      <c r="BA1040" s="372">
        <v>1038</v>
      </c>
      <c r="BB1040" s="372">
        <v>-0.31730000000000003</v>
      </c>
      <c r="BC1040" s="372">
        <v>13.4925</v>
      </c>
      <c r="BD1040" s="372">
        <v>0.128</v>
      </c>
      <c r="BE1040" s="372">
        <v>9.2949999999999999</v>
      </c>
      <c r="BF1040" s="372">
        <v>10.151</v>
      </c>
      <c r="BG1040" s="372">
        <v>10.699</v>
      </c>
      <c r="BH1040" s="372">
        <v>11.005000000000001</v>
      </c>
      <c r="BI1040" s="372">
        <v>11.499000000000001</v>
      </c>
      <c r="BJ1040" s="372">
        <v>11.848000000000001</v>
      </c>
      <c r="BK1040" s="372">
        <v>12.391</v>
      </c>
      <c r="BL1040" s="372">
        <v>13.493</v>
      </c>
      <c r="BM1040" s="372">
        <v>14.727</v>
      </c>
      <c r="BN1040" s="372">
        <v>15.451000000000001</v>
      </c>
      <c r="BO1040" s="372">
        <v>15.968</v>
      </c>
      <c r="BP1040" s="372">
        <v>16.777000000000001</v>
      </c>
      <c r="BQ1040" s="372">
        <v>17.332000000000001</v>
      </c>
      <c r="BR1040" s="372">
        <v>18.446999999999999</v>
      </c>
      <c r="BS1040" s="372">
        <v>20.59</v>
      </c>
    </row>
    <row r="1041" spans="1:71" x14ac:dyDescent="0.2">
      <c r="A1041" s="265">
        <f t="shared" si="491"/>
        <v>13.762499999999999</v>
      </c>
      <c r="B1041" s="265">
        <f t="shared" si="492"/>
        <v>12.666499999999999</v>
      </c>
      <c r="C1041" s="265">
        <f t="shared" si="469"/>
        <v>14.9735</v>
      </c>
      <c r="D1041" s="265">
        <f t="shared" si="493"/>
        <v>1039</v>
      </c>
      <c r="E1041" s="373">
        <f t="shared" si="494"/>
        <v>34.135523613963038</v>
      </c>
      <c r="F1041" s="373">
        <f t="shared" si="495"/>
        <v>2.8446269678302532</v>
      </c>
      <c r="G1041" s="373">
        <f t="shared" si="496"/>
        <v>43.135523613963038</v>
      </c>
      <c r="H1041" s="374">
        <f t="shared" si="497"/>
        <v>0.997863455238862</v>
      </c>
      <c r="I1041" s="374">
        <f t="shared" si="470"/>
        <v>0.97173412840790752</v>
      </c>
      <c r="J1041" s="374">
        <f t="shared" si="471"/>
        <v>0.97630900425706568</v>
      </c>
      <c r="K1041" s="265" cm="1">
        <f t="array" ref="K1041">$G1041^gamma_drug4/($G1041^gamma_drug4+(AGE_50_drug4+9)^gamma_drug4)</f>
        <v>1</v>
      </c>
      <c r="L1041" s="264">
        <f t="shared" si="472"/>
        <v>1039</v>
      </c>
      <c r="M1041" s="264">
        <f t="shared" si="473"/>
        <v>-0.18925</v>
      </c>
      <c r="N1041" s="264">
        <f t="shared" si="474"/>
        <v>13.762499999999999</v>
      </c>
      <c r="O1041" s="264">
        <f t="shared" si="475"/>
        <v>0.12409000000000001</v>
      </c>
      <c r="P1041" s="264">
        <f t="shared" si="476"/>
        <v>9.5075000000000003</v>
      </c>
      <c r="Q1041" s="264">
        <f t="shared" si="477"/>
        <v>10.3935</v>
      </c>
      <c r="R1041" s="264">
        <f t="shared" si="478"/>
        <v>10.954499999999999</v>
      </c>
      <c r="S1041" s="264">
        <f t="shared" si="479"/>
        <v>11.266500000000001</v>
      </c>
      <c r="T1041" s="264">
        <f t="shared" si="480"/>
        <v>11.7685</v>
      </c>
      <c r="U1041" s="264">
        <f t="shared" si="481"/>
        <v>12.122</v>
      </c>
      <c r="V1041" s="264">
        <f t="shared" si="482"/>
        <v>12.666499999999999</v>
      </c>
      <c r="W1041" s="264">
        <f t="shared" si="483"/>
        <v>13.762499999999999</v>
      </c>
      <c r="X1041" s="264">
        <f t="shared" si="484"/>
        <v>14.9735</v>
      </c>
      <c r="Y1041" s="264">
        <f t="shared" si="485"/>
        <v>15.676</v>
      </c>
      <c r="Z1041" s="264">
        <f t="shared" si="486"/>
        <v>16.174500000000002</v>
      </c>
      <c r="AA1041" s="264">
        <f t="shared" si="487"/>
        <v>16.948999999999998</v>
      </c>
      <c r="AB1041" s="264">
        <f t="shared" si="488"/>
        <v>17.475999999999999</v>
      </c>
      <c r="AC1041" s="264">
        <f t="shared" si="489"/>
        <v>18.526</v>
      </c>
      <c r="AD1041" s="264">
        <f t="shared" si="490"/>
        <v>20.510999999999999</v>
      </c>
      <c r="AF1041" s="266">
        <v>1039</v>
      </c>
      <c r="AG1041" s="266">
        <v>-6.1199999999999997E-2</v>
      </c>
      <c r="AH1041" s="266">
        <v>14.026300000000001</v>
      </c>
      <c r="AI1041" s="266">
        <v>0.12016</v>
      </c>
      <c r="AJ1041" s="266">
        <v>9.7159999999999993</v>
      </c>
      <c r="AK1041" s="266">
        <v>10.631</v>
      </c>
      <c r="AL1041" s="266">
        <v>11.206</v>
      </c>
      <c r="AM1041" s="266">
        <v>11.523999999999999</v>
      </c>
      <c r="AN1041" s="266">
        <v>12.032999999999999</v>
      </c>
      <c r="AO1041" s="266">
        <v>12.39</v>
      </c>
      <c r="AP1041" s="266">
        <v>12.936999999999999</v>
      </c>
      <c r="AQ1041" s="266">
        <v>14.026</v>
      </c>
      <c r="AR1041" s="266">
        <v>15.212999999999999</v>
      </c>
      <c r="AS1041" s="266">
        <v>15.894</v>
      </c>
      <c r="AT1041" s="266">
        <v>16.373000000000001</v>
      </c>
      <c r="AU1041" s="266">
        <v>17.111999999999998</v>
      </c>
      <c r="AV1041" s="266">
        <v>17.611000000000001</v>
      </c>
      <c r="AW1041" s="266">
        <v>18.594999999999999</v>
      </c>
      <c r="AX1041" s="266">
        <v>20.420999999999999</v>
      </c>
      <c r="BA1041" s="372">
        <v>1039</v>
      </c>
      <c r="BB1041" s="372">
        <v>-0.31730000000000003</v>
      </c>
      <c r="BC1041" s="372">
        <v>13.498699999999999</v>
      </c>
      <c r="BD1041" s="372">
        <v>0.12801999999999999</v>
      </c>
      <c r="BE1041" s="372">
        <v>9.2989999999999995</v>
      </c>
      <c r="BF1041" s="372">
        <v>10.156000000000001</v>
      </c>
      <c r="BG1041" s="372">
        <v>10.702999999999999</v>
      </c>
      <c r="BH1041" s="372">
        <v>11.009</v>
      </c>
      <c r="BI1041" s="372">
        <v>11.504</v>
      </c>
      <c r="BJ1041" s="372">
        <v>11.853999999999999</v>
      </c>
      <c r="BK1041" s="372">
        <v>12.396000000000001</v>
      </c>
      <c r="BL1041" s="372">
        <v>13.499000000000001</v>
      </c>
      <c r="BM1041" s="372">
        <v>14.734</v>
      </c>
      <c r="BN1041" s="372">
        <v>15.458</v>
      </c>
      <c r="BO1041" s="372">
        <v>15.976000000000001</v>
      </c>
      <c r="BP1041" s="372">
        <v>16.786000000000001</v>
      </c>
      <c r="BQ1041" s="372">
        <v>17.341000000000001</v>
      </c>
      <c r="BR1041" s="372">
        <v>18.457000000000001</v>
      </c>
      <c r="BS1041" s="372">
        <v>20.600999999999999</v>
      </c>
    </row>
    <row r="1042" spans="1:71" x14ac:dyDescent="0.2">
      <c r="A1042" s="265">
        <f t="shared" si="491"/>
        <v>13.7685</v>
      </c>
      <c r="B1042" s="265">
        <f t="shared" si="492"/>
        <v>12.672000000000001</v>
      </c>
      <c r="C1042" s="265">
        <f t="shared" si="469"/>
        <v>14.980499999999999</v>
      </c>
      <c r="D1042" s="265">
        <f t="shared" si="493"/>
        <v>1040</v>
      </c>
      <c r="E1042" s="373">
        <f t="shared" si="494"/>
        <v>34.168377823408626</v>
      </c>
      <c r="F1042" s="373">
        <f t="shared" si="495"/>
        <v>2.8473648186173852</v>
      </c>
      <c r="G1042" s="373">
        <f t="shared" si="496"/>
        <v>43.168377823408626</v>
      </c>
      <c r="H1042" s="374">
        <f t="shared" si="497"/>
        <v>0.99787050455636916</v>
      </c>
      <c r="I1042" s="374">
        <f t="shared" si="470"/>
        <v>0.97179721490168214</v>
      </c>
      <c r="J1042" s="374">
        <f t="shared" si="471"/>
        <v>0.97635474730866678</v>
      </c>
      <c r="K1042" s="265" cm="1">
        <f t="array" ref="K1042">$G1042^gamma_drug4/($G1042^gamma_drug4+(AGE_50_drug4+9)^gamma_drug4)</f>
        <v>1</v>
      </c>
      <c r="L1042" s="264">
        <f t="shared" si="472"/>
        <v>1040</v>
      </c>
      <c r="M1042" s="264">
        <f t="shared" si="473"/>
        <v>-0.18935000000000002</v>
      </c>
      <c r="N1042" s="264">
        <f t="shared" si="474"/>
        <v>13.7684</v>
      </c>
      <c r="O1042" s="264">
        <f t="shared" si="475"/>
        <v>0.12410499999999999</v>
      </c>
      <c r="P1042" s="264">
        <f t="shared" si="476"/>
        <v>9.5115000000000016</v>
      </c>
      <c r="Q1042" s="264">
        <f t="shared" si="477"/>
        <v>10.397500000000001</v>
      </c>
      <c r="R1042" s="264">
        <f t="shared" si="478"/>
        <v>10.9595</v>
      </c>
      <c r="S1042" s="264">
        <f t="shared" si="479"/>
        <v>11.2715</v>
      </c>
      <c r="T1042" s="264">
        <f t="shared" si="480"/>
        <v>11.7735</v>
      </c>
      <c r="U1042" s="264">
        <f t="shared" si="481"/>
        <v>12.126999999999999</v>
      </c>
      <c r="V1042" s="264">
        <f t="shared" si="482"/>
        <v>12.672000000000001</v>
      </c>
      <c r="W1042" s="264">
        <f t="shared" si="483"/>
        <v>13.7685</v>
      </c>
      <c r="X1042" s="264">
        <f t="shared" si="484"/>
        <v>14.980499999999999</v>
      </c>
      <c r="Y1042" s="264">
        <f t="shared" si="485"/>
        <v>15.683499999999999</v>
      </c>
      <c r="Z1042" s="264">
        <f t="shared" si="486"/>
        <v>16.181999999999999</v>
      </c>
      <c r="AA1042" s="264">
        <f t="shared" si="487"/>
        <v>16.956499999999998</v>
      </c>
      <c r="AB1042" s="264">
        <f t="shared" si="488"/>
        <v>17.484000000000002</v>
      </c>
      <c r="AC1042" s="264">
        <f t="shared" si="489"/>
        <v>18.534500000000001</v>
      </c>
      <c r="AD1042" s="264">
        <f t="shared" si="490"/>
        <v>20.520499999999998</v>
      </c>
      <c r="AF1042" s="266">
        <v>1040</v>
      </c>
      <c r="AG1042" s="266">
        <v>-6.13E-2</v>
      </c>
      <c r="AH1042" s="266">
        <v>14.0319</v>
      </c>
      <c r="AI1042" s="266">
        <v>0.12017</v>
      </c>
      <c r="AJ1042" s="266">
        <v>9.7200000000000006</v>
      </c>
      <c r="AK1042" s="266">
        <v>10.635</v>
      </c>
      <c r="AL1042" s="266">
        <v>11.211</v>
      </c>
      <c r="AM1042" s="266">
        <v>11.529</v>
      </c>
      <c r="AN1042" s="266">
        <v>12.038</v>
      </c>
      <c r="AO1042" s="266">
        <v>12.395</v>
      </c>
      <c r="AP1042" s="266">
        <v>12.942</v>
      </c>
      <c r="AQ1042" s="266">
        <v>14.032</v>
      </c>
      <c r="AR1042" s="266">
        <v>15.22</v>
      </c>
      <c r="AS1042" s="266">
        <v>15.901</v>
      </c>
      <c r="AT1042" s="266">
        <v>16.38</v>
      </c>
      <c r="AU1042" s="266">
        <v>17.119</v>
      </c>
      <c r="AV1042" s="266">
        <v>17.617999999999999</v>
      </c>
      <c r="AW1042" s="266">
        <v>18.603000000000002</v>
      </c>
      <c r="AX1042" s="266">
        <v>20.428999999999998</v>
      </c>
      <c r="BA1042" s="372">
        <v>1040</v>
      </c>
      <c r="BB1042" s="372">
        <v>-0.31740000000000002</v>
      </c>
      <c r="BC1042" s="372">
        <v>13.504899999999999</v>
      </c>
      <c r="BD1042" s="372">
        <v>0.12803999999999999</v>
      </c>
      <c r="BE1042" s="372">
        <v>9.3030000000000008</v>
      </c>
      <c r="BF1042" s="372">
        <v>10.16</v>
      </c>
      <c r="BG1042" s="372">
        <v>10.708</v>
      </c>
      <c r="BH1042" s="372">
        <v>11.013999999999999</v>
      </c>
      <c r="BI1042" s="372">
        <v>11.509</v>
      </c>
      <c r="BJ1042" s="372">
        <v>11.859</v>
      </c>
      <c r="BK1042" s="372">
        <v>12.401999999999999</v>
      </c>
      <c r="BL1042" s="372">
        <v>13.505000000000001</v>
      </c>
      <c r="BM1042" s="372">
        <v>14.741</v>
      </c>
      <c r="BN1042" s="372">
        <v>15.465999999999999</v>
      </c>
      <c r="BO1042" s="372">
        <v>15.984</v>
      </c>
      <c r="BP1042" s="372">
        <v>16.794</v>
      </c>
      <c r="BQ1042" s="372">
        <v>17.350000000000001</v>
      </c>
      <c r="BR1042" s="372">
        <v>18.466000000000001</v>
      </c>
      <c r="BS1042" s="372">
        <v>20.611999999999998</v>
      </c>
    </row>
    <row r="1043" spans="1:71" x14ac:dyDescent="0.2">
      <c r="A1043" s="265">
        <f t="shared" si="491"/>
        <v>13.7745</v>
      </c>
      <c r="B1043" s="265">
        <f t="shared" si="492"/>
        <v>12.677</v>
      </c>
      <c r="C1043" s="265">
        <f t="shared" si="469"/>
        <v>14.987</v>
      </c>
      <c r="D1043" s="265">
        <f t="shared" si="493"/>
        <v>1041</v>
      </c>
      <c r="E1043" s="373">
        <f t="shared" si="494"/>
        <v>34.201232032854207</v>
      </c>
      <c r="F1043" s="373">
        <f t="shared" si="495"/>
        <v>2.8501026694045173</v>
      </c>
      <c r="G1043" s="373">
        <f t="shared" si="496"/>
        <v>43.201232032854207</v>
      </c>
      <c r="H1043" s="374">
        <f t="shared" si="497"/>
        <v>0.99787752532829088</v>
      </c>
      <c r="I1043" s="374">
        <f t="shared" si="470"/>
        <v>0.97186011683121887</v>
      </c>
      <c r="J1043" s="374">
        <f t="shared" si="471"/>
        <v>0.97640036947140552</v>
      </c>
      <c r="K1043" s="265" cm="1">
        <f t="array" ref="K1043">$G1043^gamma_drug4/($G1043^gamma_drug4+(AGE_50_drug4+9)^gamma_drug4)</f>
        <v>1</v>
      </c>
      <c r="L1043" s="264">
        <f t="shared" si="472"/>
        <v>1041</v>
      </c>
      <c r="M1043" s="264">
        <f t="shared" si="473"/>
        <v>-0.18945000000000001</v>
      </c>
      <c r="N1043" s="264">
        <f t="shared" si="474"/>
        <v>13.7743</v>
      </c>
      <c r="O1043" s="264">
        <f t="shared" si="475"/>
        <v>0.12412500000000001</v>
      </c>
      <c r="P1043" s="264">
        <f t="shared" si="476"/>
        <v>9.5150000000000006</v>
      </c>
      <c r="Q1043" s="264">
        <f t="shared" si="477"/>
        <v>10.401499999999999</v>
      </c>
      <c r="R1043" s="264">
        <f t="shared" si="478"/>
        <v>10.963999999999999</v>
      </c>
      <c r="S1043" s="264">
        <f t="shared" si="479"/>
        <v>11.276</v>
      </c>
      <c r="T1043" s="264">
        <f t="shared" si="480"/>
        <v>11.777999999999999</v>
      </c>
      <c r="U1043" s="264">
        <f t="shared" si="481"/>
        <v>12.131499999999999</v>
      </c>
      <c r="V1043" s="264">
        <f t="shared" si="482"/>
        <v>12.677</v>
      </c>
      <c r="W1043" s="264">
        <f t="shared" si="483"/>
        <v>13.7745</v>
      </c>
      <c r="X1043" s="264">
        <f t="shared" si="484"/>
        <v>14.987</v>
      </c>
      <c r="Y1043" s="264">
        <f t="shared" si="485"/>
        <v>15.690000000000001</v>
      </c>
      <c r="Z1043" s="264">
        <f t="shared" si="486"/>
        <v>16.189</v>
      </c>
      <c r="AA1043" s="264">
        <f t="shared" si="487"/>
        <v>16.964500000000001</v>
      </c>
      <c r="AB1043" s="264">
        <f t="shared" si="488"/>
        <v>17.492000000000001</v>
      </c>
      <c r="AC1043" s="264">
        <f t="shared" si="489"/>
        <v>18.543500000000002</v>
      </c>
      <c r="AD1043" s="264">
        <f t="shared" si="490"/>
        <v>20.530999999999999</v>
      </c>
      <c r="AF1043" s="266">
        <v>1041</v>
      </c>
      <c r="AG1043" s="266">
        <v>-6.1499999999999999E-2</v>
      </c>
      <c r="AH1043" s="266">
        <v>14.0375</v>
      </c>
      <c r="AI1043" s="266">
        <v>0.12019000000000001</v>
      </c>
      <c r="AJ1043" s="266">
        <v>9.7230000000000008</v>
      </c>
      <c r="AK1043" s="266">
        <v>10.638999999999999</v>
      </c>
      <c r="AL1043" s="266">
        <v>11.215</v>
      </c>
      <c r="AM1043" s="266">
        <v>11.532999999999999</v>
      </c>
      <c r="AN1043" s="266">
        <v>12.042</v>
      </c>
      <c r="AO1043" s="266">
        <v>12.398999999999999</v>
      </c>
      <c r="AP1043" s="266">
        <v>12.946999999999999</v>
      </c>
      <c r="AQ1043" s="266">
        <v>14.038</v>
      </c>
      <c r="AR1043" s="266">
        <v>15.226000000000001</v>
      </c>
      <c r="AS1043" s="266">
        <v>15.907</v>
      </c>
      <c r="AT1043" s="266">
        <v>16.387</v>
      </c>
      <c r="AU1043" s="266">
        <v>17.126999999999999</v>
      </c>
      <c r="AV1043" s="266">
        <v>17.626000000000001</v>
      </c>
      <c r="AW1043" s="266">
        <v>18.611000000000001</v>
      </c>
      <c r="AX1043" s="266">
        <v>20.439</v>
      </c>
      <c r="BA1043" s="372">
        <v>1041</v>
      </c>
      <c r="BB1043" s="372">
        <v>-0.31740000000000002</v>
      </c>
      <c r="BC1043" s="372">
        <v>13.511100000000001</v>
      </c>
      <c r="BD1043" s="372">
        <v>0.12806000000000001</v>
      </c>
      <c r="BE1043" s="372">
        <v>9.3070000000000004</v>
      </c>
      <c r="BF1043" s="372">
        <v>10.164</v>
      </c>
      <c r="BG1043" s="372">
        <v>10.712999999999999</v>
      </c>
      <c r="BH1043" s="372">
        <v>11.019</v>
      </c>
      <c r="BI1043" s="372">
        <v>11.513999999999999</v>
      </c>
      <c r="BJ1043" s="372">
        <v>11.864000000000001</v>
      </c>
      <c r="BK1043" s="372">
        <v>12.407</v>
      </c>
      <c r="BL1043" s="372">
        <v>13.510999999999999</v>
      </c>
      <c r="BM1043" s="372">
        <v>14.747999999999999</v>
      </c>
      <c r="BN1043" s="372">
        <v>15.473000000000001</v>
      </c>
      <c r="BO1043" s="372">
        <v>15.991</v>
      </c>
      <c r="BP1043" s="372">
        <v>16.802</v>
      </c>
      <c r="BQ1043" s="372">
        <v>17.358000000000001</v>
      </c>
      <c r="BR1043" s="372">
        <v>18.475999999999999</v>
      </c>
      <c r="BS1043" s="372">
        <v>20.623000000000001</v>
      </c>
    </row>
    <row r="1044" spans="1:71" x14ac:dyDescent="0.2">
      <c r="A1044" s="265">
        <f t="shared" si="491"/>
        <v>13.78</v>
      </c>
      <c r="B1044" s="265">
        <f t="shared" si="492"/>
        <v>12.682500000000001</v>
      </c>
      <c r="C1044" s="265">
        <f t="shared" si="469"/>
        <v>14.993500000000001</v>
      </c>
      <c r="D1044" s="265">
        <f t="shared" si="493"/>
        <v>1042</v>
      </c>
      <c r="E1044" s="373">
        <f t="shared" si="494"/>
        <v>34.234086242299796</v>
      </c>
      <c r="F1044" s="373">
        <f t="shared" si="495"/>
        <v>2.8528405201916494</v>
      </c>
      <c r="G1044" s="373">
        <f t="shared" si="496"/>
        <v>43.234086242299796</v>
      </c>
      <c r="H1044" s="374">
        <f t="shared" si="497"/>
        <v>0.99788451769147213</v>
      </c>
      <c r="I1044" s="374">
        <f t="shared" si="470"/>
        <v>0.97192283485809716</v>
      </c>
      <c r="J1044" s="374">
        <f t="shared" si="471"/>
        <v>0.97644587114812642</v>
      </c>
      <c r="K1044" s="265" cm="1">
        <f t="array" ref="K1044">$G1044^gamma_drug4/($G1044^gamma_drug4+(AGE_50_drug4+9)^gamma_drug4)</f>
        <v>1</v>
      </c>
      <c r="L1044" s="264">
        <f t="shared" si="472"/>
        <v>1042</v>
      </c>
      <c r="M1044" s="264">
        <f t="shared" si="473"/>
        <v>-0.18955</v>
      </c>
      <c r="N1044" s="264">
        <f t="shared" si="474"/>
        <v>13.780200000000001</v>
      </c>
      <c r="O1044" s="264">
        <f t="shared" si="475"/>
        <v>0.12414500000000001</v>
      </c>
      <c r="P1044" s="264">
        <f t="shared" si="476"/>
        <v>9.5180000000000007</v>
      </c>
      <c r="Q1044" s="264">
        <f t="shared" si="477"/>
        <v>10.4055</v>
      </c>
      <c r="R1044" s="264">
        <f t="shared" si="478"/>
        <v>10.968</v>
      </c>
      <c r="S1044" s="264">
        <f t="shared" si="479"/>
        <v>11.2805</v>
      </c>
      <c r="T1044" s="264">
        <f t="shared" si="480"/>
        <v>11.783000000000001</v>
      </c>
      <c r="U1044" s="264">
        <f t="shared" si="481"/>
        <v>12.1365</v>
      </c>
      <c r="V1044" s="264">
        <f t="shared" si="482"/>
        <v>12.682500000000001</v>
      </c>
      <c r="W1044" s="264">
        <f t="shared" si="483"/>
        <v>13.78</v>
      </c>
      <c r="X1044" s="264">
        <f t="shared" si="484"/>
        <v>14.993500000000001</v>
      </c>
      <c r="Y1044" s="264">
        <f t="shared" si="485"/>
        <v>15.6975</v>
      </c>
      <c r="Z1044" s="264">
        <f t="shared" si="486"/>
        <v>16.1965</v>
      </c>
      <c r="AA1044" s="264">
        <f t="shared" si="487"/>
        <v>16.9725</v>
      </c>
      <c r="AB1044" s="264">
        <f t="shared" si="488"/>
        <v>17.500500000000002</v>
      </c>
      <c r="AC1044" s="264">
        <f t="shared" si="489"/>
        <v>18.552500000000002</v>
      </c>
      <c r="AD1044" s="264">
        <f t="shared" si="490"/>
        <v>20.541499999999999</v>
      </c>
      <c r="AF1044" s="266">
        <v>1042</v>
      </c>
      <c r="AG1044" s="266">
        <v>-6.1600000000000002E-2</v>
      </c>
      <c r="AH1044" s="266">
        <v>14.043100000000001</v>
      </c>
      <c r="AI1044" s="266">
        <v>0.12021</v>
      </c>
      <c r="AJ1044" s="266">
        <v>9.7260000000000009</v>
      </c>
      <c r="AK1044" s="266">
        <v>10.643000000000001</v>
      </c>
      <c r="AL1044" s="266">
        <v>11.218999999999999</v>
      </c>
      <c r="AM1044" s="266">
        <v>11.537000000000001</v>
      </c>
      <c r="AN1044" s="266">
        <v>12.047000000000001</v>
      </c>
      <c r="AO1044" s="266">
        <v>12.404</v>
      </c>
      <c r="AP1044" s="266">
        <v>12.952</v>
      </c>
      <c r="AQ1044" s="266">
        <v>14.042999999999999</v>
      </c>
      <c r="AR1044" s="266">
        <v>15.231999999999999</v>
      </c>
      <c r="AS1044" s="266">
        <v>15.914</v>
      </c>
      <c r="AT1044" s="266">
        <v>16.393999999999998</v>
      </c>
      <c r="AU1044" s="266">
        <v>17.134</v>
      </c>
      <c r="AV1044" s="266">
        <v>17.634</v>
      </c>
      <c r="AW1044" s="266">
        <v>18.62</v>
      </c>
      <c r="AX1044" s="266">
        <v>20.449000000000002</v>
      </c>
      <c r="BA1044" s="372">
        <v>1042</v>
      </c>
      <c r="BB1044" s="372">
        <v>-0.3175</v>
      </c>
      <c r="BC1044" s="372">
        <v>13.517300000000001</v>
      </c>
      <c r="BD1044" s="372">
        <v>0.12808</v>
      </c>
      <c r="BE1044" s="372">
        <v>9.31</v>
      </c>
      <c r="BF1044" s="372">
        <v>10.167999999999999</v>
      </c>
      <c r="BG1044" s="372">
        <v>10.717000000000001</v>
      </c>
      <c r="BH1044" s="372">
        <v>11.023999999999999</v>
      </c>
      <c r="BI1044" s="372">
        <v>11.519</v>
      </c>
      <c r="BJ1044" s="372">
        <v>11.869</v>
      </c>
      <c r="BK1044" s="372">
        <v>12.413</v>
      </c>
      <c r="BL1044" s="372">
        <v>13.516999999999999</v>
      </c>
      <c r="BM1044" s="372">
        <v>14.755000000000001</v>
      </c>
      <c r="BN1044" s="372">
        <v>15.481</v>
      </c>
      <c r="BO1044" s="372">
        <v>15.999000000000001</v>
      </c>
      <c r="BP1044" s="372">
        <v>16.811</v>
      </c>
      <c r="BQ1044" s="372">
        <v>17.367000000000001</v>
      </c>
      <c r="BR1044" s="372">
        <v>18.484999999999999</v>
      </c>
      <c r="BS1044" s="372">
        <v>20.634</v>
      </c>
    </row>
    <row r="1045" spans="1:71" x14ac:dyDescent="0.2">
      <c r="A1045" s="265">
        <f t="shared" si="491"/>
        <v>13.7865</v>
      </c>
      <c r="B1045" s="265">
        <f t="shared" si="492"/>
        <v>12.688000000000001</v>
      </c>
      <c r="C1045" s="265">
        <f t="shared" si="469"/>
        <v>15.000500000000001</v>
      </c>
      <c r="D1045" s="265">
        <f t="shared" si="493"/>
        <v>1043</v>
      </c>
      <c r="E1045" s="373">
        <f t="shared" si="494"/>
        <v>34.266940451745377</v>
      </c>
      <c r="F1045" s="373">
        <f t="shared" si="495"/>
        <v>2.8555783709787819</v>
      </c>
      <c r="G1045" s="373">
        <f t="shared" si="496"/>
        <v>43.266940451745377</v>
      </c>
      <c r="H1045" s="374">
        <f t="shared" si="497"/>
        <v>0.99789148178200116</v>
      </c>
      <c r="I1045" s="374">
        <f t="shared" si="470"/>
        <v>0.9719853696411187</v>
      </c>
      <c r="J1045" s="374">
        <f t="shared" si="471"/>
        <v>0.97649125274006443</v>
      </c>
      <c r="K1045" s="265" cm="1">
        <f t="array" ref="K1045">$G1045^gamma_drug4/($G1045^gamma_drug4+(AGE_50_drug4+9)^gamma_drug4)</f>
        <v>1</v>
      </c>
      <c r="L1045" s="264">
        <f t="shared" si="472"/>
        <v>1043</v>
      </c>
      <c r="M1045" s="264">
        <f t="shared" si="473"/>
        <v>-0.18965000000000001</v>
      </c>
      <c r="N1045" s="264">
        <f t="shared" si="474"/>
        <v>13.786149999999999</v>
      </c>
      <c r="O1045" s="264">
        <f t="shared" si="475"/>
        <v>0.124165</v>
      </c>
      <c r="P1045" s="264">
        <f t="shared" si="476"/>
        <v>9.5220000000000002</v>
      </c>
      <c r="Q1045" s="264">
        <f t="shared" si="477"/>
        <v>10.409500000000001</v>
      </c>
      <c r="R1045" s="264">
        <f t="shared" si="478"/>
        <v>10.9725</v>
      </c>
      <c r="S1045" s="264">
        <f t="shared" si="479"/>
        <v>11.285</v>
      </c>
      <c r="T1045" s="264">
        <f t="shared" si="480"/>
        <v>11.7875</v>
      </c>
      <c r="U1045" s="264">
        <f t="shared" si="481"/>
        <v>12.141500000000001</v>
      </c>
      <c r="V1045" s="264">
        <f t="shared" si="482"/>
        <v>12.688000000000001</v>
      </c>
      <c r="W1045" s="264">
        <f t="shared" si="483"/>
        <v>13.7865</v>
      </c>
      <c r="X1045" s="264">
        <f t="shared" si="484"/>
        <v>15.000500000000001</v>
      </c>
      <c r="Y1045" s="264">
        <f t="shared" si="485"/>
        <v>15.704499999999999</v>
      </c>
      <c r="Z1045" s="264">
        <f t="shared" si="486"/>
        <v>16.204000000000001</v>
      </c>
      <c r="AA1045" s="264">
        <f t="shared" si="487"/>
        <v>16.980499999999999</v>
      </c>
      <c r="AB1045" s="264">
        <f t="shared" si="488"/>
        <v>17.509</v>
      </c>
      <c r="AC1045" s="264">
        <f t="shared" si="489"/>
        <v>18.561500000000002</v>
      </c>
      <c r="AD1045" s="264">
        <f t="shared" si="490"/>
        <v>20.552</v>
      </c>
      <c r="AF1045" s="266">
        <v>1043</v>
      </c>
      <c r="AG1045" s="266">
        <v>-6.1800000000000001E-2</v>
      </c>
      <c r="AH1045" s="266">
        <v>14.0488</v>
      </c>
      <c r="AI1045" s="266">
        <v>0.12023</v>
      </c>
      <c r="AJ1045" s="266">
        <v>9.73</v>
      </c>
      <c r="AK1045" s="266">
        <v>10.646000000000001</v>
      </c>
      <c r="AL1045" s="266">
        <v>11.223000000000001</v>
      </c>
      <c r="AM1045" s="266">
        <v>11.542</v>
      </c>
      <c r="AN1045" s="266">
        <v>12.051</v>
      </c>
      <c r="AO1045" s="266">
        <v>12.409000000000001</v>
      </c>
      <c r="AP1045" s="266">
        <v>12.957000000000001</v>
      </c>
      <c r="AQ1045" s="266">
        <v>14.048999999999999</v>
      </c>
      <c r="AR1045" s="266">
        <v>15.239000000000001</v>
      </c>
      <c r="AS1045" s="266">
        <v>15.920999999999999</v>
      </c>
      <c r="AT1045" s="266">
        <v>16.401</v>
      </c>
      <c r="AU1045" s="266">
        <v>17.141999999999999</v>
      </c>
      <c r="AV1045" s="266">
        <v>17.641999999999999</v>
      </c>
      <c r="AW1045" s="266">
        <v>18.628</v>
      </c>
      <c r="AX1045" s="266">
        <v>20.459</v>
      </c>
      <c r="BA1045" s="372">
        <v>1043</v>
      </c>
      <c r="BB1045" s="372">
        <v>-0.3175</v>
      </c>
      <c r="BC1045" s="372">
        <v>13.5235</v>
      </c>
      <c r="BD1045" s="372">
        <v>0.12809999999999999</v>
      </c>
      <c r="BE1045" s="372">
        <v>9.3140000000000001</v>
      </c>
      <c r="BF1045" s="372">
        <v>10.173</v>
      </c>
      <c r="BG1045" s="372">
        <v>10.722</v>
      </c>
      <c r="BH1045" s="372">
        <v>11.028</v>
      </c>
      <c r="BI1045" s="372">
        <v>11.523999999999999</v>
      </c>
      <c r="BJ1045" s="372">
        <v>11.874000000000001</v>
      </c>
      <c r="BK1045" s="372">
        <v>12.419</v>
      </c>
      <c r="BL1045" s="372">
        <v>13.523999999999999</v>
      </c>
      <c r="BM1045" s="372">
        <v>14.762</v>
      </c>
      <c r="BN1045" s="372">
        <v>15.488</v>
      </c>
      <c r="BO1045" s="372">
        <v>16.007000000000001</v>
      </c>
      <c r="BP1045" s="372">
        <v>16.818999999999999</v>
      </c>
      <c r="BQ1045" s="372">
        <v>17.376000000000001</v>
      </c>
      <c r="BR1045" s="372">
        <v>18.495000000000001</v>
      </c>
      <c r="BS1045" s="372">
        <v>20.645</v>
      </c>
    </row>
    <row r="1046" spans="1:71" x14ac:dyDescent="0.2">
      <c r="A1046" s="265">
        <f t="shared" si="491"/>
        <v>13.792</v>
      </c>
      <c r="B1046" s="265">
        <f t="shared" si="492"/>
        <v>12.693</v>
      </c>
      <c r="C1046" s="265">
        <f t="shared" si="469"/>
        <v>15.007</v>
      </c>
      <c r="D1046" s="265">
        <f t="shared" si="493"/>
        <v>1044</v>
      </c>
      <c r="E1046" s="373">
        <f t="shared" si="494"/>
        <v>34.299794661190965</v>
      </c>
      <c r="F1046" s="373">
        <f t="shared" si="495"/>
        <v>2.8583162217659139</v>
      </c>
      <c r="G1046" s="373">
        <f t="shared" si="496"/>
        <v>43.299794661190965</v>
      </c>
      <c r="H1046" s="374">
        <f t="shared" si="497"/>
        <v>0.99789841773521359</v>
      </c>
      <c r="I1046" s="374">
        <f t="shared" si="470"/>
        <v>0.97204772183632027</v>
      </c>
      <c r="J1046" s="374">
        <f t="shared" si="471"/>
        <v>0.97653651464685232</v>
      </c>
      <c r="K1046" s="265" cm="1">
        <f t="array" ref="K1046">$G1046^gamma_drug4/($G1046^gamma_drug4+(AGE_50_drug4+9)^gamma_drug4)</f>
        <v>1</v>
      </c>
      <c r="L1046" s="264">
        <f t="shared" si="472"/>
        <v>1044</v>
      </c>
      <c r="M1046" s="264">
        <f t="shared" si="473"/>
        <v>-0.18975</v>
      </c>
      <c r="N1046" s="264">
        <f t="shared" si="474"/>
        <v>13.79205</v>
      </c>
      <c r="O1046" s="264">
        <f t="shared" si="475"/>
        <v>0.124185</v>
      </c>
      <c r="P1046" s="264">
        <f t="shared" si="476"/>
        <v>9.525500000000001</v>
      </c>
      <c r="Q1046" s="264">
        <f t="shared" si="477"/>
        <v>10.413499999999999</v>
      </c>
      <c r="R1046" s="264">
        <f t="shared" si="478"/>
        <v>10.976500000000001</v>
      </c>
      <c r="S1046" s="264">
        <f t="shared" si="479"/>
        <v>11.2895</v>
      </c>
      <c r="T1046" s="264">
        <f t="shared" si="480"/>
        <v>11.7925</v>
      </c>
      <c r="U1046" s="264">
        <f t="shared" si="481"/>
        <v>12.1465</v>
      </c>
      <c r="V1046" s="264">
        <f t="shared" si="482"/>
        <v>12.693</v>
      </c>
      <c r="W1046" s="264">
        <f t="shared" si="483"/>
        <v>13.792</v>
      </c>
      <c r="X1046" s="264">
        <f t="shared" si="484"/>
        <v>15.007</v>
      </c>
      <c r="Y1046" s="264">
        <f t="shared" si="485"/>
        <v>15.712</v>
      </c>
      <c r="Z1046" s="264">
        <f t="shared" si="486"/>
        <v>16.211500000000001</v>
      </c>
      <c r="AA1046" s="264">
        <f t="shared" si="487"/>
        <v>16.988</v>
      </c>
      <c r="AB1046" s="264">
        <f t="shared" si="488"/>
        <v>17.516500000000001</v>
      </c>
      <c r="AC1046" s="264">
        <f t="shared" si="489"/>
        <v>18.570500000000003</v>
      </c>
      <c r="AD1046" s="264">
        <f t="shared" si="490"/>
        <v>20.561999999999998</v>
      </c>
      <c r="AF1046" s="266">
        <v>1044</v>
      </c>
      <c r="AG1046" s="266">
        <v>-6.1899999999999997E-2</v>
      </c>
      <c r="AH1046" s="266">
        <v>14.054399999999999</v>
      </c>
      <c r="AI1046" s="266">
        <v>0.12025</v>
      </c>
      <c r="AJ1046" s="266">
        <v>9.7330000000000005</v>
      </c>
      <c r="AK1046" s="266">
        <v>10.65</v>
      </c>
      <c r="AL1046" s="266">
        <v>11.227</v>
      </c>
      <c r="AM1046" s="266">
        <v>11.545999999999999</v>
      </c>
      <c r="AN1046" s="266">
        <v>12.055999999999999</v>
      </c>
      <c r="AO1046" s="266">
        <v>12.413</v>
      </c>
      <c r="AP1046" s="266">
        <v>12.962</v>
      </c>
      <c r="AQ1046" s="266">
        <v>14.054</v>
      </c>
      <c r="AR1046" s="266">
        <v>15.244999999999999</v>
      </c>
      <c r="AS1046" s="266">
        <v>15.928000000000001</v>
      </c>
      <c r="AT1046" s="266">
        <v>16.408000000000001</v>
      </c>
      <c r="AU1046" s="266">
        <v>17.149000000000001</v>
      </c>
      <c r="AV1046" s="266">
        <v>17.649000000000001</v>
      </c>
      <c r="AW1046" s="266">
        <v>18.637</v>
      </c>
      <c r="AX1046" s="266">
        <v>20.468</v>
      </c>
      <c r="BA1046" s="372">
        <v>1044</v>
      </c>
      <c r="BB1046" s="372">
        <v>-0.31759999999999999</v>
      </c>
      <c r="BC1046" s="372">
        <v>13.5297</v>
      </c>
      <c r="BD1046" s="372">
        <v>0.12812000000000001</v>
      </c>
      <c r="BE1046" s="372">
        <v>9.3179999999999996</v>
      </c>
      <c r="BF1046" s="372">
        <v>10.177</v>
      </c>
      <c r="BG1046" s="372">
        <v>10.726000000000001</v>
      </c>
      <c r="BH1046" s="372">
        <v>11.032999999999999</v>
      </c>
      <c r="BI1046" s="372">
        <v>11.529</v>
      </c>
      <c r="BJ1046" s="372">
        <v>11.88</v>
      </c>
      <c r="BK1046" s="372">
        <v>12.423999999999999</v>
      </c>
      <c r="BL1046" s="372">
        <v>13.53</v>
      </c>
      <c r="BM1046" s="372">
        <v>14.769</v>
      </c>
      <c r="BN1046" s="372">
        <v>15.496</v>
      </c>
      <c r="BO1046" s="372">
        <v>16.015000000000001</v>
      </c>
      <c r="BP1046" s="372">
        <v>16.827000000000002</v>
      </c>
      <c r="BQ1046" s="372">
        <v>17.384</v>
      </c>
      <c r="BR1046" s="372">
        <v>18.504000000000001</v>
      </c>
      <c r="BS1046" s="372">
        <v>20.655999999999999</v>
      </c>
    </row>
    <row r="1047" spans="1:71" x14ac:dyDescent="0.2">
      <c r="A1047" s="265">
        <f t="shared" si="491"/>
        <v>13.798</v>
      </c>
      <c r="B1047" s="265">
        <f t="shared" si="492"/>
        <v>12.698499999999999</v>
      </c>
      <c r="C1047" s="265">
        <f t="shared" si="469"/>
        <v>15.013500000000001</v>
      </c>
      <c r="D1047" s="265">
        <f t="shared" si="493"/>
        <v>1045</v>
      </c>
      <c r="E1047" s="373">
        <f t="shared" si="494"/>
        <v>34.332648870636554</v>
      </c>
      <c r="F1047" s="373">
        <f t="shared" si="495"/>
        <v>2.861054072553046</v>
      </c>
      <c r="G1047" s="373">
        <f t="shared" si="496"/>
        <v>43.332648870636554</v>
      </c>
      <c r="H1047" s="374">
        <f t="shared" si="497"/>
        <v>0.99790532568569812</v>
      </c>
      <c r="I1047" s="374">
        <f t="shared" si="470"/>
        <v>0.97210989209698695</v>
      </c>
      <c r="J1047" s="374">
        <f t="shared" si="471"/>
        <v>0.97658165726652835</v>
      </c>
      <c r="K1047" s="265" cm="1">
        <f t="array" ref="K1047">$G1047^gamma_drug4/($G1047^gamma_drug4+(AGE_50_drug4+9)^gamma_drug4)</f>
        <v>1</v>
      </c>
      <c r="L1047" s="264">
        <f t="shared" si="472"/>
        <v>1045</v>
      </c>
      <c r="M1047" s="264">
        <f t="shared" si="473"/>
        <v>-0.1898</v>
      </c>
      <c r="N1047" s="264">
        <f t="shared" si="474"/>
        <v>13.79795</v>
      </c>
      <c r="O1047" s="264">
        <f t="shared" si="475"/>
        <v>0.1242</v>
      </c>
      <c r="P1047" s="264">
        <f t="shared" si="476"/>
        <v>9.5294999999999987</v>
      </c>
      <c r="Q1047" s="264">
        <f t="shared" si="477"/>
        <v>10.4175</v>
      </c>
      <c r="R1047" s="264">
        <f t="shared" si="478"/>
        <v>10.981</v>
      </c>
      <c r="S1047" s="264">
        <f t="shared" si="479"/>
        <v>11.294</v>
      </c>
      <c r="T1047" s="264">
        <f t="shared" si="480"/>
        <v>11.797499999999999</v>
      </c>
      <c r="U1047" s="264">
        <f t="shared" si="481"/>
        <v>12.151499999999999</v>
      </c>
      <c r="V1047" s="264">
        <f t="shared" si="482"/>
        <v>12.698499999999999</v>
      </c>
      <c r="W1047" s="264">
        <f t="shared" si="483"/>
        <v>13.798</v>
      </c>
      <c r="X1047" s="264">
        <f t="shared" si="484"/>
        <v>15.013500000000001</v>
      </c>
      <c r="Y1047" s="264">
        <f t="shared" si="485"/>
        <v>15.718499999999999</v>
      </c>
      <c r="Z1047" s="264">
        <f t="shared" si="486"/>
        <v>16.219000000000001</v>
      </c>
      <c r="AA1047" s="264">
        <f t="shared" si="487"/>
        <v>16.995999999999999</v>
      </c>
      <c r="AB1047" s="264">
        <f t="shared" si="488"/>
        <v>17.524999999999999</v>
      </c>
      <c r="AC1047" s="264">
        <f t="shared" si="489"/>
        <v>18.579499999999999</v>
      </c>
      <c r="AD1047" s="264">
        <f t="shared" si="490"/>
        <v>20.572000000000003</v>
      </c>
      <c r="AF1047" s="266">
        <v>1045</v>
      </c>
      <c r="AG1047" s="266">
        <v>-6.2E-2</v>
      </c>
      <c r="AH1047" s="266">
        <v>14.06</v>
      </c>
      <c r="AI1047" s="266">
        <v>0.12026000000000001</v>
      </c>
      <c r="AJ1047" s="266">
        <v>9.7370000000000001</v>
      </c>
      <c r="AK1047" s="266">
        <v>10.654</v>
      </c>
      <c r="AL1047" s="266">
        <v>11.231</v>
      </c>
      <c r="AM1047" s="266">
        <v>11.55</v>
      </c>
      <c r="AN1047" s="266">
        <v>12.061</v>
      </c>
      <c r="AO1047" s="266">
        <v>12.417999999999999</v>
      </c>
      <c r="AP1047" s="266">
        <v>12.967000000000001</v>
      </c>
      <c r="AQ1047" s="266">
        <v>14.06</v>
      </c>
      <c r="AR1047" s="266">
        <v>15.250999999999999</v>
      </c>
      <c r="AS1047" s="266">
        <v>15.933999999999999</v>
      </c>
      <c r="AT1047" s="266">
        <v>16.414999999999999</v>
      </c>
      <c r="AU1047" s="266">
        <v>17.155999999999999</v>
      </c>
      <c r="AV1047" s="266">
        <v>17.657</v>
      </c>
      <c r="AW1047" s="266">
        <v>18.645</v>
      </c>
      <c r="AX1047" s="266">
        <v>20.477</v>
      </c>
      <c r="BA1047" s="372">
        <v>1045</v>
      </c>
      <c r="BB1047" s="372">
        <v>-0.31759999999999999</v>
      </c>
      <c r="BC1047" s="372">
        <v>13.5359</v>
      </c>
      <c r="BD1047" s="372">
        <v>0.12814</v>
      </c>
      <c r="BE1047" s="372">
        <v>9.3219999999999992</v>
      </c>
      <c r="BF1047" s="372">
        <v>10.180999999999999</v>
      </c>
      <c r="BG1047" s="372">
        <v>10.731</v>
      </c>
      <c r="BH1047" s="372">
        <v>11.038</v>
      </c>
      <c r="BI1047" s="372">
        <v>11.534000000000001</v>
      </c>
      <c r="BJ1047" s="372">
        <v>11.885</v>
      </c>
      <c r="BK1047" s="372">
        <v>12.43</v>
      </c>
      <c r="BL1047" s="372">
        <v>13.536</v>
      </c>
      <c r="BM1047" s="372">
        <v>14.776</v>
      </c>
      <c r="BN1047" s="372">
        <v>15.503</v>
      </c>
      <c r="BO1047" s="372">
        <v>16.023</v>
      </c>
      <c r="BP1047" s="372">
        <v>16.835999999999999</v>
      </c>
      <c r="BQ1047" s="372">
        <v>17.393000000000001</v>
      </c>
      <c r="BR1047" s="372">
        <v>18.513999999999999</v>
      </c>
      <c r="BS1047" s="372">
        <v>20.667000000000002</v>
      </c>
    </row>
    <row r="1048" spans="1:71" x14ac:dyDescent="0.2">
      <c r="A1048" s="265">
        <f t="shared" si="491"/>
        <v>13.804</v>
      </c>
      <c r="B1048" s="265">
        <f t="shared" si="492"/>
        <v>12.7035</v>
      </c>
      <c r="C1048" s="265">
        <f t="shared" si="469"/>
        <v>15.02</v>
      </c>
      <c r="D1048" s="265">
        <f t="shared" si="493"/>
        <v>1046</v>
      </c>
      <c r="E1048" s="373">
        <f t="shared" si="494"/>
        <v>34.365503080082135</v>
      </c>
      <c r="F1048" s="373">
        <f t="shared" si="495"/>
        <v>2.8637919233401781</v>
      </c>
      <c r="G1048" s="373">
        <f t="shared" si="496"/>
        <v>43.365503080082135</v>
      </c>
      <c r="H1048" s="374">
        <f t="shared" si="497"/>
        <v>0.99791220576730022</v>
      </c>
      <c r="I1048" s="374">
        <f t="shared" si="470"/>
        <v>0.97217188107366559</v>
      </c>
      <c r="J1048" s="374">
        <f t="shared" si="471"/>
        <v>0.97662668099554351</v>
      </c>
      <c r="K1048" s="265" cm="1">
        <f t="array" ref="K1048">$G1048^gamma_drug4/($G1048^gamma_drug4+(AGE_50_drug4+9)^gamma_drug4)</f>
        <v>1</v>
      </c>
      <c r="L1048" s="264">
        <f t="shared" si="472"/>
        <v>1046</v>
      </c>
      <c r="M1048" s="264">
        <f t="shared" si="473"/>
        <v>-0.18994999999999998</v>
      </c>
      <c r="N1048" s="264">
        <f t="shared" si="474"/>
        <v>13.803850000000001</v>
      </c>
      <c r="O1048" s="264">
        <f t="shared" si="475"/>
        <v>0.12422</v>
      </c>
      <c r="P1048" s="264">
        <f t="shared" si="476"/>
        <v>9.5330000000000013</v>
      </c>
      <c r="Q1048" s="264">
        <f t="shared" si="477"/>
        <v>10.4215</v>
      </c>
      <c r="R1048" s="264">
        <f t="shared" si="478"/>
        <v>10.9855</v>
      </c>
      <c r="S1048" s="264">
        <f t="shared" si="479"/>
        <v>11.298999999999999</v>
      </c>
      <c r="T1048" s="264">
        <f t="shared" si="480"/>
        <v>11.802</v>
      </c>
      <c r="U1048" s="264">
        <f t="shared" si="481"/>
        <v>12.156500000000001</v>
      </c>
      <c r="V1048" s="264">
        <f t="shared" si="482"/>
        <v>12.7035</v>
      </c>
      <c r="W1048" s="264">
        <f t="shared" si="483"/>
        <v>13.804</v>
      </c>
      <c r="X1048" s="264">
        <f t="shared" si="484"/>
        <v>15.02</v>
      </c>
      <c r="Y1048" s="264">
        <f t="shared" si="485"/>
        <v>15.7255</v>
      </c>
      <c r="Z1048" s="264">
        <f t="shared" si="486"/>
        <v>16.225999999999999</v>
      </c>
      <c r="AA1048" s="264">
        <f t="shared" si="487"/>
        <v>17.004000000000001</v>
      </c>
      <c r="AB1048" s="264">
        <f t="shared" si="488"/>
        <v>17.5335</v>
      </c>
      <c r="AC1048" s="264">
        <f t="shared" si="489"/>
        <v>18.588000000000001</v>
      </c>
      <c r="AD1048" s="264">
        <f t="shared" si="490"/>
        <v>20.5825</v>
      </c>
      <c r="AF1048" s="266">
        <v>1046</v>
      </c>
      <c r="AG1048" s="266">
        <v>-6.2199999999999998E-2</v>
      </c>
      <c r="AH1048" s="266">
        <v>14.0656</v>
      </c>
      <c r="AI1048" s="266">
        <v>0.12028</v>
      </c>
      <c r="AJ1048" s="266">
        <v>9.74</v>
      </c>
      <c r="AK1048" s="266">
        <v>10.657999999999999</v>
      </c>
      <c r="AL1048" s="266">
        <v>11.236000000000001</v>
      </c>
      <c r="AM1048" s="266">
        <v>11.555</v>
      </c>
      <c r="AN1048" s="266">
        <v>12.065</v>
      </c>
      <c r="AO1048" s="266">
        <v>12.423</v>
      </c>
      <c r="AP1048" s="266">
        <v>12.972</v>
      </c>
      <c r="AQ1048" s="266">
        <v>14.066000000000001</v>
      </c>
      <c r="AR1048" s="266">
        <v>15.257</v>
      </c>
      <c r="AS1048" s="266">
        <v>15.941000000000001</v>
      </c>
      <c r="AT1048" s="266">
        <v>16.422000000000001</v>
      </c>
      <c r="AU1048" s="266">
        <v>17.164000000000001</v>
      </c>
      <c r="AV1048" s="266">
        <v>17.664999999999999</v>
      </c>
      <c r="AW1048" s="266">
        <v>18.652999999999999</v>
      </c>
      <c r="AX1048" s="266">
        <v>20.486999999999998</v>
      </c>
      <c r="BA1048" s="372">
        <v>1046</v>
      </c>
      <c r="BB1048" s="372">
        <v>-0.31769999999999998</v>
      </c>
      <c r="BC1048" s="372">
        <v>13.5421</v>
      </c>
      <c r="BD1048" s="372">
        <v>0.12816</v>
      </c>
      <c r="BE1048" s="372">
        <v>9.3260000000000005</v>
      </c>
      <c r="BF1048" s="372">
        <v>10.185</v>
      </c>
      <c r="BG1048" s="372">
        <v>10.734999999999999</v>
      </c>
      <c r="BH1048" s="372">
        <v>11.042999999999999</v>
      </c>
      <c r="BI1048" s="372">
        <v>11.539</v>
      </c>
      <c r="BJ1048" s="372">
        <v>11.89</v>
      </c>
      <c r="BK1048" s="372">
        <v>12.435</v>
      </c>
      <c r="BL1048" s="372">
        <v>13.542</v>
      </c>
      <c r="BM1048" s="372">
        <v>14.782999999999999</v>
      </c>
      <c r="BN1048" s="372">
        <v>15.51</v>
      </c>
      <c r="BO1048" s="372">
        <v>16.03</v>
      </c>
      <c r="BP1048" s="372">
        <v>16.844000000000001</v>
      </c>
      <c r="BQ1048" s="372">
        <v>17.402000000000001</v>
      </c>
      <c r="BR1048" s="372">
        <v>18.523</v>
      </c>
      <c r="BS1048" s="372">
        <v>20.678000000000001</v>
      </c>
    </row>
    <row r="1049" spans="1:71" x14ac:dyDescent="0.2">
      <c r="A1049" s="265">
        <f t="shared" si="491"/>
        <v>13.8095</v>
      </c>
      <c r="B1049" s="265">
        <f t="shared" si="492"/>
        <v>12.709</v>
      </c>
      <c r="C1049" s="265">
        <f t="shared" si="469"/>
        <v>15.026999999999999</v>
      </c>
      <c r="D1049" s="265">
        <f t="shared" si="493"/>
        <v>1047</v>
      </c>
      <c r="E1049" s="373">
        <f t="shared" si="494"/>
        <v>34.398357289527723</v>
      </c>
      <c r="F1049" s="373">
        <f t="shared" si="495"/>
        <v>2.8665297741273101</v>
      </c>
      <c r="G1049" s="373">
        <f t="shared" si="496"/>
        <v>43.398357289527723</v>
      </c>
      <c r="H1049" s="374">
        <f t="shared" si="497"/>
        <v>0.99791905811312731</v>
      </c>
      <c r="I1049" s="374">
        <f t="shared" si="470"/>
        <v>0.97223368941417743</v>
      </c>
      <c r="J1049" s="374">
        <f t="shared" si="471"/>
        <v>0.9766715862287686</v>
      </c>
      <c r="K1049" s="265" cm="1">
        <f t="array" ref="K1049">$G1049^gamma_drug4/($G1049^gamma_drug4+(AGE_50_drug4+9)^gamma_drug4)</f>
        <v>1</v>
      </c>
      <c r="L1049" s="264">
        <f t="shared" si="472"/>
        <v>1047</v>
      </c>
      <c r="M1049" s="264">
        <f t="shared" si="473"/>
        <v>-0.19</v>
      </c>
      <c r="N1049" s="264">
        <f t="shared" si="474"/>
        <v>13.809749999999999</v>
      </c>
      <c r="O1049" s="264">
        <f t="shared" si="475"/>
        <v>0.12423999999999999</v>
      </c>
      <c r="P1049" s="264">
        <f t="shared" si="476"/>
        <v>9.5365000000000002</v>
      </c>
      <c r="Q1049" s="264">
        <f t="shared" si="477"/>
        <v>10.426</v>
      </c>
      <c r="R1049" s="264">
        <f t="shared" si="478"/>
        <v>10.99</v>
      </c>
      <c r="S1049" s="264">
        <f t="shared" si="479"/>
        <v>11.303000000000001</v>
      </c>
      <c r="T1049" s="264">
        <f t="shared" si="480"/>
        <v>11.807</v>
      </c>
      <c r="U1049" s="264">
        <f t="shared" si="481"/>
        <v>12.1615</v>
      </c>
      <c r="V1049" s="264">
        <f t="shared" si="482"/>
        <v>12.709</v>
      </c>
      <c r="W1049" s="264">
        <f t="shared" si="483"/>
        <v>13.8095</v>
      </c>
      <c r="X1049" s="264">
        <f t="shared" si="484"/>
        <v>15.026999999999999</v>
      </c>
      <c r="Y1049" s="264">
        <f t="shared" si="485"/>
        <v>15.7325</v>
      </c>
      <c r="Z1049" s="264">
        <f t="shared" si="486"/>
        <v>16.233499999999999</v>
      </c>
      <c r="AA1049" s="264">
        <f t="shared" si="487"/>
        <v>17.011499999999998</v>
      </c>
      <c r="AB1049" s="264">
        <f t="shared" si="488"/>
        <v>17.541499999999999</v>
      </c>
      <c r="AC1049" s="264">
        <f t="shared" si="489"/>
        <v>18.597000000000001</v>
      </c>
      <c r="AD1049" s="264">
        <f t="shared" si="490"/>
        <v>20.593</v>
      </c>
      <c r="AF1049" s="266">
        <v>1047</v>
      </c>
      <c r="AG1049" s="266">
        <v>-6.2300000000000001E-2</v>
      </c>
      <c r="AH1049" s="266">
        <v>14.071199999999999</v>
      </c>
      <c r="AI1049" s="266">
        <v>0.1203</v>
      </c>
      <c r="AJ1049" s="266">
        <v>9.7439999999999998</v>
      </c>
      <c r="AK1049" s="266">
        <v>10.662000000000001</v>
      </c>
      <c r="AL1049" s="266">
        <v>11.24</v>
      </c>
      <c r="AM1049" s="266">
        <v>11.558999999999999</v>
      </c>
      <c r="AN1049" s="266">
        <v>12.07</v>
      </c>
      <c r="AO1049" s="266">
        <v>12.428000000000001</v>
      </c>
      <c r="AP1049" s="266">
        <v>12.977</v>
      </c>
      <c r="AQ1049" s="266">
        <v>14.071</v>
      </c>
      <c r="AR1049" s="266">
        <v>15.263999999999999</v>
      </c>
      <c r="AS1049" s="266">
        <v>15.946999999999999</v>
      </c>
      <c r="AT1049" s="266">
        <v>16.428999999999998</v>
      </c>
      <c r="AU1049" s="266">
        <v>17.170999999999999</v>
      </c>
      <c r="AV1049" s="266">
        <v>17.672000000000001</v>
      </c>
      <c r="AW1049" s="266">
        <v>18.661000000000001</v>
      </c>
      <c r="AX1049" s="266">
        <v>20.497</v>
      </c>
      <c r="BA1049" s="372">
        <v>1047</v>
      </c>
      <c r="BB1049" s="372">
        <v>-0.31769999999999998</v>
      </c>
      <c r="BC1049" s="372">
        <v>13.548299999999999</v>
      </c>
      <c r="BD1049" s="372">
        <v>0.12817999999999999</v>
      </c>
      <c r="BE1049" s="372">
        <v>9.3290000000000006</v>
      </c>
      <c r="BF1049" s="372">
        <v>10.19</v>
      </c>
      <c r="BG1049" s="372">
        <v>10.74</v>
      </c>
      <c r="BH1049" s="372">
        <v>11.047000000000001</v>
      </c>
      <c r="BI1049" s="372">
        <v>11.544</v>
      </c>
      <c r="BJ1049" s="372">
        <v>11.895</v>
      </c>
      <c r="BK1049" s="372">
        <v>12.441000000000001</v>
      </c>
      <c r="BL1049" s="372">
        <v>13.548</v>
      </c>
      <c r="BM1049" s="372">
        <v>14.79</v>
      </c>
      <c r="BN1049" s="372">
        <v>15.518000000000001</v>
      </c>
      <c r="BO1049" s="372">
        <v>16.038</v>
      </c>
      <c r="BP1049" s="372">
        <v>16.852</v>
      </c>
      <c r="BQ1049" s="372">
        <v>17.411000000000001</v>
      </c>
      <c r="BR1049" s="372">
        <v>18.533000000000001</v>
      </c>
      <c r="BS1049" s="372">
        <v>20.689</v>
      </c>
    </row>
    <row r="1050" spans="1:71" x14ac:dyDescent="0.2">
      <c r="A1050" s="265">
        <f t="shared" si="491"/>
        <v>13.815999999999999</v>
      </c>
      <c r="B1050" s="265">
        <f t="shared" si="492"/>
        <v>12.713999999999999</v>
      </c>
      <c r="C1050" s="265">
        <f t="shared" si="469"/>
        <v>15.0335</v>
      </c>
      <c r="D1050" s="265">
        <f t="shared" si="493"/>
        <v>1048</v>
      </c>
      <c r="E1050" s="373">
        <f t="shared" si="494"/>
        <v>34.431211498973305</v>
      </c>
      <c r="F1050" s="373">
        <f t="shared" si="495"/>
        <v>2.8692676249144422</v>
      </c>
      <c r="G1050" s="373">
        <f t="shared" si="496"/>
        <v>43.431211498973305</v>
      </c>
      <c r="H1050" s="374">
        <f t="shared" si="497"/>
        <v>0.99792588285555328</v>
      </c>
      <c r="I1050" s="374">
        <f t="shared" si="470"/>
        <v>0.97229531776363076</v>
      </c>
      <c r="J1050" s="374">
        <f t="shared" si="471"/>
        <v>0.97671637335950168</v>
      </c>
      <c r="K1050" s="265" cm="1">
        <f t="array" ref="K1050">$G1050^gamma_drug4/($G1050^gamma_drug4+(AGE_50_drug4+9)^gamma_drug4)</f>
        <v>1</v>
      </c>
      <c r="L1050" s="264">
        <f t="shared" si="472"/>
        <v>1048</v>
      </c>
      <c r="M1050" s="264">
        <f t="shared" si="473"/>
        <v>-0.19010000000000002</v>
      </c>
      <c r="N1050" s="264">
        <f t="shared" si="474"/>
        <v>13.815650000000002</v>
      </c>
      <c r="O1050" s="264">
        <f t="shared" si="475"/>
        <v>0.124255</v>
      </c>
      <c r="P1050" s="264">
        <f t="shared" si="476"/>
        <v>9.5399999999999991</v>
      </c>
      <c r="Q1050" s="264">
        <f t="shared" si="477"/>
        <v>10.43</v>
      </c>
      <c r="R1050" s="264">
        <f t="shared" si="478"/>
        <v>10.994499999999999</v>
      </c>
      <c r="S1050" s="264">
        <f t="shared" si="479"/>
        <v>11.307500000000001</v>
      </c>
      <c r="T1050" s="264">
        <f t="shared" si="480"/>
        <v>11.811499999999999</v>
      </c>
      <c r="U1050" s="264">
        <f t="shared" si="481"/>
        <v>12.166499999999999</v>
      </c>
      <c r="V1050" s="264">
        <f t="shared" si="482"/>
        <v>12.713999999999999</v>
      </c>
      <c r="W1050" s="264">
        <f t="shared" si="483"/>
        <v>13.815999999999999</v>
      </c>
      <c r="X1050" s="264">
        <f t="shared" si="484"/>
        <v>15.0335</v>
      </c>
      <c r="Y1050" s="264">
        <f t="shared" si="485"/>
        <v>15.7395</v>
      </c>
      <c r="Z1050" s="264">
        <f t="shared" si="486"/>
        <v>16.241</v>
      </c>
      <c r="AA1050" s="264">
        <f t="shared" si="487"/>
        <v>17.019500000000001</v>
      </c>
      <c r="AB1050" s="264">
        <f t="shared" si="488"/>
        <v>17.549500000000002</v>
      </c>
      <c r="AC1050" s="264">
        <f t="shared" si="489"/>
        <v>18.606000000000002</v>
      </c>
      <c r="AD1050" s="264">
        <f t="shared" si="490"/>
        <v>20.602499999999999</v>
      </c>
      <c r="AF1050" s="266">
        <v>1048</v>
      </c>
      <c r="AG1050" s="266">
        <v>-6.2399999999999997E-2</v>
      </c>
      <c r="AH1050" s="266">
        <v>14.0768</v>
      </c>
      <c r="AI1050" s="266">
        <v>0.12032</v>
      </c>
      <c r="AJ1050" s="266">
        <v>9.7469999999999999</v>
      </c>
      <c r="AK1050" s="266">
        <v>10.666</v>
      </c>
      <c r="AL1050" s="266">
        <v>11.244</v>
      </c>
      <c r="AM1050" s="266">
        <v>11.563000000000001</v>
      </c>
      <c r="AN1050" s="266">
        <v>12.074</v>
      </c>
      <c r="AO1050" s="266">
        <v>12.432</v>
      </c>
      <c r="AP1050" s="266">
        <v>12.981999999999999</v>
      </c>
      <c r="AQ1050" s="266">
        <v>14.077</v>
      </c>
      <c r="AR1050" s="266">
        <v>15.27</v>
      </c>
      <c r="AS1050" s="266">
        <v>15.954000000000001</v>
      </c>
      <c r="AT1050" s="266">
        <v>16.436</v>
      </c>
      <c r="AU1050" s="266">
        <v>17.178999999999998</v>
      </c>
      <c r="AV1050" s="266">
        <v>17.68</v>
      </c>
      <c r="AW1050" s="266">
        <v>18.670000000000002</v>
      </c>
      <c r="AX1050" s="266">
        <v>20.506</v>
      </c>
      <c r="BA1050" s="372">
        <v>1048</v>
      </c>
      <c r="BB1050" s="372">
        <v>-0.31780000000000003</v>
      </c>
      <c r="BC1050" s="372">
        <v>13.554500000000001</v>
      </c>
      <c r="BD1050" s="372">
        <v>0.12819</v>
      </c>
      <c r="BE1050" s="372">
        <v>9.3330000000000002</v>
      </c>
      <c r="BF1050" s="372">
        <v>10.194000000000001</v>
      </c>
      <c r="BG1050" s="372">
        <v>10.744999999999999</v>
      </c>
      <c r="BH1050" s="372">
        <v>11.052</v>
      </c>
      <c r="BI1050" s="372">
        <v>11.548999999999999</v>
      </c>
      <c r="BJ1050" s="372">
        <v>11.901</v>
      </c>
      <c r="BK1050" s="372">
        <v>12.446</v>
      </c>
      <c r="BL1050" s="372">
        <v>13.555</v>
      </c>
      <c r="BM1050" s="372">
        <v>14.797000000000001</v>
      </c>
      <c r="BN1050" s="372">
        <v>15.525</v>
      </c>
      <c r="BO1050" s="372">
        <v>16.045999999999999</v>
      </c>
      <c r="BP1050" s="372">
        <v>16.86</v>
      </c>
      <c r="BQ1050" s="372">
        <v>17.419</v>
      </c>
      <c r="BR1050" s="372">
        <v>18.542000000000002</v>
      </c>
      <c r="BS1050" s="372">
        <v>20.699000000000002</v>
      </c>
    </row>
    <row r="1051" spans="1:71" x14ac:dyDescent="0.2">
      <c r="A1051" s="265">
        <f t="shared" si="491"/>
        <v>13.8215</v>
      </c>
      <c r="B1051" s="265">
        <f t="shared" si="492"/>
        <v>12.7195</v>
      </c>
      <c r="C1051" s="265">
        <f t="shared" si="469"/>
        <v>15.0395</v>
      </c>
      <c r="D1051" s="265">
        <f t="shared" si="493"/>
        <v>1049</v>
      </c>
      <c r="E1051" s="373">
        <f t="shared" si="494"/>
        <v>34.464065708418893</v>
      </c>
      <c r="F1051" s="373">
        <f t="shared" si="495"/>
        <v>2.8720054757015743</v>
      </c>
      <c r="G1051" s="373">
        <f t="shared" si="496"/>
        <v>43.464065708418893</v>
      </c>
      <c r="H1051" s="374">
        <f t="shared" si="497"/>
        <v>0.99793268012622294</v>
      </c>
      <c r="I1051" s="374">
        <f t="shared" si="470"/>
        <v>0.97235676676443461</v>
      </c>
      <c r="J1051" s="374">
        <f t="shared" si="471"/>
        <v>0.97676104277947573</v>
      </c>
      <c r="K1051" s="265" cm="1">
        <f t="array" ref="K1051">$G1051^gamma_drug4/($G1051^gamma_drug4+(AGE_50_drug4+9)^gamma_drug4)</f>
        <v>1</v>
      </c>
      <c r="L1051" s="264">
        <f t="shared" si="472"/>
        <v>1049</v>
      </c>
      <c r="M1051" s="264">
        <f t="shared" si="473"/>
        <v>-0.19020000000000001</v>
      </c>
      <c r="N1051" s="264">
        <f t="shared" si="474"/>
        <v>13.82155</v>
      </c>
      <c r="O1051" s="264">
        <f t="shared" si="475"/>
        <v>0.12426999999999999</v>
      </c>
      <c r="P1051" s="264">
        <f t="shared" si="476"/>
        <v>9.5440000000000005</v>
      </c>
      <c r="Q1051" s="264">
        <f t="shared" si="477"/>
        <v>10.434000000000001</v>
      </c>
      <c r="R1051" s="264">
        <f t="shared" si="478"/>
        <v>10.9985</v>
      </c>
      <c r="S1051" s="264">
        <f t="shared" si="479"/>
        <v>11.3125</v>
      </c>
      <c r="T1051" s="264">
        <f t="shared" si="480"/>
        <v>11.816500000000001</v>
      </c>
      <c r="U1051" s="264">
        <f t="shared" si="481"/>
        <v>12.1715</v>
      </c>
      <c r="V1051" s="264">
        <f t="shared" si="482"/>
        <v>12.7195</v>
      </c>
      <c r="W1051" s="264">
        <f t="shared" si="483"/>
        <v>13.8215</v>
      </c>
      <c r="X1051" s="264">
        <f t="shared" si="484"/>
        <v>15.0395</v>
      </c>
      <c r="Y1051" s="264">
        <f t="shared" si="485"/>
        <v>15.747</v>
      </c>
      <c r="Z1051" s="264">
        <f t="shared" si="486"/>
        <v>16.2485</v>
      </c>
      <c r="AA1051" s="264">
        <f t="shared" si="487"/>
        <v>17.0275</v>
      </c>
      <c r="AB1051" s="264">
        <f t="shared" si="488"/>
        <v>17.558</v>
      </c>
      <c r="AC1051" s="264">
        <f t="shared" si="489"/>
        <v>18.6145</v>
      </c>
      <c r="AD1051" s="264">
        <f t="shared" si="490"/>
        <v>20.612500000000001</v>
      </c>
      <c r="AF1051" s="266">
        <v>1049</v>
      </c>
      <c r="AG1051" s="266">
        <v>-6.2600000000000003E-2</v>
      </c>
      <c r="AH1051" s="266">
        <v>14.0824</v>
      </c>
      <c r="AI1051" s="266">
        <v>0.12033000000000001</v>
      </c>
      <c r="AJ1051" s="266">
        <v>9.7509999999999994</v>
      </c>
      <c r="AK1051" s="266">
        <v>10.67</v>
      </c>
      <c r="AL1051" s="266">
        <v>11.247999999999999</v>
      </c>
      <c r="AM1051" s="266">
        <v>11.568</v>
      </c>
      <c r="AN1051" s="266">
        <v>12.079000000000001</v>
      </c>
      <c r="AO1051" s="266">
        <v>12.436999999999999</v>
      </c>
      <c r="AP1051" s="266">
        <v>12.987</v>
      </c>
      <c r="AQ1051" s="266">
        <v>14.082000000000001</v>
      </c>
      <c r="AR1051" s="266">
        <v>15.276</v>
      </c>
      <c r="AS1051" s="266">
        <v>15.961</v>
      </c>
      <c r="AT1051" s="266">
        <v>16.443000000000001</v>
      </c>
      <c r="AU1051" s="266">
        <v>17.186</v>
      </c>
      <c r="AV1051" s="266">
        <v>17.687999999999999</v>
      </c>
      <c r="AW1051" s="266">
        <v>18.678000000000001</v>
      </c>
      <c r="AX1051" s="266">
        <v>20.515000000000001</v>
      </c>
      <c r="BA1051" s="372">
        <v>1049</v>
      </c>
      <c r="BB1051" s="372">
        <v>-0.31780000000000003</v>
      </c>
      <c r="BC1051" s="372">
        <v>13.560700000000001</v>
      </c>
      <c r="BD1051" s="372">
        <v>0.12820999999999999</v>
      </c>
      <c r="BE1051" s="372">
        <v>9.3369999999999997</v>
      </c>
      <c r="BF1051" s="372">
        <v>10.198</v>
      </c>
      <c r="BG1051" s="372">
        <v>10.749000000000001</v>
      </c>
      <c r="BH1051" s="372">
        <v>11.057</v>
      </c>
      <c r="BI1051" s="372">
        <v>11.554</v>
      </c>
      <c r="BJ1051" s="372">
        <v>11.906000000000001</v>
      </c>
      <c r="BK1051" s="372">
        <v>12.452</v>
      </c>
      <c r="BL1051" s="372">
        <v>13.561</v>
      </c>
      <c r="BM1051" s="372">
        <v>14.803000000000001</v>
      </c>
      <c r="BN1051" s="372">
        <v>15.532999999999999</v>
      </c>
      <c r="BO1051" s="372">
        <v>16.053999999999998</v>
      </c>
      <c r="BP1051" s="372">
        <v>16.869</v>
      </c>
      <c r="BQ1051" s="372">
        <v>17.428000000000001</v>
      </c>
      <c r="BR1051" s="372">
        <v>18.550999999999998</v>
      </c>
      <c r="BS1051" s="372">
        <v>20.71</v>
      </c>
    </row>
    <row r="1052" spans="1:71" x14ac:dyDescent="0.2">
      <c r="A1052" s="265">
        <f t="shared" si="491"/>
        <v>13.827500000000001</v>
      </c>
      <c r="B1052" s="265">
        <f t="shared" si="492"/>
        <v>12.724500000000001</v>
      </c>
      <c r="C1052" s="265">
        <f t="shared" si="469"/>
        <v>15.045999999999999</v>
      </c>
      <c r="D1052" s="265">
        <f t="shared" si="493"/>
        <v>1050</v>
      </c>
      <c r="E1052" s="373">
        <f t="shared" si="494"/>
        <v>34.496919917864474</v>
      </c>
      <c r="F1052" s="373">
        <f t="shared" si="495"/>
        <v>2.8747433264887063</v>
      </c>
      <c r="G1052" s="373">
        <f t="shared" si="496"/>
        <v>43.496919917864474</v>
      </c>
      <c r="H1052" s="374">
        <f t="shared" si="497"/>
        <v>0.99793945005605689</v>
      </c>
      <c r="I1052" s="374">
        <f t="shared" si="470"/>
        <v>0.97241803705631091</v>
      </c>
      <c r="J1052" s="374">
        <f t="shared" si="471"/>
        <v>0.9768055948788652</v>
      </c>
      <c r="K1052" s="265" cm="1">
        <f t="array" ref="K1052">$G1052^gamma_drug4/($G1052^gamma_drug4+(AGE_50_drug4+9)^gamma_drug4)</f>
        <v>1</v>
      </c>
      <c r="L1052" s="264">
        <f t="shared" si="472"/>
        <v>1050</v>
      </c>
      <c r="M1052" s="264">
        <f t="shared" si="473"/>
        <v>-0.19030000000000002</v>
      </c>
      <c r="N1052" s="264">
        <f t="shared" si="474"/>
        <v>13.827449999999999</v>
      </c>
      <c r="O1052" s="264">
        <f t="shared" si="475"/>
        <v>0.12429000000000001</v>
      </c>
      <c r="P1052" s="264">
        <f t="shared" si="476"/>
        <v>9.5474999999999994</v>
      </c>
      <c r="Q1052" s="264">
        <f t="shared" si="477"/>
        <v>10.438499999999999</v>
      </c>
      <c r="R1052" s="264">
        <f t="shared" si="478"/>
        <v>11.003</v>
      </c>
      <c r="S1052" s="264">
        <f t="shared" si="479"/>
        <v>11.317</v>
      </c>
      <c r="T1052" s="264">
        <f t="shared" si="480"/>
        <v>11.821</v>
      </c>
      <c r="U1052" s="264">
        <f t="shared" si="481"/>
        <v>12.176500000000001</v>
      </c>
      <c r="V1052" s="264">
        <f t="shared" si="482"/>
        <v>12.724500000000001</v>
      </c>
      <c r="W1052" s="264">
        <f t="shared" si="483"/>
        <v>13.827500000000001</v>
      </c>
      <c r="X1052" s="264">
        <f t="shared" si="484"/>
        <v>15.045999999999999</v>
      </c>
      <c r="Y1052" s="264">
        <f t="shared" si="485"/>
        <v>15.753499999999999</v>
      </c>
      <c r="Z1052" s="264">
        <f t="shared" si="486"/>
        <v>16.255499999999998</v>
      </c>
      <c r="AA1052" s="264">
        <f t="shared" si="487"/>
        <v>17.035</v>
      </c>
      <c r="AB1052" s="264">
        <f t="shared" si="488"/>
        <v>17.5655</v>
      </c>
      <c r="AC1052" s="264">
        <f t="shared" si="489"/>
        <v>18.6235</v>
      </c>
      <c r="AD1052" s="264">
        <f t="shared" si="490"/>
        <v>20.622999999999998</v>
      </c>
      <c r="AF1052" s="266">
        <v>1050</v>
      </c>
      <c r="AG1052" s="266">
        <v>-6.2700000000000006E-2</v>
      </c>
      <c r="AH1052" s="266">
        <v>14.087999999999999</v>
      </c>
      <c r="AI1052" s="266">
        <v>0.12035</v>
      </c>
      <c r="AJ1052" s="266">
        <v>9.7539999999999996</v>
      </c>
      <c r="AK1052" s="266">
        <v>10.673999999999999</v>
      </c>
      <c r="AL1052" s="266">
        <v>11.252000000000001</v>
      </c>
      <c r="AM1052" s="266">
        <v>11.571999999999999</v>
      </c>
      <c r="AN1052" s="266">
        <v>12.083</v>
      </c>
      <c r="AO1052" s="266">
        <v>12.442</v>
      </c>
      <c r="AP1052" s="266">
        <v>12.992000000000001</v>
      </c>
      <c r="AQ1052" s="266">
        <v>14.087999999999999</v>
      </c>
      <c r="AR1052" s="266">
        <v>15.282</v>
      </c>
      <c r="AS1052" s="266">
        <v>15.967000000000001</v>
      </c>
      <c r="AT1052" s="266">
        <v>16.45</v>
      </c>
      <c r="AU1052" s="266">
        <v>17.193000000000001</v>
      </c>
      <c r="AV1052" s="266">
        <v>17.695</v>
      </c>
      <c r="AW1052" s="266">
        <v>18.686</v>
      </c>
      <c r="AX1052" s="266">
        <v>20.524999999999999</v>
      </c>
      <c r="BA1052" s="372">
        <v>1050</v>
      </c>
      <c r="BB1052" s="372">
        <v>-0.31790000000000002</v>
      </c>
      <c r="BC1052" s="372">
        <v>13.5669</v>
      </c>
      <c r="BD1052" s="372">
        <v>0.12823000000000001</v>
      </c>
      <c r="BE1052" s="372">
        <v>9.3409999999999993</v>
      </c>
      <c r="BF1052" s="372">
        <v>10.202999999999999</v>
      </c>
      <c r="BG1052" s="372">
        <v>10.754</v>
      </c>
      <c r="BH1052" s="372">
        <v>11.061999999999999</v>
      </c>
      <c r="BI1052" s="372">
        <v>11.558999999999999</v>
      </c>
      <c r="BJ1052" s="372">
        <v>11.911</v>
      </c>
      <c r="BK1052" s="372">
        <v>12.457000000000001</v>
      </c>
      <c r="BL1052" s="372">
        <v>13.567</v>
      </c>
      <c r="BM1052" s="372">
        <v>14.81</v>
      </c>
      <c r="BN1052" s="372">
        <v>15.54</v>
      </c>
      <c r="BO1052" s="372">
        <v>16.061</v>
      </c>
      <c r="BP1052" s="372">
        <v>16.876999999999999</v>
      </c>
      <c r="BQ1052" s="372">
        <v>17.436</v>
      </c>
      <c r="BR1052" s="372">
        <v>18.561</v>
      </c>
      <c r="BS1052" s="372">
        <v>20.721</v>
      </c>
    </row>
    <row r="1053" spans="1:71" x14ac:dyDescent="0.2">
      <c r="A1053" s="265">
        <f t="shared" si="491"/>
        <v>13.833500000000001</v>
      </c>
      <c r="B1053" s="265">
        <f t="shared" si="492"/>
        <v>12.73</v>
      </c>
      <c r="C1053" s="265">
        <f t="shared" si="469"/>
        <v>15.053000000000001</v>
      </c>
      <c r="D1053" s="265">
        <f t="shared" si="493"/>
        <v>1051</v>
      </c>
      <c r="E1053" s="373">
        <f t="shared" si="494"/>
        <v>34.529774127310063</v>
      </c>
      <c r="F1053" s="373">
        <f t="shared" si="495"/>
        <v>2.8774811772758384</v>
      </c>
      <c r="G1053" s="373">
        <f t="shared" si="496"/>
        <v>43.529774127310063</v>
      </c>
      <c r="H1053" s="374">
        <f t="shared" si="497"/>
        <v>0.99794619277525543</v>
      </c>
      <c r="I1053" s="374">
        <f t="shared" si="470"/>
        <v>0.97247912927630731</v>
      </c>
      <c r="J1053" s="374">
        <f t="shared" si="471"/>
        <v>0.97685003004629356</v>
      </c>
      <c r="K1053" s="265" cm="1">
        <f t="array" ref="K1053">$G1053^gamma_drug4/($G1053^gamma_drug4+(AGE_50_drug4+9)^gamma_drug4)</f>
        <v>1</v>
      </c>
      <c r="L1053" s="264">
        <f t="shared" si="472"/>
        <v>1051</v>
      </c>
      <c r="M1053" s="264">
        <f t="shared" si="473"/>
        <v>-0.19040000000000001</v>
      </c>
      <c r="N1053" s="264">
        <f t="shared" si="474"/>
        <v>13.833349999999999</v>
      </c>
      <c r="O1053" s="264">
        <f t="shared" si="475"/>
        <v>0.12431</v>
      </c>
      <c r="P1053" s="264">
        <f t="shared" si="476"/>
        <v>9.5510000000000002</v>
      </c>
      <c r="Q1053" s="264">
        <f t="shared" si="477"/>
        <v>10.442</v>
      </c>
      <c r="R1053" s="264">
        <f t="shared" si="478"/>
        <v>11.007</v>
      </c>
      <c r="S1053" s="264">
        <f t="shared" si="479"/>
        <v>11.321000000000002</v>
      </c>
      <c r="T1053" s="264">
        <f t="shared" si="480"/>
        <v>11.826000000000001</v>
      </c>
      <c r="U1053" s="264">
        <f t="shared" si="481"/>
        <v>12.1815</v>
      </c>
      <c r="V1053" s="264">
        <f t="shared" si="482"/>
        <v>12.73</v>
      </c>
      <c r="W1053" s="264">
        <f t="shared" si="483"/>
        <v>13.833500000000001</v>
      </c>
      <c r="X1053" s="264">
        <f t="shared" si="484"/>
        <v>15.053000000000001</v>
      </c>
      <c r="Y1053" s="264">
        <f t="shared" si="485"/>
        <v>15.760999999999999</v>
      </c>
      <c r="Z1053" s="264">
        <f t="shared" si="486"/>
        <v>16.262999999999998</v>
      </c>
      <c r="AA1053" s="264">
        <f t="shared" si="487"/>
        <v>17.042999999999999</v>
      </c>
      <c r="AB1053" s="264">
        <f t="shared" si="488"/>
        <v>17.573999999999998</v>
      </c>
      <c r="AC1053" s="264">
        <f t="shared" si="489"/>
        <v>18.6325</v>
      </c>
      <c r="AD1053" s="264">
        <f t="shared" si="490"/>
        <v>20.633499999999998</v>
      </c>
      <c r="AF1053" s="266">
        <v>1051</v>
      </c>
      <c r="AG1053" s="266">
        <v>-6.2899999999999998E-2</v>
      </c>
      <c r="AH1053" s="266">
        <v>14.0936</v>
      </c>
      <c r="AI1053" s="266">
        <v>0.12037</v>
      </c>
      <c r="AJ1053" s="266">
        <v>9.7569999999999997</v>
      </c>
      <c r="AK1053" s="266">
        <v>10.677</v>
      </c>
      <c r="AL1053" s="266">
        <v>11.256</v>
      </c>
      <c r="AM1053" s="266">
        <v>11.576000000000001</v>
      </c>
      <c r="AN1053" s="266">
        <v>12.087999999999999</v>
      </c>
      <c r="AO1053" s="266">
        <v>12.446999999999999</v>
      </c>
      <c r="AP1053" s="266">
        <v>12.997</v>
      </c>
      <c r="AQ1053" s="266">
        <v>14.093999999999999</v>
      </c>
      <c r="AR1053" s="266">
        <v>15.289</v>
      </c>
      <c r="AS1053" s="266">
        <v>15.974</v>
      </c>
      <c r="AT1053" s="266">
        <v>16.457000000000001</v>
      </c>
      <c r="AU1053" s="266">
        <v>17.201000000000001</v>
      </c>
      <c r="AV1053" s="266">
        <v>17.702999999999999</v>
      </c>
      <c r="AW1053" s="266">
        <v>18.695</v>
      </c>
      <c r="AX1053" s="266">
        <v>20.535</v>
      </c>
      <c r="BA1053" s="372">
        <v>1051</v>
      </c>
      <c r="BB1053" s="372">
        <v>-0.31790000000000002</v>
      </c>
      <c r="BC1053" s="372">
        <v>13.5731</v>
      </c>
      <c r="BD1053" s="372">
        <v>0.12825</v>
      </c>
      <c r="BE1053" s="372">
        <v>9.3450000000000006</v>
      </c>
      <c r="BF1053" s="372">
        <v>10.207000000000001</v>
      </c>
      <c r="BG1053" s="372">
        <v>10.757999999999999</v>
      </c>
      <c r="BH1053" s="372">
        <v>11.066000000000001</v>
      </c>
      <c r="BI1053" s="372">
        <v>11.564</v>
      </c>
      <c r="BJ1053" s="372">
        <v>11.916</v>
      </c>
      <c r="BK1053" s="372">
        <v>12.462999999999999</v>
      </c>
      <c r="BL1053" s="372">
        <v>13.573</v>
      </c>
      <c r="BM1053" s="372">
        <v>14.817</v>
      </c>
      <c r="BN1053" s="372">
        <v>15.548</v>
      </c>
      <c r="BO1053" s="372">
        <v>16.068999999999999</v>
      </c>
      <c r="BP1053" s="372">
        <v>16.885000000000002</v>
      </c>
      <c r="BQ1053" s="372">
        <v>17.445</v>
      </c>
      <c r="BR1053" s="372">
        <v>18.57</v>
      </c>
      <c r="BS1053" s="372">
        <v>20.731999999999999</v>
      </c>
    </row>
    <row r="1054" spans="1:71" x14ac:dyDescent="0.2">
      <c r="A1054" s="265">
        <f t="shared" si="491"/>
        <v>13.839</v>
      </c>
      <c r="B1054" s="265">
        <f t="shared" si="492"/>
        <v>12.734999999999999</v>
      </c>
      <c r="C1054" s="265">
        <f t="shared" si="469"/>
        <v>15.0595</v>
      </c>
      <c r="D1054" s="265">
        <f t="shared" si="493"/>
        <v>1052</v>
      </c>
      <c r="E1054" s="373">
        <f t="shared" si="494"/>
        <v>34.562628336755644</v>
      </c>
      <c r="F1054" s="373">
        <f t="shared" si="495"/>
        <v>2.8802190280629705</v>
      </c>
      <c r="G1054" s="373">
        <f t="shared" si="496"/>
        <v>43.562628336755644</v>
      </c>
      <c r="H1054" s="374">
        <f t="shared" si="497"/>
        <v>0.99795290841330364</v>
      </c>
      <c r="I1054" s="374">
        <f t="shared" si="470"/>
        <v>0.97254004405881012</v>
      </c>
      <c r="J1054" s="374">
        <f t="shared" si="471"/>
        <v>0.9768943486688404</v>
      </c>
      <c r="K1054" s="265" cm="1">
        <f t="array" ref="K1054">$G1054^gamma_drug4/($G1054^gamma_drug4+(AGE_50_drug4+9)^gamma_drug4)</f>
        <v>1</v>
      </c>
      <c r="L1054" s="264">
        <f t="shared" si="472"/>
        <v>1052</v>
      </c>
      <c r="M1054" s="264">
        <f t="shared" si="473"/>
        <v>-0.1905</v>
      </c>
      <c r="N1054" s="264">
        <f t="shared" si="474"/>
        <v>13.83925</v>
      </c>
      <c r="O1054" s="264">
        <f t="shared" si="475"/>
        <v>0.12433</v>
      </c>
      <c r="P1054" s="264">
        <f t="shared" si="476"/>
        <v>9.5549999999999997</v>
      </c>
      <c r="Q1054" s="264">
        <f t="shared" si="477"/>
        <v>10.446</v>
      </c>
      <c r="R1054" s="264">
        <f t="shared" si="478"/>
        <v>11.0115</v>
      </c>
      <c r="S1054" s="264">
        <f t="shared" si="479"/>
        <v>11.3255</v>
      </c>
      <c r="T1054" s="264">
        <f t="shared" si="480"/>
        <v>11.830500000000001</v>
      </c>
      <c r="U1054" s="264">
        <f t="shared" si="481"/>
        <v>12.186</v>
      </c>
      <c r="V1054" s="264">
        <f t="shared" si="482"/>
        <v>12.734999999999999</v>
      </c>
      <c r="W1054" s="264">
        <f t="shared" si="483"/>
        <v>13.839</v>
      </c>
      <c r="X1054" s="264">
        <f t="shared" si="484"/>
        <v>15.0595</v>
      </c>
      <c r="Y1054" s="264">
        <f t="shared" si="485"/>
        <v>15.768000000000001</v>
      </c>
      <c r="Z1054" s="264">
        <f t="shared" si="486"/>
        <v>16.270499999999998</v>
      </c>
      <c r="AA1054" s="264">
        <f t="shared" si="487"/>
        <v>17.050999999999998</v>
      </c>
      <c r="AB1054" s="264">
        <f t="shared" si="488"/>
        <v>17.5825</v>
      </c>
      <c r="AC1054" s="264">
        <f t="shared" si="489"/>
        <v>18.641500000000001</v>
      </c>
      <c r="AD1054" s="264">
        <f t="shared" si="490"/>
        <v>20.643999999999998</v>
      </c>
      <c r="AF1054" s="266">
        <v>1052</v>
      </c>
      <c r="AG1054" s="266">
        <v>-6.3E-2</v>
      </c>
      <c r="AH1054" s="266">
        <v>14.0992</v>
      </c>
      <c r="AI1054" s="266">
        <v>0.12039</v>
      </c>
      <c r="AJ1054" s="266">
        <v>9.7609999999999992</v>
      </c>
      <c r="AK1054" s="266">
        <v>10.680999999999999</v>
      </c>
      <c r="AL1054" s="266">
        <v>11.26</v>
      </c>
      <c r="AM1054" s="266">
        <v>11.58</v>
      </c>
      <c r="AN1054" s="266">
        <v>12.092000000000001</v>
      </c>
      <c r="AO1054" s="266">
        <v>12.451000000000001</v>
      </c>
      <c r="AP1054" s="266">
        <v>13.002000000000001</v>
      </c>
      <c r="AQ1054" s="266">
        <v>14.099</v>
      </c>
      <c r="AR1054" s="266">
        <v>15.295</v>
      </c>
      <c r="AS1054" s="266">
        <v>15.981</v>
      </c>
      <c r="AT1054" s="266">
        <v>16.463999999999999</v>
      </c>
      <c r="AU1054" s="266">
        <v>17.207999999999998</v>
      </c>
      <c r="AV1054" s="266">
        <v>17.710999999999999</v>
      </c>
      <c r="AW1054" s="266">
        <v>18.702999999999999</v>
      </c>
      <c r="AX1054" s="266">
        <v>20.544</v>
      </c>
      <c r="BA1054" s="372">
        <v>1052</v>
      </c>
      <c r="BB1054" s="372">
        <v>-0.318</v>
      </c>
      <c r="BC1054" s="372">
        <v>13.5793</v>
      </c>
      <c r="BD1054" s="372">
        <v>0.12827</v>
      </c>
      <c r="BE1054" s="372">
        <v>9.3490000000000002</v>
      </c>
      <c r="BF1054" s="372">
        <v>10.211</v>
      </c>
      <c r="BG1054" s="372">
        <v>10.763</v>
      </c>
      <c r="BH1054" s="372">
        <v>11.071</v>
      </c>
      <c r="BI1054" s="372">
        <v>11.569000000000001</v>
      </c>
      <c r="BJ1054" s="372">
        <v>11.920999999999999</v>
      </c>
      <c r="BK1054" s="372">
        <v>12.468</v>
      </c>
      <c r="BL1054" s="372">
        <v>13.579000000000001</v>
      </c>
      <c r="BM1054" s="372">
        <v>14.824</v>
      </c>
      <c r="BN1054" s="372">
        <v>15.555</v>
      </c>
      <c r="BO1054" s="372">
        <v>16.077000000000002</v>
      </c>
      <c r="BP1054" s="372">
        <v>16.893999999999998</v>
      </c>
      <c r="BQ1054" s="372">
        <v>17.454000000000001</v>
      </c>
      <c r="BR1054" s="372">
        <v>18.579999999999998</v>
      </c>
      <c r="BS1054" s="372">
        <v>20.744</v>
      </c>
    </row>
    <row r="1055" spans="1:71" x14ac:dyDescent="0.2">
      <c r="A1055" s="265">
        <f t="shared" si="491"/>
        <v>13.845500000000001</v>
      </c>
      <c r="B1055" s="265">
        <f t="shared" si="492"/>
        <v>12.740500000000001</v>
      </c>
      <c r="C1055" s="265">
        <f t="shared" si="469"/>
        <v>15.065999999999999</v>
      </c>
      <c r="D1055" s="265">
        <f t="shared" si="493"/>
        <v>1053</v>
      </c>
      <c r="E1055" s="373">
        <f t="shared" si="494"/>
        <v>34.595482546201232</v>
      </c>
      <c r="F1055" s="373">
        <f t="shared" si="495"/>
        <v>2.8829568788501025</v>
      </c>
      <c r="G1055" s="373">
        <f t="shared" si="496"/>
        <v>43.595482546201232</v>
      </c>
      <c r="H1055" s="374">
        <f t="shared" si="497"/>
        <v>0.99795959709897553</v>
      </c>
      <c r="I1055" s="374">
        <f t="shared" si="470"/>
        <v>0.97260078203555644</v>
      </c>
      <c r="J1055" s="374">
        <f t="shared" si="471"/>
        <v>0.97693855113204864</v>
      </c>
      <c r="K1055" s="265" cm="1">
        <f t="array" ref="K1055">$G1055^gamma_drug4/($G1055^gamma_drug4+(AGE_50_drug4+9)^gamma_drug4)</f>
        <v>1</v>
      </c>
      <c r="L1055" s="264">
        <f t="shared" si="472"/>
        <v>1053</v>
      </c>
      <c r="M1055" s="264">
        <f t="shared" si="473"/>
        <v>-0.19055</v>
      </c>
      <c r="N1055" s="264">
        <f t="shared" si="474"/>
        <v>13.84515</v>
      </c>
      <c r="O1055" s="264">
        <f t="shared" si="475"/>
        <v>0.12434999999999999</v>
      </c>
      <c r="P1055" s="264">
        <f t="shared" si="476"/>
        <v>9.5579999999999998</v>
      </c>
      <c r="Q1055" s="264">
        <f t="shared" si="477"/>
        <v>10.45</v>
      </c>
      <c r="R1055" s="264">
        <f t="shared" si="478"/>
        <v>11.015499999999999</v>
      </c>
      <c r="S1055" s="264">
        <f t="shared" si="479"/>
        <v>11.330500000000001</v>
      </c>
      <c r="T1055" s="264">
        <f t="shared" si="480"/>
        <v>11.8355</v>
      </c>
      <c r="U1055" s="264">
        <f t="shared" si="481"/>
        <v>12.1915</v>
      </c>
      <c r="V1055" s="264">
        <f t="shared" si="482"/>
        <v>12.740500000000001</v>
      </c>
      <c r="W1055" s="264">
        <f t="shared" si="483"/>
        <v>13.845500000000001</v>
      </c>
      <c r="X1055" s="264">
        <f t="shared" si="484"/>
        <v>15.065999999999999</v>
      </c>
      <c r="Y1055" s="264">
        <f t="shared" si="485"/>
        <v>15.7745</v>
      </c>
      <c r="Z1055" s="264">
        <f t="shared" si="486"/>
        <v>16.277999999999999</v>
      </c>
      <c r="AA1055" s="264">
        <f t="shared" si="487"/>
        <v>17.059000000000001</v>
      </c>
      <c r="AB1055" s="264">
        <f t="shared" si="488"/>
        <v>17.590499999999999</v>
      </c>
      <c r="AC1055" s="264">
        <f t="shared" si="489"/>
        <v>18.649999999999999</v>
      </c>
      <c r="AD1055" s="264">
        <f t="shared" si="490"/>
        <v>20.654</v>
      </c>
      <c r="AF1055" s="266">
        <v>1053</v>
      </c>
      <c r="AG1055" s="266">
        <v>-6.3100000000000003E-2</v>
      </c>
      <c r="AH1055" s="266">
        <v>14.104799999999999</v>
      </c>
      <c r="AI1055" s="266">
        <v>0.12041</v>
      </c>
      <c r="AJ1055" s="266">
        <v>9.7639999999999993</v>
      </c>
      <c r="AK1055" s="266">
        <v>10.685</v>
      </c>
      <c r="AL1055" s="266">
        <v>11.263999999999999</v>
      </c>
      <c r="AM1055" s="266">
        <v>11.585000000000001</v>
      </c>
      <c r="AN1055" s="266">
        <v>12.097</v>
      </c>
      <c r="AO1055" s="266">
        <v>12.456</v>
      </c>
      <c r="AP1055" s="266">
        <v>13.007</v>
      </c>
      <c r="AQ1055" s="266">
        <v>14.105</v>
      </c>
      <c r="AR1055" s="266">
        <v>15.301</v>
      </c>
      <c r="AS1055" s="266">
        <v>15.987</v>
      </c>
      <c r="AT1055" s="266">
        <v>16.471</v>
      </c>
      <c r="AU1055" s="266">
        <v>17.216000000000001</v>
      </c>
      <c r="AV1055" s="266">
        <v>17.719000000000001</v>
      </c>
      <c r="AW1055" s="266">
        <v>18.710999999999999</v>
      </c>
      <c r="AX1055" s="266">
        <v>20.553999999999998</v>
      </c>
      <c r="BA1055" s="372">
        <v>1053</v>
      </c>
      <c r="BB1055" s="372">
        <v>-0.318</v>
      </c>
      <c r="BC1055" s="372">
        <v>13.5855</v>
      </c>
      <c r="BD1055" s="372">
        <v>0.12828999999999999</v>
      </c>
      <c r="BE1055" s="372">
        <v>9.3520000000000003</v>
      </c>
      <c r="BF1055" s="372">
        <v>10.215</v>
      </c>
      <c r="BG1055" s="372">
        <v>10.766999999999999</v>
      </c>
      <c r="BH1055" s="372">
        <v>11.076000000000001</v>
      </c>
      <c r="BI1055" s="372">
        <v>11.574</v>
      </c>
      <c r="BJ1055" s="372">
        <v>11.927</v>
      </c>
      <c r="BK1055" s="372">
        <v>12.474</v>
      </c>
      <c r="BL1055" s="372">
        <v>13.586</v>
      </c>
      <c r="BM1055" s="372">
        <v>14.831</v>
      </c>
      <c r="BN1055" s="372">
        <v>15.561999999999999</v>
      </c>
      <c r="BO1055" s="372">
        <v>16.085000000000001</v>
      </c>
      <c r="BP1055" s="372">
        <v>16.902000000000001</v>
      </c>
      <c r="BQ1055" s="372">
        <v>17.462</v>
      </c>
      <c r="BR1055" s="372">
        <v>18.588999999999999</v>
      </c>
      <c r="BS1055" s="372">
        <v>20.754000000000001</v>
      </c>
    </row>
    <row r="1056" spans="1:71" x14ac:dyDescent="0.2">
      <c r="A1056" s="265">
        <f t="shared" si="491"/>
        <v>13.850999999999999</v>
      </c>
      <c r="B1056" s="265">
        <f t="shared" si="492"/>
        <v>12.7455</v>
      </c>
      <c r="C1056" s="265">
        <f t="shared" si="469"/>
        <v>15.073</v>
      </c>
      <c r="D1056" s="265">
        <f t="shared" si="493"/>
        <v>1054</v>
      </c>
      <c r="E1056" s="373">
        <f t="shared" si="494"/>
        <v>34.628336755646821</v>
      </c>
      <c r="F1056" s="373">
        <f t="shared" si="495"/>
        <v>2.8856947296372346</v>
      </c>
      <c r="G1056" s="373">
        <f t="shared" si="496"/>
        <v>43.628336755646821</v>
      </c>
      <c r="H1056" s="374">
        <f t="shared" si="497"/>
        <v>0.99796625896033864</v>
      </c>
      <c r="I1056" s="374">
        <f t="shared" si="470"/>
        <v>0.97266134383564729</v>
      </c>
      <c r="J1056" s="374">
        <f t="shared" si="471"/>
        <v>0.97698263781993122</v>
      </c>
      <c r="K1056" s="265" cm="1">
        <f t="array" ref="K1056">$G1056^gamma_drug4/($G1056^gamma_drug4+(AGE_50_drug4+9)^gamma_drug4)</f>
        <v>1</v>
      </c>
      <c r="L1056" s="264">
        <f t="shared" si="472"/>
        <v>1054</v>
      </c>
      <c r="M1056" s="264">
        <f t="shared" si="473"/>
        <v>-0.19069999999999998</v>
      </c>
      <c r="N1056" s="264">
        <f t="shared" si="474"/>
        <v>13.851050000000001</v>
      </c>
      <c r="O1056" s="264">
        <f t="shared" si="475"/>
        <v>0.12436999999999999</v>
      </c>
      <c r="P1056" s="264">
        <f t="shared" si="476"/>
        <v>9.5620000000000012</v>
      </c>
      <c r="Q1056" s="264">
        <f t="shared" si="477"/>
        <v>10.454000000000001</v>
      </c>
      <c r="R1056" s="264">
        <f t="shared" si="478"/>
        <v>11.0205</v>
      </c>
      <c r="S1056" s="264">
        <f t="shared" si="479"/>
        <v>11.3345</v>
      </c>
      <c r="T1056" s="264">
        <f t="shared" si="480"/>
        <v>11.8405</v>
      </c>
      <c r="U1056" s="264">
        <f t="shared" si="481"/>
        <v>12.1965</v>
      </c>
      <c r="V1056" s="264">
        <f t="shared" si="482"/>
        <v>12.7455</v>
      </c>
      <c r="W1056" s="264">
        <f t="shared" si="483"/>
        <v>13.850999999999999</v>
      </c>
      <c r="X1056" s="264">
        <f t="shared" si="484"/>
        <v>15.073</v>
      </c>
      <c r="Y1056" s="264">
        <f t="shared" si="485"/>
        <v>15.782</v>
      </c>
      <c r="Z1056" s="264">
        <f t="shared" si="486"/>
        <v>16.285</v>
      </c>
      <c r="AA1056" s="264">
        <f t="shared" si="487"/>
        <v>17.067</v>
      </c>
      <c r="AB1056" s="264">
        <f t="shared" si="488"/>
        <v>17.598500000000001</v>
      </c>
      <c r="AC1056" s="264">
        <f t="shared" si="489"/>
        <v>18.658999999999999</v>
      </c>
      <c r="AD1056" s="264">
        <f t="shared" si="490"/>
        <v>20.664499999999997</v>
      </c>
      <c r="AF1056" s="266">
        <v>1054</v>
      </c>
      <c r="AG1056" s="266">
        <v>-6.3299999999999995E-2</v>
      </c>
      <c r="AH1056" s="266">
        <v>14.1104</v>
      </c>
      <c r="AI1056" s="266">
        <v>0.12042</v>
      </c>
      <c r="AJ1056" s="266">
        <v>9.7680000000000007</v>
      </c>
      <c r="AK1056" s="266">
        <v>10.689</v>
      </c>
      <c r="AL1056" s="266">
        <v>11.269</v>
      </c>
      <c r="AM1056" s="266">
        <v>11.589</v>
      </c>
      <c r="AN1056" s="266">
        <v>12.102</v>
      </c>
      <c r="AO1056" s="266">
        <v>12.461</v>
      </c>
      <c r="AP1056" s="266">
        <v>13.012</v>
      </c>
      <c r="AQ1056" s="266">
        <v>14.11</v>
      </c>
      <c r="AR1056" s="266">
        <v>15.308</v>
      </c>
      <c r="AS1056" s="266">
        <v>15.994</v>
      </c>
      <c r="AT1056" s="266">
        <v>16.477</v>
      </c>
      <c r="AU1056" s="266">
        <v>17.222999999999999</v>
      </c>
      <c r="AV1056" s="266">
        <v>17.725999999999999</v>
      </c>
      <c r="AW1056" s="266">
        <v>18.719000000000001</v>
      </c>
      <c r="AX1056" s="266">
        <v>20.562999999999999</v>
      </c>
      <c r="BA1056" s="372">
        <v>1054</v>
      </c>
      <c r="BB1056" s="372">
        <v>-0.31809999999999999</v>
      </c>
      <c r="BC1056" s="372">
        <v>13.591699999999999</v>
      </c>
      <c r="BD1056" s="372">
        <v>0.12831999999999999</v>
      </c>
      <c r="BE1056" s="372">
        <v>9.3559999999999999</v>
      </c>
      <c r="BF1056" s="372">
        <v>10.218999999999999</v>
      </c>
      <c r="BG1056" s="372">
        <v>10.772</v>
      </c>
      <c r="BH1056" s="372">
        <v>11.08</v>
      </c>
      <c r="BI1056" s="372">
        <v>11.579000000000001</v>
      </c>
      <c r="BJ1056" s="372">
        <v>11.932</v>
      </c>
      <c r="BK1056" s="372">
        <v>12.478999999999999</v>
      </c>
      <c r="BL1056" s="372">
        <v>13.592000000000001</v>
      </c>
      <c r="BM1056" s="372">
        <v>14.837999999999999</v>
      </c>
      <c r="BN1056" s="372">
        <v>15.57</v>
      </c>
      <c r="BO1056" s="372">
        <v>16.093</v>
      </c>
      <c r="BP1056" s="372">
        <v>16.911000000000001</v>
      </c>
      <c r="BQ1056" s="372">
        <v>17.471</v>
      </c>
      <c r="BR1056" s="372">
        <v>18.599</v>
      </c>
      <c r="BS1056" s="372">
        <v>20.765999999999998</v>
      </c>
    </row>
    <row r="1057" spans="1:71" x14ac:dyDescent="0.2">
      <c r="A1057" s="265">
        <f t="shared" si="491"/>
        <v>13.856999999999999</v>
      </c>
      <c r="B1057" s="265">
        <f t="shared" si="492"/>
        <v>12.750999999999999</v>
      </c>
      <c r="C1057" s="265">
        <f t="shared" si="469"/>
        <v>15.079499999999999</v>
      </c>
      <c r="D1057" s="265">
        <f t="shared" si="493"/>
        <v>1055</v>
      </c>
      <c r="E1057" s="373">
        <f t="shared" si="494"/>
        <v>34.661190965092402</v>
      </c>
      <c r="F1057" s="373">
        <f t="shared" si="495"/>
        <v>2.8884325804243667</v>
      </c>
      <c r="G1057" s="373">
        <f t="shared" si="496"/>
        <v>43.661190965092402</v>
      </c>
      <c r="H1057" s="374">
        <f t="shared" si="497"/>
        <v>0.99797289412475809</v>
      </c>
      <c r="I1057" s="374">
        <f t="shared" si="470"/>
        <v>0.97272173008555951</v>
      </c>
      <c r="J1057" s="374">
        <f t="shared" si="471"/>
        <v>0.97702660911497852</v>
      </c>
      <c r="K1057" s="265" cm="1">
        <f t="array" ref="K1057">$G1057^gamma_drug4/($G1057^gamma_drug4+(AGE_50_drug4+9)^gamma_drug4)</f>
        <v>1</v>
      </c>
      <c r="L1057" s="264">
        <f t="shared" si="472"/>
        <v>1055</v>
      </c>
      <c r="M1057" s="264">
        <f t="shared" si="473"/>
        <v>-0.19075</v>
      </c>
      <c r="N1057" s="264">
        <f t="shared" si="474"/>
        <v>13.856949999999999</v>
      </c>
      <c r="O1057" s="264">
        <f t="shared" si="475"/>
        <v>0.12439</v>
      </c>
      <c r="P1057" s="264">
        <f t="shared" si="476"/>
        <v>9.5655000000000001</v>
      </c>
      <c r="Q1057" s="264">
        <f t="shared" si="477"/>
        <v>10.458500000000001</v>
      </c>
      <c r="R1057" s="264">
        <f t="shared" si="478"/>
        <v>11.0245</v>
      </c>
      <c r="S1057" s="264">
        <f t="shared" si="479"/>
        <v>11.339</v>
      </c>
      <c r="T1057" s="264">
        <f t="shared" si="480"/>
        <v>11.844999999999999</v>
      </c>
      <c r="U1057" s="264">
        <f t="shared" si="481"/>
        <v>12.201499999999999</v>
      </c>
      <c r="V1057" s="264">
        <f t="shared" si="482"/>
        <v>12.750999999999999</v>
      </c>
      <c r="W1057" s="264">
        <f t="shared" si="483"/>
        <v>13.856999999999999</v>
      </c>
      <c r="X1057" s="264">
        <f t="shared" si="484"/>
        <v>15.079499999999999</v>
      </c>
      <c r="Y1057" s="264">
        <f t="shared" si="485"/>
        <v>15.789000000000001</v>
      </c>
      <c r="Z1057" s="264">
        <f t="shared" si="486"/>
        <v>16.292000000000002</v>
      </c>
      <c r="AA1057" s="264">
        <f t="shared" si="487"/>
        <v>17.0745</v>
      </c>
      <c r="AB1057" s="264">
        <f t="shared" si="488"/>
        <v>17.606999999999999</v>
      </c>
      <c r="AC1057" s="264">
        <f t="shared" si="489"/>
        <v>18.668500000000002</v>
      </c>
      <c r="AD1057" s="264">
        <f t="shared" si="490"/>
        <v>20.675000000000001</v>
      </c>
      <c r="AF1057" s="266">
        <v>1055</v>
      </c>
      <c r="AG1057" s="266">
        <v>-6.3399999999999998E-2</v>
      </c>
      <c r="AH1057" s="266">
        <v>14.116</v>
      </c>
      <c r="AI1057" s="266">
        <v>0.12044000000000001</v>
      </c>
      <c r="AJ1057" s="266">
        <v>9.7710000000000008</v>
      </c>
      <c r="AK1057" s="266">
        <v>10.693</v>
      </c>
      <c r="AL1057" s="266">
        <v>11.273</v>
      </c>
      <c r="AM1057" s="266">
        <v>11.593</v>
      </c>
      <c r="AN1057" s="266">
        <v>12.106</v>
      </c>
      <c r="AO1057" s="266">
        <v>12.465999999999999</v>
      </c>
      <c r="AP1057" s="266">
        <v>13.016999999999999</v>
      </c>
      <c r="AQ1057" s="266">
        <v>14.116</v>
      </c>
      <c r="AR1057" s="266">
        <v>15.314</v>
      </c>
      <c r="AS1057" s="266">
        <v>16.001000000000001</v>
      </c>
      <c r="AT1057" s="266">
        <v>16.484000000000002</v>
      </c>
      <c r="AU1057" s="266">
        <v>17.23</v>
      </c>
      <c r="AV1057" s="266">
        <v>17.734000000000002</v>
      </c>
      <c r="AW1057" s="266">
        <v>18.728000000000002</v>
      </c>
      <c r="AX1057" s="266">
        <v>20.573</v>
      </c>
      <c r="BA1057" s="372">
        <v>1055</v>
      </c>
      <c r="BB1057" s="372">
        <v>-0.31809999999999999</v>
      </c>
      <c r="BC1057" s="372">
        <v>13.597899999999999</v>
      </c>
      <c r="BD1057" s="372">
        <v>0.12834000000000001</v>
      </c>
      <c r="BE1057" s="372">
        <v>9.36</v>
      </c>
      <c r="BF1057" s="372">
        <v>10.224</v>
      </c>
      <c r="BG1057" s="372">
        <v>10.776</v>
      </c>
      <c r="BH1057" s="372">
        <v>11.085000000000001</v>
      </c>
      <c r="BI1057" s="372">
        <v>11.584</v>
      </c>
      <c r="BJ1057" s="372">
        <v>11.936999999999999</v>
      </c>
      <c r="BK1057" s="372">
        <v>12.484999999999999</v>
      </c>
      <c r="BL1057" s="372">
        <v>13.598000000000001</v>
      </c>
      <c r="BM1057" s="372">
        <v>14.845000000000001</v>
      </c>
      <c r="BN1057" s="372">
        <v>15.577</v>
      </c>
      <c r="BO1057" s="372">
        <v>16.100000000000001</v>
      </c>
      <c r="BP1057" s="372">
        <v>16.919</v>
      </c>
      <c r="BQ1057" s="372">
        <v>17.48</v>
      </c>
      <c r="BR1057" s="372">
        <v>18.609000000000002</v>
      </c>
      <c r="BS1057" s="372">
        <v>20.777000000000001</v>
      </c>
    </row>
    <row r="1058" spans="1:71" x14ac:dyDescent="0.2">
      <c r="A1058" s="265">
        <f t="shared" si="491"/>
        <v>13.863</v>
      </c>
      <c r="B1058" s="265">
        <f t="shared" si="492"/>
        <v>12.756</v>
      </c>
      <c r="C1058" s="265">
        <f t="shared" si="469"/>
        <v>15.086</v>
      </c>
      <c r="D1058" s="265">
        <f t="shared" si="493"/>
        <v>1056</v>
      </c>
      <c r="E1058" s="373">
        <f t="shared" si="494"/>
        <v>34.69404517453799</v>
      </c>
      <c r="F1058" s="373">
        <f t="shared" si="495"/>
        <v>2.8911704312114992</v>
      </c>
      <c r="G1058" s="373">
        <f t="shared" si="496"/>
        <v>43.69404517453799</v>
      </c>
      <c r="H1058" s="374">
        <f t="shared" si="497"/>
        <v>0.99797950271890135</v>
      </c>
      <c r="I1058" s="374">
        <f t="shared" si="470"/>
        <v>0.97278194140915863</v>
      </c>
      <c r="J1058" s="374">
        <f t="shared" si="471"/>
        <v>0.97707046539816544</v>
      </c>
      <c r="K1058" s="265" cm="1">
        <f t="array" ref="K1058">$G1058^gamma_drug4/($G1058^gamma_drug4+(AGE_50_drug4+9)^gamma_drug4)</f>
        <v>1</v>
      </c>
      <c r="L1058" s="264">
        <f t="shared" si="472"/>
        <v>1056</v>
      </c>
      <c r="M1058" s="264">
        <f t="shared" si="473"/>
        <v>-0.19084999999999999</v>
      </c>
      <c r="N1058" s="264">
        <f t="shared" si="474"/>
        <v>13.862850000000002</v>
      </c>
      <c r="O1058" s="264">
        <f t="shared" si="475"/>
        <v>0.12440999999999999</v>
      </c>
      <c r="P1058" s="264">
        <f t="shared" si="476"/>
        <v>9.5689999999999991</v>
      </c>
      <c r="Q1058" s="264">
        <f t="shared" si="477"/>
        <v>10.462499999999999</v>
      </c>
      <c r="R1058" s="264">
        <f t="shared" si="478"/>
        <v>11.029</v>
      </c>
      <c r="S1058" s="264">
        <f t="shared" si="479"/>
        <v>11.344000000000001</v>
      </c>
      <c r="T1058" s="264">
        <f t="shared" si="480"/>
        <v>11.850000000000001</v>
      </c>
      <c r="U1058" s="264">
        <f t="shared" si="481"/>
        <v>12.206</v>
      </c>
      <c r="V1058" s="264">
        <f t="shared" si="482"/>
        <v>12.756</v>
      </c>
      <c r="W1058" s="264">
        <f t="shared" si="483"/>
        <v>13.863</v>
      </c>
      <c r="X1058" s="264">
        <f t="shared" si="484"/>
        <v>15.086</v>
      </c>
      <c r="Y1058" s="264">
        <f t="shared" si="485"/>
        <v>15.796000000000001</v>
      </c>
      <c r="Z1058" s="264">
        <f t="shared" si="486"/>
        <v>16.299500000000002</v>
      </c>
      <c r="AA1058" s="264">
        <f t="shared" si="487"/>
        <v>17.0825</v>
      </c>
      <c r="AB1058" s="264">
        <f t="shared" si="488"/>
        <v>17.615500000000001</v>
      </c>
      <c r="AC1058" s="264">
        <f t="shared" si="489"/>
        <v>18.677</v>
      </c>
      <c r="AD1058" s="264">
        <f t="shared" si="490"/>
        <v>20.685000000000002</v>
      </c>
      <c r="AF1058" s="266">
        <v>1056</v>
      </c>
      <c r="AG1058" s="266">
        <v>-6.3500000000000001E-2</v>
      </c>
      <c r="AH1058" s="266">
        <v>14.121600000000001</v>
      </c>
      <c r="AI1058" s="266">
        <v>0.12046</v>
      </c>
      <c r="AJ1058" s="266">
        <v>9.7750000000000004</v>
      </c>
      <c r="AK1058" s="266">
        <v>10.696999999999999</v>
      </c>
      <c r="AL1058" s="266">
        <v>11.276999999999999</v>
      </c>
      <c r="AM1058" s="266">
        <v>11.598000000000001</v>
      </c>
      <c r="AN1058" s="266">
        <v>12.111000000000001</v>
      </c>
      <c r="AO1058" s="266">
        <v>12.47</v>
      </c>
      <c r="AP1058" s="266">
        <v>13.022</v>
      </c>
      <c r="AQ1058" s="266">
        <v>14.122</v>
      </c>
      <c r="AR1058" s="266">
        <v>15.32</v>
      </c>
      <c r="AS1058" s="266">
        <v>16.007000000000001</v>
      </c>
      <c r="AT1058" s="266">
        <v>16.491</v>
      </c>
      <c r="AU1058" s="266">
        <v>17.238</v>
      </c>
      <c r="AV1058" s="266">
        <v>17.742000000000001</v>
      </c>
      <c r="AW1058" s="266">
        <v>18.736000000000001</v>
      </c>
      <c r="AX1058" s="266">
        <v>20.582000000000001</v>
      </c>
      <c r="BA1058" s="372">
        <v>1056</v>
      </c>
      <c r="BB1058" s="372">
        <v>-0.31819999999999998</v>
      </c>
      <c r="BC1058" s="372">
        <v>13.604100000000001</v>
      </c>
      <c r="BD1058" s="372">
        <v>0.12836</v>
      </c>
      <c r="BE1058" s="372">
        <v>9.3629999999999995</v>
      </c>
      <c r="BF1058" s="372">
        <v>10.228</v>
      </c>
      <c r="BG1058" s="372">
        <v>10.781000000000001</v>
      </c>
      <c r="BH1058" s="372">
        <v>11.09</v>
      </c>
      <c r="BI1058" s="372">
        <v>11.589</v>
      </c>
      <c r="BJ1058" s="372">
        <v>11.942</v>
      </c>
      <c r="BK1058" s="372">
        <v>12.49</v>
      </c>
      <c r="BL1058" s="372">
        <v>13.603999999999999</v>
      </c>
      <c r="BM1058" s="372">
        <v>14.852</v>
      </c>
      <c r="BN1058" s="372">
        <v>15.585000000000001</v>
      </c>
      <c r="BO1058" s="372">
        <v>16.108000000000001</v>
      </c>
      <c r="BP1058" s="372">
        <v>16.927</v>
      </c>
      <c r="BQ1058" s="372">
        <v>17.489000000000001</v>
      </c>
      <c r="BR1058" s="372">
        <v>18.617999999999999</v>
      </c>
      <c r="BS1058" s="372">
        <v>20.788</v>
      </c>
    </row>
    <row r="1059" spans="1:71" x14ac:dyDescent="0.2">
      <c r="A1059" s="265">
        <f t="shared" si="491"/>
        <v>13.868500000000001</v>
      </c>
      <c r="B1059" s="265">
        <f t="shared" si="492"/>
        <v>12.7615</v>
      </c>
      <c r="C1059" s="265">
        <f t="shared" si="469"/>
        <v>15.092500000000001</v>
      </c>
      <c r="D1059" s="265">
        <f t="shared" si="493"/>
        <v>1057</v>
      </c>
      <c r="E1059" s="373">
        <f t="shared" si="494"/>
        <v>34.726899383983572</v>
      </c>
      <c r="F1059" s="373">
        <f t="shared" si="495"/>
        <v>2.8939082819986313</v>
      </c>
      <c r="G1059" s="373">
        <f t="shared" si="496"/>
        <v>43.726899383983572</v>
      </c>
      <c r="H1059" s="374">
        <f t="shared" si="497"/>
        <v>0.99798608486874241</v>
      </c>
      <c r="I1059" s="374">
        <f t="shared" si="470"/>
        <v>0.97284197842771092</v>
      </c>
      <c r="J1059" s="374">
        <f t="shared" si="471"/>
        <v>0.97711420704895768</v>
      </c>
      <c r="K1059" s="265" cm="1">
        <f t="array" ref="K1059">$G1059^gamma_drug4/($G1059^gamma_drug4+(AGE_50_drug4+9)^gamma_drug4)</f>
        <v>1</v>
      </c>
      <c r="L1059" s="264">
        <f t="shared" si="472"/>
        <v>1057</v>
      </c>
      <c r="M1059" s="264">
        <f t="shared" si="473"/>
        <v>-0.19095000000000001</v>
      </c>
      <c r="N1059" s="264">
        <f t="shared" si="474"/>
        <v>13.86875</v>
      </c>
      <c r="O1059" s="264">
        <f t="shared" si="475"/>
        <v>0.12443</v>
      </c>
      <c r="P1059" s="264">
        <f t="shared" si="476"/>
        <v>9.5725000000000016</v>
      </c>
      <c r="Q1059" s="264">
        <f t="shared" si="477"/>
        <v>10.4665</v>
      </c>
      <c r="R1059" s="264">
        <f t="shared" si="478"/>
        <v>11.033000000000001</v>
      </c>
      <c r="S1059" s="264">
        <f t="shared" si="479"/>
        <v>11.348500000000001</v>
      </c>
      <c r="T1059" s="264">
        <f t="shared" si="480"/>
        <v>11.8545</v>
      </c>
      <c r="U1059" s="264">
        <f t="shared" si="481"/>
        <v>12.210999999999999</v>
      </c>
      <c r="V1059" s="264">
        <f t="shared" si="482"/>
        <v>12.7615</v>
      </c>
      <c r="W1059" s="264">
        <f t="shared" si="483"/>
        <v>13.868500000000001</v>
      </c>
      <c r="X1059" s="264">
        <f t="shared" si="484"/>
        <v>15.092500000000001</v>
      </c>
      <c r="Y1059" s="264">
        <f t="shared" si="485"/>
        <v>15.803000000000001</v>
      </c>
      <c r="Z1059" s="264">
        <f t="shared" si="486"/>
        <v>16.307000000000002</v>
      </c>
      <c r="AA1059" s="264">
        <f t="shared" si="487"/>
        <v>17.090499999999999</v>
      </c>
      <c r="AB1059" s="264">
        <f t="shared" si="488"/>
        <v>17.6235</v>
      </c>
      <c r="AC1059" s="264">
        <f t="shared" si="489"/>
        <v>18.686500000000002</v>
      </c>
      <c r="AD1059" s="264">
        <f t="shared" si="490"/>
        <v>20.695499999999999</v>
      </c>
      <c r="AF1059" s="266">
        <v>1057</v>
      </c>
      <c r="AG1059" s="266">
        <v>-6.3700000000000007E-2</v>
      </c>
      <c r="AH1059" s="266">
        <v>14.1272</v>
      </c>
      <c r="AI1059" s="266">
        <v>0.12048</v>
      </c>
      <c r="AJ1059" s="266">
        <v>9.7780000000000005</v>
      </c>
      <c r="AK1059" s="266">
        <v>10.701000000000001</v>
      </c>
      <c r="AL1059" s="266">
        <v>11.281000000000001</v>
      </c>
      <c r="AM1059" s="266">
        <v>11.602</v>
      </c>
      <c r="AN1059" s="266">
        <v>12.115</v>
      </c>
      <c r="AO1059" s="266">
        <v>12.475</v>
      </c>
      <c r="AP1059" s="266">
        <v>13.026999999999999</v>
      </c>
      <c r="AQ1059" s="266">
        <v>14.127000000000001</v>
      </c>
      <c r="AR1059" s="266">
        <v>15.326000000000001</v>
      </c>
      <c r="AS1059" s="266">
        <v>16.013999999999999</v>
      </c>
      <c r="AT1059" s="266">
        <v>16.498000000000001</v>
      </c>
      <c r="AU1059" s="266">
        <v>17.245000000000001</v>
      </c>
      <c r="AV1059" s="266">
        <v>17.748999999999999</v>
      </c>
      <c r="AW1059" s="266">
        <v>18.745000000000001</v>
      </c>
      <c r="AX1059" s="266">
        <v>20.591999999999999</v>
      </c>
      <c r="BA1059" s="372">
        <v>1057</v>
      </c>
      <c r="BB1059" s="372">
        <v>-0.31819999999999998</v>
      </c>
      <c r="BC1059" s="372">
        <v>13.610300000000001</v>
      </c>
      <c r="BD1059" s="372">
        <v>0.12837999999999999</v>
      </c>
      <c r="BE1059" s="372">
        <v>9.3670000000000009</v>
      </c>
      <c r="BF1059" s="372">
        <v>10.231999999999999</v>
      </c>
      <c r="BG1059" s="372">
        <v>10.785</v>
      </c>
      <c r="BH1059" s="372">
        <v>11.095000000000001</v>
      </c>
      <c r="BI1059" s="372">
        <v>11.593999999999999</v>
      </c>
      <c r="BJ1059" s="372">
        <v>11.946999999999999</v>
      </c>
      <c r="BK1059" s="372">
        <v>12.496</v>
      </c>
      <c r="BL1059" s="372">
        <v>13.61</v>
      </c>
      <c r="BM1059" s="372">
        <v>14.859</v>
      </c>
      <c r="BN1059" s="372">
        <v>15.592000000000001</v>
      </c>
      <c r="BO1059" s="372">
        <v>16.116</v>
      </c>
      <c r="BP1059" s="372">
        <v>16.936</v>
      </c>
      <c r="BQ1059" s="372">
        <v>17.498000000000001</v>
      </c>
      <c r="BR1059" s="372">
        <v>18.628</v>
      </c>
      <c r="BS1059" s="372">
        <v>20.798999999999999</v>
      </c>
    </row>
    <row r="1060" spans="1:71" x14ac:dyDescent="0.2">
      <c r="A1060" s="265">
        <f t="shared" si="491"/>
        <v>13.875</v>
      </c>
      <c r="B1060" s="265">
        <f t="shared" si="492"/>
        <v>12.766999999999999</v>
      </c>
      <c r="C1060" s="265">
        <f t="shared" si="469"/>
        <v>15.099499999999999</v>
      </c>
      <c r="D1060" s="265">
        <f t="shared" si="493"/>
        <v>1058</v>
      </c>
      <c r="E1060" s="373">
        <f t="shared" si="494"/>
        <v>34.75975359342916</v>
      </c>
      <c r="F1060" s="373">
        <f t="shared" si="495"/>
        <v>2.8966461327857633</v>
      </c>
      <c r="G1060" s="373">
        <f t="shared" si="496"/>
        <v>43.75975359342916</v>
      </c>
      <c r="H1060" s="374">
        <f t="shared" si="497"/>
        <v>0.99799264069956573</v>
      </c>
      <c r="I1060" s="374">
        <f t="shared" si="470"/>
        <v>0.9729018417598958</v>
      </c>
      <c r="J1060" s="374">
        <f t="shared" si="471"/>
        <v>0.97715783444531956</v>
      </c>
      <c r="K1060" s="265" cm="1">
        <f t="array" ref="K1060">$G1060^gamma_drug4/($G1060^gamma_drug4+(AGE_50_drug4+9)^gamma_drug4)</f>
        <v>1</v>
      </c>
      <c r="L1060" s="264">
        <f t="shared" si="472"/>
        <v>1058</v>
      </c>
      <c r="M1060" s="264">
        <f t="shared" si="473"/>
        <v>-0.19105</v>
      </c>
      <c r="N1060" s="264">
        <f t="shared" si="474"/>
        <v>13.874649999999999</v>
      </c>
      <c r="O1060" s="264">
        <f t="shared" si="475"/>
        <v>0.12444999999999999</v>
      </c>
      <c r="P1060" s="264">
        <f t="shared" si="476"/>
        <v>9.5760000000000005</v>
      </c>
      <c r="Q1060" s="264">
        <f t="shared" si="477"/>
        <v>10.47</v>
      </c>
      <c r="R1060" s="264">
        <f t="shared" si="478"/>
        <v>11.0375</v>
      </c>
      <c r="S1060" s="264">
        <f t="shared" si="479"/>
        <v>11.352499999999999</v>
      </c>
      <c r="T1060" s="264">
        <f t="shared" si="480"/>
        <v>11.859500000000001</v>
      </c>
      <c r="U1060" s="264">
        <f t="shared" si="481"/>
        <v>12.2165</v>
      </c>
      <c r="V1060" s="264">
        <f t="shared" si="482"/>
        <v>12.766999999999999</v>
      </c>
      <c r="W1060" s="264">
        <f t="shared" si="483"/>
        <v>13.875</v>
      </c>
      <c r="X1060" s="264">
        <f t="shared" si="484"/>
        <v>15.099499999999999</v>
      </c>
      <c r="Y1060" s="264">
        <f t="shared" si="485"/>
        <v>15.810500000000001</v>
      </c>
      <c r="Z1060" s="264">
        <f t="shared" si="486"/>
        <v>16.314499999999999</v>
      </c>
      <c r="AA1060" s="264">
        <f t="shared" si="487"/>
        <v>17.098500000000001</v>
      </c>
      <c r="AB1060" s="264">
        <f t="shared" si="488"/>
        <v>17.631500000000003</v>
      </c>
      <c r="AC1060" s="264">
        <f t="shared" si="489"/>
        <v>18.695</v>
      </c>
      <c r="AD1060" s="264">
        <f t="shared" si="490"/>
        <v>20.706</v>
      </c>
      <c r="AF1060" s="266">
        <v>1058</v>
      </c>
      <c r="AG1060" s="266">
        <v>-6.3799999999999996E-2</v>
      </c>
      <c r="AH1060" s="266">
        <v>14.1328</v>
      </c>
      <c r="AI1060" s="266">
        <v>0.1205</v>
      </c>
      <c r="AJ1060" s="266">
        <v>9.7810000000000006</v>
      </c>
      <c r="AK1060" s="266">
        <v>10.704000000000001</v>
      </c>
      <c r="AL1060" s="266">
        <v>11.285</v>
      </c>
      <c r="AM1060" s="266">
        <v>11.606</v>
      </c>
      <c r="AN1060" s="266">
        <v>12.12</v>
      </c>
      <c r="AO1060" s="266">
        <v>12.48</v>
      </c>
      <c r="AP1060" s="266">
        <v>13.032</v>
      </c>
      <c r="AQ1060" s="266">
        <v>14.132999999999999</v>
      </c>
      <c r="AR1060" s="266">
        <v>15.333</v>
      </c>
      <c r="AS1060" s="266">
        <v>16.021000000000001</v>
      </c>
      <c r="AT1060" s="266">
        <v>16.504999999999999</v>
      </c>
      <c r="AU1060" s="266">
        <v>17.253</v>
      </c>
      <c r="AV1060" s="266">
        <v>17.757000000000001</v>
      </c>
      <c r="AW1060" s="266">
        <v>18.753</v>
      </c>
      <c r="AX1060" s="266">
        <v>20.602</v>
      </c>
      <c r="BA1060" s="372">
        <v>1058</v>
      </c>
      <c r="BB1060" s="372">
        <v>-0.31830000000000003</v>
      </c>
      <c r="BC1060" s="372">
        <v>13.6165</v>
      </c>
      <c r="BD1060" s="372">
        <v>0.12839999999999999</v>
      </c>
      <c r="BE1060" s="372">
        <v>9.3710000000000004</v>
      </c>
      <c r="BF1060" s="372">
        <v>10.236000000000001</v>
      </c>
      <c r="BG1060" s="372">
        <v>10.79</v>
      </c>
      <c r="BH1060" s="372">
        <v>11.099</v>
      </c>
      <c r="BI1060" s="372">
        <v>11.599</v>
      </c>
      <c r="BJ1060" s="372">
        <v>11.952999999999999</v>
      </c>
      <c r="BK1060" s="372">
        <v>12.502000000000001</v>
      </c>
      <c r="BL1060" s="372">
        <v>13.617000000000001</v>
      </c>
      <c r="BM1060" s="372">
        <v>14.866</v>
      </c>
      <c r="BN1060" s="372">
        <v>15.6</v>
      </c>
      <c r="BO1060" s="372">
        <v>16.123999999999999</v>
      </c>
      <c r="BP1060" s="372">
        <v>16.943999999999999</v>
      </c>
      <c r="BQ1060" s="372">
        <v>17.506</v>
      </c>
      <c r="BR1060" s="372">
        <v>18.637</v>
      </c>
      <c r="BS1060" s="372">
        <v>20.81</v>
      </c>
    </row>
    <row r="1061" spans="1:71" x14ac:dyDescent="0.2">
      <c r="A1061" s="265">
        <f t="shared" si="491"/>
        <v>13.8805</v>
      </c>
      <c r="B1061" s="265">
        <f t="shared" si="492"/>
        <v>12.772</v>
      </c>
      <c r="C1061" s="265">
        <f t="shared" si="469"/>
        <v>15.106</v>
      </c>
      <c r="D1061" s="265">
        <f t="shared" si="493"/>
        <v>1059</v>
      </c>
      <c r="E1061" s="373">
        <f t="shared" si="494"/>
        <v>34.792607802874741</v>
      </c>
      <c r="F1061" s="373">
        <f t="shared" si="495"/>
        <v>2.8993839835728954</v>
      </c>
      <c r="G1061" s="373">
        <f t="shared" si="496"/>
        <v>43.792607802874741</v>
      </c>
      <c r="H1061" s="374">
        <f t="shared" si="497"/>
        <v>0.9979991703359713</v>
      </c>
      <c r="I1061" s="374">
        <f t="shared" si="470"/>
        <v>0.97296153202181779</v>
      </c>
      <c r="J1061" s="374">
        <f t="shared" si="471"/>
        <v>0.97720134796372005</v>
      </c>
      <c r="K1061" s="265" cm="1">
        <f t="array" ref="K1061">$G1061^gamma_drug4/($G1061^gamma_drug4+(AGE_50_drug4+9)^gamma_drug4)</f>
        <v>1</v>
      </c>
      <c r="L1061" s="264">
        <f t="shared" si="472"/>
        <v>1059</v>
      </c>
      <c r="M1061" s="264">
        <f t="shared" si="473"/>
        <v>-0.19110000000000002</v>
      </c>
      <c r="N1061" s="264">
        <f t="shared" si="474"/>
        <v>13.880549999999999</v>
      </c>
      <c r="O1061" s="264">
        <f t="shared" si="475"/>
        <v>0.12446500000000001</v>
      </c>
      <c r="P1061" s="264">
        <f t="shared" si="476"/>
        <v>9.58</v>
      </c>
      <c r="Q1061" s="264">
        <f t="shared" si="477"/>
        <v>10.474499999999999</v>
      </c>
      <c r="R1061" s="264">
        <f t="shared" si="478"/>
        <v>11.042</v>
      </c>
      <c r="S1061" s="264">
        <f t="shared" si="479"/>
        <v>11.3575</v>
      </c>
      <c r="T1061" s="264">
        <f t="shared" si="480"/>
        <v>11.864000000000001</v>
      </c>
      <c r="U1061" s="264">
        <f t="shared" si="481"/>
        <v>12.221499999999999</v>
      </c>
      <c r="V1061" s="264">
        <f t="shared" si="482"/>
        <v>12.772</v>
      </c>
      <c r="W1061" s="264">
        <f t="shared" si="483"/>
        <v>13.8805</v>
      </c>
      <c r="X1061" s="264">
        <f t="shared" si="484"/>
        <v>15.106</v>
      </c>
      <c r="Y1061" s="264">
        <f t="shared" si="485"/>
        <v>15.817</v>
      </c>
      <c r="Z1061" s="264">
        <f t="shared" si="486"/>
        <v>16.322000000000003</v>
      </c>
      <c r="AA1061" s="264">
        <f t="shared" si="487"/>
        <v>17.106000000000002</v>
      </c>
      <c r="AB1061" s="264">
        <f t="shared" si="488"/>
        <v>17.64</v>
      </c>
      <c r="AC1061" s="264">
        <f t="shared" si="489"/>
        <v>18.704000000000001</v>
      </c>
      <c r="AD1061" s="264">
        <f t="shared" si="490"/>
        <v>20.716000000000001</v>
      </c>
      <c r="AF1061" s="266">
        <v>1059</v>
      </c>
      <c r="AG1061" s="266">
        <v>-6.3899999999999998E-2</v>
      </c>
      <c r="AH1061" s="266">
        <v>14.138400000000001</v>
      </c>
      <c r="AI1061" s="266">
        <v>0.12051000000000001</v>
      </c>
      <c r="AJ1061" s="266">
        <v>9.7850000000000001</v>
      </c>
      <c r="AK1061" s="266">
        <v>10.708</v>
      </c>
      <c r="AL1061" s="266">
        <v>11.289</v>
      </c>
      <c r="AM1061" s="266">
        <v>11.611000000000001</v>
      </c>
      <c r="AN1061" s="266">
        <v>12.124000000000001</v>
      </c>
      <c r="AO1061" s="266">
        <v>12.484999999999999</v>
      </c>
      <c r="AP1061" s="266">
        <v>13.037000000000001</v>
      </c>
      <c r="AQ1061" s="266">
        <v>14.138</v>
      </c>
      <c r="AR1061" s="266">
        <v>15.339</v>
      </c>
      <c r="AS1061" s="266">
        <v>16.027000000000001</v>
      </c>
      <c r="AT1061" s="266">
        <v>16.512</v>
      </c>
      <c r="AU1061" s="266">
        <v>17.260000000000002</v>
      </c>
      <c r="AV1061" s="266">
        <v>17.765000000000001</v>
      </c>
      <c r="AW1061" s="266">
        <v>18.760999999999999</v>
      </c>
      <c r="AX1061" s="266">
        <v>20.611000000000001</v>
      </c>
      <c r="BA1061" s="372">
        <v>1059</v>
      </c>
      <c r="BB1061" s="372">
        <v>-0.31830000000000003</v>
      </c>
      <c r="BC1061" s="372">
        <v>13.6227</v>
      </c>
      <c r="BD1061" s="372">
        <v>0.12842000000000001</v>
      </c>
      <c r="BE1061" s="372">
        <v>9.375</v>
      </c>
      <c r="BF1061" s="372">
        <v>10.241</v>
      </c>
      <c r="BG1061" s="372">
        <v>10.795</v>
      </c>
      <c r="BH1061" s="372">
        <v>11.103999999999999</v>
      </c>
      <c r="BI1061" s="372">
        <v>11.603999999999999</v>
      </c>
      <c r="BJ1061" s="372">
        <v>11.958</v>
      </c>
      <c r="BK1061" s="372">
        <v>12.507</v>
      </c>
      <c r="BL1061" s="372">
        <v>13.622999999999999</v>
      </c>
      <c r="BM1061" s="372">
        <v>14.872999999999999</v>
      </c>
      <c r="BN1061" s="372">
        <v>15.606999999999999</v>
      </c>
      <c r="BO1061" s="372">
        <v>16.132000000000001</v>
      </c>
      <c r="BP1061" s="372">
        <v>16.952000000000002</v>
      </c>
      <c r="BQ1061" s="372">
        <v>17.515000000000001</v>
      </c>
      <c r="BR1061" s="372">
        <v>18.646999999999998</v>
      </c>
      <c r="BS1061" s="372">
        <v>20.821000000000002</v>
      </c>
    </row>
    <row r="1062" spans="1:71" x14ac:dyDescent="0.2">
      <c r="A1062" s="265">
        <f t="shared" si="491"/>
        <v>13.8865</v>
      </c>
      <c r="B1062" s="265">
        <f t="shared" si="492"/>
        <v>12.7775</v>
      </c>
      <c r="C1062" s="265">
        <f t="shared" si="469"/>
        <v>15.112500000000001</v>
      </c>
      <c r="D1062" s="265">
        <f t="shared" si="493"/>
        <v>1060</v>
      </c>
      <c r="E1062" s="373">
        <f t="shared" si="494"/>
        <v>34.82546201232033</v>
      </c>
      <c r="F1062" s="373">
        <f t="shared" si="495"/>
        <v>2.9021218343600275</v>
      </c>
      <c r="G1062" s="373">
        <f t="shared" si="496"/>
        <v>43.82546201232033</v>
      </c>
      <c r="H1062" s="374">
        <f t="shared" si="497"/>
        <v>0.99800567390187789</v>
      </c>
      <c r="I1062" s="374">
        <f t="shared" si="470"/>
        <v>0.9730210498270192</v>
      </c>
      <c r="J1062" s="374">
        <f t="shared" si="471"/>
        <v>0.97724474797914052</v>
      </c>
      <c r="K1062" s="265" cm="1">
        <f t="array" ref="K1062">$G1062^gamma_drug4/($G1062^gamma_drug4+(AGE_50_drug4+9)^gamma_drug4)</f>
        <v>1</v>
      </c>
      <c r="L1062" s="264">
        <f t="shared" si="472"/>
        <v>1060</v>
      </c>
      <c r="M1062" s="264">
        <f t="shared" si="473"/>
        <v>-0.19125</v>
      </c>
      <c r="N1062" s="264">
        <f t="shared" si="474"/>
        <v>13.88645</v>
      </c>
      <c r="O1062" s="264">
        <f t="shared" si="475"/>
        <v>0.124485</v>
      </c>
      <c r="P1062" s="264">
        <f t="shared" si="476"/>
        <v>9.5835000000000008</v>
      </c>
      <c r="Q1062" s="264">
        <f t="shared" si="477"/>
        <v>10.4785</v>
      </c>
      <c r="R1062" s="264">
        <f t="shared" si="478"/>
        <v>11.0465</v>
      </c>
      <c r="S1062" s="264">
        <f t="shared" si="479"/>
        <v>11.362</v>
      </c>
      <c r="T1062" s="264">
        <f t="shared" si="480"/>
        <v>11.869</v>
      </c>
      <c r="U1062" s="264">
        <f t="shared" si="481"/>
        <v>12.225999999999999</v>
      </c>
      <c r="V1062" s="264">
        <f t="shared" si="482"/>
        <v>12.7775</v>
      </c>
      <c r="W1062" s="264">
        <f t="shared" si="483"/>
        <v>13.8865</v>
      </c>
      <c r="X1062" s="264">
        <f t="shared" si="484"/>
        <v>15.112500000000001</v>
      </c>
      <c r="Y1062" s="264">
        <f t="shared" si="485"/>
        <v>15.8245</v>
      </c>
      <c r="Z1062" s="264">
        <f t="shared" si="486"/>
        <v>16.329000000000001</v>
      </c>
      <c r="AA1062" s="264">
        <f t="shared" si="487"/>
        <v>17.113999999999997</v>
      </c>
      <c r="AB1062" s="264">
        <f t="shared" si="488"/>
        <v>17.648</v>
      </c>
      <c r="AC1062" s="264">
        <f t="shared" si="489"/>
        <v>18.713000000000001</v>
      </c>
      <c r="AD1062" s="264">
        <f t="shared" si="490"/>
        <v>20.726500000000001</v>
      </c>
      <c r="AF1062" s="266">
        <v>1060</v>
      </c>
      <c r="AG1062" s="266">
        <v>-6.4100000000000004E-2</v>
      </c>
      <c r="AH1062" s="266">
        <v>14.144</v>
      </c>
      <c r="AI1062" s="266">
        <v>0.12053</v>
      </c>
      <c r="AJ1062" s="266">
        <v>9.7880000000000003</v>
      </c>
      <c r="AK1062" s="266">
        <v>10.712</v>
      </c>
      <c r="AL1062" s="266">
        <v>11.294</v>
      </c>
      <c r="AM1062" s="266">
        <v>11.615</v>
      </c>
      <c r="AN1062" s="266">
        <v>12.129</v>
      </c>
      <c r="AO1062" s="266">
        <v>12.489000000000001</v>
      </c>
      <c r="AP1062" s="266">
        <v>13.042</v>
      </c>
      <c r="AQ1062" s="266">
        <v>14.144</v>
      </c>
      <c r="AR1062" s="266">
        <v>15.345000000000001</v>
      </c>
      <c r="AS1062" s="266">
        <v>16.033999999999999</v>
      </c>
      <c r="AT1062" s="266">
        <v>16.518999999999998</v>
      </c>
      <c r="AU1062" s="266">
        <v>17.266999999999999</v>
      </c>
      <c r="AV1062" s="266">
        <v>17.771999999999998</v>
      </c>
      <c r="AW1062" s="266">
        <v>18.77</v>
      </c>
      <c r="AX1062" s="266">
        <v>20.62</v>
      </c>
      <c r="BA1062" s="372">
        <v>1060</v>
      </c>
      <c r="BB1062" s="372">
        <v>-0.31840000000000002</v>
      </c>
      <c r="BC1062" s="372">
        <v>13.6289</v>
      </c>
      <c r="BD1062" s="372">
        <v>0.12844</v>
      </c>
      <c r="BE1062" s="372">
        <v>9.3789999999999996</v>
      </c>
      <c r="BF1062" s="372">
        <v>10.244999999999999</v>
      </c>
      <c r="BG1062" s="372">
        <v>10.798999999999999</v>
      </c>
      <c r="BH1062" s="372">
        <v>11.109</v>
      </c>
      <c r="BI1062" s="372">
        <v>11.609</v>
      </c>
      <c r="BJ1062" s="372">
        <v>11.962999999999999</v>
      </c>
      <c r="BK1062" s="372">
        <v>12.513</v>
      </c>
      <c r="BL1062" s="372">
        <v>13.629</v>
      </c>
      <c r="BM1062" s="372">
        <v>14.88</v>
      </c>
      <c r="BN1062" s="372">
        <v>15.615</v>
      </c>
      <c r="BO1062" s="372">
        <v>16.138999999999999</v>
      </c>
      <c r="BP1062" s="372">
        <v>16.960999999999999</v>
      </c>
      <c r="BQ1062" s="372">
        <v>17.524000000000001</v>
      </c>
      <c r="BR1062" s="372">
        <v>18.655999999999999</v>
      </c>
      <c r="BS1062" s="372">
        <v>20.832999999999998</v>
      </c>
    </row>
    <row r="1063" spans="1:71" x14ac:dyDescent="0.2">
      <c r="A1063" s="265">
        <f t="shared" si="491"/>
        <v>13.8925</v>
      </c>
      <c r="B1063" s="265">
        <f t="shared" si="492"/>
        <v>12.782500000000001</v>
      </c>
      <c r="C1063" s="265">
        <f t="shared" si="469"/>
        <v>15.119</v>
      </c>
      <c r="D1063" s="265">
        <f t="shared" si="493"/>
        <v>1061</v>
      </c>
      <c r="E1063" s="373">
        <f t="shared" si="494"/>
        <v>34.858316221765911</v>
      </c>
      <c r="F1063" s="373">
        <f t="shared" si="495"/>
        <v>2.9048596851471595</v>
      </c>
      <c r="G1063" s="373">
        <f t="shared" si="496"/>
        <v>43.858316221765911</v>
      </c>
      <c r="H1063" s="374">
        <f t="shared" si="497"/>
        <v>0.99801215152052813</v>
      </c>
      <c r="I1063" s="374">
        <f t="shared" si="470"/>
        <v>0.97308039578649164</v>
      </c>
      <c r="J1063" s="374">
        <f t="shared" si="471"/>
        <v>0.97728803486508053</v>
      </c>
      <c r="K1063" s="265" cm="1">
        <f t="array" ref="K1063">$G1063^gamma_drug4/($G1063^gamma_drug4+(AGE_50_drug4+9)^gamma_drug4)</f>
        <v>1</v>
      </c>
      <c r="L1063" s="264">
        <f t="shared" si="472"/>
        <v>1061</v>
      </c>
      <c r="M1063" s="264">
        <f t="shared" si="473"/>
        <v>-0.1913</v>
      </c>
      <c r="N1063" s="264">
        <f t="shared" si="474"/>
        <v>13.892299999999999</v>
      </c>
      <c r="O1063" s="264">
        <f t="shared" si="475"/>
        <v>0.124505</v>
      </c>
      <c r="P1063" s="264">
        <f t="shared" si="476"/>
        <v>9.5869999999999997</v>
      </c>
      <c r="Q1063" s="264">
        <f t="shared" si="477"/>
        <v>10.4825</v>
      </c>
      <c r="R1063" s="264">
        <f t="shared" si="478"/>
        <v>11.051</v>
      </c>
      <c r="S1063" s="264">
        <f t="shared" si="479"/>
        <v>11.366</v>
      </c>
      <c r="T1063" s="264">
        <f t="shared" si="480"/>
        <v>11.8735</v>
      </c>
      <c r="U1063" s="264">
        <f t="shared" si="481"/>
        <v>12.231</v>
      </c>
      <c r="V1063" s="264">
        <f t="shared" si="482"/>
        <v>12.782500000000001</v>
      </c>
      <c r="W1063" s="264">
        <f t="shared" si="483"/>
        <v>13.8925</v>
      </c>
      <c r="X1063" s="264">
        <f t="shared" si="484"/>
        <v>15.119</v>
      </c>
      <c r="Y1063" s="264">
        <f t="shared" si="485"/>
        <v>15.8315</v>
      </c>
      <c r="Z1063" s="264">
        <f t="shared" si="486"/>
        <v>16.336500000000001</v>
      </c>
      <c r="AA1063" s="264">
        <f t="shared" si="487"/>
        <v>17.122</v>
      </c>
      <c r="AB1063" s="264">
        <f t="shared" si="488"/>
        <v>17.655999999999999</v>
      </c>
      <c r="AC1063" s="264">
        <f t="shared" si="489"/>
        <v>18.722000000000001</v>
      </c>
      <c r="AD1063" s="264">
        <f t="shared" si="490"/>
        <v>20.737000000000002</v>
      </c>
      <c r="AF1063" s="266">
        <v>1061</v>
      </c>
      <c r="AG1063" s="266">
        <v>-6.4199999999999993E-2</v>
      </c>
      <c r="AH1063" s="266">
        <v>14.1495</v>
      </c>
      <c r="AI1063" s="266">
        <v>0.12055</v>
      </c>
      <c r="AJ1063" s="266">
        <v>9.7919999999999998</v>
      </c>
      <c r="AK1063" s="266">
        <v>10.715999999999999</v>
      </c>
      <c r="AL1063" s="266">
        <v>11.298</v>
      </c>
      <c r="AM1063" s="266">
        <v>11.619</v>
      </c>
      <c r="AN1063" s="266">
        <v>12.132999999999999</v>
      </c>
      <c r="AO1063" s="266">
        <v>12.494</v>
      </c>
      <c r="AP1063" s="266">
        <v>13.047000000000001</v>
      </c>
      <c r="AQ1063" s="266">
        <v>14.15</v>
      </c>
      <c r="AR1063" s="266">
        <v>15.351000000000001</v>
      </c>
      <c r="AS1063" s="266">
        <v>16.041</v>
      </c>
      <c r="AT1063" s="266">
        <v>16.526</v>
      </c>
      <c r="AU1063" s="266">
        <v>17.274999999999999</v>
      </c>
      <c r="AV1063" s="266">
        <v>17.78</v>
      </c>
      <c r="AW1063" s="266">
        <v>18.777999999999999</v>
      </c>
      <c r="AX1063" s="266">
        <v>20.63</v>
      </c>
      <c r="BA1063" s="372">
        <v>1061</v>
      </c>
      <c r="BB1063" s="372">
        <v>-0.31840000000000002</v>
      </c>
      <c r="BC1063" s="372">
        <v>13.6351</v>
      </c>
      <c r="BD1063" s="372">
        <v>0.12845999999999999</v>
      </c>
      <c r="BE1063" s="372">
        <v>9.3819999999999997</v>
      </c>
      <c r="BF1063" s="372">
        <v>10.249000000000001</v>
      </c>
      <c r="BG1063" s="372">
        <v>10.804</v>
      </c>
      <c r="BH1063" s="372">
        <v>11.113</v>
      </c>
      <c r="BI1063" s="372">
        <v>11.614000000000001</v>
      </c>
      <c r="BJ1063" s="372">
        <v>11.968</v>
      </c>
      <c r="BK1063" s="372">
        <v>12.518000000000001</v>
      </c>
      <c r="BL1063" s="372">
        <v>13.635</v>
      </c>
      <c r="BM1063" s="372">
        <v>14.887</v>
      </c>
      <c r="BN1063" s="372">
        <v>15.622</v>
      </c>
      <c r="BO1063" s="372">
        <v>16.146999999999998</v>
      </c>
      <c r="BP1063" s="372">
        <v>16.969000000000001</v>
      </c>
      <c r="BQ1063" s="372">
        <v>17.532</v>
      </c>
      <c r="BR1063" s="372">
        <v>18.666</v>
      </c>
      <c r="BS1063" s="372">
        <v>20.844000000000001</v>
      </c>
    </row>
    <row r="1064" spans="1:71" x14ac:dyDescent="0.2">
      <c r="A1064" s="265">
        <f t="shared" si="491"/>
        <v>13.898</v>
      </c>
      <c r="B1064" s="265">
        <f t="shared" si="492"/>
        <v>12.788</v>
      </c>
      <c r="C1064" s="265">
        <f t="shared" si="469"/>
        <v>15.126000000000001</v>
      </c>
      <c r="D1064" s="265">
        <f t="shared" si="493"/>
        <v>1062</v>
      </c>
      <c r="E1064" s="373">
        <f t="shared" si="494"/>
        <v>34.891170431211499</v>
      </c>
      <c r="F1064" s="373">
        <f t="shared" si="495"/>
        <v>2.9075975359342916</v>
      </c>
      <c r="G1064" s="373">
        <f t="shared" si="496"/>
        <v>43.891170431211499</v>
      </c>
      <c r="H1064" s="374">
        <f t="shared" si="497"/>
        <v>0.99801860331449221</v>
      </c>
      <c r="I1064" s="374">
        <f t="shared" si="470"/>
        <v>0.97313957050868827</v>
      </c>
      <c r="J1064" s="374">
        <f t="shared" si="471"/>
        <v>0.97733120899356585</v>
      </c>
      <c r="K1064" s="265" cm="1">
        <f t="array" ref="K1064">$G1064^gamma_drug4/($G1064^gamma_drug4+(AGE_50_drug4+9)^gamma_drug4)</f>
        <v>1</v>
      </c>
      <c r="L1064" s="264">
        <f t="shared" si="472"/>
        <v>1062</v>
      </c>
      <c r="M1064" s="264">
        <f t="shared" si="473"/>
        <v>-0.19145000000000001</v>
      </c>
      <c r="N1064" s="264">
        <f t="shared" si="474"/>
        <v>13.898199999999999</v>
      </c>
      <c r="O1064" s="264">
        <f t="shared" si="475"/>
        <v>0.124525</v>
      </c>
      <c r="P1064" s="264">
        <f t="shared" si="476"/>
        <v>9.5904999999999987</v>
      </c>
      <c r="Q1064" s="264">
        <f t="shared" si="477"/>
        <v>10.486499999999999</v>
      </c>
      <c r="R1064" s="264">
        <f t="shared" si="478"/>
        <v>11.055</v>
      </c>
      <c r="S1064" s="264">
        <f t="shared" si="479"/>
        <v>11.3705</v>
      </c>
      <c r="T1064" s="264">
        <f t="shared" si="480"/>
        <v>11.878499999999999</v>
      </c>
      <c r="U1064" s="264">
        <f t="shared" si="481"/>
        <v>12.236000000000001</v>
      </c>
      <c r="V1064" s="264">
        <f t="shared" si="482"/>
        <v>12.788</v>
      </c>
      <c r="W1064" s="264">
        <f t="shared" si="483"/>
        <v>13.898</v>
      </c>
      <c r="X1064" s="264">
        <f t="shared" si="484"/>
        <v>15.126000000000001</v>
      </c>
      <c r="Y1064" s="264">
        <f t="shared" si="485"/>
        <v>15.8385</v>
      </c>
      <c r="Z1064" s="264">
        <f t="shared" si="486"/>
        <v>16.344000000000001</v>
      </c>
      <c r="AA1064" s="264">
        <f t="shared" si="487"/>
        <v>17.1295</v>
      </c>
      <c r="AB1064" s="264">
        <f t="shared" si="488"/>
        <v>17.6645</v>
      </c>
      <c r="AC1064" s="264">
        <f t="shared" si="489"/>
        <v>18.730499999999999</v>
      </c>
      <c r="AD1064" s="264">
        <f t="shared" si="490"/>
        <v>20.747500000000002</v>
      </c>
      <c r="AF1064" s="266">
        <v>1062</v>
      </c>
      <c r="AG1064" s="266">
        <v>-6.4399999999999999E-2</v>
      </c>
      <c r="AH1064" s="266">
        <v>14.155099999999999</v>
      </c>
      <c r="AI1064" s="266">
        <v>0.12057</v>
      </c>
      <c r="AJ1064" s="266">
        <v>9.7949999999999999</v>
      </c>
      <c r="AK1064" s="266">
        <v>10.72</v>
      </c>
      <c r="AL1064" s="266">
        <v>11.302</v>
      </c>
      <c r="AM1064" s="266">
        <v>11.622999999999999</v>
      </c>
      <c r="AN1064" s="266">
        <v>12.138</v>
      </c>
      <c r="AO1064" s="266">
        <v>12.499000000000001</v>
      </c>
      <c r="AP1064" s="266">
        <v>13.052</v>
      </c>
      <c r="AQ1064" s="266">
        <v>14.154999999999999</v>
      </c>
      <c r="AR1064" s="266">
        <v>15.358000000000001</v>
      </c>
      <c r="AS1064" s="266">
        <v>16.047000000000001</v>
      </c>
      <c r="AT1064" s="266">
        <v>16.533000000000001</v>
      </c>
      <c r="AU1064" s="266">
        <v>17.282</v>
      </c>
      <c r="AV1064" s="266">
        <v>17.788</v>
      </c>
      <c r="AW1064" s="266">
        <v>18.786000000000001</v>
      </c>
      <c r="AX1064" s="266">
        <v>20.64</v>
      </c>
      <c r="BA1064" s="372">
        <v>1062</v>
      </c>
      <c r="BB1064" s="372">
        <v>-0.31850000000000001</v>
      </c>
      <c r="BC1064" s="372">
        <v>13.641299999999999</v>
      </c>
      <c r="BD1064" s="372">
        <v>0.12848000000000001</v>
      </c>
      <c r="BE1064" s="372">
        <v>9.3859999999999992</v>
      </c>
      <c r="BF1064" s="372">
        <v>10.253</v>
      </c>
      <c r="BG1064" s="372">
        <v>10.808</v>
      </c>
      <c r="BH1064" s="372">
        <v>11.118</v>
      </c>
      <c r="BI1064" s="372">
        <v>11.619</v>
      </c>
      <c r="BJ1064" s="372">
        <v>11.973000000000001</v>
      </c>
      <c r="BK1064" s="372">
        <v>12.523999999999999</v>
      </c>
      <c r="BL1064" s="372">
        <v>13.641</v>
      </c>
      <c r="BM1064" s="372">
        <v>14.894</v>
      </c>
      <c r="BN1064" s="372">
        <v>15.63</v>
      </c>
      <c r="BO1064" s="372">
        <v>16.155000000000001</v>
      </c>
      <c r="BP1064" s="372">
        <v>16.977</v>
      </c>
      <c r="BQ1064" s="372">
        <v>17.541</v>
      </c>
      <c r="BR1064" s="372">
        <v>18.675000000000001</v>
      </c>
      <c r="BS1064" s="372">
        <v>20.855</v>
      </c>
    </row>
    <row r="1065" spans="1:71" x14ac:dyDescent="0.2">
      <c r="A1065" s="265">
        <f t="shared" si="491"/>
        <v>13.904499999999999</v>
      </c>
      <c r="B1065" s="265">
        <f t="shared" si="492"/>
        <v>12.792999999999999</v>
      </c>
      <c r="C1065" s="265">
        <f t="shared" si="469"/>
        <v>15.1325</v>
      </c>
      <c r="D1065" s="265">
        <f t="shared" si="493"/>
        <v>1063</v>
      </c>
      <c r="E1065" s="373">
        <f t="shared" si="494"/>
        <v>34.924024640657088</v>
      </c>
      <c r="F1065" s="373">
        <f t="shared" si="495"/>
        <v>2.9103353867214237</v>
      </c>
      <c r="G1065" s="373">
        <f t="shared" si="496"/>
        <v>43.924024640657088</v>
      </c>
      <c r="H1065" s="374">
        <f t="shared" si="497"/>
        <v>0.99802502940567217</v>
      </c>
      <c r="I1065" s="374">
        <f t="shared" si="470"/>
        <v>0.97319857459953618</v>
      </c>
      <c r="J1065" s="374">
        <f t="shared" si="471"/>
        <v>0.97737427073515382</v>
      </c>
      <c r="K1065" s="265" cm="1">
        <f t="array" ref="K1065">$G1065^gamma_drug4/($G1065^gamma_drug4+(AGE_50_drug4+9)^gamma_drug4)</f>
        <v>1</v>
      </c>
      <c r="L1065" s="264">
        <f t="shared" si="472"/>
        <v>1063</v>
      </c>
      <c r="M1065" s="264">
        <f t="shared" si="473"/>
        <v>-0.1915</v>
      </c>
      <c r="N1065" s="264">
        <f t="shared" si="474"/>
        <v>13.9041</v>
      </c>
      <c r="O1065" s="264">
        <f t="shared" si="475"/>
        <v>0.12454000000000001</v>
      </c>
      <c r="P1065" s="264">
        <f t="shared" si="476"/>
        <v>9.5945</v>
      </c>
      <c r="Q1065" s="264">
        <f t="shared" si="477"/>
        <v>10.490500000000001</v>
      </c>
      <c r="R1065" s="264">
        <f t="shared" si="478"/>
        <v>11.0595</v>
      </c>
      <c r="S1065" s="264">
        <f t="shared" si="479"/>
        <v>11.375499999999999</v>
      </c>
      <c r="T1065" s="264">
        <f t="shared" si="480"/>
        <v>11.882999999999999</v>
      </c>
      <c r="U1065" s="264">
        <f t="shared" si="481"/>
        <v>12.241</v>
      </c>
      <c r="V1065" s="264">
        <f t="shared" si="482"/>
        <v>12.792999999999999</v>
      </c>
      <c r="W1065" s="264">
        <f t="shared" si="483"/>
        <v>13.904499999999999</v>
      </c>
      <c r="X1065" s="264">
        <f t="shared" si="484"/>
        <v>15.1325</v>
      </c>
      <c r="Y1065" s="264">
        <f t="shared" si="485"/>
        <v>15.845499999999999</v>
      </c>
      <c r="Z1065" s="264">
        <f t="shared" si="486"/>
        <v>16.351500000000001</v>
      </c>
      <c r="AA1065" s="264">
        <f t="shared" si="487"/>
        <v>17.137500000000003</v>
      </c>
      <c r="AB1065" s="264">
        <f t="shared" si="488"/>
        <v>17.672499999999999</v>
      </c>
      <c r="AC1065" s="264">
        <f t="shared" si="489"/>
        <v>18.7395</v>
      </c>
      <c r="AD1065" s="264">
        <f t="shared" si="490"/>
        <v>20.756999999999998</v>
      </c>
      <c r="AF1065" s="266">
        <v>1063</v>
      </c>
      <c r="AG1065" s="266">
        <v>-6.4500000000000002E-2</v>
      </c>
      <c r="AH1065" s="266">
        <v>14.1607</v>
      </c>
      <c r="AI1065" s="266">
        <v>0.12058000000000001</v>
      </c>
      <c r="AJ1065" s="266">
        <v>9.7989999999999995</v>
      </c>
      <c r="AK1065" s="266">
        <v>10.724</v>
      </c>
      <c r="AL1065" s="266">
        <v>11.305999999999999</v>
      </c>
      <c r="AM1065" s="266">
        <v>11.628</v>
      </c>
      <c r="AN1065" s="266">
        <v>12.141999999999999</v>
      </c>
      <c r="AO1065" s="266">
        <v>12.503</v>
      </c>
      <c r="AP1065" s="266">
        <v>13.057</v>
      </c>
      <c r="AQ1065" s="266">
        <v>14.161</v>
      </c>
      <c r="AR1065" s="266">
        <v>15.364000000000001</v>
      </c>
      <c r="AS1065" s="266">
        <v>16.053999999999998</v>
      </c>
      <c r="AT1065" s="266">
        <v>16.54</v>
      </c>
      <c r="AU1065" s="266">
        <v>17.289000000000001</v>
      </c>
      <c r="AV1065" s="266">
        <v>17.795000000000002</v>
      </c>
      <c r="AW1065" s="266">
        <v>18.794</v>
      </c>
      <c r="AX1065" s="266">
        <v>20.648</v>
      </c>
      <c r="BA1065" s="372">
        <v>1063</v>
      </c>
      <c r="BB1065" s="372">
        <v>-0.31850000000000001</v>
      </c>
      <c r="BC1065" s="372">
        <v>13.647500000000001</v>
      </c>
      <c r="BD1065" s="372">
        <v>0.1285</v>
      </c>
      <c r="BE1065" s="372">
        <v>9.39</v>
      </c>
      <c r="BF1065" s="372">
        <v>10.257</v>
      </c>
      <c r="BG1065" s="372">
        <v>10.813000000000001</v>
      </c>
      <c r="BH1065" s="372">
        <v>11.122999999999999</v>
      </c>
      <c r="BI1065" s="372">
        <v>11.624000000000001</v>
      </c>
      <c r="BJ1065" s="372">
        <v>11.978999999999999</v>
      </c>
      <c r="BK1065" s="372">
        <v>12.529</v>
      </c>
      <c r="BL1065" s="372">
        <v>13.648</v>
      </c>
      <c r="BM1065" s="372">
        <v>14.901</v>
      </c>
      <c r="BN1065" s="372">
        <v>15.637</v>
      </c>
      <c r="BO1065" s="372">
        <v>16.163</v>
      </c>
      <c r="BP1065" s="372">
        <v>16.986000000000001</v>
      </c>
      <c r="BQ1065" s="372">
        <v>17.55</v>
      </c>
      <c r="BR1065" s="372">
        <v>18.684999999999999</v>
      </c>
      <c r="BS1065" s="372">
        <v>20.866</v>
      </c>
    </row>
    <row r="1066" spans="1:71" x14ac:dyDescent="0.2">
      <c r="A1066" s="265">
        <f t="shared" si="491"/>
        <v>13.91</v>
      </c>
      <c r="B1066" s="265">
        <f t="shared" si="492"/>
        <v>12.798500000000001</v>
      </c>
      <c r="C1066" s="265">
        <f t="shared" si="469"/>
        <v>15.138999999999999</v>
      </c>
      <c r="D1066" s="265">
        <f t="shared" si="493"/>
        <v>1064</v>
      </c>
      <c r="E1066" s="373">
        <f t="shared" si="494"/>
        <v>34.956878850102669</v>
      </c>
      <c r="F1066" s="373">
        <f t="shared" si="495"/>
        <v>2.9130732375085557</v>
      </c>
      <c r="G1066" s="373">
        <f t="shared" si="496"/>
        <v>43.956878850102669</v>
      </c>
      <c r="H1066" s="374">
        <f t="shared" si="497"/>
        <v>0.99803142991530591</v>
      </c>
      <c r="I1066" s="374">
        <f t="shared" si="470"/>
        <v>0.97325740866244737</v>
      </c>
      <c r="J1066" s="374">
        <f t="shared" si="471"/>
        <v>0.97741722045894108</v>
      </c>
      <c r="K1066" s="265" cm="1">
        <f t="array" ref="K1066">$G1066^gamma_drug4/($G1066^gamma_drug4+(AGE_50_drug4+9)^gamma_drug4)</f>
        <v>1</v>
      </c>
      <c r="L1066" s="264">
        <f t="shared" si="472"/>
        <v>1064</v>
      </c>
      <c r="M1066" s="264">
        <f t="shared" si="473"/>
        <v>-0.19159999999999999</v>
      </c>
      <c r="N1066" s="264">
        <f t="shared" si="474"/>
        <v>13.91</v>
      </c>
      <c r="O1066" s="264">
        <f t="shared" si="475"/>
        <v>0.12456</v>
      </c>
      <c r="P1066" s="264">
        <f t="shared" si="476"/>
        <v>9.597999999999999</v>
      </c>
      <c r="Q1066" s="264">
        <f t="shared" si="477"/>
        <v>10.495000000000001</v>
      </c>
      <c r="R1066" s="264">
        <f t="shared" si="478"/>
        <v>11.063500000000001</v>
      </c>
      <c r="S1066" s="264">
        <f t="shared" si="479"/>
        <v>11.379999999999999</v>
      </c>
      <c r="T1066" s="264">
        <f t="shared" si="480"/>
        <v>11.888</v>
      </c>
      <c r="U1066" s="264">
        <f t="shared" si="481"/>
        <v>12.245999999999999</v>
      </c>
      <c r="V1066" s="264">
        <f t="shared" si="482"/>
        <v>12.798500000000001</v>
      </c>
      <c r="W1066" s="264">
        <f t="shared" si="483"/>
        <v>13.91</v>
      </c>
      <c r="X1066" s="264">
        <f t="shared" si="484"/>
        <v>15.138999999999999</v>
      </c>
      <c r="Y1066" s="264">
        <f t="shared" si="485"/>
        <v>15.853</v>
      </c>
      <c r="Z1066" s="264">
        <f t="shared" si="486"/>
        <v>16.359000000000002</v>
      </c>
      <c r="AA1066" s="264">
        <f t="shared" si="487"/>
        <v>17.145499999999998</v>
      </c>
      <c r="AB1066" s="264">
        <f t="shared" si="488"/>
        <v>17.681000000000001</v>
      </c>
      <c r="AC1066" s="264">
        <f t="shared" si="489"/>
        <v>18.7485</v>
      </c>
      <c r="AD1066" s="264">
        <f t="shared" si="490"/>
        <v>20.767499999999998</v>
      </c>
      <c r="AF1066" s="266">
        <v>1064</v>
      </c>
      <c r="AG1066" s="266">
        <v>-6.4600000000000005E-2</v>
      </c>
      <c r="AH1066" s="266">
        <v>14.1663</v>
      </c>
      <c r="AI1066" s="266">
        <v>0.1206</v>
      </c>
      <c r="AJ1066" s="266">
        <v>9.8019999999999996</v>
      </c>
      <c r="AK1066" s="266">
        <v>10.728</v>
      </c>
      <c r="AL1066" s="266">
        <v>11.31</v>
      </c>
      <c r="AM1066" s="266">
        <v>11.632</v>
      </c>
      <c r="AN1066" s="266">
        <v>12.147</v>
      </c>
      <c r="AO1066" s="266">
        <v>12.507999999999999</v>
      </c>
      <c r="AP1066" s="266">
        <v>13.061999999999999</v>
      </c>
      <c r="AQ1066" s="266">
        <v>14.166</v>
      </c>
      <c r="AR1066" s="266">
        <v>15.37</v>
      </c>
      <c r="AS1066" s="266">
        <v>16.061</v>
      </c>
      <c r="AT1066" s="266">
        <v>16.547000000000001</v>
      </c>
      <c r="AU1066" s="266">
        <v>17.297000000000001</v>
      </c>
      <c r="AV1066" s="266">
        <v>17.803000000000001</v>
      </c>
      <c r="AW1066" s="266">
        <v>18.803000000000001</v>
      </c>
      <c r="AX1066" s="266">
        <v>20.658000000000001</v>
      </c>
      <c r="BA1066" s="372">
        <v>1064</v>
      </c>
      <c r="BB1066" s="372">
        <v>-0.31859999999999999</v>
      </c>
      <c r="BC1066" s="372">
        <v>13.653700000000001</v>
      </c>
      <c r="BD1066" s="372">
        <v>0.12852</v>
      </c>
      <c r="BE1066" s="372">
        <v>9.3940000000000001</v>
      </c>
      <c r="BF1066" s="372">
        <v>10.262</v>
      </c>
      <c r="BG1066" s="372">
        <v>10.817</v>
      </c>
      <c r="BH1066" s="372">
        <v>11.128</v>
      </c>
      <c r="BI1066" s="372">
        <v>11.629</v>
      </c>
      <c r="BJ1066" s="372">
        <v>11.984</v>
      </c>
      <c r="BK1066" s="372">
        <v>12.535</v>
      </c>
      <c r="BL1066" s="372">
        <v>13.654</v>
      </c>
      <c r="BM1066" s="372">
        <v>14.907999999999999</v>
      </c>
      <c r="BN1066" s="372">
        <v>15.645</v>
      </c>
      <c r="BO1066" s="372">
        <v>16.170999999999999</v>
      </c>
      <c r="BP1066" s="372">
        <v>16.994</v>
      </c>
      <c r="BQ1066" s="372">
        <v>17.559000000000001</v>
      </c>
      <c r="BR1066" s="372">
        <v>18.693999999999999</v>
      </c>
      <c r="BS1066" s="372">
        <v>20.876999999999999</v>
      </c>
    </row>
    <row r="1067" spans="1:71" x14ac:dyDescent="0.2">
      <c r="A1067" s="265">
        <f t="shared" si="491"/>
        <v>13.916</v>
      </c>
      <c r="B1067" s="265">
        <f t="shared" si="492"/>
        <v>12.8035</v>
      </c>
      <c r="C1067" s="265">
        <f t="shared" si="469"/>
        <v>15.145499999999998</v>
      </c>
      <c r="D1067" s="265">
        <f t="shared" si="493"/>
        <v>1065</v>
      </c>
      <c r="E1067" s="373">
        <f t="shared" si="494"/>
        <v>34.989733059548257</v>
      </c>
      <c r="F1067" s="373">
        <f t="shared" si="495"/>
        <v>2.9158110882956878</v>
      </c>
      <c r="G1067" s="373">
        <f t="shared" si="496"/>
        <v>43.989733059548257</v>
      </c>
      <c r="H1067" s="374">
        <f t="shared" si="497"/>
        <v>0.99803780496397165</v>
      </c>
      <c r="I1067" s="374">
        <f t="shared" si="470"/>
        <v>0.97331607329833114</v>
      </c>
      <c r="J1067" s="374">
        <f t="shared" si="471"/>
        <v>0.97746005853257001</v>
      </c>
      <c r="K1067" s="265" cm="1">
        <f t="array" ref="K1067">$G1067^gamma_drug4/($G1067^gamma_drug4+(AGE_50_drug4+9)^gamma_drug4)</f>
        <v>1</v>
      </c>
      <c r="L1067" s="264">
        <f t="shared" si="472"/>
        <v>1065</v>
      </c>
      <c r="M1067" s="264">
        <f t="shared" si="473"/>
        <v>-0.19169999999999998</v>
      </c>
      <c r="N1067" s="264">
        <f t="shared" si="474"/>
        <v>13.915900000000001</v>
      </c>
      <c r="O1067" s="264">
        <f t="shared" si="475"/>
        <v>0.12458</v>
      </c>
      <c r="P1067" s="264">
        <f t="shared" si="476"/>
        <v>9.6014999999999997</v>
      </c>
      <c r="Q1067" s="264">
        <f t="shared" si="477"/>
        <v>10.4985</v>
      </c>
      <c r="R1067" s="264">
        <f t="shared" si="478"/>
        <v>11.068</v>
      </c>
      <c r="S1067" s="264">
        <f t="shared" si="479"/>
        <v>11.384</v>
      </c>
      <c r="T1067" s="264">
        <f t="shared" si="480"/>
        <v>11.8925</v>
      </c>
      <c r="U1067" s="264">
        <f t="shared" si="481"/>
        <v>12.251000000000001</v>
      </c>
      <c r="V1067" s="264">
        <f t="shared" si="482"/>
        <v>12.8035</v>
      </c>
      <c r="W1067" s="264">
        <f t="shared" si="483"/>
        <v>13.916</v>
      </c>
      <c r="X1067" s="264">
        <f t="shared" si="484"/>
        <v>15.145499999999998</v>
      </c>
      <c r="Y1067" s="264">
        <f t="shared" si="485"/>
        <v>15.859500000000001</v>
      </c>
      <c r="Z1067" s="264">
        <f t="shared" si="486"/>
        <v>16.366</v>
      </c>
      <c r="AA1067" s="264">
        <f t="shared" si="487"/>
        <v>17.152999999999999</v>
      </c>
      <c r="AB1067" s="264">
        <f t="shared" si="488"/>
        <v>17.689</v>
      </c>
      <c r="AC1067" s="264">
        <f t="shared" si="489"/>
        <v>18.7575</v>
      </c>
      <c r="AD1067" s="264">
        <f t="shared" si="490"/>
        <v>20.777999999999999</v>
      </c>
      <c r="AF1067" s="266">
        <v>1065</v>
      </c>
      <c r="AG1067" s="266">
        <v>-6.4799999999999996E-2</v>
      </c>
      <c r="AH1067" s="266">
        <v>14.171900000000001</v>
      </c>
      <c r="AI1067" s="266">
        <v>0.12062</v>
      </c>
      <c r="AJ1067" s="266">
        <v>9.8059999999999992</v>
      </c>
      <c r="AK1067" s="266">
        <v>10.731</v>
      </c>
      <c r="AL1067" s="266">
        <v>11.314</v>
      </c>
      <c r="AM1067" s="266">
        <v>11.635999999999999</v>
      </c>
      <c r="AN1067" s="266">
        <v>12.151</v>
      </c>
      <c r="AO1067" s="266">
        <v>12.513</v>
      </c>
      <c r="AP1067" s="266">
        <v>13.067</v>
      </c>
      <c r="AQ1067" s="266">
        <v>14.172000000000001</v>
      </c>
      <c r="AR1067" s="266">
        <v>15.375999999999999</v>
      </c>
      <c r="AS1067" s="266">
        <v>16.067</v>
      </c>
      <c r="AT1067" s="266">
        <v>16.553999999999998</v>
      </c>
      <c r="AU1067" s="266">
        <v>17.303999999999998</v>
      </c>
      <c r="AV1067" s="266">
        <v>17.811</v>
      </c>
      <c r="AW1067" s="266">
        <v>18.811</v>
      </c>
      <c r="AX1067" s="266">
        <v>20.667999999999999</v>
      </c>
      <c r="BA1067" s="372">
        <v>1065</v>
      </c>
      <c r="BB1067" s="372">
        <v>-0.31859999999999999</v>
      </c>
      <c r="BC1067" s="372">
        <v>13.6599</v>
      </c>
      <c r="BD1067" s="372">
        <v>0.12853999999999999</v>
      </c>
      <c r="BE1067" s="372">
        <v>9.3970000000000002</v>
      </c>
      <c r="BF1067" s="372">
        <v>10.266</v>
      </c>
      <c r="BG1067" s="372">
        <v>10.821999999999999</v>
      </c>
      <c r="BH1067" s="372">
        <v>11.132</v>
      </c>
      <c r="BI1067" s="372">
        <v>11.634</v>
      </c>
      <c r="BJ1067" s="372">
        <v>11.989000000000001</v>
      </c>
      <c r="BK1067" s="372">
        <v>12.54</v>
      </c>
      <c r="BL1067" s="372">
        <v>13.66</v>
      </c>
      <c r="BM1067" s="372">
        <v>14.914999999999999</v>
      </c>
      <c r="BN1067" s="372">
        <v>15.651999999999999</v>
      </c>
      <c r="BO1067" s="372">
        <v>16.178000000000001</v>
      </c>
      <c r="BP1067" s="372">
        <v>17.001999999999999</v>
      </c>
      <c r="BQ1067" s="372">
        <v>17.567</v>
      </c>
      <c r="BR1067" s="372">
        <v>18.704000000000001</v>
      </c>
      <c r="BS1067" s="372">
        <v>20.888000000000002</v>
      </c>
    </row>
    <row r="1068" spans="1:71" x14ac:dyDescent="0.2">
      <c r="A1068" s="265">
        <f t="shared" si="491"/>
        <v>13.922000000000001</v>
      </c>
      <c r="B1068" s="265">
        <f t="shared" si="492"/>
        <v>12.808999999999999</v>
      </c>
      <c r="C1068" s="265">
        <f t="shared" si="469"/>
        <v>15.1525</v>
      </c>
      <c r="D1068" s="265">
        <f t="shared" si="493"/>
        <v>1066</v>
      </c>
      <c r="E1068" s="373">
        <f t="shared" si="494"/>
        <v>35.022587268993838</v>
      </c>
      <c r="F1068" s="373">
        <f t="shared" si="495"/>
        <v>2.9185489390828199</v>
      </c>
      <c r="G1068" s="373">
        <f t="shared" si="496"/>
        <v>44.022587268993838</v>
      </c>
      <c r="H1068" s="374">
        <f t="shared" si="497"/>
        <v>0.99804415467159135</v>
      </c>
      <c r="I1068" s="374">
        <f t="shared" si="470"/>
        <v>0.97337456910560638</v>
      </c>
      <c r="J1068" s="374">
        <f t="shared" si="471"/>
        <v>0.977502785322235</v>
      </c>
      <c r="K1068" s="265" cm="1">
        <f t="array" ref="K1068">$G1068^gamma_drug4/($G1068^gamma_drug4+(AGE_50_drug4+9)^gamma_drug4)</f>
        <v>1</v>
      </c>
      <c r="L1068" s="264">
        <f t="shared" si="472"/>
        <v>1066</v>
      </c>
      <c r="M1068" s="264">
        <f t="shared" si="473"/>
        <v>-0.1918</v>
      </c>
      <c r="N1068" s="264">
        <f t="shared" si="474"/>
        <v>13.921800000000001</v>
      </c>
      <c r="O1068" s="264">
        <f t="shared" si="475"/>
        <v>0.1246</v>
      </c>
      <c r="P1068" s="264">
        <f t="shared" si="476"/>
        <v>9.6050000000000004</v>
      </c>
      <c r="Q1068" s="264">
        <f t="shared" si="477"/>
        <v>10.5025</v>
      </c>
      <c r="R1068" s="264">
        <f t="shared" si="478"/>
        <v>11.071999999999999</v>
      </c>
      <c r="S1068" s="264">
        <f t="shared" si="479"/>
        <v>11.388500000000001</v>
      </c>
      <c r="T1068" s="264">
        <f t="shared" si="480"/>
        <v>11.897500000000001</v>
      </c>
      <c r="U1068" s="264">
        <f t="shared" si="481"/>
        <v>12.2555</v>
      </c>
      <c r="V1068" s="264">
        <f t="shared" si="482"/>
        <v>12.808999999999999</v>
      </c>
      <c r="W1068" s="264">
        <f t="shared" si="483"/>
        <v>13.922000000000001</v>
      </c>
      <c r="X1068" s="264">
        <f t="shared" si="484"/>
        <v>15.1525</v>
      </c>
      <c r="Y1068" s="264">
        <f t="shared" si="485"/>
        <v>15.866500000000002</v>
      </c>
      <c r="Z1068" s="264">
        <f t="shared" si="486"/>
        <v>16.3735</v>
      </c>
      <c r="AA1068" s="264">
        <f t="shared" si="487"/>
        <v>17.1615</v>
      </c>
      <c r="AB1068" s="264">
        <f t="shared" si="488"/>
        <v>17.697499999999998</v>
      </c>
      <c r="AC1068" s="264">
        <f t="shared" si="489"/>
        <v>18.766500000000001</v>
      </c>
      <c r="AD1068" s="264">
        <f t="shared" si="490"/>
        <v>20.788</v>
      </c>
      <c r="AF1068" s="266">
        <v>1066</v>
      </c>
      <c r="AG1068" s="266">
        <v>-6.4899999999999999E-2</v>
      </c>
      <c r="AH1068" s="266">
        <v>14.1775</v>
      </c>
      <c r="AI1068" s="266">
        <v>0.12064</v>
      </c>
      <c r="AJ1068" s="266">
        <v>9.8089999999999993</v>
      </c>
      <c r="AK1068" s="266">
        <v>10.734999999999999</v>
      </c>
      <c r="AL1068" s="266">
        <v>11.318</v>
      </c>
      <c r="AM1068" s="266">
        <v>11.64</v>
      </c>
      <c r="AN1068" s="266">
        <v>12.156000000000001</v>
      </c>
      <c r="AO1068" s="266">
        <v>12.516999999999999</v>
      </c>
      <c r="AP1068" s="266">
        <v>13.071999999999999</v>
      </c>
      <c r="AQ1068" s="266">
        <v>14.178000000000001</v>
      </c>
      <c r="AR1068" s="266">
        <v>15.382999999999999</v>
      </c>
      <c r="AS1068" s="266">
        <v>16.074000000000002</v>
      </c>
      <c r="AT1068" s="266">
        <v>16.561</v>
      </c>
      <c r="AU1068" s="266">
        <v>17.312000000000001</v>
      </c>
      <c r="AV1068" s="266">
        <v>17.818999999999999</v>
      </c>
      <c r="AW1068" s="266">
        <v>18.82</v>
      </c>
      <c r="AX1068" s="266">
        <v>20.677</v>
      </c>
      <c r="BA1068" s="372">
        <v>1066</v>
      </c>
      <c r="BB1068" s="372">
        <v>-0.31869999999999998</v>
      </c>
      <c r="BC1068" s="372">
        <v>13.6661</v>
      </c>
      <c r="BD1068" s="372">
        <v>0.12856000000000001</v>
      </c>
      <c r="BE1068" s="372">
        <v>9.4009999999999998</v>
      </c>
      <c r="BF1068" s="372">
        <v>10.27</v>
      </c>
      <c r="BG1068" s="372">
        <v>10.826000000000001</v>
      </c>
      <c r="BH1068" s="372">
        <v>11.137</v>
      </c>
      <c r="BI1068" s="372">
        <v>11.638999999999999</v>
      </c>
      <c r="BJ1068" s="372">
        <v>11.994</v>
      </c>
      <c r="BK1068" s="372">
        <v>12.545999999999999</v>
      </c>
      <c r="BL1068" s="372">
        <v>13.666</v>
      </c>
      <c r="BM1068" s="372">
        <v>14.922000000000001</v>
      </c>
      <c r="BN1068" s="372">
        <v>15.659000000000001</v>
      </c>
      <c r="BO1068" s="372">
        <v>16.186</v>
      </c>
      <c r="BP1068" s="372">
        <v>17.010999999999999</v>
      </c>
      <c r="BQ1068" s="372">
        <v>17.576000000000001</v>
      </c>
      <c r="BR1068" s="372">
        <v>18.713000000000001</v>
      </c>
      <c r="BS1068" s="372">
        <v>20.899000000000001</v>
      </c>
    </row>
    <row r="1069" spans="1:71" x14ac:dyDescent="0.2">
      <c r="A1069" s="265">
        <f t="shared" si="491"/>
        <v>13.9275</v>
      </c>
      <c r="B1069" s="265">
        <f t="shared" si="492"/>
        <v>12.814</v>
      </c>
      <c r="C1069" s="265">
        <f t="shared" si="469"/>
        <v>15.158999999999999</v>
      </c>
      <c r="D1069" s="265">
        <f t="shared" si="493"/>
        <v>1067</v>
      </c>
      <c r="E1069" s="373">
        <f t="shared" si="494"/>
        <v>35.055441478439427</v>
      </c>
      <c r="F1069" s="373">
        <f t="shared" si="495"/>
        <v>2.9212867898699519</v>
      </c>
      <c r="G1069" s="373">
        <f t="shared" si="496"/>
        <v>44.055441478439427</v>
      </c>
      <c r="H1069" s="374">
        <f t="shared" si="497"/>
        <v>0.9980504791574355</v>
      </c>
      <c r="I1069" s="374">
        <f t="shared" si="470"/>
        <v>0.97343289668021216</v>
      </c>
      <c r="J1069" s="374">
        <f t="shared" si="471"/>
        <v>0.97754540119268962</v>
      </c>
      <c r="K1069" s="265" cm="1">
        <f t="array" ref="K1069">$G1069^gamma_drug4/($G1069^gamma_drug4+(AGE_50_drug4+9)^gamma_drug4)</f>
        <v>1</v>
      </c>
      <c r="L1069" s="264">
        <f t="shared" si="472"/>
        <v>1067</v>
      </c>
      <c r="M1069" s="264">
        <f t="shared" si="473"/>
        <v>-0.19184999999999999</v>
      </c>
      <c r="N1069" s="264">
        <f t="shared" si="474"/>
        <v>13.92765</v>
      </c>
      <c r="O1069" s="264">
        <f t="shared" si="475"/>
        <v>0.124615</v>
      </c>
      <c r="P1069" s="264">
        <f t="shared" si="476"/>
        <v>9.6084999999999994</v>
      </c>
      <c r="Q1069" s="264">
        <f t="shared" si="477"/>
        <v>10.506499999999999</v>
      </c>
      <c r="R1069" s="264">
        <f t="shared" si="478"/>
        <v>11.076499999999999</v>
      </c>
      <c r="S1069" s="264">
        <f t="shared" si="479"/>
        <v>11.3935</v>
      </c>
      <c r="T1069" s="264">
        <f t="shared" si="480"/>
        <v>11.9025</v>
      </c>
      <c r="U1069" s="264">
        <f t="shared" si="481"/>
        <v>12.2605</v>
      </c>
      <c r="V1069" s="264">
        <f t="shared" si="482"/>
        <v>12.814</v>
      </c>
      <c r="W1069" s="264">
        <f t="shared" si="483"/>
        <v>13.9275</v>
      </c>
      <c r="X1069" s="264">
        <f t="shared" si="484"/>
        <v>15.158999999999999</v>
      </c>
      <c r="Y1069" s="264">
        <f t="shared" si="485"/>
        <v>15.8735</v>
      </c>
      <c r="Z1069" s="264">
        <f t="shared" si="486"/>
        <v>16.381</v>
      </c>
      <c r="AA1069" s="264">
        <f t="shared" si="487"/>
        <v>17.168999999999997</v>
      </c>
      <c r="AB1069" s="264">
        <f t="shared" si="488"/>
        <v>17.705500000000001</v>
      </c>
      <c r="AC1069" s="264">
        <f t="shared" si="489"/>
        <v>18.774999999999999</v>
      </c>
      <c r="AD1069" s="264">
        <f t="shared" si="490"/>
        <v>20.798000000000002</v>
      </c>
      <c r="AF1069" s="266">
        <v>1067</v>
      </c>
      <c r="AG1069" s="266">
        <v>-6.5000000000000002E-2</v>
      </c>
      <c r="AH1069" s="266">
        <v>14.183</v>
      </c>
      <c r="AI1069" s="266">
        <v>0.12064999999999999</v>
      </c>
      <c r="AJ1069" s="266">
        <v>9.8119999999999994</v>
      </c>
      <c r="AK1069" s="266">
        <v>10.739000000000001</v>
      </c>
      <c r="AL1069" s="266">
        <v>11.321999999999999</v>
      </c>
      <c r="AM1069" s="266">
        <v>11.645</v>
      </c>
      <c r="AN1069" s="266">
        <v>12.161</v>
      </c>
      <c r="AO1069" s="266">
        <v>12.522</v>
      </c>
      <c r="AP1069" s="266">
        <v>13.077</v>
      </c>
      <c r="AQ1069" s="266">
        <v>14.183</v>
      </c>
      <c r="AR1069" s="266">
        <v>15.388999999999999</v>
      </c>
      <c r="AS1069" s="266">
        <v>16.079999999999998</v>
      </c>
      <c r="AT1069" s="266">
        <v>16.568000000000001</v>
      </c>
      <c r="AU1069" s="266">
        <v>17.318999999999999</v>
      </c>
      <c r="AV1069" s="266">
        <v>17.826000000000001</v>
      </c>
      <c r="AW1069" s="266">
        <v>18.827000000000002</v>
      </c>
      <c r="AX1069" s="266">
        <v>20.686</v>
      </c>
      <c r="BA1069" s="372">
        <v>1067</v>
      </c>
      <c r="BB1069" s="372">
        <v>-0.31869999999999998</v>
      </c>
      <c r="BC1069" s="372">
        <v>13.6723</v>
      </c>
      <c r="BD1069" s="372">
        <v>0.12858</v>
      </c>
      <c r="BE1069" s="372">
        <v>9.4049999999999994</v>
      </c>
      <c r="BF1069" s="372">
        <v>10.273999999999999</v>
      </c>
      <c r="BG1069" s="372">
        <v>10.831</v>
      </c>
      <c r="BH1069" s="372">
        <v>11.141999999999999</v>
      </c>
      <c r="BI1069" s="372">
        <v>11.644</v>
      </c>
      <c r="BJ1069" s="372">
        <v>11.999000000000001</v>
      </c>
      <c r="BK1069" s="372">
        <v>12.551</v>
      </c>
      <c r="BL1069" s="372">
        <v>13.672000000000001</v>
      </c>
      <c r="BM1069" s="372">
        <v>14.929</v>
      </c>
      <c r="BN1069" s="372">
        <v>15.667</v>
      </c>
      <c r="BO1069" s="372">
        <v>16.193999999999999</v>
      </c>
      <c r="BP1069" s="372">
        <v>17.018999999999998</v>
      </c>
      <c r="BQ1069" s="372">
        <v>17.585000000000001</v>
      </c>
      <c r="BR1069" s="372">
        <v>18.722999999999999</v>
      </c>
      <c r="BS1069" s="372">
        <v>20.91</v>
      </c>
    </row>
    <row r="1070" spans="1:71" x14ac:dyDescent="0.2">
      <c r="A1070" s="265">
        <f t="shared" si="491"/>
        <v>13.934000000000001</v>
      </c>
      <c r="B1070" s="265">
        <f t="shared" si="492"/>
        <v>12.819500000000001</v>
      </c>
      <c r="C1070" s="265">
        <f t="shared" si="469"/>
        <v>15.1655</v>
      </c>
      <c r="D1070" s="265">
        <f t="shared" si="493"/>
        <v>1068</v>
      </c>
      <c r="E1070" s="373">
        <f t="shared" si="494"/>
        <v>35.088295687885008</v>
      </c>
      <c r="F1070" s="373">
        <f t="shared" si="495"/>
        <v>2.924024640657084</v>
      </c>
      <c r="G1070" s="373">
        <f t="shared" si="496"/>
        <v>44.088295687885008</v>
      </c>
      <c r="H1070" s="374">
        <f t="shared" si="497"/>
        <v>0.99805677854012642</v>
      </c>
      <c r="I1070" s="374">
        <f t="shared" si="470"/>
        <v>0.97349105661562019</v>
      </c>
      <c r="J1070" s="374">
        <f t="shared" si="471"/>
        <v>0.9775879065072528</v>
      </c>
      <c r="K1070" s="265" cm="1">
        <f t="array" ref="K1070">$G1070^gamma_drug4/($G1070^gamma_drug4+(AGE_50_drug4+9)^gamma_drug4)</f>
        <v>1</v>
      </c>
      <c r="L1070" s="264">
        <f t="shared" si="472"/>
        <v>1068</v>
      </c>
      <c r="M1070" s="264">
        <f t="shared" si="473"/>
        <v>-0.19199999999999998</v>
      </c>
      <c r="N1070" s="264">
        <f t="shared" si="474"/>
        <v>13.93355</v>
      </c>
      <c r="O1070" s="264">
        <f t="shared" si="475"/>
        <v>0.124635</v>
      </c>
      <c r="P1070" s="264">
        <f t="shared" si="476"/>
        <v>9.6125000000000007</v>
      </c>
      <c r="Q1070" s="264">
        <f t="shared" si="477"/>
        <v>10.510999999999999</v>
      </c>
      <c r="R1070" s="264">
        <f t="shared" si="478"/>
        <v>11.081</v>
      </c>
      <c r="S1070" s="264">
        <f t="shared" si="479"/>
        <v>11.397500000000001</v>
      </c>
      <c r="T1070" s="264">
        <f t="shared" si="480"/>
        <v>11.907</v>
      </c>
      <c r="U1070" s="264">
        <f t="shared" si="481"/>
        <v>12.266</v>
      </c>
      <c r="V1070" s="264">
        <f t="shared" si="482"/>
        <v>12.819500000000001</v>
      </c>
      <c r="W1070" s="264">
        <f t="shared" si="483"/>
        <v>13.934000000000001</v>
      </c>
      <c r="X1070" s="264">
        <f t="shared" si="484"/>
        <v>15.1655</v>
      </c>
      <c r="Y1070" s="264">
        <f t="shared" si="485"/>
        <v>15.8805</v>
      </c>
      <c r="Z1070" s="264">
        <f t="shared" si="486"/>
        <v>16.388500000000001</v>
      </c>
      <c r="AA1070" s="264">
        <f t="shared" si="487"/>
        <v>17.176500000000001</v>
      </c>
      <c r="AB1070" s="264">
        <f t="shared" si="488"/>
        <v>17.7135</v>
      </c>
      <c r="AC1070" s="264">
        <f t="shared" si="489"/>
        <v>18.783999999999999</v>
      </c>
      <c r="AD1070" s="264">
        <f t="shared" si="490"/>
        <v>20.808500000000002</v>
      </c>
      <c r="AF1070" s="266">
        <v>1068</v>
      </c>
      <c r="AG1070" s="266">
        <v>-6.5199999999999994E-2</v>
      </c>
      <c r="AH1070" s="266">
        <v>14.188599999999999</v>
      </c>
      <c r="AI1070" s="266">
        <v>0.12067</v>
      </c>
      <c r="AJ1070" s="266">
        <v>9.8160000000000007</v>
      </c>
      <c r="AK1070" s="266">
        <v>10.743</v>
      </c>
      <c r="AL1070" s="266">
        <v>11.327</v>
      </c>
      <c r="AM1070" s="266">
        <v>11.648999999999999</v>
      </c>
      <c r="AN1070" s="266">
        <v>12.164999999999999</v>
      </c>
      <c r="AO1070" s="266">
        <v>12.526999999999999</v>
      </c>
      <c r="AP1070" s="266">
        <v>13.082000000000001</v>
      </c>
      <c r="AQ1070" s="266">
        <v>14.189</v>
      </c>
      <c r="AR1070" s="266">
        <v>15.395</v>
      </c>
      <c r="AS1070" s="266">
        <v>16.087</v>
      </c>
      <c r="AT1070" s="266">
        <v>16.574999999999999</v>
      </c>
      <c r="AU1070" s="266">
        <v>17.326000000000001</v>
      </c>
      <c r="AV1070" s="266">
        <v>17.834</v>
      </c>
      <c r="AW1070" s="266">
        <v>18.835999999999999</v>
      </c>
      <c r="AX1070" s="266">
        <v>20.696000000000002</v>
      </c>
      <c r="BA1070" s="372">
        <v>1068</v>
      </c>
      <c r="BB1070" s="372">
        <v>-0.31879999999999997</v>
      </c>
      <c r="BC1070" s="372">
        <v>13.6785</v>
      </c>
      <c r="BD1070" s="372">
        <v>0.12859999999999999</v>
      </c>
      <c r="BE1070" s="372">
        <v>9.4090000000000007</v>
      </c>
      <c r="BF1070" s="372">
        <v>10.279</v>
      </c>
      <c r="BG1070" s="372">
        <v>10.835000000000001</v>
      </c>
      <c r="BH1070" s="372">
        <v>11.146000000000001</v>
      </c>
      <c r="BI1070" s="372">
        <v>11.648999999999999</v>
      </c>
      <c r="BJ1070" s="372">
        <v>12.005000000000001</v>
      </c>
      <c r="BK1070" s="372">
        <v>12.557</v>
      </c>
      <c r="BL1070" s="372">
        <v>13.679</v>
      </c>
      <c r="BM1070" s="372">
        <v>14.936</v>
      </c>
      <c r="BN1070" s="372">
        <v>15.673999999999999</v>
      </c>
      <c r="BO1070" s="372">
        <v>16.202000000000002</v>
      </c>
      <c r="BP1070" s="372">
        <v>17.027000000000001</v>
      </c>
      <c r="BQ1070" s="372">
        <v>17.593</v>
      </c>
      <c r="BR1070" s="372">
        <v>18.731999999999999</v>
      </c>
      <c r="BS1070" s="372">
        <v>20.920999999999999</v>
      </c>
    </row>
    <row r="1071" spans="1:71" x14ac:dyDescent="0.2">
      <c r="A1071" s="265">
        <f t="shared" si="491"/>
        <v>13.939500000000001</v>
      </c>
      <c r="B1071" s="265">
        <f t="shared" si="492"/>
        <v>12.8245</v>
      </c>
      <c r="C1071" s="265">
        <f t="shared" si="469"/>
        <v>15.172000000000001</v>
      </c>
      <c r="D1071" s="265">
        <f t="shared" si="493"/>
        <v>1069</v>
      </c>
      <c r="E1071" s="373">
        <f t="shared" si="494"/>
        <v>35.121149897330596</v>
      </c>
      <c r="F1071" s="373">
        <f t="shared" si="495"/>
        <v>2.9267624914442161</v>
      </c>
      <c r="G1071" s="373">
        <f t="shared" si="496"/>
        <v>44.121149897330596</v>
      </c>
      <c r="H1071" s="374">
        <f t="shared" si="497"/>
        <v>0.99806305293764275</v>
      </c>
      <c r="I1071" s="374">
        <f t="shared" si="470"/>
        <v>0.97354904950284604</v>
      </c>
      <c r="J1071" s="374">
        <f t="shared" si="471"/>
        <v>0.97763030162781539</v>
      </c>
      <c r="K1071" s="265" cm="1">
        <f t="array" ref="K1071">$G1071^gamma_drug4/($G1071^gamma_drug4+(AGE_50_drug4+9)^gamma_drug4)</f>
        <v>1</v>
      </c>
      <c r="L1071" s="264">
        <f t="shared" si="472"/>
        <v>1069</v>
      </c>
      <c r="M1071" s="264">
        <f t="shared" si="473"/>
        <v>-0.19205</v>
      </c>
      <c r="N1071" s="264">
        <f t="shared" si="474"/>
        <v>13.939450000000001</v>
      </c>
      <c r="O1071" s="264">
        <f t="shared" si="475"/>
        <v>0.12465500000000002</v>
      </c>
      <c r="P1071" s="264">
        <f t="shared" si="476"/>
        <v>9.6159999999999997</v>
      </c>
      <c r="Q1071" s="264">
        <f t="shared" si="477"/>
        <v>10.515000000000001</v>
      </c>
      <c r="R1071" s="264">
        <f t="shared" si="478"/>
        <v>11.0855</v>
      </c>
      <c r="S1071" s="264">
        <f t="shared" si="479"/>
        <v>11.402000000000001</v>
      </c>
      <c r="T1071" s="264">
        <f t="shared" si="480"/>
        <v>11.911999999999999</v>
      </c>
      <c r="U1071" s="264">
        <f t="shared" si="481"/>
        <v>12.271000000000001</v>
      </c>
      <c r="V1071" s="264">
        <f t="shared" si="482"/>
        <v>12.8245</v>
      </c>
      <c r="W1071" s="264">
        <f t="shared" si="483"/>
        <v>13.939500000000001</v>
      </c>
      <c r="X1071" s="264">
        <f t="shared" si="484"/>
        <v>15.172000000000001</v>
      </c>
      <c r="Y1071" s="264">
        <f t="shared" si="485"/>
        <v>15.888000000000002</v>
      </c>
      <c r="Z1071" s="264">
        <f t="shared" si="486"/>
        <v>16.396000000000001</v>
      </c>
      <c r="AA1071" s="264">
        <f t="shared" si="487"/>
        <v>17.185000000000002</v>
      </c>
      <c r="AB1071" s="264">
        <f t="shared" si="488"/>
        <v>17.721499999999999</v>
      </c>
      <c r="AC1071" s="264">
        <f t="shared" si="489"/>
        <v>18.792999999999999</v>
      </c>
      <c r="AD1071" s="264">
        <f t="shared" si="490"/>
        <v>20.818999999999999</v>
      </c>
      <c r="AF1071" s="266">
        <v>1069</v>
      </c>
      <c r="AG1071" s="266">
        <v>-6.5299999999999997E-2</v>
      </c>
      <c r="AH1071" s="266">
        <v>14.1942</v>
      </c>
      <c r="AI1071" s="266">
        <v>0.12069000000000001</v>
      </c>
      <c r="AJ1071" s="266">
        <v>9.8190000000000008</v>
      </c>
      <c r="AK1071" s="266">
        <v>10.747</v>
      </c>
      <c r="AL1071" s="266">
        <v>11.331</v>
      </c>
      <c r="AM1071" s="266">
        <v>11.653</v>
      </c>
      <c r="AN1071" s="266">
        <v>12.17</v>
      </c>
      <c r="AO1071" s="266">
        <v>12.532</v>
      </c>
      <c r="AP1071" s="266">
        <v>13.087</v>
      </c>
      <c r="AQ1071" s="266">
        <v>14.194000000000001</v>
      </c>
      <c r="AR1071" s="266">
        <v>15.401</v>
      </c>
      <c r="AS1071" s="266">
        <v>16.094000000000001</v>
      </c>
      <c r="AT1071" s="266">
        <v>16.582000000000001</v>
      </c>
      <c r="AU1071" s="266">
        <v>17.334</v>
      </c>
      <c r="AV1071" s="266">
        <v>17.841000000000001</v>
      </c>
      <c r="AW1071" s="266">
        <v>18.844000000000001</v>
      </c>
      <c r="AX1071" s="266">
        <v>20.706</v>
      </c>
      <c r="BA1071" s="372">
        <v>1069</v>
      </c>
      <c r="BB1071" s="372">
        <v>-0.31879999999999997</v>
      </c>
      <c r="BC1071" s="372">
        <v>13.684699999999999</v>
      </c>
      <c r="BD1071" s="372">
        <v>0.12862000000000001</v>
      </c>
      <c r="BE1071" s="372">
        <v>9.4130000000000003</v>
      </c>
      <c r="BF1071" s="372">
        <v>10.282999999999999</v>
      </c>
      <c r="BG1071" s="372">
        <v>10.84</v>
      </c>
      <c r="BH1071" s="372">
        <v>11.151</v>
      </c>
      <c r="BI1071" s="372">
        <v>11.654</v>
      </c>
      <c r="BJ1071" s="372">
        <v>12.01</v>
      </c>
      <c r="BK1071" s="372">
        <v>12.561999999999999</v>
      </c>
      <c r="BL1071" s="372">
        <v>13.685</v>
      </c>
      <c r="BM1071" s="372">
        <v>14.943</v>
      </c>
      <c r="BN1071" s="372">
        <v>15.682</v>
      </c>
      <c r="BO1071" s="372">
        <v>16.21</v>
      </c>
      <c r="BP1071" s="372">
        <v>17.036000000000001</v>
      </c>
      <c r="BQ1071" s="372">
        <v>17.602</v>
      </c>
      <c r="BR1071" s="372">
        <v>18.742000000000001</v>
      </c>
      <c r="BS1071" s="372">
        <v>20.931999999999999</v>
      </c>
    </row>
    <row r="1072" spans="1:71" x14ac:dyDescent="0.2">
      <c r="A1072" s="265">
        <f t="shared" si="491"/>
        <v>13.945499999999999</v>
      </c>
      <c r="B1072" s="265">
        <f t="shared" si="492"/>
        <v>12.83</v>
      </c>
      <c r="C1072" s="265">
        <f t="shared" si="469"/>
        <v>15.178999999999998</v>
      </c>
      <c r="D1072" s="265">
        <f t="shared" si="493"/>
        <v>1070</v>
      </c>
      <c r="E1072" s="373">
        <f t="shared" si="494"/>
        <v>35.154004106776178</v>
      </c>
      <c r="F1072" s="373">
        <f t="shared" si="495"/>
        <v>2.9295003422313486</v>
      </c>
      <c r="G1072" s="373">
        <f t="shared" si="496"/>
        <v>44.154004106776178</v>
      </c>
      <c r="H1072" s="374">
        <f t="shared" si="497"/>
        <v>0.99806930246732317</v>
      </c>
      <c r="I1072" s="374">
        <f t="shared" si="470"/>
        <v>0.97360687593046102</v>
      </c>
      <c r="J1072" s="374">
        <f t="shared" si="471"/>
        <v>0.97767258691484682</v>
      </c>
      <c r="K1072" s="265" cm="1">
        <f t="array" ref="K1072">$G1072^gamma_drug4/($G1072^gamma_drug4+(AGE_50_drug4+9)^gamma_drug4)</f>
        <v>1</v>
      </c>
      <c r="L1072" s="264">
        <f t="shared" si="472"/>
        <v>1070</v>
      </c>
      <c r="M1072" s="264">
        <f t="shared" si="473"/>
        <v>-0.19215000000000002</v>
      </c>
      <c r="N1072" s="264">
        <f t="shared" si="474"/>
        <v>13.945349999999999</v>
      </c>
      <c r="O1072" s="264">
        <f t="shared" si="475"/>
        <v>0.12467500000000001</v>
      </c>
      <c r="P1072" s="264">
        <f t="shared" si="476"/>
        <v>9.6195000000000004</v>
      </c>
      <c r="Q1072" s="264">
        <f t="shared" si="477"/>
        <v>10.519</v>
      </c>
      <c r="R1072" s="264">
        <f t="shared" si="478"/>
        <v>11.09</v>
      </c>
      <c r="S1072" s="264">
        <f t="shared" si="479"/>
        <v>11.407</v>
      </c>
      <c r="T1072" s="264">
        <f t="shared" si="480"/>
        <v>11.916499999999999</v>
      </c>
      <c r="U1072" s="264">
        <f t="shared" si="481"/>
        <v>12.275500000000001</v>
      </c>
      <c r="V1072" s="264">
        <f t="shared" si="482"/>
        <v>12.83</v>
      </c>
      <c r="W1072" s="264">
        <f t="shared" si="483"/>
        <v>13.945499999999999</v>
      </c>
      <c r="X1072" s="264">
        <f t="shared" si="484"/>
        <v>15.178999999999998</v>
      </c>
      <c r="Y1072" s="264">
        <f t="shared" si="485"/>
        <v>15.895</v>
      </c>
      <c r="Z1072" s="264">
        <f t="shared" si="486"/>
        <v>16.402999999999999</v>
      </c>
      <c r="AA1072" s="264">
        <f t="shared" si="487"/>
        <v>17.192500000000003</v>
      </c>
      <c r="AB1072" s="264">
        <f t="shared" si="488"/>
        <v>17.73</v>
      </c>
      <c r="AC1072" s="264">
        <f t="shared" si="489"/>
        <v>18.802</v>
      </c>
      <c r="AD1072" s="264">
        <f t="shared" si="490"/>
        <v>20.829000000000001</v>
      </c>
      <c r="AF1072" s="266">
        <v>1070</v>
      </c>
      <c r="AG1072" s="266">
        <v>-6.54E-2</v>
      </c>
      <c r="AH1072" s="266">
        <v>14.1998</v>
      </c>
      <c r="AI1072" s="266">
        <v>0.12071</v>
      </c>
      <c r="AJ1072" s="266">
        <v>9.8230000000000004</v>
      </c>
      <c r="AK1072" s="266">
        <v>10.750999999999999</v>
      </c>
      <c r="AL1072" s="266">
        <v>11.335000000000001</v>
      </c>
      <c r="AM1072" s="266">
        <v>11.657999999999999</v>
      </c>
      <c r="AN1072" s="266">
        <v>12.173999999999999</v>
      </c>
      <c r="AO1072" s="266">
        <v>12.536</v>
      </c>
      <c r="AP1072" s="266">
        <v>13.092000000000001</v>
      </c>
      <c r="AQ1072" s="266">
        <v>14.2</v>
      </c>
      <c r="AR1072" s="266">
        <v>15.407999999999999</v>
      </c>
      <c r="AS1072" s="266">
        <v>16.100999999999999</v>
      </c>
      <c r="AT1072" s="266">
        <v>16.588999999999999</v>
      </c>
      <c r="AU1072" s="266">
        <v>17.341000000000001</v>
      </c>
      <c r="AV1072" s="266">
        <v>17.849</v>
      </c>
      <c r="AW1072" s="266">
        <v>18.853000000000002</v>
      </c>
      <c r="AX1072" s="266">
        <v>20.715</v>
      </c>
      <c r="BA1072" s="372">
        <v>1070</v>
      </c>
      <c r="BB1072" s="372">
        <v>-0.31890000000000002</v>
      </c>
      <c r="BC1072" s="372">
        <v>13.690899999999999</v>
      </c>
      <c r="BD1072" s="372">
        <v>0.12864</v>
      </c>
      <c r="BE1072" s="372">
        <v>9.4160000000000004</v>
      </c>
      <c r="BF1072" s="372">
        <v>10.287000000000001</v>
      </c>
      <c r="BG1072" s="372">
        <v>10.845000000000001</v>
      </c>
      <c r="BH1072" s="372">
        <v>11.156000000000001</v>
      </c>
      <c r="BI1072" s="372">
        <v>11.659000000000001</v>
      </c>
      <c r="BJ1072" s="372">
        <v>12.015000000000001</v>
      </c>
      <c r="BK1072" s="372">
        <v>12.568</v>
      </c>
      <c r="BL1072" s="372">
        <v>13.691000000000001</v>
      </c>
      <c r="BM1072" s="372">
        <v>14.95</v>
      </c>
      <c r="BN1072" s="372">
        <v>15.689</v>
      </c>
      <c r="BO1072" s="372">
        <v>16.216999999999999</v>
      </c>
      <c r="BP1072" s="372">
        <v>17.044</v>
      </c>
      <c r="BQ1072" s="372">
        <v>17.611000000000001</v>
      </c>
      <c r="BR1072" s="372">
        <v>18.751000000000001</v>
      </c>
      <c r="BS1072" s="372">
        <v>20.943000000000001</v>
      </c>
    </row>
    <row r="1073" spans="1:71" x14ac:dyDescent="0.2">
      <c r="A1073" s="265">
        <f t="shared" si="491"/>
        <v>13.951000000000001</v>
      </c>
      <c r="B1073" s="265">
        <f t="shared" si="492"/>
        <v>12.835000000000001</v>
      </c>
      <c r="C1073" s="265">
        <f t="shared" si="469"/>
        <v>15.185500000000001</v>
      </c>
      <c r="D1073" s="265">
        <f t="shared" si="493"/>
        <v>1071</v>
      </c>
      <c r="E1073" s="373">
        <f t="shared" si="494"/>
        <v>35.186858316221766</v>
      </c>
      <c r="F1073" s="373">
        <f t="shared" si="495"/>
        <v>2.9322381930184807</v>
      </c>
      <c r="G1073" s="373">
        <f t="shared" si="496"/>
        <v>44.186858316221766</v>
      </c>
      <c r="H1073" s="374">
        <f t="shared" si="497"/>
        <v>0.99807552724587056</v>
      </c>
      <c r="I1073" s="374">
        <f t="shared" si="470"/>
        <v>0.97366453648460338</v>
      </c>
      <c r="J1073" s="374">
        <f t="shared" si="471"/>
        <v>0.97771476272740165</v>
      </c>
      <c r="K1073" s="265" cm="1">
        <f t="array" ref="K1073">$G1073^gamma_drug4/($G1073^gamma_drug4+(AGE_50_drug4+9)^gamma_drug4)</f>
        <v>1</v>
      </c>
      <c r="L1073" s="264">
        <f t="shared" si="472"/>
        <v>1071</v>
      </c>
      <c r="M1073" s="264">
        <f t="shared" si="473"/>
        <v>-0.19225</v>
      </c>
      <c r="N1073" s="264">
        <f t="shared" si="474"/>
        <v>13.9512</v>
      </c>
      <c r="O1073" s="264">
        <f t="shared" si="475"/>
        <v>0.124695</v>
      </c>
      <c r="P1073" s="264">
        <f t="shared" si="476"/>
        <v>9.6230000000000011</v>
      </c>
      <c r="Q1073" s="264">
        <f t="shared" si="477"/>
        <v>10.522500000000001</v>
      </c>
      <c r="R1073" s="264">
        <f t="shared" si="478"/>
        <v>11.094000000000001</v>
      </c>
      <c r="S1073" s="264">
        <f t="shared" si="479"/>
        <v>11.4115</v>
      </c>
      <c r="T1073" s="264">
        <f t="shared" si="480"/>
        <v>11.9215</v>
      </c>
      <c r="U1073" s="264">
        <f t="shared" si="481"/>
        <v>12.2805</v>
      </c>
      <c r="V1073" s="264">
        <f t="shared" si="482"/>
        <v>12.835000000000001</v>
      </c>
      <c r="W1073" s="264">
        <f t="shared" si="483"/>
        <v>13.951000000000001</v>
      </c>
      <c r="X1073" s="264">
        <f t="shared" si="484"/>
        <v>15.185500000000001</v>
      </c>
      <c r="Y1073" s="264">
        <f t="shared" si="485"/>
        <v>15.901999999999999</v>
      </c>
      <c r="Z1073" s="264">
        <f t="shared" si="486"/>
        <v>16.41</v>
      </c>
      <c r="AA1073" s="264">
        <f t="shared" si="487"/>
        <v>17.2</v>
      </c>
      <c r="AB1073" s="264">
        <f t="shared" si="488"/>
        <v>17.738500000000002</v>
      </c>
      <c r="AC1073" s="264">
        <f t="shared" si="489"/>
        <v>18.811</v>
      </c>
      <c r="AD1073" s="264">
        <f t="shared" si="490"/>
        <v>20.839500000000001</v>
      </c>
      <c r="AF1073" s="266">
        <v>1071</v>
      </c>
      <c r="AG1073" s="266">
        <v>-6.5600000000000006E-2</v>
      </c>
      <c r="AH1073" s="266">
        <v>14.205299999999999</v>
      </c>
      <c r="AI1073" s="266">
        <v>0.12073</v>
      </c>
      <c r="AJ1073" s="266">
        <v>9.8260000000000005</v>
      </c>
      <c r="AK1073" s="266">
        <v>10.754</v>
      </c>
      <c r="AL1073" s="266">
        <v>11.339</v>
      </c>
      <c r="AM1073" s="266">
        <v>11.662000000000001</v>
      </c>
      <c r="AN1073" s="266">
        <v>12.179</v>
      </c>
      <c r="AO1073" s="266">
        <v>12.541</v>
      </c>
      <c r="AP1073" s="266">
        <v>13.097</v>
      </c>
      <c r="AQ1073" s="266">
        <v>14.205</v>
      </c>
      <c r="AR1073" s="266">
        <v>15.414</v>
      </c>
      <c r="AS1073" s="266">
        <v>16.106999999999999</v>
      </c>
      <c r="AT1073" s="266">
        <v>16.594999999999999</v>
      </c>
      <c r="AU1073" s="266">
        <v>17.347999999999999</v>
      </c>
      <c r="AV1073" s="266">
        <v>17.856999999999999</v>
      </c>
      <c r="AW1073" s="266">
        <v>18.861000000000001</v>
      </c>
      <c r="AX1073" s="266">
        <v>20.725000000000001</v>
      </c>
      <c r="BA1073" s="372">
        <v>1071</v>
      </c>
      <c r="BB1073" s="372">
        <v>-0.31890000000000002</v>
      </c>
      <c r="BC1073" s="372">
        <v>13.697100000000001</v>
      </c>
      <c r="BD1073" s="372">
        <v>0.12866</v>
      </c>
      <c r="BE1073" s="372">
        <v>9.42</v>
      </c>
      <c r="BF1073" s="372">
        <v>10.291</v>
      </c>
      <c r="BG1073" s="372">
        <v>10.849</v>
      </c>
      <c r="BH1073" s="372">
        <v>11.161</v>
      </c>
      <c r="BI1073" s="372">
        <v>11.664</v>
      </c>
      <c r="BJ1073" s="372">
        <v>12.02</v>
      </c>
      <c r="BK1073" s="372">
        <v>12.573</v>
      </c>
      <c r="BL1073" s="372">
        <v>13.696999999999999</v>
      </c>
      <c r="BM1073" s="372">
        <v>14.957000000000001</v>
      </c>
      <c r="BN1073" s="372">
        <v>15.696999999999999</v>
      </c>
      <c r="BO1073" s="372">
        <v>16.225000000000001</v>
      </c>
      <c r="BP1073" s="372">
        <v>17.052</v>
      </c>
      <c r="BQ1073" s="372">
        <v>17.62</v>
      </c>
      <c r="BR1073" s="372">
        <v>18.760999999999999</v>
      </c>
      <c r="BS1073" s="372">
        <v>20.954000000000001</v>
      </c>
    </row>
    <row r="1074" spans="1:71" x14ac:dyDescent="0.2">
      <c r="A1074" s="265">
        <f t="shared" si="491"/>
        <v>13.957000000000001</v>
      </c>
      <c r="B1074" s="265">
        <f t="shared" si="492"/>
        <v>12.8405</v>
      </c>
      <c r="C1074" s="265">
        <f t="shared" si="469"/>
        <v>15.192</v>
      </c>
      <c r="D1074" s="265">
        <f t="shared" si="493"/>
        <v>1072</v>
      </c>
      <c r="E1074" s="373">
        <f t="shared" si="494"/>
        <v>35.219712525667354</v>
      </c>
      <c r="F1074" s="373">
        <f t="shared" si="495"/>
        <v>2.9349760438056127</v>
      </c>
      <c r="G1074" s="373">
        <f t="shared" si="496"/>
        <v>44.219712525667354</v>
      </c>
      <c r="H1074" s="374">
        <f t="shared" si="497"/>
        <v>0.99808172738935552</v>
      </c>
      <c r="I1074" s="374">
        <f t="shared" si="470"/>
        <v>0.97372203174898952</v>
      </c>
      <c r="J1074" s="374">
        <f t="shared" si="471"/>
        <v>0.97775682942312558</v>
      </c>
      <c r="K1074" s="265" cm="1">
        <f t="array" ref="K1074">$G1074^gamma_drug4/($G1074^gamma_drug4+(AGE_50_drug4+9)^gamma_drug4)</f>
        <v>1</v>
      </c>
      <c r="L1074" s="264">
        <f t="shared" si="472"/>
        <v>1072</v>
      </c>
      <c r="M1074" s="264">
        <f t="shared" si="473"/>
        <v>-0.19234999999999999</v>
      </c>
      <c r="N1074" s="264">
        <f t="shared" si="474"/>
        <v>13.957100000000001</v>
      </c>
      <c r="O1074" s="264">
        <f t="shared" si="475"/>
        <v>0.12470999999999999</v>
      </c>
      <c r="P1074" s="264">
        <f t="shared" si="476"/>
        <v>9.6269999999999989</v>
      </c>
      <c r="Q1074" s="264">
        <f t="shared" si="477"/>
        <v>10.526999999999999</v>
      </c>
      <c r="R1074" s="264">
        <f t="shared" si="478"/>
        <v>11.0985</v>
      </c>
      <c r="S1074" s="264">
        <f t="shared" si="479"/>
        <v>11.4155</v>
      </c>
      <c r="T1074" s="264">
        <f t="shared" si="480"/>
        <v>11.926</v>
      </c>
      <c r="U1074" s="264">
        <f t="shared" si="481"/>
        <v>12.285499999999999</v>
      </c>
      <c r="V1074" s="264">
        <f t="shared" si="482"/>
        <v>12.8405</v>
      </c>
      <c r="W1074" s="264">
        <f t="shared" si="483"/>
        <v>13.957000000000001</v>
      </c>
      <c r="X1074" s="264">
        <f t="shared" si="484"/>
        <v>15.192</v>
      </c>
      <c r="Y1074" s="264">
        <f t="shared" si="485"/>
        <v>15.909000000000001</v>
      </c>
      <c r="Z1074" s="264">
        <f t="shared" si="486"/>
        <v>16.4175</v>
      </c>
      <c r="AA1074" s="264">
        <f t="shared" si="487"/>
        <v>17.208500000000001</v>
      </c>
      <c r="AB1074" s="264">
        <f t="shared" si="488"/>
        <v>17.746000000000002</v>
      </c>
      <c r="AC1074" s="264">
        <f t="shared" si="489"/>
        <v>18.819499999999998</v>
      </c>
      <c r="AD1074" s="264">
        <f t="shared" si="490"/>
        <v>20.849499999999999</v>
      </c>
      <c r="AF1074" s="266">
        <v>1072</v>
      </c>
      <c r="AG1074" s="266">
        <v>-6.5699999999999995E-2</v>
      </c>
      <c r="AH1074" s="266">
        <v>14.210900000000001</v>
      </c>
      <c r="AI1074" s="266">
        <v>0.12074</v>
      </c>
      <c r="AJ1074" s="266">
        <v>9.83</v>
      </c>
      <c r="AK1074" s="266">
        <v>10.757999999999999</v>
      </c>
      <c r="AL1074" s="266">
        <v>11.343</v>
      </c>
      <c r="AM1074" s="266">
        <v>11.666</v>
      </c>
      <c r="AN1074" s="266">
        <v>12.183</v>
      </c>
      <c r="AO1074" s="266">
        <v>12.545999999999999</v>
      </c>
      <c r="AP1074" s="266">
        <v>13.102</v>
      </c>
      <c r="AQ1074" s="266">
        <v>14.211</v>
      </c>
      <c r="AR1074" s="266">
        <v>15.42</v>
      </c>
      <c r="AS1074" s="266">
        <v>16.114000000000001</v>
      </c>
      <c r="AT1074" s="266">
        <v>16.602</v>
      </c>
      <c r="AU1074" s="266">
        <v>17.356000000000002</v>
      </c>
      <c r="AV1074" s="266">
        <v>17.864000000000001</v>
      </c>
      <c r="AW1074" s="266">
        <v>18.869</v>
      </c>
      <c r="AX1074" s="266">
        <v>20.734000000000002</v>
      </c>
      <c r="BA1074" s="372">
        <v>1072</v>
      </c>
      <c r="BB1074" s="372">
        <v>-0.31900000000000001</v>
      </c>
      <c r="BC1074" s="372">
        <v>13.7033</v>
      </c>
      <c r="BD1074" s="372">
        <v>0.12867999999999999</v>
      </c>
      <c r="BE1074" s="372">
        <v>9.4239999999999995</v>
      </c>
      <c r="BF1074" s="372">
        <v>10.295999999999999</v>
      </c>
      <c r="BG1074" s="372">
        <v>10.853999999999999</v>
      </c>
      <c r="BH1074" s="372">
        <v>11.164999999999999</v>
      </c>
      <c r="BI1074" s="372">
        <v>11.669</v>
      </c>
      <c r="BJ1074" s="372">
        <v>12.025</v>
      </c>
      <c r="BK1074" s="372">
        <v>12.579000000000001</v>
      </c>
      <c r="BL1074" s="372">
        <v>13.702999999999999</v>
      </c>
      <c r="BM1074" s="372">
        <v>14.964</v>
      </c>
      <c r="BN1074" s="372">
        <v>15.704000000000001</v>
      </c>
      <c r="BO1074" s="372">
        <v>16.233000000000001</v>
      </c>
      <c r="BP1074" s="372">
        <v>17.061</v>
      </c>
      <c r="BQ1074" s="372">
        <v>17.628</v>
      </c>
      <c r="BR1074" s="372">
        <v>18.77</v>
      </c>
      <c r="BS1074" s="372">
        <v>20.965</v>
      </c>
    </row>
    <row r="1075" spans="1:71" x14ac:dyDescent="0.2">
      <c r="A1075" s="265">
        <f t="shared" si="491"/>
        <v>13.9635</v>
      </c>
      <c r="B1075" s="265">
        <f t="shared" si="492"/>
        <v>12.845499999999999</v>
      </c>
      <c r="C1075" s="265">
        <f t="shared" si="469"/>
        <v>15.198499999999999</v>
      </c>
      <c r="D1075" s="265">
        <f t="shared" si="493"/>
        <v>1073</v>
      </c>
      <c r="E1075" s="373">
        <f t="shared" si="494"/>
        <v>35.252566735112936</v>
      </c>
      <c r="F1075" s="373">
        <f t="shared" si="495"/>
        <v>2.9377138945927448</v>
      </c>
      <c r="G1075" s="373">
        <f t="shared" si="496"/>
        <v>44.252566735112936</v>
      </c>
      <c r="H1075" s="374">
        <f t="shared" si="497"/>
        <v>0.99808790301322059</v>
      </c>
      <c r="I1075" s="374">
        <f t="shared" si="470"/>
        <v>0.97377936230492612</v>
      </c>
      <c r="J1075" s="374">
        <f t="shared" si="471"/>
        <v>0.97779878735826253</v>
      </c>
      <c r="K1075" s="265" cm="1">
        <f t="array" ref="K1075">$G1075^gamma_drug4/($G1075^gamma_drug4+(AGE_50_drug4+9)^gamma_drug4)</f>
        <v>1</v>
      </c>
      <c r="L1075" s="264">
        <f t="shared" si="472"/>
        <v>1073</v>
      </c>
      <c r="M1075" s="264">
        <f t="shared" si="473"/>
        <v>-0.19240000000000002</v>
      </c>
      <c r="N1075" s="264">
        <f t="shared" si="474"/>
        <v>13.963000000000001</v>
      </c>
      <c r="O1075" s="264">
        <f t="shared" si="475"/>
        <v>0.124735</v>
      </c>
      <c r="P1075" s="264">
        <f t="shared" si="476"/>
        <v>9.629999999999999</v>
      </c>
      <c r="Q1075" s="264">
        <f t="shared" si="477"/>
        <v>10.531000000000001</v>
      </c>
      <c r="R1075" s="264">
        <f t="shared" si="478"/>
        <v>11.102499999999999</v>
      </c>
      <c r="S1075" s="264">
        <f t="shared" si="479"/>
        <v>11.42</v>
      </c>
      <c r="T1075" s="264">
        <f t="shared" si="480"/>
        <v>11.931000000000001</v>
      </c>
      <c r="U1075" s="264">
        <f t="shared" si="481"/>
        <v>12.290500000000002</v>
      </c>
      <c r="V1075" s="264">
        <f t="shared" si="482"/>
        <v>12.845499999999999</v>
      </c>
      <c r="W1075" s="264">
        <f t="shared" si="483"/>
        <v>13.9635</v>
      </c>
      <c r="X1075" s="264">
        <f t="shared" si="484"/>
        <v>15.198499999999999</v>
      </c>
      <c r="Y1075" s="264">
        <f t="shared" si="485"/>
        <v>15.916</v>
      </c>
      <c r="Z1075" s="264">
        <f t="shared" si="486"/>
        <v>16.425000000000001</v>
      </c>
      <c r="AA1075" s="264">
        <f t="shared" si="487"/>
        <v>17.216000000000001</v>
      </c>
      <c r="AB1075" s="264">
        <f t="shared" si="488"/>
        <v>17.7545</v>
      </c>
      <c r="AC1075" s="264">
        <f t="shared" si="489"/>
        <v>18.828499999999998</v>
      </c>
      <c r="AD1075" s="264">
        <f t="shared" si="490"/>
        <v>20.860500000000002</v>
      </c>
      <c r="AF1075" s="266">
        <v>1073</v>
      </c>
      <c r="AG1075" s="266">
        <v>-6.5799999999999997E-2</v>
      </c>
      <c r="AH1075" s="266">
        <v>14.2165</v>
      </c>
      <c r="AI1075" s="266">
        <v>0.12076000000000001</v>
      </c>
      <c r="AJ1075" s="266">
        <v>9.8330000000000002</v>
      </c>
      <c r="AK1075" s="266">
        <v>10.762</v>
      </c>
      <c r="AL1075" s="266">
        <v>11.347</v>
      </c>
      <c r="AM1075" s="266">
        <v>11.67</v>
      </c>
      <c r="AN1075" s="266">
        <v>12.188000000000001</v>
      </c>
      <c r="AO1075" s="266">
        <v>12.55</v>
      </c>
      <c r="AP1075" s="266">
        <v>13.106999999999999</v>
      </c>
      <c r="AQ1075" s="266">
        <v>14.217000000000001</v>
      </c>
      <c r="AR1075" s="266">
        <v>15.426</v>
      </c>
      <c r="AS1075" s="266">
        <v>16.12</v>
      </c>
      <c r="AT1075" s="266">
        <v>16.609000000000002</v>
      </c>
      <c r="AU1075" s="266">
        <v>17.363</v>
      </c>
      <c r="AV1075" s="266">
        <v>17.872</v>
      </c>
      <c r="AW1075" s="266">
        <v>18.876999999999999</v>
      </c>
      <c r="AX1075" s="266">
        <v>20.744</v>
      </c>
      <c r="BA1075" s="372">
        <v>1073</v>
      </c>
      <c r="BB1075" s="372">
        <v>-0.31900000000000001</v>
      </c>
      <c r="BC1075" s="372">
        <v>13.7095</v>
      </c>
      <c r="BD1075" s="372">
        <v>0.12870999999999999</v>
      </c>
      <c r="BE1075" s="372">
        <v>9.4269999999999996</v>
      </c>
      <c r="BF1075" s="372">
        <v>10.3</v>
      </c>
      <c r="BG1075" s="372">
        <v>10.858000000000001</v>
      </c>
      <c r="BH1075" s="372">
        <v>11.17</v>
      </c>
      <c r="BI1075" s="372">
        <v>11.673999999999999</v>
      </c>
      <c r="BJ1075" s="372">
        <v>12.031000000000001</v>
      </c>
      <c r="BK1075" s="372">
        <v>12.584</v>
      </c>
      <c r="BL1075" s="372">
        <v>13.71</v>
      </c>
      <c r="BM1075" s="372">
        <v>14.971</v>
      </c>
      <c r="BN1075" s="372">
        <v>15.712</v>
      </c>
      <c r="BO1075" s="372">
        <v>16.241</v>
      </c>
      <c r="BP1075" s="372">
        <v>17.068999999999999</v>
      </c>
      <c r="BQ1075" s="372">
        <v>17.637</v>
      </c>
      <c r="BR1075" s="372">
        <v>18.78</v>
      </c>
      <c r="BS1075" s="372">
        <v>20.977</v>
      </c>
    </row>
    <row r="1076" spans="1:71" x14ac:dyDescent="0.2">
      <c r="A1076" s="265">
        <f t="shared" si="491"/>
        <v>13.968999999999999</v>
      </c>
      <c r="B1076" s="265">
        <f t="shared" si="492"/>
        <v>12.850999999999999</v>
      </c>
      <c r="C1076" s="265">
        <f t="shared" si="469"/>
        <v>15.205500000000001</v>
      </c>
      <c r="D1076" s="265">
        <f t="shared" si="493"/>
        <v>1074</v>
      </c>
      <c r="E1076" s="373">
        <f t="shared" si="494"/>
        <v>35.285420944558524</v>
      </c>
      <c r="F1076" s="373">
        <f t="shared" si="495"/>
        <v>2.9404517453798769</v>
      </c>
      <c r="G1076" s="373">
        <f t="shared" si="496"/>
        <v>44.285420944558524</v>
      </c>
      <c r="H1076" s="374">
        <f t="shared" si="497"/>
        <v>0.99809405423228392</v>
      </c>
      <c r="I1076" s="374">
        <f t="shared" si="470"/>
        <v>0.97383652873132043</v>
      </c>
      <c r="J1076" s="374">
        <f t="shared" si="471"/>
        <v>0.97784063688766021</v>
      </c>
      <c r="K1076" s="265" cm="1">
        <f t="array" ref="K1076">$G1076^gamma_drug4/($G1076^gamma_drug4+(AGE_50_drug4+9)^gamma_drug4)</f>
        <v>1</v>
      </c>
      <c r="L1076" s="264">
        <f t="shared" si="472"/>
        <v>1074</v>
      </c>
      <c r="M1076" s="264">
        <f t="shared" si="473"/>
        <v>-0.19255</v>
      </c>
      <c r="N1076" s="264">
        <f t="shared" si="474"/>
        <v>13.9689</v>
      </c>
      <c r="O1076" s="264">
        <f t="shared" si="475"/>
        <v>0.124755</v>
      </c>
      <c r="P1076" s="264">
        <f t="shared" si="476"/>
        <v>9.6334999999999997</v>
      </c>
      <c r="Q1076" s="264">
        <f t="shared" si="477"/>
        <v>10.535</v>
      </c>
      <c r="R1076" s="264">
        <f t="shared" si="478"/>
        <v>11.106999999999999</v>
      </c>
      <c r="S1076" s="264">
        <f t="shared" si="479"/>
        <v>11.425000000000001</v>
      </c>
      <c r="T1076" s="264">
        <f t="shared" si="480"/>
        <v>11.935500000000001</v>
      </c>
      <c r="U1076" s="264">
        <f t="shared" si="481"/>
        <v>12.295500000000001</v>
      </c>
      <c r="V1076" s="264">
        <f t="shared" si="482"/>
        <v>12.850999999999999</v>
      </c>
      <c r="W1076" s="264">
        <f t="shared" si="483"/>
        <v>13.968999999999999</v>
      </c>
      <c r="X1076" s="264">
        <f t="shared" si="484"/>
        <v>15.205500000000001</v>
      </c>
      <c r="Y1076" s="264">
        <f t="shared" si="485"/>
        <v>15.922999999999998</v>
      </c>
      <c r="Z1076" s="264">
        <f t="shared" si="486"/>
        <v>16.432499999999997</v>
      </c>
      <c r="AA1076" s="264">
        <f t="shared" si="487"/>
        <v>17.224499999999999</v>
      </c>
      <c r="AB1076" s="264">
        <f t="shared" si="488"/>
        <v>17.762999999999998</v>
      </c>
      <c r="AC1076" s="264">
        <f t="shared" si="489"/>
        <v>18.838000000000001</v>
      </c>
      <c r="AD1076" s="264">
        <f t="shared" si="490"/>
        <v>20.8705</v>
      </c>
      <c r="AF1076" s="266">
        <v>1074</v>
      </c>
      <c r="AG1076" s="266">
        <v>-6.6000000000000003E-2</v>
      </c>
      <c r="AH1076" s="266">
        <v>14.222099999999999</v>
      </c>
      <c r="AI1076" s="266">
        <v>0.12078</v>
      </c>
      <c r="AJ1076" s="266">
        <v>9.8360000000000003</v>
      </c>
      <c r="AK1076" s="266">
        <v>10.766</v>
      </c>
      <c r="AL1076" s="266">
        <v>11.351000000000001</v>
      </c>
      <c r="AM1076" s="266">
        <v>11.675000000000001</v>
      </c>
      <c r="AN1076" s="266">
        <v>12.192</v>
      </c>
      <c r="AO1076" s="266">
        <v>12.555</v>
      </c>
      <c r="AP1076" s="266">
        <v>13.112</v>
      </c>
      <c r="AQ1076" s="266">
        <v>14.222</v>
      </c>
      <c r="AR1076" s="266">
        <v>15.433</v>
      </c>
      <c r="AS1076" s="266">
        <v>16.126999999999999</v>
      </c>
      <c r="AT1076" s="266">
        <v>16.616</v>
      </c>
      <c r="AU1076" s="266">
        <v>17.370999999999999</v>
      </c>
      <c r="AV1076" s="266">
        <v>17.88</v>
      </c>
      <c r="AW1076" s="266">
        <v>18.885999999999999</v>
      </c>
      <c r="AX1076" s="266">
        <v>20.753</v>
      </c>
      <c r="BA1076" s="372">
        <v>1074</v>
      </c>
      <c r="BB1076" s="372">
        <v>-0.31909999999999999</v>
      </c>
      <c r="BC1076" s="372">
        <v>13.7157</v>
      </c>
      <c r="BD1076" s="372">
        <v>0.12873000000000001</v>
      </c>
      <c r="BE1076" s="372">
        <v>9.4309999999999992</v>
      </c>
      <c r="BF1076" s="372">
        <v>10.304</v>
      </c>
      <c r="BG1076" s="372">
        <v>10.863</v>
      </c>
      <c r="BH1076" s="372">
        <v>11.175000000000001</v>
      </c>
      <c r="BI1076" s="372">
        <v>11.679</v>
      </c>
      <c r="BJ1076" s="372">
        <v>12.036</v>
      </c>
      <c r="BK1076" s="372">
        <v>12.59</v>
      </c>
      <c r="BL1076" s="372">
        <v>13.715999999999999</v>
      </c>
      <c r="BM1076" s="372">
        <v>14.978</v>
      </c>
      <c r="BN1076" s="372">
        <v>15.718999999999999</v>
      </c>
      <c r="BO1076" s="372">
        <v>16.248999999999999</v>
      </c>
      <c r="BP1076" s="372">
        <v>17.077999999999999</v>
      </c>
      <c r="BQ1076" s="372">
        <v>17.646000000000001</v>
      </c>
      <c r="BR1076" s="372">
        <v>18.79</v>
      </c>
      <c r="BS1076" s="372">
        <v>20.988</v>
      </c>
    </row>
    <row r="1077" spans="1:71" x14ac:dyDescent="0.2">
      <c r="A1077" s="265">
        <f t="shared" si="491"/>
        <v>13.975</v>
      </c>
      <c r="B1077" s="265">
        <f t="shared" si="492"/>
        <v>12.856000000000002</v>
      </c>
      <c r="C1077" s="265">
        <f t="shared" si="469"/>
        <v>15.212</v>
      </c>
      <c r="D1077" s="265">
        <f t="shared" si="493"/>
        <v>1075</v>
      </c>
      <c r="E1077" s="373">
        <f t="shared" si="494"/>
        <v>35.318275154004105</v>
      </c>
      <c r="F1077" s="373">
        <f t="shared" si="495"/>
        <v>2.9431895961670089</v>
      </c>
      <c r="G1077" s="373">
        <f t="shared" si="496"/>
        <v>44.318275154004105</v>
      </c>
      <c r="H1077" s="374">
        <f t="shared" si="497"/>
        <v>0.99810018116074306</v>
      </c>
      <c r="I1077" s="374">
        <f t="shared" si="470"/>
        <v>0.97389353160469216</v>
      </c>
      <c r="J1077" s="374">
        <f t="shared" si="471"/>
        <v>0.97788237836477709</v>
      </c>
      <c r="K1077" s="265" cm="1">
        <f t="array" ref="K1077">$G1077^gamma_drug4/($G1077^gamma_drug4+(AGE_50_drug4+9)^gamma_drug4)</f>
        <v>1</v>
      </c>
      <c r="L1077" s="264">
        <f t="shared" si="472"/>
        <v>1075</v>
      </c>
      <c r="M1077" s="264">
        <f t="shared" si="473"/>
        <v>-0.19259999999999999</v>
      </c>
      <c r="N1077" s="264">
        <f t="shared" si="474"/>
        <v>13.9747</v>
      </c>
      <c r="O1077" s="264">
        <f t="shared" si="475"/>
        <v>0.124775</v>
      </c>
      <c r="P1077" s="264">
        <f t="shared" si="476"/>
        <v>9.6374999999999993</v>
      </c>
      <c r="Q1077" s="264">
        <f t="shared" si="477"/>
        <v>10.539</v>
      </c>
      <c r="R1077" s="264">
        <f t="shared" si="478"/>
        <v>11.111000000000001</v>
      </c>
      <c r="S1077" s="264">
        <f t="shared" si="479"/>
        <v>11.429</v>
      </c>
      <c r="T1077" s="264">
        <f t="shared" si="480"/>
        <v>11.9405</v>
      </c>
      <c r="U1077" s="264">
        <f t="shared" si="481"/>
        <v>12.3005</v>
      </c>
      <c r="V1077" s="264">
        <f t="shared" si="482"/>
        <v>12.856000000000002</v>
      </c>
      <c r="W1077" s="264">
        <f t="shared" si="483"/>
        <v>13.975</v>
      </c>
      <c r="X1077" s="264">
        <f t="shared" si="484"/>
        <v>15.212</v>
      </c>
      <c r="Y1077" s="264">
        <f t="shared" si="485"/>
        <v>15.9305</v>
      </c>
      <c r="Z1077" s="264">
        <f t="shared" si="486"/>
        <v>16.439500000000002</v>
      </c>
      <c r="AA1077" s="264">
        <f t="shared" si="487"/>
        <v>17.231999999999999</v>
      </c>
      <c r="AB1077" s="264">
        <f t="shared" si="488"/>
        <v>17.771500000000003</v>
      </c>
      <c r="AC1077" s="264">
        <f t="shared" si="489"/>
        <v>18.846499999999999</v>
      </c>
      <c r="AD1077" s="264">
        <f t="shared" si="490"/>
        <v>20.881</v>
      </c>
      <c r="AF1077" s="266">
        <v>1075</v>
      </c>
      <c r="AG1077" s="266">
        <v>-6.6100000000000006E-2</v>
      </c>
      <c r="AH1077" s="266">
        <v>14.227600000000001</v>
      </c>
      <c r="AI1077" s="266">
        <v>0.1208</v>
      </c>
      <c r="AJ1077" s="266">
        <v>9.84</v>
      </c>
      <c r="AK1077" s="266">
        <v>10.77</v>
      </c>
      <c r="AL1077" s="266">
        <v>11.355</v>
      </c>
      <c r="AM1077" s="266">
        <v>11.679</v>
      </c>
      <c r="AN1077" s="266">
        <v>12.196999999999999</v>
      </c>
      <c r="AO1077" s="266">
        <v>12.56</v>
      </c>
      <c r="AP1077" s="266">
        <v>13.117000000000001</v>
      </c>
      <c r="AQ1077" s="266">
        <v>14.228</v>
      </c>
      <c r="AR1077" s="266">
        <v>15.439</v>
      </c>
      <c r="AS1077" s="266">
        <v>16.134</v>
      </c>
      <c r="AT1077" s="266">
        <v>16.623000000000001</v>
      </c>
      <c r="AU1077" s="266">
        <v>17.378</v>
      </c>
      <c r="AV1077" s="266">
        <v>17.888000000000002</v>
      </c>
      <c r="AW1077" s="266">
        <v>18.893999999999998</v>
      </c>
      <c r="AX1077" s="266">
        <v>20.763000000000002</v>
      </c>
      <c r="BA1077" s="372">
        <v>1075</v>
      </c>
      <c r="BB1077" s="372">
        <v>-0.31909999999999999</v>
      </c>
      <c r="BC1077" s="372">
        <v>13.7218</v>
      </c>
      <c r="BD1077" s="372">
        <v>0.12875</v>
      </c>
      <c r="BE1077" s="372">
        <v>9.4350000000000005</v>
      </c>
      <c r="BF1077" s="372">
        <v>10.308</v>
      </c>
      <c r="BG1077" s="372">
        <v>10.867000000000001</v>
      </c>
      <c r="BH1077" s="372">
        <v>11.179</v>
      </c>
      <c r="BI1077" s="372">
        <v>11.683999999999999</v>
      </c>
      <c r="BJ1077" s="372">
        <v>12.041</v>
      </c>
      <c r="BK1077" s="372">
        <v>12.595000000000001</v>
      </c>
      <c r="BL1077" s="372">
        <v>13.722</v>
      </c>
      <c r="BM1077" s="372">
        <v>14.984999999999999</v>
      </c>
      <c r="BN1077" s="372">
        <v>15.727</v>
      </c>
      <c r="BO1077" s="372">
        <v>16.256</v>
      </c>
      <c r="BP1077" s="372">
        <v>17.085999999999999</v>
      </c>
      <c r="BQ1077" s="372">
        <v>17.655000000000001</v>
      </c>
      <c r="BR1077" s="372">
        <v>18.798999999999999</v>
      </c>
      <c r="BS1077" s="372">
        <v>20.998999999999999</v>
      </c>
    </row>
    <row r="1078" spans="1:71" x14ac:dyDescent="0.2">
      <c r="A1078" s="265">
        <f t="shared" si="491"/>
        <v>13.980499999999999</v>
      </c>
      <c r="B1078" s="265">
        <f t="shared" si="492"/>
        <v>12.861499999999999</v>
      </c>
      <c r="C1078" s="265">
        <f t="shared" si="469"/>
        <v>15.218500000000001</v>
      </c>
      <c r="D1078" s="265">
        <f t="shared" si="493"/>
        <v>1076</v>
      </c>
      <c r="E1078" s="373">
        <f t="shared" si="494"/>
        <v>35.351129363449694</v>
      </c>
      <c r="F1078" s="373">
        <f t="shared" si="495"/>
        <v>2.945927446954141</v>
      </c>
      <c r="G1078" s="373">
        <f t="shared" si="496"/>
        <v>44.351129363449694</v>
      </c>
      <c r="H1078" s="374">
        <f t="shared" si="497"/>
        <v>0.99810628391217893</v>
      </c>
      <c r="I1078" s="374">
        <f t="shared" si="470"/>
        <v>0.97395037149918462</v>
      </c>
      <c r="J1078" s="374">
        <f t="shared" si="471"/>
        <v>0.97792401214168856</v>
      </c>
      <c r="K1078" s="265" cm="1">
        <f t="array" ref="K1078">$G1078^gamma_drug4/($G1078^gamma_drug4+(AGE_50_drug4+9)^gamma_drug4)</f>
        <v>1</v>
      </c>
      <c r="L1078" s="264">
        <f t="shared" si="472"/>
        <v>1076</v>
      </c>
      <c r="M1078" s="264">
        <f t="shared" si="473"/>
        <v>-0.19274999999999998</v>
      </c>
      <c r="N1078" s="264">
        <f t="shared" si="474"/>
        <v>13.980599999999999</v>
      </c>
      <c r="O1078" s="264">
        <f t="shared" si="475"/>
        <v>0.12479</v>
      </c>
      <c r="P1078" s="264">
        <f t="shared" si="476"/>
        <v>9.641</v>
      </c>
      <c r="Q1078" s="264">
        <f t="shared" si="477"/>
        <v>10.542999999999999</v>
      </c>
      <c r="R1078" s="264">
        <f t="shared" si="478"/>
        <v>11.115500000000001</v>
      </c>
      <c r="S1078" s="264">
        <f t="shared" si="479"/>
        <v>11.433499999999999</v>
      </c>
      <c r="T1078" s="264">
        <f t="shared" si="480"/>
        <v>11.945</v>
      </c>
      <c r="U1078" s="264">
        <f t="shared" si="481"/>
        <v>12.305499999999999</v>
      </c>
      <c r="V1078" s="264">
        <f t="shared" si="482"/>
        <v>12.861499999999999</v>
      </c>
      <c r="W1078" s="264">
        <f t="shared" si="483"/>
        <v>13.980499999999999</v>
      </c>
      <c r="X1078" s="264">
        <f t="shared" si="484"/>
        <v>15.218500000000001</v>
      </c>
      <c r="Y1078" s="264">
        <f t="shared" si="485"/>
        <v>15.937000000000001</v>
      </c>
      <c r="Z1078" s="264">
        <f t="shared" si="486"/>
        <v>16.446999999999999</v>
      </c>
      <c r="AA1078" s="264">
        <f t="shared" si="487"/>
        <v>17.2395</v>
      </c>
      <c r="AB1078" s="264">
        <f t="shared" si="488"/>
        <v>17.779499999999999</v>
      </c>
      <c r="AC1078" s="264">
        <f t="shared" si="489"/>
        <v>18.855</v>
      </c>
      <c r="AD1078" s="264">
        <f t="shared" si="490"/>
        <v>20.890999999999998</v>
      </c>
      <c r="AF1078" s="266">
        <v>1076</v>
      </c>
      <c r="AG1078" s="266">
        <v>-6.6299999999999998E-2</v>
      </c>
      <c r="AH1078" s="266">
        <v>14.2332</v>
      </c>
      <c r="AI1078" s="266">
        <v>0.12081</v>
      </c>
      <c r="AJ1078" s="266">
        <v>9.843</v>
      </c>
      <c r="AK1078" s="266">
        <v>10.773999999999999</v>
      </c>
      <c r="AL1078" s="266">
        <v>11.359</v>
      </c>
      <c r="AM1078" s="266">
        <v>11.683</v>
      </c>
      <c r="AN1078" s="266">
        <v>12.201000000000001</v>
      </c>
      <c r="AO1078" s="266">
        <v>12.565</v>
      </c>
      <c r="AP1078" s="266">
        <v>13.122</v>
      </c>
      <c r="AQ1078" s="266">
        <v>14.233000000000001</v>
      </c>
      <c r="AR1078" s="266">
        <v>15.445</v>
      </c>
      <c r="AS1078" s="266">
        <v>16.14</v>
      </c>
      <c r="AT1078" s="266">
        <v>16.63</v>
      </c>
      <c r="AU1078" s="266">
        <v>17.385000000000002</v>
      </c>
      <c r="AV1078" s="266">
        <v>17.895</v>
      </c>
      <c r="AW1078" s="266">
        <v>18.902000000000001</v>
      </c>
      <c r="AX1078" s="266">
        <v>20.771999999999998</v>
      </c>
      <c r="BA1078" s="372">
        <v>1076</v>
      </c>
      <c r="BB1078" s="372">
        <v>-0.31919999999999998</v>
      </c>
      <c r="BC1078" s="372">
        <v>13.728</v>
      </c>
      <c r="BD1078" s="372">
        <v>0.12877</v>
      </c>
      <c r="BE1078" s="372">
        <v>9.4390000000000001</v>
      </c>
      <c r="BF1078" s="372">
        <v>10.311999999999999</v>
      </c>
      <c r="BG1078" s="372">
        <v>10.872</v>
      </c>
      <c r="BH1078" s="372">
        <v>11.183999999999999</v>
      </c>
      <c r="BI1078" s="372">
        <v>11.689</v>
      </c>
      <c r="BJ1078" s="372">
        <v>12.045999999999999</v>
      </c>
      <c r="BK1078" s="372">
        <v>12.601000000000001</v>
      </c>
      <c r="BL1078" s="372">
        <v>13.728</v>
      </c>
      <c r="BM1078" s="372">
        <v>14.992000000000001</v>
      </c>
      <c r="BN1078" s="372">
        <v>15.734</v>
      </c>
      <c r="BO1078" s="372">
        <v>16.263999999999999</v>
      </c>
      <c r="BP1078" s="372">
        <v>17.094000000000001</v>
      </c>
      <c r="BQ1078" s="372">
        <v>17.664000000000001</v>
      </c>
      <c r="BR1078" s="372">
        <v>18.808</v>
      </c>
      <c r="BS1078" s="372">
        <v>21.01</v>
      </c>
    </row>
    <row r="1079" spans="1:71" x14ac:dyDescent="0.2">
      <c r="A1079" s="265">
        <f t="shared" si="491"/>
        <v>13.986499999999999</v>
      </c>
      <c r="B1079" s="265">
        <f t="shared" si="492"/>
        <v>12.8665</v>
      </c>
      <c r="C1079" s="265">
        <f t="shared" si="469"/>
        <v>15.225000000000001</v>
      </c>
      <c r="D1079" s="265">
        <f t="shared" si="493"/>
        <v>1077</v>
      </c>
      <c r="E1079" s="373">
        <f t="shared" si="494"/>
        <v>35.383983572895275</v>
      </c>
      <c r="F1079" s="373">
        <f t="shared" si="495"/>
        <v>2.9486652977412731</v>
      </c>
      <c r="G1079" s="373">
        <f t="shared" si="496"/>
        <v>44.383983572895275</v>
      </c>
      <c r="H1079" s="374">
        <f t="shared" si="497"/>
        <v>0.9981123625995596</v>
      </c>
      <c r="I1079" s="374">
        <f t="shared" si="470"/>
        <v>0.97400704898657564</v>
      </c>
      <c r="J1079" s="374">
        <f t="shared" si="471"/>
        <v>0.97796553856909296</v>
      </c>
      <c r="K1079" s="265" cm="1">
        <f t="array" ref="K1079">$G1079^gamma_drug4/($G1079^gamma_drug4+(AGE_50_drug4+9)^gamma_drug4)</f>
        <v>1</v>
      </c>
      <c r="L1079" s="264">
        <f t="shared" si="472"/>
        <v>1077</v>
      </c>
      <c r="M1079" s="264">
        <f t="shared" si="473"/>
        <v>-0.1928</v>
      </c>
      <c r="N1079" s="264">
        <f t="shared" si="474"/>
        <v>13.986499999999999</v>
      </c>
      <c r="O1079" s="264">
        <f t="shared" si="475"/>
        <v>0.12481</v>
      </c>
      <c r="P1079" s="264">
        <f t="shared" si="476"/>
        <v>9.6449999999999996</v>
      </c>
      <c r="Q1079" s="264">
        <f t="shared" si="477"/>
        <v>10.547499999999999</v>
      </c>
      <c r="R1079" s="264">
        <f t="shared" si="478"/>
        <v>11.120000000000001</v>
      </c>
      <c r="S1079" s="264">
        <f t="shared" si="479"/>
        <v>11.438500000000001</v>
      </c>
      <c r="T1079" s="264">
        <f t="shared" si="480"/>
        <v>11.95</v>
      </c>
      <c r="U1079" s="264">
        <f t="shared" si="481"/>
        <v>12.31</v>
      </c>
      <c r="V1079" s="264">
        <f t="shared" si="482"/>
        <v>12.8665</v>
      </c>
      <c r="W1079" s="264">
        <f t="shared" si="483"/>
        <v>13.986499999999999</v>
      </c>
      <c r="X1079" s="264">
        <f t="shared" si="484"/>
        <v>15.225000000000001</v>
      </c>
      <c r="Y1079" s="264">
        <f t="shared" si="485"/>
        <v>15.943999999999999</v>
      </c>
      <c r="Z1079" s="264">
        <f t="shared" si="486"/>
        <v>16.454499999999999</v>
      </c>
      <c r="AA1079" s="264">
        <f t="shared" si="487"/>
        <v>17.248000000000001</v>
      </c>
      <c r="AB1079" s="264">
        <f t="shared" si="488"/>
        <v>17.787500000000001</v>
      </c>
      <c r="AC1079" s="264">
        <f t="shared" si="489"/>
        <v>18.8645</v>
      </c>
      <c r="AD1079" s="264">
        <f t="shared" si="490"/>
        <v>20.901499999999999</v>
      </c>
      <c r="AF1079" s="266">
        <v>1077</v>
      </c>
      <c r="AG1079" s="266">
        <v>-6.6400000000000001E-2</v>
      </c>
      <c r="AH1079" s="266">
        <v>14.238799999999999</v>
      </c>
      <c r="AI1079" s="266">
        <v>0.12083000000000001</v>
      </c>
      <c r="AJ1079" s="266">
        <v>9.8469999999999995</v>
      </c>
      <c r="AK1079" s="266">
        <v>10.778</v>
      </c>
      <c r="AL1079" s="266">
        <v>11.364000000000001</v>
      </c>
      <c r="AM1079" s="266">
        <v>11.688000000000001</v>
      </c>
      <c r="AN1079" s="266">
        <v>12.206</v>
      </c>
      <c r="AO1079" s="266">
        <v>12.569000000000001</v>
      </c>
      <c r="AP1079" s="266">
        <v>13.127000000000001</v>
      </c>
      <c r="AQ1079" s="266">
        <v>14.239000000000001</v>
      </c>
      <c r="AR1079" s="266">
        <v>15.451000000000001</v>
      </c>
      <c r="AS1079" s="266">
        <v>16.146999999999998</v>
      </c>
      <c r="AT1079" s="266">
        <v>16.637</v>
      </c>
      <c r="AU1079" s="266">
        <v>17.393000000000001</v>
      </c>
      <c r="AV1079" s="266">
        <v>17.902999999999999</v>
      </c>
      <c r="AW1079" s="266">
        <v>18.911000000000001</v>
      </c>
      <c r="AX1079" s="266">
        <v>20.782</v>
      </c>
      <c r="BA1079" s="372">
        <v>1077</v>
      </c>
      <c r="BB1079" s="372">
        <v>-0.31919999999999998</v>
      </c>
      <c r="BC1079" s="372">
        <v>13.7342</v>
      </c>
      <c r="BD1079" s="372">
        <v>0.12878999999999999</v>
      </c>
      <c r="BE1079" s="372">
        <v>9.4429999999999996</v>
      </c>
      <c r="BF1079" s="372">
        <v>10.317</v>
      </c>
      <c r="BG1079" s="372">
        <v>10.875999999999999</v>
      </c>
      <c r="BH1079" s="372">
        <v>11.189</v>
      </c>
      <c r="BI1079" s="372">
        <v>11.694000000000001</v>
      </c>
      <c r="BJ1079" s="372">
        <v>12.051</v>
      </c>
      <c r="BK1079" s="372">
        <v>12.606</v>
      </c>
      <c r="BL1079" s="372">
        <v>13.734</v>
      </c>
      <c r="BM1079" s="372">
        <v>14.999000000000001</v>
      </c>
      <c r="BN1079" s="372">
        <v>15.741</v>
      </c>
      <c r="BO1079" s="372">
        <v>16.271999999999998</v>
      </c>
      <c r="BP1079" s="372">
        <v>17.103000000000002</v>
      </c>
      <c r="BQ1079" s="372">
        <v>17.672000000000001</v>
      </c>
      <c r="BR1079" s="372">
        <v>18.818000000000001</v>
      </c>
      <c r="BS1079" s="372">
        <v>21.021000000000001</v>
      </c>
    </row>
    <row r="1080" spans="1:71" x14ac:dyDescent="0.2">
      <c r="A1080" s="265">
        <f t="shared" si="491"/>
        <v>13.992000000000001</v>
      </c>
      <c r="B1080" s="265">
        <f t="shared" si="492"/>
        <v>12.872</v>
      </c>
      <c r="C1080" s="265">
        <f t="shared" si="469"/>
        <v>15.2315</v>
      </c>
      <c r="D1080" s="265">
        <f t="shared" si="493"/>
        <v>1078</v>
      </c>
      <c r="E1080" s="373">
        <f t="shared" si="494"/>
        <v>35.416837782340863</v>
      </c>
      <c r="F1080" s="373">
        <f t="shared" si="495"/>
        <v>2.9514031485284051</v>
      </c>
      <c r="G1080" s="373">
        <f t="shared" si="496"/>
        <v>44.416837782340863</v>
      </c>
      <c r="H1080" s="374">
        <f t="shared" si="497"/>
        <v>0.99811841733524376</v>
      </c>
      <c r="I1080" s="374">
        <f t="shared" si="470"/>
        <v>0.97406356463628874</v>
      </c>
      <c r="J1080" s="374">
        <f t="shared" si="471"/>
        <v>0.9780069579963182</v>
      </c>
      <c r="K1080" s="265" cm="1">
        <f t="array" ref="K1080">$G1080^gamma_drug4/($G1080^gamma_drug4+(AGE_50_drug4+9)^gamma_drug4)</f>
        <v>1</v>
      </c>
      <c r="L1080" s="264">
        <f t="shared" si="472"/>
        <v>1078</v>
      </c>
      <c r="M1080" s="264">
        <f t="shared" si="473"/>
        <v>-0.19289999999999999</v>
      </c>
      <c r="N1080" s="264">
        <f t="shared" si="474"/>
        <v>13.99235</v>
      </c>
      <c r="O1080" s="264">
        <f t="shared" si="475"/>
        <v>0.12483</v>
      </c>
      <c r="P1080" s="264">
        <f t="shared" si="476"/>
        <v>9.6479999999999997</v>
      </c>
      <c r="Q1080" s="264">
        <f t="shared" si="477"/>
        <v>10.551</v>
      </c>
      <c r="R1080" s="264">
        <f t="shared" si="478"/>
        <v>11.124500000000001</v>
      </c>
      <c r="S1080" s="264">
        <f t="shared" si="479"/>
        <v>11.442499999999999</v>
      </c>
      <c r="T1080" s="264">
        <f t="shared" si="480"/>
        <v>11.954499999999999</v>
      </c>
      <c r="U1080" s="264">
        <f t="shared" si="481"/>
        <v>12.3155</v>
      </c>
      <c r="V1080" s="264">
        <f t="shared" si="482"/>
        <v>12.872</v>
      </c>
      <c r="W1080" s="264">
        <f t="shared" si="483"/>
        <v>13.992000000000001</v>
      </c>
      <c r="X1080" s="264">
        <f t="shared" si="484"/>
        <v>15.2315</v>
      </c>
      <c r="Y1080" s="264">
        <f t="shared" si="485"/>
        <v>15.951000000000001</v>
      </c>
      <c r="Z1080" s="264">
        <f t="shared" si="486"/>
        <v>16.462</v>
      </c>
      <c r="AA1080" s="264">
        <f t="shared" si="487"/>
        <v>17.255499999999998</v>
      </c>
      <c r="AB1080" s="264">
        <f t="shared" si="488"/>
        <v>17.795500000000001</v>
      </c>
      <c r="AC1080" s="264">
        <f t="shared" si="489"/>
        <v>18.873000000000001</v>
      </c>
      <c r="AD1080" s="264">
        <f t="shared" si="490"/>
        <v>20.9115</v>
      </c>
      <c r="AF1080" s="266">
        <v>1078</v>
      </c>
      <c r="AG1080" s="266">
        <v>-6.6500000000000004E-2</v>
      </c>
      <c r="AH1080" s="266">
        <v>14.244300000000001</v>
      </c>
      <c r="AI1080" s="266">
        <v>0.12085</v>
      </c>
      <c r="AJ1080" s="266">
        <v>9.85</v>
      </c>
      <c r="AK1080" s="266">
        <v>10.781000000000001</v>
      </c>
      <c r="AL1080" s="266">
        <v>11.368</v>
      </c>
      <c r="AM1080" s="266">
        <v>11.692</v>
      </c>
      <c r="AN1080" s="266">
        <v>12.21</v>
      </c>
      <c r="AO1080" s="266">
        <v>12.574</v>
      </c>
      <c r="AP1080" s="266">
        <v>13.132</v>
      </c>
      <c r="AQ1080" s="266">
        <v>14.244</v>
      </c>
      <c r="AR1080" s="266">
        <v>15.457000000000001</v>
      </c>
      <c r="AS1080" s="266">
        <v>16.152999999999999</v>
      </c>
      <c r="AT1080" s="266">
        <v>16.643999999999998</v>
      </c>
      <c r="AU1080" s="266">
        <v>17.399999999999999</v>
      </c>
      <c r="AV1080" s="266">
        <v>17.91</v>
      </c>
      <c r="AW1080" s="266">
        <v>18.919</v>
      </c>
      <c r="AX1080" s="266">
        <v>20.791</v>
      </c>
      <c r="BA1080" s="372">
        <v>1078</v>
      </c>
      <c r="BB1080" s="372">
        <v>-0.31929999999999997</v>
      </c>
      <c r="BC1080" s="372">
        <v>13.740399999999999</v>
      </c>
      <c r="BD1080" s="372">
        <v>0.12881000000000001</v>
      </c>
      <c r="BE1080" s="372">
        <v>9.4459999999999997</v>
      </c>
      <c r="BF1080" s="372">
        <v>10.321</v>
      </c>
      <c r="BG1080" s="372">
        <v>10.881</v>
      </c>
      <c r="BH1080" s="372">
        <v>11.193</v>
      </c>
      <c r="BI1080" s="372">
        <v>11.699</v>
      </c>
      <c r="BJ1080" s="372">
        <v>12.057</v>
      </c>
      <c r="BK1080" s="372">
        <v>12.612</v>
      </c>
      <c r="BL1080" s="372">
        <v>13.74</v>
      </c>
      <c r="BM1080" s="372">
        <v>15.006</v>
      </c>
      <c r="BN1080" s="372">
        <v>15.749000000000001</v>
      </c>
      <c r="BO1080" s="372">
        <v>16.28</v>
      </c>
      <c r="BP1080" s="372">
        <v>17.111000000000001</v>
      </c>
      <c r="BQ1080" s="372">
        <v>17.681000000000001</v>
      </c>
      <c r="BR1080" s="372">
        <v>18.827000000000002</v>
      </c>
      <c r="BS1080" s="372">
        <v>21.032</v>
      </c>
    </row>
    <row r="1081" spans="1:71" x14ac:dyDescent="0.2">
      <c r="A1081" s="265">
        <f t="shared" si="491"/>
        <v>13.9985</v>
      </c>
      <c r="B1081" s="265">
        <f t="shared" si="492"/>
        <v>12.877000000000001</v>
      </c>
      <c r="C1081" s="265">
        <f t="shared" si="469"/>
        <v>15.2385</v>
      </c>
      <c r="D1081" s="265">
        <f t="shared" si="493"/>
        <v>1079</v>
      </c>
      <c r="E1081" s="373">
        <f t="shared" si="494"/>
        <v>35.449691991786445</v>
      </c>
      <c r="F1081" s="373">
        <f t="shared" si="495"/>
        <v>2.9541409993155372</v>
      </c>
      <c r="G1081" s="373">
        <f t="shared" si="496"/>
        <v>44.449691991786445</v>
      </c>
      <c r="H1081" s="374">
        <f t="shared" si="497"/>
        <v>0.99812444823098467</v>
      </c>
      <c r="I1081" s="374">
        <f t="shared" si="470"/>
        <v>0.97411991901540396</v>
      </c>
      <c r="J1081" s="374">
        <f t="shared" si="471"/>
        <v>0.97804827077132761</v>
      </c>
      <c r="K1081" s="265" cm="1">
        <f t="array" ref="K1081">$G1081^gamma_drug4/($G1081^gamma_drug4+(AGE_50_drug4+9)^gamma_drug4)</f>
        <v>1</v>
      </c>
      <c r="L1081" s="264">
        <f t="shared" si="472"/>
        <v>1079</v>
      </c>
      <c r="M1081" s="264">
        <f t="shared" si="473"/>
        <v>-0.19299999999999998</v>
      </c>
      <c r="N1081" s="264">
        <f t="shared" si="474"/>
        <v>13.998250000000001</v>
      </c>
      <c r="O1081" s="264">
        <f t="shared" si="475"/>
        <v>0.12485</v>
      </c>
      <c r="P1081" s="264">
        <f t="shared" si="476"/>
        <v>9.6514999999999986</v>
      </c>
      <c r="Q1081" s="264">
        <f t="shared" si="477"/>
        <v>10.555</v>
      </c>
      <c r="R1081" s="264">
        <f t="shared" si="478"/>
        <v>11.128499999999999</v>
      </c>
      <c r="S1081" s="264">
        <f t="shared" si="479"/>
        <v>11.446999999999999</v>
      </c>
      <c r="T1081" s="264">
        <f t="shared" si="480"/>
        <v>11.9595</v>
      </c>
      <c r="U1081" s="264">
        <f t="shared" si="481"/>
        <v>12.320499999999999</v>
      </c>
      <c r="V1081" s="264">
        <f t="shared" si="482"/>
        <v>12.877000000000001</v>
      </c>
      <c r="W1081" s="264">
        <f t="shared" si="483"/>
        <v>13.9985</v>
      </c>
      <c r="X1081" s="264">
        <f t="shared" si="484"/>
        <v>15.2385</v>
      </c>
      <c r="Y1081" s="264">
        <f t="shared" si="485"/>
        <v>15.958</v>
      </c>
      <c r="Z1081" s="264">
        <f t="shared" si="486"/>
        <v>16.4695</v>
      </c>
      <c r="AA1081" s="264">
        <f t="shared" si="487"/>
        <v>17.262999999999998</v>
      </c>
      <c r="AB1081" s="264">
        <f t="shared" si="488"/>
        <v>17.804000000000002</v>
      </c>
      <c r="AC1081" s="264">
        <f t="shared" si="489"/>
        <v>18.881999999999998</v>
      </c>
      <c r="AD1081" s="264">
        <f t="shared" si="490"/>
        <v>20.921999999999997</v>
      </c>
      <c r="AF1081" s="266">
        <v>1079</v>
      </c>
      <c r="AG1081" s="266">
        <v>-6.6699999999999995E-2</v>
      </c>
      <c r="AH1081" s="266">
        <v>14.2499</v>
      </c>
      <c r="AI1081" s="266">
        <v>0.12087000000000001</v>
      </c>
      <c r="AJ1081" s="266">
        <v>9.8529999999999998</v>
      </c>
      <c r="AK1081" s="266">
        <v>10.785</v>
      </c>
      <c r="AL1081" s="266">
        <v>11.372</v>
      </c>
      <c r="AM1081" s="266">
        <v>11.696</v>
      </c>
      <c r="AN1081" s="266">
        <v>12.215</v>
      </c>
      <c r="AO1081" s="266">
        <v>12.579000000000001</v>
      </c>
      <c r="AP1081" s="266">
        <v>13.137</v>
      </c>
      <c r="AQ1081" s="266">
        <v>14.25</v>
      </c>
      <c r="AR1081" s="266">
        <v>15.464</v>
      </c>
      <c r="AS1081" s="266">
        <v>16.16</v>
      </c>
      <c r="AT1081" s="266">
        <v>16.651</v>
      </c>
      <c r="AU1081" s="266">
        <v>17.407</v>
      </c>
      <c r="AV1081" s="266">
        <v>17.917999999999999</v>
      </c>
      <c r="AW1081" s="266">
        <v>18.927</v>
      </c>
      <c r="AX1081" s="266">
        <v>20.800999999999998</v>
      </c>
      <c r="BA1081" s="372">
        <v>1079</v>
      </c>
      <c r="BB1081" s="372">
        <v>-0.31929999999999997</v>
      </c>
      <c r="BC1081" s="372">
        <v>13.746600000000001</v>
      </c>
      <c r="BD1081" s="372">
        <v>0.12883</v>
      </c>
      <c r="BE1081" s="372">
        <v>9.4499999999999993</v>
      </c>
      <c r="BF1081" s="372">
        <v>10.324999999999999</v>
      </c>
      <c r="BG1081" s="372">
        <v>10.885</v>
      </c>
      <c r="BH1081" s="372">
        <v>11.198</v>
      </c>
      <c r="BI1081" s="372">
        <v>11.704000000000001</v>
      </c>
      <c r="BJ1081" s="372">
        <v>12.061999999999999</v>
      </c>
      <c r="BK1081" s="372">
        <v>12.617000000000001</v>
      </c>
      <c r="BL1081" s="372">
        <v>13.747</v>
      </c>
      <c r="BM1081" s="372">
        <v>15.013</v>
      </c>
      <c r="BN1081" s="372">
        <v>15.756</v>
      </c>
      <c r="BO1081" s="372">
        <v>16.288</v>
      </c>
      <c r="BP1081" s="372">
        <v>17.119</v>
      </c>
      <c r="BQ1081" s="372">
        <v>17.690000000000001</v>
      </c>
      <c r="BR1081" s="372">
        <v>18.837</v>
      </c>
      <c r="BS1081" s="372">
        <v>21.042999999999999</v>
      </c>
    </row>
    <row r="1082" spans="1:71" x14ac:dyDescent="0.2">
      <c r="A1082" s="265">
        <f t="shared" si="491"/>
        <v>14.004000000000001</v>
      </c>
      <c r="B1082" s="265">
        <f t="shared" si="492"/>
        <v>12.8825</v>
      </c>
      <c r="C1082" s="265">
        <f t="shared" si="469"/>
        <v>15.245000000000001</v>
      </c>
      <c r="D1082" s="265">
        <f t="shared" si="493"/>
        <v>1080</v>
      </c>
      <c r="E1082" s="373">
        <f t="shared" si="494"/>
        <v>35.482546201232033</v>
      </c>
      <c r="F1082" s="373">
        <f t="shared" si="495"/>
        <v>2.9568788501026693</v>
      </c>
      <c r="G1082" s="373">
        <f t="shared" si="496"/>
        <v>44.482546201232033</v>
      </c>
      <c r="H1082" s="374">
        <f t="shared" si="497"/>
        <v>0.99813045539793377</v>
      </c>
      <c r="I1082" s="374">
        <f t="shared" si="470"/>
        <v>0.97417611268866933</v>
      </c>
      <c r="J1082" s="374">
        <f t="shared" si="471"/>
        <v>0.97808947724072637</v>
      </c>
      <c r="K1082" s="265" cm="1">
        <f t="array" ref="K1082">$G1082^gamma_drug4/($G1082^gamma_drug4+(AGE_50_drug4+9)^gamma_drug4)</f>
        <v>1</v>
      </c>
      <c r="L1082" s="264">
        <f t="shared" si="472"/>
        <v>1080</v>
      </c>
      <c r="M1082" s="264">
        <f t="shared" si="473"/>
        <v>-0.19309999999999999</v>
      </c>
      <c r="N1082" s="264">
        <f t="shared" si="474"/>
        <v>14.004100000000001</v>
      </c>
      <c r="O1082" s="264">
        <f t="shared" si="475"/>
        <v>0.124865</v>
      </c>
      <c r="P1082" s="264">
        <f t="shared" si="476"/>
        <v>9.6555</v>
      </c>
      <c r="Q1082" s="264">
        <f t="shared" si="477"/>
        <v>10.559000000000001</v>
      </c>
      <c r="R1082" s="264">
        <f t="shared" si="478"/>
        <v>11.132999999999999</v>
      </c>
      <c r="S1082" s="264">
        <f t="shared" si="479"/>
        <v>11.451499999999999</v>
      </c>
      <c r="T1082" s="264">
        <f t="shared" si="480"/>
        <v>11.963999999999999</v>
      </c>
      <c r="U1082" s="264">
        <f t="shared" si="481"/>
        <v>12.324999999999999</v>
      </c>
      <c r="V1082" s="264">
        <f t="shared" si="482"/>
        <v>12.8825</v>
      </c>
      <c r="W1082" s="264">
        <f t="shared" si="483"/>
        <v>14.004000000000001</v>
      </c>
      <c r="X1082" s="264">
        <f t="shared" si="484"/>
        <v>15.245000000000001</v>
      </c>
      <c r="Y1082" s="264">
        <f t="shared" si="485"/>
        <v>15.9655</v>
      </c>
      <c r="Z1082" s="264">
        <f t="shared" si="486"/>
        <v>16.475999999999999</v>
      </c>
      <c r="AA1082" s="264">
        <f t="shared" si="487"/>
        <v>17.271000000000001</v>
      </c>
      <c r="AB1082" s="264">
        <f t="shared" si="488"/>
        <v>17.811999999999998</v>
      </c>
      <c r="AC1082" s="264">
        <f t="shared" si="489"/>
        <v>18.890999999999998</v>
      </c>
      <c r="AD1082" s="264">
        <f t="shared" si="490"/>
        <v>20.931999999999999</v>
      </c>
      <c r="AF1082" s="266">
        <v>1080</v>
      </c>
      <c r="AG1082" s="266">
        <v>-6.6799999999999998E-2</v>
      </c>
      <c r="AH1082" s="266">
        <v>14.2554</v>
      </c>
      <c r="AI1082" s="266">
        <v>0.12088</v>
      </c>
      <c r="AJ1082" s="266">
        <v>9.8569999999999993</v>
      </c>
      <c r="AK1082" s="266">
        <v>10.789</v>
      </c>
      <c r="AL1082" s="266">
        <v>11.375999999999999</v>
      </c>
      <c r="AM1082" s="266">
        <v>11.7</v>
      </c>
      <c r="AN1082" s="266">
        <v>12.218999999999999</v>
      </c>
      <c r="AO1082" s="266">
        <v>12.583</v>
      </c>
      <c r="AP1082" s="266">
        <v>13.141999999999999</v>
      </c>
      <c r="AQ1082" s="266">
        <v>14.255000000000001</v>
      </c>
      <c r="AR1082" s="266">
        <v>15.47</v>
      </c>
      <c r="AS1082" s="266">
        <v>16.167000000000002</v>
      </c>
      <c r="AT1082" s="266">
        <v>16.657</v>
      </c>
      <c r="AU1082" s="266">
        <v>17.414000000000001</v>
      </c>
      <c r="AV1082" s="266">
        <v>17.925999999999998</v>
      </c>
      <c r="AW1082" s="266">
        <v>18.934999999999999</v>
      </c>
      <c r="AX1082" s="266">
        <v>20.81</v>
      </c>
      <c r="BA1082" s="372">
        <v>1080</v>
      </c>
      <c r="BB1082" s="372">
        <v>-0.31940000000000002</v>
      </c>
      <c r="BC1082" s="372">
        <v>13.752800000000001</v>
      </c>
      <c r="BD1082" s="372">
        <v>0.12884999999999999</v>
      </c>
      <c r="BE1082" s="372">
        <v>9.4540000000000006</v>
      </c>
      <c r="BF1082" s="372">
        <v>10.329000000000001</v>
      </c>
      <c r="BG1082" s="372">
        <v>10.89</v>
      </c>
      <c r="BH1082" s="372">
        <v>11.202999999999999</v>
      </c>
      <c r="BI1082" s="372">
        <v>11.709</v>
      </c>
      <c r="BJ1082" s="372">
        <v>12.067</v>
      </c>
      <c r="BK1082" s="372">
        <v>12.622999999999999</v>
      </c>
      <c r="BL1082" s="372">
        <v>13.753</v>
      </c>
      <c r="BM1082" s="372">
        <v>15.02</v>
      </c>
      <c r="BN1082" s="372">
        <v>15.763999999999999</v>
      </c>
      <c r="BO1082" s="372">
        <v>16.295000000000002</v>
      </c>
      <c r="BP1082" s="372">
        <v>17.128</v>
      </c>
      <c r="BQ1082" s="372">
        <v>17.698</v>
      </c>
      <c r="BR1082" s="372">
        <v>18.847000000000001</v>
      </c>
      <c r="BS1082" s="372">
        <v>21.053999999999998</v>
      </c>
    </row>
    <row r="1083" spans="1:71" x14ac:dyDescent="0.2">
      <c r="A1083" s="265">
        <f t="shared" si="491"/>
        <v>14.01</v>
      </c>
      <c r="B1083" s="265">
        <f t="shared" si="492"/>
        <v>12.888</v>
      </c>
      <c r="C1083" s="265">
        <f t="shared" si="469"/>
        <v>15.2515</v>
      </c>
      <c r="D1083" s="265">
        <f t="shared" si="493"/>
        <v>1081</v>
      </c>
      <c r="E1083" s="373">
        <f t="shared" si="494"/>
        <v>35.515400410677621</v>
      </c>
      <c r="F1083" s="373">
        <f t="shared" si="495"/>
        <v>2.9596167008898013</v>
      </c>
      <c r="G1083" s="373">
        <f t="shared" si="496"/>
        <v>44.515400410677621</v>
      </c>
      <c r="H1083" s="374">
        <f t="shared" si="497"/>
        <v>0.99813643894664439</v>
      </c>
      <c r="I1083" s="374">
        <f t="shared" si="470"/>
        <v>0.97423214621851095</v>
      </c>
      <c r="J1083" s="374">
        <f t="shared" si="471"/>
        <v>0.97813057774976753</v>
      </c>
      <c r="K1083" s="265" cm="1">
        <f t="array" ref="K1083">$G1083^gamma_drug4/($G1083^gamma_drug4+(AGE_50_drug4+9)^gamma_drug4)</f>
        <v>1</v>
      </c>
      <c r="L1083" s="264">
        <f t="shared" si="472"/>
        <v>1081</v>
      </c>
      <c r="M1083" s="264">
        <f t="shared" si="473"/>
        <v>-0.19315000000000002</v>
      </c>
      <c r="N1083" s="264">
        <f t="shared" si="474"/>
        <v>14.01</v>
      </c>
      <c r="O1083" s="264">
        <f t="shared" si="475"/>
        <v>0.124885</v>
      </c>
      <c r="P1083" s="264">
        <f t="shared" si="476"/>
        <v>9.6589999999999989</v>
      </c>
      <c r="Q1083" s="264">
        <f t="shared" si="477"/>
        <v>10.563499999999999</v>
      </c>
      <c r="R1083" s="264">
        <f t="shared" si="478"/>
        <v>11.137</v>
      </c>
      <c r="S1083" s="264">
        <f t="shared" si="479"/>
        <v>11.4565</v>
      </c>
      <c r="T1083" s="264">
        <f t="shared" si="480"/>
        <v>11.969000000000001</v>
      </c>
      <c r="U1083" s="264">
        <f t="shared" si="481"/>
        <v>12.329999999999998</v>
      </c>
      <c r="V1083" s="264">
        <f t="shared" si="482"/>
        <v>12.888</v>
      </c>
      <c r="W1083" s="264">
        <f t="shared" si="483"/>
        <v>14.01</v>
      </c>
      <c r="X1083" s="264">
        <f t="shared" si="484"/>
        <v>15.2515</v>
      </c>
      <c r="Y1083" s="264">
        <f t="shared" si="485"/>
        <v>15.972</v>
      </c>
      <c r="Z1083" s="264">
        <f t="shared" si="486"/>
        <v>16.483499999999999</v>
      </c>
      <c r="AA1083" s="264">
        <f t="shared" si="487"/>
        <v>17.279</v>
      </c>
      <c r="AB1083" s="264">
        <f t="shared" si="488"/>
        <v>17.82</v>
      </c>
      <c r="AC1083" s="264">
        <f t="shared" si="489"/>
        <v>18.899999999999999</v>
      </c>
      <c r="AD1083" s="264">
        <f t="shared" si="490"/>
        <v>20.942</v>
      </c>
      <c r="AF1083" s="266">
        <v>1081</v>
      </c>
      <c r="AG1083" s="266">
        <v>-6.6900000000000001E-2</v>
      </c>
      <c r="AH1083" s="266">
        <v>14.260999999999999</v>
      </c>
      <c r="AI1083" s="266">
        <v>0.12089999999999999</v>
      </c>
      <c r="AJ1083" s="266">
        <v>9.86</v>
      </c>
      <c r="AK1083" s="266">
        <v>10.792999999999999</v>
      </c>
      <c r="AL1083" s="266">
        <v>11.38</v>
      </c>
      <c r="AM1083" s="266">
        <v>11.705</v>
      </c>
      <c r="AN1083" s="266">
        <v>12.224</v>
      </c>
      <c r="AO1083" s="266">
        <v>12.587999999999999</v>
      </c>
      <c r="AP1083" s="266">
        <v>13.147</v>
      </c>
      <c r="AQ1083" s="266">
        <v>14.260999999999999</v>
      </c>
      <c r="AR1083" s="266">
        <v>15.476000000000001</v>
      </c>
      <c r="AS1083" s="266">
        <v>16.172999999999998</v>
      </c>
      <c r="AT1083" s="266">
        <v>16.664000000000001</v>
      </c>
      <c r="AU1083" s="266">
        <v>17.422000000000001</v>
      </c>
      <c r="AV1083" s="266">
        <v>17.933</v>
      </c>
      <c r="AW1083" s="266">
        <v>18.943999999999999</v>
      </c>
      <c r="AX1083" s="266">
        <v>20.818999999999999</v>
      </c>
      <c r="BA1083" s="372">
        <v>1081</v>
      </c>
      <c r="BB1083" s="372">
        <v>-0.31940000000000002</v>
      </c>
      <c r="BC1083" s="372">
        <v>13.759</v>
      </c>
      <c r="BD1083" s="372">
        <v>0.12887000000000001</v>
      </c>
      <c r="BE1083" s="372">
        <v>9.4580000000000002</v>
      </c>
      <c r="BF1083" s="372">
        <v>10.334</v>
      </c>
      <c r="BG1083" s="372">
        <v>10.894</v>
      </c>
      <c r="BH1083" s="372">
        <v>11.208</v>
      </c>
      <c r="BI1083" s="372">
        <v>11.714</v>
      </c>
      <c r="BJ1083" s="372">
        <v>12.071999999999999</v>
      </c>
      <c r="BK1083" s="372">
        <v>12.629</v>
      </c>
      <c r="BL1083" s="372">
        <v>13.759</v>
      </c>
      <c r="BM1083" s="372">
        <v>15.026999999999999</v>
      </c>
      <c r="BN1083" s="372">
        <v>15.771000000000001</v>
      </c>
      <c r="BO1083" s="372">
        <v>16.303000000000001</v>
      </c>
      <c r="BP1083" s="372">
        <v>17.135999999999999</v>
      </c>
      <c r="BQ1083" s="372">
        <v>17.707000000000001</v>
      </c>
      <c r="BR1083" s="372">
        <v>18.856000000000002</v>
      </c>
      <c r="BS1083" s="372">
        <v>21.065000000000001</v>
      </c>
    </row>
    <row r="1084" spans="1:71" x14ac:dyDescent="0.2">
      <c r="A1084" s="265">
        <f t="shared" si="491"/>
        <v>14.016</v>
      </c>
      <c r="B1084" s="265">
        <f t="shared" si="492"/>
        <v>12.893000000000001</v>
      </c>
      <c r="C1084" s="265">
        <f t="shared" si="469"/>
        <v>15.257999999999999</v>
      </c>
      <c r="D1084" s="265">
        <f t="shared" si="493"/>
        <v>1082</v>
      </c>
      <c r="E1084" s="373">
        <f t="shared" si="494"/>
        <v>35.548254620123203</v>
      </c>
      <c r="F1084" s="373">
        <f t="shared" si="495"/>
        <v>2.9623545516769334</v>
      </c>
      <c r="G1084" s="373">
        <f t="shared" si="496"/>
        <v>44.548254620123203</v>
      </c>
      <c r="H1084" s="374">
        <f t="shared" si="497"/>
        <v>0.99814239898707546</v>
      </c>
      <c r="I1084" s="374">
        <f t="shared" si="470"/>
        <v>0.97428802016504457</v>
      </c>
      <c r="J1084" s="374">
        <f t="shared" si="471"/>
        <v>0.97817157264235821</v>
      </c>
      <c r="K1084" s="265" cm="1">
        <f t="array" ref="K1084">$G1084^gamma_drug4/($G1084^gamma_drug4+(AGE_50_drug4+9)^gamma_drug4)</f>
        <v>1</v>
      </c>
      <c r="L1084" s="264">
        <f t="shared" si="472"/>
        <v>1082</v>
      </c>
      <c r="M1084" s="264">
        <f t="shared" si="473"/>
        <v>-0.1933</v>
      </c>
      <c r="N1084" s="264">
        <f t="shared" si="474"/>
        <v>14.0159</v>
      </c>
      <c r="O1084" s="264">
        <f t="shared" si="475"/>
        <v>0.12490999999999999</v>
      </c>
      <c r="P1084" s="264">
        <f t="shared" si="476"/>
        <v>9.6625000000000014</v>
      </c>
      <c r="Q1084" s="264">
        <f t="shared" si="477"/>
        <v>10.567499999999999</v>
      </c>
      <c r="R1084" s="264">
        <f t="shared" si="478"/>
        <v>11.141500000000001</v>
      </c>
      <c r="S1084" s="264">
        <f t="shared" si="479"/>
        <v>11.4605</v>
      </c>
      <c r="T1084" s="264">
        <f t="shared" si="480"/>
        <v>11.972999999999999</v>
      </c>
      <c r="U1084" s="264">
        <f t="shared" si="481"/>
        <v>12.335000000000001</v>
      </c>
      <c r="V1084" s="264">
        <f t="shared" si="482"/>
        <v>12.893000000000001</v>
      </c>
      <c r="W1084" s="264">
        <f t="shared" si="483"/>
        <v>14.016</v>
      </c>
      <c r="X1084" s="264">
        <f t="shared" si="484"/>
        <v>15.257999999999999</v>
      </c>
      <c r="Y1084" s="264">
        <f t="shared" si="485"/>
        <v>15.9795</v>
      </c>
      <c r="Z1084" s="264">
        <f t="shared" si="486"/>
        <v>16.491</v>
      </c>
      <c r="AA1084" s="264">
        <f t="shared" si="487"/>
        <v>17.286999999999999</v>
      </c>
      <c r="AB1084" s="264">
        <f t="shared" si="488"/>
        <v>17.828499999999998</v>
      </c>
      <c r="AC1084" s="264">
        <f t="shared" si="489"/>
        <v>18.908999999999999</v>
      </c>
      <c r="AD1084" s="264">
        <f t="shared" si="490"/>
        <v>20.953000000000003</v>
      </c>
      <c r="AF1084" s="266">
        <v>1082</v>
      </c>
      <c r="AG1084" s="266">
        <v>-6.7100000000000007E-2</v>
      </c>
      <c r="AH1084" s="266">
        <v>14.2666</v>
      </c>
      <c r="AI1084" s="266">
        <v>0.12092</v>
      </c>
      <c r="AJ1084" s="266">
        <v>9.8640000000000008</v>
      </c>
      <c r="AK1084" s="266">
        <v>10.797000000000001</v>
      </c>
      <c r="AL1084" s="266">
        <v>11.384</v>
      </c>
      <c r="AM1084" s="266">
        <v>11.709</v>
      </c>
      <c r="AN1084" s="266">
        <v>12.228</v>
      </c>
      <c r="AO1084" s="266">
        <v>12.593</v>
      </c>
      <c r="AP1084" s="266">
        <v>13.151999999999999</v>
      </c>
      <c r="AQ1084" s="266">
        <v>14.266999999999999</v>
      </c>
      <c r="AR1084" s="266">
        <v>15.481999999999999</v>
      </c>
      <c r="AS1084" s="266">
        <v>16.18</v>
      </c>
      <c r="AT1084" s="266">
        <v>16.670999999999999</v>
      </c>
      <c r="AU1084" s="266">
        <v>17.428999999999998</v>
      </c>
      <c r="AV1084" s="266">
        <v>17.940999999999999</v>
      </c>
      <c r="AW1084" s="266">
        <v>18.952000000000002</v>
      </c>
      <c r="AX1084" s="266">
        <v>20.829000000000001</v>
      </c>
      <c r="BA1084" s="372">
        <v>1082</v>
      </c>
      <c r="BB1084" s="372">
        <v>-0.31950000000000001</v>
      </c>
      <c r="BC1084" s="372">
        <v>13.7652</v>
      </c>
      <c r="BD1084" s="372">
        <v>0.12889999999999999</v>
      </c>
      <c r="BE1084" s="372">
        <v>9.4610000000000003</v>
      </c>
      <c r="BF1084" s="372">
        <v>10.337999999999999</v>
      </c>
      <c r="BG1084" s="372">
        <v>10.898999999999999</v>
      </c>
      <c r="BH1084" s="372">
        <v>11.212</v>
      </c>
      <c r="BI1084" s="372">
        <v>11.718</v>
      </c>
      <c r="BJ1084" s="372">
        <v>12.077</v>
      </c>
      <c r="BK1084" s="372">
        <v>12.634</v>
      </c>
      <c r="BL1084" s="372">
        <v>13.765000000000001</v>
      </c>
      <c r="BM1084" s="372">
        <v>15.034000000000001</v>
      </c>
      <c r="BN1084" s="372">
        <v>15.779</v>
      </c>
      <c r="BO1084" s="372">
        <v>16.311</v>
      </c>
      <c r="BP1084" s="372">
        <v>17.145</v>
      </c>
      <c r="BQ1084" s="372">
        <v>17.716000000000001</v>
      </c>
      <c r="BR1084" s="372">
        <v>18.866</v>
      </c>
      <c r="BS1084" s="372">
        <v>21.077000000000002</v>
      </c>
    </row>
    <row r="1085" spans="1:71" x14ac:dyDescent="0.2">
      <c r="A1085" s="265">
        <f t="shared" si="491"/>
        <v>14.0215</v>
      </c>
      <c r="B1085" s="265">
        <f t="shared" si="492"/>
        <v>12.898</v>
      </c>
      <c r="C1085" s="265">
        <f t="shared" si="469"/>
        <v>15.265000000000001</v>
      </c>
      <c r="D1085" s="265">
        <f t="shared" si="493"/>
        <v>1083</v>
      </c>
      <c r="E1085" s="373">
        <f t="shared" si="494"/>
        <v>35.581108829568791</v>
      </c>
      <c r="F1085" s="373">
        <f t="shared" si="495"/>
        <v>2.9650924024640659</v>
      </c>
      <c r="G1085" s="373">
        <f t="shared" si="496"/>
        <v>44.581108829568791</v>
      </c>
      <c r="H1085" s="374">
        <f t="shared" si="497"/>
        <v>0.99814833562859484</v>
      </c>
      <c r="I1085" s="374">
        <f t="shared" si="470"/>
        <v>0.97434373508608596</v>
      </c>
      <c r="J1085" s="374">
        <f t="shared" si="471"/>
        <v>0.97821246226106573</v>
      </c>
      <c r="K1085" s="265" cm="1">
        <f t="array" ref="K1085">$G1085^gamma_drug4/($G1085^gamma_drug4+(AGE_50_drug4+9)^gamma_drug4)</f>
        <v>1</v>
      </c>
      <c r="L1085" s="264">
        <f t="shared" si="472"/>
        <v>1083</v>
      </c>
      <c r="M1085" s="264">
        <f t="shared" si="473"/>
        <v>-0.19334999999999999</v>
      </c>
      <c r="N1085" s="264">
        <f t="shared" si="474"/>
        <v>14.021750000000001</v>
      </c>
      <c r="O1085" s="264">
        <f t="shared" si="475"/>
        <v>0.12493000000000001</v>
      </c>
      <c r="P1085" s="264">
        <f t="shared" si="476"/>
        <v>9.6660000000000004</v>
      </c>
      <c r="Q1085" s="264">
        <f t="shared" si="477"/>
        <v>10.571000000000002</v>
      </c>
      <c r="R1085" s="264">
        <f t="shared" si="478"/>
        <v>11.1455</v>
      </c>
      <c r="S1085" s="264">
        <f t="shared" si="479"/>
        <v>11.465</v>
      </c>
      <c r="T1085" s="264">
        <f t="shared" si="480"/>
        <v>11.978000000000002</v>
      </c>
      <c r="U1085" s="264">
        <f t="shared" si="481"/>
        <v>12.339500000000001</v>
      </c>
      <c r="V1085" s="264">
        <f t="shared" si="482"/>
        <v>12.898</v>
      </c>
      <c r="W1085" s="264">
        <f t="shared" si="483"/>
        <v>14.0215</v>
      </c>
      <c r="X1085" s="264">
        <f t="shared" si="484"/>
        <v>15.265000000000001</v>
      </c>
      <c r="Y1085" s="264">
        <f t="shared" si="485"/>
        <v>15.986499999999999</v>
      </c>
      <c r="Z1085" s="264">
        <f t="shared" si="486"/>
        <v>16.4985</v>
      </c>
      <c r="AA1085" s="264">
        <f t="shared" si="487"/>
        <v>17.295000000000002</v>
      </c>
      <c r="AB1085" s="264">
        <f t="shared" si="488"/>
        <v>17.837000000000003</v>
      </c>
      <c r="AC1085" s="264">
        <f t="shared" si="489"/>
        <v>18.917999999999999</v>
      </c>
      <c r="AD1085" s="264">
        <f t="shared" si="490"/>
        <v>20.9635</v>
      </c>
      <c r="AF1085" s="266">
        <v>1083</v>
      </c>
      <c r="AG1085" s="266">
        <v>-6.7199999999999996E-2</v>
      </c>
      <c r="AH1085" s="266">
        <v>14.2721</v>
      </c>
      <c r="AI1085" s="266">
        <v>0.12094000000000001</v>
      </c>
      <c r="AJ1085" s="266">
        <v>9.8670000000000009</v>
      </c>
      <c r="AK1085" s="266">
        <v>10.8</v>
      </c>
      <c r="AL1085" s="266">
        <v>11.388</v>
      </c>
      <c r="AM1085" s="266">
        <v>11.712999999999999</v>
      </c>
      <c r="AN1085" s="266">
        <v>12.233000000000001</v>
      </c>
      <c r="AO1085" s="266">
        <v>12.597</v>
      </c>
      <c r="AP1085" s="266">
        <v>13.157</v>
      </c>
      <c r="AQ1085" s="266">
        <v>14.272</v>
      </c>
      <c r="AR1085" s="266">
        <v>15.489000000000001</v>
      </c>
      <c r="AS1085" s="266">
        <v>16.187000000000001</v>
      </c>
      <c r="AT1085" s="266">
        <v>16.678000000000001</v>
      </c>
      <c r="AU1085" s="266">
        <v>17.437000000000001</v>
      </c>
      <c r="AV1085" s="266">
        <v>17.949000000000002</v>
      </c>
      <c r="AW1085" s="266">
        <v>18.96</v>
      </c>
      <c r="AX1085" s="266">
        <v>20.838999999999999</v>
      </c>
      <c r="BA1085" s="372">
        <v>1083</v>
      </c>
      <c r="BB1085" s="372">
        <v>-0.31950000000000001</v>
      </c>
      <c r="BC1085" s="372">
        <v>13.7714</v>
      </c>
      <c r="BD1085" s="372">
        <v>0.12892000000000001</v>
      </c>
      <c r="BE1085" s="372">
        <v>9.4649999999999999</v>
      </c>
      <c r="BF1085" s="372">
        <v>10.342000000000001</v>
      </c>
      <c r="BG1085" s="372">
        <v>10.903</v>
      </c>
      <c r="BH1085" s="372">
        <v>11.217000000000001</v>
      </c>
      <c r="BI1085" s="372">
        <v>11.723000000000001</v>
      </c>
      <c r="BJ1085" s="372">
        <v>12.082000000000001</v>
      </c>
      <c r="BK1085" s="372">
        <v>12.638999999999999</v>
      </c>
      <c r="BL1085" s="372">
        <v>13.771000000000001</v>
      </c>
      <c r="BM1085" s="372">
        <v>15.041</v>
      </c>
      <c r="BN1085" s="372">
        <v>15.786</v>
      </c>
      <c r="BO1085" s="372">
        <v>16.318999999999999</v>
      </c>
      <c r="BP1085" s="372">
        <v>17.152999999999999</v>
      </c>
      <c r="BQ1085" s="372">
        <v>17.725000000000001</v>
      </c>
      <c r="BR1085" s="372">
        <v>18.876000000000001</v>
      </c>
      <c r="BS1085" s="372">
        <v>21.088000000000001</v>
      </c>
    </row>
    <row r="1086" spans="1:71" x14ac:dyDescent="0.2">
      <c r="A1086" s="265">
        <f t="shared" si="491"/>
        <v>14.028</v>
      </c>
      <c r="B1086" s="265">
        <f t="shared" si="492"/>
        <v>12.903500000000001</v>
      </c>
      <c r="C1086" s="265">
        <f t="shared" si="469"/>
        <v>15.2715</v>
      </c>
      <c r="D1086" s="265">
        <f t="shared" si="493"/>
        <v>1084</v>
      </c>
      <c r="E1086" s="373">
        <f t="shared" si="494"/>
        <v>35.613963039014372</v>
      </c>
      <c r="F1086" s="373">
        <f t="shared" si="495"/>
        <v>2.967830253251198</v>
      </c>
      <c r="G1086" s="373">
        <f t="shared" si="496"/>
        <v>44.613963039014372</v>
      </c>
      <c r="H1086" s="374">
        <f t="shared" si="497"/>
        <v>0.99815424897998339</v>
      </c>
      <c r="I1086" s="374">
        <f t="shared" si="470"/>
        <v>0.97439929153716176</v>
      </c>
      <c r="J1086" s="374">
        <f t="shared" si="471"/>
        <v>0.97825324694712323</v>
      </c>
      <c r="K1086" s="265" cm="1">
        <f t="array" ref="K1086">$G1086^gamma_drug4/($G1086^gamma_drug4+(AGE_50_drug4+9)^gamma_drug4)</f>
        <v>1</v>
      </c>
      <c r="L1086" s="264">
        <f t="shared" si="472"/>
        <v>1084</v>
      </c>
      <c r="M1086" s="264">
        <f t="shared" si="473"/>
        <v>-0.19345000000000001</v>
      </c>
      <c r="N1086" s="264">
        <f t="shared" si="474"/>
        <v>14.02765</v>
      </c>
      <c r="O1086" s="264">
        <f t="shared" si="475"/>
        <v>0.124945</v>
      </c>
      <c r="P1086" s="264">
        <f t="shared" si="476"/>
        <v>9.67</v>
      </c>
      <c r="Q1086" s="264">
        <f t="shared" si="477"/>
        <v>10.574999999999999</v>
      </c>
      <c r="R1086" s="264">
        <f t="shared" si="478"/>
        <v>11.149999999999999</v>
      </c>
      <c r="S1086" s="264">
        <f t="shared" si="479"/>
        <v>11.4695</v>
      </c>
      <c r="T1086" s="264">
        <f t="shared" si="480"/>
        <v>11.9825</v>
      </c>
      <c r="U1086" s="264">
        <f t="shared" si="481"/>
        <v>12.344999999999999</v>
      </c>
      <c r="V1086" s="264">
        <f t="shared" si="482"/>
        <v>12.903500000000001</v>
      </c>
      <c r="W1086" s="264">
        <f t="shared" si="483"/>
        <v>14.028</v>
      </c>
      <c r="X1086" s="264">
        <f t="shared" si="484"/>
        <v>15.2715</v>
      </c>
      <c r="Y1086" s="264">
        <f t="shared" si="485"/>
        <v>15.993500000000001</v>
      </c>
      <c r="Z1086" s="264">
        <f t="shared" si="486"/>
        <v>16.506</v>
      </c>
      <c r="AA1086" s="264">
        <f t="shared" si="487"/>
        <v>17.302500000000002</v>
      </c>
      <c r="AB1086" s="264">
        <f t="shared" si="488"/>
        <v>17.844999999999999</v>
      </c>
      <c r="AC1086" s="264">
        <f t="shared" si="489"/>
        <v>18.926500000000001</v>
      </c>
      <c r="AD1086" s="264">
        <f t="shared" si="490"/>
        <v>20.974</v>
      </c>
      <c r="AF1086" s="266">
        <v>1084</v>
      </c>
      <c r="AG1086" s="266">
        <v>-6.7299999999999999E-2</v>
      </c>
      <c r="AH1086" s="266">
        <v>14.277699999999999</v>
      </c>
      <c r="AI1086" s="266">
        <v>0.12095</v>
      </c>
      <c r="AJ1086" s="266">
        <v>9.8710000000000004</v>
      </c>
      <c r="AK1086" s="266">
        <v>10.804</v>
      </c>
      <c r="AL1086" s="266">
        <v>11.391999999999999</v>
      </c>
      <c r="AM1086" s="266">
        <v>11.717000000000001</v>
      </c>
      <c r="AN1086" s="266">
        <v>12.237</v>
      </c>
      <c r="AO1086" s="266">
        <v>12.602</v>
      </c>
      <c r="AP1086" s="266">
        <v>13.162000000000001</v>
      </c>
      <c r="AQ1086" s="266">
        <v>14.278</v>
      </c>
      <c r="AR1086" s="266">
        <v>15.494999999999999</v>
      </c>
      <c r="AS1086" s="266">
        <v>16.193000000000001</v>
      </c>
      <c r="AT1086" s="266">
        <v>16.684999999999999</v>
      </c>
      <c r="AU1086" s="266">
        <v>17.443999999999999</v>
      </c>
      <c r="AV1086" s="266">
        <v>17.956</v>
      </c>
      <c r="AW1086" s="266">
        <v>18.968</v>
      </c>
      <c r="AX1086" s="266">
        <v>20.847999999999999</v>
      </c>
      <c r="BA1086" s="372">
        <v>1084</v>
      </c>
      <c r="BB1086" s="372">
        <v>-0.3196</v>
      </c>
      <c r="BC1086" s="372">
        <v>13.7776</v>
      </c>
      <c r="BD1086" s="372">
        <v>0.12894</v>
      </c>
      <c r="BE1086" s="372">
        <v>9.4689999999999994</v>
      </c>
      <c r="BF1086" s="372">
        <v>10.346</v>
      </c>
      <c r="BG1086" s="372">
        <v>10.907999999999999</v>
      </c>
      <c r="BH1086" s="372">
        <v>11.222</v>
      </c>
      <c r="BI1086" s="372">
        <v>11.728</v>
      </c>
      <c r="BJ1086" s="372">
        <v>12.087999999999999</v>
      </c>
      <c r="BK1086" s="372">
        <v>12.645</v>
      </c>
      <c r="BL1086" s="372">
        <v>13.778</v>
      </c>
      <c r="BM1086" s="372">
        <v>15.048</v>
      </c>
      <c r="BN1086" s="372">
        <v>15.794</v>
      </c>
      <c r="BO1086" s="372">
        <v>16.327000000000002</v>
      </c>
      <c r="BP1086" s="372">
        <v>17.161000000000001</v>
      </c>
      <c r="BQ1086" s="372">
        <v>17.734000000000002</v>
      </c>
      <c r="BR1086" s="372">
        <v>18.885000000000002</v>
      </c>
      <c r="BS1086" s="372">
        <v>21.1</v>
      </c>
    </row>
    <row r="1087" spans="1:71" x14ac:dyDescent="0.2">
      <c r="A1087" s="265">
        <f t="shared" si="491"/>
        <v>14.0335</v>
      </c>
      <c r="B1087" s="265">
        <f t="shared" si="492"/>
        <v>12.908999999999999</v>
      </c>
      <c r="C1087" s="265">
        <f t="shared" si="469"/>
        <v>15.277999999999999</v>
      </c>
      <c r="D1087" s="265">
        <f t="shared" si="493"/>
        <v>1085</v>
      </c>
      <c r="E1087" s="373">
        <f t="shared" si="494"/>
        <v>35.646817248459961</v>
      </c>
      <c r="F1087" s="373">
        <f t="shared" si="495"/>
        <v>2.97056810403833</v>
      </c>
      <c r="G1087" s="373">
        <f t="shared" si="496"/>
        <v>44.646817248459961</v>
      </c>
      <c r="H1087" s="374">
        <f t="shared" si="497"/>
        <v>0.99816013914943813</v>
      </c>
      <c r="I1087" s="374">
        <f t="shared" si="470"/>
        <v>0.97445469007152008</v>
      </c>
      <c r="J1087" s="374">
        <f t="shared" si="471"/>
        <v>0.97829392704043638</v>
      </c>
      <c r="K1087" s="265" cm="1">
        <f t="array" ref="K1087">$G1087^gamma_drug4/($G1087^gamma_drug4+(AGE_50_drug4+9)^gamma_drug4)</f>
        <v>1</v>
      </c>
      <c r="L1087" s="264">
        <f t="shared" si="472"/>
        <v>1085</v>
      </c>
      <c r="M1087" s="264">
        <f t="shared" si="473"/>
        <v>-0.19355</v>
      </c>
      <c r="N1087" s="264">
        <f t="shared" si="474"/>
        <v>14.0335</v>
      </c>
      <c r="O1087" s="264">
        <f t="shared" si="475"/>
        <v>0.12496499999999999</v>
      </c>
      <c r="P1087" s="264">
        <f t="shared" si="476"/>
        <v>9.673</v>
      </c>
      <c r="Q1087" s="264">
        <f t="shared" si="477"/>
        <v>10.579000000000001</v>
      </c>
      <c r="R1087" s="264">
        <f t="shared" si="478"/>
        <v>11.154</v>
      </c>
      <c r="S1087" s="264">
        <f t="shared" si="479"/>
        <v>11.474</v>
      </c>
      <c r="T1087" s="264">
        <f t="shared" si="480"/>
        <v>11.987500000000001</v>
      </c>
      <c r="U1087" s="264">
        <f t="shared" si="481"/>
        <v>12.35</v>
      </c>
      <c r="V1087" s="264">
        <f t="shared" si="482"/>
        <v>12.908999999999999</v>
      </c>
      <c r="W1087" s="264">
        <f t="shared" si="483"/>
        <v>14.0335</v>
      </c>
      <c r="X1087" s="264">
        <f t="shared" si="484"/>
        <v>15.277999999999999</v>
      </c>
      <c r="Y1087" s="264">
        <f t="shared" si="485"/>
        <v>16.000499999999999</v>
      </c>
      <c r="Z1087" s="264">
        <f t="shared" si="486"/>
        <v>16.513500000000001</v>
      </c>
      <c r="AA1087" s="264">
        <f t="shared" si="487"/>
        <v>17.310500000000001</v>
      </c>
      <c r="AB1087" s="264">
        <f t="shared" si="488"/>
        <v>17.853000000000002</v>
      </c>
      <c r="AC1087" s="264">
        <f t="shared" si="489"/>
        <v>18.936</v>
      </c>
      <c r="AD1087" s="264">
        <f t="shared" si="490"/>
        <v>20.984000000000002</v>
      </c>
      <c r="AF1087" s="266">
        <v>1085</v>
      </c>
      <c r="AG1087" s="266">
        <v>-6.7500000000000004E-2</v>
      </c>
      <c r="AH1087" s="266">
        <v>14.283200000000001</v>
      </c>
      <c r="AI1087" s="266">
        <v>0.12096999999999999</v>
      </c>
      <c r="AJ1087" s="266">
        <v>9.8740000000000006</v>
      </c>
      <c r="AK1087" s="266">
        <v>10.808</v>
      </c>
      <c r="AL1087" s="266">
        <v>11.396000000000001</v>
      </c>
      <c r="AM1087" s="266">
        <v>11.722</v>
      </c>
      <c r="AN1087" s="266">
        <v>12.242000000000001</v>
      </c>
      <c r="AO1087" s="266">
        <v>12.606999999999999</v>
      </c>
      <c r="AP1087" s="266">
        <v>13.167</v>
      </c>
      <c r="AQ1087" s="266">
        <v>14.282999999999999</v>
      </c>
      <c r="AR1087" s="266">
        <v>15.500999999999999</v>
      </c>
      <c r="AS1087" s="266">
        <v>16.2</v>
      </c>
      <c r="AT1087" s="266">
        <v>16.692</v>
      </c>
      <c r="AU1087" s="266">
        <v>17.451000000000001</v>
      </c>
      <c r="AV1087" s="266">
        <v>17.963999999999999</v>
      </c>
      <c r="AW1087" s="266">
        <v>18.977</v>
      </c>
      <c r="AX1087" s="266">
        <v>20.856999999999999</v>
      </c>
      <c r="BA1087" s="372">
        <v>1085</v>
      </c>
      <c r="BB1087" s="372">
        <v>-0.3196</v>
      </c>
      <c r="BC1087" s="372">
        <v>13.783799999999999</v>
      </c>
      <c r="BD1087" s="372">
        <v>0.12895999999999999</v>
      </c>
      <c r="BE1087" s="372">
        <v>9.4719999999999995</v>
      </c>
      <c r="BF1087" s="372">
        <v>10.35</v>
      </c>
      <c r="BG1087" s="372">
        <v>10.912000000000001</v>
      </c>
      <c r="BH1087" s="372">
        <v>11.226000000000001</v>
      </c>
      <c r="BI1087" s="372">
        <v>11.733000000000001</v>
      </c>
      <c r="BJ1087" s="372">
        <v>12.093</v>
      </c>
      <c r="BK1087" s="372">
        <v>12.651</v>
      </c>
      <c r="BL1087" s="372">
        <v>13.784000000000001</v>
      </c>
      <c r="BM1087" s="372">
        <v>15.055</v>
      </c>
      <c r="BN1087" s="372">
        <v>15.801</v>
      </c>
      <c r="BO1087" s="372">
        <v>16.335000000000001</v>
      </c>
      <c r="BP1087" s="372">
        <v>17.170000000000002</v>
      </c>
      <c r="BQ1087" s="372">
        <v>17.742000000000001</v>
      </c>
      <c r="BR1087" s="372">
        <v>18.895</v>
      </c>
      <c r="BS1087" s="372">
        <v>21.111000000000001</v>
      </c>
    </row>
    <row r="1088" spans="1:71" x14ac:dyDescent="0.2">
      <c r="A1088" s="265">
        <f t="shared" si="491"/>
        <v>14.0395</v>
      </c>
      <c r="B1088" s="265">
        <f t="shared" si="492"/>
        <v>12.914000000000001</v>
      </c>
      <c r="C1088" s="265">
        <f t="shared" si="469"/>
        <v>15.2845</v>
      </c>
      <c r="D1088" s="265">
        <f t="shared" si="493"/>
        <v>1086</v>
      </c>
      <c r="E1088" s="373">
        <f t="shared" si="494"/>
        <v>35.679671457905542</v>
      </c>
      <c r="F1088" s="373">
        <f t="shared" si="495"/>
        <v>2.9733059548254621</v>
      </c>
      <c r="G1088" s="373">
        <f t="shared" si="496"/>
        <v>44.679671457905542</v>
      </c>
      <c r="H1088" s="374">
        <f t="shared" si="497"/>
        <v>0.99816600624457574</v>
      </c>
      <c r="I1088" s="374">
        <f t="shared" si="470"/>
        <v>0.9745099312401414</v>
      </c>
      <c r="J1088" s="374">
        <f t="shared" si="471"/>
        <v>0.97833450287958901</v>
      </c>
      <c r="K1088" s="265" cm="1">
        <f t="array" ref="K1088">$G1088^gamma_drug4/($G1088^gamma_drug4+(AGE_50_drug4+9)^gamma_drug4)</f>
        <v>1</v>
      </c>
      <c r="L1088" s="264">
        <f t="shared" si="472"/>
        <v>1086</v>
      </c>
      <c r="M1088" s="264">
        <f t="shared" si="473"/>
        <v>-0.19364999999999999</v>
      </c>
      <c r="N1088" s="264">
        <f t="shared" si="474"/>
        <v>14.039349999999999</v>
      </c>
      <c r="O1088" s="264">
        <f t="shared" si="475"/>
        <v>0.12498500000000001</v>
      </c>
      <c r="P1088" s="264">
        <f t="shared" si="476"/>
        <v>9.6765000000000008</v>
      </c>
      <c r="Q1088" s="264">
        <f t="shared" si="477"/>
        <v>10.582999999999998</v>
      </c>
      <c r="R1088" s="264">
        <f t="shared" si="478"/>
        <v>11.1585</v>
      </c>
      <c r="S1088" s="264">
        <f t="shared" si="479"/>
        <v>11.4785</v>
      </c>
      <c r="T1088" s="264">
        <f t="shared" si="480"/>
        <v>11.992000000000001</v>
      </c>
      <c r="U1088" s="264">
        <f t="shared" si="481"/>
        <v>12.354500000000002</v>
      </c>
      <c r="V1088" s="264">
        <f t="shared" si="482"/>
        <v>12.914000000000001</v>
      </c>
      <c r="W1088" s="264">
        <f t="shared" si="483"/>
        <v>14.0395</v>
      </c>
      <c r="X1088" s="264">
        <f t="shared" si="484"/>
        <v>15.2845</v>
      </c>
      <c r="Y1088" s="264">
        <f t="shared" si="485"/>
        <v>16.0075</v>
      </c>
      <c r="Z1088" s="264">
        <f t="shared" si="486"/>
        <v>16.520499999999998</v>
      </c>
      <c r="AA1088" s="264">
        <f t="shared" si="487"/>
        <v>17.3185</v>
      </c>
      <c r="AB1088" s="264">
        <f t="shared" si="488"/>
        <v>17.861499999999999</v>
      </c>
      <c r="AC1088" s="264">
        <f t="shared" si="489"/>
        <v>18.944499999999998</v>
      </c>
      <c r="AD1088" s="264">
        <f t="shared" si="490"/>
        <v>20.994500000000002</v>
      </c>
      <c r="AF1088" s="266">
        <v>1086</v>
      </c>
      <c r="AG1088" s="266">
        <v>-6.7599999999999993E-2</v>
      </c>
      <c r="AH1088" s="266">
        <v>14.2888</v>
      </c>
      <c r="AI1088" s="266">
        <v>0.12099</v>
      </c>
      <c r="AJ1088" s="266">
        <v>9.8770000000000007</v>
      </c>
      <c r="AK1088" s="266">
        <v>10.811999999999999</v>
      </c>
      <c r="AL1088" s="266">
        <v>11.4</v>
      </c>
      <c r="AM1088" s="266">
        <v>11.726000000000001</v>
      </c>
      <c r="AN1088" s="266">
        <v>12.246</v>
      </c>
      <c r="AO1088" s="266">
        <v>12.611000000000001</v>
      </c>
      <c r="AP1088" s="266">
        <v>13.172000000000001</v>
      </c>
      <c r="AQ1088" s="266">
        <v>14.289</v>
      </c>
      <c r="AR1088" s="266">
        <v>15.507</v>
      </c>
      <c r="AS1088" s="266">
        <v>16.206</v>
      </c>
      <c r="AT1088" s="266">
        <v>16.699000000000002</v>
      </c>
      <c r="AU1088" s="266">
        <v>17.459</v>
      </c>
      <c r="AV1088" s="266">
        <v>17.972000000000001</v>
      </c>
      <c r="AW1088" s="266">
        <v>18.984999999999999</v>
      </c>
      <c r="AX1088" s="266">
        <v>20.867000000000001</v>
      </c>
      <c r="BA1088" s="372">
        <v>1086</v>
      </c>
      <c r="BB1088" s="372">
        <v>-0.31969999999999998</v>
      </c>
      <c r="BC1088" s="372">
        <v>13.789899999999999</v>
      </c>
      <c r="BD1088" s="372">
        <v>0.12898000000000001</v>
      </c>
      <c r="BE1088" s="372">
        <v>9.4760000000000009</v>
      </c>
      <c r="BF1088" s="372">
        <v>10.353999999999999</v>
      </c>
      <c r="BG1088" s="372">
        <v>10.917</v>
      </c>
      <c r="BH1088" s="372">
        <v>11.231</v>
      </c>
      <c r="BI1088" s="372">
        <v>11.738</v>
      </c>
      <c r="BJ1088" s="372">
        <v>12.098000000000001</v>
      </c>
      <c r="BK1088" s="372">
        <v>12.656000000000001</v>
      </c>
      <c r="BL1088" s="372">
        <v>13.79</v>
      </c>
      <c r="BM1088" s="372">
        <v>15.061999999999999</v>
      </c>
      <c r="BN1088" s="372">
        <v>15.808999999999999</v>
      </c>
      <c r="BO1088" s="372">
        <v>16.341999999999999</v>
      </c>
      <c r="BP1088" s="372">
        <v>17.178000000000001</v>
      </c>
      <c r="BQ1088" s="372">
        <v>17.751000000000001</v>
      </c>
      <c r="BR1088" s="372">
        <v>18.904</v>
      </c>
      <c r="BS1088" s="372">
        <v>21.122</v>
      </c>
    </row>
    <row r="1089" spans="1:71" x14ac:dyDescent="0.2">
      <c r="A1089" s="265">
        <f t="shared" si="491"/>
        <v>14.045</v>
      </c>
      <c r="B1089" s="265">
        <f t="shared" si="492"/>
        <v>12.919</v>
      </c>
      <c r="C1089" s="265">
        <f t="shared" si="469"/>
        <v>15.291499999999999</v>
      </c>
      <c r="D1089" s="265">
        <f t="shared" si="493"/>
        <v>1087</v>
      </c>
      <c r="E1089" s="373">
        <f t="shared" si="494"/>
        <v>35.71252566735113</v>
      </c>
      <c r="F1089" s="373">
        <f t="shared" si="495"/>
        <v>2.9760438056125942</v>
      </c>
      <c r="G1089" s="373">
        <f t="shared" si="496"/>
        <v>44.71252566735113</v>
      </c>
      <c r="H1089" s="374">
        <f t="shared" si="497"/>
        <v>0.99817185037243672</v>
      </c>
      <c r="I1089" s="374">
        <f t="shared" si="470"/>
        <v>0.97456501559174868</v>
      </c>
      <c r="J1089" s="374">
        <f t="shared" si="471"/>
        <v>0.97837497480184898</v>
      </c>
      <c r="K1089" s="265" cm="1">
        <f t="array" ref="K1089">$G1089^gamma_drug4/($G1089^gamma_drug4+(AGE_50_drug4+9)^gamma_drug4)</f>
        <v>1</v>
      </c>
      <c r="L1089" s="264">
        <f t="shared" si="472"/>
        <v>1087</v>
      </c>
      <c r="M1089" s="264">
        <f t="shared" si="473"/>
        <v>-0.19369999999999998</v>
      </c>
      <c r="N1089" s="264">
        <f t="shared" si="474"/>
        <v>14.045249999999999</v>
      </c>
      <c r="O1089" s="264">
        <f t="shared" si="475"/>
        <v>0.12500500000000001</v>
      </c>
      <c r="P1089" s="264">
        <f t="shared" si="476"/>
        <v>9.6805000000000003</v>
      </c>
      <c r="Q1089" s="264">
        <f t="shared" si="477"/>
        <v>10.5875</v>
      </c>
      <c r="R1089" s="264">
        <f t="shared" si="478"/>
        <v>11.163</v>
      </c>
      <c r="S1089" s="264">
        <f t="shared" si="479"/>
        <v>11.483000000000001</v>
      </c>
      <c r="T1089" s="264">
        <f t="shared" si="480"/>
        <v>11.997</v>
      </c>
      <c r="U1089" s="264">
        <f t="shared" si="481"/>
        <v>12.359500000000001</v>
      </c>
      <c r="V1089" s="264">
        <f t="shared" si="482"/>
        <v>12.919</v>
      </c>
      <c r="W1089" s="264">
        <f t="shared" si="483"/>
        <v>14.045</v>
      </c>
      <c r="X1089" s="264">
        <f t="shared" si="484"/>
        <v>15.291499999999999</v>
      </c>
      <c r="Y1089" s="264">
        <f t="shared" si="485"/>
        <v>16.014500000000002</v>
      </c>
      <c r="Z1089" s="264">
        <f t="shared" si="486"/>
        <v>16.527999999999999</v>
      </c>
      <c r="AA1089" s="264">
        <f t="shared" si="487"/>
        <v>17.326000000000001</v>
      </c>
      <c r="AB1089" s="264">
        <f t="shared" si="488"/>
        <v>17.87</v>
      </c>
      <c r="AC1089" s="264">
        <f t="shared" si="489"/>
        <v>18.952999999999999</v>
      </c>
      <c r="AD1089" s="264">
        <f t="shared" si="490"/>
        <v>21.004999999999999</v>
      </c>
      <c r="AF1089" s="266">
        <v>1087</v>
      </c>
      <c r="AG1089" s="266">
        <v>-6.7699999999999996E-2</v>
      </c>
      <c r="AH1089" s="266">
        <v>14.2944</v>
      </c>
      <c r="AI1089" s="266">
        <v>0.12101000000000001</v>
      </c>
      <c r="AJ1089" s="266">
        <v>9.8810000000000002</v>
      </c>
      <c r="AK1089" s="266">
        <v>10.816000000000001</v>
      </c>
      <c r="AL1089" s="266">
        <v>11.404999999999999</v>
      </c>
      <c r="AM1089" s="266">
        <v>11.73</v>
      </c>
      <c r="AN1089" s="266">
        <v>12.250999999999999</v>
      </c>
      <c r="AO1089" s="266">
        <v>12.616</v>
      </c>
      <c r="AP1089" s="266">
        <v>13.177</v>
      </c>
      <c r="AQ1089" s="266">
        <v>14.294</v>
      </c>
      <c r="AR1089" s="266">
        <v>15.513999999999999</v>
      </c>
      <c r="AS1089" s="266">
        <v>16.213000000000001</v>
      </c>
      <c r="AT1089" s="266">
        <v>16.706</v>
      </c>
      <c r="AU1089" s="266">
        <v>17.466000000000001</v>
      </c>
      <c r="AV1089" s="266">
        <v>17.98</v>
      </c>
      <c r="AW1089" s="266">
        <v>18.992999999999999</v>
      </c>
      <c r="AX1089" s="266">
        <v>20.876999999999999</v>
      </c>
      <c r="BA1089" s="372">
        <v>1087</v>
      </c>
      <c r="BB1089" s="372">
        <v>-0.31969999999999998</v>
      </c>
      <c r="BC1089" s="372">
        <v>13.796099999999999</v>
      </c>
      <c r="BD1089" s="372">
        <v>0.129</v>
      </c>
      <c r="BE1089" s="372">
        <v>9.48</v>
      </c>
      <c r="BF1089" s="372">
        <v>10.359</v>
      </c>
      <c r="BG1089" s="372">
        <v>10.920999999999999</v>
      </c>
      <c r="BH1089" s="372">
        <v>11.236000000000001</v>
      </c>
      <c r="BI1089" s="372">
        <v>11.743</v>
      </c>
      <c r="BJ1089" s="372">
        <v>12.103</v>
      </c>
      <c r="BK1089" s="372">
        <v>12.661</v>
      </c>
      <c r="BL1089" s="372">
        <v>13.795999999999999</v>
      </c>
      <c r="BM1089" s="372">
        <v>15.069000000000001</v>
      </c>
      <c r="BN1089" s="372">
        <v>15.816000000000001</v>
      </c>
      <c r="BO1089" s="372">
        <v>16.350000000000001</v>
      </c>
      <c r="BP1089" s="372">
        <v>17.186</v>
      </c>
      <c r="BQ1089" s="372">
        <v>17.760000000000002</v>
      </c>
      <c r="BR1089" s="372">
        <v>18.913</v>
      </c>
      <c r="BS1089" s="372">
        <v>21.132999999999999</v>
      </c>
    </row>
    <row r="1090" spans="1:71" x14ac:dyDescent="0.2">
      <c r="A1090" s="265">
        <f t="shared" si="491"/>
        <v>14.051</v>
      </c>
      <c r="B1090" s="265">
        <f t="shared" si="492"/>
        <v>12.9245</v>
      </c>
      <c r="C1090" s="265">
        <f t="shared" ref="C1090:C1153" si="498">X1090</f>
        <v>15.298</v>
      </c>
      <c r="D1090" s="265">
        <f t="shared" si="493"/>
        <v>1088</v>
      </c>
      <c r="E1090" s="373">
        <f t="shared" si="494"/>
        <v>35.745379876796711</v>
      </c>
      <c r="F1090" s="373">
        <f t="shared" si="495"/>
        <v>2.9787816563997263</v>
      </c>
      <c r="G1090" s="373">
        <f t="shared" si="496"/>
        <v>44.745379876796711</v>
      </c>
      <c r="H1090" s="374">
        <f t="shared" si="497"/>
        <v>0.99817767163948801</v>
      </c>
      <c r="I1090" s="374">
        <f t="shared" ref="I1090:I1153" si="499">$G1090^gamma_drug2/($G1090^gamma_drug2+(AGE_50_drug2+9)^gamma_drug2)</f>
        <v>0.97461994367281812</v>
      </c>
      <c r="J1090" s="374">
        <f t="shared" ref="J1090:J1153" si="500">$G1090^gamma_drug3/($G1090^gamma_drug3+(AGE_50_drug3+9)^gamma_drug3)</f>
        <v>0.97841534314317424</v>
      </c>
      <c r="K1090" s="265" cm="1">
        <f t="array" ref="K1090">$G1090^gamma_drug4/($G1090^gamma_drug4+(AGE_50_drug4+9)^gamma_drug4)</f>
        <v>1</v>
      </c>
      <c r="L1090" s="264">
        <f t="shared" ref="L1090:L1153" si="501">AVERAGE(AF1090,BA1090)</f>
        <v>1088</v>
      </c>
      <c r="M1090" s="264">
        <f t="shared" ref="M1090:M1153" si="502">AVERAGE(AG1090,BB1090)</f>
        <v>-0.19384999999999999</v>
      </c>
      <c r="N1090" s="264">
        <f t="shared" ref="N1090:N1153" si="503">AVERAGE(AH1090,BC1090)</f>
        <v>14.0511</v>
      </c>
      <c r="O1090" s="264">
        <f t="shared" ref="O1090:O1153" si="504">AVERAGE(AI1090,BD1090)</f>
        <v>0.12501999999999999</v>
      </c>
      <c r="P1090" s="264">
        <f t="shared" ref="P1090:P1153" si="505">AVERAGE(AJ1090,BE1090)</f>
        <v>9.6840000000000011</v>
      </c>
      <c r="Q1090" s="264">
        <f t="shared" ref="Q1090:Q1153" si="506">AVERAGE(AK1090,BF1090)</f>
        <v>10.5915</v>
      </c>
      <c r="R1090" s="264">
        <f t="shared" ref="R1090:R1153" si="507">AVERAGE(AL1090,BG1090)</f>
        <v>11.1675</v>
      </c>
      <c r="S1090" s="264">
        <f t="shared" ref="S1090:S1153" si="508">AVERAGE(AM1090,BH1090)</f>
        <v>11.487</v>
      </c>
      <c r="T1090" s="264">
        <f t="shared" ref="T1090:T1153" si="509">AVERAGE(AN1090,BI1090)</f>
        <v>12.0015</v>
      </c>
      <c r="U1090" s="264">
        <f t="shared" ref="U1090:U1153" si="510">AVERAGE(AO1090,BJ1090)</f>
        <v>12.3645</v>
      </c>
      <c r="V1090" s="264">
        <f t="shared" ref="V1090:V1153" si="511">AVERAGE(AP1090,BK1090)</f>
        <v>12.9245</v>
      </c>
      <c r="W1090" s="264">
        <f t="shared" ref="W1090:W1153" si="512">AVERAGE(AQ1090,BL1090)</f>
        <v>14.051</v>
      </c>
      <c r="X1090" s="264">
        <f t="shared" ref="X1090:X1153" si="513">AVERAGE(AR1090,BM1090)</f>
        <v>15.298</v>
      </c>
      <c r="Y1090" s="264">
        <f t="shared" ref="Y1090:Y1153" si="514">AVERAGE(AS1090,BN1090)</f>
        <v>16.021999999999998</v>
      </c>
      <c r="Z1090" s="264">
        <f t="shared" ref="Z1090:Z1153" si="515">AVERAGE(AT1090,BO1090)</f>
        <v>16.535499999999999</v>
      </c>
      <c r="AA1090" s="264">
        <f t="shared" ref="AA1090:AA1153" si="516">AVERAGE(AU1090,BP1090)</f>
        <v>17.334</v>
      </c>
      <c r="AB1090" s="264">
        <f t="shared" ref="AB1090:AB1153" si="517">AVERAGE(AV1090,BQ1090)</f>
        <v>17.878</v>
      </c>
      <c r="AC1090" s="264">
        <f t="shared" ref="AC1090:AC1153" si="518">AVERAGE(AW1090,BR1090)</f>
        <v>18.962</v>
      </c>
      <c r="AD1090" s="264">
        <f t="shared" ref="AD1090:AD1153" si="519">AVERAGE(AX1090,BS1090)</f>
        <v>21.015000000000001</v>
      </c>
      <c r="AF1090" s="266">
        <v>1088</v>
      </c>
      <c r="AG1090" s="266">
        <v>-6.7900000000000002E-2</v>
      </c>
      <c r="AH1090" s="266">
        <v>14.299899999999999</v>
      </c>
      <c r="AI1090" s="266">
        <v>0.12102</v>
      </c>
      <c r="AJ1090" s="266">
        <v>9.8840000000000003</v>
      </c>
      <c r="AK1090" s="266">
        <v>10.82</v>
      </c>
      <c r="AL1090" s="266">
        <v>11.409000000000001</v>
      </c>
      <c r="AM1090" s="266">
        <v>11.734</v>
      </c>
      <c r="AN1090" s="266">
        <v>12.255000000000001</v>
      </c>
      <c r="AO1090" s="266">
        <v>12.621</v>
      </c>
      <c r="AP1090" s="266">
        <v>13.182</v>
      </c>
      <c r="AQ1090" s="266">
        <v>14.3</v>
      </c>
      <c r="AR1090" s="266">
        <v>15.52</v>
      </c>
      <c r="AS1090" s="266">
        <v>16.22</v>
      </c>
      <c r="AT1090" s="266">
        <v>16.713000000000001</v>
      </c>
      <c r="AU1090" s="266">
        <v>17.472999999999999</v>
      </c>
      <c r="AV1090" s="266">
        <v>17.986999999999998</v>
      </c>
      <c r="AW1090" s="266">
        <v>19.001000000000001</v>
      </c>
      <c r="AX1090" s="266">
        <v>20.885999999999999</v>
      </c>
      <c r="BA1090" s="372">
        <v>1088</v>
      </c>
      <c r="BB1090" s="372">
        <v>-0.31979999999999997</v>
      </c>
      <c r="BC1090" s="372">
        <v>13.802300000000001</v>
      </c>
      <c r="BD1090" s="372">
        <v>0.12902</v>
      </c>
      <c r="BE1090" s="372">
        <v>9.484</v>
      </c>
      <c r="BF1090" s="372">
        <v>10.363</v>
      </c>
      <c r="BG1090" s="372">
        <v>10.926</v>
      </c>
      <c r="BH1090" s="372">
        <v>11.24</v>
      </c>
      <c r="BI1090" s="372">
        <v>11.747999999999999</v>
      </c>
      <c r="BJ1090" s="372">
        <v>12.108000000000001</v>
      </c>
      <c r="BK1090" s="372">
        <v>12.667</v>
      </c>
      <c r="BL1090" s="372">
        <v>13.802</v>
      </c>
      <c r="BM1090" s="372">
        <v>15.076000000000001</v>
      </c>
      <c r="BN1090" s="372">
        <v>15.824</v>
      </c>
      <c r="BO1090" s="372">
        <v>16.358000000000001</v>
      </c>
      <c r="BP1090" s="372">
        <v>17.195</v>
      </c>
      <c r="BQ1090" s="372">
        <v>17.768999999999998</v>
      </c>
      <c r="BR1090" s="372">
        <v>18.922999999999998</v>
      </c>
      <c r="BS1090" s="372">
        <v>21.143999999999998</v>
      </c>
    </row>
    <row r="1091" spans="1:71" x14ac:dyDescent="0.2">
      <c r="A1091" s="265">
        <f t="shared" ref="A1091:A1154" si="520">W1091</f>
        <v>14.057499999999999</v>
      </c>
      <c r="B1091" s="265">
        <f t="shared" ref="B1091:B1154" si="521">V1091</f>
        <v>12.929500000000001</v>
      </c>
      <c r="C1091" s="265">
        <f t="shared" si="498"/>
        <v>15.304500000000001</v>
      </c>
      <c r="D1091" s="265">
        <f t="shared" ref="D1091:D1154" si="522">L1091</f>
        <v>1089</v>
      </c>
      <c r="E1091" s="373">
        <f t="shared" ref="E1091:E1154" si="523">D1091/(365.25/12)</f>
        <v>35.7782340862423</v>
      </c>
      <c r="F1091" s="373">
        <f t="shared" ref="F1091:F1154" si="524">D1091/365.25</f>
        <v>2.9815195071868583</v>
      </c>
      <c r="G1091" s="373">
        <f t="shared" ref="G1091:G1154" si="525">E1091+9</f>
        <v>44.7782340862423</v>
      </c>
      <c r="H1091" s="374">
        <f t="shared" ref="H1091:H1154" si="526">$G1091^gamma_drug1/(G1091^gamma+(AGE_50_drug1+9)^gamma_drug1)</f>
        <v>0.99818347015162712</v>
      </c>
      <c r="I1091" s="374">
        <f t="shared" si="499"/>
        <v>0.9746747160275897</v>
      </c>
      <c r="J1091" s="374">
        <f t="shared" si="500"/>
        <v>0.97845560823821864</v>
      </c>
      <c r="K1091" s="265" cm="1">
        <f t="array" ref="K1091">$G1091^gamma_drug4/($G1091^gamma_drug4+(AGE_50_drug4+9)^gamma_drug4)</f>
        <v>1</v>
      </c>
      <c r="L1091" s="264">
        <f t="shared" si="501"/>
        <v>1089</v>
      </c>
      <c r="M1091" s="264">
        <f t="shared" si="502"/>
        <v>-0.19389999999999999</v>
      </c>
      <c r="N1091" s="264">
        <f t="shared" si="503"/>
        <v>14.057</v>
      </c>
      <c r="O1091" s="264">
        <f t="shared" si="504"/>
        <v>0.12504499999999999</v>
      </c>
      <c r="P1091" s="264">
        <f t="shared" si="505"/>
        <v>9.6875</v>
      </c>
      <c r="Q1091" s="264">
        <f t="shared" si="506"/>
        <v>10.595500000000001</v>
      </c>
      <c r="R1091" s="264">
        <f t="shared" si="507"/>
        <v>11.1715</v>
      </c>
      <c r="S1091" s="264">
        <f t="shared" si="508"/>
        <v>11.492000000000001</v>
      </c>
      <c r="T1091" s="264">
        <f t="shared" si="509"/>
        <v>12.006499999999999</v>
      </c>
      <c r="U1091" s="264">
        <f t="shared" si="510"/>
        <v>12.369499999999999</v>
      </c>
      <c r="V1091" s="264">
        <f t="shared" si="511"/>
        <v>12.929500000000001</v>
      </c>
      <c r="W1091" s="264">
        <f t="shared" si="512"/>
        <v>14.057499999999999</v>
      </c>
      <c r="X1091" s="264">
        <f t="shared" si="513"/>
        <v>15.304500000000001</v>
      </c>
      <c r="Y1091" s="264">
        <f t="shared" si="514"/>
        <v>16.028500000000001</v>
      </c>
      <c r="Z1091" s="264">
        <f t="shared" si="515"/>
        <v>16.542999999999999</v>
      </c>
      <c r="AA1091" s="264">
        <f t="shared" si="516"/>
        <v>17.341999999999999</v>
      </c>
      <c r="AB1091" s="264">
        <f t="shared" si="517"/>
        <v>17.886499999999998</v>
      </c>
      <c r="AC1091" s="264">
        <f t="shared" si="518"/>
        <v>18.971499999999999</v>
      </c>
      <c r="AD1091" s="264">
        <f t="shared" si="519"/>
        <v>21.025500000000001</v>
      </c>
      <c r="AF1091" s="266">
        <v>1089</v>
      </c>
      <c r="AG1091" s="266">
        <v>-6.8000000000000005E-2</v>
      </c>
      <c r="AH1091" s="266">
        <v>14.3055</v>
      </c>
      <c r="AI1091" s="266">
        <v>0.12103999999999999</v>
      </c>
      <c r="AJ1091" s="266">
        <v>9.8879999999999999</v>
      </c>
      <c r="AK1091" s="266">
        <v>10.824</v>
      </c>
      <c r="AL1091" s="266">
        <v>11.413</v>
      </c>
      <c r="AM1091" s="266">
        <v>11.739000000000001</v>
      </c>
      <c r="AN1091" s="266">
        <v>12.26</v>
      </c>
      <c r="AO1091" s="266">
        <v>12.625999999999999</v>
      </c>
      <c r="AP1091" s="266">
        <v>13.186999999999999</v>
      </c>
      <c r="AQ1091" s="266">
        <v>14.305999999999999</v>
      </c>
      <c r="AR1091" s="266">
        <v>15.526</v>
      </c>
      <c r="AS1091" s="266">
        <v>16.225999999999999</v>
      </c>
      <c r="AT1091" s="266">
        <v>16.72</v>
      </c>
      <c r="AU1091" s="266">
        <v>17.481000000000002</v>
      </c>
      <c r="AV1091" s="266">
        <v>17.995000000000001</v>
      </c>
      <c r="AW1091" s="266">
        <v>19.010000000000002</v>
      </c>
      <c r="AX1091" s="266">
        <v>20.895</v>
      </c>
      <c r="BA1091" s="372">
        <v>1089</v>
      </c>
      <c r="BB1091" s="372">
        <v>-0.31979999999999997</v>
      </c>
      <c r="BC1091" s="372">
        <v>13.8085</v>
      </c>
      <c r="BD1091" s="372">
        <v>0.12905</v>
      </c>
      <c r="BE1091" s="372">
        <v>9.4870000000000001</v>
      </c>
      <c r="BF1091" s="372">
        <v>10.367000000000001</v>
      </c>
      <c r="BG1091" s="372">
        <v>10.93</v>
      </c>
      <c r="BH1091" s="372">
        <v>11.244999999999999</v>
      </c>
      <c r="BI1091" s="372">
        <v>11.753</v>
      </c>
      <c r="BJ1091" s="372">
        <v>12.113</v>
      </c>
      <c r="BK1091" s="372">
        <v>12.672000000000001</v>
      </c>
      <c r="BL1091" s="372">
        <v>13.808999999999999</v>
      </c>
      <c r="BM1091" s="372">
        <v>15.083</v>
      </c>
      <c r="BN1091" s="372">
        <v>15.831</v>
      </c>
      <c r="BO1091" s="372">
        <v>16.366</v>
      </c>
      <c r="BP1091" s="372">
        <v>17.202999999999999</v>
      </c>
      <c r="BQ1091" s="372">
        <v>17.777999999999999</v>
      </c>
      <c r="BR1091" s="372">
        <v>18.933</v>
      </c>
      <c r="BS1091" s="372">
        <v>21.155999999999999</v>
      </c>
    </row>
    <row r="1092" spans="1:71" x14ac:dyDescent="0.2">
      <c r="A1092" s="265">
        <f t="shared" si="520"/>
        <v>14.062999999999999</v>
      </c>
      <c r="B1092" s="265">
        <f t="shared" si="521"/>
        <v>12.935</v>
      </c>
      <c r="C1092" s="265">
        <f t="shared" si="498"/>
        <v>15.311</v>
      </c>
      <c r="D1092" s="265">
        <f t="shared" si="522"/>
        <v>1090</v>
      </c>
      <c r="E1092" s="373">
        <f t="shared" si="523"/>
        <v>35.811088295687888</v>
      </c>
      <c r="F1092" s="373">
        <f t="shared" si="524"/>
        <v>2.9842573579739904</v>
      </c>
      <c r="G1092" s="373">
        <f t="shared" si="525"/>
        <v>44.811088295687888</v>
      </c>
      <c r="H1092" s="374">
        <f t="shared" si="526"/>
        <v>0.99818924601418535</v>
      </c>
      <c r="I1092" s="374">
        <f t="shared" si="499"/>
        <v>0.97472933319807731</v>
      </c>
      <c r="J1092" s="374">
        <f t="shared" si="500"/>
        <v>0.9784957704203382</v>
      </c>
      <c r="K1092" s="265" cm="1">
        <f t="array" ref="K1092">$G1092^gamma_drug4/($G1092^gamma_drug4+(AGE_50_drug4+9)^gamma_drug4)</f>
        <v>1</v>
      </c>
      <c r="L1092" s="264">
        <f t="shared" si="501"/>
        <v>1090</v>
      </c>
      <c r="M1092" s="264">
        <f t="shared" si="502"/>
        <v>-0.19394999999999998</v>
      </c>
      <c r="N1092" s="264">
        <f t="shared" si="503"/>
        <v>14.062850000000001</v>
      </c>
      <c r="O1092" s="264">
        <f t="shared" si="504"/>
        <v>0.12506499999999998</v>
      </c>
      <c r="P1092" s="264">
        <f t="shared" si="505"/>
        <v>9.6909999999999989</v>
      </c>
      <c r="Q1092" s="264">
        <f t="shared" si="506"/>
        <v>10.599</v>
      </c>
      <c r="R1092" s="264">
        <f t="shared" si="507"/>
        <v>11.176</v>
      </c>
      <c r="S1092" s="264">
        <f t="shared" si="508"/>
        <v>11.496500000000001</v>
      </c>
      <c r="T1092" s="264">
        <f t="shared" si="509"/>
        <v>12.010999999999999</v>
      </c>
      <c r="U1092" s="264">
        <f t="shared" si="510"/>
        <v>12.374500000000001</v>
      </c>
      <c r="V1092" s="264">
        <f t="shared" si="511"/>
        <v>12.935</v>
      </c>
      <c r="W1092" s="264">
        <f t="shared" si="512"/>
        <v>14.062999999999999</v>
      </c>
      <c r="X1092" s="264">
        <f t="shared" si="513"/>
        <v>15.311</v>
      </c>
      <c r="Y1092" s="264">
        <f t="shared" si="514"/>
        <v>16.036000000000001</v>
      </c>
      <c r="Z1092" s="264">
        <f t="shared" si="515"/>
        <v>16.5505</v>
      </c>
      <c r="AA1092" s="264">
        <f t="shared" si="516"/>
        <v>17.350000000000001</v>
      </c>
      <c r="AB1092" s="264">
        <f t="shared" si="517"/>
        <v>17.893999999999998</v>
      </c>
      <c r="AC1092" s="264">
        <f t="shared" si="518"/>
        <v>18.98</v>
      </c>
      <c r="AD1092" s="264">
        <f t="shared" si="519"/>
        <v>21.036000000000001</v>
      </c>
      <c r="AF1092" s="266">
        <v>1090</v>
      </c>
      <c r="AG1092" s="266">
        <v>-6.8099999999999994E-2</v>
      </c>
      <c r="AH1092" s="266">
        <v>14.311</v>
      </c>
      <c r="AI1092" s="266">
        <v>0.12106</v>
      </c>
      <c r="AJ1092" s="266">
        <v>9.891</v>
      </c>
      <c r="AK1092" s="266">
        <v>10.827</v>
      </c>
      <c r="AL1092" s="266">
        <v>11.417</v>
      </c>
      <c r="AM1092" s="266">
        <v>11.743</v>
      </c>
      <c r="AN1092" s="266">
        <v>12.263999999999999</v>
      </c>
      <c r="AO1092" s="266">
        <v>12.63</v>
      </c>
      <c r="AP1092" s="266">
        <v>13.192</v>
      </c>
      <c r="AQ1092" s="266">
        <v>14.311</v>
      </c>
      <c r="AR1092" s="266">
        <v>15.532</v>
      </c>
      <c r="AS1092" s="266">
        <v>16.233000000000001</v>
      </c>
      <c r="AT1092" s="266">
        <v>16.727</v>
      </c>
      <c r="AU1092" s="266">
        <v>17.488</v>
      </c>
      <c r="AV1092" s="266">
        <v>18.001999999999999</v>
      </c>
      <c r="AW1092" s="266">
        <v>19.018000000000001</v>
      </c>
      <c r="AX1092" s="266">
        <v>20.905000000000001</v>
      </c>
      <c r="BA1092" s="372">
        <v>1090</v>
      </c>
      <c r="BB1092" s="372">
        <v>-0.31979999999999997</v>
      </c>
      <c r="BC1092" s="372">
        <v>13.8147</v>
      </c>
      <c r="BD1092" s="372">
        <v>0.12906999999999999</v>
      </c>
      <c r="BE1092" s="372">
        <v>9.4909999999999997</v>
      </c>
      <c r="BF1092" s="372">
        <v>10.371</v>
      </c>
      <c r="BG1092" s="372">
        <v>10.935</v>
      </c>
      <c r="BH1092" s="372">
        <v>11.25</v>
      </c>
      <c r="BI1092" s="372">
        <v>11.757999999999999</v>
      </c>
      <c r="BJ1092" s="372">
        <v>12.119</v>
      </c>
      <c r="BK1092" s="372">
        <v>12.678000000000001</v>
      </c>
      <c r="BL1092" s="372">
        <v>13.815</v>
      </c>
      <c r="BM1092" s="372">
        <v>15.09</v>
      </c>
      <c r="BN1092" s="372">
        <v>15.839</v>
      </c>
      <c r="BO1092" s="372">
        <v>16.373999999999999</v>
      </c>
      <c r="BP1092" s="372">
        <v>17.212</v>
      </c>
      <c r="BQ1092" s="372">
        <v>17.786000000000001</v>
      </c>
      <c r="BR1092" s="372">
        <v>18.942</v>
      </c>
      <c r="BS1092" s="372">
        <v>21.167000000000002</v>
      </c>
    </row>
    <row r="1093" spans="1:71" x14ac:dyDescent="0.2">
      <c r="A1093" s="265">
        <f t="shared" si="520"/>
        <v>14.068999999999999</v>
      </c>
      <c r="B1093" s="265">
        <f t="shared" si="521"/>
        <v>12.9405</v>
      </c>
      <c r="C1093" s="265">
        <f t="shared" si="498"/>
        <v>15.317499999999999</v>
      </c>
      <c r="D1093" s="265">
        <f t="shared" si="522"/>
        <v>1091</v>
      </c>
      <c r="E1093" s="373">
        <f t="shared" si="523"/>
        <v>35.843942505133469</v>
      </c>
      <c r="F1093" s="373">
        <f t="shared" si="524"/>
        <v>2.9869952087611225</v>
      </c>
      <c r="G1093" s="373">
        <f t="shared" si="525"/>
        <v>44.843942505133469</v>
      </c>
      <c r="H1093" s="374">
        <f t="shared" si="526"/>
        <v>0.99819499933193101</v>
      </c>
      <c r="I1093" s="374">
        <f t="shared" si="499"/>
        <v>0.97478379572407925</v>
      </c>
      <c r="J1093" s="374">
        <f t="shared" si="500"/>
        <v>0.97853583002159616</v>
      </c>
      <c r="K1093" s="265" cm="1">
        <f t="array" ref="K1093">$G1093^gamma_drug4/($G1093^gamma_drug4+(AGE_50_drug4+9)^gamma_drug4)</f>
        <v>1</v>
      </c>
      <c r="L1093" s="264">
        <f t="shared" si="501"/>
        <v>1091</v>
      </c>
      <c r="M1093" s="264">
        <f t="shared" si="502"/>
        <v>-0.19409999999999999</v>
      </c>
      <c r="N1093" s="264">
        <f t="shared" si="503"/>
        <v>14.06875</v>
      </c>
      <c r="O1093" s="264">
        <f t="shared" si="504"/>
        <v>0.125085</v>
      </c>
      <c r="P1093" s="264">
        <f t="shared" si="505"/>
        <v>9.6944999999999997</v>
      </c>
      <c r="Q1093" s="264">
        <f t="shared" si="506"/>
        <v>10.603</v>
      </c>
      <c r="R1093" s="264">
        <f t="shared" si="507"/>
        <v>11.18</v>
      </c>
      <c r="S1093" s="264">
        <f t="shared" si="508"/>
        <v>11.500499999999999</v>
      </c>
      <c r="T1093" s="264">
        <f t="shared" si="509"/>
        <v>12.016</v>
      </c>
      <c r="U1093" s="264">
        <f t="shared" si="510"/>
        <v>12.3795</v>
      </c>
      <c r="V1093" s="264">
        <f t="shared" si="511"/>
        <v>12.9405</v>
      </c>
      <c r="W1093" s="264">
        <f t="shared" si="512"/>
        <v>14.068999999999999</v>
      </c>
      <c r="X1093" s="264">
        <f t="shared" si="513"/>
        <v>15.317499999999999</v>
      </c>
      <c r="Y1093" s="264">
        <f t="shared" si="514"/>
        <v>16.042999999999999</v>
      </c>
      <c r="Z1093" s="264">
        <f t="shared" si="515"/>
        <v>16.558</v>
      </c>
      <c r="AA1093" s="264">
        <f t="shared" si="516"/>
        <v>17.357999999999997</v>
      </c>
      <c r="AB1093" s="264">
        <f t="shared" si="517"/>
        <v>17.902500000000003</v>
      </c>
      <c r="AC1093" s="264">
        <f t="shared" si="518"/>
        <v>18.9895</v>
      </c>
      <c r="AD1093" s="264">
        <f t="shared" si="519"/>
        <v>21.046500000000002</v>
      </c>
      <c r="AF1093" s="266">
        <v>1091</v>
      </c>
      <c r="AG1093" s="266">
        <v>-6.83E-2</v>
      </c>
      <c r="AH1093" s="266">
        <v>14.316599999999999</v>
      </c>
      <c r="AI1093" s="266">
        <v>0.12107999999999999</v>
      </c>
      <c r="AJ1093" s="266">
        <v>9.8940000000000001</v>
      </c>
      <c r="AK1093" s="266">
        <v>10.831</v>
      </c>
      <c r="AL1093" s="266">
        <v>11.420999999999999</v>
      </c>
      <c r="AM1093" s="266">
        <v>11.747</v>
      </c>
      <c r="AN1093" s="266">
        <v>12.269</v>
      </c>
      <c r="AO1093" s="266">
        <v>12.635</v>
      </c>
      <c r="AP1093" s="266">
        <v>13.196999999999999</v>
      </c>
      <c r="AQ1093" s="266">
        <v>14.317</v>
      </c>
      <c r="AR1093" s="266">
        <v>15.538</v>
      </c>
      <c r="AS1093" s="266">
        <v>16.239999999999998</v>
      </c>
      <c r="AT1093" s="266">
        <v>16.734000000000002</v>
      </c>
      <c r="AU1093" s="266">
        <v>17.495999999999999</v>
      </c>
      <c r="AV1093" s="266">
        <v>18.010000000000002</v>
      </c>
      <c r="AW1093" s="266">
        <v>19.027000000000001</v>
      </c>
      <c r="AX1093" s="266">
        <v>20.914999999999999</v>
      </c>
      <c r="BA1093" s="372">
        <v>1091</v>
      </c>
      <c r="BB1093" s="372">
        <v>-0.31990000000000002</v>
      </c>
      <c r="BC1093" s="372">
        <v>13.8209</v>
      </c>
      <c r="BD1093" s="372">
        <v>0.12909000000000001</v>
      </c>
      <c r="BE1093" s="372">
        <v>9.4949999999999992</v>
      </c>
      <c r="BF1093" s="372">
        <v>10.375</v>
      </c>
      <c r="BG1093" s="372">
        <v>10.939</v>
      </c>
      <c r="BH1093" s="372">
        <v>11.254</v>
      </c>
      <c r="BI1093" s="372">
        <v>11.763</v>
      </c>
      <c r="BJ1093" s="372">
        <v>12.124000000000001</v>
      </c>
      <c r="BK1093" s="372">
        <v>12.683999999999999</v>
      </c>
      <c r="BL1093" s="372">
        <v>13.821</v>
      </c>
      <c r="BM1093" s="372">
        <v>15.097</v>
      </c>
      <c r="BN1093" s="372">
        <v>15.846</v>
      </c>
      <c r="BO1093" s="372">
        <v>16.382000000000001</v>
      </c>
      <c r="BP1093" s="372">
        <v>17.22</v>
      </c>
      <c r="BQ1093" s="372">
        <v>17.795000000000002</v>
      </c>
      <c r="BR1093" s="372">
        <v>18.952000000000002</v>
      </c>
      <c r="BS1093" s="372">
        <v>21.178000000000001</v>
      </c>
    </row>
    <row r="1094" spans="1:71" x14ac:dyDescent="0.2">
      <c r="A1094" s="265">
        <f t="shared" si="520"/>
        <v>14.0745</v>
      </c>
      <c r="B1094" s="265">
        <f t="shared" si="521"/>
        <v>12.945499999999999</v>
      </c>
      <c r="C1094" s="265">
        <f t="shared" si="498"/>
        <v>15.324</v>
      </c>
      <c r="D1094" s="265">
        <f t="shared" si="522"/>
        <v>1092</v>
      </c>
      <c r="E1094" s="373">
        <f t="shared" si="523"/>
        <v>35.876796714579058</v>
      </c>
      <c r="F1094" s="373">
        <f t="shared" si="524"/>
        <v>2.9897330595482545</v>
      </c>
      <c r="G1094" s="373">
        <f t="shared" si="525"/>
        <v>44.876796714579058</v>
      </c>
      <c r="H1094" s="374">
        <f t="shared" si="526"/>
        <v>0.99820073020907329</v>
      </c>
      <c r="I1094" s="374">
        <f t="shared" si="499"/>
        <v>0.97483810414318872</v>
      </c>
      <c r="J1094" s="374">
        <f t="shared" si="500"/>
        <v>0.97857578737276973</v>
      </c>
      <c r="K1094" s="265" cm="1">
        <f t="array" ref="K1094">$G1094^gamma_drug4/($G1094^gamma_drug4+(AGE_50_drug4+9)^gamma_drug4)</f>
        <v>1</v>
      </c>
      <c r="L1094" s="264">
        <f t="shared" si="501"/>
        <v>1092</v>
      </c>
      <c r="M1094" s="264">
        <f t="shared" si="502"/>
        <v>-0.19415000000000002</v>
      </c>
      <c r="N1094" s="264">
        <f t="shared" si="503"/>
        <v>14.0746</v>
      </c>
      <c r="O1094" s="264">
        <f t="shared" si="504"/>
        <v>0.12509999999999999</v>
      </c>
      <c r="P1094" s="264">
        <f t="shared" si="505"/>
        <v>9.6984999999999992</v>
      </c>
      <c r="Q1094" s="264">
        <f t="shared" si="506"/>
        <v>10.607500000000002</v>
      </c>
      <c r="R1094" s="264">
        <f t="shared" si="507"/>
        <v>11.1845</v>
      </c>
      <c r="S1094" s="264">
        <f t="shared" si="508"/>
        <v>11.504999999999999</v>
      </c>
      <c r="T1094" s="264">
        <f t="shared" si="509"/>
        <v>12.0205</v>
      </c>
      <c r="U1094" s="264">
        <f t="shared" si="510"/>
        <v>12.384499999999999</v>
      </c>
      <c r="V1094" s="264">
        <f t="shared" si="511"/>
        <v>12.945499999999999</v>
      </c>
      <c r="W1094" s="264">
        <f t="shared" si="512"/>
        <v>14.0745</v>
      </c>
      <c r="X1094" s="264">
        <f t="shared" si="513"/>
        <v>15.324</v>
      </c>
      <c r="Y1094" s="264">
        <f t="shared" si="514"/>
        <v>16.049999999999997</v>
      </c>
      <c r="Z1094" s="264">
        <f t="shared" si="515"/>
        <v>16.564499999999999</v>
      </c>
      <c r="AA1094" s="264">
        <f t="shared" si="516"/>
        <v>17.365500000000001</v>
      </c>
      <c r="AB1094" s="264">
        <f t="shared" si="517"/>
        <v>17.910499999999999</v>
      </c>
      <c r="AC1094" s="264">
        <f t="shared" si="518"/>
        <v>18.997999999999998</v>
      </c>
      <c r="AD1094" s="264">
        <f t="shared" si="519"/>
        <v>21.055999999999997</v>
      </c>
      <c r="AF1094" s="266">
        <v>1092</v>
      </c>
      <c r="AG1094" s="266">
        <v>-6.8400000000000002E-2</v>
      </c>
      <c r="AH1094" s="266">
        <v>14.322100000000001</v>
      </c>
      <c r="AI1094" s="266">
        <v>0.12109</v>
      </c>
      <c r="AJ1094" s="266">
        <v>9.8979999999999997</v>
      </c>
      <c r="AK1094" s="266">
        <v>10.835000000000001</v>
      </c>
      <c r="AL1094" s="266">
        <v>11.425000000000001</v>
      </c>
      <c r="AM1094" s="266">
        <v>11.750999999999999</v>
      </c>
      <c r="AN1094" s="266">
        <v>12.273</v>
      </c>
      <c r="AO1094" s="266">
        <v>12.64</v>
      </c>
      <c r="AP1094" s="266">
        <v>13.202</v>
      </c>
      <c r="AQ1094" s="266">
        <v>14.321999999999999</v>
      </c>
      <c r="AR1094" s="266">
        <v>15.544</v>
      </c>
      <c r="AS1094" s="266">
        <v>16.245999999999999</v>
      </c>
      <c r="AT1094" s="266">
        <v>16.739999999999998</v>
      </c>
      <c r="AU1094" s="266">
        <v>17.503</v>
      </c>
      <c r="AV1094" s="266">
        <v>18.016999999999999</v>
      </c>
      <c r="AW1094" s="266">
        <v>19.033999999999999</v>
      </c>
      <c r="AX1094" s="266">
        <v>20.922999999999998</v>
      </c>
      <c r="BA1094" s="372">
        <v>1092</v>
      </c>
      <c r="BB1094" s="372">
        <v>-0.31990000000000002</v>
      </c>
      <c r="BC1094" s="372">
        <v>13.8271</v>
      </c>
      <c r="BD1094" s="372">
        <v>0.12911</v>
      </c>
      <c r="BE1094" s="372">
        <v>9.4990000000000006</v>
      </c>
      <c r="BF1094" s="372">
        <v>10.38</v>
      </c>
      <c r="BG1094" s="372">
        <v>10.944000000000001</v>
      </c>
      <c r="BH1094" s="372">
        <v>11.259</v>
      </c>
      <c r="BI1094" s="372">
        <v>11.768000000000001</v>
      </c>
      <c r="BJ1094" s="372">
        <v>12.129</v>
      </c>
      <c r="BK1094" s="372">
        <v>12.689</v>
      </c>
      <c r="BL1094" s="372">
        <v>13.827</v>
      </c>
      <c r="BM1094" s="372">
        <v>15.103999999999999</v>
      </c>
      <c r="BN1094" s="372">
        <v>15.853999999999999</v>
      </c>
      <c r="BO1094" s="372">
        <v>16.388999999999999</v>
      </c>
      <c r="BP1094" s="372">
        <v>17.228000000000002</v>
      </c>
      <c r="BQ1094" s="372">
        <v>17.803999999999998</v>
      </c>
      <c r="BR1094" s="372">
        <v>18.962</v>
      </c>
      <c r="BS1094" s="372">
        <v>21.189</v>
      </c>
    </row>
    <row r="1095" spans="1:71" x14ac:dyDescent="0.2">
      <c r="A1095" s="265">
        <f t="shared" si="520"/>
        <v>14.080500000000001</v>
      </c>
      <c r="B1095" s="265">
        <f t="shared" si="521"/>
        <v>12.951000000000001</v>
      </c>
      <c r="C1095" s="265">
        <f t="shared" si="498"/>
        <v>15.331</v>
      </c>
      <c r="D1095" s="265">
        <f t="shared" si="522"/>
        <v>1093</v>
      </c>
      <c r="E1095" s="373">
        <f t="shared" si="523"/>
        <v>35.909650924024639</v>
      </c>
      <c r="F1095" s="373">
        <f t="shared" si="524"/>
        <v>2.9924709103353866</v>
      </c>
      <c r="G1095" s="373">
        <f t="shared" si="525"/>
        <v>44.909650924024639</v>
      </c>
      <c r="H1095" s="374">
        <f t="shared" si="526"/>
        <v>0.99820643874926529</v>
      </c>
      <c r="I1095" s="374">
        <f t="shared" si="499"/>
        <v>0.97489225899080367</v>
      </c>
      <c r="J1095" s="374">
        <f t="shared" si="500"/>
        <v>0.97861564280335511</v>
      </c>
      <c r="K1095" s="265" cm="1">
        <f t="array" ref="K1095">$G1095^gamma_drug4/($G1095^gamma_drug4+(AGE_50_drug4+9)^gamma_drug4)</f>
        <v>1</v>
      </c>
      <c r="L1095" s="264">
        <f t="shared" si="501"/>
        <v>1093</v>
      </c>
      <c r="M1095" s="264">
        <f t="shared" si="502"/>
        <v>-0.19425000000000001</v>
      </c>
      <c r="N1095" s="264">
        <f t="shared" si="503"/>
        <v>14.080500000000001</v>
      </c>
      <c r="O1095" s="264">
        <f t="shared" si="504"/>
        <v>0.12512000000000001</v>
      </c>
      <c r="P1095" s="264">
        <f t="shared" si="505"/>
        <v>9.7014999999999993</v>
      </c>
      <c r="Q1095" s="264">
        <f t="shared" si="506"/>
        <v>10.611499999999999</v>
      </c>
      <c r="R1095" s="264">
        <f t="shared" si="507"/>
        <v>11.188500000000001</v>
      </c>
      <c r="S1095" s="264">
        <f t="shared" si="508"/>
        <v>11.51</v>
      </c>
      <c r="T1095" s="264">
        <f t="shared" si="509"/>
        <v>12.025500000000001</v>
      </c>
      <c r="U1095" s="264">
        <f t="shared" si="510"/>
        <v>12.388999999999999</v>
      </c>
      <c r="V1095" s="264">
        <f t="shared" si="511"/>
        <v>12.951000000000001</v>
      </c>
      <c r="W1095" s="264">
        <f t="shared" si="512"/>
        <v>14.080500000000001</v>
      </c>
      <c r="X1095" s="264">
        <f t="shared" si="513"/>
        <v>15.331</v>
      </c>
      <c r="Y1095" s="264">
        <f t="shared" si="514"/>
        <v>16.057000000000002</v>
      </c>
      <c r="Z1095" s="264">
        <f t="shared" si="515"/>
        <v>16.571999999999999</v>
      </c>
      <c r="AA1095" s="264">
        <f t="shared" si="516"/>
        <v>17.3735</v>
      </c>
      <c r="AB1095" s="264">
        <f t="shared" si="517"/>
        <v>17.918999999999997</v>
      </c>
      <c r="AC1095" s="264">
        <f t="shared" si="518"/>
        <v>19.006999999999998</v>
      </c>
      <c r="AD1095" s="264">
        <f t="shared" si="519"/>
        <v>21.066499999999998</v>
      </c>
      <c r="AF1095" s="266">
        <v>1093</v>
      </c>
      <c r="AG1095" s="266">
        <v>-6.8500000000000005E-2</v>
      </c>
      <c r="AH1095" s="266">
        <v>14.3277</v>
      </c>
      <c r="AI1095" s="266">
        <v>0.12111</v>
      </c>
      <c r="AJ1095" s="266">
        <v>9.9009999999999998</v>
      </c>
      <c r="AK1095" s="266">
        <v>10.839</v>
      </c>
      <c r="AL1095" s="266">
        <v>11.429</v>
      </c>
      <c r="AM1095" s="266">
        <v>11.756</v>
      </c>
      <c r="AN1095" s="266">
        <v>12.278</v>
      </c>
      <c r="AO1095" s="266">
        <v>12.644</v>
      </c>
      <c r="AP1095" s="266">
        <v>13.207000000000001</v>
      </c>
      <c r="AQ1095" s="266">
        <v>14.327999999999999</v>
      </c>
      <c r="AR1095" s="266">
        <v>15.551</v>
      </c>
      <c r="AS1095" s="266">
        <v>16.253</v>
      </c>
      <c r="AT1095" s="266">
        <v>16.747</v>
      </c>
      <c r="AU1095" s="266">
        <v>17.510000000000002</v>
      </c>
      <c r="AV1095" s="266">
        <v>18.024999999999999</v>
      </c>
      <c r="AW1095" s="266">
        <v>19.042999999999999</v>
      </c>
      <c r="AX1095" s="266">
        <v>20.933</v>
      </c>
      <c r="BA1095" s="372">
        <v>1093</v>
      </c>
      <c r="BB1095" s="372">
        <v>-0.32</v>
      </c>
      <c r="BC1095" s="372">
        <v>13.833299999999999</v>
      </c>
      <c r="BD1095" s="372">
        <v>0.12912999999999999</v>
      </c>
      <c r="BE1095" s="372">
        <v>9.5020000000000007</v>
      </c>
      <c r="BF1095" s="372">
        <v>10.384</v>
      </c>
      <c r="BG1095" s="372">
        <v>10.948</v>
      </c>
      <c r="BH1095" s="372">
        <v>11.263999999999999</v>
      </c>
      <c r="BI1095" s="372">
        <v>11.773</v>
      </c>
      <c r="BJ1095" s="372">
        <v>12.134</v>
      </c>
      <c r="BK1095" s="372">
        <v>12.695</v>
      </c>
      <c r="BL1095" s="372">
        <v>13.833</v>
      </c>
      <c r="BM1095" s="372">
        <v>15.111000000000001</v>
      </c>
      <c r="BN1095" s="372">
        <v>15.861000000000001</v>
      </c>
      <c r="BO1095" s="372">
        <v>16.396999999999998</v>
      </c>
      <c r="BP1095" s="372">
        <v>17.236999999999998</v>
      </c>
      <c r="BQ1095" s="372">
        <v>17.812999999999999</v>
      </c>
      <c r="BR1095" s="372">
        <v>18.971</v>
      </c>
      <c r="BS1095" s="372">
        <v>21.2</v>
      </c>
    </row>
    <row r="1096" spans="1:71" x14ac:dyDescent="0.2">
      <c r="A1096" s="265">
        <f t="shared" si="520"/>
        <v>14.086500000000001</v>
      </c>
      <c r="B1096" s="265">
        <f t="shared" si="521"/>
        <v>12.956</v>
      </c>
      <c r="C1096" s="265">
        <f t="shared" si="498"/>
        <v>15.3375</v>
      </c>
      <c r="D1096" s="265">
        <f t="shared" si="522"/>
        <v>1094</v>
      </c>
      <c r="E1096" s="373">
        <f t="shared" si="523"/>
        <v>35.942505133470227</v>
      </c>
      <c r="F1096" s="373">
        <f t="shared" si="524"/>
        <v>2.9952087611225187</v>
      </c>
      <c r="G1096" s="373">
        <f t="shared" si="525"/>
        <v>44.942505133470227</v>
      </c>
      <c r="H1096" s="374">
        <f t="shared" si="526"/>
        <v>0.99821212505560741</v>
      </c>
      <c r="I1096" s="374">
        <f t="shared" si="499"/>
        <v>0.97494626080013735</v>
      </c>
      <c r="J1096" s="374">
        <f t="shared" si="500"/>
        <v>0.97865539664157353</v>
      </c>
      <c r="K1096" s="265" cm="1">
        <f t="array" ref="K1096">$G1096^gamma_drug4/($G1096^gamma_drug4+(AGE_50_drug4+9)^gamma_drug4)</f>
        <v>1</v>
      </c>
      <c r="L1096" s="264">
        <f t="shared" si="501"/>
        <v>1094</v>
      </c>
      <c r="M1096" s="264">
        <f t="shared" si="502"/>
        <v>-0.19434999999999999</v>
      </c>
      <c r="N1096" s="264">
        <f t="shared" si="503"/>
        <v>14.086349999999999</v>
      </c>
      <c r="O1096" s="264">
        <f t="shared" si="504"/>
        <v>0.12514</v>
      </c>
      <c r="P1096" s="264">
        <f t="shared" si="505"/>
        <v>9.7055000000000007</v>
      </c>
      <c r="Q1096" s="264">
        <f t="shared" si="506"/>
        <v>10.615500000000001</v>
      </c>
      <c r="R1096" s="264">
        <f t="shared" si="507"/>
        <v>11.193</v>
      </c>
      <c r="S1096" s="264">
        <f t="shared" si="508"/>
        <v>11.513999999999999</v>
      </c>
      <c r="T1096" s="264">
        <f t="shared" si="509"/>
        <v>12.030000000000001</v>
      </c>
      <c r="U1096" s="264">
        <f t="shared" si="510"/>
        <v>12.393999999999998</v>
      </c>
      <c r="V1096" s="264">
        <f t="shared" si="511"/>
        <v>12.956</v>
      </c>
      <c r="W1096" s="264">
        <f t="shared" si="512"/>
        <v>14.086500000000001</v>
      </c>
      <c r="X1096" s="264">
        <f t="shared" si="513"/>
        <v>15.3375</v>
      </c>
      <c r="Y1096" s="264">
        <f t="shared" si="514"/>
        <v>16.063500000000001</v>
      </c>
      <c r="Z1096" s="264">
        <f t="shared" si="515"/>
        <v>16.579500000000003</v>
      </c>
      <c r="AA1096" s="264">
        <f t="shared" si="516"/>
        <v>17.381</v>
      </c>
      <c r="AB1096" s="264">
        <f t="shared" si="517"/>
        <v>17.927</v>
      </c>
      <c r="AC1096" s="264">
        <f t="shared" si="518"/>
        <v>19.015999999999998</v>
      </c>
      <c r="AD1096" s="264">
        <f t="shared" si="519"/>
        <v>21.076999999999998</v>
      </c>
      <c r="AF1096" s="266">
        <v>1094</v>
      </c>
      <c r="AG1096" s="266">
        <v>-6.8699999999999997E-2</v>
      </c>
      <c r="AH1096" s="266">
        <v>14.3332</v>
      </c>
      <c r="AI1096" s="266">
        <v>0.12113</v>
      </c>
      <c r="AJ1096" s="266">
        <v>9.9049999999999994</v>
      </c>
      <c r="AK1096" s="266">
        <v>10.843</v>
      </c>
      <c r="AL1096" s="266">
        <v>11.433</v>
      </c>
      <c r="AM1096" s="266">
        <v>11.76</v>
      </c>
      <c r="AN1096" s="266">
        <v>12.282</v>
      </c>
      <c r="AO1096" s="266">
        <v>12.648999999999999</v>
      </c>
      <c r="AP1096" s="266">
        <v>13.212</v>
      </c>
      <c r="AQ1096" s="266">
        <v>14.333</v>
      </c>
      <c r="AR1096" s="266">
        <v>15.557</v>
      </c>
      <c r="AS1096" s="266">
        <v>16.259</v>
      </c>
      <c r="AT1096" s="266">
        <v>16.754000000000001</v>
      </c>
      <c r="AU1096" s="266">
        <v>17.516999999999999</v>
      </c>
      <c r="AV1096" s="266">
        <v>18.033000000000001</v>
      </c>
      <c r="AW1096" s="266">
        <v>19.050999999999998</v>
      </c>
      <c r="AX1096" s="266">
        <v>20.943000000000001</v>
      </c>
      <c r="BA1096" s="372">
        <v>1094</v>
      </c>
      <c r="BB1096" s="372">
        <v>-0.32</v>
      </c>
      <c r="BC1096" s="372">
        <v>13.839499999999999</v>
      </c>
      <c r="BD1096" s="372">
        <v>0.12914999999999999</v>
      </c>
      <c r="BE1096" s="372">
        <v>9.5060000000000002</v>
      </c>
      <c r="BF1096" s="372">
        <v>10.388</v>
      </c>
      <c r="BG1096" s="372">
        <v>10.952999999999999</v>
      </c>
      <c r="BH1096" s="372">
        <v>11.268000000000001</v>
      </c>
      <c r="BI1096" s="372">
        <v>11.778</v>
      </c>
      <c r="BJ1096" s="372">
        <v>12.138999999999999</v>
      </c>
      <c r="BK1096" s="372">
        <v>12.7</v>
      </c>
      <c r="BL1096" s="372">
        <v>13.84</v>
      </c>
      <c r="BM1096" s="372">
        <v>15.118</v>
      </c>
      <c r="BN1096" s="372">
        <v>15.868</v>
      </c>
      <c r="BO1096" s="372">
        <v>16.405000000000001</v>
      </c>
      <c r="BP1096" s="372">
        <v>17.245000000000001</v>
      </c>
      <c r="BQ1096" s="372">
        <v>17.821000000000002</v>
      </c>
      <c r="BR1096" s="372">
        <v>18.981000000000002</v>
      </c>
      <c r="BS1096" s="372">
        <v>21.210999999999999</v>
      </c>
    </row>
    <row r="1097" spans="1:71" x14ac:dyDescent="0.2">
      <c r="A1097" s="265">
        <f t="shared" si="520"/>
        <v>14.092500000000001</v>
      </c>
      <c r="B1097" s="265">
        <f t="shared" si="521"/>
        <v>12.961</v>
      </c>
      <c r="C1097" s="265">
        <f t="shared" si="498"/>
        <v>15.344000000000001</v>
      </c>
      <c r="D1097" s="265">
        <f t="shared" si="522"/>
        <v>1095</v>
      </c>
      <c r="E1097" s="373">
        <f t="shared" si="523"/>
        <v>35.975359342915809</v>
      </c>
      <c r="F1097" s="373">
        <f t="shared" si="524"/>
        <v>2.9979466119096507</v>
      </c>
      <c r="G1097" s="373">
        <f t="shared" si="525"/>
        <v>44.975359342915809</v>
      </c>
      <c r="H1097" s="374">
        <f t="shared" si="526"/>
        <v>0.99821778923065085</v>
      </c>
      <c r="I1097" s="374">
        <f t="shared" si="499"/>
        <v>0.97500011010222798</v>
      </c>
      <c r="J1097" s="374">
        <f t="shared" si="500"/>
        <v>0.97869504921437711</v>
      </c>
      <c r="K1097" s="265" cm="1">
        <f t="array" ref="K1097">$G1097^gamma_drug4/($G1097^gamma_drug4+(AGE_50_drug4+9)^gamma_drug4)</f>
        <v>1</v>
      </c>
      <c r="L1097" s="264">
        <f t="shared" si="501"/>
        <v>1095</v>
      </c>
      <c r="M1097" s="264">
        <f t="shared" si="502"/>
        <v>-0.19445000000000001</v>
      </c>
      <c r="N1097" s="264">
        <f t="shared" si="503"/>
        <v>14.09215</v>
      </c>
      <c r="O1097" s="264">
        <f t="shared" si="504"/>
        <v>0.125165</v>
      </c>
      <c r="P1097" s="264">
        <f t="shared" si="505"/>
        <v>9.7089999999999996</v>
      </c>
      <c r="Q1097" s="264">
        <f t="shared" si="506"/>
        <v>10.619</v>
      </c>
      <c r="R1097" s="264">
        <f t="shared" si="507"/>
        <v>11.196999999999999</v>
      </c>
      <c r="S1097" s="264">
        <f t="shared" si="508"/>
        <v>11.5185</v>
      </c>
      <c r="T1097" s="264">
        <f t="shared" si="509"/>
        <v>12.035</v>
      </c>
      <c r="U1097" s="264">
        <f t="shared" si="510"/>
        <v>12.399000000000001</v>
      </c>
      <c r="V1097" s="264">
        <f t="shared" si="511"/>
        <v>12.961</v>
      </c>
      <c r="W1097" s="264">
        <f t="shared" si="512"/>
        <v>14.092500000000001</v>
      </c>
      <c r="X1097" s="264">
        <f t="shared" si="513"/>
        <v>15.344000000000001</v>
      </c>
      <c r="Y1097" s="264">
        <f t="shared" si="514"/>
        <v>16.070999999999998</v>
      </c>
      <c r="Z1097" s="264">
        <f t="shared" si="515"/>
        <v>16.587</v>
      </c>
      <c r="AA1097" s="264">
        <f t="shared" si="516"/>
        <v>17.389499999999998</v>
      </c>
      <c r="AB1097" s="264">
        <f t="shared" si="517"/>
        <v>17.935499999999998</v>
      </c>
      <c r="AC1097" s="264">
        <f t="shared" si="518"/>
        <v>19.024999999999999</v>
      </c>
      <c r="AD1097" s="264">
        <f t="shared" si="519"/>
        <v>21.087499999999999</v>
      </c>
      <c r="AF1097" s="266">
        <v>1095</v>
      </c>
      <c r="AG1097" s="266">
        <v>-6.88E-2</v>
      </c>
      <c r="AH1097" s="266">
        <v>14.338699999999999</v>
      </c>
      <c r="AI1097" s="266">
        <v>0.12114999999999999</v>
      </c>
      <c r="AJ1097" s="266">
        <v>9.9079999999999995</v>
      </c>
      <c r="AK1097" s="266">
        <v>10.846</v>
      </c>
      <c r="AL1097" s="266">
        <v>11.436999999999999</v>
      </c>
      <c r="AM1097" s="266">
        <v>11.763999999999999</v>
      </c>
      <c r="AN1097" s="266">
        <v>12.287000000000001</v>
      </c>
      <c r="AO1097" s="266">
        <v>12.654</v>
      </c>
      <c r="AP1097" s="266">
        <v>13.217000000000001</v>
      </c>
      <c r="AQ1097" s="266">
        <v>14.339</v>
      </c>
      <c r="AR1097" s="266">
        <v>15.563000000000001</v>
      </c>
      <c r="AS1097" s="266">
        <v>16.265999999999998</v>
      </c>
      <c r="AT1097" s="266">
        <v>16.760999999999999</v>
      </c>
      <c r="AU1097" s="266">
        <v>17.524999999999999</v>
      </c>
      <c r="AV1097" s="266">
        <v>18.041</v>
      </c>
      <c r="AW1097" s="266">
        <v>19.059999999999999</v>
      </c>
      <c r="AX1097" s="266">
        <v>20.952000000000002</v>
      </c>
      <c r="BA1097" s="372">
        <v>1095</v>
      </c>
      <c r="BB1097" s="372">
        <v>-0.3201</v>
      </c>
      <c r="BC1097" s="372">
        <v>13.845599999999999</v>
      </c>
      <c r="BD1097" s="372">
        <v>0.12917999999999999</v>
      </c>
      <c r="BE1097" s="372">
        <v>9.51</v>
      </c>
      <c r="BF1097" s="372">
        <v>10.391999999999999</v>
      </c>
      <c r="BG1097" s="372">
        <v>10.957000000000001</v>
      </c>
      <c r="BH1097" s="372">
        <v>11.273</v>
      </c>
      <c r="BI1097" s="372">
        <v>11.782999999999999</v>
      </c>
      <c r="BJ1097" s="372">
        <v>12.144</v>
      </c>
      <c r="BK1097" s="372">
        <v>12.705</v>
      </c>
      <c r="BL1097" s="372">
        <v>13.846</v>
      </c>
      <c r="BM1097" s="372">
        <v>15.125</v>
      </c>
      <c r="BN1097" s="372">
        <v>15.875999999999999</v>
      </c>
      <c r="BO1097" s="372">
        <v>16.413</v>
      </c>
      <c r="BP1097" s="372">
        <v>17.254000000000001</v>
      </c>
      <c r="BQ1097" s="372">
        <v>17.829999999999998</v>
      </c>
      <c r="BR1097" s="372">
        <v>18.989999999999998</v>
      </c>
      <c r="BS1097" s="372">
        <v>21.222999999999999</v>
      </c>
    </row>
    <row r="1098" spans="1:71" x14ac:dyDescent="0.2">
      <c r="A1098" s="265">
        <f t="shared" si="520"/>
        <v>14.097999999999999</v>
      </c>
      <c r="B1098" s="265">
        <f t="shared" si="521"/>
        <v>12.9665</v>
      </c>
      <c r="C1098" s="265">
        <f t="shared" si="498"/>
        <v>15.3505</v>
      </c>
      <c r="D1098" s="265">
        <f t="shared" si="522"/>
        <v>1096</v>
      </c>
      <c r="E1098" s="373">
        <f t="shared" si="523"/>
        <v>36.008213552361397</v>
      </c>
      <c r="F1098" s="373">
        <f t="shared" si="524"/>
        <v>3.0006844626967832</v>
      </c>
      <c r="G1098" s="373">
        <f t="shared" si="525"/>
        <v>45.008213552361397</v>
      </c>
      <c r="H1098" s="374">
        <f t="shared" si="526"/>
        <v>0.99822343137640068</v>
      </c>
      <c r="I1098" s="374">
        <f t="shared" si="499"/>
        <v>0.97505380742594938</v>
      </c>
      <c r="J1098" s="374">
        <f t="shared" si="500"/>
        <v>0.97873460084745434</v>
      </c>
      <c r="K1098" s="265" cm="1">
        <f t="array" ref="K1098">$G1098^gamma_drug4/($G1098^gamma_drug4+(AGE_50_drug4+9)^gamma_drug4)</f>
        <v>1</v>
      </c>
      <c r="L1098" s="264">
        <f t="shared" si="501"/>
        <v>1096</v>
      </c>
      <c r="M1098" s="264">
        <f t="shared" si="502"/>
        <v>-0.19450000000000001</v>
      </c>
      <c r="N1098" s="264">
        <f t="shared" si="503"/>
        <v>14.098050000000001</v>
      </c>
      <c r="O1098" s="264">
        <f t="shared" si="504"/>
        <v>0.12518000000000001</v>
      </c>
      <c r="P1098" s="264">
        <f t="shared" si="505"/>
        <v>9.7119999999999997</v>
      </c>
      <c r="Q1098" s="264">
        <f t="shared" si="506"/>
        <v>10.623000000000001</v>
      </c>
      <c r="R1098" s="264">
        <f t="shared" si="507"/>
        <v>11.201499999999999</v>
      </c>
      <c r="S1098" s="264">
        <f t="shared" si="508"/>
        <v>11.523</v>
      </c>
      <c r="T1098" s="264">
        <f t="shared" si="509"/>
        <v>12.0395</v>
      </c>
      <c r="U1098" s="264">
        <f t="shared" si="510"/>
        <v>12.404</v>
      </c>
      <c r="V1098" s="264">
        <f t="shared" si="511"/>
        <v>12.9665</v>
      </c>
      <c r="W1098" s="264">
        <f t="shared" si="512"/>
        <v>14.097999999999999</v>
      </c>
      <c r="X1098" s="264">
        <f t="shared" si="513"/>
        <v>15.3505</v>
      </c>
      <c r="Y1098" s="264">
        <f t="shared" si="514"/>
        <v>16.077500000000001</v>
      </c>
      <c r="Z1098" s="264">
        <f t="shared" si="515"/>
        <v>16.5945</v>
      </c>
      <c r="AA1098" s="264">
        <f t="shared" si="516"/>
        <v>17.396999999999998</v>
      </c>
      <c r="AB1098" s="264">
        <f t="shared" si="517"/>
        <v>17.9435</v>
      </c>
      <c r="AC1098" s="264">
        <f t="shared" si="518"/>
        <v>19.033999999999999</v>
      </c>
      <c r="AD1098" s="264">
        <f t="shared" si="519"/>
        <v>21.0975</v>
      </c>
      <c r="AF1098" s="266">
        <v>1096</v>
      </c>
      <c r="AG1098" s="266">
        <v>-6.8900000000000003E-2</v>
      </c>
      <c r="AH1098" s="266">
        <v>14.3443</v>
      </c>
      <c r="AI1098" s="266">
        <v>0.12116</v>
      </c>
      <c r="AJ1098" s="266">
        <v>9.9109999999999996</v>
      </c>
      <c r="AK1098" s="266">
        <v>10.85</v>
      </c>
      <c r="AL1098" s="266">
        <v>11.441000000000001</v>
      </c>
      <c r="AM1098" s="266">
        <v>11.768000000000001</v>
      </c>
      <c r="AN1098" s="266">
        <v>12.291</v>
      </c>
      <c r="AO1098" s="266">
        <v>12.657999999999999</v>
      </c>
      <c r="AP1098" s="266">
        <v>13.222</v>
      </c>
      <c r="AQ1098" s="266">
        <v>14.343999999999999</v>
      </c>
      <c r="AR1098" s="266">
        <v>15.569000000000001</v>
      </c>
      <c r="AS1098" s="266">
        <v>16.271999999999998</v>
      </c>
      <c r="AT1098" s="266">
        <v>16.768000000000001</v>
      </c>
      <c r="AU1098" s="266">
        <v>17.532</v>
      </c>
      <c r="AV1098" s="266">
        <v>18.047999999999998</v>
      </c>
      <c r="AW1098" s="266">
        <v>19.068000000000001</v>
      </c>
      <c r="AX1098" s="266">
        <v>20.960999999999999</v>
      </c>
      <c r="BA1098" s="372">
        <v>1096</v>
      </c>
      <c r="BB1098" s="372">
        <v>-0.3201</v>
      </c>
      <c r="BC1098" s="372">
        <v>13.851800000000001</v>
      </c>
      <c r="BD1098" s="372">
        <v>0.12920000000000001</v>
      </c>
      <c r="BE1098" s="372">
        <v>9.5129999999999999</v>
      </c>
      <c r="BF1098" s="372">
        <v>10.396000000000001</v>
      </c>
      <c r="BG1098" s="372">
        <v>10.962</v>
      </c>
      <c r="BH1098" s="372">
        <v>11.278</v>
      </c>
      <c r="BI1098" s="372">
        <v>11.788</v>
      </c>
      <c r="BJ1098" s="372">
        <v>12.15</v>
      </c>
      <c r="BK1098" s="372">
        <v>12.711</v>
      </c>
      <c r="BL1098" s="372">
        <v>13.852</v>
      </c>
      <c r="BM1098" s="372">
        <v>15.132</v>
      </c>
      <c r="BN1098" s="372">
        <v>15.882999999999999</v>
      </c>
      <c r="BO1098" s="372">
        <v>16.420999999999999</v>
      </c>
      <c r="BP1098" s="372">
        <v>17.262</v>
      </c>
      <c r="BQ1098" s="372">
        <v>17.838999999999999</v>
      </c>
      <c r="BR1098" s="372">
        <v>19</v>
      </c>
      <c r="BS1098" s="372">
        <v>21.234000000000002</v>
      </c>
    </row>
    <row r="1099" spans="1:71" x14ac:dyDescent="0.2">
      <c r="A1099" s="265">
        <f t="shared" si="520"/>
        <v>14.103999999999999</v>
      </c>
      <c r="B1099" s="265">
        <f t="shared" si="521"/>
        <v>12.971499999999999</v>
      </c>
      <c r="C1099" s="265">
        <f t="shared" si="498"/>
        <v>15.3575</v>
      </c>
      <c r="D1099" s="265">
        <f t="shared" si="522"/>
        <v>1097</v>
      </c>
      <c r="E1099" s="373">
        <f t="shared" si="523"/>
        <v>36.041067761806978</v>
      </c>
      <c r="F1099" s="373">
        <f t="shared" si="524"/>
        <v>3.0034223134839153</v>
      </c>
      <c r="G1099" s="373">
        <f t="shared" si="525"/>
        <v>45.041067761806978</v>
      </c>
      <c r="H1099" s="374">
        <f t="shared" si="526"/>
        <v>0.99822905159431952</v>
      </c>
      <c r="I1099" s="374">
        <f t="shared" si="499"/>
        <v>0.97510735329802056</v>
      </c>
      <c r="J1099" s="374">
        <f t="shared" si="500"/>
        <v>0.97877405186523592</v>
      </c>
      <c r="K1099" s="265" cm="1">
        <f t="array" ref="K1099">$G1099^gamma_drug4/($G1099^gamma_drug4+(AGE_50_drug4+9)^gamma_drug4)</f>
        <v>1</v>
      </c>
      <c r="L1099" s="264">
        <f t="shared" si="501"/>
        <v>1097</v>
      </c>
      <c r="M1099" s="264">
        <f t="shared" si="502"/>
        <v>-0.19464999999999999</v>
      </c>
      <c r="N1099" s="264">
        <f t="shared" si="503"/>
        <v>14.103899999999999</v>
      </c>
      <c r="O1099" s="264">
        <f t="shared" si="504"/>
        <v>0.12520000000000001</v>
      </c>
      <c r="P1099" s="264">
        <f t="shared" si="505"/>
        <v>9.7159999999999993</v>
      </c>
      <c r="Q1099" s="264">
        <f t="shared" si="506"/>
        <v>10.626999999999999</v>
      </c>
      <c r="R1099" s="264">
        <f t="shared" si="507"/>
        <v>11.206</v>
      </c>
      <c r="S1099" s="264">
        <f t="shared" si="508"/>
        <v>11.5275</v>
      </c>
      <c r="T1099" s="264">
        <f t="shared" si="509"/>
        <v>12.044499999999999</v>
      </c>
      <c r="U1099" s="264">
        <f t="shared" si="510"/>
        <v>12.408999999999999</v>
      </c>
      <c r="V1099" s="264">
        <f t="shared" si="511"/>
        <v>12.971499999999999</v>
      </c>
      <c r="W1099" s="264">
        <f t="shared" si="512"/>
        <v>14.103999999999999</v>
      </c>
      <c r="X1099" s="264">
        <f t="shared" si="513"/>
        <v>15.3575</v>
      </c>
      <c r="Y1099" s="264">
        <f t="shared" si="514"/>
        <v>16.085000000000001</v>
      </c>
      <c r="Z1099" s="264">
        <f t="shared" si="515"/>
        <v>16.601500000000001</v>
      </c>
      <c r="AA1099" s="264">
        <f t="shared" si="516"/>
        <v>17.404499999999999</v>
      </c>
      <c r="AB1099" s="264">
        <f t="shared" si="517"/>
        <v>17.951999999999998</v>
      </c>
      <c r="AC1099" s="264">
        <f t="shared" si="518"/>
        <v>19.042999999999999</v>
      </c>
      <c r="AD1099" s="264">
        <f t="shared" si="519"/>
        <v>21.108000000000001</v>
      </c>
      <c r="AF1099" s="266">
        <v>1097</v>
      </c>
      <c r="AG1099" s="266">
        <v>-6.9099999999999995E-2</v>
      </c>
      <c r="AH1099" s="266">
        <v>14.3498</v>
      </c>
      <c r="AI1099" s="266">
        <v>0.12118</v>
      </c>
      <c r="AJ1099" s="266">
        <v>9.9149999999999991</v>
      </c>
      <c r="AK1099" s="266">
        <v>10.853999999999999</v>
      </c>
      <c r="AL1099" s="266">
        <v>11.446</v>
      </c>
      <c r="AM1099" s="266">
        <v>11.773</v>
      </c>
      <c r="AN1099" s="266">
        <v>12.295999999999999</v>
      </c>
      <c r="AO1099" s="266">
        <v>12.663</v>
      </c>
      <c r="AP1099" s="266">
        <v>13.227</v>
      </c>
      <c r="AQ1099" s="266">
        <v>14.35</v>
      </c>
      <c r="AR1099" s="266">
        <v>15.576000000000001</v>
      </c>
      <c r="AS1099" s="266">
        <v>16.279</v>
      </c>
      <c r="AT1099" s="266">
        <v>16.774999999999999</v>
      </c>
      <c r="AU1099" s="266">
        <v>17.539000000000001</v>
      </c>
      <c r="AV1099" s="266">
        <v>18.056000000000001</v>
      </c>
      <c r="AW1099" s="266">
        <v>19.076000000000001</v>
      </c>
      <c r="AX1099" s="266">
        <v>20.971</v>
      </c>
      <c r="BA1099" s="372">
        <v>1097</v>
      </c>
      <c r="BB1099" s="372">
        <v>-0.32019999999999998</v>
      </c>
      <c r="BC1099" s="372">
        <v>13.858000000000001</v>
      </c>
      <c r="BD1099" s="372">
        <v>0.12922</v>
      </c>
      <c r="BE1099" s="372">
        <v>9.5169999999999995</v>
      </c>
      <c r="BF1099" s="372">
        <v>10.4</v>
      </c>
      <c r="BG1099" s="372">
        <v>10.965999999999999</v>
      </c>
      <c r="BH1099" s="372">
        <v>11.282</v>
      </c>
      <c r="BI1099" s="372">
        <v>11.792999999999999</v>
      </c>
      <c r="BJ1099" s="372">
        <v>12.154999999999999</v>
      </c>
      <c r="BK1099" s="372">
        <v>12.715999999999999</v>
      </c>
      <c r="BL1099" s="372">
        <v>13.858000000000001</v>
      </c>
      <c r="BM1099" s="372">
        <v>15.138999999999999</v>
      </c>
      <c r="BN1099" s="372">
        <v>15.891</v>
      </c>
      <c r="BO1099" s="372">
        <v>16.428000000000001</v>
      </c>
      <c r="BP1099" s="372">
        <v>17.27</v>
      </c>
      <c r="BQ1099" s="372">
        <v>17.847999999999999</v>
      </c>
      <c r="BR1099" s="372">
        <v>19.010000000000002</v>
      </c>
      <c r="BS1099" s="372">
        <v>21.245000000000001</v>
      </c>
    </row>
    <row r="1100" spans="1:71" x14ac:dyDescent="0.2">
      <c r="A1100" s="265">
        <f t="shared" si="520"/>
        <v>14.109500000000001</v>
      </c>
      <c r="B1100" s="265">
        <f t="shared" si="521"/>
        <v>12.977</v>
      </c>
      <c r="C1100" s="265">
        <f t="shared" si="498"/>
        <v>15.364000000000001</v>
      </c>
      <c r="D1100" s="265">
        <f t="shared" si="522"/>
        <v>1098</v>
      </c>
      <c r="E1100" s="373">
        <f t="shared" si="523"/>
        <v>36.073921971252567</v>
      </c>
      <c r="F1100" s="373">
        <f t="shared" si="524"/>
        <v>3.0061601642710474</v>
      </c>
      <c r="G1100" s="373">
        <f t="shared" si="525"/>
        <v>45.073921971252567</v>
      </c>
      <c r="H1100" s="374">
        <f t="shared" si="526"/>
        <v>0.9982346499853304</v>
      </c>
      <c r="I1100" s="374">
        <f t="shared" si="499"/>
        <v>0.97516074824301613</v>
      </c>
      <c r="J1100" s="374">
        <f t="shared" si="500"/>
        <v>0.97881340259090011</v>
      </c>
      <c r="K1100" s="265" cm="1">
        <f t="array" ref="K1100">$G1100^gamma_drug4/($G1100^gamma_drug4+(AGE_50_drug4+9)^gamma_drug4)</f>
        <v>1</v>
      </c>
      <c r="L1100" s="264">
        <f t="shared" si="501"/>
        <v>1098</v>
      </c>
      <c r="M1100" s="264">
        <f t="shared" si="502"/>
        <v>-0.19469999999999998</v>
      </c>
      <c r="N1100" s="264">
        <f t="shared" si="503"/>
        <v>14.1098</v>
      </c>
      <c r="O1100" s="264">
        <f t="shared" si="504"/>
        <v>0.12522</v>
      </c>
      <c r="P1100" s="264">
        <f t="shared" si="505"/>
        <v>9.7195</v>
      </c>
      <c r="Q1100" s="264">
        <f t="shared" si="506"/>
        <v>10.631499999999999</v>
      </c>
      <c r="R1100" s="264">
        <f t="shared" si="507"/>
        <v>11.2105</v>
      </c>
      <c r="S1100" s="264">
        <f t="shared" si="508"/>
        <v>11.532</v>
      </c>
      <c r="T1100" s="264">
        <f t="shared" si="509"/>
        <v>12.048999999999999</v>
      </c>
      <c r="U1100" s="264">
        <f t="shared" si="510"/>
        <v>12.414</v>
      </c>
      <c r="V1100" s="264">
        <f t="shared" si="511"/>
        <v>12.977</v>
      </c>
      <c r="W1100" s="264">
        <f t="shared" si="512"/>
        <v>14.109500000000001</v>
      </c>
      <c r="X1100" s="264">
        <f t="shared" si="513"/>
        <v>15.364000000000001</v>
      </c>
      <c r="Y1100" s="264">
        <f t="shared" si="514"/>
        <v>16.091999999999999</v>
      </c>
      <c r="Z1100" s="264">
        <f t="shared" si="515"/>
        <v>16.609000000000002</v>
      </c>
      <c r="AA1100" s="264">
        <f t="shared" si="516"/>
        <v>17.413</v>
      </c>
      <c r="AB1100" s="264">
        <f t="shared" si="517"/>
        <v>17.96</v>
      </c>
      <c r="AC1100" s="264">
        <f t="shared" si="518"/>
        <v>19.051499999999997</v>
      </c>
      <c r="AD1100" s="264">
        <f t="shared" si="519"/>
        <v>21.118500000000001</v>
      </c>
      <c r="AF1100" s="266">
        <v>1098</v>
      </c>
      <c r="AG1100" s="266">
        <v>-6.9199999999999998E-2</v>
      </c>
      <c r="AH1100" s="266">
        <v>14.355399999999999</v>
      </c>
      <c r="AI1100" s="266">
        <v>0.1212</v>
      </c>
      <c r="AJ1100" s="266">
        <v>9.9179999999999993</v>
      </c>
      <c r="AK1100" s="266">
        <v>10.858000000000001</v>
      </c>
      <c r="AL1100" s="266">
        <v>11.45</v>
      </c>
      <c r="AM1100" s="266">
        <v>11.776999999999999</v>
      </c>
      <c r="AN1100" s="266">
        <v>12.3</v>
      </c>
      <c r="AO1100" s="266">
        <v>12.667999999999999</v>
      </c>
      <c r="AP1100" s="266">
        <v>13.231999999999999</v>
      </c>
      <c r="AQ1100" s="266">
        <v>14.355</v>
      </c>
      <c r="AR1100" s="266">
        <v>15.582000000000001</v>
      </c>
      <c r="AS1100" s="266">
        <v>16.286000000000001</v>
      </c>
      <c r="AT1100" s="266">
        <v>16.782</v>
      </c>
      <c r="AU1100" s="266">
        <v>17.547000000000001</v>
      </c>
      <c r="AV1100" s="266">
        <v>18.064</v>
      </c>
      <c r="AW1100" s="266">
        <v>19.084</v>
      </c>
      <c r="AX1100" s="266">
        <v>20.981000000000002</v>
      </c>
      <c r="BA1100" s="372">
        <v>1098</v>
      </c>
      <c r="BB1100" s="372">
        <v>-0.32019999999999998</v>
      </c>
      <c r="BC1100" s="372">
        <v>13.8642</v>
      </c>
      <c r="BD1100" s="372">
        <v>0.12923999999999999</v>
      </c>
      <c r="BE1100" s="372">
        <v>9.5210000000000008</v>
      </c>
      <c r="BF1100" s="372">
        <v>10.404999999999999</v>
      </c>
      <c r="BG1100" s="372">
        <v>10.971</v>
      </c>
      <c r="BH1100" s="372">
        <v>11.287000000000001</v>
      </c>
      <c r="BI1100" s="372">
        <v>11.798</v>
      </c>
      <c r="BJ1100" s="372">
        <v>12.16</v>
      </c>
      <c r="BK1100" s="372">
        <v>12.722</v>
      </c>
      <c r="BL1100" s="372">
        <v>13.864000000000001</v>
      </c>
      <c r="BM1100" s="372">
        <v>15.146000000000001</v>
      </c>
      <c r="BN1100" s="372">
        <v>15.898</v>
      </c>
      <c r="BO1100" s="372">
        <v>16.436</v>
      </c>
      <c r="BP1100" s="372">
        <v>17.279</v>
      </c>
      <c r="BQ1100" s="372">
        <v>17.856000000000002</v>
      </c>
      <c r="BR1100" s="372">
        <v>19.018999999999998</v>
      </c>
      <c r="BS1100" s="372">
        <v>21.256</v>
      </c>
    </row>
    <row r="1101" spans="1:71" x14ac:dyDescent="0.2">
      <c r="A1101" s="265">
        <f t="shared" si="520"/>
        <v>14.115500000000001</v>
      </c>
      <c r="B1101" s="265">
        <f t="shared" si="521"/>
        <v>12.9825</v>
      </c>
      <c r="C1101" s="265">
        <f t="shared" si="498"/>
        <v>15.3705</v>
      </c>
      <c r="D1101" s="265">
        <f t="shared" si="522"/>
        <v>1099</v>
      </c>
      <c r="E1101" s="373">
        <f t="shared" si="523"/>
        <v>36.106776180698155</v>
      </c>
      <c r="F1101" s="373">
        <f t="shared" si="524"/>
        <v>3.0088980150581794</v>
      </c>
      <c r="G1101" s="373">
        <f t="shared" si="525"/>
        <v>45.106776180698155</v>
      </c>
      <c r="H1101" s="374">
        <f t="shared" si="526"/>
        <v>0.99824022664982004</v>
      </c>
      <c r="I1101" s="374">
        <f t="shared" si="499"/>
        <v>0.97521399278337573</v>
      </c>
      <c r="J1101" s="374">
        <f t="shared" si="500"/>
        <v>0.97885265334637894</v>
      </c>
      <c r="K1101" s="265" cm="1">
        <f t="array" ref="K1101">$G1101^gamma_drug4/($G1101^gamma_drug4+(AGE_50_drug4+9)^gamma_drug4)</f>
        <v>1</v>
      </c>
      <c r="L1101" s="264">
        <f t="shared" si="501"/>
        <v>1099</v>
      </c>
      <c r="M1101" s="264">
        <f t="shared" si="502"/>
        <v>-0.19479999999999997</v>
      </c>
      <c r="N1101" s="264">
        <f t="shared" si="503"/>
        <v>14.11565</v>
      </c>
      <c r="O1101" s="264">
        <f t="shared" si="504"/>
        <v>0.12523500000000001</v>
      </c>
      <c r="P1101" s="264">
        <f t="shared" si="505"/>
        <v>9.7235000000000014</v>
      </c>
      <c r="Q1101" s="264">
        <f t="shared" si="506"/>
        <v>10.6355</v>
      </c>
      <c r="R1101" s="264">
        <f t="shared" si="507"/>
        <v>11.214500000000001</v>
      </c>
      <c r="S1101" s="264">
        <f t="shared" si="508"/>
        <v>11.5365</v>
      </c>
      <c r="T1101" s="264">
        <f t="shared" si="509"/>
        <v>12.054</v>
      </c>
      <c r="U1101" s="264">
        <f t="shared" si="510"/>
        <v>12.4185</v>
      </c>
      <c r="V1101" s="264">
        <f t="shared" si="511"/>
        <v>12.9825</v>
      </c>
      <c r="W1101" s="264">
        <f t="shared" si="512"/>
        <v>14.115500000000001</v>
      </c>
      <c r="X1101" s="264">
        <f t="shared" si="513"/>
        <v>15.3705</v>
      </c>
      <c r="Y1101" s="264">
        <f t="shared" si="514"/>
        <v>16.099</v>
      </c>
      <c r="Z1101" s="264">
        <f t="shared" si="515"/>
        <v>16.616</v>
      </c>
      <c r="AA1101" s="264">
        <f t="shared" si="516"/>
        <v>17.420499999999997</v>
      </c>
      <c r="AB1101" s="264">
        <f t="shared" si="517"/>
        <v>17.968</v>
      </c>
      <c r="AC1101" s="264">
        <f t="shared" si="518"/>
        <v>19.060499999999998</v>
      </c>
      <c r="AD1101" s="264">
        <f t="shared" si="519"/>
        <v>21.128499999999999</v>
      </c>
      <c r="AF1101" s="266">
        <v>1099</v>
      </c>
      <c r="AG1101" s="266">
        <v>-6.93E-2</v>
      </c>
      <c r="AH1101" s="266">
        <v>14.360900000000001</v>
      </c>
      <c r="AI1101" s="266">
        <v>0.12121</v>
      </c>
      <c r="AJ1101" s="266">
        <v>9.9220000000000006</v>
      </c>
      <c r="AK1101" s="266">
        <v>10.862</v>
      </c>
      <c r="AL1101" s="266">
        <v>11.454000000000001</v>
      </c>
      <c r="AM1101" s="266">
        <v>11.781000000000001</v>
      </c>
      <c r="AN1101" s="266">
        <v>12.305</v>
      </c>
      <c r="AO1101" s="266">
        <v>12.672000000000001</v>
      </c>
      <c r="AP1101" s="266">
        <v>13.237</v>
      </c>
      <c r="AQ1101" s="266">
        <v>14.361000000000001</v>
      </c>
      <c r="AR1101" s="266">
        <v>15.587999999999999</v>
      </c>
      <c r="AS1101" s="266">
        <v>16.292000000000002</v>
      </c>
      <c r="AT1101" s="266">
        <v>16.788</v>
      </c>
      <c r="AU1101" s="266">
        <v>17.553999999999998</v>
      </c>
      <c r="AV1101" s="266">
        <v>18.071000000000002</v>
      </c>
      <c r="AW1101" s="266">
        <v>19.091999999999999</v>
      </c>
      <c r="AX1101" s="266">
        <v>20.99</v>
      </c>
      <c r="BA1101" s="372">
        <v>1099</v>
      </c>
      <c r="BB1101" s="372">
        <v>-0.32029999999999997</v>
      </c>
      <c r="BC1101" s="372">
        <v>13.8704</v>
      </c>
      <c r="BD1101" s="372">
        <v>0.12926000000000001</v>
      </c>
      <c r="BE1101" s="372">
        <v>9.5250000000000004</v>
      </c>
      <c r="BF1101" s="372">
        <v>10.409000000000001</v>
      </c>
      <c r="BG1101" s="372">
        <v>10.975</v>
      </c>
      <c r="BH1101" s="372">
        <v>11.292</v>
      </c>
      <c r="BI1101" s="372">
        <v>11.803000000000001</v>
      </c>
      <c r="BJ1101" s="372">
        <v>12.164999999999999</v>
      </c>
      <c r="BK1101" s="372">
        <v>12.728</v>
      </c>
      <c r="BL1101" s="372">
        <v>13.87</v>
      </c>
      <c r="BM1101" s="372">
        <v>15.153</v>
      </c>
      <c r="BN1101" s="372">
        <v>15.906000000000001</v>
      </c>
      <c r="BO1101" s="372">
        <v>16.443999999999999</v>
      </c>
      <c r="BP1101" s="372">
        <v>17.286999999999999</v>
      </c>
      <c r="BQ1101" s="372">
        <v>17.864999999999998</v>
      </c>
      <c r="BR1101" s="372">
        <v>19.029</v>
      </c>
      <c r="BS1101" s="372">
        <v>21.266999999999999</v>
      </c>
    </row>
    <row r="1102" spans="1:71" x14ac:dyDescent="0.2">
      <c r="A1102" s="265">
        <f t="shared" si="520"/>
        <v>14.122</v>
      </c>
      <c r="B1102" s="265">
        <f t="shared" si="521"/>
        <v>12.987500000000001</v>
      </c>
      <c r="C1102" s="265">
        <f t="shared" si="498"/>
        <v>15.376999999999999</v>
      </c>
      <c r="D1102" s="265">
        <f t="shared" si="522"/>
        <v>1100</v>
      </c>
      <c r="E1102" s="373">
        <f t="shared" si="523"/>
        <v>36.139630390143736</v>
      </c>
      <c r="F1102" s="373">
        <f t="shared" si="524"/>
        <v>3.0116358658453115</v>
      </c>
      <c r="G1102" s="373">
        <f t="shared" si="525"/>
        <v>45.139630390143736</v>
      </c>
      <c r="H1102" s="374">
        <f t="shared" si="526"/>
        <v>0.99824578168764255</v>
      </c>
      <c r="I1102" s="374">
        <f t="shared" si="499"/>
        <v>0.97526708743941426</v>
      </c>
      <c r="J1102" s="374">
        <f t="shared" si="500"/>
        <v>0.97889180445236279</v>
      </c>
      <c r="K1102" s="265" cm="1">
        <f t="array" ref="K1102">$G1102^gamma_drug4/($G1102^gamma_drug4+(AGE_50_drug4+9)^gamma_drug4)</f>
        <v>1</v>
      </c>
      <c r="L1102" s="264">
        <f t="shared" si="501"/>
        <v>1100</v>
      </c>
      <c r="M1102" s="264">
        <f t="shared" si="502"/>
        <v>-0.19489999999999999</v>
      </c>
      <c r="N1102" s="264">
        <f t="shared" si="503"/>
        <v>14.121549999999999</v>
      </c>
      <c r="O1102" s="264">
        <f t="shared" si="504"/>
        <v>0.12525999999999998</v>
      </c>
      <c r="P1102" s="264">
        <f t="shared" si="505"/>
        <v>9.7265000000000015</v>
      </c>
      <c r="Q1102" s="264">
        <f t="shared" si="506"/>
        <v>10.6395</v>
      </c>
      <c r="R1102" s="264">
        <f t="shared" si="507"/>
        <v>11.219000000000001</v>
      </c>
      <c r="S1102" s="264">
        <f t="shared" si="508"/>
        <v>11.5405</v>
      </c>
      <c r="T1102" s="264">
        <f t="shared" si="509"/>
        <v>12.058499999999999</v>
      </c>
      <c r="U1102" s="264">
        <f t="shared" si="510"/>
        <v>12.423500000000001</v>
      </c>
      <c r="V1102" s="264">
        <f t="shared" si="511"/>
        <v>12.987500000000001</v>
      </c>
      <c r="W1102" s="264">
        <f t="shared" si="512"/>
        <v>14.122</v>
      </c>
      <c r="X1102" s="264">
        <f t="shared" si="513"/>
        <v>15.376999999999999</v>
      </c>
      <c r="Y1102" s="264">
        <f t="shared" si="514"/>
        <v>16.106000000000002</v>
      </c>
      <c r="Z1102" s="264">
        <f t="shared" si="515"/>
        <v>16.6235</v>
      </c>
      <c r="AA1102" s="264">
        <f t="shared" si="516"/>
        <v>17.4285</v>
      </c>
      <c r="AB1102" s="264">
        <f t="shared" si="517"/>
        <v>17.976500000000001</v>
      </c>
      <c r="AC1102" s="264">
        <f t="shared" si="518"/>
        <v>19.07</v>
      </c>
      <c r="AD1102" s="264">
        <f t="shared" si="519"/>
        <v>21.138999999999999</v>
      </c>
      <c r="AF1102" s="266">
        <v>1100</v>
      </c>
      <c r="AG1102" s="266">
        <v>-6.9500000000000006E-2</v>
      </c>
      <c r="AH1102" s="266">
        <v>14.3665</v>
      </c>
      <c r="AI1102" s="266">
        <v>0.12123</v>
      </c>
      <c r="AJ1102" s="266">
        <v>9.9250000000000007</v>
      </c>
      <c r="AK1102" s="266">
        <v>10.866</v>
      </c>
      <c r="AL1102" s="266">
        <v>11.458</v>
      </c>
      <c r="AM1102" s="266">
        <v>11.785</v>
      </c>
      <c r="AN1102" s="266">
        <v>12.308999999999999</v>
      </c>
      <c r="AO1102" s="266">
        <v>12.677</v>
      </c>
      <c r="AP1102" s="266">
        <v>13.242000000000001</v>
      </c>
      <c r="AQ1102" s="266">
        <v>14.367000000000001</v>
      </c>
      <c r="AR1102" s="266">
        <v>15.593999999999999</v>
      </c>
      <c r="AS1102" s="266">
        <v>16.298999999999999</v>
      </c>
      <c r="AT1102" s="266">
        <v>16.795000000000002</v>
      </c>
      <c r="AU1102" s="266">
        <v>17.561</v>
      </c>
      <c r="AV1102" s="266">
        <v>18.079000000000001</v>
      </c>
      <c r="AW1102" s="266">
        <v>19.100999999999999</v>
      </c>
      <c r="AX1102" s="266">
        <v>20.998999999999999</v>
      </c>
      <c r="BA1102" s="372">
        <v>1100</v>
      </c>
      <c r="BB1102" s="372">
        <v>-0.32029999999999997</v>
      </c>
      <c r="BC1102" s="372">
        <v>13.8766</v>
      </c>
      <c r="BD1102" s="372">
        <v>0.12928999999999999</v>
      </c>
      <c r="BE1102" s="372">
        <v>9.5280000000000005</v>
      </c>
      <c r="BF1102" s="372">
        <v>10.413</v>
      </c>
      <c r="BG1102" s="372">
        <v>10.98</v>
      </c>
      <c r="BH1102" s="372">
        <v>11.295999999999999</v>
      </c>
      <c r="BI1102" s="372">
        <v>11.808</v>
      </c>
      <c r="BJ1102" s="372">
        <v>12.17</v>
      </c>
      <c r="BK1102" s="372">
        <v>12.733000000000001</v>
      </c>
      <c r="BL1102" s="372">
        <v>13.877000000000001</v>
      </c>
      <c r="BM1102" s="372">
        <v>15.16</v>
      </c>
      <c r="BN1102" s="372">
        <v>15.913</v>
      </c>
      <c r="BO1102" s="372">
        <v>16.452000000000002</v>
      </c>
      <c r="BP1102" s="372">
        <v>17.295999999999999</v>
      </c>
      <c r="BQ1102" s="372">
        <v>17.873999999999999</v>
      </c>
      <c r="BR1102" s="372">
        <v>19.039000000000001</v>
      </c>
      <c r="BS1102" s="372">
        <v>21.279</v>
      </c>
    </row>
    <row r="1103" spans="1:71" x14ac:dyDescent="0.2">
      <c r="A1103" s="265">
        <f t="shared" si="520"/>
        <v>14.1275</v>
      </c>
      <c r="B1103" s="265">
        <f t="shared" si="521"/>
        <v>12.992000000000001</v>
      </c>
      <c r="C1103" s="265">
        <f t="shared" si="498"/>
        <v>15.3835</v>
      </c>
      <c r="D1103" s="265">
        <f t="shared" si="522"/>
        <v>1101</v>
      </c>
      <c r="E1103" s="373">
        <f t="shared" si="523"/>
        <v>36.172484599589325</v>
      </c>
      <c r="F1103" s="373">
        <f t="shared" si="524"/>
        <v>3.0143737166324436</v>
      </c>
      <c r="G1103" s="373">
        <f t="shared" si="525"/>
        <v>45.172484599589325</v>
      </c>
      <c r="H1103" s="374">
        <f t="shared" si="526"/>
        <v>0.99825131519812205</v>
      </c>
      <c r="I1103" s="374">
        <f t="shared" si="499"/>
        <v>0.97532003272933165</v>
      </c>
      <c r="J1103" s="374">
        <f t="shared" si="500"/>
        <v>0.978930856228307</v>
      </c>
      <c r="K1103" s="265" cm="1">
        <f t="array" ref="K1103">$G1103^gamma_drug4/($G1103^gamma_drug4+(AGE_50_drug4+9)^gamma_drug4)</f>
        <v>1</v>
      </c>
      <c r="L1103" s="264">
        <f t="shared" si="501"/>
        <v>1101</v>
      </c>
      <c r="M1103" s="264">
        <f t="shared" si="502"/>
        <v>-0.19500000000000001</v>
      </c>
      <c r="N1103" s="264">
        <f t="shared" si="503"/>
        <v>14.1274</v>
      </c>
      <c r="O1103" s="264">
        <f t="shared" si="504"/>
        <v>0.12528</v>
      </c>
      <c r="P1103" s="264">
        <f t="shared" si="505"/>
        <v>9.73</v>
      </c>
      <c r="Q1103" s="264">
        <f t="shared" si="506"/>
        <v>10.643000000000001</v>
      </c>
      <c r="R1103" s="264">
        <f t="shared" si="507"/>
        <v>11.222999999999999</v>
      </c>
      <c r="S1103" s="264">
        <f t="shared" si="508"/>
        <v>11.545500000000001</v>
      </c>
      <c r="T1103" s="264">
        <f t="shared" si="509"/>
        <v>12.063500000000001</v>
      </c>
      <c r="U1103" s="264">
        <f t="shared" si="510"/>
        <v>12.429</v>
      </c>
      <c r="V1103" s="264">
        <f t="shared" si="511"/>
        <v>12.992000000000001</v>
      </c>
      <c r="W1103" s="264">
        <f t="shared" si="512"/>
        <v>14.1275</v>
      </c>
      <c r="X1103" s="264">
        <f t="shared" si="513"/>
        <v>15.3835</v>
      </c>
      <c r="Y1103" s="264">
        <f t="shared" si="514"/>
        <v>16.113</v>
      </c>
      <c r="Z1103" s="264">
        <f t="shared" si="515"/>
        <v>16.631</v>
      </c>
      <c r="AA1103" s="264">
        <f t="shared" si="516"/>
        <v>17.436499999999999</v>
      </c>
      <c r="AB1103" s="264">
        <f t="shared" si="517"/>
        <v>17.984499999999997</v>
      </c>
      <c r="AC1103" s="264">
        <f t="shared" si="518"/>
        <v>19.078499999999998</v>
      </c>
      <c r="AD1103" s="264">
        <f t="shared" si="519"/>
        <v>21.1495</v>
      </c>
      <c r="AF1103" s="266">
        <v>1101</v>
      </c>
      <c r="AG1103" s="266">
        <v>-6.9599999999999995E-2</v>
      </c>
      <c r="AH1103" s="266">
        <v>14.372</v>
      </c>
      <c r="AI1103" s="266">
        <v>0.12125</v>
      </c>
      <c r="AJ1103" s="266">
        <v>9.9280000000000008</v>
      </c>
      <c r="AK1103" s="266">
        <v>10.869</v>
      </c>
      <c r="AL1103" s="266">
        <v>11.462</v>
      </c>
      <c r="AM1103" s="266">
        <v>11.79</v>
      </c>
      <c r="AN1103" s="266">
        <v>12.314</v>
      </c>
      <c r="AO1103" s="266">
        <v>12.682</v>
      </c>
      <c r="AP1103" s="266">
        <v>13.246</v>
      </c>
      <c r="AQ1103" s="266">
        <v>14.372</v>
      </c>
      <c r="AR1103" s="266">
        <v>15.6</v>
      </c>
      <c r="AS1103" s="266">
        <v>16.305</v>
      </c>
      <c r="AT1103" s="266">
        <v>16.802</v>
      </c>
      <c r="AU1103" s="266">
        <v>17.568999999999999</v>
      </c>
      <c r="AV1103" s="266">
        <v>18.085999999999999</v>
      </c>
      <c r="AW1103" s="266">
        <v>19.109000000000002</v>
      </c>
      <c r="AX1103" s="266">
        <v>21.009</v>
      </c>
      <c r="BA1103" s="372">
        <v>1101</v>
      </c>
      <c r="BB1103" s="372">
        <v>-0.32040000000000002</v>
      </c>
      <c r="BC1103" s="372">
        <v>13.8828</v>
      </c>
      <c r="BD1103" s="372">
        <v>0.12931000000000001</v>
      </c>
      <c r="BE1103" s="372">
        <v>9.532</v>
      </c>
      <c r="BF1103" s="372">
        <v>10.417</v>
      </c>
      <c r="BG1103" s="372">
        <v>10.984</v>
      </c>
      <c r="BH1103" s="372">
        <v>11.301</v>
      </c>
      <c r="BI1103" s="372">
        <v>11.813000000000001</v>
      </c>
      <c r="BJ1103" s="372">
        <v>12.176</v>
      </c>
      <c r="BK1103" s="372">
        <v>12.738</v>
      </c>
      <c r="BL1103" s="372">
        <v>13.882999999999999</v>
      </c>
      <c r="BM1103" s="372">
        <v>15.167</v>
      </c>
      <c r="BN1103" s="372">
        <v>15.920999999999999</v>
      </c>
      <c r="BO1103" s="372">
        <v>16.46</v>
      </c>
      <c r="BP1103" s="372">
        <v>17.303999999999998</v>
      </c>
      <c r="BQ1103" s="372">
        <v>17.882999999999999</v>
      </c>
      <c r="BR1103" s="372">
        <v>19.047999999999998</v>
      </c>
      <c r="BS1103" s="372">
        <v>21.29</v>
      </c>
    </row>
    <row r="1104" spans="1:71" x14ac:dyDescent="0.2">
      <c r="A1104" s="265">
        <f t="shared" si="520"/>
        <v>14.1335</v>
      </c>
      <c r="B1104" s="265">
        <f t="shared" si="521"/>
        <v>12.997499999999999</v>
      </c>
      <c r="C1104" s="265">
        <f t="shared" si="498"/>
        <v>15.390499999999999</v>
      </c>
      <c r="D1104" s="265">
        <f t="shared" si="522"/>
        <v>1102</v>
      </c>
      <c r="E1104" s="373">
        <f t="shared" si="523"/>
        <v>36.205338809034906</v>
      </c>
      <c r="F1104" s="373">
        <f t="shared" si="524"/>
        <v>3.0171115674195756</v>
      </c>
      <c r="G1104" s="373">
        <f t="shared" si="525"/>
        <v>45.205338809034906</v>
      </c>
      <c r="H1104" s="374">
        <f t="shared" si="526"/>
        <v>0.99825682728005605</v>
      </c>
      <c r="I1104" s="374">
        <f t="shared" si="499"/>
        <v>0.97537282916922241</v>
      </c>
      <c r="J1104" s="374">
        <f t="shared" si="500"/>
        <v>0.9789698089924368</v>
      </c>
      <c r="K1104" s="265" cm="1">
        <f t="array" ref="K1104">$G1104^gamma_drug4/($G1104^gamma_drug4+(AGE_50_drug4+9)^gamma_drug4)</f>
        <v>1</v>
      </c>
      <c r="L1104" s="264">
        <f t="shared" si="501"/>
        <v>1102</v>
      </c>
      <c r="M1104" s="264">
        <f t="shared" si="502"/>
        <v>-0.19505</v>
      </c>
      <c r="N1104" s="264">
        <f t="shared" si="503"/>
        <v>14.133199999999999</v>
      </c>
      <c r="O1104" s="264">
        <f t="shared" si="504"/>
        <v>0.12529999999999999</v>
      </c>
      <c r="P1104" s="264">
        <f t="shared" si="505"/>
        <v>9.734</v>
      </c>
      <c r="Q1104" s="264">
        <f t="shared" si="506"/>
        <v>10.646999999999998</v>
      </c>
      <c r="R1104" s="264">
        <f t="shared" si="507"/>
        <v>11.227499999999999</v>
      </c>
      <c r="S1104" s="264">
        <f t="shared" si="508"/>
        <v>11.55</v>
      </c>
      <c r="T1104" s="264">
        <f t="shared" si="509"/>
        <v>12.068</v>
      </c>
      <c r="U1104" s="264">
        <f t="shared" si="510"/>
        <v>12.433499999999999</v>
      </c>
      <c r="V1104" s="264">
        <f t="shared" si="511"/>
        <v>12.997499999999999</v>
      </c>
      <c r="W1104" s="264">
        <f t="shared" si="512"/>
        <v>14.1335</v>
      </c>
      <c r="X1104" s="264">
        <f t="shared" si="513"/>
        <v>15.390499999999999</v>
      </c>
      <c r="Y1104" s="264">
        <f t="shared" si="514"/>
        <v>16.12</v>
      </c>
      <c r="Z1104" s="264">
        <f t="shared" si="515"/>
        <v>16.638500000000001</v>
      </c>
      <c r="AA1104" s="264">
        <f t="shared" si="516"/>
        <v>17.444000000000003</v>
      </c>
      <c r="AB1104" s="264">
        <f t="shared" si="517"/>
        <v>17.993000000000002</v>
      </c>
      <c r="AC1104" s="264">
        <f t="shared" si="518"/>
        <v>19.087499999999999</v>
      </c>
      <c r="AD1104" s="264">
        <f t="shared" si="519"/>
        <v>21.159500000000001</v>
      </c>
      <c r="AF1104" s="266">
        <v>1102</v>
      </c>
      <c r="AG1104" s="266">
        <v>-6.9699999999999998E-2</v>
      </c>
      <c r="AH1104" s="266">
        <v>14.3775</v>
      </c>
      <c r="AI1104" s="266">
        <v>0.12127</v>
      </c>
      <c r="AJ1104" s="266">
        <v>9.9320000000000004</v>
      </c>
      <c r="AK1104" s="266">
        <v>10.872999999999999</v>
      </c>
      <c r="AL1104" s="266">
        <v>11.465999999999999</v>
      </c>
      <c r="AM1104" s="266">
        <v>11.794</v>
      </c>
      <c r="AN1104" s="266">
        <v>12.318</v>
      </c>
      <c r="AO1104" s="266">
        <v>12.686</v>
      </c>
      <c r="AP1104" s="266">
        <v>13.250999999999999</v>
      </c>
      <c r="AQ1104" s="266">
        <v>14.378</v>
      </c>
      <c r="AR1104" s="266">
        <v>15.606999999999999</v>
      </c>
      <c r="AS1104" s="266">
        <v>16.312000000000001</v>
      </c>
      <c r="AT1104" s="266">
        <v>16.809000000000001</v>
      </c>
      <c r="AU1104" s="266">
        <v>17.576000000000001</v>
      </c>
      <c r="AV1104" s="266">
        <v>18.094000000000001</v>
      </c>
      <c r="AW1104" s="266">
        <v>19.117000000000001</v>
      </c>
      <c r="AX1104" s="266">
        <v>21.018000000000001</v>
      </c>
      <c r="BA1104" s="372">
        <v>1102</v>
      </c>
      <c r="BB1104" s="372">
        <v>-0.32040000000000002</v>
      </c>
      <c r="BC1104" s="372">
        <v>13.8889</v>
      </c>
      <c r="BD1104" s="372">
        <v>0.12933</v>
      </c>
      <c r="BE1104" s="372">
        <v>9.5359999999999996</v>
      </c>
      <c r="BF1104" s="372">
        <v>10.420999999999999</v>
      </c>
      <c r="BG1104" s="372">
        <v>10.989000000000001</v>
      </c>
      <c r="BH1104" s="372">
        <v>11.305999999999999</v>
      </c>
      <c r="BI1104" s="372">
        <v>11.818</v>
      </c>
      <c r="BJ1104" s="372">
        <v>12.180999999999999</v>
      </c>
      <c r="BK1104" s="372">
        <v>12.744</v>
      </c>
      <c r="BL1104" s="372">
        <v>13.888999999999999</v>
      </c>
      <c r="BM1104" s="372">
        <v>15.173999999999999</v>
      </c>
      <c r="BN1104" s="372">
        <v>15.928000000000001</v>
      </c>
      <c r="BO1104" s="372">
        <v>16.468</v>
      </c>
      <c r="BP1104" s="372">
        <v>17.312000000000001</v>
      </c>
      <c r="BQ1104" s="372">
        <v>17.891999999999999</v>
      </c>
      <c r="BR1104" s="372">
        <v>19.058</v>
      </c>
      <c r="BS1104" s="372">
        <v>21.300999999999998</v>
      </c>
    </row>
    <row r="1105" spans="1:71" x14ac:dyDescent="0.2">
      <c r="A1105" s="265">
        <f t="shared" si="520"/>
        <v>14.138999999999999</v>
      </c>
      <c r="B1105" s="265">
        <f t="shared" si="521"/>
        <v>13.002500000000001</v>
      </c>
      <c r="C1105" s="265">
        <f t="shared" si="498"/>
        <v>15.396999999999998</v>
      </c>
      <c r="D1105" s="265">
        <f t="shared" si="522"/>
        <v>1103</v>
      </c>
      <c r="E1105" s="373">
        <f t="shared" si="523"/>
        <v>36.238193018480494</v>
      </c>
      <c r="F1105" s="373">
        <f t="shared" si="524"/>
        <v>3.0198494182067077</v>
      </c>
      <c r="G1105" s="373">
        <f t="shared" si="525"/>
        <v>45.238193018480494</v>
      </c>
      <c r="H1105" s="374">
        <f t="shared" si="526"/>
        <v>0.99826231803171883</v>
      </c>
      <c r="I1105" s="374">
        <f t="shared" si="499"/>
        <v>0.97542547727308582</v>
      </c>
      <c r="J1105" s="374">
        <f t="shared" si="500"/>
        <v>0.97900866306175294</v>
      </c>
      <c r="K1105" s="265" cm="1">
        <f t="array" ref="K1105">$G1105^gamma_drug4/($G1105^gamma_drug4+(AGE_50_drug4+9)^gamma_drug4)</f>
        <v>1</v>
      </c>
      <c r="L1105" s="264">
        <f t="shared" si="501"/>
        <v>1103</v>
      </c>
      <c r="M1105" s="264">
        <f t="shared" si="502"/>
        <v>-0.19520000000000001</v>
      </c>
      <c r="N1105" s="264">
        <f t="shared" si="503"/>
        <v>14.139099999999999</v>
      </c>
      <c r="O1105" s="264">
        <f t="shared" si="504"/>
        <v>0.12531500000000001</v>
      </c>
      <c r="P1105" s="264">
        <f t="shared" si="505"/>
        <v>9.7370000000000001</v>
      </c>
      <c r="Q1105" s="264">
        <f t="shared" si="506"/>
        <v>10.6515</v>
      </c>
      <c r="R1105" s="264">
        <f t="shared" si="507"/>
        <v>11.2315</v>
      </c>
      <c r="S1105" s="264">
        <f t="shared" si="508"/>
        <v>11.554</v>
      </c>
      <c r="T1105" s="264">
        <f t="shared" si="509"/>
        <v>12.073</v>
      </c>
      <c r="U1105" s="264">
        <f t="shared" si="510"/>
        <v>12.438500000000001</v>
      </c>
      <c r="V1105" s="264">
        <f t="shared" si="511"/>
        <v>13.002500000000001</v>
      </c>
      <c r="W1105" s="264">
        <f t="shared" si="512"/>
        <v>14.138999999999999</v>
      </c>
      <c r="X1105" s="264">
        <f t="shared" si="513"/>
        <v>15.396999999999998</v>
      </c>
      <c r="Y1105" s="264">
        <f t="shared" si="514"/>
        <v>16.127499999999998</v>
      </c>
      <c r="Z1105" s="264">
        <f t="shared" si="515"/>
        <v>16.645499999999998</v>
      </c>
      <c r="AA1105" s="264">
        <f t="shared" si="516"/>
        <v>17.451999999999998</v>
      </c>
      <c r="AB1105" s="264">
        <f t="shared" si="517"/>
        <v>18.000499999999999</v>
      </c>
      <c r="AC1105" s="264">
        <f t="shared" si="518"/>
        <v>19.096</v>
      </c>
      <c r="AD1105" s="264">
        <f t="shared" si="519"/>
        <v>21.17</v>
      </c>
      <c r="AF1105" s="266">
        <v>1103</v>
      </c>
      <c r="AG1105" s="266">
        <v>-6.9900000000000004E-2</v>
      </c>
      <c r="AH1105" s="266">
        <v>14.383100000000001</v>
      </c>
      <c r="AI1105" s="266">
        <v>0.12128</v>
      </c>
      <c r="AJ1105" s="266">
        <v>9.9350000000000005</v>
      </c>
      <c r="AK1105" s="266">
        <v>10.877000000000001</v>
      </c>
      <c r="AL1105" s="266">
        <v>11.47</v>
      </c>
      <c r="AM1105" s="266">
        <v>11.798</v>
      </c>
      <c r="AN1105" s="266">
        <v>12.323</v>
      </c>
      <c r="AO1105" s="266">
        <v>12.691000000000001</v>
      </c>
      <c r="AP1105" s="266">
        <v>13.256</v>
      </c>
      <c r="AQ1105" s="266">
        <v>14.382999999999999</v>
      </c>
      <c r="AR1105" s="266">
        <v>15.613</v>
      </c>
      <c r="AS1105" s="266">
        <v>16.318999999999999</v>
      </c>
      <c r="AT1105" s="266">
        <v>16.815999999999999</v>
      </c>
      <c r="AU1105" s="266">
        <v>17.582999999999998</v>
      </c>
      <c r="AV1105" s="266">
        <v>18.100999999999999</v>
      </c>
      <c r="AW1105" s="266">
        <v>19.125</v>
      </c>
      <c r="AX1105" s="266">
        <v>21.027999999999999</v>
      </c>
      <c r="BA1105" s="372">
        <v>1103</v>
      </c>
      <c r="BB1105" s="372">
        <v>-0.32050000000000001</v>
      </c>
      <c r="BC1105" s="372">
        <v>13.895099999999999</v>
      </c>
      <c r="BD1105" s="372">
        <v>0.12934999999999999</v>
      </c>
      <c r="BE1105" s="372">
        <v>9.5389999999999997</v>
      </c>
      <c r="BF1105" s="372">
        <v>10.426</v>
      </c>
      <c r="BG1105" s="372">
        <v>10.993</v>
      </c>
      <c r="BH1105" s="372">
        <v>11.31</v>
      </c>
      <c r="BI1105" s="372">
        <v>11.823</v>
      </c>
      <c r="BJ1105" s="372">
        <v>12.186</v>
      </c>
      <c r="BK1105" s="372">
        <v>12.749000000000001</v>
      </c>
      <c r="BL1105" s="372">
        <v>13.895</v>
      </c>
      <c r="BM1105" s="372">
        <v>15.180999999999999</v>
      </c>
      <c r="BN1105" s="372">
        <v>15.936</v>
      </c>
      <c r="BO1105" s="372">
        <v>16.475000000000001</v>
      </c>
      <c r="BP1105" s="372">
        <v>17.321000000000002</v>
      </c>
      <c r="BQ1105" s="372">
        <v>17.899999999999999</v>
      </c>
      <c r="BR1105" s="372">
        <v>19.067</v>
      </c>
      <c r="BS1105" s="372">
        <v>21.312000000000001</v>
      </c>
    </row>
    <row r="1106" spans="1:71" x14ac:dyDescent="0.2">
      <c r="A1106" s="265">
        <f t="shared" si="520"/>
        <v>14.145</v>
      </c>
      <c r="B1106" s="265">
        <f t="shared" si="521"/>
        <v>13.007999999999999</v>
      </c>
      <c r="C1106" s="265">
        <f t="shared" si="498"/>
        <v>15.403500000000001</v>
      </c>
      <c r="D1106" s="265">
        <f t="shared" si="522"/>
        <v>1104</v>
      </c>
      <c r="E1106" s="373">
        <f t="shared" si="523"/>
        <v>36.271047227926076</v>
      </c>
      <c r="F1106" s="373">
        <f t="shared" si="524"/>
        <v>3.0225872689938398</v>
      </c>
      <c r="G1106" s="373">
        <f t="shared" si="525"/>
        <v>45.271047227926076</v>
      </c>
      <c r="H1106" s="374">
        <f t="shared" si="526"/>
        <v>0.99826778755086432</v>
      </c>
      <c r="I1106" s="374">
        <f t="shared" si="499"/>
        <v>0.97547797755283494</v>
      </c>
      <c r="J1106" s="374">
        <f t="shared" si="500"/>
        <v>0.97904741875203705</v>
      </c>
      <c r="K1106" s="265" cm="1">
        <f t="array" ref="K1106">$G1106^gamma_drug4/($G1106^gamma_drug4+(AGE_50_drug4+9)^gamma_drug4)</f>
        <v>1</v>
      </c>
      <c r="L1106" s="264">
        <f t="shared" si="501"/>
        <v>1104</v>
      </c>
      <c r="M1106" s="264">
        <f t="shared" si="502"/>
        <v>-0.19525000000000001</v>
      </c>
      <c r="N1106" s="264">
        <f t="shared" si="503"/>
        <v>14.144950000000001</v>
      </c>
      <c r="O1106" s="264">
        <f t="shared" si="504"/>
        <v>0.125335</v>
      </c>
      <c r="P1106" s="264">
        <f t="shared" si="505"/>
        <v>9.7409999999999997</v>
      </c>
      <c r="Q1106" s="264">
        <f t="shared" si="506"/>
        <v>10.6555</v>
      </c>
      <c r="R1106" s="264">
        <f t="shared" si="507"/>
        <v>11.236000000000001</v>
      </c>
      <c r="S1106" s="264">
        <f t="shared" si="508"/>
        <v>11.558499999999999</v>
      </c>
      <c r="T1106" s="264">
        <f t="shared" si="509"/>
        <v>12.077500000000001</v>
      </c>
      <c r="U1106" s="264">
        <f t="shared" si="510"/>
        <v>12.4435</v>
      </c>
      <c r="V1106" s="264">
        <f t="shared" si="511"/>
        <v>13.007999999999999</v>
      </c>
      <c r="W1106" s="264">
        <f t="shared" si="512"/>
        <v>14.145</v>
      </c>
      <c r="X1106" s="264">
        <f t="shared" si="513"/>
        <v>15.403500000000001</v>
      </c>
      <c r="Y1106" s="264">
        <f t="shared" si="514"/>
        <v>16.134</v>
      </c>
      <c r="Z1106" s="264">
        <f t="shared" si="515"/>
        <v>16.652999999999999</v>
      </c>
      <c r="AA1106" s="264">
        <f t="shared" si="516"/>
        <v>17.46</v>
      </c>
      <c r="AB1106" s="264">
        <f t="shared" si="517"/>
        <v>18.009</v>
      </c>
      <c r="AC1106" s="264">
        <f t="shared" si="518"/>
        <v>19.105499999999999</v>
      </c>
      <c r="AD1106" s="264">
        <f t="shared" si="519"/>
        <v>21.18</v>
      </c>
      <c r="AF1106" s="266">
        <v>1104</v>
      </c>
      <c r="AG1106" s="266">
        <v>-7.0000000000000007E-2</v>
      </c>
      <c r="AH1106" s="266">
        <v>14.3886</v>
      </c>
      <c r="AI1106" s="266">
        <v>0.12130000000000001</v>
      </c>
      <c r="AJ1106" s="266">
        <v>9.9390000000000001</v>
      </c>
      <c r="AK1106" s="266">
        <v>10.881</v>
      </c>
      <c r="AL1106" s="266">
        <v>11.474</v>
      </c>
      <c r="AM1106" s="266">
        <v>11.802</v>
      </c>
      <c r="AN1106" s="266">
        <v>12.327</v>
      </c>
      <c r="AO1106" s="266">
        <v>12.696</v>
      </c>
      <c r="AP1106" s="266">
        <v>13.260999999999999</v>
      </c>
      <c r="AQ1106" s="266">
        <v>14.388999999999999</v>
      </c>
      <c r="AR1106" s="266">
        <v>15.619</v>
      </c>
      <c r="AS1106" s="266">
        <v>16.324999999999999</v>
      </c>
      <c r="AT1106" s="266">
        <v>16.823</v>
      </c>
      <c r="AU1106" s="266">
        <v>17.591000000000001</v>
      </c>
      <c r="AV1106" s="266">
        <v>18.109000000000002</v>
      </c>
      <c r="AW1106" s="266">
        <v>19.134</v>
      </c>
      <c r="AX1106" s="266">
        <v>21.036999999999999</v>
      </c>
      <c r="BA1106" s="372">
        <v>1104</v>
      </c>
      <c r="BB1106" s="372">
        <v>-0.32050000000000001</v>
      </c>
      <c r="BC1106" s="372">
        <v>13.901300000000001</v>
      </c>
      <c r="BD1106" s="372">
        <v>0.12937000000000001</v>
      </c>
      <c r="BE1106" s="372">
        <v>9.5429999999999993</v>
      </c>
      <c r="BF1106" s="372">
        <v>10.43</v>
      </c>
      <c r="BG1106" s="372">
        <v>10.997999999999999</v>
      </c>
      <c r="BH1106" s="372">
        <v>11.315</v>
      </c>
      <c r="BI1106" s="372">
        <v>11.827999999999999</v>
      </c>
      <c r="BJ1106" s="372">
        <v>12.191000000000001</v>
      </c>
      <c r="BK1106" s="372">
        <v>12.755000000000001</v>
      </c>
      <c r="BL1106" s="372">
        <v>13.901</v>
      </c>
      <c r="BM1106" s="372">
        <v>15.188000000000001</v>
      </c>
      <c r="BN1106" s="372">
        <v>15.943</v>
      </c>
      <c r="BO1106" s="372">
        <v>16.483000000000001</v>
      </c>
      <c r="BP1106" s="372">
        <v>17.329000000000001</v>
      </c>
      <c r="BQ1106" s="372">
        <v>17.908999999999999</v>
      </c>
      <c r="BR1106" s="372">
        <v>19.077000000000002</v>
      </c>
      <c r="BS1106" s="372">
        <v>21.323</v>
      </c>
    </row>
    <row r="1107" spans="1:71" x14ac:dyDescent="0.2">
      <c r="A1107" s="265">
        <f t="shared" si="520"/>
        <v>14.151</v>
      </c>
      <c r="B1107" s="265">
        <f t="shared" si="521"/>
        <v>13.013</v>
      </c>
      <c r="C1107" s="265">
        <f t="shared" si="498"/>
        <v>15.41</v>
      </c>
      <c r="D1107" s="265">
        <f t="shared" si="522"/>
        <v>1105</v>
      </c>
      <c r="E1107" s="373">
        <f t="shared" si="523"/>
        <v>36.303901437371664</v>
      </c>
      <c r="F1107" s="373">
        <f t="shared" si="524"/>
        <v>3.0253251197809718</v>
      </c>
      <c r="G1107" s="373">
        <f t="shared" si="525"/>
        <v>45.303901437371664</v>
      </c>
      <c r="H1107" s="374">
        <f t="shared" si="526"/>
        <v>0.99827323593472927</v>
      </c>
      <c r="I1107" s="374">
        <f t="shared" si="499"/>
        <v>0.97553033051830707</v>
      </c>
      <c r="J1107" s="374">
        <f t="shared" si="500"/>
        <v>0.97908607637785738</v>
      </c>
      <c r="K1107" s="265" cm="1">
        <f t="array" ref="K1107">$G1107^gamma_drug4/($G1107^gamma_drug4+(AGE_50_drug4+9)^gamma_drug4)</f>
        <v>1</v>
      </c>
      <c r="L1107" s="264">
        <f t="shared" si="501"/>
        <v>1105</v>
      </c>
      <c r="M1107" s="264">
        <f t="shared" si="502"/>
        <v>-0.19535</v>
      </c>
      <c r="N1107" s="264">
        <f t="shared" si="503"/>
        <v>14.15085</v>
      </c>
      <c r="O1107" s="264">
        <f t="shared" si="504"/>
        <v>0.12536</v>
      </c>
      <c r="P1107" s="264">
        <f t="shared" si="505"/>
        <v>9.7445000000000004</v>
      </c>
      <c r="Q1107" s="264">
        <f t="shared" si="506"/>
        <v>10.6595</v>
      </c>
      <c r="R1107" s="264">
        <f t="shared" si="507"/>
        <v>11.24</v>
      </c>
      <c r="S1107" s="264">
        <f t="shared" si="508"/>
        <v>11.563500000000001</v>
      </c>
      <c r="T1107" s="264">
        <f t="shared" si="509"/>
        <v>12.0825</v>
      </c>
      <c r="U1107" s="264">
        <f t="shared" si="510"/>
        <v>12.448</v>
      </c>
      <c r="V1107" s="264">
        <f t="shared" si="511"/>
        <v>13.013</v>
      </c>
      <c r="W1107" s="264">
        <f t="shared" si="512"/>
        <v>14.151</v>
      </c>
      <c r="X1107" s="264">
        <f t="shared" si="513"/>
        <v>15.41</v>
      </c>
      <c r="Y1107" s="264">
        <f t="shared" si="514"/>
        <v>16.141500000000001</v>
      </c>
      <c r="Z1107" s="264">
        <f t="shared" si="515"/>
        <v>16.660499999999999</v>
      </c>
      <c r="AA1107" s="264">
        <f t="shared" si="516"/>
        <v>17.468</v>
      </c>
      <c r="AB1107" s="264">
        <f t="shared" si="517"/>
        <v>18.017499999999998</v>
      </c>
      <c r="AC1107" s="264">
        <f t="shared" si="518"/>
        <v>19.1145</v>
      </c>
      <c r="AD1107" s="264">
        <f t="shared" si="519"/>
        <v>21.191000000000003</v>
      </c>
      <c r="AF1107" s="266">
        <v>1105</v>
      </c>
      <c r="AG1107" s="266">
        <v>-7.0099999999999996E-2</v>
      </c>
      <c r="AH1107" s="266">
        <v>14.3942</v>
      </c>
      <c r="AI1107" s="266">
        <v>0.12132</v>
      </c>
      <c r="AJ1107" s="266">
        <v>9.9420000000000002</v>
      </c>
      <c r="AK1107" s="266">
        <v>10.885</v>
      </c>
      <c r="AL1107" s="266">
        <v>11.478</v>
      </c>
      <c r="AM1107" s="266">
        <v>11.807</v>
      </c>
      <c r="AN1107" s="266">
        <v>12.332000000000001</v>
      </c>
      <c r="AO1107" s="266">
        <v>12.7</v>
      </c>
      <c r="AP1107" s="266">
        <v>13.266</v>
      </c>
      <c r="AQ1107" s="266">
        <v>14.394</v>
      </c>
      <c r="AR1107" s="266">
        <v>15.625</v>
      </c>
      <c r="AS1107" s="266">
        <v>16.332000000000001</v>
      </c>
      <c r="AT1107" s="266">
        <v>16.829999999999998</v>
      </c>
      <c r="AU1107" s="266">
        <v>17.597999999999999</v>
      </c>
      <c r="AV1107" s="266">
        <v>18.117000000000001</v>
      </c>
      <c r="AW1107" s="266">
        <v>19.141999999999999</v>
      </c>
      <c r="AX1107" s="266">
        <v>21.047000000000001</v>
      </c>
      <c r="BA1107" s="372">
        <v>1105</v>
      </c>
      <c r="BB1107" s="372">
        <v>-0.3206</v>
      </c>
      <c r="BC1107" s="372">
        <v>13.907500000000001</v>
      </c>
      <c r="BD1107" s="372">
        <v>0.12939999999999999</v>
      </c>
      <c r="BE1107" s="372">
        <v>9.5470000000000006</v>
      </c>
      <c r="BF1107" s="372">
        <v>10.433999999999999</v>
      </c>
      <c r="BG1107" s="372">
        <v>11.002000000000001</v>
      </c>
      <c r="BH1107" s="372">
        <v>11.32</v>
      </c>
      <c r="BI1107" s="372">
        <v>11.833</v>
      </c>
      <c r="BJ1107" s="372">
        <v>12.196</v>
      </c>
      <c r="BK1107" s="372">
        <v>12.76</v>
      </c>
      <c r="BL1107" s="372">
        <v>13.907999999999999</v>
      </c>
      <c r="BM1107" s="372">
        <v>15.195</v>
      </c>
      <c r="BN1107" s="372">
        <v>15.951000000000001</v>
      </c>
      <c r="BO1107" s="372">
        <v>16.491</v>
      </c>
      <c r="BP1107" s="372">
        <v>17.338000000000001</v>
      </c>
      <c r="BQ1107" s="372">
        <v>17.917999999999999</v>
      </c>
      <c r="BR1107" s="372">
        <v>19.087</v>
      </c>
      <c r="BS1107" s="372">
        <v>21.335000000000001</v>
      </c>
    </row>
    <row r="1108" spans="1:71" x14ac:dyDescent="0.2">
      <c r="A1108" s="265">
        <f t="shared" si="520"/>
        <v>14.157</v>
      </c>
      <c r="B1108" s="265">
        <f t="shared" si="521"/>
        <v>13.0185</v>
      </c>
      <c r="C1108" s="265">
        <f t="shared" si="498"/>
        <v>15.416499999999999</v>
      </c>
      <c r="D1108" s="265">
        <f t="shared" si="522"/>
        <v>1106</v>
      </c>
      <c r="E1108" s="373">
        <f t="shared" si="523"/>
        <v>36.336755646817245</v>
      </c>
      <c r="F1108" s="373">
        <f t="shared" si="524"/>
        <v>3.0280629705681039</v>
      </c>
      <c r="G1108" s="373">
        <f t="shared" si="525"/>
        <v>45.336755646817245</v>
      </c>
      <c r="H1108" s="374">
        <f t="shared" si="526"/>
        <v>0.99827866328003645</v>
      </c>
      <c r="I1108" s="374">
        <f t="shared" si="499"/>
        <v>0.97558253667727257</v>
      </c>
      <c r="J1108" s="374">
        <f t="shared" si="500"/>
        <v>0.97912463625257362</v>
      </c>
      <c r="K1108" s="265" cm="1">
        <f t="array" ref="K1108">$G1108^gamma_drug4/($G1108^gamma_drug4+(AGE_50_drug4+9)^gamma_drug4)</f>
        <v>1</v>
      </c>
      <c r="L1108" s="264">
        <f t="shared" si="501"/>
        <v>1106</v>
      </c>
      <c r="M1108" s="264">
        <f t="shared" si="502"/>
        <v>-0.19545000000000001</v>
      </c>
      <c r="N1108" s="264">
        <f t="shared" si="503"/>
        <v>14.156700000000001</v>
      </c>
      <c r="O1108" s="264">
        <f t="shared" si="504"/>
        <v>0.12537999999999999</v>
      </c>
      <c r="P1108" s="264">
        <f t="shared" si="505"/>
        <v>9.7475000000000005</v>
      </c>
      <c r="Q1108" s="264">
        <f t="shared" si="506"/>
        <v>10.663</v>
      </c>
      <c r="R1108" s="264">
        <f t="shared" si="507"/>
        <v>11.244499999999999</v>
      </c>
      <c r="S1108" s="264">
        <f t="shared" si="508"/>
        <v>11.567499999999999</v>
      </c>
      <c r="T1108" s="264">
        <f t="shared" si="509"/>
        <v>12.087</v>
      </c>
      <c r="U1108" s="264">
        <f t="shared" si="510"/>
        <v>12.452999999999999</v>
      </c>
      <c r="V1108" s="264">
        <f t="shared" si="511"/>
        <v>13.0185</v>
      </c>
      <c r="W1108" s="264">
        <f t="shared" si="512"/>
        <v>14.157</v>
      </c>
      <c r="X1108" s="264">
        <f t="shared" si="513"/>
        <v>15.416499999999999</v>
      </c>
      <c r="Y1108" s="264">
        <f t="shared" si="514"/>
        <v>16.148499999999999</v>
      </c>
      <c r="Z1108" s="264">
        <f t="shared" si="515"/>
        <v>16.667999999999999</v>
      </c>
      <c r="AA1108" s="264">
        <f t="shared" si="516"/>
        <v>17.4755</v>
      </c>
      <c r="AB1108" s="264">
        <f t="shared" si="517"/>
        <v>18.026</v>
      </c>
      <c r="AC1108" s="264">
        <f t="shared" si="518"/>
        <v>19.122999999999998</v>
      </c>
      <c r="AD1108" s="264">
        <f t="shared" si="519"/>
        <v>21.201000000000001</v>
      </c>
      <c r="AF1108" s="266">
        <v>1106</v>
      </c>
      <c r="AG1108" s="266">
        <v>-7.0300000000000001E-2</v>
      </c>
      <c r="AH1108" s="266">
        <v>14.399699999999999</v>
      </c>
      <c r="AI1108" s="266">
        <v>0.12134</v>
      </c>
      <c r="AJ1108" s="266">
        <v>9.9450000000000003</v>
      </c>
      <c r="AK1108" s="266">
        <v>10.888</v>
      </c>
      <c r="AL1108" s="266">
        <v>11.481999999999999</v>
      </c>
      <c r="AM1108" s="266">
        <v>11.811</v>
      </c>
      <c r="AN1108" s="266">
        <v>12.336</v>
      </c>
      <c r="AO1108" s="266">
        <v>12.705</v>
      </c>
      <c r="AP1108" s="266">
        <v>13.271000000000001</v>
      </c>
      <c r="AQ1108" s="266">
        <v>14.4</v>
      </c>
      <c r="AR1108" s="266">
        <v>15.631</v>
      </c>
      <c r="AS1108" s="266">
        <v>16.338999999999999</v>
      </c>
      <c r="AT1108" s="266">
        <v>16.837</v>
      </c>
      <c r="AU1108" s="266">
        <v>17.605</v>
      </c>
      <c r="AV1108" s="266">
        <v>18.125</v>
      </c>
      <c r="AW1108" s="266">
        <v>19.149999999999999</v>
      </c>
      <c r="AX1108" s="266">
        <v>21.056000000000001</v>
      </c>
      <c r="BA1108" s="372">
        <v>1106</v>
      </c>
      <c r="BB1108" s="372">
        <v>-0.3206</v>
      </c>
      <c r="BC1108" s="372">
        <v>13.9137</v>
      </c>
      <c r="BD1108" s="372">
        <v>0.12942000000000001</v>
      </c>
      <c r="BE1108" s="372">
        <v>9.5500000000000007</v>
      </c>
      <c r="BF1108" s="372">
        <v>10.438000000000001</v>
      </c>
      <c r="BG1108" s="372">
        <v>11.007</v>
      </c>
      <c r="BH1108" s="372">
        <v>11.324</v>
      </c>
      <c r="BI1108" s="372">
        <v>11.837999999999999</v>
      </c>
      <c r="BJ1108" s="372">
        <v>12.201000000000001</v>
      </c>
      <c r="BK1108" s="372">
        <v>12.766</v>
      </c>
      <c r="BL1108" s="372">
        <v>13.914</v>
      </c>
      <c r="BM1108" s="372">
        <v>15.202</v>
      </c>
      <c r="BN1108" s="372">
        <v>15.958</v>
      </c>
      <c r="BO1108" s="372">
        <v>16.498999999999999</v>
      </c>
      <c r="BP1108" s="372">
        <v>17.346</v>
      </c>
      <c r="BQ1108" s="372">
        <v>17.927</v>
      </c>
      <c r="BR1108" s="372">
        <v>19.096</v>
      </c>
      <c r="BS1108" s="372">
        <v>21.346</v>
      </c>
    </row>
    <row r="1109" spans="1:71" x14ac:dyDescent="0.2">
      <c r="A1109" s="265">
        <f t="shared" si="520"/>
        <v>14.1625</v>
      </c>
      <c r="B1109" s="265">
        <f t="shared" si="521"/>
        <v>13.0235</v>
      </c>
      <c r="C1109" s="265">
        <f t="shared" si="498"/>
        <v>15.423500000000001</v>
      </c>
      <c r="D1109" s="265">
        <f t="shared" si="522"/>
        <v>1107</v>
      </c>
      <c r="E1109" s="373">
        <f t="shared" si="523"/>
        <v>36.369609856262834</v>
      </c>
      <c r="F1109" s="373">
        <f t="shared" si="524"/>
        <v>3.030800821355236</v>
      </c>
      <c r="G1109" s="373">
        <f t="shared" si="525"/>
        <v>45.369609856262834</v>
      </c>
      <c r="H1109" s="374">
        <f t="shared" si="526"/>
        <v>0.99828406968299765</v>
      </c>
      <c r="I1109" s="374">
        <f t="shared" si="499"/>
        <v>0.9756345965354446</v>
      </c>
      <c r="J1109" s="374">
        <f t="shared" si="500"/>
        <v>0.97916309868834328</v>
      </c>
      <c r="K1109" s="265" cm="1">
        <f t="array" ref="K1109">$G1109^gamma_drug4/($G1109^gamma_drug4+(AGE_50_drug4+9)^gamma_drug4)</f>
        <v>1</v>
      </c>
      <c r="L1109" s="264">
        <f t="shared" si="501"/>
        <v>1107</v>
      </c>
      <c r="M1109" s="264">
        <f t="shared" si="502"/>
        <v>-0.19555</v>
      </c>
      <c r="N1109" s="264">
        <f t="shared" si="503"/>
        <v>14.16255</v>
      </c>
      <c r="O1109" s="264">
        <f t="shared" si="504"/>
        <v>0.12539500000000001</v>
      </c>
      <c r="P1109" s="264">
        <f t="shared" si="505"/>
        <v>9.7515000000000001</v>
      </c>
      <c r="Q1109" s="264">
        <f t="shared" si="506"/>
        <v>10.667</v>
      </c>
      <c r="R1109" s="264">
        <f t="shared" si="507"/>
        <v>11.2485</v>
      </c>
      <c r="S1109" s="264">
        <f t="shared" si="508"/>
        <v>11.571999999999999</v>
      </c>
      <c r="T1109" s="264">
        <f t="shared" si="509"/>
        <v>12.091999999999999</v>
      </c>
      <c r="U1109" s="264">
        <f t="shared" si="510"/>
        <v>12.458500000000001</v>
      </c>
      <c r="V1109" s="264">
        <f t="shared" si="511"/>
        <v>13.0235</v>
      </c>
      <c r="W1109" s="264">
        <f t="shared" si="512"/>
        <v>14.1625</v>
      </c>
      <c r="X1109" s="264">
        <f t="shared" si="513"/>
        <v>15.423500000000001</v>
      </c>
      <c r="Y1109" s="264">
        <f t="shared" si="514"/>
        <v>16.1555</v>
      </c>
      <c r="Z1109" s="264">
        <f t="shared" si="515"/>
        <v>16.675000000000001</v>
      </c>
      <c r="AA1109" s="264">
        <f t="shared" si="516"/>
        <v>17.482999999999997</v>
      </c>
      <c r="AB1109" s="264">
        <f t="shared" si="517"/>
        <v>18.033999999999999</v>
      </c>
      <c r="AC1109" s="264">
        <f t="shared" si="518"/>
        <v>19.132000000000001</v>
      </c>
      <c r="AD1109" s="264">
        <f t="shared" si="519"/>
        <v>21.211500000000001</v>
      </c>
      <c r="AF1109" s="266">
        <v>1107</v>
      </c>
      <c r="AG1109" s="266">
        <v>-7.0400000000000004E-2</v>
      </c>
      <c r="AH1109" s="266">
        <v>14.405200000000001</v>
      </c>
      <c r="AI1109" s="266">
        <v>0.12135</v>
      </c>
      <c r="AJ1109" s="266">
        <v>9.9489999999999998</v>
      </c>
      <c r="AK1109" s="266">
        <v>10.891999999999999</v>
      </c>
      <c r="AL1109" s="266">
        <v>11.486000000000001</v>
      </c>
      <c r="AM1109" s="266">
        <v>11.815</v>
      </c>
      <c r="AN1109" s="266">
        <v>12.340999999999999</v>
      </c>
      <c r="AO1109" s="266">
        <v>12.71</v>
      </c>
      <c r="AP1109" s="266">
        <v>13.276</v>
      </c>
      <c r="AQ1109" s="266">
        <v>14.404999999999999</v>
      </c>
      <c r="AR1109" s="266">
        <v>15.638</v>
      </c>
      <c r="AS1109" s="266">
        <v>16.344999999999999</v>
      </c>
      <c r="AT1109" s="266">
        <v>16.843</v>
      </c>
      <c r="AU1109" s="266">
        <v>17.611999999999998</v>
      </c>
      <c r="AV1109" s="266">
        <v>18.132000000000001</v>
      </c>
      <c r="AW1109" s="266">
        <v>19.158000000000001</v>
      </c>
      <c r="AX1109" s="266">
        <v>21.065000000000001</v>
      </c>
      <c r="BA1109" s="372">
        <v>1107</v>
      </c>
      <c r="BB1109" s="372">
        <v>-0.32069999999999999</v>
      </c>
      <c r="BC1109" s="372">
        <v>13.9199</v>
      </c>
      <c r="BD1109" s="372">
        <v>0.12944</v>
      </c>
      <c r="BE1109" s="372">
        <v>9.5540000000000003</v>
      </c>
      <c r="BF1109" s="372">
        <v>10.442</v>
      </c>
      <c r="BG1109" s="372">
        <v>11.010999999999999</v>
      </c>
      <c r="BH1109" s="372">
        <v>11.329000000000001</v>
      </c>
      <c r="BI1109" s="372">
        <v>11.843</v>
      </c>
      <c r="BJ1109" s="372">
        <v>12.207000000000001</v>
      </c>
      <c r="BK1109" s="372">
        <v>12.771000000000001</v>
      </c>
      <c r="BL1109" s="372">
        <v>13.92</v>
      </c>
      <c r="BM1109" s="372">
        <v>15.209</v>
      </c>
      <c r="BN1109" s="372">
        <v>15.965999999999999</v>
      </c>
      <c r="BO1109" s="372">
        <v>16.507000000000001</v>
      </c>
      <c r="BP1109" s="372">
        <v>17.353999999999999</v>
      </c>
      <c r="BQ1109" s="372">
        <v>17.936</v>
      </c>
      <c r="BR1109" s="372">
        <v>19.106000000000002</v>
      </c>
      <c r="BS1109" s="372">
        <v>21.358000000000001</v>
      </c>
    </row>
    <row r="1110" spans="1:71" x14ac:dyDescent="0.2">
      <c r="A1110" s="265">
        <f t="shared" si="520"/>
        <v>14.1685</v>
      </c>
      <c r="B1110" s="265">
        <f t="shared" si="521"/>
        <v>13.029</v>
      </c>
      <c r="C1110" s="265">
        <f t="shared" si="498"/>
        <v>15.43</v>
      </c>
      <c r="D1110" s="265">
        <f t="shared" si="522"/>
        <v>1108</v>
      </c>
      <c r="E1110" s="373">
        <f t="shared" si="523"/>
        <v>36.402464065708422</v>
      </c>
      <c r="F1110" s="373">
        <f t="shared" si="524"/>
        <v>3.0335386721423681</v>
      </c>
      <c r="G1110" s="373">
        <f t="shared" si="525"/>
        <v>45.402464065708422</v>
      </c>
      <c r="H1110" s="374">
        <f t="shared" si="526"/>
        <v>0.99828945523931667</v>
      </c>
      <c r="I1110" s="374">
        <f t="shared" si="499"/>
        <v>0.97568651059648914</v>
      </c>
      <c r="J1110" s="374">
        <f t="shared" si="500"/>
        <v>0.97920146399612606</v>
      </c>
      <c r="K1110" s="265" cm="1">
        <f t="array" ref="K1110">$G1110^gamma_drug4/($G1110^gamma_drug4+(AGE_50_drug4+9)^gamma_drug4)</f>
        <v>1</v>
      </c>
      <c r="L1110" s="264">
        <f t="shared" si="501"/>
        <v>1108</v>
      </c>
      <c r="M1110" s="264">
        <f t="shared" si="502"/>
        <v>-0.1956</v>
      </c>
      <c r="N1110" s="264">
        <f t="shared" si="503"/>
        <v>14.16845</v>
      </c>
      <c r="O1110" s="264">
        <f t="shared" si="504"/>
        <v>0.125415</v>
      </c>
      <c r="P1110" s="264">
        <f t="shared" si="505"/>
        <v>9.754999999999999</v>
      </c>
      <c r="Q1110" s="264">
        <f t="shared" si="506"/>
        <v>10.670999999999999</v>
      </c>
      <c r="R1110" s="264">
        <f t="shared" si="507"/>
        <v>11.253499999999999</v>
      </c>
      <c r="S1110" s="264">
        <f t="shared" si="508"/>
        <v>11.576499999999999</v>
      </c>
      <c r="T1110" s="264">
        <f t="shared" si="509"/>
        <v>12.096500000000001</v>
      </c>
      <c r="U1110" s="264">
        <f t="shared" si="510"/>
        <v>12.463000000000001</v>
      </c>
      <c r="V1110" s="264">
        <f t="shared" si="511"/>
        <v>13.029</v>
      </c>
      <c r="W1110" s="264">
        <f t="shared" si="512"/>
        <v>14.1685</v>
      </c>
      <c r="X1110" s="264">
        <f t="shared" si="513"/>
        <v>15.43</v>
      </c>
      <c r="Y1110" s="264">
        <f t="shared" si="514"/>
        <v>16.162500000000001</v>
      </c>
      <c r="Z1110" s="264">
        <f t="shared" si="515"/>
        <v>16.682500000000001</v>
      </c>
      <c r="AA1110" s="264">
        <f t="shared" si="516"/>
        <v>17.491500000000002</v>
      </c>
      <c r="AB1110" s="264">
        <f t="shared" si="517"/>
        <v>18.0425</v>
      </c>
      <c r="AC1110" s="264">
        <f t="shared" si="518"/>
        <v>19.140999999999998</v>
      </c>
      <c r="AD1110" s="264">
        <f t="shared" si="519"/>
        <v>21.222000000000001</v>
      </c>
      <c r="AF1110" s="266">
        <v>1108</v>
      </c>
      <c r="AG1110" s="266">
        <v>-7.0499999999999993E-2</v>
      </c>
      <c r="AH1110" s="266">
        <v>14.4108</v>
      </c>
      <c r="AI1110" s="266">
        <v>0.12137000000000001</v>
      </c>
      <c r="AJ1110" s="266">
        <v>9.952</v>
      </c>
      <c r="AK1110" s="266">
        <v>10.896000000000001</v>
      </c>
      <c r="AL1110" s="266">
        <v>11.491</v>
      </c>
      <c r="AM1110" s="266">
        <v>11.819000000000001</v>
      </c>
      <c r="AN1110" s="266">
        <v>12.345000000000001</v>
      </c>
      <c r="AO1110" s="266">
        <v>12.714</v>
      </c>
      <c r="AP1110" s="266">
        <v>13.281000000000001</v>
      </c>
      <c r="AQ1110" s="266">
        <v>14.411</v>
      </c>
      <c r="AR1110" s="266">
        <v>15.644</v>
      </c>
      <c r="AS1110" s="266">
        <v>16.352</v>
      </c>
      <c r="AT1110" s="266">
        <v>16.850000000000001</v>
      </c>
      <c r="AU1110" s="266">
        <v>17.62</v>
      </c>
      <c r="AV1110" s="266">
        <v>18.14</v>
      </c>
      <c r="AW1110" s="266">
        <v>19.167000000000002</v>
      </c>
      <c r="AX1110" s="266">
        <v>21.074999999999999</v>
      </c>
      <c r="BA1110" s="372">
        <v>1108</v>
      </c>
      <c r="BB1110" s="372">
        <v>-0.32069999999999999</v>
      </c>
      <c r="BC1110" s="372">
        <v>13.9261</v>
      </c>
      <c r="BD1110" s="372">
        <v>0.12945999999999999</v>
      </c>
      <c r="BE1110" s="372">
        <v>9.5579999999999998</v>
      </c>
      <c r="BF1110" s="372">
        <v>10.446</v>
      </c>
      <c r="BG1110" s="372">
        <v>11.016</v>
      </c>
      <c r="BH1110" s="372">
        <v>11.334</v>
      </c>
      <c r="BI1110" s="372">
        <v>11.848000000000001</v>
      </c>
      <c r="BJ1110" s="372">
        <v>12.212</v>
      </c>
      <c r="BK1110" s="372">
        <v>12.776999999999999</v>
      </c>
      <c r="BL1110" s="372">
        <v>13.926</v>
      </c>
      <c r="BM1110" s="372">
        <v>15.215999999999999</v>
      </c>
      <c r="BN1110" s="372">
        <v>15.973000000000001</v>
      </c>
      <c r="BO1110" s="372">
        <v>16.515000000000001</v>
      </c>
      <c r="BP1110" s="372">
        <v>17.363</v>
      </c>
      <c r="BQ1110" s="372">
        <v>17.945</v>
      </c>
      <c r="BR1110" s="372">
        <v>19.114999999999998</v>
      </c>
      <c r="BS1110" s="372">
        <v>21.369</v>
      </c>
    </row>
    <row r="1111" spans="1:71" x14ac:dyDescent="0.2">
      <c r="A1111" s="265">
        <f t="shared" si="520"/>
        <v>14.173999999999999</v>
      </c>
      <c r="B1111" s="265">
        <f t="shared" si="521"/>
        <v>13.033999999999999</v>
      </c>
      <c r="C1111" s="265">
        <f t="shared" si="498"/>
        <v>15.436500000000001</v>
      </c>
      <c r="D1111" s="265">
        <f t="shared" si="522"/>
        <v>1109</v>
      </c>
      <c r="E1111" s="373">
        <f t="shared" si="523"/>
        <v>36.435318275154003</v>
      </c>
      <c r="F1111" s="373">
        <f t="shared" si="524"/>
        <v>3.0362765229295001</v>
      </c>
      <c r="G1111" s="373">
        <f t="shared" si="525"/>
        <v>45.435318275154003</v>
      </c>
      <c r="H1111" s="374">
        <f t="shared" si="526"/>
        <v>0.99829482004419257</v>
      </c>
      <c r="I1111" s="374">
        <f t="shared" si="499"/>
        <v>0.9757382793620335</v>
      </c>
      <c r="J1111" s="374">
        <f t="shared" si="500"/>
        <v>0.97923973248568941</v>
      </c>
      <c r="K1111" s="265" cm="1">
        <f t="array" ref="K1111">$G1111^gamma_drug4/($G1111^gamma_drug4+(AGE_50_drug4+9)^gamma_drug4)</f>
        <v>1</v>
      </c>
      <c r="L1111" s="264">
        <f t="shared" si="501"/>
        <v>1109</v>
      </c>
      <c r="M1111" s="264">
        <f t="shared" si="502"/>
        <v>-0.19574999999999998</v>
      </c>
      <c r="N1111" s="264">
        <f t="shared" si="503"/>
        <v>14.174250000000001</v>
      </c>
      <c r="O1111" s="264">
        <f t="shared" si="504"/>
        <v>0.12543500000000002</v>
      </c>
      <c r="P1111" s="264">
        <f t="shared" si="505"/>
        <v>9.7584999999999997</v>
      </c>
      <c r="Q1111" s="264">
        <f t="shared" si="506"/>
        <v>10.6755</v>
      </c>
      <c r="R1111" s="264">
        <f t="shared" si="507"/>
        <v>11.2575</v>
      </c>
      <c r="S1111" s="264">
        <f t="shared" si="508"/>
        <v>11.580500000000001</v>
      </c>
      <c r="T1111" s="264">
        <f t="shared" si="509"/>
        <v>12.100999999999999</v>
      </c>
      <c r="U1111" s="264">
        <f t="shared" si="510"/>
        <v>12.468</v>
      </c>
      <c r="V1111" s="264">
        <f t="shared" si="511"/>
        <v>13.033999999999999</v>
      </c>
      <c r="W1111" s="264">
        <f t="shared" si="512"/>
        <v>14.173999999999999</v>
      </c>
      <c r="X1111" s="264">
        <f t="shared" si="513"/>
        <v>15.436500000000001</v>
      </c>
      <c r="Y1111" s="264">
        <f t="shared" si="514"/>
        <v>16.169499999999999</v>
      </c>
      <c r="Z1111" s="264">
        <f t="shared" si="515"/>
        <v>16.689499999999999</v>
      </c>
      <c r="AA1111" s="264">
        <f t="shared" si="516"/>
        <v>17.498999999999999</v>
      </c>
      <c r="AB1111" s="264">
        <f t="shared" si="517"/>
        <v>18.049999999999997</v>
      </c>
      <c r="AC1111" s="264">
        <f t="shared" si="518"/>
        <v>19.149999999999999</v>
      </c>
      <c r="AD1111" s="264">
        <f t="shared" si="519"/>
        <v>21.232500000000002</v>
      </c>
      <c r="AF1111" s="266">
        <v>1109</v>
      </c>
      <c r="AG1111" s="266">
        <v>-7.0699999999999999E-2</v>
      </c>
      <c r="AH1111" s="266">
        <v>14.4163</v>
      </c>
      <c r="AI1111" s="266">
        <v>0.12139</v>
      </c>
      <c r="AJ1111" s="266">
        <v>9.9550000000000001</v>
      </c>
      <c r="AK1111" s="266">
        <v>10.9</v>
      </c>
      <c r="AL1111" s="266">
        <v>11.494999999999999</v>
      </c>
      <c r="AM1111" s="266">
        <v>11.823</v>
      </c>
      <c r="AN1111" s="266">
        <v>12.35</v>
      </c>
      <c r="AO1111" s="266">
        <v>12.718999999999999</v>
      </c>
      <c r="AP1111" s="266">
        <v>13.286</v>
      </c>
      <c r="AQ1111" s="266">
        <v>14.416</v>
      </c>
      <c r="AR1111" s="266">
        <v>15.65</v>
      </c>
      <c r="AS1111" s="266">
        <v>16.358000000000001</v>
      </c>
      <c r="AT1111" s="266">
        <v>16.856999999999999</v>
      </c>
      <c r="AU1111" s="266">
        <v>17.626999999999999</v>
      </c>
      <c r="AV1111" s="266">
        <v>18.146999999999998</v>
      </c>
      <c r="AW1111" s="266">
        <v>19.175000000000001</v>
      </c>
      <c r="AX1111" s="266">
        <v>21.085000000000001</v>
      </c>
      <c r="BA1111" s="372">
        <v>1109</v>
      </c>
      <c r="BB1111" s="372">
        <v>-0.32079999999999997</v>
      </c>
      <c r="BC1111" s="372">
        <v>13.9322</v>
      </c>
      <c r="BD1111" s="372">
        <v>0.12948000000000001</v>
      </c>
      <c r="BE1111" s="372">
        <v>9.5619999999999994</v>
      </c>
      <c r="BF1111" s="372">
        <v>10.451000000000001</v>
      </c>
      <c r="BG1111" s="372">
        <v>11.02</v>
      </c>
      <c r="BH1111" s="372">
        <v>11.337999999999999</v>
      </c>
      <c r="BI1111" s="372">
        <v>11.852</v>
      </c>
      <c r="BJ1111" s="372">
        <v>12.217000000000001</v>
      </c>
      <c r="BK1111" s="372">
        <v>12.782</v>
      </c>
      <c r="BL1111" s="372">
        <v>13.932</v>
      </c>
      <c r="BM1111" s="372">
        <v>15.223000000000001</v>
      </c>
      <c r="BN1111" s="372">
        <v>15.981</v>
      </c>
      <c r="BO1111" s="372">
        <v>16.521999999999998</v>
      </c>
      <c r="BP1111" s="372">
        <v>17.370999999999999</v>
      </c>
      <c r="BQ1111" s="372">
        <v>17.952999999999999</v>
      </c>
      <c r="BR1111" s="372">
        <v>19.125</v>
      </c>
      <c r="BS1111" s="372">
        <v>21.38</v>
      </c>
    </row>
    <row r="1112" spans="1:71" x14ac:dyDescent="0.2">
      <c r="A1112" s="265">
        <f t="shared" si="520"/>
        <v>14.18</v>
      </c>
      <c r="B1112" s="265">
        <f t="shared" si="521"/>
        <v>13.0395</v>
      </c>
      <c r="C1112" s="265">
        <f t="shared" si="498"/>
        <v>15.443000000000001</v>
      </c>
      <c r="D1112" s="265">
        <f t="shared" si="522"/>
        <v>1110</v>
      </c>
      <c r="E1112" s="373">
        <f t="shared" si="523"/>
        <v>36.468172484599592</v>
      </c>
      <c r="F1112" s="373">
        <f t="shared" si="524"/>
        <v>3.0390143737166326</v>
      </c>
      <c r="G1112" s="373">
        <f t="shared" si="525"/>
        <v>45.468172484599592</v>
      </c>
      <c r="H1112" s="374">
        <f t="shared" si="526"/>
        <v>0.99830016419232226</v>
      </c>
      <c r="I1112" s="374">
        <f t="shared" si="499"/>
        <v>0.97578990333167648</v>
      </c>
      <c r="J1112" s="374">
        <f t="shared" si="500"/>
        <v>0.97927790446561447</v>
      </c>
      <c r="K1112" s="265" cm="1">
        <f t="array" ref="K1112">$G1112^gamma_drug4/($G1112^gamma_drug4+(AGE_50_drug4+9)^gamma_drug4)</f>
        <v>1</v>
      </c>
      <c r="L1112" s="264">
        <f t="shared" si="501"/>
        <v>1110</v>
      </c>
      <c r="M1112" s="264">
        <f t="shared" si="502"/>
        <v>-0.19579999999999997</v>
      </c>
      <c r="N1112" s="264">
        <f t="shared" si="503"/>
        <v>14.180099999999999</v>
      </c>
      <c r="O1112" s="264">
        <f t="shared" si="504"/>
        <v>0.12545999999999999</v>
      </c>
      <c r="P1112" s="264">
        <f t="shared" si="505"/>
        <v>9.7620000000000005</v>
      </c>
      <c r="Q1112" s="264">
        <f t="shared" si="506"/>
        <v>10.679500000000001</v>
      </c>
      <c r="R1112" s="264">
        <f t="shared" si="507"/>
        <v>11.2615</v>
      </c>
      <c r="S1112" s="264">
        <f t="shared" si="508"/>
        <v>11.5855</v>
      </c>
      <c r="T1112" s="264">
        <f t="shared" si="509"/>
        <v>12.105499999999999</v>
      </c>
      <c r="U1112" s="264">
        <f t="shared" si="510"/>
        <v>12.472999999999999</v>
      </c>
      <c r="V1112" s="264">
        <f t="shared" si="511"/>
        <v>13.0395</v>
      </c>
      <c r="W1112" s="264">
        <f t="shared" si="512"/>
        <v>14.18</v>
      </c>
      <c r="X1112" s="264">
        <f t="shared" si="513"/>
        <v>15.443000000000001</v>
      </c>
      <c r="Y1112" s="264">
        <f t="shared" si="514"/>
        <v>16.176499999999997</v>
      </c>
      <c r="Z1112" s="264">
        <f t="shared" si="515"/>
        <v>16.697000000000003</v>
      </c>
      <c r="AA1112" s="264">
        <f t="shared" si="516"/>
        <v>17.5075</v>
      </c>
      <c r="AB1112" s="264">
        <f t="shared" si="517"/>
        <v>18.058500000000002</v>
      </c>
      <c r="AC1112" s="264">
        <f t="shared" si="518"/>
        <v>19.158999999999999</v>
      </c>
      <c r="AD1112" s="264">
        <f t="shared" si="519"/>
        <v>21.2425</v>
      </c>
      <c r="AF1112" s="266">
        <v>1110</v>
      </c>
      <c r="AG1112" s="266">
        <v>-7.0800000000000002E-2</v>
      </c>
      <c r="AH1112" s="266">
        <v>14.421799999999999</v>
      </c>
      <c r="AI1112" s="266">
        <v>0.12141</v>
      </c>
      <c r="AJ1112" s="266">
        <v>9.9589999999999996</v>
      </c>
      <c r="AK1112" s="266">
        <v>10.904</v>
      </c>
      <c r="AL1112" s="266">
        <v>11.499000000000001</v>
      </c>
      <c r="AM1112" s="266">
        <v>11.827999999999999</v>
      </c>
      <c r="AN1112" s="266">
        <v>12.353999999999999</v>
      </c>
      <c r="AO1112" s="266">
        <v>12.724</v>
      </c>
      <c r="AP1112" s="266">
        <v>13.291</v>
      </c>
      <c r="AQ1112" s="266">
        <v>14.422000000000001</v>
      </c>
      <c r="AR1112" s="266">
        <v>15.656000000000001</v>
      </c>
      <c r="AS1112" s="266">
        <v>16.364999999999998</v>
      </c>
      <c r="AT1112" s="266">
        <v>16.864000000000001</v>
      </c>
      <c r="AU1112" s="266">
        <v>17.635000000000002</v>
      </c>
      <c r="AV1112" s="266">
        <v>18.155000000000001</v>
      </c>
      <c r="AW1112" s="266">
        <v>19.183</v>
      </c>
      <c r="AX1112" s="266">
        <v>21.094000000000001</v>
      </c>
      <c r="BA1112" s="372">
        <v>1110</v>
      </c>
      <c r="BB1112" s="372">
        <v>-0.32079999999999997</v>
      </c>
      <c r="BC1112" s="372">
        <v>13.9384</v>
      </c>
      <c r="BD1112" s="372">
        <v>0.12950999999999999</v>
      </c>
      <c r="BE1112" s="372">
        <v>9.5649999999999995</v>
      </c>
      <c r="BF1112" s="372">
        <v>10.455</v>
      </c>
      <c r="BG1112" s="372">
        <v>11.023999999999999</v>
      </c>
      <c r="BH1112" s="372">
        <v>11.343</v>
      </c>
      <c r="BI1112" s="372">
        <v>11.856999999999999</v>
      </c>
      <c r="BJ1112" s="372">
        <v>12.222</v>
      </c>
      <c r="BK1112" s="372">
        <v>12.788</v>
      </c>
      <c r="BL1112" s="372">
        <v>13.938000000000001</v>
      </c>
      <c r="BM1112" s="372">
        <v>15.23</v>
      </c>
      <c r="BN1112" s="372">
        <v>15.988</v>
      </c>
      <c r="BO1112" s="372">
        <v>16.53</v>
      </c>
      <c r="BP1112" s="372">
        <v>17.38</v>
      </c>
      <c r="BQ1112" s="372">
        <v>17.962</v>
      </c>
      <c r="BR1112" s="372">
        <v>19.135000000000002</v>
      </c>
      <c r="BS1112" s="372">
        <v>21.390999999999998</v>
      </c>
    </row>
    <row r="1113" spans="1:71" x14ac:dyDescent="0.2">
      <c r="A1113" s="265">
        <f t="shared" si="520"/>
        <v>14.186</v>
      </c>
      <c r="B1113" s="265">
        <f t="shared" si="521"/>
        <v>13.044499999999999</v>
      </c>
      <c r="C1113" s="265">
        <f t="shared" si="498"/>
        <v>15.4495</v>
      </c>
      <c r="D1113" s="265">
        <f t="shared" si="522"/>
        <v>1111</v>
      </c>
      <c r="E1113" s="373">
        <f t="shared" si="523"/>
        <v>36.501026694045173</v>
      </c>
      <c r="F1113" s="373">
        <f t="shared" si="524"/>
        <v>3.0417522245037647</v>
      </c>
      <c r="G1113" s="373">
        <f t="shared" si="525"/>
        <v>45.501026694045173</v>
      </c>
      <c r="H1113" s="374">
        <f t="shared" si="526"/>
        <v>0.99830548777790418</v>
      </c>
      <c r="I1113" s="374">
        <f t="shared" si="499"/>
        <v>0.97584138300299739</v>
      </c>
      <c r="J1113" s="374">
        <f t="shared" si="500"/>
        <v>0.97931598024330047</v>
      </c>
      <c r="K1113" s="265" cm="1">
        <f t="array" ref="K1113">$G1113^gamma_drug4/($G1113^gamma_drug4+(AGE_50_drug4+9)^gamma_drug4)</f>
        <v>1</v>
      </c>
      <c r="L1113" s="264">
        <f t="shared" si="501"/>
        <v>1111</v>
      </c>
      <c r="M1113" s="264">
        <f t="shared" si="502"/>
        <v>-0.19585</v>
      </c>
      <c r="N1113" s="264">
        <f t="shared" si="503"/>
        <v>14.186</v>
      </c>
      <c r="O1113" s="264">
        <f t="shared" si="504"/>
        <v>0.125475</v>
      </c>
      <c r="P1113" s="264">
        <f t="shared" si="505"/>
        <v>9.7654999999999994</v>
      </c>
      <c r="Q1113" s="264">
        <f t="shared" si="506"/>
        <v>10.683499999999999</v>
      </c>
      <c r="R1113" s="264">
        <f t="shared" si="507"/>
        <v>11.266</v>
      </c>
      <c r="S1113" s="264">
        <f t="shared" si="508"/>
        <v>11.59</v>
      </c>
      <c r="T1113" s="264">
        <f t="shared" si="509"/>
        <v>12.1105</v>
      </c>
      <c r="U1113" s="264">
        <f t="shared" si="510"/>
        <v>12.477499999999999</v>
      </c>
      <c r="V1113" s="264">
        <f t="shared" si="511"/>
        <v>13.044499999999999</v>
      </c>
      <c r="W1113" s="264">
        <f t="shared" si="512"/>
        <v>14.186</v>
      </c>
      <c r="X1113" s="264">
        <f t="shared" si="513"/>
        <v>15.4495</v>
      </c>
      <c r="Y1113" s="264">
        <f t="shared" si="514"/>
        <v>16.183499999999999</v>
      </c>
      <c r="Z1113" s="264">
        <f t="shared" si="515"/>
        <v>16.704499999999999</v>
      </c>
      <c r="AA1113" s="264">
        <f t="shared" si="516"/>
        <v>17.515000000000001</v>
      </c>
      <c r="AB1113" s="264">
        <f t="shared" si="517"/>
        <v>18.067</v>
      </c>
      <c r="AC1113" s="264">
        <f t="shared" si="518"/>
        <v>19.167499999999997</v>
      </c>
      <c r="AD1113" s="264">
        <f t="shared" si="519"/>
        <v>21.252500000000001</v>
      </c>
      <c r="AF1113" s="266">
        <v>1111</v>
      </c>
      <c r="AG1113" s="266">
        <v>-7.0900000000000005E-2</v>
      </c>
      <c r="AH1113" s="266">
        <v>14.4274</v>
      </c>
      <c r="AI1113" s="266">
        <v>0.12142</v>
      </c>
      <c r="AJ1113" s="266">
        <v>9.9619999999999997</v>
      </c>
      <c r="AK1113" s="266">
        <v>10.907999999999999</v>
      </c>
      <c r="AL1113" s="266">
        <v>11.503</v>
      </c>
      <c r="AM1113" s="266">
        <v>11.832000000000001</v>
      </c>
      <c r="AN1113" s="266">
        <v>12.359</v>
      </c>
      <c r="AO1113" s="266">
        <v>12.728</v>
      </c>
      <c r="AP1113" s="266">
        <v>13.295999999999999</v>
      </c>
      <c r="AQ1113" s="266">
        <v>14.427</v>
      </c>
      <c r="AR1113" s="266">
        <v>15.662000000000001</v>
      </c>
      <c r="AS1113" s="266">
        <v>16.370999999999999</v>
      </c>
      <c r="AT1113" s="266">
        <v>16.870999999999999</v>
      </c>
      <c r="AU1113" s="266">
        <v>17.641999999999999</v>
      </c>
      <c r="AV1113" s="266">
        <v>18.163</v>
      </c>
      <c r="AW1113" s="266">
        <v>19.190999999999999</v>
      </c>
      <c r="AX1113" s="266">
        <v>21.103000000000002</v>
      </c>
      <c r="BA1113" s="372">
        <v>1111</v>
      </c>
      <c r="BB1113" s="372">
        <v>-0.32079999999999997</v>
      </c>
      <c r="BC1113" s="372">
        <v>13.944599999999999</v>
      </c>
      <c r="BD1113" s="372">
        <v>0.12953000000000001</v>
      </c>
      <c r="BE1113" s="372">
        <v>9.5690000000000008</v>
      </c>
      <c r="BF1113" s="372">
        <v>10.459</v>
      </c>
      <c r="BG1113" s="372">
        <v>11.029</v>
      </c>
      <c r="BH1113" s="372">
        <v>11.348000000000001</v>
      </c>
      <c r="BI1113" s="372">
        <v>11.862</v>
      </c>
      <c r="BJ1113" s="372">
        <v>12.227</v>
      </c>
      <c r="BK1113" s="372">
        <v>12.792999999999999</v>
      </c>
      <c r="BL1113" s="372">
        <v>13.945</v>
      </c>
      <c r="BM1113" s="372">
        <v>15.237</v>
      </c>
      <c r="BN1113" s="372">
        <v>15.996</v>
      </c>
      <c r="BO1113" s="372">
        <v>16.538</v>
      </c>
      <c r="BP1113" s="372">
        <v>17.388000000000002</v>
      </c>
      <c r="BQ1113" s="372">
        <v>17.971</v>
      </c>
      <c r="BR1113" s="372">
        <v>19.143999999999998</v>
      </c>
      <c r="BS1113" s="372">
        <v>21.402000000000001</v>
      </c>
    </row>
    <row r="1114" spans="1:71" x14ac:dyDescent="0.2">
      <c r="A1114" s="265">
        <f t="shared" si="520"/>
        <v>14.192</v>
      </c>
      <c r="B1114" s="265">
        <f t="shared" si="521"/>
        <v>13.05</v>
      </c>
      <c r="C1114" s="265">
        <f t="shared" si="498"/>
        <v>15.4565</v>
      </c>
      <c r="D1114" s="265">
        <f t="shared" si="522"/>
        <v>1112</v>
      </c>
      <c r="E1114" s="373">
        <f t="shared" si="523"/>
        <v>36.533880903490761</v>
      </c>
      <c r="F1114" s="373">
        <f t="shared" si="524"/>
        <v>3.0444900752908968</v>
      </c>
      <c r="G1114" s="373">
        <f t="shared" si="525"/>
        <v>45.533880903490761</v>
      </c>
      <c r="H1114" s="374">
        <f t="shared" si="526"/>
        <v>0.99831079089464059</v>
      </c>
      <c r="I1114" s="374">
        <f t="shared" si="499"/>
        <v>0.97589271887156503</v>
      </c>
      <c r="J1114" s="374">
        <f t="shared" si="500"/>
        <v>0.97935396012497056</v>
      </c>
      <c r="K1114" s="265" cm="1">
        <f t="array" ref="K1114">$G1114^gamma_drug4/($G1114^gamma_drug4+(AGE_50_drug4+9)^gamma_drug4)</f>
        <v>1</v>
      </c>
      <c r="L1114" s="264">
        <f t="shared" si="501"/>
        <v>1112</v>
      </c>
      <c r="M1114" s="264">
        <f t="shared" si="502"/>
        <v>-0.19600000000000001</v>
      </c>
      <c r="N1114" s="264">
        <f t="shared" si="503"/>
        <v>14.191849999999999</v>
      </c>
      <c r="O1114" s="264">
        <f t="shared" si="504"/>
        <v>0.125495</v>
      </c>
      <c r="P1114" s="264">
        <f t="shared" si="505"/>
        <v>9.7695000000000007</v>
      </c>
      <c r="Q1114" s="264">
        <f t="shared" si="506"/>
        <v>10.686999999999999</v>
      </c>
      <c r="R1114" s="264">
        <f t="shared" si="507"/>
        <v>11.2705</v>
      </c>
      <c r="S1114" s="264">
        <f t="shared" si="508"/>
        <v>11.594000000000001</v>
      </c>
      <c r="T1114" s="264">
        <f t="shared" si="509"/>
        <v>12.115</v>
      </c>
      <c r="U1114" s="264">
        <f t="shared" si="510"/>
        <v>12.4825</v>
      </c>
      <c r="V1114" s="264">
        <f t="shared" si="511"/>
        <v>13.05</v>
      </c>
      <c r="W1114" s="264">
        <f t="shared" si="512"/>
        <v>14.192</v>
      </c>
      <c r="X1114" s="264">
        <f t="shared" si="513"/>
        <v>15.4565</v>
      </c>
      <c r="Y1114" s="264">
        <f t="shared" si="514"/>
        <v>16.1905</v>
      </c>
      <c r="Z1114" s="264">
        <f t="shared" si="515"/>
        <v>16.712</v>
      </c>
      <c r="AA1114" s="264">
        <f t="shared" si="516"/>
        <v>17.522500000000001</v>
      </c>
      <c r="AB1114" s="264">
        <f t="shared" si="517"/>
        <v>18.075000000000003</v>
      </c>
      <c r="AC1114" s="264">
        <f t="shared" si="518"/>
        <v>19.177</v>
      </c>
      <c r="AD1114" s="264">
        <f t="shared" si="519"/>
        <v>21.263500000000001</v>
      </c>
      <c r="AF1114" s="266">
        <v>1112</v>
      </c>
      <c r="AG1114" s="266">
        <v>-7.1099999999999997E-2</v>
      </c>
      <c r="AH1114" s="266">
        <v>14.4329</v>
      </c>
      <c r="AI1114" s="266">
        <v>0.12144000000000001</v>
      </c>
      <c r="AJ1114" s="266">
        <v>9.9659999999999993</v>
      </c>
      <c r="AK1114" s="266">
        <v>10.911</v>
      </c>
      <c r="AL1114" s="266">
        <v>11.507</v>
      </c>
      <c r="AM1114" s="266">
        <v>11.836</v>
      </c>
      <c r="AN1114" s="266">
        <v>12.363</v>
      </c>
      <c r="AO1114" s="266">
        <v>12.733000000000001</v>
      </c>
      <c r="AP1114" s="266">
        <v>13.301</v>
      </c>
      <c r="AQ1114" s="266">
        <v>14.433</v>
      </c>
      <c r="AR1114" s="266">
        <v>15.669</v>
      </c>
      <c r="AS1114" s="266">
        <v>16.378</v>
      </c>
      <c r="AT1114" s="266">
        <v>16.878</v>
      </c>
      <c r="AU1114" s="266">
        <v>17.649000000000001</v>
      </c>
      <c r="AV1114" s="266">
        <v>18.170000000000002</v>
      </c>
      <c r="AW1114" s="266">
        <v>19.2</v>
      </c>
      <c r="AX1114" s="266">
        <v>21.113</v>
      </c>
      <c r="BA1114" s="372">
        <v>1112</v>
      </c>
      <c r="BB1114" s="372">
        <v>-0.32090000000000002</v>
      </c>
      <c r="BC1114" s="372">
        <v>13.950799999999999</v>
      </c>
      <c r="BD1114" s="372">
        <v>0.12955</v>
      </c>
      <c r="BE1114" s="372">
        <v>9.5730000000000004</v>
      </c>
      <c r="BF1114" s="372">
        <v>10.462999999999999</v>
      </c>
      <c r="BG1114" s="372">
        <v>11.034000000000001</v>
      </c>
      <c r="BH1114" s="372">
        <v>11.352</v>
      </c>
      <c r="BI1114" s="372">
        <v>11.867000000000001</v>
      </c>
      <c r="BJ1114" s="372">
        <v>12.231999999999999</v>
      </c>
      <c r="BK1114" s="372">
        <v>12.798999999999999</v>
      </c>
      <c r="BL1114" s="372">
        <v>13.951000000000001</v>
      </c>
      <c r="BM1114" s="372">
        <v>15.244</v>
      </c>
      <c r="BN1114" s="372">
        <v>16.003</v>
      </c>
      <c r="BO1114" s="372">
        <v>16.545999999999999</v>
      </c>
      <c r="BP1114" s="372">
        <v>17.396000000000001</v>
      </c>
      <c r="BQ1114" s="372">
        <v>17.98</v>
      </c>
      <c r="BR1114" s="372">
        <v>19.154</v>
      </c>
      <c r="BS1114" s="372">
        <v>21.414000000000001</v>
      </c>
    </row>
    <row r="1115" spans="1:71" x14ac:dyDescent="0.2">
      <c r="A1115" s="265">
        <f t="shared" si="520"/>
        <v>14.197500000000002</v>
      </c>
      <c r="B1115" s="265">
        <f t="shared" si="521"/>
        <v>13.055</v>
      </c>
      <c r="C1115" s="265">
        <f t="shared" si="498"/>
        <v>15.463000000000001</v>
      </c>
      <c r="D1115" s="265">
        <f t="shared" si="522"/>
        <v>1113</v>
      </c>
      <c r="E1115" s="373">
        <f t="shared" si="523"/>
        <v>36.566735112936342</v>
      </c>
      <c r="F1115" s="373">
        <f t="shared" si="524"/>
        <v>3.0472279260780288</v>
      </c>
      <c r="G1115" s="373">
        <f t="shared" si="525"/>
        <v>45.566735112936342</v>
      </c>
      <c r="H1115" s="374">
        <f t="shared" si="526"/>
        <v>0.99831607363574093</v>
      </c>
      <c r="I1115" s="374">
        <f t="shared" si="499"/>
        <v>0.97594391143094761</v>
      </c>
      <c r="J1115" s="374">
        <f t="shared" si="500"/>
        <v>0.97939184441567695</v>
      </c>
      <c r="K1115" s="265" cm="1">
        <f t="array" ref="K1115">$G1115^gamma_drug4/($G1115^gamma_drug4+(AGE_50_drug4+9)^gamma_drug4)</f>
        <v>1</v>
      </c>
      <c r="L1115" s="264">
        <f t="shared" si="501"/>
        <v>1113</v>
      </c>
      <c r="M1115" s="264">
        <f t="shared" si="502"/>
        <v>-0.19605</v>
      </c>
      <c r="N1115" s="264">
        <f t="shared" si="503"/>
        <v>14.197700000000001</v>
      </c>
      <c r="O1115" s="264">
        <f t="shared" si="504"/>
        <v>0.12551499999999999</v>
      </c>
      <c r="P1115" s="264">
        <f t="shared" si="505"/>
        <v>9.7725000000000009</v>
      </c>
      <c r="Q1115" s="264">
        <f t="shared" si="506"/>
        <v>10.690999999999999</v>
      </c>
      <c r="R1115" s="264">
        <f t="shared" si="507"/>
        <v>11.2745</v>
      </c>
      <c r="S1115" s="264">
        <f t="shared" si="508"/>
        <v>11.5985</v>
      </c>
      <c r="T1115" s="264">
        <f t="shared" si="509"/>
        <v>12.120000000000001</v>
      </c>
      <c r="U1115" s="264">
        <f t="shared" si="510"/>
        <v>12.487500000000001</v>
      </c>
      <c r="V1115" s="264">
        <f t="shared" si="511"/>
        <v>13.055</v>
      </c>
      <c r="W1115" s="264">
        <f t="shared" si="512"/>
        <v>14.197500000000002</v>
      </c>
      <c r="X1115" s="264">
        <f t="shared" si="513"/>
        <v>15.463000000000001</v>
      </c>
      <c r="Y1115" s="264">
        <f t="shared" si="514"/>
        <v>16.198</v>
      </c>
      <c r="Z1115" s="264">
        <f t="shared" si="515"/>
        <v>16.7195</v>
      </c>
      <c r="AA1115" s="264">
        <f t="shared" si="516"/>
        <v>17.530999999999999</v>
      </c>
      <c r="AB1115" s="264">
        <f t="shared" si="517"/>
        <v>18.082999999999998</v>
      </c>
      <c r="AC1115" s="264">
        <f t="shared" si="518"/>
        <v>19.185499999999998</v>
      </c>
      <c r="AD1115" s="264">
        <f t="shared" si="519"/>
        <v>21.273499999999999</v>
      </c>
      <c r="AF1115" s="266">
        <v>1113</v>
      </c>
      <c r="AG1115" s="266">
        <v>-7.1199999999999999E-2</v>
      </c>
      <c r="AH1115" s="266">
        <v>14.4384</v>
      </c>
      <c r="AI1115" s="266">
        <v>0.12146</v>
      </c>
      <c r="AJ1115" s="266">
        <v>9.9689999999999994</v>
      </c>
      <c r="AK1115" s="266">
        <v>10.914999999999999</v>
      </c>
      <c r="AL1115" s="266">
        <v>11.510999999999999</v>
      </c>
      <c r="AM1115" s="266">
        <v>11.84</v>
      </c>
      <c r="AN1115" s="266">
        <v>12.368</v>
      </c>
      <c r="AO1115" s="266">
        <v>12.738</v>
      </c>
      <c r="AP1115" s="266">
        <v>13.305999999999999</v>
      </c>
      <c r="AQ1115" s="266">
        <v>14.438000000000001</v>
      </c>
      <c r="AR1115" s="266">
        <v>15.675000000000001</v>
      </c>
      <c r="AS1115" s="266">
        <v>16.385000000000002</v>
      </c>
      <c r="AT1115" s="266">
        <v>16.885000000000002</v>
      </c>
      <c r="AU1115" s="266">
        <v>17.657</v>
      </c>
      <c r="AV1115" s="266">
        <v>18.178000000000001</v>
      </c>
      <c r="AW1115" s="266">
        <v>19.207999999999998</v>
      </c>
      <c r="AX1115" s="266">
        <v>21.122</v>
      </c>
      <c r="BA1115" s="372">
        <v>1113</v>
      </c>
      <c r="BB1115" s="372">
        <v>-0.32090000000000002</v>
      </c>
      <c r="BC1115" s="372">
        <v>13.957000000000001</v>
      </c>
      <c r="BD1115" s="372">
        <v>0.12956999999999999</v>
      </c>
      <c r="BE1115" s="372">
        <v>9.5760000000000005</v>
      </c>
      <c r="BF1115" s="372">
        <v>10.467000000000001</v>
      </c>
      <c r="BG1115" s="372">
        <v>11.038</v>
      </c>
      <c r="BH1115" s="372">
        <v>11.356999999999999</v>
      </c>
      <c r="BI1115" s="372">
        <v>11.872</v>
      </c>
      <c r="BJ1115" s="372">
        <v>12.237</v>
      </c>
      <c r="BK1115" s="372">
        <v>12.804</v>
      </c>
      <c r="BL1115" s="372">
        <v>13.957000000000001</v>
      </c>
      <c r="BM1115" s="372">
        <v>15.250999999999999</v>
      </c>
      <c r="BN1115" s="372">
        <v>16.010999999999999</v>
      </c>
      <c r="BO1115" s="372">
        <v>16.553999999999998</v>
      </c>
      <c r="BP1115" s="372">
        <v>17.405000000000001</v>
      </c>
      <c r="BQ1115" s="372">
        <v>17.988</v>
      </c>
      <c r="BR1115" s="372">
        <v>19.163</v>
      </c>
      <c r="BS1115" s="372">
        <v>21.425000000000001</v>
      </c>
    </row>
    <row r="1116" spans="1:71" x14ac:dyDescent="0.2">
      <c r="A1116" s="265">
        <f t="shared" si="520"/>
        <v>14.2035</v>
      </c>
      <c r="B1116" s="265">
        <f t="shared" si="521"/>
        <v>13.060500000000001</v>
      </c>
      <c r="C1116" s="265">
        <f t="shared" si="498"/>
        <v>15.4695</v>
      </c>
      <c r="D1116" s="265">
        <f t="shared" si="522"/>
        <v>1114</v>
      </c>
      <c r="E1116" s="373">
        <f t="shared" si="523"/>
        <v>36.599589322381931</v>
      </c>
      <c r="F1116" s="373">
        <f t="shared" si="524"/>
        <v>3.0499657768651609</v>
      </c>
      <c r="G1116" s="373">
        <f t="shared" si="525"/>
        <v>45.599589322381931</v>
      </c>
      <c r="H1116" s="374">
        <f t="shared" si="526"/>
        <v>0.99832133609392459</v>
      </c>
      <c r="I1116" s="374">
        <f t="shared" si="499"/>
        <v>0.97599496117272166</v>
      </c>
      <c r="J1116" s="374">
        <f t="shared" si="500"/>
        <v>0.97942963341930567</v>
      </c>
      <c r="K1116" s="265" cm="1">
        <f t="array" ref="K1116">$G1116^gamma_drug4/($G1116^gamma_drug4+(AGE_50_drug4+9)^gamma_drug4)</f>
        <v>1</v>
      </c>
      <c r="L1116" s="264">
        <f t="shared" si="501"/>
        <v>1114</v>
      </c>
      <c r="M1116" s="264">
        <f t="shared" si="502"/>
        <v>-0.19614999999999999</v>
      </c>
      <c r="N1116" s="264">
        <f t="shared" si="503"/>
        <v>14.20355</v>
      </c>
      <c r="O1116" s="264">
        <f t="shared" si="504"/>
        <v>0.12553500000000001</v>
      </c>
      <c r="P1116" s="264">
        <f t="shared" si="505"/>
        <v>9.7765000000000004</v>
      </c>
      <c r="Q1116" s="264">
        <f t="shared" si="506"/>
        <v>10.695</v>
      </c>
      <c r="R1116" s="264">
        <f t="shared" si="507"/>
        <v>11.278500000000001</v>
      </c>
      <c r="S1116" s="264">
        <f t="shared" si="508"/>
        <v>11.603000000000002</v>
      </c>
      <c r="T1116" s="264">
        <f t="shared" si="509"/>
        <v>12.124500000000001</v>
      </c>
      <c r="U1116" s="264">
        <f t="shared" si="510"/>
        <v>12.4925</v>
      </c>
      <c r="V1116" s="264">
        <f t="shared" si="511"/>
        <v>13.060500000000001</v>
      </c>
      <c r="W1116" s="264">
        <f t="shared" si="512"/>
        <v>14.2035</v>
      </c>
      <c r="X1116" s="264">
        <f t="shared" si="513"/>
        <v>15.4695</v>
      </c>
      <c r="Y1116" s="264">
        <f t="shared" si="514"/>
        <v>16.204499999999999</v>
      </c>
      <c r="Z1116" s="264">
        <f t="shared" si="515"/>
        <v>16.727</v>
      </c>
      <c r="AA1116" s="264">
        <f t="shared" si="516"/>
        <v>17.538499999999999</v>
      </c>
      <c r="AB1116" s="264">
        <f t="shared" si="517"/>
        <v>18.0915</v>
      </c>
      <c r="AC1116" s="264">
        <f t="shared" si="518"/>
        <v>19.194499999999998</v>
      </c>
      <c r="AD1116" s="264">
        <f t="shared" si="519"/>
        <v>21.283999999999999</v>
      </c>
      <c r="AF1116" s="266">
        <v>1114</v>
      </c>
      <c r="AG1116" s="266">
        <v>-7.1300000000000002E-2</v>
      </c>
      <c r="AH1116" s="266">
        <v>14.443899999999999</v>
      </c>
      <c r="AI1116" s="266">
        <v>0.12146999999999999</v>
      </c>
      <c r="AJ1116" s="266">
        <v>9.9730000000000008</v>
      </c>
      <c r="AK1116" s="266">
        <v>10.919</v>
      </c>
      <c r="AL1116" s="266">
        <v>11.515000000000001</v>
      </c>
      <c r="AM1116" s="266">
        <v>11.845000000000001</v>
      </c>
      <c r="AN1116" s="266">
        <v>12.372</v>
      </c>
      <c r="AO1116" s="266">
        <v>12.742000000000001</v>
      </c>
      <c r="AP1116" s="266">
        <v>13.311</v>
      </c>
      <c r="AQ1116" s="266">
        <v>14.444000000000001</v>
      </c>
      <c r="AR1116" s="266">
        <v>15.680999999999999</v>
      </c>
      <c r="AS1116" s="266">
        <v>16.390999999999998</v>
      </c>
      <c r="AT1116" s="266">
        <v>16.891999999999999</v>
      </c>
      <c r="AU1116" s="266">
        <v>17.664000000000001</v>
      </c>
      <c r="AV1116" s="266">
        <v>18.184999999999999</v>
      </c>
      <c r="AW1116" s="266">
        <v>19.216000000000001</v>
      </c>
      <c r="AX1116" s="266">
        <v>21.131</v>
      </c>
      <c r="BA1116" s="372">
        <v>1114</v>
      </c>
      <c r="BB1116" s="372">
        <v>-0.32100000000000001</v>
      </c>
      <c r="BC1116" s="372">
        <v>13.963200000000001</v>
      </c>
      <c r="BD1116" s="372">
        <v>0.12959999999999999</v>
      </c>
      <c r="BE1116" s="372">
        <v>9.58</v>
      </c>
      <c r="BF1116" s="372">
        <v>10.471</v>
      </c>
      <c r="BG1116" s="372">
        <v>11.042</v>
      </c>
      <c r="BH1116" s="372">
        <v>11.361000000000001</v>
      </c>
      <c r="BI1116" s="372">
        <v>11.877000000000001</v>
      </c>
      <c r="BJ1116" s="372">
        <v>12.243</v>
      </c>
      <c r="BK1116" s="372">
        <v>12.81</v>
      </c>
      <c r="BL1116" s="372">
        <v>13.962999999999999</v>
      </c>
      <c r="BM1116" s="372">
        <v>15.257999999999999</v>
      </c>
      <c r="BN1116" s="372">
        <v>16.018000000000001</v>
      </c>
      <c r="BO1116" s="372">
        <v>16.562000000000001</v>
      </c>
      <c r="BP1116" s="372">
        <v>17.413</v>
      </c>
      <c r="BQ1116" s="372">
        <v>17.998000000000001</v>
      </c>
      <c r="BR1116" s="372">
        <v>19.172999999999998</v>
      </c>
      <c r="BS1116" s="372">
        <v>21.437000000000001</v>
      </c>
    </row>
    <row r="1117" spans="1:71" x14ac:dyDescent="0.2">
      <c r="A1117" s="265">
        <f t="shared" si="520"/>
        <v>14.209499999999998</v>
      </c>
      <c r="B1117" s="265">
        <f t="shared" si="521"/>
        <v>13.0655</v>
      </c>
      <c r="C1117" s="265">
        <f t="shared" si="498"/>
        <v>15.475999999999999</v>
      </c>
      <c r="D1117" s="265">
        <f t="shared" si="522"/>
        <v>1115</v>
      </c>
      <c r="E1117" s="373">
        <f t="shared" si="523"/>
        <v>36.632443531827512</v>
      </c>
      <c r="F1117" s="373">
        <f t="shared" si="524"/>
        <v>3.052703627652293</v>
      </c>
      <c r="G1117" s="373">
        <f t="shared" si="525"/>
        <v>45.632443531827512</v>
      </c>
      <c r="H1117" s="374">
        <f t="shared" si="526"/>
        <v>0.99832657836142391</v>
      </c>
      <c r="I1117" s="374">
        <f t="shared" si="499"/>
        <v>0.97604586858648079</v>
      </c>
      <c r="J1117" s="374">
        <f t="shared" si="500"/>
        <v>0.97946732743858245</v>
      </c>
      <c r="K1117" s="265" cm="1">
        <f t="array" ref="K1117">$G1117^gamma_drug4/($G1117^gamma_drug4+(AGE_50_drug4+9)^gamma_drug4)</f>
        <v>1</v>
      </c>
      <c r="L1117" s="264">
        <f t="shared" si="501"/>
        <v>1115</v>
      </c>
      <c r="M1117" s="264">
        <f t="shared" si="502"/>
        <v>-0.19625000000000001</v>
      </c>
      <c r="N1117" s="264">
        <f t="shared" si="503"/>
        <v>14.2094</v>
      </c>
      <c r="O1117" s="264">
        <f t="shared" si="504"/>
        <v>0.125555</v>
      </c>
      <c r="P1117" s="264">
        <f t="shared" si="505"/>
        <v>9.7800000000000011</v>
      </c>
      <c r="Q1117" s="264">
        <f t="shared" si="506"/>
        <v>10.699</v>
      </c>
      <c r="R1117" s="264">
        <f t="shared" si="507"/>
        <v>11.283000000000001</v>
      </c>
      <c r="S1117" s="264">
        <f t="shared" si="508"/>
        <v>11.6075</v>
      </c>
      <c r="T1117" s="264">
        <f t="shared" si="509"/>
        <v>12.1295</v>
      </c>
      <c r="U1117" s="264">
        <f t="shared" si="510"/>
        <v>12.497499999999999</v>
      </c>
      <c r="V1117" s="264">
        <f t="shared" si="511"/>
        <v>13.0655</v>
      </c>
      <c r="W1117" s="264">
        <f t="shared" si="512"/>
        <v>14.209499999999998</v>
      </c>
      <c r="X1117" s="264">
        <f t="shared" si="513"/>
        <v>15.475999999999999</v>
      </c>
      <c r="Y1117" s="264">
        <f t="shared" si="514"/>
        <v>16.212</v>
      </c>
      <c r="Z1117" s="264">
        <f t="shared" si="515"/>
        <v>16.734500000000001</v>
      </c>
      <c r="AA1117" s="264">
        <f t="shared" si="516"/>
        <v>17.546500000000002</v>
      </c>
      <c r="AB1117" s="264">
        <f t="shared" si="517"/>
        <v>18.099499999999999</v>
      </c>
      <c r="AC1117" s="264">
        <f t="shared" si="518"/>
        <v>19.203499999999998</v>
      </c>
      <c r="AD1117" s="264">
        <f t="shared" si="519"/>
        <v>21.294499999999999</v>
      </c>
      <c r="AF1117" s="266">
        <v>1115</v>
      </c>
      <c r="AG1117" s="266">
        <v>-7.1499999999999994E-2</v>
      </c>
      <c r="AH1117" s="266">
        <v>14.4495</v>
      </c>
      <c r="AI1117" s="266">
        <v>0.12149</v>
      </c>
      <c r="AJ1117" s="266">
        <v>9.9760000000000009</v>
      </c>
      <c r="AK1117" s="266">
        <v>10.923</v>
      </c>
      <c r="AL1117" s="266">
        <v>11.519</v>
      </c>
      <c r="AM1117" s="266">
        <v>11.849</v>
      </c>
      <c r="AN1117" s="266">
        <v>12.377000000000001</v>
      </c>
      <c r="AO1117" s="266">
        <v>12.747</v>
      </c>
      <c r="AP1117" s="266">
        <v>13.316000000000001</v>
      </c>
      <c r="AQ1117" s="266">
        <v>14.45</v>
      </c>
      <c r="AR1117" s="266">
        <v>15.686999999999999</v>
      </c>
      <c r="AS1117" s="266">
        <v>16.398</v>
      </c>
      <c r="AT1117" s="266">
        <v>16.899000000000001</v>
      </c>
      <c r="AU1117" s="266">
        <v>17.670999999999999</v>
      </c>
      <c r="AV1117" s="266">
        <v>18.193000000000001</v>
      </c>
      <c r="AW1117" s="266">
        <v>19.224</v>
      </c>
      <c r="AX1117" s="266">
        <v>21.140999999999998</v>
      </c>
      <c r="BA1117" s="372">
        <v>1115</v>
      </c>
      <c r="BB1117" s="372">
        <v>-0.32100000000000001</v>
      </c>
      <c r="BC1117" s="372">
        <v>13.9693</v>
      </c>
      <c r="BD1117" s="372">
        <v>0.12962000000000001</v>
      </c>
      <c r="BE1117" s="372">
        <v>9.5839999999999996</v>
      </c>
      <c r="BF1117" s="372">
        <v>10.475</v>
      </c>
      <c r="BG1117" s="372">
        <v>11.047000000000001</v>
      </c>
      <c r="BH1117" s="372">
        <v>11.366</v>
      </c>
      <c r="BI1117" s="372">
        <v>11.882</v>
      </c>
      <c r="BJ1117" s="372">
        <v>12.247999999999999</v>
      </c>
      <c r="BK1117" s="372">
        <v>12.815</v>
      </c>
      <c r="BL1117" s="372">
        <v>13.968999999999999</v>
      </c>
      <c r="BM1117" s="372">
        <v>15.265000000000001</v>
      </c>
      <c r="BN1117" s="372">
        <v>16.026</v>
      </c>
      <c r="BO1117" s="372">
        <v>16.57</v>
      </c>
      <c r="BP1117" s="372">
        <v>17.422000000000001</v>
      </c>
      <c r="BQ1117" s="372">
        <v>18.006</v>
      </c>
      <c r="BR1117" s="372">
        <v>19.183</v>
      </c>
      <c r="BS1117" s="372">
        <v>21.448</v>
      </c>
    </row>
    <row r="1118" spans="1:71" x14ac:dyDescent="0.2">
      <c r="A1118" s="265">
        <f t="shared" si="520"/>
        <v>14.2155</v>
      </c>
      <c r="B1118" s="265">
        <f t="shared" si="521"/>
        <v>13.071</v>
      </c>
      <c r="C1118" s="265">
        <f t="shared" si="498"/>
        <v>15.4825</v>
      </c>
      <c r="D1118" s="265">
        <f t="shared" si="522"/>
        <v>1116</v>
      </c>
      <c r="E1118" s="373">
        <f t="shared" si="523"/>
        <v>36.6652977412731</v>
      </c>
      <c r="F1118" s="373">
        <f t="shared" si="524"/>
        <v>3.055441478439425</v>
      </c>
      <c r="G1118" s="373">
        <f t="shared" si="525"/>
        <v>45.6652977412731</v>
      </c>
      <c r="H1118" s="374">
        <f t="shared" si="526"/>
        <v>0.99833180052998705</v>
      </c>
      <c r="I1118" s="374">
        <f t="shared" si="499"/>
        <v>0.97609663415984527</v>
      </c>
      <c r="J1118" s="374">
        <f t="shared" si="500"/>
        <v>0.97950492677507739</v>
      </c>
      <c r="K1118" s="265" cm="1">
        <f t="array" ref="K1118">$G1118^gamma_drug4/($G1118^gamma_drug4+(AGE_50_drug4+9)^gamma_drug4)</f>
        <v>1</v>
      </c>
      <c r="L1118" s="264">
        <f t="shared" si="501"/>
        <v>1116</v>
      </c>
      <c r="M1118" s="264">
        <f t="shared" si="502"/>
        <v>-0.19635</v>
      </c>
      <c r="N1118" s="264">
        <f t="shared" si="503"/>
        <v>14.215250000000001</v>
      </c>
      <c r="O1118" s="264">
        <f t="shared" si="504"/>
        <v>0.12557499999999999</v>
      </c>
      <c r="P1118" s="264">
        <f t="shared" si="505"/>
        <v>9.7829999999999995</v>
      </c>
      <c r="Q1118" s="264">
        <f t="shared" si="506"/>
        <v>10.702999999999999</v>
      </c>
      <c r="R1118" s="264">
        <f t="shared" si="507"/>
        <v>11.286999999999999</v>
      </c>
      <c r="S1118" s="264">
        <f t="shared" si="508"/>
        <v>11.612</v>
      </c>
      <c r="T1118" s="264">
        <f t="shared" si="509"/>
        <v>12.134</v>
      </c>
      <c r="U1118" s="264">
        <f t="shared" si="510"/>
        <v>12.502500000000001</v>
      </c>
      <c r="V1118" s="264">
        <f t="shared" si="511"/>
        <v>13.071</v>
      </c>
      <c r="W1118" s="264">
        <f t="shared" si="512"/>
        <v>14.2155</v>
      </c>
      <c r="X1118" s="264">
        <f t="shared" si="513"/>
        <v>15.4825</v>
      </c>
      <c r="Y1118" s="264">
        <f t="shared" si="514"/>
        <v>16.218499999999999</v>
      </c>
      <c r="Z1118" s="264">
        <f t="shared" si="515"/>
        <v>16.741</v>
      </c>
      <c r="AA1118" s="264">
        <f t="shared" si="516"/>
        <v>17.554499999999997</v>
      </c>
      <c r="AB1118" s="264">
        <f t="shared" si="517"/>
        <v>18.108000000000001</v>
      </c>
      <c r="AC1118" s="264">
        <f t="shared" si="518"/>
        <v>19.212499999999999</v>
      </c>
      <c r="AD1118" s="264">
        <f t="shared" si="519"/>
        <v>21.305</v>
      </c>
      <c r="AF1118" s="266">
        <v>1116</v>
      </c>
      <c r="AG1118" s="266">
        <v>-7.1599999999999997E-2</v>
      </c>
      <c r="AH1118" s="266">
        <v>14.455</v>
      </c>
      <c r="AI1118" s="266">
        <v>0.12151000000000001</v>
      </c>
      <c r="AJ1118" s="266">
        <v>9.9789999999999992</v>
      </c>
      <c r="AK1118" s="266">
        <v>10.926</v>
      </c>
      <c r="AL1118" s="266">
        <v>11.523</v>
      </c>
      <c r="AM1118" s="266">
        <v>11.853</v>
      </c>
      <c r="AN1118" s="266">
        <v>12.381</v>
      </c>
      <c r="AO1118" s="266">
        <v>12.752000000000001</v>
      </c>
      <c r="AP1118" s="266">
        <v>13.321</v>
      </c>
      <c r="AQ1118" s="266">
        <v>14.455</v>
      </c>
      <c r="AR1118" s="266">
        <v>15.693</v>
      </c>
      <c r="AS1118" s="266">
        <v>16.404</v>
      </c>
      <c r="AT1118" s="266">
        <v>16.905000000000001</v>
      </c>
      <c r="AU1118" s="266">
        <v>17.678999999999998</v>
      </c>
      <c r="AV1118" s="266">
        <v>18.201000000000001</v>
      </c>
      <c r="AW1118" s="266">
        <v>19.233000000000001</v>
      </c>
      <c r="AX1118" s="266">
        <v>21.151</v>
      </c>
      <c r="BA1118" s="372">
        <v>1116</v>
      </c>
      <c r="BB1118" s="372">
        <v>-0.3211</v>
      </c>
      <c r="BC1118" s="372">
        <v>13.9755</v>
      </c>
      <c r="BD1118" s="372">
        <v>0.12964000000000001</v>
      </c>
      <c r="BE1118" s="372">
        <v>9.5869999999999997</v>
      </c>
      <c r="BF1118" s="372">
        <v>10.48</v>
      </c>
      <c r="BG1118" s="372">
        <v>11.051</v>
      </c>
      <c r="BH1118" s="372">
        <v>11.371</v>
      </c>
      <c r="BI1118" s="372">
        <v>11.887</v>
      </c>
      <c r="BJ1118" s="372">
        <v>12.253</v>
      </c>
      <c r="BK1118" s="372">
        <v>12.821</v>
      </c>
      <c r="BL1118" s="372">
        <v>13.976000000000001</v>
      </c>
      <c r="BM1118" s="372">
        <v>15.272</v>
      </c>
      <c r="BN1118" s="372">
        <v>16.033000000000001</v>
      </c>
      <c r="BO1118" s="372">
        <v>16.577000000000002</v>
      </c>
      <c r="BP1118" s="372">
        <v>17.43</v>
      </c>
      <c r="BQ1118" s="372">
        <v>18.015000000000001</v>
      </c>
      <c r="BR1118" s="372">
        <v>19.192</v>
      </c>
      <c r="BS1118" s="372">
        <v>21.459</v>
      </c>
    </row>
    <row r="1119" spans="1:71" x14ac:dyDescent="0.2">
      <c r="A1119" s="265">
        <f t="shared" si="520"/>
        <v>14.221499999999999</v>
      </c>
      <c r="B1119" s="265">
        <f t="shared" si="521"/>
        <v>13.076000000000001</v>
      </c>
      <c r="C1119" s="265">
        <f t="shared" si="498"/>
        <v>15.4895</v>
      </c>
      <c r="D1119" s="265">
        <f t="shared" si="522"/>
        <v>1117</v>
      </c>
      <c r="E1119" s="373">
        <f t="shared" si="523"/>
        <v>36.698151950718689</v>
      </c>
      <c r="F1119" s="373">
        <f t="shared" si="524"/>
        <v>3.0581793292265571</v>
      </c>
      <c r="G1119" s="373">
        <f t="shared" si="525"/>
        <v>45.698151950718689</v>
      </c>
      <c r="H1119" s="374">
        <f t="shared" si="526"/>
        <v>0.99833700269088088</v>
      </c>
      <c r="I1119" s="374">
        <f t="shared" si="499"/>
        <v>0.97614725837847094</v>
      </c>
      <c r="J1119" s="374">
        <f t="shared" si="500"/>
        <v>0.97954243172921007</v>
      </c>
      <c r="K1119" s="265" cm="1">
        <f t="array" ref="K1119">$G1119^gamma_drug4/($G1119^gamma_drug4+(AGE_50_drug4+9)^gamma_drug4)</f>
        <v>1</v>
      </c>
      <c r="L1119" s="264">
        <f t="shared" si="501"/>
        <v>1117</v>
      </c>
      <c r="M1119" s="264">
        <f t="shared" si="502"/>
        <v>-0.19639999999999999</v>
      </c>
      <c r="N1119" s="264">
        <f t="shared" si="503"/>
        <v>14.2211</v>
      </c>
      <c r="O1119" s="264">
        <f t="shared" si="504"/>
        <v>0.12559999999999999</v>
      </c>
      <c r="P1119" s="264">
        <f t="shared" si="505"/>
        <v>9.7865000000000002</v>
      </c>
      <c r="Q1119" s="264">
        <f t="shared" si="506"/>
        <v>10.707000000000001</v>
      </c>
      <c r="R1119" s="264">
        <f t="shared" si="507"/>
        <v>11.291499999999999</v>
      </c>
      <c r="S1119" s="264">
        <f t="shared" si="508"/>
        <v>11.616</v>
      </c>
      <c r="T1119" s="264">
        <f t="shared" si="509"/>
        <v>12.138999999999999</v>
      </c>
      <c r="U1119" s="264">
        <f t="shared" si="510"/>
        <v>12.507</v>
      </c>
      <c r="V1119" s="264">
        <f t="shared" si="511"/>
        <v>13.076000000000001</v>
      </c>
      <c r="W1119" s="264">
        <f t="shared" si="512"/>
        <v>14.221499999999999</v>
      </c>
      <c r="X1119" s="264">
        <f t="shared" si="513"/>
        <v>15.4895</v>
      </c>
      <c r="Y1119" s="264">
        <f t="shared" si="514"/>
        <v>16.225999999999999</v>
      </c>
      <c r="Z1119" s="264">
        <f t="shared" si="515"/>
        <v>16.7485</v>
      </c>
      <c r="AA1119" s="264">
        <f t="shared" si="516"/>
        <v>17.5625</v>
      </c>
      <c r="AB1119" s="264">
        <f t="shared" si="517"/>
        <v>18.116</v>
      </c>
      <c r="AC1119" s="264">
        <f t="shared" si="518"/>
        <v>19.221499999999999</v>
      </c>
      <c r="AD1119" s="264">
        <f t="shared" si="519"/>
        <v>21.3155</v>
      </c>
      <c r="AF1119" s="266">
        <v>1117</v>
      </c>
      <c r="AG1119" s="266">
        <v>-7.17E-2</v>
      </c>
      <c r="AH1119" s="266">
        <v>14.4605</v>
      </c>
      <c r="AI1119" s="266">
        <v>0.12153</v>
      </c>
      <c r="AJ1119" s="266">
        <v>9.9819999999999993</v>
      </c>
      <c r="AK1119" s="266">
        <v>10.93</v>
      </c>
      <c r="AL1119" s="266">
        <v>11.526999999999999</v>
      </c>
      <c r="AM1119" s="266">
        <v>11.856999999999999</v>
      </c>
      <c r="AN1119" s="266">
        <v>12.385999999999999</v>
      </c>
      <c r="AO1119" s="266">
        <v>12.756</v>
      </c>
      <c r="AP1119" s="266">
        <v>13.326000000000001</v>
      </c>
      <c r="AQ1119" s="266">
        <v>14.461</v>
      </c>
      <c r="AR1119" s="266">
        <v>15.7</v>
      </c>
      <c r="AS1119" s="266">
        <v>16.411000000000001</v>
      </c>
      <c r="AT1119" s="266">
        <v>16.911999999999999</v>
      </c>
      <c r="AU1119" s="266">
        <v>17.686</v>
      </c>
      <c r="AV1119" s="266">
        <v>18.207999999999998</v>
      </c>
      <c r="AW1119" s="266">
        <v>19.241</v>
      </c>
      <c r="AX1119" s="266">
        <v>21.16</v>
      </c>
      <c r="BA1119" s="372">
        <v>1117</v>
      </c>
      <c r="BB1119" s="372">
        <v>-0.3211</v>
      </c>
      <c r="BC1119" s="372">
        <v>13.9817</v>
      </c>
      <c r="BD1119" s="372">
        <v>0.12967000000000001</v>
      </c>
      <c r="BE1119" s="372">
        <v>9.5909999999999993</v>
      </c>
      <c r="BF1119" s="372">
        <v>10.484</v>
      </c>
      <c r="BG1119" s="372">
        <v>11.055999999999999</v>
      </c>
      <c r="BH1119" s="372">
        <v>11.375</v>
      </c>
      <c r="BI1119" s="372">
        <v>11.891999999999999</v>
      </c>
      <c r="BJ1119" s="372">
        <v>12.257999999999999</v>
      </c>
      <c r="BK1119" s="372">
        <v>12.826000000000001</v>
      </c>
      <c r="BL1119" s="372">
        <v>13.981999999999999</v>
      </c>
      <c r="BM1119" s="372">
        <v>15.279</v>
      </c>
      <c r="BN1119" s="372">
        <v>16.041</v>
      </c>
      <c r="BO1119" s="372">
        <v>16.585000000000001</v>
      </c>
      <c r="BP1119" s="372">
        <v>17.439</v>
      </c>
      <c r="BQ1119" s="372">
        <v>18.024000000000001</v>
      </c>
      <c r="BR1119" s="372">
        <v>19.202000000000002</v>
      </c>
      <c r="BS1119" s="372">
        <v>21.471</v>
      </c>
    </row>
    <row r="1120" spans="1:71" x14ac:dyDescent="0.2">
      <c r="A1120" s="265">
        <f t="shared" si="520"/>
        <v>14.227</v>
      </c>
      <c r="B1120" s="265">
        <f t="shared" si="521"/>
        <v>13.0815</v>
      </c>
      <c r="C1120" s="265">
        <f t="shared" si="498"/>
        <v>15.495999999999999</v>
      </c>
      <c r="D1120" s="265">
        <f t="shared" si="522"/>
        <v>1118</v>
      </c>
      <c r="E1120" s="373">
        <f t="shared" si="523"/>
        <v>36.73100616016427</v>
      </c>
      <c r="F1120" s="373">
        <f t="shared" si="524"/>
        <v>3.0609171800136892</v>
      </c>
      <c r="G1120" s="373">
        <f t="shared" si="525"/>
        <v>45.73100616016427</v>
      </c>
      <c r="H1120" s="374">
        <f t="shared" si="526"/>
        <v>0.99834218493489391</v>
      </c>
      <c r="I1120" s="374">
        <f t="shared" si="499"/>
        <v>0.97619774172605811</v>
      </c>
      <c r="J1120" s="374">
        <f t="shared" si="500"/>
        <v>0.97957984260025499</v>
      </c>
      <c r="K1120" s="265" cm="1">
        <f t="array" ref="K1120">$G1120^gamma_drug4/($G1120^gamma_drug4+(AGE_50_drug4+9)^gamma_drug4)</f>
        <v>1</v>
      </c>
      <c r="L1120" s="264">
        <f t="shared" si="501"/>
        <v>1118</v>
      </c>
      <c r="M1120" s="264">
        <f t="shared" si="502"/>
        <v>-0.19650000000000001</v>
      </c>
      <c r="N1120" s="264">
        <f t="shared" si="503"/>
        <v>14.227</v>
      </c>
      <c r="O1120" s="264">
        <f t="shared" si="504"/>
        <v>0.125615</v>
      </c>
      <c r="P1120" s="264">
        <f t="shared" si="505"/>
        <v>9.7905000000000015</v>
      </c>
      <c r="Q1120" s="264">
        <f t="shared" si="506"/>
        <v>10.710999999999999</v>
      </c>
      <c r="R1120" s="264">
        <f t="shared" si="507"/>
        <v>11.295500000000001</v>
      </c>
      <c r="S1120" s="264">
        <f t="shared" si="508"/>
        <v>11.621</v>
      </c>
      <c r="T1120" s="264">
        <f t="shared" si="509"/>
        <v>12.1435</v>
      </c>
      <c r="U1120" s="264">
        <f t="shared" si="510"/>
        <v>12.512</v>
      </c>
      <c r="V1120" s="264">
        <f t="shared" si="511"/>
        <v>13.0815</v>
      </c>
      <c r="W1120" s="264">
        <f t="shared" si="512"/>
        <v>14.227</v>
      </c>
      <c r="X1120" s="264">
        <f t="shared" si="513"/>
        <v>15.495999999999999</v>
      </c>
      <c r="Y1120" s="264">
        <f t="shared" si="514"/>
        <v>16.232999999999997</v>
      </c>
      <c r="Z1120" s="264">
        <f t="shared" si="515"/>
        <v>16.756</v>
      </c>
      <c r="AA1120" s="264">
        <f t="shared" si="516"/>
        <v>17.57</v>
      </c>
      <c r="AB1120" s="264">
        <f t="shared" si="517"/>
        <v>18.124500000000001</v>
      </c>
      <c r="AC1120" s="264">
        <f t="shared" si="518"/>
        <v>19.230499999999999</v>
      </c>
      <c r="AD1120" s="264">
        <f t="shared" si="519"/>
        <v>21.325499999999998</v>
      </c>
      <c r="AF1120" s="266">
        <v>1118</v>
      </c>
      <c r="AG1120" s="266">
        <v>-7.1800000000000003E-2</v>
      </c>
      <c r="AH1120" s="266">
        <v>14.466100000000001</v>
      </c>
      <c r="AI1120" s="266">
        <v>0.12154</v>
      </c>
      <c r="AJ1120" s="266">
        <v>9.9860000000000007</v>
      </c>
      <c r="AK1120" s="266">
        <v>10.933999999999999</v>
      </c>
      <c r="AL1120" s="266">
        <v>11.531000000000001</v>
      </c>
      <c r="AM1120" s="266">
        <v>11.862</v>
      </c>
      <c r="AN1120" s="266">
        <v>12.39</v>
      </c>
      <c r="AO1120" s="266">
        <v>12.760999999999999</v>
      </c>
      <c r="AP1120" s="266">
        <v>13.331</v>
      </c>
      <c r="AQ1120" s="266">
        <v>14.465999999999999</v>
      </c>
      <c r="AR1120" s="266">
        <v>15.706</v>
      </c>
      <c r="AS1120" s="266">
        <v>16.417999999999999</v>
      </c>
      <c r="AT1120" s="266">
        <v>16.919</v>
      </c>
      <c r="AU1120" s="266">
        <v>17.693000000000001</v>
      </c>
      <c r="AV1120" s="266">
        <v>18.216000000000001</v>
      </c>
      <c r="AW1120" s="266">
        <v>19.248999999999999</v>
      </c>
      <c r="AX1120" s="266">
        <v>21.169</v>
      </c>
      <c r="BA1120" s="372">
        <v>1118</v>
      </c>
      <c r="BB1120" s="372">
        <v>-0.32119999999999999</v>
      </c>
      <c r="BC1120" s="372">
        <v>13.9879</v>
      </c>
      <c r="BD1120" s="372">
        <v>0.12969</v>
      </c>
      <c r="BE1120" s="372">
        <v>9.5950000000000006</v>
      </c>
      <c r="BF1120" s="372">
        <v>10.488</v>
      </c>
      <c r="BG1120" s="372">
        <v>11.06</v>
      </c>
      <c r="BH1120" s="372">
        <v>11.38</v>
      </c>
      <c r="BI1120" s="372">
        <v>11.897</v>
      </c>
      <c r="BJ1120" s="372">
        <v>12.263</v>
      </c>
      <c r="BK1120" s="372">
        <v>12.832000000000001</v>
      </c>
      <c r="BL1120" s="372">
        <v>13.988</v>
      </c>
      <c r="BM1120" s="372">
        <v>15.286</v>
      </c>
      <c r="BN1120" s="372">
        <v>16.047999999999998</v>
      </c>
      <c r="BO1120" s="372">
        <v>16.593</v>
      </c>
      <c r="BP1120" s="372">
        <v>17.446999999999999</v>
      </c>
      <c r="BQ1120" s="372">
        <v>18.033000000000001</v>
      </c>
      <c r="BR1120" s="372">
        <v>19.212</v>
      </c>
      <c r="BS1120" s="372">
        <v>21.481999999999999</v>
      </c>
    </row>
    <row r="1121" spans="1:71" x14ac:dyDescent="0.2">
      <c r="A1121" s="265">
        <f t="shared" si="520"/>
        <v>14.233000000000001</v>
      </c>
      <c r="B1121" s="265">
        <f t="shared" si="521"/>
        <v>13.086500000000001</v>
      </c>
      <c r="C1121" s="265">
        <f t="shared" si="498"/>
        <v>15.5025</v>
      </c>
      <c r="D1121" s="265">
        <f t="shared" si="522"/>
        <v>1119</v>
      </c>
      <c r="E1121" s="373">
        <f t="shared" si="523"/>
        <v>36.763860369609858</v>
      </c>
      <c r="F1121" s="373">
        <f t="shared" si="524"/>
        <v>3.0636550308008212</v>
      </c>
      <c r="G1121" s="373">
        <f t="shared" si="525"/>
        <v>45.763860369609858</v>
      </c>
      <c r="H1121" s="374">
        <f t="shared" si="526"/>
        <v>0.99834734735233865</v>
      </c>
      <c r="I1121" s="374">
        <f t="shared" si="499"/>
        <v>0.97624808468436075</v>
      </c>
      <c r="J1121" s="374">
        <f t="shared" si="500"/>
        <v>0.97961715968634622</v>
      </c>
      <c r="K1121" s="265" cm="1">
        <f t="array" ref="K1121">$G1121^gamma_drug4/($G1121^gamma_drug4+(AGE_50_drug4+9)^gamma_drug4)</f>
        <v>1</v>
      </c>
      <c r="L1121" s="264">
        <f t="shared" si="501"/>
        <v>1119</v>
      </c>
      <c r="M1121" s="264">
        <f t="shared" si="502"/>
        <v>-0.1966</v>
      </c>
      <c r="N1121" s="264">
        <f t="shared" si="503"/>
        <v>14.232849999999999</v>
      </c>
      <c r="O1121" s="264">
        <f t="shared" si="504"/>
        <v>0.125635</v>
      </c>
      <c r="P1121" s="264">
        <f t="shared" si="505"/>
        <v>9.7935000000000016</v>
      </c>
      <c r="Q1121" s="264">
        <f t="shared" si="506"/>
        <v>10.715</v>
      </c>
      <c r="R1121" s="264">
        <f t="shared" si="507"/>
        <v>11.3</v>
      </c>
      <c r="S1121" s="264">
        <f t="shared" si="508"/>
        <v>11.625499999999999</v>
      </c>
      <c r="T1121" s="264">
        <f t="shared" si="509"/>
        <v>12.148499999999999</v>
      </c>
      <c r="U1121" s="264">
        <f t="shared" si="510"/>
        <v>12.516999999999999</v>
      </c>
      <c r="V1121" s="264">
        <f t="shared" si="511"/>
        <v>13.086500000000001</v>
      </c>
      <c r="W1121" s="264">
        <f t="shared" si="512"/>
        <v>14.233000000000001</v>
      </c>
      <c r="X1121" s="264">
        <f t="shared" si="513"/>
        <v>15.5025</v>
      </c>
      <c r="Y1121" s="264">
        <f t="shared" si="514"/>
        <v>16.240000000000002</v>
      </c>
      <c r="Z1121" s="264">
        <f t="shared" si="515"/>
        <v>16.763500000000001</v>
      </c>
      <c r="AA1121" s="264">
        <f t="shared" si="516"/>
        <v>17.577500000000001</v>
      </c>
      <c r="AB1121" s="264">
        <f t="shared" si="517"/>
        <v>18.133000000000003</v>
      </c>
      <c r="AC1121" s="264">
        <f t="shared" si="518"/>
        <v>19.239000000000001</v>
      </c>
      <c r="AD1121" s="264">
        <f t="shared" si="519"/>
        <v>21.335999999999999</v>
      </c>
      <c r="AF1121" s="266">
        <v>1119</v>
      </c>
      <c r="AG1121" s="266">
        <v>-7.1999999999999995E-2</v>
      </c>
      <c r="AH1121" s="266">
        <v>14.4716</v>
      </c>
      <c r="AI1121" s="266">
        <v>0.12156</v>
      </c>
      <c r="AJ1121" s="266">
        <v>9.9890000000000008</v>
      </c>
      <c r="AK1121" s="266">
        <v>10.938000000000001</v>
      </c>
      <c r="AL1121" s="266">
        <v>11.535</v>
      </c>
      <c r="AM1121" s="266">
        <v>11.866</v>
      </c>
      <c r="AN1121" s="266">
        <v>12.395</v>
      </c>
      <c r="AO1121" s="266">
        <v>12.766</v>
      </c>
      <c r="AP1121" s="266">
        <v>13.336</v>
      </c>
      <c r="AQ1121" s="266">
        <v>14.472</v>
      </c>
      <c r="AR1121" s="266">
        <v>15.712</v>
      </c>
      <c r="AS1121" s="266">
        <v>16.423999999999999</v>
      </c>
      <c r="AT1121" s="266">
        <v>16.925999999999998</v>
      </c>
      <c r="AU1121" s="266">
        <v>17.7</v>
      </c>
      <c r="AV1121" s="266">
        <v>18.224</v>
      </c>
      <c r="AW1121" s="266">
        <v>19.257000000000001</v>
      </c>
      <c r="AX1121" s="266">
        <v>21.178999999999998</v>
      </c>
      <c r="BA1121" s="372">
        <v>1119</v>
      </c>
      <c r="BB1121" s="372">
        <v>-0.32119999999999999</v>
      </c>
      <c r="BC1121" s="372">
        <v>13.9941</v>
      </c>
      <c r="BD1121" s="372">
        <v>0.12970999999999999</v>
      </c>
      <c r="BE1121" s="372">
        <v>9.5980000000000008</v>
      </c>
      <c r="BF1121" s="372">
        <v>10.492000000000001</v>
      </c>
      <c r="BG1121" s="372">
        <v>11.065</v>
      </c>
      <c r="BH1121" s="372">
        <v>11.385</v>
      </c>
      <c r="BI1121" s="372">
        <v>11.901999999999999</v>
      </c>
      <c r="BJ1121" s="372">
        <v>12.268000000000001</v>
      </c>
      <c r="BK1121" s="372">
        <v>12.837</v>
      </c>
      <c r="BL1121" s="372">
        <v>13.994</v>
      </c>
      <c r="BM1121" s="372">
        <v>15.292999999999999</v>
      </c>
      <c r="BN1121" s="372">
        <v>16.056000000000001</v>
      </c>
      <c r="BO1121" s="372">
        <v>16.600999999999999</v>
      </c>
      <c r="BP1121" s="372">
        <v>17.454999999999998</v>
      </c>
      <c r="BQ1121" s="372">
        <v>18.042000000000002</v>
      </c>
      <c r="BR1121" s="372">
        <v>19.221</v>
      </c>
      <c r="BS1121" s="372">
        <v>21.492999999999999</v>
      </c>
    </row>
    <row r="1122" spans="1:71" x14ac:dyDescent="0.2">
      <c r="A1122" s="265">
        <f t="shared" si="520"/>
        <v>14.2385</v>
      </c>
      <c r="B1122" s="265">
        <f t="shared" si="521"/>
        <v>13.091999999999999</v>
      </c>
      <c r="C1122" s="265">
        <f t="shared" si="498"/>
        <v>15.509</v>
      </c>
      <c r="D1122" s="265">
        <f t="shared" si="522"/>
        <v>1120</v>
      </c>
      <c r="E1122" s="373">
        <f t="shared" si="523"/>
        <v>36.79671457905544</v>
      </c>
      <c r="F1122" s="373">
        <f t="shared" si="524"/>
        <v>3.0663928815879533</v>
      </c>
      <c r="G1122" s="373">
        <f t="shared" si="525"/>
        <v>45.79671457905544</v>
      </c>
      <c r="H1122" s="374">
        <f t="shared" si="526"/>
        <v>0.99835249003305537</v>
      </c>
      <c r="I1122" s="374">
        <f t="shared" si="499"/>
        <v>0.97629828773319505</v>
      </c>
      <c r="J1122" s="374">
        <f t="shared" si="500"/>
        <v>0.97965438328448262</v>
      </c>
      <c r="K1122" s="265" cm="1">
        <f t="array" ref="K1122">$G1122^gamma_drug4/($G1122^gamma_drug4+(AGE_50_drug4+9)^gamma_drug4)</f>
        <v>1</v>
      </c>
      <c r="L1122" s="264">
        <f t="shared" si="501"/>
        <v>1120</v>
      </c>
      <c r="M1122" s="264">
        <f t="shared" si="502"/>
        <v>-0.19669999999999999</v>
      </c>
      <c r="N1122" s="264">
        <f t="shared" si="503"/>
        <v>14.2387</v>
      </c>
      <c r="O1122" s="264">
        <f t="shared" si="504"/>
        <v>0.12565500000000002</v>
      </c>
      <c r="P1122" s="264">
        <f t="shared" si="505"/>
        <v>9.7974999999999994</v>
      </c>
      <c r="Q1122" s="264">
        <f t="shared" si="506"/>
        <v>10.719000000000001</v>
      </c>
      <c r="R1122" s="264">
        <f t="shared" si="507"/>
        <v>11.304</v>
      </c>
      <c r="S1122" s="264">
        <f t="shared" si="508"/>
        <v>11.6295</v>
      </c>
      <c r="T1122" s="264">
        <f t="shared" si="509"/>
        <v>12.152999999999999</v>
      </c>
      <c r="U1122" s="264">
        <f t="shared" si="510"/>
        <v>12.521999999999998</v>
      </c>
      <c r="V1122" s="264">
        <f t="shared" si="511"/>
        <v>13.091999999999999</v>
      </c>
      <c r="W1122" s="264">
        <f t="shared" si="512"/>
        <v>14.2385</v>
      </c>
      <c r="X1122" s="264">
        <f t="shared" si="513"/>
        <v>15.509</v>
      </c>
      <c r="Y1122" s="264">
        <f t="shared" si="514"/>
        <v>16.247</v>
      </c>
      <c r="Z1122" s="264">
        <f t="shared" si="515"/>
        <v>16.771000000000001</v>
      </c>
      <c r="AA1122" s="264">
        <f t="shared" si="516"/>
        <v>17.585999999999999</v>
      </c>
      <c r="AB1122" s="264">
        <f t="shared" si="517"/>
        <v>18.140500000000003</v>
      </c>
      <c r="AC1122" s="264">
        <f t="shared" si="518"/>
        <v>19.2485</v>
      </c>
      <c r="AD1122" s="264">
        <f t="shared" si="519"/>
        <v>21.346499999999999</v>
      </c>
      <c r="AF1122" s="266">
        <v>1120</v>
      </c>
      <c r="AG1122" s="266">
        <v>-7.2099999999999997E-2</v>
      </c>
      <c r="AH1122" s="266">
        <v>14.4771</v>
      </c>
      <c r="AI1122" s="266">
        <v>0.12157999999999999</v>
      </c>
      <c r="AJ1122" s="266">
        <v>9.9930000000000003</v>
      </c>
      <c r="AK1122" s="266">
        <v>10.942</v>
      </c>
      <c r="AL1122" s="266">
        <v>11.539</v>
      </c>
      <c r="AM1122" s="266">
        <v>11.87</v>
      </c>
      <c r="AN1122" s="266">
        <v>12.398999999999999</v>
      </c>
      <c r="AO1122" s="266">
        <v>12.77</v>
      </c>
      <c r="AP1122" s="266">
        <v>13.340999999999999</v>
      </c>
      <c r="AQ1122" s="266">
        <v>14.477</v>
      </c>
      <c r="AR1122" s="266">
        <v>15.718</v>
      </c>
      <c r="AS1122" s="266">
        <v>16.431000000000001</v>
      </c>
      <c r="AT1122" s="266">
        <v>16.933</v>
      </c>
      <c r="AU1122" s="266">
        <v>17.707999999999998</v>
      </c>
      <c r="AV1122" s="266">
        <v>18.231000000000002</v>
      </c>
      <c r="AW1122" s="266">
        <v>19.265999999999998</v>
      </c>
      <c r="AX1122" s="266">
        <v>21.189</v>
      </c>
      <c r="BA1122" s="372">
        <v>1120</v>
      </c>
      <c r="BB1122" s="372">
        <v>-0.32129999999999997</v>
      </c>
      <c r="BC1122" s="372">
        <v>14.000299999999999</v>
      </c>
      <c r="BD1122" s="372">
        <v>0.12973000000000001</v>
      </c>
      <c r="BE1122" s="372">
        <v>9.6020000000000003</v>
      </c>
      <c r="BF1122" s="372">
        <v>10.496</v>
      </c>
      <c r="BG1122" s="372">
        <v>11.069000000000001</v>
      </c>
      <c r="BH1122" s="372">
        <v>11.388999999999999</v>
      </c>
      <c r="BI1122" s="372">
        <v>11.907</v>
      </c>
      <c r="BJ1122" s="372">
        <v>12.273999999999999</v>
      </c>
      <c r="BK1122" s="372">
        <v>12.843</v>
      </c>
      <c r="BL1122" s="372">
        <v>14</v>
      </c>
      <c r="BM1122" s="372">
        <v>15.3</v>
      </c>
      <c r="BN1122" s="372">
        <v>16.062999999999999</v>
      </c>
      <c r="BO1122" s="372">
        <v>16.609000000000002</v>
      </c>
      <c r="BP1122" s="372">
        <v>17.463999999999999</v>
      </c>
      <c r="BQ1122" s="372">
        <v>18.05</v>
      </c>
      <c r="BR1122" s="372">
        <v>19.231000000000002</v>
      </c>
      <c r="BS1122" s="372">
        <v>21.504000000000001</v>
      </c>
    </row>
    <row r="1123" spans="1:71" x14ac:dyDescent="0.2">
      <c r="A1123" s="265">
        <f t="shared" si="520"/>
        <v>14.2445</v>
      </c>
      <c r="B1123" s="265">
        <f t="shared" si="521"/>
        <v>13.096500000000001</v>
      </c>
      <c r="C1123" s="265">
        <f t="shared" si="498"/>
        <v>15.515499999999999</v>
      </c>
      <c r="D1123" s="265">
        <f t="shared" si="522"/>
        <v>1121</v>
      </c>
      <c r="E1123" s="373">
        <f t="shared" si="523"/>
        <v>36.829568788501028</v>
      </c>
      <c r="F1123" s="373">
        <f t="shared" si="524"/>
        <v>3.0691307323750854</v>
      </c>
      <c r="G1123" s="373">
        <f t="shared" si="525"/>
        <v>45.829568788501028</v>
      </c>
      <c r="H1123" s="374">
        <f t="shared" si="526"/>
        <v>0.99835761306641402</v>
      </c>
      <c r="I1123" s="374">
        <f t="shared" si="499"/>
        <v>0.97634835135044895</v>
      </c>
      <c r="J1123" s="374">
        <f t="shared" si="500"/>
        <v>0.9796915136905332</v>
      </c>
      <c r="K1123" s="265" cm="1">
        <f t="array" ref="K1123">$G1123^gamma_drug4/($G1123^gamma_drug4+(AGE_50_drug4+9)^gamma_drug4)</f>
        <v>1</v>
      </c>
      <c r="L1123" s="264">
        <f t="shared" si="501"/>
        <v>1121</v>
      </c>
      <c r="M1123" s="264">
        <f t="shared" si="502"/>
        <v>-0.19674999999999998</v>
      </c>
      <c r="N1123" s="264">
        <f t="shared" si="503"/>
        <v>14.244499999999999</v>
      </c>
      <c r="O1123" s="264">
        <f t="shared" si="504"/>
        <v>0.12567499999999998</v>
      </c>
      <c r="P1123" s="264">
        <f t="shared" si="505"/>
        <v>9.8004999999999995</v>
      </c>
      <c r="Q1123" s="264">
        <f t="shared" si="506"/>
        <v>10.722999999999999</v>
      </c>
      <c r="R1123" s="264">
        <f t="shared" si="507"/>
        <v>11.309000000000001</v>
      </c>
      <c r="S1123" s="264">
        <f t="shared" si="508"/>
        <v>11.634</v>
      </c>
      <c r="T1123" s="264">
        <f t="shared" si="509"/>
        <v>12.158000000000001</v>
      </c>
      <c r="U1123" s="264">
        <f t="shared" si="510"/>
        <v>12.527000000000001</v>
      </c>
      <c r="V1123" s="264">
        <f t="shared" si="511"/>
        <v>13.096500000000001</v>
      </c>
      <c r="W1123" s="264">
        <f t="shared" si="512"/>
        <v>14.2445</v>
      </c>
      <c r="X1123" s="264">
        <f t="shared" si="513"/>
        <v>15.515499999999999</v>
      </c>
      <c r="Y1123" s="264">
        <f t="shared" si="514"/>
        <v>16.254000000000001</v>
      </c>
      <c r="Z1123" s="264">
        <f t="shared" si="515"/>
        <v>16.778500000000001</v>
      </c>
      <c r="AA1123" s="264">
        <f t="shared" si="516"/>
        <v>17.593499999999999</v>
      </c>
      <c r="AB1123" s="264">
        <f t="shared" si="517"/>
        <v>18.149000000000001</v>
      </c>
      <c r="AC1123" s="264">
        <f t="shared" si="518"/>
        <v>19.2575</v>
      </c>
      <c r="AD1123" s="264">
        <f t="shared" si="519"/>
        <v>21.356499999999997</v>
      </c>
      <c r="AF1123" s="266">
        <v>1121</v>
      </c>
      <c r="AG1123" s="266">
        <v>-7.22E-2</v>
      </c>
      <c r="AH1123" s="266">
        <v>14.4826</v>
      </c>
      <c r="AI1123" s="266">
        <v>0.12159</v>
      </c>
      <c r="AJ1123" s="266">
        <v>9.9960000000000004</v>
      </c>
      <c r="AK1123" s="266">
        <v>10.946</v>
      </c>
      <c r="AL1123" s="266">
        <v>11.544</v>
      </c>
      <c r="AM1123" s="266">
        <v>11.874000000000001</v>
      </c>
      <c r="AN1123" s="266">
        <v>12.404</v>
      </c>
      <c r="AO1123" s="266">
        <v>12.775</v>
      </c>
      <c r="AP1123" s="266">
        <v>13.345000000000001</v>
      </c>
      <c r="AQ1123" s="266">
        <v>14.483000000000001</v>
      </c>
      <c r="AR1123" s="266">
        <v>15.724</v>
      </c>
      <c r="AS1123" s="266">
        <v>16.437000000000001</v>
      </c>
      <c r="AT1123" s="266">
        <v>16.940000000000001</v>
      </c>
      <c r="AU1123" s="266">
        <v>17.715</v>
      </c>
      <c r="AV1123" s="266">
        <v>18.239000000000001</v>
      </c>
      <c r="AW1123" s="266">
        <v>19.274000000000001</v>
      </c>
      <c r="AX1123" s="266">
        <v>21.196999999999999</v>
      </c>
      <c r="BA1123" s="372">
        <v>1121</v>
      </c>
      <c r="BB1123" s="372">
        <v>-0.32129999999999997</v>
      </c>
      <c r="BC1123" s="372">
        <v>14.006399999999999</v>
      </c>
      <c r="BD1123" s="372">
        <v>0.12975999999999999</v>
      </c>
      <c r="BE1123" s="372">
        <v>9.6050000000000004</v>
      </c>
      <c r="BF1123" s="372">
        <v>10.5</v>
      </c>
      <c r="BG1123" s="372">
        <v>11.074</v>
      </c>
      <c r="BH1123" s="372">
        <v>11.394</v>
      </c>
      <c r="BI1123" s="372">
        <v>11.912000000000001</v>
      </c>
      <c r="BJ1123" s="372">
        <v>12.279</v>
      </c>
      <c r="BK1123" s="372">
        <v>12.848000000000001</v>
      </c>
      <c r="BL1123" s="372">
        <v>14.006</v>
      </c>
      <c r="BM1123" s="372">
        <v>15.307</v>
      </c>
      <c r="BN1123" s="372">
        <v>16.071000000000002</v>
      </c>
      <c r="BO1123" s="372">
        <v>16.617000000000001</v>
      </c>
      <c r="BP1123" s="372">
        <v>17.472000000000001</v>
      </c>
      <c r="BQ1123" s="372">
        <v>18.059000000000001</v>
      </c>
      <c r="BR1123" s="372">
        <v>19.241</v>
      </c>
      <c r="BS1123" s="372">
        <v>21.515999999999998</v>
      </c>
    </row>
    <row r="1124" spans="1:71" x14ac:dyDescent="0.2">
      <c r="A1124" s="265">
        <f t="shared" si="520"/>
        <v>14.250499999999999</v>
      </c>
      <c r="B1124" s="265">
        <f t="shared" si="521"/>
        <v>13.102</v>
      </c>
      <c r="C1124" s="265">
        <f t="shared" si="498"/>
        <v>15.522</v>
      </c>
      <c r="D1124" s="265">
        <f t="shared" si="522"/>
        <v>1122</v>
      </c>
      <c r="E1124" s="373">
        <f t="shared" si="523"/>
        <v>36.862422997946609</v>
      </c>
      <c r="F1124" s="373">
        <f t="shared" si="524"/>
        <v>3.0718685831622174</v>
      </c>
      <c r="G1124" s="373">
        <f t="shared" si="525"/>
        <v>45.862422997946609</v>
      </c>
      <c r="H1124" s="374">
        <f t="shared" si="526"/>
        <v>0.99836271654131747</v>
      </c>
      <c r="I1124" s="374">
        <f t="shared" si="499"/>
        <v>0.97639827601208995</v>
      </c>
      <c r="J1124" s="374">
        <f t="shared" si="500"/>
        <v>0.9797285511992414</v>
      </c>
      <c r="K1124" s="265" cm="1">
        <f t="array" ref="K1124">$G1124^gamma_drug4/($G1124^gamma_drug4+(AGE_50_drug4+9)^gamma_drug4)</f>
        <v>1</v>
      </c>
      <c r="L1124" s="264">
        <f t="shared" si="501"/>
        <v>1122</v>
      </c>
      <c r="M1124" s="264">
        <f t="shared" si="502"/>
        <v>-0.19690000000000002</v>
      </c>
      <c r="N1124" s="264">
        <f t="shared" si="503"/>
        <v>14.250350000000001</v>
      </c>
      <c r="O1124" s="264">
        <f t="shared" si="504"/>
        <v>0.125695</v>
      </c>
      <c r="P1124" s="264">
        <f t="shared" si="505"/>
        <v>9.8045000000000009</v>
      </c>
      <c r="Q1124" s="264">
        <f t="shared" si="506"/>
        <v>10.727</v>
      </c>
      <c r="R1124" s="264">
        <f t="shared" si="507"/>
        <v>11.312999999999999</v>
      </c>
      <c r="S1124" s="264">
        <f t="shared" si="508"/>
        <v>11.638999999999999</v>
      </c>
      <c r="T1124" s="264">
        <f t="shared" si="509"/>
        <v>12.1625</v>
      </c>
      <c r="U1124" s="264">
        <f t="shared" si="510"/>
        <v>12.532</v>
      </c>
      <c r="V1124" s="264">
        <f t="shared" si="511"/>
        <v>13.102</v>
      </c>
      <c r="W1124" s="264">
        <f t="shared" si="512"/>
        <v>14.250499999999999</v>
      </c>
      <c r="X1124" s="264">
        <f t="shared" si="513"/>
        <v>15.522</v>
      </c>
      <c r="Y1124" s="264">
        <f t="shared" si="514"/>
        <v>16.260999999999999</v>
      </c>
      <c r="Z1124" s="264">
        <f t="shared" si="515"/>
        <v>16.786000000000001</v>
      </c>
      <c r="AA1124" s="264">
        <f t="shared" si="516"/>
        <v>17.601500000000001</v>
      </c>
      <c r="AB1124" s="264">
        <f t="shared" si="517"/>
        <v>18.157</v>
      </c>
      <c r="AC1124" s="264">
        <f t="shared" si="518"/>
        <v>19.266500000000001</v>
      </c>
      <c r="AD1124" s="264">
        <f t="shared" si="519"/>
        <v>21.367000000000001</v>
      </c>
      <c r="AF1124" s="266">
        <v>1122</v>
      </c>
      <c r="AG1124" s="266">
        <v>-7.2400000000000006E-2</v>
      </c>
      <c r="AH1124" s="266">
        <v>14.488099999999999</v>
      </c>
      <c r="AI1124" s="266">
        <v>0.12161</v>
      </c>
      <c r="AJ1124" s="266">
        <v>10</v>
      </c>
      <c r="AK1124" s="266">
        <v>10.949</v>
      </c>
      <c r="AL1124" s="266">
        <v>11.548</v>
      </c>
      <c r="AM1124" s="266">
        <v>11.879</v>
      </c>
      <c r="AN1124" s="266">
        <v>12.407999999999999</v>
      </c>
      <c r="AO1124" s="266">
        <v>12.78</v>
      </c>
      <c r="AP1124" s="266">
        <v>13.35</v>
      </c>
      <c r="AQ1124" s="266">
        <v>14.488</v>
      </c>
      <c r="AR1124" s="266">
        <v>15.73</v>
      </c>
      <c r="AS1124" s="266">
        <v>16.443999999999999</v>
      </c>
      <c r="AT1124" s="266">
        <v>16.946999999999999</v>
      </c>
      <c r="AU1124" s="266">
        <v>17.722000000000001</v>
      </c>
      <c r="AV1124" s="266">
        <v>18.245999999999999</v>
      </c>
      <c r="AW1124" s="266">
        <v>19.282</v>
      </c>
      <c r="AX1124" s="266">
        <v>21.207000000000001</v>
      </c>
      <c r="BA1124" s="372">
        <v>1122</v>
      </c>
      <c r="BB1124" s="372">
        <v>-0.32140000000000002</v>
      </c>
      <c r="BC1124" s="372">
        <v>14.012600000000001</v>
      </c>
      <c r="BD1124" s="372">
        <v>0.12978000000000001</v>
      </c>
      <c r="BE1124" s="372">
        <v>9.609</v>
      </c>
      <c r="BF1124" s="372">
        <v>10.505000000000001</v>
      </c>
      <c r="BG1124" s="372">
        <v>11.077999999999999</v>
      </c>
      <c r="BH1124" s="372">
        <v>11.398999999999999</v>
      </c>
      <c r="BI1124" s="372">
        <v>11.917</v>
      </c>
      <c r="BJ1124" s="372">
        <v>12.284000000000001</v>
      </c>
      <c r="BK1124" s="372">
        <v>12.853999999999999</v>
      </c>
      <c r="BL1124" s="372">
        <v>14.013</v>
      </c>
      <c r="BM1124" s="372">
        <v>15.314</v>
      </c>
      <c r="BN1124" s="372">
        <v>16.077999999999999</v>
      </c>
      <c r="BO1124" s="372">
        <v>16.625</v>
      </c>
      <c r="BP1124" s="372">
        <v>17.481000000000002</v>
      </c>
      <c r="BQ1124" s="372">
        <v>18.068000000000001</v>
      </c>
      <c r="BR1124" s="372">
        <v>19.251000000000001</v>
      </c>
      <c r="BS1124" s="372">
        <v>21.527000000000001</v>
      </c>
    </row>
    <row r="1125" spans="1:71" x14ac:dyDescent="0.2">
      <c r="A1125" s="265">
        <f t="shared" si="520"/>
        <v>14.256499999999999</v>
      </c>
      <c r="B1125" s="265">
        <f t="shared" si="521"/>
        <v>13.106999999999999</v>
      </c>
      <c r="C1125" s="265">
        <f t="shared" si="498"/>
        <v>15.529</v>
      </c>
      <c r="D1125" s="265">
        <f t="shared" si="522"/>
        <v>1123</v>
      </c>
      <c r="E1125" s="373">
        <f t="shared" si="523"/>
        <v>36.895277207392198</v>
      </c>
      <c r="F1125" s="373">
        <f t="shared" si="524"/>
        <v>3.07460643394935</v>
      </c>
      <c r="G1125" s="373">
        <f t="shared" si="525"/>
        <v>45.895277207392198</v>
      </c>
      <c r="H1125" s="374">
        <f t="shared" si="526"/>
        <v>0.99836780054620411</v>
      </c>
      <c r="I1125" s="374">
        <f t="shared" si="499"/>
        <v>0.97644806219217484</v>
      </c>
      <c r="J1125" s="374">
        <f t="shared" si="500"/>
        <v>0.9797654961042308</v>
      </c>
      <c r="K1125" s="265" cm="1">
        <f t="array" ref="K1125">$G1125^gamma_drug4/($G1125^gamma_drug4+(AGE_50_drug4+9)^gamma_drug4)</f>
        <v>1</v>
      </c>
      <c r="L1125" s="264">
        <f t="shared" si="501"/>
        <v>1123</v>
      </c>
      <c r="M1125" s="264">
        <f t="shared" si="502"/>
        <v>-0.19695000000000001</v>
      </c>
      <c r="N1125" s="264">
        <f t="shared" si="503"/>
        <v>14.256250000000001</v>
      </c>
      <c r="O1125" s="264">
        <f t="shared" si="504"/>
        <v>0.12571499999999999</v>
      </c>
      <c r="P1125" s="264">
        <f t="shared" si="505"/>
        <v>9.8079999999999998</v>
      </c>
      <c r="Q1125" s="264">
        <f t="shared" si="506"/>
        <v>10.731</v>
      </c>
      <c r="R1125" s="264">
        <f t="shared" si="507"/>
        <v>11.317499999999999</v>
      </c>
      <c r="S1125" s="264">
        <f t="shared" si="508"/>
        <v>11.643000000000001</v>
      </c>
      <c r="T1125" s="264">
        <f t="shared" si="509"/>
        <v>12.1675</v>
      </c>
      <c r="U1125" s="264">
        <f t="shared" si="510"/>
        <v>12.5365</v>
      </c>
      <c r="V1125" s="264">
        <f t="shared" si="511"/>
        <v>13.106999999999999</v>
      </c>
      <c r="W1125" s="264">
        <f t="shared" si="512"/>
        <v>14.256499999999999</v>
      </c>
      <c r="X1125" s="264">
        <f t="shared" si="513"/>
        <v>15.529</v>
      </c>
      <c r="Y1125" s="264">
        <f t="shared" si="514"/>
        <v>16.268000000000001</v>
      </c>
      <c r="Z1125" s="264">
        <f t="shared" si="515"/>
        <v>16.792999999999999</v>
      </c>
      <c r="AA1125" s="264">
        <f t="shared" si="516"/>
        <v>17.609500000000001</v>
      </c>
      <c r="AB1125" s="264">
        <f t="shared" si="517"/>
        <v>18.165500000000002</v>
      </c>
      <c r="AC1125" s="264">
        <f t="shared" si="518"/>
        <v>19.274999999999999</v>
      </c>
      <c r="AD1125" s="264">
        <f t="shared" si="519"/>
        <v>21.377499999999998</v>
      </c>
      <c r="AF1125" s="266">
        <v>1123</v>
      </c>
      <c r="AG1125" s="266">
        <v>-7.2499999999999995E-2</v>
      </c>
      <c r="AH1125" s="266">
        <v>14.4937</v>
      </c>
      <c r="AI1125" s="266">
        <v>0.12163</v>
      </c>
      <c r="AJ1125" s="266">
        <v>10.003</v>
      </c>
      <c r="AK1125" s="266">
        <v>10.952999999999999</v>
      </c>
      <c r="AL1125" s="266">
        <v>11.552</v>
      </c>
      <c r="AM1125" s="266">
        <v>11.882999999999999</v>
      </c>
      <c r="AN1125" s="266">
        <v>12.413</v>
      </c>
      <c r="AO1125" s="266">
        <v>12.784000000000001</v>
      </c>
      <c r="AP1125" s="266">
        <v>13.355</v>
      </c>
      <c r="AQ1125" s="266">
        <v>14.494</v>
      </c>
      <c r="AR1125" s="266">
        <v>15.737</v>
      </c>
      <c r="AS1125" s="266">
        <v>16.45</v>
      </c>
      <c r="AT1125" s="266">
        <v>16.954000000000001</v>
      </c>
      <c r="AU1125" s="266">
        <v>17.73</v>
      </c>
      <c r="AV1125" s="266">
        <v>18.254000000000001</v>
      </c>
      <c r="AW1125" s="266">
        <v>19.29</v>
      </c>
      <c r="AX1125" s="266">
        <v>21.216999999999999</v>
      </c>
      <c r="BA1125" s="372">
        <v>1123</v>
      </c>
      <c r="BB1125" s="372">
        <v>-0.32140000000000002</v>
      </c>
      <c r="BC1125" s="372">
        <v>14.018800000000001</v>
      </c>
      <c r="BD1125" s="372">
        <v>0.1298</v>
      </c>
      <c r="BE1125" s="372">
        <v>9.6129999999999995</v>
      </c>
      <c r="BF1125" s="372">
        <v>10.509</v>
      </c>
      <c r="BG1125" s="372">
        <v>11.083</v>
      </c>
      <c r="BH1125" s="372">
        <v>11.403</v>
      </c>
      <c r="BI1125" s="372">
        <v>11.922000000000001</v>
      </c>
      <c r="BJ1125" s="372">
        <v>12.289</v>
      </c>
      <c r="BK1125" s="372">
        <v>12.859</v>
      </c>
      <c r="BL1125" s="372">
        <v>14.019</v>
      </c>
      <c r="BM1125" s="372">
        <v>15.321</v>
      </c>
      <c r="BN1125" s="372">
        <v>16.085999999999999</v>
      </c>
      <c r="BO1125" s="372">
        <v>16.632000000000001</v>
      </c>
      <c r="BP1125" s="372">
        <v>17.489000000000001</v>
      </c>
      <c r="BQ1125" s="372">
        <v>18.077000000000002</v>
      </c>
      <c r="BR1125" s="372">
        <v>19.260000000000002</v>
      </c>
      <c r="BS1125" s="372">
        <v>21.538</v>
      </c>
    </row>
    <row r="1126" spans="1:71" x14ac:dyDescent="0.2">
      <c r="A1126" s="265">
        <f t="shared" si="520"/>
        <v>14.262</v>
      </c>
      <c r="B1126" s="265">
        <f t="shared" si="521"/>
        <v>13.112500000000001</v>
      </c>
      <c r="C1126" s="265">
        <f t="shared" si="498"/>
        <v>15.535499999999999</v>
      </c>
      <c r="D1126" s="265">
        <f t="shared" si="522"/>
        <v>1124</v>
      </c>
      <c r="E1126" s="373">
        <f t="shared" si="523"/>
        <v>36.928131416837779</v>
      </c>
      <c r="F1126" s="373">
        <f t="shared" si="524"/>
        <v>3.077344284736482</v>
      </c>
      <c r="G1126" s="373">
        <f t="shared" si="525"/>
        <v>45.928131416837779</v>
      </c>
      <c r="H1126" s="374">
        <f t="shared" si="526"/>
        <v>0.99837286516905055</v>
      </c>
      <c r="I1126" s="374">
        <f t="shared" si="499"/>
        <v>0.97649771036285815</v>
      </c>
      <c r="J1126" s="374">
        <f t="shared" si="500"/>
        <v>0.97980234869800931</v>
      </c>
      <c r="K1126" s="265" cm="1">
        <f t="array" ref="K1126">$G1126^gamma_drug4/($G1126^gamma_drug4+(AGE_50_drug4+9)^gamma_drug4)</f>
        <v>1</v>
      </c>
      <c r="L1126" s="264">
        <f t="shared" si="501"/>
        <v>1124</v>
      </c>
      <c r="M1126" s="264">
        <f t="shared" si="502"/>
        <v>-0.19705</v>
      </c>
      <c r="N1126" s="264">
        <f t="shared" si="503"/>
        <v>14.2621</v>
      </c>
      <c r="O1126" s="264">
        <f t="shared" si="504"/>
        <v>0.12573499999999999</v>
      </c>
      <c r="P1126" s="264">
        <f t="shared" si="505"/>
        <v>9.8115000000000006</v>
      </c>
      <c r="Q1126" s="264">
        <f t="shared" si="506"/>
        <v>10.734999999999999</v>
      </c>
      <c r="R1126" s="264">
        <f t="shared" si="507"/>
        <v>11.3215</v>
      </c>
      <c r="S1126" s="264">
        <f t="shared" si="508"/>
        <v>11.647500000000001</v>
      </c>
      <c r="T1126" s="264">
        <f t="shared" si="509"/>
        <v>12.172000000000001</v>
      </c>
      <c r="U1126" s="264">
        <f t="shared" si="510"/>
        <v>12.541499999999999</v>
      </c>
      <c r="V1126" s="264">
        <f t="shared" si="511"/>
        <v>13.112500000000001</v>
      </c>
      <c r="W1126" s="264">
        <f t="shared" si="512"/>
        <v>14.262</v>
      </c>
      <c r="X1126" s="264">
        <f t="shared" si="513"/>
        <v>15.535499999999999</v>
      </c>
      <c r="Y1126" s="264">
        <f t="shared" si="514"/>
        <v>16.274999999999999</v>
      </c>
      <c r="Z1126" s="264">
        <f t="shared" si="515"/>
        <v>16.8</v>
      </c>
      <c r="AA1126" s="264">
        <f t="shared" si="516"/>
        <v>17.6175</v>
      </c>
      <c r="AB1126" s="264">
        <f t="shared" si="517"/>
        <v>18.173999999999999</v>
      </c>
      <c r="AC1126" s="264">
        <f t="shared" si="518"/>
        <v>19.284500000000001</v>
      </c>
      <c r="AD1126" s="264">
        <f t="shared" si="519"/>
        <v>21.387499999999999</v>
      </c>
      <c r="AF1126" s="266">
        <v>1124</v>
      </c>
      <c r="AG1126" s="266">
        <v>-7.2599999999999998E-2</v>
      </c>
      <c r="AH1126" s="266">
        <v>14.4992</v>
      </c>
      <c r="AI1126" s="266">
        <v>0.12164999999999999</v>
      </c>
      <c r="AJ1126" s="266">
        <v>10.006</v>
      </c>
      <c r="AK1126" s="266">
        <v>10.957000000000001</v>
      </c>
      <c r="AL1126" s="266">
        <v>11.555999999999999</v>
      </c>
      <c r="AM1126" s="266">
        <v>11.887</v>
      </c>
      <c r="AN1126" s="266">
        <v>12.417</v>
      </c>
      <c r="AO1126" s="266">
        <v>12.789</v>
      </c>
      <c r="AP1126" s="266">
        <v>13.36</v>
      </c>
      <c r="AQ1126" s="266">
        <v>14.499000000000001</v>
      </c>
      <c r="AR1126" s="266">
        <v>15.743</v>
      </c>
      <c r="AS1126" s="266">
        <v>16.457000000000001</v>
      </c>
      <c r="AT1126" s="266">
        <v>16.96</v>
      </c>
      <c r="AU1126" s="266">
        <v>17.736999999999998</v>
      </c>
      <c r="AV1126" s="266">
        <v>18.262</v>
      </c>
      <c r="AW1126" s="266">
        <v>19.298999999999999</v>
      </c>
      <c r="AX1126" s="266">
        <v>21.225999999999999</v>
      </c>
      <c r="BA1126" s="372">
        <v>1124</v>
      </c>
      <c r="BB1126" s="372">
        <v>-0.32150000000000001</v>
      </c>
      <c r="BC1126" s="372">
        <v>14.025</v>
      </c>
      <c r="BD1126" s="372">
        <v>0.12981999999999999</v>
      </c>
      <c r="BE1126" s="372">
        <v>9.6170000000000009</v>
      </c>
      <c r="BF1126" s="372">
        <v>10.513</v>
      </c>
      <c r="BG1126" s="372">
        <v>11.087</v>
      </c>
      <c r="BH1126" s="372">
        <v>11.407999999999999</v>
      </c>
      <c r="BI1126" s="372">
        <v>11.927</v>
      </c>
      <c r="BJ1126" s="372">
        <v>12.294</v>
      </c>
      <c r="BK1126" s="372">
        <v>12.865</v>
      </c>
      <c r="BL1126" s="372">
        <v>14.025</v>
      </c>
      <c r="BM1126" s="372">
        <v>15.327999999999999</v>
      </c>
      <c r="BN1126" s="372">
        <v>16.093</v>
      </c>
      <c r="BO1126" s="372">
        <v>16.64</v>
      </c>
      <c r="BP1126" s="372">
        <v>17.498000000000001</v>
      </c>
      <c r="BQ1126" s="372">
        <v>18.085999999999999</v>
      </c>
      <c r="BR1126" s="372">
        <v>19.27</v>
      </c>
      <c r="BS1126" s="372">
        <v>21.548999999999999</v>
      </c>
    </row>
    <row r="1127" spans="1:71" x14ac:dyDescent="0.2">
      <c r="A1127" s="265">
        <f t="shared" si="520"/>
        <v>14.268000000000001</v>
      </c>
      <c r="B1127" s="265">
        <f t="shared" si="521"/>
        <v>13.1175</v>
      </c>
      <c r="C1127" s="265">
        <f t="shared" si="498"/>
        <v>15.542000000000002</v>
      </c>
      <c r="D1127" s="265">
        <f t="shared" si="522"/>
        <v>1125</v>
      </c>
      <c r="E1127" s="373">
        <f t="shared" si="523"/>
        <v>36.960985626283367</v>
      </c>
      <c r="F1127" s="373">
        <f t="shared" si="524"/>
        <v>3.0800821355236141</v>
      </c>
      <c r="G1127" s="373">
        <f t="shared" si="525"/>
        <v>45.960985626283367</v>
      </c>
      <c r="H1127" s="374">
        <f t="shared" si="526"/>
        <v>0.99837791049737479</v>
      </c>
      <c r="I1127" s="374">
        <f t="shared" si="499"/>
        <v>0.9765472209944005</v>
      </c>
      <c r="J1127" s="374">
        <f t="shared" si="500"/>
        <v>0.97983910927197493</v>
      </c>
      <c r="K1127" s="265" cm="1">
        <f t="array" ref="K1127">$G1127^gamma_drug4/($G1127^gamma_drug4+(AGE_50_drug4+9)^gamma_drug4)</f>
        <v>1</v>
      </c>
      <c r="L1127" s="264">
        <f t="shared" si="501"/>
        <v>1125</v>
      </c>
      <c r="M1127" s="264">
        <f t="shared" si="502"/>
        <v>-0.19714999999999999</v>
      </c>
      <c r="N1127" s="264">
        <f t="shared" si="503"/>
        <v>14.267949999999999</v>
      </c>
      <c r="O1127" s="264">
        <f t="shared" si="504"/>
        <v>0.12575500000000001</v>
      </c>
      <c r="P1127" s="264">
        <f t="shared" si="505"/>
        <v>9.8149999999999995</v>
      </c>
      <c r="Q1127" s="264">
        <f t="shared" si="506"/>
        <v>10.739000000000001</v>
      </c>
      <c r="R1127" s="264">
        <f t="shared" si="507"/>
        <v>11.3255</v>
      </c>
      <c r="S1127" s="264">
        <f t="shared" si="508"/>
        <v>11.652000000000001</v>
      </c>
      <c r="T1127" s="264">
        <f t="shared" si="509"/>
        <v>12.176500000000001</v>
      </c>
      <c r="U1127" s="264">
        <f t="shared" si="510"/>
        <v>12.5465</v>
      </c>
      <c r="V1127" s="264">
        <f t="shared" si="511"/>
        <v>13.1175</v>
      </c>
      <c r="W1127" s="264">
        <f t="shared" si="512"/>
        <v>14.268000000000001</v>
      </c>
      <c r="X1127" s="264">
        <f t="shared" si="513"/>
        <v>15.542000000000002</v>
      </c>
      <c r="Y1127" s="264">
        <f t="shared" si="514"/>
        <v>16.282499999999999</v>
      </c>
      <c r="Z1127" s="264">
        <f t="shared" si="515"/>
        <v>16.807499999999997</v>
      </c>
      <c r="AA1127" s="264">
        <f t="shared" si="516"/>
        <v>17.625</v>
      </c>
      <c r="AB1127" s="264">
        <f t="shared" si="517"/>
        <v>18.181999999999999</v>
      </c>
      <c r="AC1127" s="264">
        <f t="shared" si="518"/>
        <v>19.293500000000002</v>
      </c>
      <c r="AD1127" s="264">
        <f t="shared" si="519"/>
        <v>21.398</v>
      </c>
      <c r="AF1127" s="266">
        <v>1125</v>
      </c>
      <c r="AG1127" s="266">
        <v>-7.2800000000000004E-2</v>
      </c>
      <c r="AH1127" s="266">
        <v>14.5047</v>
      </c>
      <c r="AI1127" s="266">
        <v>0.12166</v>
      </c>
      <c r="AJ1127" s="266">
        <v>10.01</v>
      </c>
      <c r="AK1127" s="266">
        <v>10.961</v>
      </c>
      <c r="AL1127" s="266">
        <v>11.56</v>
      </c>
      <c r="AM1127" s="266">
        <v>11.891</v>
      </c>
      <c r="AN1127" s="266">
        <v>12.422000000000001</v>
      </c>
      <c r="AO1127" s="266">
        <v>12.794</v>
      </c>
      <c r="AP1127" s="266">
        <v>13.365</v>
      </c>
      <c r="AQ1127" s="266">
        <v>14.505000000000001</v>
      </c>
      <c r="AR1127" s="266">
        <v>15.749000000000001</v>
      </c>
      <c r="AS1127" s="266">
        <v>16.463999999999999</v>
      </c>
      <c r="AT1127" s="266">
        <v>16.966999999999999</v>
      </c>
      <c r="AU1127" s="266">
        <v>17.744</v>
      </c>
      <c r="AV1127" s="266">
        <v>18.268999999999998</v>
      </c>
      <c r="AW1127" s="266">
        <v>19.306999999999999</v>
      </c>
      <c r="AX1127" s="266">
        <v>21.234999999999999</v>
      </c>
      <c r="BA1127" s="372">
        <v>1125</v>
      </c>
      <c r="BB1127" s="372">
        <v>-0.32150000000000001</v>
      </c>
      <c r="BC1127" s="372">
        <v>14.0312</v>
      </c>
      <c r="BD1127" s="372">
        <v>0.12984999999999999</v>
      </c>
      <c r="BE1127" s="372">
        <v>9.6199999999999992</v>
      </c>
      <c r="BF1127" s="372">
        <v>10.516999999999999</v>
      </c>
      <c r="BG1127" s="372">
        <v>11.090999999999999</v>
      </c>
      <c r="BH1127" s="372">
        <v>11.413</v>
      </c>
      <c r="BI1127" s="372">
        <v>11.930999999999999</v>
      </c>
      <c r="BJ1127" s="372">
        <v>12.298999999999999</v>
      </c>
      <c r="BK1127" s="372">
        <v>12.87</v>
      </c>
      <c r="BL1127" s="372">
        <v>14.031000000000001</v>
      </c>
      <c r="BM1127" s="372">
        <v>15.335000000000001</v>
      </c>
      <c r="BN1127" s="372">
        <v>16.100999999999999</v>
      </c>
      <c r="BO1127" s="372">
        <v>16.648</v>
      </c>
      <c r="BP1127" s="372">
        <v>17.506</v>
      </c>
      <c r="BQ1127" s="372">
        <v>18.094999999999999</v>
      </c>
      <c r="BR1127" s="372">
        <v>19.28</v>
      </c>
      <c r="BS1127" s="372">
        <v>21.561</v>
      </c>
    </row>
    <row r="1128" spans="1:71" x14ac:dyDescent="0.2">
      <c r="A1128" s="265">
        <f t="shared" si="520"/>
        <v>14.2735</v>
      </c>
      <c r="B1128" s="265">
        <f t="shared" si="521"/>
        <v>13.122999999999999</v>
      </c>
      <c r="C1128" s="265">
        <f t="shared" si="498"/>
        <v>15.548500000000001</v>
      </c>
      <c r="D1128" s="265">
        <f t="shared" si="522"/>
        <v>1126</v>
      </c>
      <c r="E1128" s="373">
        <f t="shared" si="523"/>
        <v>36.993839835728956</v>
      </c>
      <c r="F1128" s="373">
        <f t="shared" si="524"/>
        <v>3.0828199863107462</v>
      </c>
      <c r="G1128" s="373">
        <f t="shared" si="525"/>
        <v>45.993839835728956</v>
      </c>
      <c r="H1128" s="374">
        <f t="shared" si="526"/>
        <v>0.99838293661823818</v>
      </c>
      <c r="I1128" s="374">
        <f t="shared" si="499"/>
        <v>0.97659659455517744</v>
      </c>
      <c r="J1128" s="374">
        <f t="shared" si="500"/>
        <v>0.97987577811642002</v>
      </c>
      <c r="K1128" s="265" cm="1">
        <f t="array" ref="K1128">$G1128^gamma_drug4/($G1128^gamma_drug4+(AGE_50_drug4+9)^gamma_drug4)</f>
        <v>1</v>
      </c>
      <c r="L1128" s="264">
        <f t="shared" si="501"/>
        <v>1126</v>
      </c>
      <c r="M1128" s="264">
        <f t="shared" si="502"/>
        <v>-0.19725000000000001</v>
      </c>
      <c r="N1128" s="264">
        <f t="shared" si="503"/>
        <v>14.27375</v>
      </c>
      <c r="O1128" s="264">
        <f t="shared" si="504"/>
        <v>0.125775</v>
      </c>
      <c r="P1128" s="264">
        <f t="shared" si="505"/>
        <v>9.8185000000000002</v>
      </c>
      <c r="Q1128" s="264">
        <f t="shared" si="506"/>
        <v>10.743</v>
      </c>
      <c r="R1128" s="264">
        <f t="shared" si="507"/>
        <v>11.33</v>
      </c>
      <c r="S1128" s="264">
        <f t="shared" si="508"/>
        <v>11.655999999999999</v>
      </c>
      <c r="T1128" s="264">
        <f t="shared" si="509"/>
        <v>12.181000000000001</v>
      </c>
      <c r="U1128" s="264">
        <f t="shared" si="510"/>
        <v>12.551</v>
      </c>
      <c r="V1128" s="264">
        <f t="shared" si="511"/>
        <v>13.122999999999999</v>
      </c>
      <c r="W1128" s="264">
        <f t="shared" si="512"/>
        <v>14.2735</v>
      </c>
      <c r="X1128" s="264">
        <f t="shared" si="513"/>
        <v>15.548500000000001</v>
      </c>
      <c r="Y1128" s="264">
        <f t="shared" si="514"/>
        <v>16.289000000000001</v>
      </c>
      <c r="Z1128" s="264">
        <f t="shared" si="515"/>
        <v>16.814999999999998</v>
      </c>
      <c r="AA1128" s="264">
        <f t="shared" si="516"/>
        <v>17.632999999999999</v>
      </c>
      <c r="AB1128" s="264">
        <f t="shared" si="517"/>
        <v>18.190000000000001</v>
      </c>
      <c r="AC1128" s="264">
        <f t="shared" si="518"/>
        <v>19.302</v>
      </c>
      <c r="AD1128" s="264">
        <f t="shared" si="519"/>
        <v>21.4085</v>
      </c>
      <c r="AF1128" s="266">
        <v>1126</v>
      </c>
      <c r="AG1128" s="266">
        <v>-7.2900000000000006E-2</v>
      </c>
      <c r="AH1128" s="266">
        <v>14.510199999999999</v>
      </c>
      <c r="AI1128" s="266">
        <v>0.12168</v>
      </c>
      <c r="AJ1128" s="266">
        <v>10.013</v>
      </c>
      <c r="AK1128" s="266">
        <v>10.965</v>
      </c>
      <c r="AL1128" s="266">
        <v>11.564</v>
      </c>
      <c r="AM1128" s="266">
        <v>11.895</v>
      </c>
      <c r="AN1128" s="266">
        <v>12.426</v>
      </c>
      <c r="AO1128" s="266">
        <v>12.798</v>
      </c>
      <c r="AP1128" s="266">
        <v>13.37</v>
      </c>
      <c r="AQ1128" s="266">
        <v>14.51</v>
      </c>
      <c r="AR1128" s="266">
        <v>15.755000000000001</v>
      </c>
      <c r="AS1128" s="266">
        <v>16.47</v>
      </c>
      <c r="AT1128" s="266">
        <v>16.974</v>
      </c>
      <c r="AU1128" s="266">
        <v>17.751999999999999</v>
      </c>
      <c r="AV1128" s="266">
        <v>18.277000000000001</v>
      </c>
      <c r="AW1128" s="266">
        <v>19.315000000000001</v>
      </c>
      <c r="AX1128" s="266">
        <v>21.245000000000001</v>
      </c>
      <c r="BA1128" s="372">
        <v>1126</v>
      </c>
      <c r="BB1128" s="372">
        <v>-0.3216</v>
      </c>
      <c r="BC1128" s="372">
        <v>14.0373</v>
      </c>
      <c r="BD1128" s="372">
        <v>0.12987000000000001</v>
      </c>
      <c r="BE1128" s="372">
        <v>9.6240000000000006</v>
      </c>
      <c r="BF1128" s="372">
        <v>10.521000000000001</v>
      </c>
      <c r="BG1128" s="372">
        <v>11.096</v>
      </c>
      <c r="BH1128" s="372">
        <v>11.417</v>
      </c>
      <c r="BI1128" s="372">
        <v>11.936</v>
      </c>
      <c r="BJ1128" s="372">
        <v>12.304</v>
      </c>
      <c r="BK1128" s="372">
        <v>12.875999999999999</v>
      </c>
      <c r="BL1128" s="372">
        <v>14.037000000000001</v>
      </c>
      <c r="BM1128" s="372">
        <v>15.342000000000001</v>
      </c>
      <c r="BN1128" s="372">
        <v>16.108000000000001</v>
      </c>
      <c r="BO1128" s="372">
        <v>16.655999999999999</v>
      </c>
      <c r="BP1128" s="372">
        <v>17.513999999999999</v>
      </c>
      <c r="BQ1128" s="372">
        <v>18.103000000000002</v>
      </c>
      <c r="BR1128" s="372">
        <v>19.289000000000001</v>
      </c>
      <c r="BS1128" s="372">
        <v>21.571999999999999</v>
      </c>
    </row>
    <row r="1129" spans="1:71" x14ac:dyDescent="0.2">
      <c r="A1129" s="265">
        <f t="shared" si="520"/>
        <v>14.280000000000001</v>
      </c>
      <c r="B1129" s="265">
        <f t="shared" si="521"/>
        <v>13.128</v>
      </c>
      <c r="C1129" s="265">
        <f t="shared" si="498"/>
        <v>15.555</v>
      </c>
      <c r="D1129" s="265">
        <f t="shared" si="522"/>
        <v>1127</v>
      </c>
      <c r="E1129" s="373">
        <f t="shared" si="523"/>
        <v>37.026694045174537</v>
      </c>
      <c r="F1129" s="373">
        <f t="shared" si="524"/>
        <v>3.0855578370978782</v>
      </c>
      <c r="G1129" s="373">
        <f t="shared" si="525"/>
        <v>46.026694045174537</v>
      </c>
      <c r="H1129" s="374">
        <f t="shared" si="526"/>
        <v>0.99838794361824879</v>
      </c>
      <c r="I1129" s="374">
        <f t="shared" si="499"/>
        <v>0.9766458315116886</v>
      </c>
      <c r="J1129" s="374">
        <f t="shared" si="500"/>
        <v>0.97991235552053635</v>
      </c>
      <c r="K1129" s="265" cm="1">
        <f t="array" ref="K1129">$G1129^gamma_drug4/($G1129^gamma_drug4+(AGE_50_drug4+9)^gamma_drug4)</f>
        <v>1</v>
      </c>
      <c r="L1129" s="264">
        <f t="shared" si="501"/>
        <v>1127</v>
      </c>
      <c r="M1129" s="264">
        <f t="shared" si="502"/>
        <v>-0.1973</v>
      </c>
      <c r="N1129" s="264">
        <f t="shared" si="503"/>
        <v>14.27965</v>
      </c>
      <c r="O1129" s="264">
        <f t="shared" si="504"/>
        <v>0.12579499999999999</v>
      </c>
      <c r="P1129" s="264">
        <f t="shared" si="505"/>
        <v>9.8219999999999992</v>
      </c>
      <c r="Q1129" s="264">
        <f t="shared" si="506"/>
        <v>10.746500000000001</v>
      </c>
      <c r="R1129" s="264">
        <f t="shared" si="507"/>
        <v>11.334</v>
      </c>
      <c r="S1129" s="264">
        <f t="shared" si="508"/>
        <v>11.661000000000001</v>
      </c>
      <c r="T1129" s="264">
        <f t="shared" si="509"/>
        <v>12.186</v>
      </c>
      <c r="U1129" s="264">
        <f t="shared" si="510"/>
        <v>12.556000000000001</v>
      </c>
      <c r="V1129" s="264">
        <f t="shared" si="511"/>
        <v>13.128</v>
      </c>
      <c r="W1129" s="264">
        <f t="shared" si="512"/>
        <v>14.280000000000001</v>
      </c>
      <c r="X1129" s="264">
        <f t="shared" si="513"/>
        <v>15.555</v>
      </c>
      <c r="Y1129" s="264">
        <f t="shared" si="514"/>
        <v>16.296500000000002</v>
      </c>
      <c r="Z1129" s="264">
        <f t="shared" si="515"/>
        <v>16.822500000000002</v>
      </c>
      <c r="AA1129" s="264">
        <f t="shared" si="516"/>
        <v>17.640999999999998</v>
      </c>
      <c r="AB1129" s="264">
        <f t="shared" si="517"/>
        <v>18.198499999999999</v>
      </c>
      <c r="AC1129" s="264">
        <f t="shared" si="518"/>
        <v>19.311</v>
      </c>
      <c r="AD1129" s="264">
        <f t="shared" si="519"/>
        <v>21.418999999999997</v>
      </c>
      <c r="AF1129" s="266">
        <v>1127</v>
      </c>
      <c r="AG1129" s="266">
        <v>-7.2999999999999995E-2</v>
      </c>
      <c r="AH1129" s="266">
        <v>14.5158</v>
      </c>
      <c r="AI1129" s="266">
        <v>0.1217</v>
      </c>
      <c r="AJ1129" s="266">
        <v>10.016</v>
      </c>
      <c r="AK1129" s="266">
        <v>10.968</v>
      </c>
      <c r="AL1129" s="266">
        <v>11.568</v>
      </c>
      <c r="AM1129" s="266">
        <v>11.9</v>
      </c>
      <c r="AN1129" s="266">
        <v>12.430999999999999</v>
      </c>
      <c r="AO1129" s="266">
        <v>12.803000000000001</v>
      </c>
      <c r="AP1129" s="266">
        <v>13.375</v>
      </c>
      <c r="AQ1129" s="266">
        <v>14.516</v>
      </c>
      <c r="AR1129" s="266">
        <v>15.760999999999999</v>
      </c>
      <c r="AS1129" s="266">
        <v>16.477</v>
      </c>
      <c r="AT1129" s="266">
        <v>16.981000000000002</v>
      </c>
      <c r="AU1129" s="266">
        <v>17.759</v>
      </c>
      <c r="AV1129" s="266">
        <v>18.285</v>
      </c>
      <c r="AW1129" s="266">
        <v>19.323</v>
      </c>
      <c r="AX1129" s="266">
        <v>21.254999999999999</v>
      </c>
      <c r="BA1129" s="372">
        <v>1127</v>
      </c>
      <c r="BB1129" s="372">
        <v>-0.3216</v>
      </c>
      <c r="BC1129" s="372">
        <v>14.0435</v>
      </c>
      <c r="BD1129" s="372">
        <v>0.12989000000000001</v>
      </c>
      <c r="BE1129" s="372">
        <v>9.6280000000000001</v>
      </c>
      <c r="BF1129" s="372">
        <v>10.525</v>
      </c>
      <c r="BG1129" s="372">
        <v>11.1</v>
      </c>
      <c r="BH1129" s="372">
        <v>11.422000000000001</v>
      </c>
      <c r="BI1129" s="372">
        <v>11.941000000000001</v>
      </c>
      <c r="BJ1129" s="372">
        <v>12.308999999999999</v>
      </c>
      <c r="BK1129" s="372">
        <v>12.881</v>
      </c>
      <c r="BL1129" s="372">
        <v>14.044</v>
      </c>
      <c r="BM1129" s="372">
        <v>15.349</v>
      </c>
      <c r="BN1129" s="372">
        <v>16.116</v>
      </c>
      <c r="BO1129" s="372">
        <v>16.664000000000001</v>
      </c>
      <c r="BP1129" s="372">
        <v>17.523</v>
      </c>
      <c r="BQ1129" s="372">
        <v>18.111999999999998</v>
      </c>
      <c r="BR1129" s="372">
        <v>19.298999999999999</v>
      </c>
      <c r="BS1129" s="372">
        <v>21.582999999999998</v>
      </c>
    </row>
    <row r="1130" spans="1:71" x14ac:dyDescent="0.2">
      <c r="A1130" s="265">
        <f t="shared" si="520"/>
        <v>14.285500000000001</v>
      </c>
      <c r="B1130" s="265">
        <f t="shared" si="521"/>
        <v>13.133500000000002</v>
      </c>
      <c r="C1130" s="265">
        <f t="shared" si="498"/>
        <v>15.562000000000001</v>
      </c>
      <c r="D1130" s="265">
        <f t="shared" si="522"/>
        <v>1128</v>
      </c>
      <c r="E1130" s="373">
        <f t="shared" si="523"/>
        <v>37.059548254620125</v>
      </c>
      <c r="F1130" s="373">
        <f t="shared" si="524"/>
        <v>3.0882956878850103</v>
      </c>
      <c r="G1130" s="373">
        <f t="shared" si="525"/>
        <v>46.059548254620125</v>
      </c>
      <c r="H1130" s="374">
        <f t="shared" si="526"/>
        <v>0.99839293158356368</v>
      </c>
      <c r="I1130" s="374">
        <f t="shared" si="499"/>
        <v>0.97669493232856541</v>
      </c>
      <c r="J1130" s="374">
        <f t="shared" si="500"/>
        <v>0.97994884177241981</v>
      </c>
      <c r="K1130" s="265" cm="1">
        <f t="array" ref="K1130">$G1130^gamma_drug4/($G1130^gamma_drug4+(AGE_50_drug4+9)^gamma_drug4)</f>
        <v>1</v>
      </c>
      <c r="L1130" s="264">
        <f t="shared" si="501"/>
        <v>1128</v>
      </c>
      <c r="M1130" s="264">
        <f t="shared" si="502"/>
        <v>-0.19739999999999999</v>
      </c>
      <c r="N1130" s="264">
        <f t="shared" si="503"/>
        <v>14.285499999999999</v>
      </c>
      <c r="O1130" s="264">
        <f t="shared" si="504"/>
        <v>0.12581500000000001</v>
      </c>
      <c r="P1130" s="264">
        <f t="shared" si="505"/>
        <v>9.8254999999999999</v>
      </c>
      <c r="Q1130" s="264">
        <f t="shared" si="506"/>
        <v>10.750499999999999</v>
      </c>
      <c r="R1130" s="264">
        <f t="shared" si="507"/>
        <v>11.3385</v>
      </c>
      <c r="S1130" s="264">
        <f t="shared" si="508"/>
        <v>11.664999999999999</v>
      </c>
      <c r="T1130" s="264">
        <f t="shared" si="509"/>
        <v>12.1905</v>
      </c>
      <c r="U1130" s="264">
        <f t="shared" si="510"/>
        <v>12.561499999999999</v>
      </c>
      <c r="V1130" s="264">
        <f t="shared" si="511"/>
        <v>13.133500000000002</v>
      </c>
      <c r="W1130" s="264">
        <f t="shared" si="512"/>
        <v>14.285500000000001</v>
      </c>
      <c r="X1130" s="264">
        <f t="shared" si="513"/>
        <v>15.562000000000001</v>
      </c>
      <c r="Y1130" s="264">
        <f t="shared" si="514"/>
        <v>16.303000000000001</v>
      </c>
      <c r="Z1130" s="264">
        <f t="shared" si="515"/>
        <v>16.829999999999998</v>
      </c>
      <c r="AA1130" s="264">
        <f t="shared" si="516"/>
        <v>17.648499999999999</v>
      </c>
      <c r="AB1130" s="264">
        <f t="shared" si="517"/>
        <v>18.206499999999998</v>
      </c>
      <c r="AC1130" s="264">
        <f t="shared" si="518"/>
        <v>19.32</v>
      </c>
      <c r="AD1130" s="264">
        <f t="shared" si="519"/>
        <v>21.429499999999997</v>
      </c>
      <c r="AF1130" s="266">
        <v>1128</v>
      </c>
      <c r="AG1130" s="266">
        <v>-7.3200000000000001E-2</v>
      </c>
      <c r="AH1130" s="266">
        <v>14.5213</v>
      </c>
      <c r="AI1130" s="266">
        <v>0.12171</v>
      </c>
      <c r="AJ1130" s="266">
        <v>10.02</v>
      </c>
      <c r="AK1130" s="266">
        <v>10.972</v>
      </c>
      <c r="AL1130" s="266">
        <v>11.571999999999999</v>
      </c>
      <c r="AM1130" s="266">
        <v>11.904</v>
      </c>
      <c r="AN1130" s="266">
        <v>12.435</v>
      </c>
      <c r="AO1130" s="266">
        <v>12.808</v>
      </c>
      <c r="AP1130" s="266">
        <v>13.38</v>
      </c>
      <c r="AQ1130" s="266">
        <v>14.521000000000001</v>
      </c>
      <c r="AR1130" s="266">
        <v>15.768000000000001</v>
      </c>
      <c r="AS1130" s="266">
        <v>16.483000000000001</v>
      </c>
      <c r="AT1130" s="266">
        <v>16.988</v>
      </c>
      <c r="AU1130" s="266">
        <v>17.765999999999998</v>
      </c>
      <c r="AV1130" s="266">
        <v>18.292000000000002</v>
      </c>
      <c r="AW1130" s="266">
        <v>19.331</v>
      </c>
      <c r="AX1130" s="266">
        <v>21.263999999999999</v>
      </c>
      <c r="BA1130" s="372">
        <v>1128</v>
      </c>
      <c r="BB1130" s="372">
        <v>-0.3216</v>
      </c>
      <c r="BC1130" s="372">
        <v>14.0497</v>
      </c>
      <c r="BD1130" s="372">
        <v>0.12992000000000001</v>
      </c>
      <c r="BE1130" s="372">
        <v>9.6310000000000002</v>
      </c>
      <c r="BF1130" s="372">
        <v>10.529</v>
      </c>
      <c r="BG1130" s="372">
        <v>11.105</v>
      </c>
      <c r="BH1130" s="372">
        <v>11.426</v>
      </c>
      <c r="BI1130" s="372">
        <v>11.946</v>
      </c>
      <c r="BJ1130" s="372">
        <v>12.315</v>
      </c>
      <c r="BK1130" s="372">
        <v>12.887</v>
      </c>
      <c r="BL1130" s="372">
        <v>14.05</v>
      </c>
      <c r="BM1130" s="372">
        <v>15.356</v>
      </c>
      <c r="BN1130" s="372">
        <v>16.123000000000001</v>
      </c>
      <c r="BO1130" s="372">
        <v>16.672000000000001</v>
      </c>
      <c r="BP1130" s="372">
        <v>17.530999999999999</v>
      </c>
      <c r="BQ1130" s="372">
        <v>18.120999999999999</v>
      </c>
      <c r="BR1130" s="372">
        <v>19.309000000000001</v>
      </c>
      <c r="BS1130" s="372">
        <v>21.594999999999999</v>
      </c>
    </row>
    <row r="1131" spans="1:71" x14ac:dyDescent="0.2">
      <c r="A1131" s="265">
        <f t="shared" si="520"/>
        <v>14.291499999999999</v>
      </c>
      <c r="B1131" s="265">
        <f t="shared" si="521"/>
        <v>13.138500000000001</v>
      </c>
      <c r="C1131" s="265">
        <f t="shared" si="498"/>
        <v>15.5685</v>
      </c>
      <c r="D1131" s="265">
        <f t="shared" si="522"/>
        <v>1129</v>
      </c>
      <c r="E1131" s="373">
        <f t="shared" si="523"/>
        <v>37.092402464065707</v>
      </c>
      <c r="F1131" s="373">
        <f t="shared" si="524"/>
        <v>3.0910335386721424</v>
      </c>
      <c r="G1131" s="373">
        <f t="shared" si="525"/>
        <v>46.092402464065707</v>
      </c>
      <c r="H1131" s="374">
        <f t="shared" si="526"/>
        <v>0.99839790059989175</v>
      </c>
      <c r="I1131" s="374">
        <f t="shared" si="499"/>
        <v>0.97674389746857992</v>
      </c>
      <c r="J1131" s="374">
        <f t="shared" si="500"/>
        <v>0.9799852371590756</v>
      </c>
      <c r="K1131" s="265" cm="1">
        <f t="array" ref="K1131">$G1131^gamma_drug4/($G1131^gamma_drug4+(AGE_50_drug4+9)^gamma_drug4)</f>
        <v>1</v>
      </c>
      <c r="L1131" s="264">
        <f t="shared" si="501"/>
        <v>1129</v>
      </c>
      <c r="M1131" s="264">
        <f t="shared" si="502"/>
        <v>-0.19750000000000001</v>
      </c>
      <c r="N1131" s="264">
        <f t="shared" si="503"/>
        <v>14.29135</v>
      </c>
      <c r="O1131" s="264">
        <f t="shared" si="504"/>
        <v>0.125835</v>
      </c>
      <c r="P1131" s="264">
        <f t="shared" si="505"/>
        <v>9.8290000000000006</v>
      </c>
      <c r="Q1131" s="264">
        <f t="shared" si="506"/>
        <v>10.755000000000001</v>
      </c>
      <c r="R1131" s="264">
        <f t="shared" si="507"/>
        <v>11.342500000000001</v>
      </c>
      <c r="S1131" s="264">
        <f t="shared" si="508"/>
        <v>11.669499999999999</v>
      </c>
      <c r="T1131" s="264">
        <f t="shared" si="509"/>
        <v>12.195499999999999</v>
      </c>
      <c r="U1131" s="264">
        <f t="shared" si="510"/>
        <v>12.565999999999999</v>
      </c>
      <c r="V1131" s="264">
        <f t="shared" si="511"/>
        <v>13.138500000000001</v>
      </c>
      <c r="W1131" s="264">
        <f t="shared" si="512"/>
        <v>14.291499999999999</v>
      </c>
      <c r="X1131" s="264">
        <f t="shared" si="513"/>
        <v>15.5685</v>
      </c>
      <c r="Y1131" s="264">
        <f t="shared" si="514"/>
        <v>16.310499999999998</v>
      </c>
      <c r="Z1131" s="264">
        <f t="shared" si="515"/>
        <v>16.837499999999999</v>
      </c>
      <c r="AA1131" s="264">
        <f t="shared" si="516"/>
        <v>17.656500000000001</v>
      </c>
      <c r="AB1131" s="264">
        <f t="shared" si="517"/>
        <v>18.215</v>
      </c>
      <c r="AC1131" s="264">
        <f t="shared" si="518"/>
        <v>19.329000000000001</v>
      </c>
      <c r="AD1131" s="264">
        <f t="shared" si="519"/>
        <v>21.439999999999998</v>
      </c>
      <c r="AF1131" s="266">
        <v>1129</v>
      </c>
      <c r="AG1131" s="266">
        <v>-7.3300000000000004E-2</v>
      </c>
      <c r="AH1131" s="266">
        <v>14.5268</v>
      </c>
      <c r="AI1131" s="266">
        <v>0.12173</v>
      </c>
      <c r="AJ1131" s="266">
        <v>10.023</v>
      </c>
      <c r="AK1131" s="266">
        <v>10.976000000000001</v>
      </c>
      <c r="AL1131" s="266">
        <v>11.576000000000001</v>
      </c>
      <c r="AM1131" s="266">
        <v>11.907999999999999</v>
      </c>
      <c r="AN1131" s="266">
        <v>12.44</v>
      </c>
      <c r="AO1131" s="266">
        <v>12.811999999999999</v>
      </c>
      <c r="AP1131" s="266">
        <v>13.385</v>
      </c>
      <c r="AQ1131" s="266">
        <v>14.526999999999999</v>
      </c>
      <c r="AR1131" s="266">
        <v>15.773999999999999</v>
      </c>
      <c r="AS1131" s="266">
        <v>16.489999999999998</v>
      </c>
      <c r="AT1131" s="266">
        <v>16.995000000000001</v>
      </c>
      <c r="AU1131" s="266">
        <v>17.773</v>
      </c>
      <c r="AV1131" s="266">
        <v>18.3</v>
      </c>
      <c r="AW1131" s="266">
        <v>19.34</v>
      </c>
      <c r="AX1131" s="266">
        <v>21.273</v>
      </c>
      <c r="BA1131" s="372">
        <v>1129</v>
      </c>
      <c r="BB1131" s="372">
        <v>-0.32169999999999999</v>
      </c>
      <c r="BC1131" s="372">
        <v>14.055899999999999</v>
      </c>
      <c r="BD1131" s="372">
        <v>0.12994</v>
      </c>
      <c r="BE1131" s="372">
        <v>9.6349999999999998</v>
      </c>
      <c r="BF1131" s="372">
        <v>10.534000000000001</v>
      </c>
      <c r="BG1131" s="372">
        <v>11.109</v>
      </c>
      <c r="BH1131" s="372">
        <v>11.430999999999999</v>
      </c>
      <c r="BI1131" s="372">
        <v>11.951000000000001</v>
      </c>
      <c r="BJ1131" s="372">
        <v>12.32</v>
      </c>
      <c r="BK1131" s="372">
        <v>12.891999999999999</v>
      </c>
      <c r="BL1131" s="372">
        <v>14.055999999999999</v>
      </c>
      <c r="BM1131" s="372">
        <v>15.363</v>
      </c>
      <c r="BN1131" s="372">
        <v>16.131</v>
      </c>
      <c r="BO1131" s="372">
        <v>16.68</v>
      </c>
      <c r="BP1131" s="372">
        <v>17.54</v>
      </c>
      <c r="BQ1131" s="372">
        <v>18.13</v>
      </c>
      <c r="BR1131" s="372">
        <v>19.318000000000001</v>
      </c>
      <c r="BS1131" s="372">
        <v>21.606999999999999</v>
      </c>
    </row>
    <row r="1132" spans="1:71" x14ac:dyDescent="0.2">
      <c r="A1132" s="265">
        <f t="shared" si="520"/>
        <v>14.297000000000001</v>
      </c>
      <c r="B1132" s="265">
        <f t="shared" si="521"/>
        <v>13.144</v>
      </c>
      <c r="C1132" s="265">
        <f t="shared" si="498"/>
        <v>15.574999999999999</v>
      </c>
      <c r="D1132" s="265">
        <f t="shared" si="522"/>
        <v>1130</v>
      </c>
      <c r="E1132" s="373">
        <f t="shared" si="523"/>
        <v>37.125256673511295</v>
      </c>
      <c r="F1132" s="373">
        <f t="shared" si="524"/>
        <v>3.0937713894592744</v>
      </c>
      <c r="G1132" s="373">
        <f t="shared" si="525"/>
        <v>46.125256673511295</v>
      </c>
      <c r="H1132" s="374">
        <f t="shared" si="526"/>
        <v>0.99840285075249635</v>
      </c>
      <c r="I1132" s="374">
        <f t="shared" si="499"/>
        <v>0.97679272739265355</v>
      </c>
      <c r="J1132" s="374">
        <f t="shared" si="500"/>
        <v>0.98002154196642277</v>
      </c>
      <c r="K1132" s="265" cm="1">
        <f t="array" ref="K1132">$G1132^gamma_drug4/($G1132^gamma_drug4+(AGE_50_drug4+9)^gamma_drug4)</f>
        <v>1</v>
      </c>
      <c r="L1132" s="264">
        <f t="shared" si="501"/>
        <v>1130</v>
      </c>
      <c r="M1132" s="264">
        <f t="shared" si="502"/>
        <v>-0.19755</v>
      </c>
      <c r="N1132" s="264">
        <f t="shared" si="503"/>
        <v>14.2972</v>
      </c>
      <c r="O1132" s="264">
        <f t="shared" si="504"/>
        <v>0.12585499999999999</v>
      </c>
      <c r="P1132" s="264">
        <f t="shared" si="505"/>
        <v>9.8329999999999984</v>
      </c>
      <c r="Q1132" s="264">
        <f t="shared" si="506"/>
        <v>10.759</v>
      </c>
      <c r="R1132" s="264">
        <f t="shared" si="507"/>
        <v>11.347000000000001</v>
      </c>
      <c r="S1132" s="264">
        <f t="shared" si="508"/>
        <v>11.673999999999999</v>
      </c>
      <c r="T1132" s="264">
        <f t="shared" si="509"/>
        <v>12.2</v>
      </c>
      <c r="U1132" s="264">
        <f t="shared" si="510"/>
        <v>12.571</v>
      </c>
      <c r="V1132" s="264">
        <f t="shared" si="511"/>
        <v>13.144</v>
      </c>
      <c r="W1132" s="264">
        <f t="shared" si="512"/>
        <v>14.297000000000001</v>
      </c>
      <c r="X1132" s="264">
        <f t="shared" si="513"/>
        <v>15.574999999999999</v>
      </c>
      <c r="Y1132" s="264">
        <f t="shared" si="514"/>
        <v>16.317</v>
      </c>
      <c r="Z1132" s="264">
        <f t="shared" si="515"/>
        <v>16.844999999999999</v>
      </c>
      <c r="AA1132" s="264">
        <f t="shared" si="516"/>
        <v>17.664499999999997</v>
      </c>
      <c r="AB1132" s="264">
        <f t="shared" si="517"/>
        <v>18.222999999999999</v>
      </c>
      <c r="AC1132" s="264">
        <f t="shared" si="518"/>
        <v>19.338000000000001</v>
      </c>
      <c r="AD1132" s="264">
        <f t="shared" si="519"/>
        <v>21.450499999999998</v>
      </c>
      <c r="AF1132" s="266">
        <v>1130</v>
      </c>
      <c r="AG1132" s="266">
        <v>-7.3400000000000007E-2</v>
      </c>
      <c r="AH1132" s="266">
        <v>14.532299999999999</v>
      </c>
      <c r="AI1132" s="266">
        <v>0.12175</v>
      </c>
      <c r="AJ1132" s="266">
        <v>10.026999999999999</v>
      </c>
      <c r="AK1132" s="266">
        <v>10.98</v>
      </c>
      <c r="AL1132" s="266">
        <v>11.58</v>
      </c>
      <c r="AM1132" s="266">
        <v>11.912000000000001</v>
      </c>
      <c r="AN1132" s="266">
        <v>12.444000000000001</v>
      </c>
      <c r="AO1132" s="266">
        <v>12.817</v>
      </c>
      <c r="AP1132" s="266">
        <v>13.39</v>
      </c>
      <c r="AQ1132" s="266">
        <v>14.532</v>
      </c>
      <c r="AR1132" s="266">
        <v>15.78</v>
      </c>
      <c r="AS1132" s="266">
        <v>16.495999999999999</v>
      </c>
      <c r="AT1132" s="266">
        <v>17.001999999999999</v>
      </c>
      <c r="AU1132" s="266">
        <v>17.780999999999999</v>
      </c>
      <c r="AV1132" s="266">
        <v>18.306999999999999</v>
      </c>
      <c r="AW1132" s="266">
        <v>19.347999999999999</v>
      </c>
      <c r="AX1132" s="266">
        <v>21.283000000000001</v>
      </c>
      <c r="BA1132" s="372">
        <v>1130</v>
      </c>
      <c r="BB1132" s="372">
        <v>-0.32169999999999999</v>
      </c>
      <c r="BC1132" s="372">
        <v>14.062099999999999</v>
      </c>
      <c r="BD1132" s="372">
        <v>0.12995999999999999</v>
      </c>
      <c r="BE1132" s="372">
        <v>9.6389999999999993</v>
      </c>
      <c r="BF1132" s="372">
        <v>10.538</v>
      </c>
      <c r="BG1132" s="372">
        <v>11.114000000000001</v>
      </c>
      <c r="BH1132" s="372">
        <v>11.436</v>
      </c>
      <c r="BI1132" s="372">
        <v>11.956</v>
      </c>
      <c r="BJ1132" s="372">
        <v>12.324999999999999</v>
      </c>
      <c r="BK1132" s="372">
        <v>12.898</v>
      </c>
      <c r="BL1132" s="372">
        <v>14.061999999999999</v>
      </c>
      <c r="BM1132" s="372">
        <v>15.37</v>
      </c>
      <c r="BN1132" s="372">
        <v>16.138000000000002</v>
      </c>
      <c r="BO1132" s="372">
        <v>16.687999999999999</v>
      </c>
      <c r="BP1132" s="372">
        <v>17.547999999999998</v>
      </c>
      <c r="BQ1132" s="372">
        <v>18.138999999999999</v>
      </c>
      <c r="BR1132" s="372">
        <v>19.327999999999999</v>
      </c>
      <c r="BS1132" s="372">
        <v>21.617999999999999</v>
      </c>
    </row>
    <row r="1133" spans="1:71" x14ac:dyDescent="0.2">
      <c r="A1133" s="265">
        <f t="shared" si="520"/>
        <v>14.303000000000001</v>
      </c>
      <c r="B1133" s="265">
        <f t="shared" si="521"/>
        <v>13.149000000000001</v>
      </c>
      <c r="C1133" s="265">
        <f t="shared" si="498"/>
        <v>15.5815</v>
      </c>
      <c r="D1133" s="265">
        <f t="shared" si="522"/>
        <v>1131</v>
      </c>
      <c r="E1133" s="373">
        <f t="shared" si="523"/>
        <v>37.158110882956876</v>
      </c>
      <c r="F1133" s="373">
        <f t="shared" si="524"/>
        <v>3.0965092402464065</v>
      </c>
      <c r="G1133" s="373">
        <f t="shared" si="525"/>
        <v>46.158110882956876</v>
      </c>
      <c r="H1133" s="374">
        <f t="shared" si="526"/>
        <v>0.99840778212619785</v>
      </c>
      <c r="I1133" s="374">
        <f t="shared" si="499"/>
        <v>0.97684142255986528</v>
      </c>
      <c r="J1133" s="374">
        <f t="shared" si="500"/>
        <v>0.98005775647929905</v>
      </c>
      <c r="K1133" s="265" cm="1">
        <f t="array" ref="K1133">$G1133^gamma_drug4/($G1133^gamma_drug4+(AGE_50_drug4+9)^gamma_drug4)</f>
        <v>1</v>
      </c>
      <c r="L1133" s="264">
        <f t="shared" si="501"/>
        <v>1131</v>
      </c>
      <c r="M1133" s="264">
        <f t="shared" si="502"/>
        <v>-0.19769999999999999</v>
      </c>
      <c r="N1133" s="264">
        <f t="shared" si="503"/>
        <v>14.303000000000001</v>
      </c>
      <c r="O1133" s="264">
        <f t="shared" si="504"/>
        <v>0.12587999999999999</v>
      </c>
      <c r="P1133" s="264">
        <f t="shared" si="505"/>
        <v>9.8359999999999985</v>
      </c>
      <c r="Q1133" s="264">
        <f t="shared" si="506"/>
        <v>10.762499999999999</v>
      </c>
      <c r="R1133" s="264">
        <f t="shared" si="507"/>
        <v>11.350999999999999</v>
      </c>
      <c r="S1133" s="264">
        <f t="shared" si="508"/>
        <v>11.678000000000001</v>
      </c>
      <c r="T1133" s="264">
        <f t="shared" si="509"/>
        <v>12.204499999999999</v>
      </c>
      <c r="U1133" s="264">
        <f t="shared" si="510"/>
        <v>12.576000000000001</v>
      </c>
      <c r="V1133" s="264">
        <f t="shared" si="511"/>
        <v>13.149000000000001</v>
      </c>
      <c r="W1133" s="264">
        <f t="shared" si="512"/>
        <v>14.303000000000001</v>
      </c>
      <c r="X1133" s="264">
        <f t="shared" si="513"/>
        <v>15.5815</v>
      </c>
      <c r="Y1133" s="264">
        <f t="shared" si="514"/>
        <v>16.3245</v>
      </c>
      <c r="Z1133" s="264">
        <f t="shared" si="515"/>
        <v>16.851500000000001</v>
      </c>
      <c r="AA1133" s="264">
        <f t="shared" si="516"/>
        <v>17.672499999999999</v>
      </c>
      <c r="AB1133" s="264">
        <f t="shared" si="517"/>
        <v>18.2315</v>
      </c>
      <c r="AC1133" s="264">
        <f t="shared" si="518"/>
        <v>19.347000000000001</v>
      </c>
      <c r="AD1133" s="264">
        <f t="shared" si="519"/>
        <v>21.461500000000001</v>
      </c>
      <c r="AF1133" s="266">
        <v>1131</v>
      </c>
      <c r="AG1133" s="266">
        <v>-7.3599999999999999E-2</v>
      </c>
      <c r="AH1133" s="266">
        <v>14.537800000000001</v>
      </c>
      <c r="AI1133" s="266">
        <v>0.12177</v>
      </c>
      <c r="AJ1133" s="266">
        <v>10.029999999999999</v>
      </c>
      <c r="AK1133" s="266">
        <v>10.983000000000001</v>
      </c>
      <c r="AL1133" s="266">
        <v>11.584</v>
      </c>
      <c r="AM1133" s="266">
        <v>11.916</v>
      </c>
      <c r="AN1133" s="266">
        <v>12.448</v>
      </c>
      <c r="AO1133" s="266">
        <v>12.821999999999999</v>
      </c>
      <c r="AP1133" s="266">
        <v>13.395</v>
      </c>
      <c r="AQ1133" s="266">
        <v>14.538</v>
      </c>
      <c r="AR1133" s="266">
        <v>15.786</v>
      </c>
      <c r="AS1133" s="266">
        <v>16.503</v>
      </c>
      <c r="AT1133" s="266">
        <v>17.007999999999999</v>
      </c>
      <c r="AU1133" s="266">
        <v>17.788</v>
      </c>
      <c r="AV1133" s="266">
        <v>18.315000000000001</v>
      </c>
      <c r="AW1133" s="266">
        <v>19.356000000000002</v>
      </c>
      <c r="AX1133" s="266">
        <v>21.292999999999999</v>
      </c>
      <c r="BA1133" s="372">
        <v>1131</v>
      </c>
      <c r="BB1133" s="372">
        <v>-0.32179999999999997</v>
      </c>
      <c r="BC1133" s="372">
        <v>14.068199999999999</v>
      </c>
      <c r="BD1133" s="372">
        <v>0.12998999999999999</v>
      </c>
      <c r="BE1133" s="372">
        <v>9.6419999999999995</v>
      </c>
      <c r="BF1133" s="372">
        <v>10.542</v>
      </c>
      <c r="BG1133" s="372">
        <v>11.118</v>
      </c>
      <c r="BH1133" s="372">
        <v>11.44</v>
      </c>
      <c r="BI1133" s="372">
        <v>11.961</v>
      </c>
      <c r="BJ1133" s="372">
        <v>12.33</v>
      </c>
      <c r="BK1133" s="372">
        <v>12.903</v>
      </c>
      <c r="BL1133" s="372">
        <v>14.068</v>
      </c>
      <c r="BM1133" s="372">
        <v>15.377000000000001</v>
      </c>
      <c r="BN1133" s="372">
        <v>16.146000000000001</v>
      </c>
      <c r="BO1133" s="372">
        <v>16.695</v>
      </c>
      <c r="BP1133" s="372">
        <v>17.556999999999999</v>
      </c>
      <c r="BQ1133" s="372">
        <v>18.148</v>
      </c>
      <c r="BR1133" s="372">
        <v>19.338000000000001</v>
      </c>
      <c r="BS1133" s="372">
        <v>21.63</v>
      </c>
    </row>
    <row r="1134" spans="1:71" x14ac:dyDescent="0.2">
      <c r="A1134" s="265">
        <f t="shared" si="520"/>
        <v>14.308499999999999</v>
      </c>
      <c r="B1134" s="265">
        <f t="shared" si="521"/>
        <v>13.154</v>
      </c>
      <c r="C1134" s="265">
        <f t="shared" si="498"/>
        <v>15.588000000000001</v>
      </c>
      <c r="D1134" s="265">
        <f t="shared" si="522"/>
        <v>1132</v>
      </c>
      <c r="E1134" s="373">
        <f t="shared" si="523"/>
        <v>37.190965092402465</v>
      </c>
      <c r="F1134" s="373">
        <f t="shared" si="524"/>
        <v>3.0992470910335386</v>
      </c>
      <c r="G1134" s="373">
        <f t="shared" si="525"/>
        <v>46.190965092402465</v>
      </c>
      <c r="H1134" s="374">
        <f t="shared" si="526"/>
        <v>0.99841269480537631</v>
      </c>
      <c r="I1134" s="374">
        <f t="shared" si="499"/>
        <v>0.97688998342746014</v>
      </c>
      <c r="J1134" s="374">
        <f t="shared" si="500"/>
        <v>0.98009388098146544</v>
      </c>
      <c r="K1134" s="265" cm="1">
        <f t="array" ref="K1134">$G1134^gamma_drug4/($G1134^gamma_drug4+(AGE_50_drug4+9)^gamma_drug4)</f>
        <v>1</v>
      </c>
      <c r="L1134" s="264">
        <f t="shared" si="501"/>
        <v>1132</v>
      </c>
      <c r="M1134" s="264">
        <f t="shared" si="502"/>
        <v>-0.19774999999999998</v>
      </c>
      <c r="N1134" s="264">
        <f t="shared" si="503"/>
        <v>14.30885</v>
      </c>
      <c r="O1134" s="264">
        <f t="shared" si="504"/>
        <v>0.12589499999999998</v>
      </c>
      <c r="P1134" s="264">
        <f t="shared" si="505"/>
        <v>9.839500000000001</v>
      </c>
      <c r="Q1134" s="264">
        <f t="shared" si="506"/>
        <v>10.766500000000001</v>
      </c>
      <c r="R1134" s="264">
        <f t="shared" si="507"/>
        <v>11.355499999999999</v>
      </c>
      <c r="S1134" s="264">
        <f t="shared" si="508"/>
        <v>11.683</v>
      </c>
      <c r="T1134" s="264">
        <f t="shared" si="509"/>
        <v>12.209499999999998</v>
      </c>
      <c r="U1134" s="264">
        <f t="shared" si="510"/>
        <v>12.580500000000001</v>
      </c>
      <c r="V1134" s="264">
        <f t="shared" si="511"/>
        <v>13.154</v>
      </c>
      <c r="W1134" s="264">
        <f t="shared" si="512"/>
        <v>14.308499999999999</v>
      </c>
      <c r="X1134" s="264">
        <f t="shared" si="513"/>
        <v>15.588000000000001</v>
      </c>
      <c r="Y1134" s="264">
        <f t="shared" si="514"/>
        <v>16.331499999999998</v>
      </c>
      <c r="Z1134" s="264">
        <f t="shared" si="515"/>
        <v>16.859000000000002</v>
      </c>
      <c r="AA1134" s="264">
        <f t="shared" si="516"/>
        <v>17.68</v>
      </c>
      <c r="AB1134" s="264">
        <f t="shared" si="517"/>
        <v>18.2395</v>
      </c>
      <c r="AC1134" s="264">
        <f t="shared" si="518"/>
        <v>19.355499999999999</v>
      </c>
      <c r="AD1134" s="264">
        <f t="shared" si="519"/>
        <v>21.470999999999997</v>
      </c>
      <c r="AF1134" s="266">
        <v>1132</v>
      </c>
      <c r="AG1134" s="266">
        <v>-7.3700000000000002E-2</v>
      </c>
      <c r="AH1134" s="266">
        <v>14.5433</v>
      </c>
      <c r="AI1134" s="266">
        <v>0.12178</v>
      </c>
      <c r="AJ1134" s="266">
        <v>10.032999999999999</v>
      </c>
      <c r="AK1134" s="266">
        <v>10.987</v>
      </c>
      <c r="AL1134" s="266">
        <v>11.587999999999999</v>
      </c>
      <c r="AM1134" s="266">
        <v>11.920999999999999</v>
      </c>
      <c r="AN1134" s="266">
        <v>12.452999999999999</v>
      </c>
      <c r="AO1134" s="266">
        <v>12.826000000000001</v>
      </c>
      <c r="AP1134" s="266">
        <v>13.4</v>
      </c>
      <c r="AQ1134" s="266">
        <v>14.542999999999999</v>
      </c>
      <c r="AR1134" s="266">
        <v>15.792</v>
      </c>
      <c r="AS1134" s="266">
        <v>16.510000000000002</v>
      </c>
      <c r="AT1134" s="266">
        <v>17.015000000000001</v>
      </c>
      <c r="AU1134" s="266">
        <v>17.795000000000002</v>
      </c>
      <c r="AV1134" s="266">
        <v>18.321999999999999</v>
      </c>
      <c r="AW1134" s="266">
        <v>19.364000000000001</v>
      </c>
      <c r="AX1134" s="266">
        <v>21.300999999999998</v>
      </c>
      <c r="BA1134" s="372">
        <v>1132</v>
      </c>
      <c r="BB1134" s="372">
        <v>-0.32179999999999997</v>
      </c>
      <c r="BC1134" s="372">
        <v>14.074400000000001</v>
      </c>
      <c r="BD1134" s="372">
        <v>0.13000999999999999</v>
      </c>
      <c r="BE1134" s="372">
        <v>9.6460000000000008</v>
      </c>
      <c r="BF1134" s="372">
        <v>10.545999999999999</v>
      </c>
      <c r="BG1134" s="372">
        <v>11.122999999999999</v>
      </c>
      <c r="BH1134" s="372">
        <v>11.445</v>
      </c>
      <c r="BI1134" s="372">
        <v>11.965999999999999</v>
      </c>
      <c r="BJ1134" s="372">
        <v>12.335000000000001</v>
      </c>
      <c r="BK1134" s="372">
        <v>12.907999999999999</v>
      </c>
      <c r="BL1134" s="372">
        <v>14.074</v>
      </c>
      <c r="BM1134" s="372">
        <v>15.384</v>
      </c>
      <c r="BN1134" s="372">
        <v>16.152999999999999</v>
      </c>
      <c r="BO1134" s="372">
        <v>16.702999999999999</v>
      </c>
      <c r="BP1134" s="372">
        <v>17.565000000000001</v>
      </c>
      <c r="BQ1134" s="372">
        <v>18.157</v>
      </c>
      <c r="BR1134" s="372">
        <v>19.347000000000001</v>
      </c>
      <c r="BS1134" s="372">
        <v>21.640999999999998</v>
      </c>
    </row>
    <row r="1135" spans="1:71" x14ac:dyDescent="0.2">
      <c r="A1135" s="265">
        <f t="shared" si="520"/>
        <v>14.315</v>
      </c>
      <c r="B1135" s="265">
        <f t="shared" si="521"/>
        <v>13.1595</v>
      </c>
      <c r="C1135" s="265">
        <f t="shared" si="498"/>
        <v>15.594999999999999</v>
      </c>
      <c r="D1135" s="265">
        <f t="shared" si="522"/>
        <v>1133</v>
      </c>
      <c r="E1135" s="373">
        <f t="shared" si="523"/>
        <v>37.223819301848046</v>
      </c>
      <c r="F1135" s="373">
        <f t="shared" si="524"/>
        <v>3.1019849418206706</v>
      </c>
      <c r="G1135" s="373">
        <f t="shared" si="525"/>
        <v>46.223819301848046</v>
      </c>
      <c r="H1135" s="374">
        <f t="shared" si="526"/>
        <v>0.99841758887397403</v>
      </c>
      <c r="I1135" s="374">
        <f t="shared" si="499"/>
        <v>0.97693841045085716</v>
      </c>
      <c r="J1135" s="374">
        <f t="shared" si="500"/>
        <v>0.98012991575561126</v>
      </c>
      <c r="K1135" s="265" cm="1">
        <f t="array" ref="K1135">$G1135^gamma_drug4/($G1135^gamma_drug4+(AGE_50_drug4+9)^gamma_drug4)</f>
        <v>1</v>
      </c>
      <c r="L1135" s="264">
        <f t="shared" si="501"/>
        <v>1133</v>
      </c>
      <c r="M1135" s="264">
        <f t="shared" si="502"/>
        <v>-0.19785000000000003</v>
      </c>
      <c r="N1135" s="264">
        <f t="shared" si="503"/>
        <v>14.31475</v>
      </c>
      <c r="O1135" s="264">
        <f t="shared" si="504"/>
        <v>0.125915</v>
      </c>
      <c r="P1135" s="264">
        <f t="shared" si="505"/>
        <v>9.8435000000000006</v>
      </c>
      <c r="Q1135" s="264">
        <f t="shared" si="506"/>
        <v>10.7705</v>
      </c>
      <c r="R1135" s="264">
        <f t="shared" si="507"/>
        <v>11.359500000000001</v>
      </c>
      <c r="S1135" s="264">
        <f t="shared" si="508"/>
        <v>11.6875</v>
      </c>
      <c r="T1135" s="264">
        <f t="shared" si="509"/>
        <v>12.214</v>
      </c>
      <c r="U1135" s="264">
        <f t="shared" si="510"/>
        <v>12.5855</v>
      </c>
      <c r="V1135" s="264">
        <f t="shared" si="511"/>
        <v>13.1595</v>
      </c>
      <c r="W1135" s="264">
        <f t="shared" si="512"/>
        <v>14.315</v>
      </c>
      <c r="X1135" s="264">
        <f t="shared" si="513"/>
        <v>15.594999999999999</v>
      </c>
      <c r="Y1135" s="264">
        <f t="shared" si="514"/>
        <v>16.3385</v>
      </c>
      <c r="Z1135" s="264">
        <f t="shared" si="515"/>
        <v>16.866499999999998</v>
      </c>
      <c r="AA1135" s="264">
        <f t="shared" si="516"/>
        <v>17.688500000000001</v>
      </c>
      <c r="AB1135" s="264">
        <f t="shared" si="517"/>
        <v>18.247499999999999</v>
      </c>
      <c r="AC1135" s="264">
        <f t="shared" si="518"/>
        <v>19.365000000000002</v>
      </c>
      <c r="AD1135" s="264">
        <f t="shared" si="519"/>
        <v>21.4815</v>
      </c>
      <c r="AF1135" s="266">
        <v>1133</v>
      </c>
      <c r="AG1135" s="266">
        <v>-7.3800000000000004E-2</v>
      </c>
      <c r="AH1135" s="266">
        <v>14.5489</v>
      </c>
      <c r="AI1135" s="266">
        <v>0.12180000000000001</v>
      </c>
      <c r="AJ1135" s="266">
        <v>10.037000000000001</v>
      </c>
      <c r="AK1135" s="266">
        <v>10.991</v>
      </c>
      <c r="AL1135" s="266">
        <v>11.592000000000001</v>
      </c>
      <c r="AM1135" s="266">
        <v>11.925000000000001</v>
      </c>
      <c r="AN1135" s="266">
        <v>12.457000000000001</v>
      </c>
      <c r="AO1135" s="266">
        <v>12.831</v>
      </c>
      <c r="AP1135" s="266">
        <v>13.404999999999999</v>
      </c>
      <c r="AQ1135" s="266">
        <v>14.548999999999999</v>
      </c>
      <c r="AR1135" s="266">
        <v>15.798999999999999</v>
      </c>
      <c r="AS1135" s="266">
        <v>16.515999999999998</v>
      </c>
      <c r="AT1135" s="266">
        <v>17.021999999999998</v>
      </c>
      <c r="AU1135" s="266">
        <v>17.803000000000001</v>
      </c>
      <c r="AV1135" s="266">
        <v>18.329999999999998</v>
      </c>
      <c r="AW1135" s="266">
        <v>19.373000000000001</v>
      </c>
      <c r="AX1135" s="266">
        <v>21.311</v>
      </c>
      <c r="BA1135" s="372">
        <v>1133</v>
      </c>
      <c r="BB1135" s="372">
        <v>-0.32190000000000002</v>
      </c>
      <c r="BC1135" s="372">
        <v>14.0806</v>
      </c>
      <c r="BD1135" s="372">
        <v>0.13003000000000001</v>
      </c>
      <c r="BE1135" s="372">
        <v>9.65</v>
      </c>
      <c r="BF1135" s="372">
        <v>10.55</v>
      </c>
      <c r="BG1135" s="372">
        <v>11.127000000000001</v>
      </c>
      <c r="BH1135" s="372">
        <v>11.45</v>
      </c>
      <c r="BI1135" s="372">
        <v>11.971</v>
      </c>
      <c r="BJ1135" s="372">
        <v>12.34</v>
      </c>
      <c r="BK1135" s="372">
        <v>12.914</v>
      </c>
      <c r="BL1135" s="372">
        <v>14.081</v>
      </c>
      <c r="BM1135" s="372">
        <v>15.391</v>
      </c>
      <c r="BN1135" s="372">
        <v>16.161000000000001</v>
      </c>
      <c r="BO1135" s="372">
        <v>16.710999999999999</v>
      </c>
      <c r="BP1135" s="372">
        <v>17.574000000000002</v>
      </c>
      <c r="BQ1135" s="372">
        <v>18.164999999999999</v>
      </c>
      <c r="BR1135" s="372">
        <v>19.356999999999999</v>
      </c>
      <c r="BS1135" s="372">
        <v>21.652000000000001</v>
      </c>
    </row>
    <row r="1136" spans="1:71" x14ac:dyDescent="0.2">
      <c r="A1136" s="265">
        <f t="shared" si="520"/>
        <v>14.320499999999999</v>
      </c>
      <c r="B1136" s="265">
        <f t="shared" si="521"/>
        <v>13.1645</v>
      </c>
      <c r="C1136" s="265">
        <f t="shared" si="498"/>
        <v>15.6015</v>
      </c>
      <c r="D1136" s="265">
        <f t="shared" si="522"/>
        <v>1134</v>
      </c>
      <c r="E1136" s="373">
        <f t="shared" si="523"/>
        <v>37.256673511293634</v>
      </c>
      <c r="F1136" s="373">
        <f t="shared" si="524"/>
        <v>3.1047227926078027</v>
      </c>
      <c r="G1136" s="373">
        <f t="shared" si="525"/>
        <v>46.256673511293634</v>
      </c>
      <c r="H1136" s="374">
        <f t="shared" si="526"/>
        <v>0.99842246441549798</v>
      </c>
      <c r="I1136" s="374">
        <f t="shared" si="499"/>
        <v>0.9769867040836584</v>
      </c>
      <c r="J1136" s="374">
        <f t="shared" si="500"/>
        <v>0.98016586108335857</v>
      </c>
      <c r="K1136" s="265" cm="1">
        <f t="array" ref="K1136">$G1136^gamma_drug4/($G1136^gamma_drug4+(AGE_50_drug4+9)^gamma_drug4)</f>
        <v>1</v>
      </c>
      <c r="L1136" s="264">
        <f t="shared" si="501"/>
        <v>1134</v>
      </c>
      <c r="M1136" s="264">
        <f t="shared" si="502"/>
        <v>-0.19790000000000002</v>
      </c>
      <c r="N1136" s="264">
        <f t="shared" si="503"/>
        <v>14.320599999999999</v>
      </c>
      <c r="O1136" s="264">
        <f t="shared" si="504"/>
        <v>0.12594</v>
      </c>
      <c r="P1136" s="264">
        <f t="shared" si="505"/>
        <v>9.8464999999999989</v>
      </c>
      <c r="Q1136" s="264">
        <f t="shared" si="506"/>
        <v>10.7745</v>
      </c>
      <c r="R1136" s="264">
        <f t="shared" si="507"/>
        <v>11.3635</v>
      </c>
      <c r="S1136" s="264">
        <f t="shared" si="508"/>
        <v>11.691500000000001</v>
      </c>
      <c r="T1136" s="264">
        <f t="shared" si="509"/>
        <v>12.219000000000001</v>
      </c>
      <c r="U1136" s="264">
        <f t="shared" si="510"/>
        <v>12.5905</v>
      </c>
      <c r="V1136" s="264">
        <f t="shared" si="511"/>
        <v>13.1645</v>
      </c>
      <c r="W1136" s="264">
        <f t="shared" si="512"/>
        <v>14.320499999999999</v>
      </c>
      <c r="X1136" s="264">
        <f t="shared" si="513"/>
        <v>15.6015</v>
      </c>
      <c r="Y1136" s="264">
        <f t="shared" si="514"/>
        <v>16.345500000000001</v>
      </c>
      <c r="Z1136" s="264">
        <f t="shared" si="515"/>
        <v>16.874000000000002</v>
      </c>
      <c r="AA1136" s="264">
        <f t="shared" si="516"/>
        <v>17.695999999999998</v>
      </c>
      <c r="AB1136" s="264">
        <f t="shared" si="517"/>
        <v>18.256500000000003</v>
      </c>
      <c r="AC1136" s="264">
        <f t="shared" si="518"/>
        <v>19.374000000000002</v>
      </c>
      <c r="AD1136" s="264">
        <f t="shared" si="519"/>
        <v>21.4925</v>
      </c>
      <c r="AF1136" s="266">
        <v>1134</v>
      </c>
      <c r="AG1136" s="266">
        <v>-7.3899999999999993E-2</v>
      </c>
      <c r="AH1136" s="266">
        <v>14.554399999999999</v>
      </c>
      <c r="AI1136" s="266">
        <v>0.12182</v>
      </c>
      <c r="AJ1136" s="266">
        <v>10.039999999999999</v>
      </c>
      <c r="AK1136" s="266">
        <v>10.994999999999999</v>
      </c>
      <c r="AL1136" s="266">
        <v>11.596</v>
      </c>
      <c r="AM1136" s="266">
        <v>11.929</v>
      </c>
      <c r="AN1136" s="266">
        <v>12.462</v>
      </c>
      <c r="AO1136" s="266">
        <v>12.836</v>
      </c>
      <c r="AP1136" s="266">
        <v>13.41</v>
      </c>
      <c r="AQ1136" s="266">
        <v>14.554</v>
      </c>
      <c r="AR1136" s="266">
        <v>15.805</v>
      </c>
      <c r="AS1136" s="266">
        <v>16.523</v>
      </c>
      <c r="AT1136" s="266">
        <v>17.029</v>
      </c>
      <c r="AU1136" s="266">
        <v>17.809999999999999</v>
      </c>
      <c r="AV1136" s="266">
        <v>18.338000000000001</v>
      </c>
      <c r="AW1136" s="266">
        <v>19.381</v>
      </c>
      <c r="AX1136" s="266">
        <v>21.321000000000002</v>
      </c>
      <c r="BA1136" s="372">
        <v>1134</v>
      </c>
      <c r="BB1136" s="372">
        <v>-0.32190000000000002</v>
      </c>
      <c r="BC1136" s="372">
        <v>14.0868</v>
      </c>
      <c r="BD1136" s="372">
        <v>0.13006000000000001</v>
      </c>
      <c r="BE1136" s="372">
        <v>9.6530000000000005</v>
      </c>
      <c r="BF1136" s="372">
        <v>10.554</v>
      </c>
      <c r="BG1136" s="372">
        <v>11.131</v>
      </c>
      <c r="BH1136" s="372">
        <v>11.454000000000001</v>
      </c>
      <c r="BI1136" s="372">
        <v>11.976000000000001</v>
      </c>
      <c r="BJ1136" s="372">
        <v>12.345000000000001</v>
      </c>
      <c r="BK1136" s="372">
        <v>12.919</v>
      </c>
      <c r="BL1136" s="372">
        <v>14.087</v>
      </c>
      <c r="BM1136" s="372">
        <v>15.398</v>
      </c>
      <c r="BN1136" s="372">
        <v>16.167999999999999</v>
      </c>
      <c r="BO1136" s="372">
        <v>16.719000000000001</v>
      </c>
      <c r="BP1136" s="372">
        <v>17.582000000000001</v>
      </c>
      <c r="BQ1136" s="372">
        <v>18.175000000000001</v>
      </c>
      <c r="BR1136" s="372">
        <v>19.367000000000001</v>
      </c>
      <c r="BS1136" s="372">
        <v>21.664000000000001</v>
      </c>
    </row>
    <row r="1137" spans="1:71" x14ac:dyDescent="0.2">
      <c r="A1137" s="265">
        <f t="shared" si="520"/>
        <v>14.326499999999999</v>
      </c>
      <c r="B1137" s="265">
        <f t="shared" si="521"/>
        <v>13.17</v>
      </c>
      <c r="C1137" s="265">
        <f t="shared" si="498"/>
        <v>15.608000000000001</v>
      </c>
      <c r="D1137" s="265">
        <f t="shared" si="522"/>
        <v>1135</v>
      </c>
      <c r="E1137" s="373">
        <f t="shared" si="523"/>
        <v>37.289527720739223</v>
      </c>
      <c r="F1137" s="373">
        <f t="shared" si="524"/>
        <v>3.1074606433949348</v>
      </c>
      <c r="G1137" s="373">
        <f t="shared" si="525"/>
        <v>46.289527720739223</v>
      </c>
      <c r="H1137" s="374">
        <f t="shared" si="526"/>
        <v>0.99842732151302283</v>
      </c>
      <c r="I1137" s="374">
        <f t="shared" si="499"/>
        <v>0.97703486477765666</v>
      </c>
      <c r="J1137" s="374">
        <f t="shared" si="500"/>
        <v>0.98020171724526683</v>
      </c>
      <c r="K1137" s="265" cm="1">
        <f t="array" ref="K1137">$G1137^gamma_drug4/($G1137^gamma_drug4+(AGE_50_drug4+9)^gamma_drug4)</f>
        <v>1</v>
      </c>
      <c r="L1137" s="264">
        <f t="shared" si="501"/>
        <v>1135</v>
      </c>
      <c r="M1137" s="264">
        <f t="shared" si="502"/>
        <v>-0.19805</v>
      </c>
      <c r="N1137" s="264">
        <f t="shared" si="503"/>
        <v>14.326450000000001</v>
      </c>
      <c r="O1137" s="264">
        <f t="shared" si="504"/>
        <v>0.12595499999999998</v>
      </c>
      <c r="P1137" s="264">
        <f t="shared" si="505"/>
        <v>9.8505000000000003</v>
      </c>
      <c r="Q1137" s="264">
        <f t="shared" si="506"/>
        <v>10.778500000000001</v>
      </c>
      <c r="R1137" s="264">
        <f t="shared" si="507"/>
        <v>11.368500000000001</v>
      </c>
      <c r="S1137" s="264">
        <f t="shared" si="508"/>
        <v>11.6965</v>
      </c>
      <c r="T1137" s="264">
        <f t="shared" si="509"/>
        <v>12.2235</v>
      </c>
      <c r="U1137" s="264">
        <f t="shared" si="510"/>
        <v>12.595500000000001</v>
      </c>
      <c r="V1137" s="264">
        <f t="shared" si="511"/>
        <v>13.17</v>
      </c>
      <c r="W1137" s="264">
        <f t="shared" si="512"/>
        <v>14.326499999999999</v>
      </c>
      <c r="X1137" s="264">
        <f t="shared" si="513"/>
        <v>15.608000000000001</v>
      </c>
      <c r="Y1137" s="264">
        <f t="shared" si="514"/>
        <v>16.352499999999999</v>
      </c>
      <c r="Z1137" s="264">
        <f t="shared" si="515"/>
        <v>16.881500000000003</v>
      </c>
      <c r="AA1137" s="264">
        <f t="shared" si="516"/>
        <v>17.704000000000001</v>
      </c>
      <c r="AB1137" s="264">
        <f t="shared" si="517"/>
        <v>18.263999999999999</v>
      </c>
      <c r="AC1137" s="264">
        <f t="shared" si="518"/>
        <v>19.382999999999999</v>
      </c>
      <c r="AD1137" s="264">
        <f t="shared" si="519"/>
        <v>21.502499999999998</v>
      </c>
      <c r="AF1137" s="266">
        <v>1135</v>
      </c>
      <c r="AG1137" s="266">
        <v>-7.4099999999999999E-2</v>
      </c>
      <c r="AH1137" s="266">
        <v>14.559900000000001</v>
      </c>
      <c r="AI1137" s="266">
        <v>0.12182999999999999</v>
      </c>
      <c r="AJ1137" s="266">
        <v>10.044</v>
      </c>
      <c r="AK1137" s="266">
        <v>10.999000000000001</v>
      </c>
      <c r="AL1137" s="266">
        <v>11.601000000000001</v>
      </c>
      <c r="AM1137" s="266">
        <v>11.933999999999999</v>
      </c>
      <c r="AN1137" s="266">
        <v>12.465999999999999</v>
      </c>
      <c r="AO1137" s="266">
        <v>12.84</v>
      </c>
      <c r="AP1137" s="266">
        <v>13.414999999999999</v>
      </c>
      <c r="AQ1137" s="266">
        <v>14.56</v>
      </c>
      <c r="AR1137" s="266">
        <v>15.811</v>
      </c>
      <c r="AS1137" s="266">
        <v>16.529</v>
      </c>
      <c r="AT1137" s="266">
        <v>17.036000000000001</v>
      </c>
      <c r="AU1137" s="266">
        <v>17.817</v>
      </c>
      <c r="AV1137" s="266">
        <v>18.344999999999999</v>
      </c>
      <c r="AW1137" s="266">
        <v>19.388999999999999</v>
      </c>
      <c r="AX1137" s="266">
        <v>21.33</v>
      </c>
      <c r="BA1137" s="372">
        <v>1135</v>
      </c>
      <c r="BB1137" s="372">
        <v>-0.32200000000000001</v>
      </c>
      <c r="BC1137" s="372">
        <v>14.093</v>
      </c>
      <c r="BD1137" s="372">
        <v>0.13008</v>
      </c>
      <c r="BE1137" s="372">
        <v>9.657</v>
      </c>
      <c r="BF1137" s="372">
        <v>10.558</v>
      </c>
      <c r="BG1137" s="372">
        <v>11.135999999999999</v>
      </c>
      <c r="BH1137" s="372">
        <v>11.459</v>
      </c>
      <c r="BI1137" s="372">
        <v>11.981</v>
      </c>
      <c r="BJ1137" s="372">
        <v>12.351000000000001</v>
      </c>
      <c r="BK1137" s="372">
        <v>12.925000000000001</v>
      </c>
      <c r="BL1137" s="372">
        <v>14.093</v>
      </c>
      <c r="BM1137" s="372">
        <v>15.404999999999999</v>
      </c>
      <c r="BN1137" s="372">
        <v>16.175999999999998</v>
      </c>
      <c r="BO1137" s="372">
        <v>16.727</v>
      </c>
      <c r="BP1137" s="372">
        <v>17.591000000000001</v>
      </c>
      <c r="BQ1137" s="372">
        <v>18.183</v>
      </c>
      <c r="BR1137" s="372">
        <v>19.376999999999999</v>
      </c>
      <c r="BS1137" s="372">
        <v>21.675000000000001</v>
      </c>
    </row>
    <row r="1138" spans="1:71" x14ac:dyDescent="0.2">
      <c r="A1138" s="265">
        <f t="shared" si="520"/>
        <v>14.332000000000001</v>
      </c>
      <c r="B1138" s="265">
        <f t="shared" si="521"/>
        <v>13.175000000000001</v>
      </c>
      <c r="C1138" s="265">
        <f t="shared" si="498"/>
        <v>15.6145</v>
      </c>
      <c r="D1138" s="265">
        <f t="shared" si="522"/>
        <v>1136</v>
      </c>
      <c r="E1138" s="373">
        <f t="shared" si="523"/>
        <v>37.322381930184804</v>
      </c>
      <c r="F1138" s="373">
        <f t="shared" si="524"/>
        <v>3.1101984941820673</v>
      </c>
      <c r="G1138" s="373">
        <f t="shared" si="525"/>
        <v>46.322381930184804</v>
      </c>
      <c r="H1138" s="374">
        <f t="shared" si="526"/>
        <v>0.99843216024919279</v>
      </c>
      <c r="I1138" s="374">
        <f t="shared" si="499"/>
        <v>0.97708289298284368</v>
      </c>
      <c r="J1138" s="374">
        <f t="shared" si="500"/>
        <v>0.98023748452083781</v>
      </c>
      <c r="K1138" s="265" cm="1">
        <f t="array" ref="K1138">$G1138^gamma_drug4/($G1138^gamma_drug4+(AGE_50_drug4+9)^gamma_drug4)</f>
        <v>1</v>
      </c>
      <c r="L1138" s="264">
        <f t="shared" si="501"/>
        <v>1136</v>
      </c>
      <c r="M1138" s="264">
        <f t="shared" si="502"/>
        <v>-0.1981</v>
      </c>
      <c r="N1138" s="264">
        <f t="shared" si="503"/>
        <v>14.33225</v>
      </c>
      <c r="O1138" s="264">
        <f t="shared" si="504"/>
        <v>0.125975</v>
      </c>
      <c r="P1138" s="264">
        <f t="shared" si="505"/>
        <v>9.8539999999999992</v>
      </c>
      <c r="Q1138" s="264">
        <f t="shared" si="506"/>
        <v>10.782499999999999</v>
      </c>
      <c r="R1138" s="264">
        <f t="shared" si="507"/>
        <v>11.3725</v>
      </c>
      <c r="S1138" s="264">
        <f t="shared" si="508"/>
        <v>11.7005</v>
      </c>
      <c r="T1138" s="264">
        <f t="shared" si="509"/>
        <v>12.2285</v>
      </c>
      <c r="U1138" s="264">
        <f t="shared" si="510"/>
        <v>12.6005</v>
      </c>
      <c r="V1138" s="264">
        <f t="shared" si="511"/>
        <v>13.175000000000001</v>
      </c>
      <c r="W1138" s="264">
        <f t="shared" si="512"/>
        <v>14.332000000000001</v>
      </c>
      <c r="X1138" s="264">
        <f t="shared" si="513"/>
        <v>15.6145</v>
      </c>
      <c r="Y1138" s="264">
        <f t="shared" si="514"/>
        <v>16.359500000000001</v>
      </c>
      <c r="Z1138" s="264">
        <f t="shared" si="515"/>
        <v>16.888999999999999</v>
      </c>
      <c r="AA1138" s="264">
        <f t="shared" si="516"/>
        <v>17.712</v>
      </c>
      <c r="AB1138" s="264">
        <f t="shared" si="517"/>
        <v>18.272500000000001</v>
      </c>
      <c r="AC1138" s="264">
        <f t="shared" si="518"/>
        <v>19.391500000000001</v>
      </c>
      <c r="AD1138" s="264">
        <f t="shared" si="519"/>
        <v>21.512499999999999</v>
      </c>
      <c r="AF1138" s="266">
        <v>1136</v>
      </c>
      <c r="AG1138" s="266">
        <v>-7.4200000000000002E-2</v>
      </c>
      <c r="AH1138" s="266">
        <v>14.5654</v>
      </c>
      <c r="AI1138" s="266">
        <v>0.12185</v>
      </c>
      <c r="AJ1138" s="266">
        <v>10.047000000000001</v>
      </c>
      <c r="AK1138" s="266">
        <v>11.003</v>
      </c>
      <c r="AL1138" s="266">
        <v>11.605</v>
      </c>
      <c r="AM1138" s="266">
        <v>11.938000000000001</v>
      </c>
      <c r="AN1138" s="266">
        <v>12.471</v>
      </c>
      <c r="AO1138" s="266">
        <v>12.845000000000001</v>
      </c>
      <c r="AP1138" s="266">
        <v>13.42</v>
      </c>
      <c r="AQ1138" s="266">
        <v>14.565</v>
      </c>
      <c r="AR1138" s="266">
        <v>15.817</v>
      </c>
      <c r="AS1138" s="266">
        <v>16.536000000000001</v>
      </c>
      <c r="AT1138" s="266">
        <v>17.042999999999999</v>
      </c>
      <c r="AU1138" s="266">
        <v>17.824999999999999</v>
      </c>
      <c r="AV1138" s="266">
        <v>18.353000000000002</v>
      </c>
      <c r="AW1138" s="266">
        <v>19.396999999999998</v>
      </c>
      <c r="AX1138" s="266">
        <v>21.338999999999999</v>
      </c>
      <c r="BA1138" s="372">
        <v>1136</v>
      </c>
      <c r="BB1138" s="372">
        <v>-0.32200000000000001</v>
      </c>
      <c r="BC1138" s="372">
        <v>14.0991</v>
      </c>
      <c r="BD1138" s="372">
        <v>0.13009999999999999</v>
      </c>
      <c r="BE1138" s="372">
        <v>9.6609999999999996</v>
      </c>
      <c r="BF1138" s="372">
        <v>10.561999999999999</v>
      </c>
      <c r="BG1138" s="372">
        <v>11.14</v>
      </c>
      <c r="BH1138" s="372">
        <v>11.462999999999999</v>
      </c>
      <c r="BI1138" s="372">
        <v>11.986000000000001</v>
      </c>
      <c r="BJ1138" s="372">
        <v>12.356</v>
      </c>
      <c r="BK1138" s="372">
        <v>12.93</v>
      </c>
      <c r="BL1138" s="372">
        <v>14.099</v>
      </c>
      <c r="BM1138" s="372">
        <v>15.412000000000001</v>
      </c>
      <c r="BN1138" s="372">
        <v>16.183</v>
      </c>
      <c r="BO1138" s="372">
        <v>16.734999999999999</v>
      </c>
      <c r="BP1138" s="372">
        <v>17.599</v>
      </c>
      <c r="BQ1138" s="372">
        <v>18.192</v>
      </c>
      <c r="BR1138" s="372">
        <v>19.385999999999999</v>
      </c>
      <c r="BS1138" s="372">
        <v>21.686</v>
      </c>
    </row>
    <row r="1139" spans="1:71" x14ac:dyDescent="0.2">
      <c r="A1139" s="265">
        <f t="shared" si="520"/>
        <v>14.338000000000001</v>
      </c>
      <c r="B1139" s="265">
        <f t="shared" si="521"/>
        <v>13.18</v>
      </c>
      <c r="C1139" s="265">
        <f t="shared" si="498"/>
        <v>15.621</v>
      </c>
      <c r="D1139" s="265">
        <f t="shared" si="522"/>
        <v>1137</v>
      </c>
      <c r="E1139" s="373">
        <f t="shared" si="523"/>
        <v>37.355236139630392</v>
      </c>
      <c r="F1139" s="373">
        <f t="shared" si="524"/>
        <v>3.1129363449691994</v>
      </c>
      <c r="G1139" s="373">
        <f t="shared" si="525"/>
        <v>46.355236139630392</v>
      </c>
      <c r="H1139" s="374">
        <f t="shared" si="526"/>
        <v>0.99843698070622477</v>
      </c>
      <c r="I1139" s="374">
        <f t="shared" si="499"/>
        <v>0.97713078914741891</v>
      </c>
      <c r="J1139" s="374">
        <f t="shared" si="500"/>
        <v>0.98027316318852031</v>
      </c>
      <c r="K1139" s="265" cm="1">
        <f t="array" ref="K1139">$G1139^gamma_drug4/($G1139^gamma_drug4+(AGE_50_drug4+9)^gamma_drug4)</f>
        <v>1</v>
      </c>
      <c r="L1139" s="264">
        <f t="shared" si="501"/>
        <v>1137</v>
      </c>
      <c r="M1139" s="264">
        <f t="shared" si="502"/>
        <v>-0.19819999999999999</v>
      </c>
      <c r="N1139" s="264">
        <f t="shared" si="503"/>
        <v>14.338100000000001</v>
      </c>
      <c r="O1139" s="264">
        <f t="shared" si="504"/>
        <v>0.126</v>
      </c>
      <c r="P1139" s="264">
        <f t="shared" si="505"/>
        <v>9.8569999999999993</v>
      </c>
      <c r="Q1139" s="264">
        <f t="shared" si="506"/>
        <v>10.786000000000001</v>
      </c>
      <c r="R1139" s="264">
        <f t="shared" si="507"/>
        <v>11.376999999999999</v>
      </c>
      <c r="S1139" s="264">
        <f t="shared" si="508"/>
        <v>11.705</v>
      </c>
      <c r="T1139" s="264">
        <f t="shared" si="509"/>
        <v>12.2325</v>
      </c>
      <c r="U1139" s="264">
        <f t="shared" si="510"/>
        <v>12.605499999999999</v>
      </c>
      <c r="V1139" s="264">
        <f t="shared" si="511"/>
        <v>13.18</v>
      </c>
      <c r="W1139" s="264">
        <f t="shared" si="512"/>
        <v>14.338000000000001</v>
      </c>
      <c r="X1139" s="264">
        <f t="shared" si="513"/>
        <v>15.621</v>
      </c>
      <c r="Y1139" s="264">
        <f t="shared" si="514"/>
        <v>16.366999999999997</v>
      </c>
      <c r="Z1139" s="264">
        <f t="shared" si="515"/>
        <v>16.8965</v>
      </c>
      <c r="AA1139" s="264">
        <f t="shared" si="516"/>
        <v>17.72</v>
      </c>
      <c r="AB1139" s="264">
        <f t="shared" si="517"/>
        <v>18.280999999999999</v>
      </c>
      <c r="AC1139" s="264">
        <f t="shared" si="518"/>
        <v>19.401</v>
      </c>
      <c r="AD1139" s="264">
        <f t="shared" si="519"/>
        <v>21.523499999999999</v>
      </c>
      <c r="AF1139" s="266">
        <v>1137</v>
      </c>
      <c r="AG1139" s="266">
        <v>-7.4300000000000005E-2</v>
      </c>
      <c r="AH1139" s="266">
        <v>14.5709</v>
      </c>
      <c r="AI1139" s="266">
        <v>0.12187000000000001</v>
      </c>
      <c r="AJ1139" s="266">
        <v>10.050000000000001</v>
      </c>
      <c r="AK1139" s="266">
        <v>11.006</v>
      </c>
      <c r="AL1139" s="266">
        <v>11.609</v>
      </c>
      <c r="AM1139" s="266">
        <v>11.942</v>
      </c>
      <c r="AN1139" s="266">
        <v>12.475</v>
      </c>
      <c r="AO1139" s="266">
        <v>12.85</v>
      </c>
      <c r="AP1139" s="266">
        <v>13.423999999999999</v>
      </c>
      <c r="AQ1139" s="266">
        <v>14.571</v>
      </c>
      <c r="AR1139" s="266">
        <v>15.823</v>
      </c>
      <c r="AS1139" s="266">
        <v>16.542999999999999</v>
      </c>
      <c r="AT1139" s="266">
        <v>17.05</v>
      </c>
      <c r="AU1139" s="266">
        <v>17.832000000000001</v>
      </c>
      <c r="AV1139" s="266">
        <v>18.361000000000001</v>
      </c>
      <c r="AW1139" s="266">
        <v>19.405999999999999</v>
      </c>
      <c r="AX1139" s="266">
        <v>21.349</v>
      </c>
      <c r="BA1139" s="372">
        <v>1137</v>
      </c>
      <c r="BB1139" s="372">
        <v>-0.3221</v>
      </c>
      <c r="BC1139" s="372">
        <v>14.1053</v>
      </c>
      <c r="BD1139" s="372">
        <v>0.13013</v>
      </c>
      <c r="BE1139" s="372">
        <v>9.6639999999999997</v>
      </c>
      <c r="BF1139" s="372">
        <v>10.566000000000001</v>
      </c>
      <c r="BG1139" s="372">
        <v>11.145</v>
      </c>
      <c r="BH1139" s="372">
        <v>11.468</v>
      </c>
      <c r="BI1139" s="372">
        <v>11.99</v>
      </c>
      <c r="BJ1139" s="372">
        <v>12.361000000000001</v>
      </c>
      <c r="BK1139" s="372">
        <v>12.936</v>
      </c>
      <c r="BL1139" s="372">
        <v>14.105</v>
      </c>
      <c r="BM1139" s="372">
        <v>15.419</v>
      </c>
      <c r="BN1139" s="372">
        <v>16.190999999999999</v>
      </c>
      <c r="BO1139" s="372">
        <v>16.742999999999999</v>
      </c>
      <c r="BP1139" s="372">
        <v>17.608000000000001</v>
      </c>
      <c r="BQ1139" s="372">
        <v>18.201000000000001</v>
      </c>
      <c r="BR1139" s="372">
        <v>19.396000000000001</v>
      </c>
      <c r="BS1139" s="372">
        <v>21.698</v>
      </c>
    </row>
    <row r="1140" spans="1:71" x14ac:dyDescent="0.2">
      <c r="A1140" s="265">
        <f t="shared" si="520"/>
        <v>14.344000000000001</v>
      </c>
      <c r="B1140" s="265">
        <f t="shared" si="521"/>
        <v>13.185</v>
      </c>
      <c r="C1140" s="265">
        <f t="shared" si="498"/>
        <v>15.627500000000001</v>
      </c>
      <c r="D1140" s="265">
        <f t="shared" si="522"/>
        <v>1138</v>
      </c>
      <c r="E1140" s="373">
        <f t="shared" si="523"/>
        <v>37.388090349075974</v>
      </c>
      <c r="F1140" s="373">
        <f t="shared" si="524"/>
        <v>3.1156741957563314</v>
      </c>
      <c r="G1140" s="373">
        <f t="shared" si="525"/>
        <v>46.388090349075974</v>
      </c>
      <c r="H1140" s="374">
        <f t="shared" si="526"/>
        <v>0.99844178296591046</v>
      </c>
      <c r="I1140" s="374">
        <f t="shared" si="499"/>
        <v>0.97717855371779694</v>
      </c>
      <c r="J1140" s="374">
        <f t="shared" si="500"/>
        <v>0.98030875352571401</v>
      </c>
      <c r="K1140" s="265" cm="1">
        <f t="array" ref="K1140">$G1140^gamma_drug4/($G1140^gamma_drug4+(AGE_50_drug4+9)^gamma_drug4)</f>
        <v>1</v>
      </c>
      <c r="L1140" s="264">
        <f t="shared" si="501"/>
        <v>1138</v>
      </c>
      <c r="M1140" s="264">
        <f t="shared" si="502"/>
        <v>-0.1983</v>
      </c>
      <c r="N1140" s="264">
        <f t="shared" si="503"/>
        <v>14.34395</v>
      </c>
      <c r="O1140" s="264">
        <f t="shared" si="504"/>
        <v>0.12601999999999999</v>
      </c>
      <c r="P1140" s="264">
        <f t="shared" si="505"/>
        <v>9.8610000000000007</v>
      </c>
      <c r="Q1140" s="264">
        <f t="shared" si="506"/>
        <v>10.7905</v>
      </c>
      <c r="R1140" s="264">
        <f t="shared" si="507"/>
        <v>11.381</v>
      </c>
      <c r="S1140" s="264">
        <f t="shared" si="508"/>
        <v>11.7095</v>
      </c>
      <c r="T1140" s="264">
        <f t="shared" si="509"/>
        <v>12.237500000000001</v>
      </c>
      <c r="U1140" s="264">
        <f t="shared" si="510"/>
        <v>12.61</v>
      </c>
      <c r="V1140" s="264">
        <f t="shared" si="511"/>
        <v>13.185</v>
      </c>
      <c r="W1140" s="264">
        <f t="shared" si="512"/>
        <v>14.344000000000001</v>
      </c>
      <c r="X1140" s="264">
        <f t="shared" si="513"/>
        <v>15.627500000000001</v>
      </c>
      <c r="Y1140" s="264">
        <f t="shared" si="514"/>
        <v>16.3735</v>
      </c>
      <c r="Z1140" s="264">
        <f t="shared" si="515"/>
        <v>16.903500000000001</v>
      </c>
      <c r="AA1140" s="264">
        <f t="shared" si="516"/>
        <v>17.727499999999999</v>
      </c>
      <c r="AB1140" s="264">
        <f t="shared" si="517"/>
        <v>18.289000000000001</v>
      </c>
      <c r="AC1140" s="264">
        <f t="shared" si="518"/>
        <v>19.41</v>
      </c>
      <c r="AD1140" s="264">
        <f t="shared" si="519"/>
        <v>21.533999999999999</v>
      </c>
      <c r="AF1140" s="266">
        <v>1138</v>
      </c>
      <c r="AG1140" s="266">
        <v>-7.4499999999999997E-2</v>
      </c>
      <c r="AH1140" s="266">
        <v>14.5764</v>
      </c>
      <c r="AI1140" s="266">
        <v>0.12189</v>
      </c>
      <c r="AJ1140" s="266">
        <v>10.054</v>
      </c>
      <c r="AK1140" s="266">
        <v>11.01</v>
      </c>
      <c r="AL1140" s="266">
        <v>11.613</v>
      </c>
      <c r="AM1140" s="266">
        <v>11.946</v>
      </c>
      <c r="AN1140" s="266">
        <v>12.48</v>
      </c>
      <c r="AO1140" s="266">
        <v>12.853999999999999</v>
      </c>
      <c r="AP1140" s="266">
        <v>13.429</v>
      </c>
      <c r="AQ1140" s="266">
        <v>14.576000000000001</v>
      </c>
      <c r="AR1140" s="266">
        <v>15.829000000000001</v>
      </c>
      <c r="AS1140" s="266">
        <v>16.548999999999999</v>
      </c>
      <c r="AT1140" s="266">
        <v>17.056000000000001</v>
      </c>
      <c r="AU1140" s="266">
        <v>17.838999999999999</v>
      </c>
      <c r="AV1140" s="266">
        <v>18.367999999999999</v>
      </c>
      <c r="AW1140" s="266">
        <v>19.414000000000001</v>
      </c>
      <c r="AX1140" s="266">
        <v>21.359000000000002</v>
      </c>
      <c r="BA1140" s="372">
        <v>1138</v>
      </c>
      <c r="BB1140" s="372">
        <v>-0.3221</v>
      </c>
      <c r="BC1140" s="372">
        <v>14.111499999999999</v>
      </c>
      <c r="BD1140" s="372">
        <v>0.13014999999999999</v>
      </c>
      <c r="BE1140" s="372">
        <v>9.6679999999999993</v>
      </c>
      <c r="BF1140" s="372">
        <v>10.571</v>
      </c>
      <c r="BG1140" s="372">
        <v>11.148999999999999</v>
      </c>
      <c r="BH1140" s="372">
        <v>11.473000000000001</v>
      </c>
      <c r="BI1140" s="372">
        <v>11.994999999999999</v>
      </c>
      <c r="BJ1140" s="372">
        <v>12.366</v>
      </c>
      <c r="BK1140" s="372">
        <v>12.941000000000001</v>
      </c>
      <c r="BL1140" s="372">
        <v>14.112</v>
      </c>
      <c r="BM1140" s="372">
        <v>15.426</v>
      </c>
      <c r="BN1140" s="372">
        <v>16.198</v>
      </c>
      <c r="BO1140" s="372">
        <v>16.751000000000001</v>
      </c>
      <c r="BP1140" s="372">
        <v>17.616</v>
      </c>
      <c r="BQ1140" s="372">
        <v>18.21</v>
      </c>
      <c r="BR1140" s="372">
        <v>19.405999999999999</v>
      </c>
      <c r="BS1140" s="372">
        <v>21.709</v>
      </c>
    </row>
    <row r="1141" spans="1:71" x14ac:dyDescent="0.2">
      <c r="A1141" s="265">
        <f t="shared" si="520"/>
        <v>14.350000000000001</v>
      </c>
      <c r="B1141" s="265">
        <f t="shared" si="521"/>
        <v>13.1905</v>
      </c>
      <c r="C1141" s="265">
        <f t="shared" si="498"/>
        <v>15.634499999999999</v>
      </c>
      <c r="D1141" s="265">
        <f t="shared" si="522"/>
        <v>1139</v>
      </c>
      <c r="E1141" s="373">
        <f t="shared" si="523"/>
        <v>37.420944558521562</v>
      </c>
      <c r="F1141" s="373">
        <f t="shared" si="524"/>
        <v>3.1184120465434635</v>
      </c>
      <c r="G1141" s="373">
        <f t="shared" si="525"/>
        <v>46.420944558521562</v>
      </c>
      <c r="H1141" s="374">
        <f t="shared" si="526"/>
        <v>0.99844656710961921</v>
      </c>
      <c r="I1141" s="374">
        <f t="shared" si="499"/>
        <v>0.97722618713861609</v>
      </c>
      <c r="J1141" s="374">
        <f t="shared" si="500"/>
        <v>0.98034425580877504</v>
      </c>
      <c r="K1141" s="265" cm="1">
        <f t="array" ref="K1141">$G1141^gamma_drug4/($G1141^gamma_drug4+(AGE_50_drug4+9)^gamma_drug4)</f>
        <v>1</v>
      </c>
      <c r="L1141" s="264">
        <f t="shared" si="501"/>
        <v>1139</v>
      </c>
      <c r="M1141" s="264">
        <f t="shared" si="502"/>
        <v>-0.19839999999999999</v>
      </c>
      <c r="N1141" s="264">
        <f t="shared" si="503"/>
        <v>14.349799999999998</v>
      </c>
      <c r="O1141" s="264">
        <f t="shared" si="504"/>
        <v>0.12603500000000001</v>
      </c>
      <c r="P1141" s="264">
        <f t="shared" si="505"/>
        <v>9.8644999999999996</v>
      </c>
      <c r="Q1141" s="264">
        <f t="shared" si="506"/>
        <v>10.794499999999999</v>
      </c>
      <c r="R1141" s="264">
        <f t="shared" si="507"/>
        <v>11.3855</v>
      </c>
      <c r="S1141" s="264">
        <f t="shared" si="508"/>
        <v>11.7135</v>
      </c>
      <c r="T1141" s="264">
        <f t="shared" si="509"/>
        <v>12.242000000000001</v>
      </c>
      <c r="U1141" s="264">
        <f t="shared" si="510"/>
        <v>12.615</v>
      </c>
      <c r="V1141" s="264">
        <f t="shared" si="511"/>
        <v>13.1905</v>
      </c>
      <c r="W1141" s="264">
        <f t="shared" si="512"/>
        <v>14.350000000000001</v>
      </c>
      <c r="X1141" s="264">
        <f t="shared" si="513"/>
        <v>15.634499999999999</v>
      </c>
      <c r="Y1141" s="264">
        <f t="shared" si="514"/>
        <v>16.381</v>
      </c>
      <c r="Z1141" s="264">
        <f t="shared" si="515"/>
        <v>16.910499999999999</v>
      </c>
      <c r="AA1141" s="264">
        <f t="shared" si="516"/>
        <v>17.734999999999999</v>
      </c>
      <c r="AB1141" s="264">
        <f t="shared" si="517"/>
        <v>18.297499999999999</v>
      </c>
      <c r="AC1141" s="264">
        <f t="shared" si="518"/>
        <v>19.418500000000002</v>
      </c>
      <c r="AD1141" s="264">
        <f t="shared" si="519"/>
        <v>21.543999999999997</v>
      </c>
      <c r="AF1141" s="266">
        <v>1139</v>
      </c>
      <c r="AG1141" s="266">
        <v>-7.46E-2</v>
      </c>
      <c r="AH1141" s="266">
        <v>14.581899999999999</v>
      </c>
      <c r="AI1141" s="266">
        <v>0.12189999999999999</v>
      </c>
      <c r="AJ1141" s="266">
        <v>10.057</v>
      </c>
      <c r="AK1141" s="266">
        <v>11.013999999999999</v>
      </c>
      <c r="AL1141" s="266">
        <v>11.617000000000001</v>
      </c>
      <c r="AM1141" s="266">
        <v>11.95</v>
      </c>
      <c r="AN1141" s="266">
        <v>12.484</v>
      </c>
      <c r="AO1141" s="266">
        <v>12.859</v>
      </c>
      <c r="AP1141" s="266">
        <v>13.433999999999999</v>
      </c>
      <c r="AQ1141" s="266">
        <v>14.582000000000001</v>
      </c>
      <c r="AR1141" s="266">
        <v>15.836</v>
      </c>
      <c r="AS1141" s="266">
        <v>16.556000000000001</v>
      </c>
      <c r="AT1141" s="266">
        <v>17.062999999999999</v>
      </c>
      <c r="AU1141" s="266">
        <v>17.846</v>
      </c>
      <c r="AV1141" s="266">
        <v>18.376000000000001</v>
      </c>
      <c r="AW1141" s="266">
        <v>19.422000000000001</v>
      </c>
      <c r="AX1141" s="266">
        <v>21.367999999999999</v>
      </c>
      <c r="BA1141" s="372">
        <v>1139</v>
      </c>
      <c r="BB1141" s="372">
        <v>-0.32219999999999999</v>
      </c>
      <c r="BC1141" s="372">
        <v>14.117699999999999</v>
      </c>
      <c r="BD1141" s="372">
        <v>0.13017000000000001</v>
      </c>
      <c r="BE1141" s="372">
        <v>9.6720000000000006</v>
      </c>
      <c r="BF1141" s="372">
        <v>10.574999999999999</v>
      </c>
      <c r="BG1141" s="372">
        <v>11.154</v>
      </c>
      <c r="BH1141" s="372">
        <v>11.477</v>
      </c>
      <c r="BI1141" s="372">
        <v>12</v>
      </c>
      <c r="BJ1141" s="372">
        <v>12.371</v>
      </c>
      <c r="BK1141" s="372">
        <v>12.946999999999999</v>
      </c>
      <c r="BL1141" s="372">
        <v>14.118</v>
      </c>
      <c r="BM1141" s="372">
        <v>15.433</v>
      </c>
      <c r="BN1141" s="372">
        <v>16.206</v>
      </c>
      <c r="BO1141" s="372">
        <v>16.757999999999999</v>
      </c>
      <c r="BP1141" s="372">
        <v>17.623999999999999</v>
      </c>
      <c r="BQ1141" s="372">
        <v>18.219000000000001</v>
      </c>
      <c r="BR1141" s="372">
        <v>19.414999999999999</v>
      </c>
      <c r="BS1141" s="372">
        <v>21.72</v>
      </c>
    </row>
    <row r="1142" spans="1:71" x14ac:dyDescent="0.2">
      <c r="A1142" s="265">
        <f t="shared" si="520"/>
        <v>14.356</v>
      </c>
      <c r="B1142" s="265">
        <f t="shared" si="521"/>
        <v>13.195499999999999</v>
      </c>
      <c r="C1142" s="265">
        <f t="shared" si="498"/>
        <v>15.641</v>
      </c>
      <c r="D1142" s="265">
        <f t="shared" si="522"/>
        <v>1140</v>
      </c>
      <c r="E1142" s="373">
        <f t="shared" si="523"/>
        <v>37.453798767967143</v>
      </c>
      <c r="F1142" s="373">
        <f t="shared" si="524"/>
        <v>3.1211498973305956</v>
      </c>
      <c r="G1142" s="373">
        <f t="shared" si="525"/>
        <v>46.453798767967143</v>
      </c>
      <c r="H1142" s="374">
        <f t="shared" si="526"/>
        <v>0.99845133321829993</v>
      </c>
      <c r="I1142" s="374">
        <f t="shared" si="499"/>
        <v>0.97727368985274587</v>
      </c>
      <c r="J1142" s="374">
        <f t="shared" si="500"/>
        <v>0.98037967031301987</v>
      </c>
      <c r="K1142" s="265" cm="1">
        <f t="array" ref="K1142">$G1142^gamma_drug4/($G1142^gamma_drug4+(AGE_50_drug4+9)^gamma_drug4)</f>
        <v>1</v>
      </c>
      <c r="L1142" s="264">
        <f t="shared" si="501"/>
        <v>1140</v>
      </c>
      <c r="M1142" s="264">
        <f t="shared" si="502"/>
        <v>-0.19844999999999999</v>
      </c>
      <c r="N1142" s="264">
        <f t="shared" si="503"/>
        <v>14.355650000000001</v>
      </c>
      <c r="O1142" s="264">
        <f t="shared" si="504"/>
        <v>0.12606000000000001</v>
      </c>
      <c r="P1142" s="264">
        <f t="shared" si="505"/>
        <v>9.8674999999999997</v>
      </c>
      <c r="Q1142" s="264">
        <f t="shared" si="506"/>
        <v>10.798500000000001</v>
      </c>
      <c r="R1142" s="264">
        <f t="shared" si="507"/>
        <v>11.3895</v>
      </c>
      <c r="S1142" s="264">
        <f t="shared" si="508"/>
        <v>11.718499999999999</v>
      </c>
      <c r="T1142" s="264">
        <f t="shared" si="509"/>
        <v>12.247</v>
      </c>
      <c r="U1142" s="264">
        <f t="shared" si="510"/>
        <v>12.620000000000001</v>
      </c>
      <c r="V1142" s="264">
        <f t="shared" si="511"/>
        <v>13.195499999999999</v>
      </c>
      <c r="W1142" s="264">
        <f t="shared" si="512"/>
        <v>14.356</v>
      </c>
      <c r="X1142" s="264">
        <f t="shared" si="513"/>
        <v>15.641</v>
      </c>
      <c r="Y1142" s="264">
        <f t="shared" si="514"/>
        <v>16.387500000000003</v>
      </c>
      <c r="Z1142" s="264">
        <f t="shared" si="515"/>
        <v>16.917999999999999</v>
      </c>
      <c r="AA1142" s="264">
        <f t="shared" si="516"/>
        <v>17.743499999999997</v>
      </c>
      <c r="AB1142" s="264">
        <f t="shared" si="517"/>
        <v>18.306000000000001</v>
      </c>
      <c r="AC1142" s="264">
        <f t="shared" si="518"/>
        <v>19.427500000000002</v>
      </c>
      <c r="AD1142" s="264">
        <f t="shared" si="519"/>
        <v>21.554499999999997</v>
      </c>
      <c r="AF1142" s="266">
        <v>1140</v>
      </c>
      <c r="AG1142" s="266">
        <v>-7.4700000000000003E-2</v>
      </c>
      <c r="AH1142" s="266">
        <v>14.5875</v>
      </c>
      <c r="AI1142" s="266">
        <v>0.12192</v>
      </c>
      <c r="AJ1142" s="266">
        <v>10.06</v>
      </c>
      <c r="AK1142" s="266">
        <v>11.018000000000001</v>
      </c>
      <c r="AL1142" s="266">
        <v>11.621</v>
      </c>
      <c r="AM1142" s="266">
        <v>11.955</v>
      </c>
      <c r="AN1142" s="266">
        <v>12.489000000000001</v>
      </c>
      <c r="AO1142" s="266">
        <v>12.864000000000001</v>
      </c>
      <c r="AP1142" s="266">
        <v>13.439</v>
      </c>
      <c r="AQ1142" s="266">
        <v>14.587999999999999</v>
      </c>
      <c r="AR1142" s="266">
        <v>15.842000000000001</v>
      </c>
      <c r="AS1142" s="266">
        <v>16.562000000000001</v>
      </c>
      <c r="AT1142" s="266">
        <v>17.07</v>
      </c>
      <c r="AU1142" s="266">
        <v>17.853999999999999</v>
      </c>
      <c r="AV1142" s="266">
        <v>18.384</v>
      </c>
      <c r="AW1142" s="266">
        <v>19.43</v>
      </c>
      <c r="AX1142" s="266">
        <v>21.376999999999999</v>
      </c>
      <c r="BA1142" s="372">
        <v>1140</v>
      </c>
      <c r="BB1142" s="372">
        <v>-0.32219999999999999</v>
      </c>
      <c r="BC1142" s="372">
        <v>14.123799999999999</v>
      </c>
      <c r="BD1142" s="372">
        <v>0.13020000000000001</v>
      </c>
      <c r="BE1142" s="372">
        <v>9.6750000000000007</v>
      </c>
      <c r="BF1142" s="372">
        <v>10.579000000000001</v>
      </c>
      <c r="BG1142" s="372">
        <v>11.157999999999999</v>
      </c>
      <c r="BH1142" s="372">
        <v>11.481999999999999</v>
      </c>
      <c r="BI1142" s="372">
        <v>12.005000000000001</v>
      </c>
      <c r="BJ1142" s="372">
        <v>12.375999999999999</v>
      </c>
      <c r="BK1142" s="372">
        <v>12.952</v>
      </c>
      <c r="BL1142" s="372">
        <v>14.124000000000001</v>
      </c>
      <c r="BM1142" s="372">
        <v>15.44</v>
      </c>
      <c r="BN1142" s="372">
        <v>16.213000000000001</v>
      </c>
      <c r="BO1142" s="372">
        <v>16.765999999999998</v>
      </c>
      <c r="BP1142" s="372">
        <v>17.632999999999999</v>
      </c>
      <c r="BQ1142" s="372">
        <v>18.228000000000002</v>
      </c>
      <c r="BR1142" s="372">
        <v>19.425000000000001</v>
      </c>
      <c r="BS1142" s="372">
        <v>21.731999999999999</v>
      </c>
    </row>
    <row r="1143" spans="1:71" x14ac:dyDescent="0.2">
      <c r="A1143" s="265">
        <f t="shared" si="520"/>
        <v>14.361499999999999</v>
      </c>
      <c r="B1143" s="265">
        <f t="shared" si="521"/>
        <v>13.201000000000001</v>
      </c>
      <c r="C1143" s="265">
        <f t="shared" si="498"/>
        <v>15.647500000000001</v>
      </c>
      <c r="D1143" s="265">
        <f t="shared" si="522"/>
        <v>1141</v>
      </c>
      <c r="E1143" s="373">
        <f t="shared" si="523"/>
        <v>37.486652977412732</v>
      </c>
      <c r="F1143" s="373">
        <f t="shared" si="524"/>
        <v>3.1238877481177276</v>
      </c>
      <c r="G1143" s="373">
        <f t="shared" si="525"/>
        <v>46.486652977412732</v>
      </c>
      <c r="H1143" s="374">
        <f t="shared" si="526"/>
        <v>0.99845608137248409</v>
      </c>
      <c r="I1143" s="374">
        <f t="shared" si="499"/>
        <v>0.97732106230129601</v>
      </c>
      <c r="J1143" s="374">
        <f t="shared" si="500"/>
        <v>0.98041499731273041</v>
      </c>
      <c r="K1143" s="265" cm="1">
        <f t="array" ref="K1143">$G1143^gamma_drug4/($G1143^gamma_drug4+(AGE_50_drug4+9)^gamma_drug4)</f>
        <v>1</v>
      </c>
      <c r="L1143" s="264">
        <f t="shared" si="501"/>
        <v>1141</v>
      </c>
      <c r="M1143" s="264">
        <f t="shared" si="502"/>
        <v>-0.19855</v>
      </c>
      <c r="N1143" s="264">
        <f t="shared" si="503"/>
        <v>14.361499999999999</v>
      </c>
      <c r="O1143" s="264">
        <f t="shared" si="504"/>
        <v>0.12608</v>
      </c>
      <c r="P1143" s="264">
        <f t="shared" si="505"/>
        <v>9.8715000000000011</v>
      </c>
      <c r="Q1143" s="264">
        <f t="shared" si="506"/>
        <v>10.802</v>
      </c>
      <c r="R1143" s="264">
        <f t="shared" si="507"/>
        <v>11.394</v>
      </c>
      <c r="S1143" s="264">
        <f t="shared" si="508"/>
        <v>11.722999999999999</v>
      </c>
      <c r="T1143" s="264">
        <f t="shared" si="509"/>
        <v>12.2515</v>
      </c>
      <c r="U1143" s="264">
        <f t="shared" si="510"/>
        <v>12.624500000000001</v>
      </c>
      <c r="V1143" s="264">
        <f t="shared" si="511"/>
        <v>13.201000000000001</v>
      </c>
      <c r="W1143" s="264">
        <f t="shared" si="512"/>
        <v>14.361499999999999</v>
      </c>
      <c r="X1143" s="264">
        <f t="shared" si="513"/>
        <v>15.647500000000001</v>
      </c>
      <c r="Y1143" s="264">
        <f t="shared" si="514"/>
        <v>16.395</v>
      </c>
      <c r="Z1143" s="264">
        <f t="shared" si="515"/>
        <v>16.9255</v>
      </c>
      <c r="AA1143" s="264">
        <f t="shared" si="516"/>
        <v>17.750999999999998</v>
      </c>
      <c r="AB1143" s="264">
        <f t="shared" si="517"/>
        <v>18.313499999999998</v>
      </c>
      <c r="AC1143" s="264">
        <f t="shared" si="518"/>
        <v>19.436999999999998</v>
      </c>
      <c r="AD1143" s="264">
        <f t="shared" si="519"/>
        <v>21.564999999999998</v>
      </c>
      <c r="AF1143" s="266">
        <v>1141</v>
      </c>
      <c r="AG1143" s="266">
        <v>-7.4899999999999994E-2</v>
      </c>
      <c r="AH1143" s="266">
        <v>14.593</v>
      </c>
      <c r="AI1143" s="266">
        <v>0.12194000000000001</v>
      </c>
      <c r="AJ1143" s="266">
        <v>10.064</v>
      </c>
      <c r="AK1143" s="266">
        <v>11.021000000000001</v>
      </c>
      <c r="AL1143" s="266">
        <v>11.625</v>
      </c>
      <c r="AM1143" s="266">
        <v>11.959</v>
      </c>
      <c r="AN1143" s="266">
        <v>12.493</v>
      </c>
      <c r="AO1143" s="266">
        <v>12.868</v>
      </c>
      <c r="AP1143" s="266">
        <v>13.444000000000001</v>
      </c>
      <c r="AQ1143" s="266">
        <v>14.593</v>
      </c>
      <c r="AR1143" s="266">
        <v>15.848000000000001</v>
      </c>
      <c r="AS1143" s="266">
        <v>16.568999999999999</v>
      </c>
      <c r="AT1143" s="266">
        <v>17.077000000000002</v>
      </c>
      <c r="AU1143" s="266">
        <v>17.861000000000001</v>
      </c>
      <c r="AV1143" s="266">
        <v>18.390999999999998</v>
      </c>
      <c r="AW1143" s="266">
        <v>19.439</v>
      </c>
      <c r="AX1143" s="266">
        <v>21.387</v>
      </c>
      <c r="BA1143" s="372">
        <v>1141</v>
      </c>
      <c r="BB1143" s="372">
        <v>-0.32219999999999999</v>
      </c>
      <c r="BC1143" s="372">
        <v>14.13</v>
      </c>
      <c r="BD1143" s="372">
        <v>0.13022</v>
      </c>
      <c r="BE1143" s="372">
        <v>9.6790000000000003</v>
      </c>
      <c r="BF1143" s="372">
        <v>10.583</v>
      </c>
      <c r="BG1143" s="372">
        <v>11.163</v>
      </c>
      <c r="BH1143" s="372">
        <v>11.487</v>
      </c>
      <c r="BI1143" s="372">
        <v>12.01</v>
      </c>
      <c r="BJ1143" s="372">
        <v>12.381</v>
      </c>
      <c r="BK1143" s="372">
        <v>12.958</v>
      </c>
      <c r="BL1143" s="372">
        <v>14.13</v>
      </c>
      <c r="BM1143" s="372">
        <v>15.446999999999999</v>
      </c>
      <c r="BN1143" s="372">
        <v>16.221</v>
      </c>
      <c r="BO1143" s="372">
        <v>16.774000000000001</v>
      </c>
      <c r="BP1143" s="372">
        <v>17.640999999999998</v>
      </c>
      <c r="BQ1143" s="372">
        <v>18.236000000000001</v>
      </c>
      <c r="BR1143" s="372">
        <v>19.434999999999999</v>
      </c>
      <c r="BS1143" s="372">
        <v>21.742999999999999</v>
      </c>
    </row>
    <row r="1144" spans="1:71" x14ac:dyDescent="0.2">
      <c r="A1144" s="265">
        <f t="shared" si="520"/>
        <v>14.3675</v>
      </c>
      <c r="B1144" s="265">
        <f t="shared" si="521"/>
        <v>13.206</v>
      </c>
      <c r="C1144" s="265">
        <f t="shared" si="498"/>
        <v>15.654</v>
      </c>
      <c r="D1144" s="265">
        <f t="shared" si="522"/>
        <v>1142</v>
      </c>
      <c r="E1144" s="373">
        <f t="shared" si="523"/>
        <v>37.519507186858313</v>
      </c>
      <c r="F1144" s="373">
        <f t="shared" si="524"/>
        <v>3.1266255989048597</v>
      </c>
      <c r="G1144" s="373">
        <f t="shared" si="525"/>
        <v>46.519507186858313</v>
      </c>
      <c r="H1144" s="374">
        <f t="shared" si="526"/>
        <v>0.99846081165228806</v>
      </c>
      <c r="I1144" s="374">
        <f t="shared" si="499"/>
        <v>0.97736830492362325</v>
      </c>
      <c r="J1144" s="374">
        <f t="shared" si="500"/>
        <v>0.98045023708115764</v>
      </c>
      <c r="K1144" s="265" cm="1">
        <f t="array" ref="K1144">$G1144^gamma_drug4/($G1144^gamma_drug4+(AGE_50_drug4+9)^gamma_drug4)</f>
        <v>1</v>
      </c>
      <c r="L1144" s="264">
        <f t="shared" si="501"/>
        <v>1142</v>
      </c>
      <c r="M1144" s="264">
        <f t="shared" si="502"/>
        <v>-0.19864999999999999</v>
      </c>
      <c r="N1144" s="264">
        <f t="shared" si="503"/>
        <v>14.36735</v>
      </c>
      <c r="O1144" s="264">
        <f t="shared" si="504"/>
        <v>0.12609500000000001</v>
      </c>
      <c r="P1144" s="264">
        <f t="shared" si="505"/>
        <v>9.8745000000000012</v>
      </c>
      <c r="Q1144" s="264">
        <f t="shared" si="506"/>
        <v>10.806000000000001</v>
      </c>
      <c r="R1144" s="264">
        <f t="shared" si="507"/>
        <v>11.398</v>
      </c>
      <c r="S1144" s="264">
        <f t="shared" si="508"/>
        <v>11.727</v>
      </c>
      <c r="T1144" s="264">
        <f t="shared" si="509"/>
        <v>12.256499999999999</v>
      </c>
      <c r="U1144" s="264">
        <f t="shared" si="510"/>
        <v>12.629999999999999</v>
      </c>
      <c r="V1144" s="264">
        <f t="shared" si="511"/>
        <v>13.206</v>
      </c>
      <c r="W1144" s="264">
        <f t="shared" si="512"/>
        <v>14.3675</v>
      </c>
      <c r="X1144" s="264">
        <f t="shared" si="513"/>
        <v>15.654</v>
      </c>
      <c r="Y1144" s="264">
        <f t="shared" si="514"/>
        <v>16.401499999999999</v>
      </c>
      <c r="Z1144" s="264">
        <f t="shared" si="515"/>
        <v>16.933</v>
      </c>
      <c r="AA1144" s="264">
        <f t="shared" si="516"/>
        <v>17.759</v>
      </c>
      <c r="AB1144" s="264">
        <f t="shared" si="517"/>
        <v>18.322000000000003</v>
      </c>
      <c r="AC1144" s="264">
        <f t="shared" si="518"/>
        <v>19.445499999999999</v>
      </c>
      <c r="AD1144" s="264">
        <f t="shared" si="519"/>
        <v>21.575000000000003</v>
      </c>
      <c r="AF1144" s="266">
        <v>1142</v>
      </c>
      <c r="AG1144" s="266">
        <v>-7.4999999999999997E-2</v>
      </c>
      <c r="AH1144" s="266">
        <v>14.5985</v>
      </c>
      <c r="AI1144" s="266">
        <v>0.12195</v>
      </c>
      <c r="AJ1144" s="266">
        <v>10.067</v>
      </c>
      <c r="AK1144" s="266">
        <v>11.025</v>
      </c>
      <c r="AL1144" s="266">
        <v>11.629</v>
      </c>
      <c r="AM1144" s="266">
        <v>11.962999999999999</v>
      </c>
      <c r="AN1144" s="266">
        <v>12.497999999999999</v>
      </c>
      <c r="AO1144" s="266">
        <v>12.872999999999999</v>
      </c>
      <c r="AP1144" s="266">
        <v>13.449</v>
      </c>
      <c r="AQ1144" s="266">
        <v>14.599</v>
      </c>
      <c r="AR1144" s="266">
        <v>15.853999999999999</v>
      </c>
      <c r="AS1144" s="266">
        <v>16.574999999999999</v>
      </c>
      <c r="AT1144" s="266">
        <v>17.084</v>
      </c>
      <c r="AU1144" s="266">
        <v>17.867999999999999</v>
      </c>
      <c r="AV1144" s="266">
        <v>18.399000000000001</v>
      </c>
      <c r="AW1144" s="266">
        <v>19.446999999999999</v>
      </c>
      <c r="AX1144" s="266">
        <v>21.396000000000001</v>
      </c>
      <c r="BA1144" s="372">
        <v>1142</v>
      </c>
      <c r="BB1144" s="372">
        <v>-0.32229999999999998</v>
      </c>
      <c r="BC1144" s="372">
        <v>14.136200000000001</v>
      </c>
      <c r="BD1144" s="372">
        <v>0.13023999999999999</v>
      </c>
      <c r="BE1144" s="372">
        <v>9.6820000000000004</v>
      </c>
      <c r="BF1144" s="372">
        <v>10.587</v>
      </c>
      <c r="BG1144" s="372">
        <v>11.167</v>
      </c>
      <c r="BH1144" s="372">
        <v>11.491</v>
      </c>
      <c r="BI1144" s="372">
        <v>12.015000000000001</v>
      </c>
      <c r="BJ1144" s="372">
        <v>12.387</v>
      </c>
      <c r="BK1144" s="372">
        <v>12.962999999999999</v>
      </c>
      <c r="BL1144" s="372">
        <v>14.135999999999999</v>
      </c>
      <c r="BM1144" s="372">
        <v>15.454000000000001</v>
      </c>
      <c r="BN1144" s="372">
        <v>16.228000000000002</v>
      </c>
      <c r="BO1144" s="372">
        <v>16.782</v>
      </c>
      <c r="BP1144" s="372">
        <v>17.649999999999999</v>
      </c>
      <c r="BQ1144" s="372">
        <v>18.245000000000001</v>
      </c>
      <c r="BR1144" s="372">
        <v>19.443999999999999</v>
      </c>
      <c r="BS1144" s="372">
        <v>21.754000000000001</v>
      </c>
    </row>
    <row r="1145" spans="1:71" x14ac:dyDescent="0.2">
      <c r="A1145" s="265">
        <f t="shared" si="520"/>
        <v>14.372999999999999</v>
      </c>
      <c r="B1145" s="265">
        <f t="shared" si="521"/>
        <v>13.211500000000001</v>
      </c>
      <c r="C1145" s="265">
        <f t="shared" si="498"/>
        <v>15.660499999999999</v>
      </c>
      <c r="D1145" s="265">
        <f t="shared" si="522"/>
        <v>1143</v>
      </c>
      <c r="E1145" s="373">
        <f t="shared" si="523"/>
        <v>37.552361396303901</v>
      </c>
      <c r="F1145" s="373">
        <f t="shared" si="524"/>
        <v>3.1293634496919918</v>
      </c>
      <c r="G1145" s="373">
        <f t="shared" si="525"/>
        <v>46.552361396303901</v>
      </c>
      <c r="H1145" s="374">
        <f t="shared" si="526"/>
        <v>0.99846552413741529</v>
      </c>
      <c r="I1145" s="374">
        <f t="shared" si="499"/>
        <v>0.97741541815734023</v>
      </c>
      <c r="J1145" s="374">
        <f t="shared" si="500"/>
        <v>0.98048538989052725</v>
      </c>
      <c r="K1145" s="265" cm="1">
        <f t="array" ref="K1145">$G1145^gamma_drug4/($G1145^gamma_drug4+(AGE_50_drug4+9)^gamma_drug4)</f>
        <v>1</v>
      </c>
      <c r="L1145" s="264">
        <f t="shared" si="501"/>
        <v>1143</v>
      </c>
      <c r="M1145" s="264">
        <f t="shared" si="502"/>
        <v>-0.19869999999999999</v>
      </c>
      <c r="N1145" s="264">
        <f t="shared" si="503"/>
        <v>14.373200000000001</v>
      </c>
      <c r="O1145" s="264">
        <f t="shared" si="504"/>
        <v>0.12612000000000001</v>
      </c>
      <c r="P1145" s="264">
        <f t="shared" si="505"/>
        <v>9.8784999999999989</v>
      </c>
      <c r="Q1145" s="264">
        <f t="shared" si="506"/>
        <v>10.809999999999999</v>
      </c>
      <c r="R1145" s="264">
        <f t="shared" si="507"/>
        <v>11.401999999999999</v>
      </c>
      <c r="S1145" s="264">
        <f t="shared" si="508"/>
        <v>11.7315</v>
      </c>
      <c r="T1145" s="264">
        <f t="shared" si="509"/>
        <v>12.260999999999999</v>
      </c>
      <c r="U1145" s="264">
        <f t="shared" si="510"/>
        <v>12.634499999999999</v>
      </c>
      <c r="V1145" s="264">
        <f t="shared" si="511"/>
        <v>13.211500000000001</v>
      </c>
      <c r="W1145" s="264">
        <f t="shared" si="512"/>
        <v>14.372999999999999</v>
      </c>
      <c r="X1145" s="264">
        <f t="shared" si="513"/>
        <v>15.660499999999999</v>
      </c>
      <c r="Y1145" s="264">
        <f t="shared" si="514"/>
        <v>16.408999999999999</v>
      </c>
      <c r="Z1145" s="264">
        <f t="shared" si="515"/>
        <v>16.9405</v>
      </c>
      <c r="AA1145" s="264">
        <f t="shared" si="516"/>
        <v>17.767000000000003</v>
      </c>
      <c r="AB1145" s="264">
        <f t="shared" si="517"/>
        <v>18.329999999999998</v>
      </c>
      <c r="AC1145" s="264">
        <f t="shared" si="518"/>
        <v>19.454499999999999</v>
      </c>
      <c r="AD1145" s="264">
        <f t="shared" si="519"/>
        <v>21.585999999999999</v>
      </c>
      <c r="AF1145" s="266">
        <v>1143</v>
      </c>
      <c r="AG1145" s="266">
        <v>-7.51E-2</v>
      </c>
      <c r="AH1145" s="266">
        <v>14.603999999999999</v>
      </c>
      <c r="AI1145" s="266">
        <v>0.12197</v>
      </c>
      <c r="AJ1145" s="266">
        <v>10.071</v>
      </c>
      <c r="AK1145" s="266">
        <v>11.029</v>
      </c>
      <c r="AL1145" s="266">
        <v>11.632999999999999</v>
      </c>
      <c r="AM1145" s="266">
        <v>11.967000000000001</v>
      </c>
      <c r="AN1145" s="266">
        <v>12.502000000000001</v>
      </c>
      <c r="AO1145" s="266">
        <v>12.877000000000001</v>
      </c>
      <c r="AP1145" s="266">
        <v>13.454000000000001</v>
      </c>
      <c r="AQ1145" s="266">
        <v>14.603999999999999</v>
      </c>
      <c r="AR1145" s="266">
        <v>15.86</v>
      </c>
      <c r="AS1145" s="266">
        <v>16.582000000000001</v>
      </c>
      <c r="AT1145" s="266">
        <v>17.091000000000001</v>
      </c>
      <c r="AU1145" s="266">
        <v>17.876000000000001</v>
      </c>
      <c r="AV1145" s="266">
        <v>18.405999999999999</v>
      </c>
      <c r="AW1145" s="266">
        <v>19.454999999999998</v>
      </c>
      <c r="AX1145" s="266">
        <v>21.405999999999999</v>
      </c>
      <c r="BA1145" s="372">
        <v>1143</v>
      </c>
      <c r="BB1145" s="372">
        <v>-0.32229999999999998</v>
      </c>
      <c r="BC1145" s="372">
        <v>14.1424</v>
      </c>
      <c r="BD1145" s="372">
        <v>0.13027</v>
      </c>
      <c r="BE1145" s="372">
        <v>9.6859999999999999</v>
      </c>
      <c r="BF1145" s="372">
        <v>10.590999999999999</v>
      </c>
      <c r="BG1145" s="372">
        <v>11.170999999999999</v>
      </c>
      <c r="BH1145" s="372">
        <v>11.496</v>
      </c>
      <c r="BI1145" s="372">
        <v>12.02</v>
      </c>
      <c r="BJ1145" s="372">
        <v>12.391999999999999</v>
      </c>
      <c r="BK1145" s="372">
        <v>12.968999999999999</v>
      </c>
      <c r="BL1145" s="372">
        <v>14.141999999999999</v>
      </c>
      <c r="BM1145" s="372">
        <v>15.461</v>
      </c>
      <c r="BN1145" s="372">
        <v>16.236000000000001</v>
      </c>
      <c r="BO1145" s="372">
        <v>16.79</v>
      </c>
      <c r="BP1145" s="372">
        <v>17.658000000000001</v>
      </c>
      <c r="BQ1145" s="372">
        <v>18.254000000000001</v>
      </c>
      <c r="BR1145" s="372">
        <v>19.454000000000001</v>
      </c>
      <c r="BS1145" s="372">
        <v>21.765999999999998</v>
      </c>
    </row>
    <row r="1146" spans="1:71" x14ac:dyDescent="0.2">
      <c r="A1146" s="265">
        <f t="shared" si="520"/>
        <v>14.3795</v>
      </c>
      <c r="B1146" s="265">
        <f t="shared" si="521"/>
        <v>13.2165</v>
      </c>
      <c r="C1146" s="265">
        <f t="shared" si="498"/>
        <v>15.667</v>
      </c>
      <c r="D1146" s="265">
        <f t="shared" si="522"/>
        <v>1144</v>
      </c>
      <c r="E1146" s="373">
        <f t="shared" si="523"/>
        <v>37.585215605749489</v>
      </c>
      <c r="F1146" s="373">
        <f t="shared" si="524"/>
        <v>3.1321013004791238</v>
      </c>
      <c r="G1146" s="373">
        <f t="shared" si="525"/>
        <v>46.585215605749489</v>
      </c>
      <c r="H1146" s="374">
        <f t="shared" si="526"/>
        <v>0.99847021890715881</v>
      </c>
      <c r="I1146" s="374">
        <f t="shared" si="499"/>
        <v>0.97746240243832294</v>
      </c>
      <c r="J1146" s="374">
        <f t="shared" si="500"/>
        <v>0.98052045601204318</v>
      </c>
      <c r="K1146" s="265" cm="1">
        <f t="array" ref="K1146">$G1146^gamma_drug4/($G1146^gamma_drug4+(AGE_50_drug4+9)^gamma_drug4)</f>
        <v>1</v>
      </c>
      <c r="L1146" s="264">
        <f t="shared" si="501"/>
        <v>1144</v>
      </c>
      <c r="M1146" s="264">
        <f t="shared" si="502"/>
        <v>-0.1988</v>
      </c>
      <c r="N1146" s="264">
        <f t="shared" si="503"/>
        <v>14.379000000000001</v>
      </c>
      <c r="O1146" s="264">
        <f t="shared" si="504"/>
        <v>0.12614</v>
      </c>
      <c r="P1146" s="264">
        <f t="shared" si="505"/>
        <v>9.8819999999999997</v>
      </c>
      <c r="Q1146" s="264">
        <f t="shared" si="506"/>
        <v>10.814</v>
      </c>
      <c r="R1146" s="264">
        <f t="shared" si="507"/>
        <v>11.406500000000001</v>
      </c>
      <c r="S1146" s="264">
        <f t="shared" si="508"/>
        <v>11.7355</v>
      </c>
      <c r="T1146" s="264">
        <f t="shared" si="509"/>
        <v>12.265499999999999</v>
      </c>
      <c r="U1146" s="264">
        <f t="shared" si="510"/>
        <v>12.6395</v>
      </c>
      <c r="V1146" s="264">
        <f t="shared" si="511"/>
        <v>13.2165</v>
      </c>
      <c r="W1146" s="264">
        <f t="shared" si="512"/>
        <v>14.3795</v>
      </c>
      <c r="X1146" s="264">
        <f t="shared" si="513"/>
        <v>15.667</v>
      </c>
      <c r="Y1146" s="264">
        <f t="shared" si="514"/>
        <v>16.415999999999997</v>
      </c>
      <c r="Z1146" s="264">
        <f t="shared" si="515"/>
        <v>16.948</v>
      </c>
      <c r="AA1146" s="264">
        <f t="shared" si="516"/>
        <v>17.774999999999999</v>
      </c>
      <c r="AB1146" s="264">
        <f t="shared" si="517"/>
        <v>18.338500000000003</v>
      </c>
      <c r="AC1146" s="264">
        <f t="shared" si="518"/>
        <v>19.4635</v>
      </c>
      <c r="AD1146" s="264">
        <f t="shared" si="519"/>
        <v>21.596</v>
      </c>
      <c r="AF1146" s="266">
        <v>1144</v>
      </c>
      <c r="AG1146" s="266">
        <v>-7.5200000000000003E-2</v>
      </c>
      <c r="AH1146" s="266">
        <v>14.609500000000001</v>
      </c>
      <c r="AI1146" s="266">
        <v>0.12199</v>
      </c>
      <c r="AJ1146" s="266">
        <v>10.074</v>
      </c>
      <c r="AK1146" s="266">
        <v>11.032999999999999</v>
      </c>
      <c r="AL1146" s="266">
        <v>11.637</v>
      </c>
      <c r="AM1146" s="266">
        <v>11.971</v>
      </c>
      <c r="AN1146" s="266">
        <v>12.506</v>
      </c>
      <c r="AO1146" s="266">
        <v>12.882</v>
      </c>
      <c r="AP1146" s="266">
        <v>13.459</v>
      </c>
      <c r="AQ1146" s="266">
        <v>14.61</v>
      </c>
      <c r="AR1146" s="266">
        <v>15.866</v>
      </c>
      <c r="AS1146" s="266">
        <v>16.588999999999999</v>
      </c>
      <c r="AT1146" s="266">
        <v>17.097999999999999</v>
      </c>
      <c r="AU1146" s="266">
        <v>17.882999999999999</v>
      </c>
      <c r="AV1146" s="266">
        <v>18.414000000000001</v>
      </c>
      <c r="AW1146" s="266">
        <v>19.463000000000001</v>
      </c>
      <c r="AX1146" s="266">
        <v>21.414999999999999</v>
      </c>
      <c r="BA1146" s="372">
        <v>1144</v>
      </c>
      <c r="BB1146" s="372">
        <v>-0.32240000000000002</v>
      </c>
      <c r="BC1146" s="372">
        <v>14.1485</v>
      </c>
      <c r="BD1146" s="372">
        <v>0.13028999999999999</v>
      </c>
      <c r="BE1146" s="372">
        <v>9.69</v>
      </c>
      <c r="BF1146" s="372">
        <v>10.595000000000001</v>
      </c>
      <c r="BG1146" s="372">
        <v>11.176</v>
      </c>
      <c r="BH1146" s="372">
        <v>11.5</v>
      </c>
      <c r="BI1146" s="372">
        <v>12.025</v>
      </c>
      <c r="BJ1146" s="372">
        <v>12.397</v>
      </c>
      <c r="BK1146" s="372">
        <v>12.974</v>
      </c>
      <c r="BL1146" s="372">
        <v>14.148999999999999</v>
      </c>
      <c r="BM1146" s="372">
        <v>15.468</v>
      </c>
      <c r="BN1146" s="372">
        <v>16.242999999999999</v>
      </c>
      <c r="BO1146" s="372">
        <v>16.797999999999998</v>
      </c>
      <c r="BP1146" s="372">
        <v>17.667000000000002</v>
      </c>
      <c r="BQ1146" s="372">
        <v>18.263000000000002</v>
      </c>
      <c r="BR1146" s="372">
        <v>19.463999999999999</v>
      </c>
      <c r="BS1146" s="372">
        <v>21.777000000000001</v>
      </c>
    </row>
    <row r="1147" spans="1:71" x14ac:dyDescent="0.2">
      <c r="A1147" s="265">
        <f t="shared" si="520"/>
        <v>14.385</v>
      </c>
      <c r="B1147" s="265">
        <f t="shared" si="521"/>
        <v>13.221499999999999</v>
      </c>
      <c r="C1147" s="265">
        <f t="shared" si="498"/>
        <v>15.673999999999999</v>
      </c>
      <c r="D1147" s="265">
        <f t="shared" si="522"/>
        <v>1145</v>
      </c>
      <c r="E1147" s="373">
        <f t="shared" si="523"/>
        <v>37.618069815195071</v>
      </c>
      <c r="F1147" s="373">
        <f t="shared" si="524"/>
        <v>3.1348391512662559</v>
      </c>
      <c r="G1147" s="373">
        <f t="shared" si="525"/>
        <v>46.618069815195071</v>
      </c>
      <c r="H1147" s="374">
        <f t="shared" si="526"/>
        <v>0.99847489604040374</v>
      </c>
      <c r="I1147" s="374">
        <f t="shared" si="499"/>
        <v>0.97750925820071854</v>
      </c>
      <c r="J1147" s="374">
        <f t="shared" si="500"/>
        <v>0.98055543571589254</v>
      </c>
      <c r="K1147" s="265" cm="1">
        <f t="array" ref="K1147">$G1147^gamma_drug4/($G1147^gamma_drug4+(AGE_50_drug4+9)^gamma_drug4)</f>
        <v>1</v>
      </c>
      <c r="L1147" s="264">
        <f t="shared" si="501"/>
        <v>1145</v>
      </c>
      <c r="M1147" s="264">
        <f t="shared" si="502"/>
        <v>-0.19890000000000002</v>
      </c>
      <c r="N1147" s="264">
        <f t="shared" si="503"/>
        <v>14.38485</v>
      </c>
      <c r="O1147" s="264">
        <f t="shared" si="504"/>
        <v>0.12615999999999999</v>
      </c>
      <c r="P1147" s="264">
        <f t="shared" si="505"/>
        <v>9.8849999999999998</v>
      </c>
      <c r="Q1147" s="264">
        <f t="shared" si="506"/>
        <v>10.818000000000001</v>
      </c>
      <c r="R1147" s="264">
        <f t="shared" si="507"/>
        <v>11.410499999999999</v>
      </c>
      <c r="S1147" s="264">
        <f t="shared" si="508"/>
        <v>11.740500000000001</v>
      </c>
      <c r="T1147" s="264">
        <f t="shared" si="509"/>
        <v>12.270499999999998</v>
      </c>
      <c r="U1147" s="264">
        <f t="shared" si="510"/>
        <v>12.644500000000001</v>
      </c>
      <c r="V1147" s="264">
        <f t="shared" si="511"/>
        <v>13.221499999999999</v>
      </c>
      <c r="W1147" s="264">
        <f t="shared" si="512"/>
        <v>14.385</v>
      </c>
      <c r="X1147" s="264">
        <f t="shared" si="513"/>
        <v>15.673999999999999</v>
      </c>
      <c r="Y1147" s="264">
        <f t="shared" si="514"/>
        <v>16.423000000000002</v>
      </c>
      <c r="Z1147" s="264">
        <f t="shared" si="515"/>
        <v>16.954999999999998</v>
      </c>
      <c r="AA1147" s="264">
        <f t="shared" si="516"/>
        <v>17.782499999999999</v>
      </c>
      <c r="AB1147" s="264">
        <f t="shared" si="517"/>
        <v>18.346499999999999</v>
      </c>
      <c r="AC1147" s="264">
        <f t="shared" si="518"/>
        <v>19.4725</v>
      </c>
      <c r="AD1147" s="264">
        <f t="shared" si="519"/>
        <v>21.6065</v>
      </c>
      <c r="AF1147" s="266">
        <v>1145</v>
      </c>
      <c r="AG1147" s="266">
        <v>-7.5399999999999995E-2</v>
      </c>
      <c r="AH1147" s="266">
        <v>14.615</v>
      </c>
      <c r="AI1147" s="266">
        <v>0.122</v>
      </c>
      <c r="AJ1147" s="266">
        <v>10.077</v>
      </c>
      <c r="AK1147" s="266">
        <v>11.037000000000001</v>
      </c>
      <c r="AL1147" s="266">
        <v>11.641</v>
      </c>
      <c r="AM1147" s="266">
        <v>11.976000000000001</v>
      </c>
      <c r="AN1147" s="266">
        <v>12.510999999999999</v>
      </c>
      <c r="AO1147" s="266">
        <v>12.887</v>
      </c>
      <c r="AP1147" s="266">
        <v>13.464</v>
      </c>
      <c r="AQ1147" s="266">
        <v>14.615</v>
      </c>
      <c r="AR1147" s="266">
        <v>15.872999999999999</v>
      </c>
      <c r="AS1147" s="266">
        <v>16.594999999999999</v>
      </c>
      <c r="AT1147" s="266">
        <v>17.103999999999999</v>
      </c>
      <c r="AU1147" s="266">
        <v>17.89</v>
      </c>
      <c r="AV1147" s="266">
        <v>18.420999999999999</v>
      </c>
      <c r="AW1147" s="266">
        <v>19.471</v>
      </c>
      <c r="AX1147" s="266">
        <v>21.423999999999999</v>
      </c>
      <c r="BA1147" s="372">
        <v>1145</v>
      </c>
      <c r="BB1147" s="372">
        <v>-0.32240000000000002</v>
      </c>
      <c r="BC1147" s="372">
        <v>14.1547</v>
      </c>
      <c r="BD1147" s="372">
        <v>0.13031999999999999</v>
      </c>
      <c r="BE1147" s="372">
        <v>9.6929999999999996</v>
      </c>
      <c r="BF1147" s="372">
        <v>10.599</v>
      </c>
      <c r="BG1147" s="372">
        <v>11.18</v>
      </c>
      <c r="BH1147" s="372">
        <v>11.505000000000001</v>
      </c>
      <c r="BI1147" s="372">
        <v>12.03</v>
      </c>
      <c r="BJ1147" s="372">
        <v>12.401999999999999</v>
      </c>
      <c r="BK1147" s="372">
        <v>12.978999999999999</v>
      </c>
      <c r="BL1147" s="372">
        <v>14.154999999999999</v>
      </c>
      <c r="BM1147" s="372">
        <v>15.475</v>
      </c>
      <c r="BN1147" s="372">
        <v>16.251000000000001</v>
      </c>
      <c r="BO1147" s="372">
        <v>16.806000000000001</v>
      </c>
      <c r="BP1147" s="372">
        <v>17.675000000000001</v>
      </c>
      <c r="BQ1147" s="372">
        <v>18.271999999999998</v>
      </c>
      <c r="BR1147" s="372">
        <v>19.474</v>
      </c>
      <c r="BS1147" s="372">
        <v>21.789000000000001</v>
      </c>
    </row>
    <row r="1148" spans="1:71" x14ac:dyDescent="0.2">
      <c r="A1148" s="265">
        <f t="shared" si="520"/>
        <v>14.391</v>
      </c>
      <c r="B1148" s="265">
        <f t="shared" si="521"/>
        <v>13.227</v>
      </c>
      <c r="C1148" s="265">
        <f t="shared" si="498"/>
        <v>15.680499999999999</v>
      </c>
      <c r="D1148" s="265">
        <f t="shared" si="522"/>
        <v>1146</v>
      </c>
      <c r="E1148" s="373">
        <f t="shared" si="523"/>
        <v>37.650924024640659</v>
      </c>
      <c r="F1148" s="373">
        <f t="shared" si="524"/>
        <v>3.137577002053388</v>
      </c>
      <c r="G1148" s="373">
        <f t="shared" si="525"/>
        <v>46.650924024640659</v>
      </c>
      <c r="H1148" s="374">
        <f t="shared" si="526"/>
        <v>0.99847955561562973</v>
      </c>
      <c r="I1148" s="374">
        <f t="shared" si="499"/>
        <v>0.97755598587695336</v>
      </c>
      <c r="J1148" s="374">
        <f t="shared" si="500"/>
        <v>0.98059032927124978</v>
      </c>
      <c r="K1148" s="265" cm="1">
        <f t="array" ref="K1148">$G1148^gamma_drug4/($G1148^gamma_drug4+(AGE_50_drug4+9)^gamma_drug4)</f>
        <v>1</v>
      </c>
      <c r="L1148" s="264">
        <f t="shared" si="501"/>
        <v>1146</v>
      </c>
      <c r="M1148" s="264">
        <f t="shared" si="502"/>
        <v>-0.19900000000000001</v>
      </c>
      <c r="N1148" s="264">
        <f t="shared" si="503"/>
        <v>14.390699999999999</v>
      </c>
      <c r="O1148" s="264">
        <f t="shared" si="504"/>
        <v>0.12618000000000001</v>
      </c>
      <c r="P1148" s="264">
        <f t="shared" si="505"/>
        <v>9.8889999999999993</v>
      </c>
      <c r="Q1148" s="264">
        <f t="shared" si="506"/>
        <v>10.821999999999999</v>
      </c>
      <c r="R1148" s="264">
        <f t="shared" si="507"/>
        <v>11.414999999999999</v>
      </c>
      <c r="S1148" s="264">
        <f t="shared" si="508"/>
        <v>11.745000000000001</v>
      </c>
      <c r="T1148" s="264">
        <f t="shared" si="509"/>
        <v>12.275</v>
      </c>
      <c r="U1148" s="264">
        <f t="shared" si="510"/>
        <v>12.649000000000001</v>
      </c>
      <c r="V1148" s="264">
        <f t="shared" si="511"/>
        <v>13.227</v>
      </c>
      <c r="W1148" s="264">
        <f t="shared" si="512"/>
        <v>14.391</v>
      </c>
      <c r="X1148" s="264">
        <f t="shared" si="513"/>
        <v>15.680499999999999</v>
      </c>
      <c r="Y1148" s="264">
        <f t="shared" si="514"/>
        <v>16.43</v>
      </c>
      <c r="Z1148" s="264">
        <f t="shared" si="515"/>
        <v>16.962499999999999</v>
      </c>
      <c r="AA1148" s="264">
        <f t="shared" si="516"/>
        <v>17.791</v>
      </c>
      <c r="AB1148" s="264">
        <f t="shared" si="517"/>
        <v>18.354999999999997</v>
      </c>
      <c r="AC1148" s="264">
        <f t="shared" si="518"/>
        <v>19.481999999999999</v>
      </c>
      <c r="AD1148" s="264">
        <f t="shared" si="519"/>
        <v>21.6175</v>
      </c>
      <c r="AF1148" s="266">
        <v>1146</v>
      </c>
      <c r="AG1148" s="266">
        <v>-7.5499999999999998E-2</v>
      </c>
      <c r="AH1148" s="266">
        <v>14.6205</v>
      </c>
      <c r="AI1148" s="266">
        <v>0.12202</v>
      </c>
      <c r="AJ1148" s="266">
        <v>10.081</v>
      </c>
      <c r="AK1148" s="266">
        <v>11.04</v>
      </c>
      <c r="AL1148" s="266">
        <v>11.645</v>
      </c>
      <c r="AM1148" s="266">
        <v>11.98</v>
      </c>
      <c r="AN1148" s="266">
        <v>12.515000000000001</v>
      </c>
      <c r="AO1148" s="266">
        <v>12.891</v>
      </c>
      <c r="AP1148" s="266">
        <v>13.468999999999999</v>
      </c>
      <c r="AQ1148" s="266">
        <v>14.621</v>
      </c>
      <c r="AR1148" s="266">
        <v>15.879</v>
      </c>
      <c r="AS1148" s="266">
        <v>16.602</v>
      </c>
      <c r="AT1148" s="266">
        <v>17.111000000000001</v>
      </c>
      <c r="AU1148" s="266">
        <v>17.898</v>
      </c>
      <c r="AV1148" s="266">
        <v>18.428999999999998</v>
      </c>
      <c r="AW1148" s="266">
        <v>19.48</v>
      </c>
      <c r="AX1148" s="266">
        <v>21.434000000000001</v>
      </c>
      <c r="BA1148" s="372">
        <v>1146</v>
      </c>
      <c r="BB1148" s="372">
        <v>-0.32250000000000001</v>
      </c>
      <c r="BC1148" s="372">
        <v>14.1609</v>
      </c>
      <c r="BD1148" s="372">
        <v>0.13034000000000001</v>
      </c>
      <c r="BE1148" s="372">
        <v>9.6969999999999992</v>
      </c>
      <c r="BF1148" s="372">
        <v>10.603999999999999</v>
      </c>
      <c r="BG1148" s="372">
        <v>11.185</v>
      </c>
      <c r="BH1148" s="372">
        <v>11.51</v>
      </c>
      <c r="BI1148" s="372">
        <v>12.035</v>
      </c>
      <c r="BJ1148" s="372">
        <v>12.407</v>
      </c>
      <c r="BK1148" s="372">
        <v>12.984999999999999</v>
      </c>
      <c r="BL1148" s="372">
        <v>14.161</v>
      </c>
      <c r="BM1148" s="372">
        <v>15.481999999999999</v>
      </c>
      <c r="BN1148" s="372">
        <v>16.257999999999999</v>
      </c>
      <c r="BO1148" s="372">
        <v>16.814</v>
      </c>
      <c r="BP1148" s="372">
        <v>17.684000000000001</v>
      </c>
      <c r="BQ1148" s="372">
        <v>18.280999999999999</v>
      </c>
      <c r="BR1148" s="372">
        <v>19.484000000000002</v>
      </c>
      <c r="BS1148" s="372">
        <v>21.800999999999998</v>
      </c>
    </row>
    <row r="1149" spans="1:71" x14ac:dyDescent="0.2">
      <c r="A1149" s="265">
        <f t="shared" si="520"/>
        <v>14.3965</v>
      </c>
      <c r="B1149" s="265">
        <f t="shared" si="521"/>
        <v>13.2325</v>
      </c>
      <c r="C1149" s="265">
        <f t="shared" si="498"/>
        <v>15.687000000000001</v>
      </c>
      <c r="D1149" s="265">
        <f t="shared" si="522"/>
        <v>1147</v>
      </c>
      <c r="E1149" s="373">
        <f t="shared" si="523"/>
        <v>37.68377823408624</v>
      </c>
      <c r="F1149" s="373">
        <f t="shared" si="524"/>
        <v>3.14031485284052</v>
      </c>
      <c r="G1149" s="373">
        <f t="shared" si="525"/>
        <v>46.68377823408624</v>
      </c>
      <c r="H1149" s="374">
        <f t="shared" si="526"/>
        <v>0.9984841977109129</v>
      </c>
      <c r="I1149" s="374">
        <f t="shared" si="499"/>
        <v>0.97760258589774063</v>
      </c>
      <c r="J1149" s="374">
        <f t="shared" si="500"/>
        <v>0.98062513694628162</v>
      </c>
      <c r="K1149" s="265" cm="1">
        <f t="array" ref="K1149">$G1149^gamma_drug4/($G1149^gamma_drug4+(AGE_50_drug4+9)^gamma_drug4)</f>
        <v>1</v>
      </c>
      <c r="L1149" s="264">
        <f t="shared" si="501"/>
        <v>1147</v>
      </c>
      <c r="M1149" s="264">
        <f t="shared" si="502"/>
        <v>-0.19905</v>
      </c>
      <c r="N1149" s="264">
        <f t="shared" si="503"/>
        <v>14.39655</v>
      </c>
      <c r="O1149" s="264">
        <f t="shared" si="504"/>
        <v>0.12620000000000001</v>
      </c>
      <c r="P1149" s="264">
        <f t="shared" si="505"/>
        <v>9.8925000000000001</v>
      </c>
      <c r="Q1149" s="264">
        <f t="shared" si="506"/>
        <v>10.826000000000001</v>
      </c>
      <c r="R1149" s="264">
        <f t="shared" si="507"/>
        <v>11.419</v>
      </c>
      <c r="S1149" s="264">
        <f t="shared" si="508"/>
        <v>11.748999999999999</v>
      </c>
      <c r="T1149" s="264">
        <f t="shared" si="509"/>
        <v>12.28</v>
      </c>
      <c r="U1149" s="264">
        <f t="shared" si="510"/>
        <v>12.654</v>
      </c>
      <c r="V1149" s="264">
        <f t="shared" si="511"/>
        <v>13.2325</v>
      </c>
      <c r="W1149" s="264">
        <f t="shared" si="512"/>
        <v>14.3965</v>
      </c>
      <c r="X1149" s="264">
        <f t="shared" si="513"/>
        <v>15.687000000000001</v>
      </c>
      <c r="Y1149" s="264">
        <f t="shared" si="514"/>
        <v>16.436999999999998</v>
      </c>
      <c r="Z1149" s="264">
        <f t="shared" si="515"/>
        <v>16.9695</v>
      </c>
      <c r="AA1149" s="264">
        <f t="shared" si="516"/>
        <v>17.798500000000001</v>
      </c>
      <c r="AB1149" s="264">
        <f t="shared" si="517"/>
        <v>18.363500000000002</v>
      </c>
      <c r="AC1149" s="264">
        <f t="shared" si="518"/>
        <v>19.490499999999997</v>
      </c>
      <c r="AD1149" s="264">
        <f t="shared" si="519"/>
        <v>21.627500000000001</v>
      </c>
      <c r="AF1149" s="266">
        <v>1147</v>
      </c>
      <c r="AG1149" s="266">
        <v>-7.5600000000000001E-2</v>
      </c>
      <c r="AH1149" s="266">
        <v>14.625999999999999</v>
      </c>
      <c r="AI1149" s="266">
        <v>0.12204</v>
      </c>
      <c r="AJ1149" s="266">
        <v>10.084</v>
      </c>
      <c r="AK1149" s="266">
        <v>11.044</v>
      </c>
      <c r="AL1149" s="266">
        <v>11.648999999999999</v>
      </c>
      <c r="AM1149" s="266">
        <v>11.984</v>
      </c>
      <c r="AN1149" s="266">
        <v>12.52</v>
      </c>
      <c r="AO1149" s="266">
        <v>12.896000000000001</v>
      </c>
      <c r="AP1149" s="266">
        <v>13.474</v>
      </c>
      <c r="AQ1149" s="266">
        <v>14.625999999999999</v>
      </c>
      <c r="AR1149" s="266">
        <v>15.885</v>
      </c>
      <c r="AS1149" s="266">
        <v>16.608000000000001</v>
      </c>
      <c r="AT1149" s="266">
        <v>17.117999999999999</v>
      </c>
      <c r="AU1149" s="266">
        <v>17.905000000000001</v>
      </c>
      <c r="AV1149" s="266">
        <v>18.437000000000001</v>
      </c>
      <c r="AW1149" s="266">
        <v>19.488</v>
      </c>
      <c r="AX1149" s="266">
        <v>21.443000000000001</v>
      </c>
      <c r="BA1149" s="372">
        <v>1147</v>
      </c>
      <c r="BB1149" s="372">
        <v>-0.32250000000000001</v>
      </c>
      <c r="BC1149" s="372">
        <v>14.1671</v>
      </c>
      <c r="BD1149" s="372">
        <v>0.13036</v>
      </c>
      <c r="BE1149" s="372">
        <v>9.7010000000000005</v>
      </c>
      <c r="BF1149" s="372">
        <v>10.608000000000001</v>
      </c>
      <c r="BG1149" s="372">
        <v>11.189</v>
      </c>
      <c r="BH1149" s="372">
        <v>11.513999999999999</v>
      </c>
      <c r="BI1149" s="372">
        <v>12.04</v>
      </c>
      <c r="BJ1149" s="372">
        <v>12.412000000000001</v>
      </c>
      <c r="BK1149" s="372">
        <v>12.991</v>
      </c>
      <c r="BL1149" s="372">
        <v>14.167</v>
      </c>
      <c r="BM1149" s="372">
        <v>15.489000000000001</v>
      </c>
      <c r="BN1149" s="372">
        <v>16.265999999999998</v>
      </c>
      <c r="BO1149" s="372">
        <v>16.821000000000002</v>
      </c>
      <c r="BP1149" s="372">
        <v>17.692</v>
      </c>
      <c r="BQ1149" s="372">
        <v>18.29</v>
      </c>
      <c r="BR1149" s="372">
        <v>19.492999999999999</v>
      </c>
      <c r="BS1149" s="372">
        <v>21.812000000000001</v>
      </c>
    </row>
    <row r="1150" spans="1:71" x14ac:dyDescent="0.2">
      <c r="A1150" s="265">
        <f t="shared" si="520"/>
        <v>14.4025</v>
      </c>
      <c r="B1150" s="265">
        <f t="shared" si="521"/>
        <v>13.237500000000001</v>
      </c>
      <c r="C1150" s="265">
        <f t="shared" si="498"/>
        <v>15.6935</v>
      </c>
      <c r="D1150" s="265">
        <f t="shared" si="522"/>
        <v>1148</v>
      </c>
      <c r="E1150" s="373">
        <f t="shared" si="523"/>
        <v>37.716632443531829</v>
      </c>
      <c r="F1150" s="373">
        <f t="shared" si="524"/>
        <v>3.1430527036276521</v>
      </c>
      <c r="G1150" s="373">
        <f t="shared" si="525"/>
        <v>46.716632443531829</v>
      </c>
      <c r="H1150" s="374">
        <f t="shared" si="526"/>
        <v>0.99848882240392889</v>
      </c>
      <c r="I1150" s="374">
        <f t="shared" si="499"/>
        <v>0.97764905869208807</v>
      </c>
      <c r="J1150" s="374">
        <f t="shared" si="500"/>
        <v>0.98065985900815045</v>
      </c>
      <c r="K1150" s="265" cm="1">
        <f t="array" ref="K1150">$G1150^gamma_drug4/($G1150^gamma_drug4+(AGE_50_drug4+9)^gamma_drug4)</f>
        <v>1</v>
      </c>
      <c r="L1150" s="264">
        <f t="shared" si="501"/>
        <v>1148</v>
      </c>
      <c r="M1150" s="264">
        <f t="shared" si="502"/>
        <v>-0.19919999999999999</v>
      </c>
      <c r="N1150" s="264">
        <f t="shared" si="503"/>
        <v>14.40235</v>
      </c>
      <c r="O1150" s="264">
        <f t="shared" si="504"/>
        <v>0.126225</v>
      </c>
      <c r="P1150" s="264">
        <f t="shared" si="505"/>
        <v>9.8955000000000002</v>
      </c>
      <c r="Q1150" s="264">
        <f t="shared" si="506"/>
        <v>10.83</v>
      </c>
      <c r="R1150" s="264">
        <f t="shared" si="507"/>
        <v>11.423500000000001</v>
      </c>
      <c r="S1150" s="264">
        <f t="shared" si="508"/>
        <v>11.753499999999999</v>
      </c>
      <c r="T1150" s="264">
        <f t="shared" si="509"/>
        <v>12.283999999999999</v>
      </c>
      <c r="U1150" s="264">
        <f t="shared" si="510"/>
        <v>12.658999999999999</v>
      </c>
      <c r="V1150" s="264">
        <f t="shared" si="511"/>
        <v>13.237500000000001</v>
      </c>
      <c r="W1150" s="264">
        <f t="shared" si="512"/>
        <v>14.4025</v>
      </c>
      <c r="X1150" s="264">
        <f t="shared" si="513"/>
        <v>15.6935</v>
      </c>
      <c r="Y1150" s="264">
        <f t="shared" si="514"/>
        <v>16.443999999999999</v>
      </c>
      <c r="Z1150" s="264">
        <f t="shared" si="515"/>
        <v>16.977</v>
      </c>
      <c r="AA1150" s="264">
        <f t="shared" si="516"/>
        <v>17.8065</v>
      </c>
      <c r="AB1150" s="264">
        <f t="shared" si="517"/>
        <v>18.372</v>
      </c>
      <c r="AC1150" s="264">
        <f t="shared" si="518"/>
        <v>19.499499999999998</v>
      </c>
      <c r="AD1150" s="264">
        <f t="shared" si="519"/>
        <v>21.638500000000001</v>
      </c>
      <c r="AF1150" s="266">
        <v>1148</v>
      </c>
      <c r="AG1150" s="266">
        <v>-7.5800000000000006E-2</v>
      </c>
      <c r="AH1150" s="266">
        <v>14.631500000000001</v>
      </c>
      <c r="AI1150" s="266">
        <v>0.12206</v>
      </c>
      <c r="AJ1150" s="266">
        <v>10.087</v>
      </c>
      <c r="AK1150" s="266">
        <v>11.048</v>
      </c>
      <c r="AL1150" s="266">
        <v>11.653</v>
      </c>
      <c r="AM1150" s="266">
        <v>11.988</v>
      </c>
      <c r="AN1150" s="266">
        <v>12.523999999999999</v>
      </c>
      <c r="AO1150" s="266">
        <v>12.901</v>
      </c>
      <c r="AP1150" s="266">
        <v>13.478999999999999</v>
      </c>
      <c r="AQ1150" s="266">
        <v>14.632</v>
      </c>
      <c r="AR1150" s="266">
        <v>15.891</v>
      </c>
      <c r="AS1150" s="266">
        <v>16.614999999999998</v>
      </c>
      <c r="AT1150" s="266">
        <v>17.125</v>
      </c>
      <c r="AU1150" s="266">
        <v>17.911999999999999</v>
      </c>
      <c r="AV1150" s="266">
        <v>18.445</v>
      </c>
      <c r="AW1150" s="266">
        <v>19.495999999999999</v>
      </c>
      <c r="AX1150" s="266">
        <v>21.452999999999999</v>
      </c>
      <c r="BA1150" s="372">
        <v>1148</v>
      </c>
      <c r="BB1150" s="372">
        <v>-0.3226</v>
      </c>
      <c r="BC1150" s="372">
        <v>14.1732</v>
      </c>
      <c r="BD1150" s="372">
        <v>0.13039000000000001</v>
      </c>
      <c r="BE1150" s="372">
        <v>9.7040000000000006</v>
      </c>
      <c r="BF1150" s="372">
        <v>10.612</v>
      </c>
      <c r="BG1150" s="372">
        <v>11.194000000000001</v>
      </c>
      <c r="BH1150" s="372">
        <v>11.519</v>
      </c>
      <c r="BI1150" s="372">
        <v>12.044</v>
      </c>
      <c r="BJ1150" s="372">
        <v>12.417</v>
      </c>
      <c r="BK1150" s="372">
        <v>12.996</v>
      </c>
      <c r="BL1150" s="372">
        <v>14.173</v>
      </c>
      <c r="BM1150" s="372">
        <v>15.496</v>
      </c>
      <c r="BN1150" s="372">
        <v>16.273</v>
      </c>
      <c r="BO1150" s="372">
        <v>16.829000000000001</v>
      </c>
      <c r="BP1150" s="372">
        <v>17.701000000000001</v>
      </c>
      <c r="BQ1150" s="372">
        <v>18.298999999999999</v>
      </c>
      <c r="BR1150" s="372">
        <v>19.503</v>
      </c>
      <c r="BS1150" s="372">
        <v>21.824000000000002</v>
      </c>
    </row>
    <row r="1151" spans="1:71" x14ac:dyDescent="0.2">
      <c r="A1151" s="265">
        <f t="shared" si="520"/>
        <v>14.408000000000001</v>
      </c>
      <c r="B1151" s="265">
        <f t="shared" si="521"/>
        <v>13.2425</v>
      </c>
      <c r="C1151" s="265">
        <f t="shared" si="498"/>
        <v>15.7</v>
      </c>
      <c r="D1151" s="265">
        <f t="shared" si="522"/>
        <v>1149</v>
      </c>
      <c r="E1151" s="373">
        <f t="shared" si="523"/>
        <v>37.74948665297741</v>
      </c>
      <c r="F1151" s="373">
        <f t="shared" si="524"/>
        <v>3.1457905544147846</v>
      </c>
      <c r="G1151" s="373">
        <f t="shared" si="525"/>
        <v>46.74948665297741</v>
      </c>
      <c r="H1151" s="374">
        <f t="shared" si="526"/>
        <v>0.99849342977195432</v>
      </c>
      <c r="I1151" s="374">
        <f t="shared" si="499"/>
        <v>0.97769540468730587</v>
      </c>
      <c r="J1151" s="374">
        <f t="shared" si="500"/>
        <v>0.98069449572302014</v>
      </c>
      <c r="K1151" s="265" cm="1">
        <f t="array" ref="K1151">$G1151^gamma_drug4/($G1151^gamma_drug4+(AGE_50_drug4+9)^gamma_drug4)</f>
        <v>1</v>
      </c>
      <c r="L1151" s="264">
        <f t="shared" si="501"/>
        <v>1149</v>
      </c>
      <c r="M1151" s="264">
        <f t="shared" si="502"/>
        <v>-0.19924999999999998</v>
      </c>
      <c r="N1151" s="264">
        <f t="shared" si="503"/>
        <v>14.408249999999999</v>
      </c>
      <c r="O1151" s="264">
        <f t="shared" si="504"/>
        <v>0.12623999999999999</v>
      </c>
      <c r="P1151" s="264">
        <f t="shared" si="505"/>
        <v>9.8994999999999997</v>
      </c>
      <c r="Q1151" s="264">
        <f t="shared" si="506"/>
        <v>10.834</v>
      </c>
      <c r="R1151" s="264">
        <f t="shared" si="507"/>
        <v>11.4275</v>
      </c>
      <c r="S1151" s="264">
        <f t="shared" si="508"/>
        <v>11.757999999999999</v>
      </c>
      <c r="T1151" s="264">
        <f t="shared" si="509"/>
        <v>12.289</v>
      </c>
      <c r="U1151" s="264">
        <f t="shared" si="510"/>
        <v>12.663499999999999</v>
      </c>
      <c r="V1151" s="264">
        <f t="shared" si="511"/>
        <v>13.2425</v>
      </c>
      <c r="W1151" s="264">
        <f t="shared" si="512"/>
        <v>14.408000000000001</v>
      </c>
      <c r="X1151" s="264">
        <f t="shared" si="513"/>
        <v>15.7</v>
      </c>
      <c r="Y1151" s="264">
        <f t="shared" si="514"/>
        <v>16.451000000000001</v>
      </c>
      <c r="Z1151" s="264">
        <f t="shared" si="515"/>
        <v>16.984500000000001</v>
      </c>
      <c r="AA1151" s="264">
        <f t="shared" si="516"/>
        <v>17.814500000000002</v>
      </c>
      <c r="AB1151" s="264">
        <f t="shared" si="517"/>
        <v>18.380000000000003</v>
      </c>
      <c r="AC1151" s="264">
        <f t="shared" si="518"/>
        <v>19.508500000000002</v>
      </c>
      <c r="AD1151" s="264">
        <f t="shared" si="519"/>
        <v>21.648499999999999</v>
      </c>
      <c r="AF1151" s="266">
        <v>1149</v>
      </c>
      <c r="AG1151" s="266">
        <v>-7.5899999999999995E-2</v>
      </c>
      <c r="AH1151" s="266">
        <v>14.6371</v>
      </c>
      <c r="AI1151" s="266">
        <v>0.12207</v>
      </c>
      <c r="AJ1151" s="266">
        <v>10.090999999999999</v>
      </c>
      <c r="AK1151" s="266">
        <v>11.052</v>
      </c>
      <c r="AL1151" s="266">
        <v>11.657</v>
      </c>
      <c r="AM1151" s="266">
        <v>11.993</v>
      </c>
      <c r="AN1151" s="266">
        <v>12.529</v>
      </c>
      <c r="AO1151" s="266">
        <v>12.904999999999999</v>
      </c>
      <c r="AP1151" s="266">
        <v>13.484</v>
      </c>
      <c r="AQ1151" s="266">
        <v>14.637</v>
      </c>
      <c r="AR1151" s="266">
        <v>15.897</v>
      </c>
      <c r="AS1151" s="266">
        <v>16.620999999999999</v>
      </c>
      <c r="AT1151" s="266">
        <v>17.132000000000001</v>
      </c>
      <c r="AU1151" s="266">
        <v>17.920000000000002</v>
      </c>
      <c r="AV1151" s="266">
        <v>18.452000000000002</v>
      </c>
      <c r="AW1151" s="266">
        <v>19.504000000000001</v>
      </c>
      <c r="AX1151" s="266">
        <v>21.462</v>
      </c>
      <c r="BA1151" s="372">
        <v>1149</v>
      </c>
      <c r="BB1151" s="372">
        <v>-0.3226</v>
      </c>
      <c r="BC1151" s="372">
        <v>14.179399999999999</v>
      </c>
      <c r="BD1151" s="372">
        <v>0.13041</v>
      </c>
      <c r="BE1151" s="372">
        <v>9.7080000000000002</v>
      </c>
      <c r="BF1151" s="372">
        <v>10.616</v>
      </c>
      <c r="BG1151" s="372">
        <v>11.198</v>
      </c>
      <c r="BH1151" s="372">
        <v>11.523</v>
      </c>
      <c r="BI1151" s="372">
        <v>12.048999999999999</v>
      </c>
      <c r="BJ1151" s="372">
        <v>12.422000000000001</v>
      </c>
      <c r="BK1151" s="372">
        <v>13.000999999999999</v>
      </c>
      <c r="BL1151" s="372">
        <v>14.179</v>
      </c>
      <c r="BM1151" s="372">
        <v>15.503</v>
      </c>
      <c r="BN1151" s="372">
        <v>16.280999999999999</v>
      </c>
      <c r="BO1151" s="372">
        <v>16.837</v>
      </c>
      <c r="BP1151" s="372">
        <v>17.709</v>
      </c>
      <c r="BQ1151" s="372">
        <v>18.308</v>
      </c>
      <c r="BR1151" s="372">
        <v>19.513000000000002</v>
      </c>
      <c r="BS1151" s="372">
        <v>21.835000000000001</v>
      </c>
    </row>
    <row r="1152" spans="1:71" x14ac:dyDescent="0.2">
      <c r="A1152" s="265">
        <f t="shared" si="520"/>
        <v>14.4145</v>
      </c>
      <c r="B1152" s="265">
        <f t="shared" si="521"/>
        <v>13.248000000000001</v>
      </c>
      <c r="C1152" s="265">
        <f t="shared" si="498"/>
        <v>15.707000000000001</v>
      </c>
      <c r="D1152" s="265">
        <f t="shared" si="522"/>
        <v>1150</v>
      </c>
      <c r="E1152" s="373">
        <f t="shared" si="523"/>
        <v>37.782340862422998</v>
      </c>
      <c r="F1152" s="373">
        <f t="shared" si="524"/>
        <v>3.1485284052019167</v>
      </c>
      <c r="G1152" s="373">
        <f t="shared" si="525"/>
        <v>46.782340862422998</v>
      </c>
      <c r="H1152" s="374">
        <f t="shared" si="526"/>
        <v>0.99849801989187004</v>
      </c>
      <c r="I1152" s="374">
        <f t="shared" si="499"/>
        <v>0.97774162430901401</v>
      </c>
      <c r="J1152" s="374">
        <f t="shared" si="500"/>
        <v>0.9807290473560587</v>
      </c>
      <c r="K1152" s="265" cm="1">
        <f t="array" ref="K1152">$G1152^gamma_drug4/($G1152^gamma_drug4+(AGE_50_drug4+9)^gamma_drug4)</f>
        <v>1</v>
      </c>
      <c r="L1152" s="264">
        <f t="shared" si="501"/>
        <v>1150</v>
      </c>
      <c r="M1152" s="264">
        <f t="shared" si="502"/>
        <v>-0.19935</v>
      </c>
      <c r="N1152" s="264">
        <f t="shared" si="503"/>
        <v>14.414100000000001</v>
      </c>
      <c r="O1152" s="264">
        <f t="shared" si="504"/>
        <v>0.12625999999999998</v>
      </c>
      <c r="P1152" s="264">
        <f t="shared" si="505"/>
        <v>9.9024999999999999</v>
      </c>
      <c r="Q1152" s="264">
        <f t="shared" si="506"/>
        <v>10.837999999999999</v>
      </c>
      <c r="R1152" s="264">
        <f t="shared" si="507"/>
        <v>11.431999999999999</v>
      </c>
      <c r="S1152" s="264">
        <f t="shared" si="508"/>
        <v>11.762499999999999</v>
      </c>
      <c r="T1152" s="264">
        <f t="shared" si="509"/>
        <v>12.2935</v>
      </c>
      <c r="U1152" s="264">
        <f t="shared" si="510"/>
        <v>12.6685</v>
      </c>
      <c r="V1152" s="264">
        <f t="shared" si="511"/>
        <v>13.248000000000001</v>
      </c>
      <c r="W1152" s="264">
        <f t="shared" si="512"/>
        <v>14.4145</v>
      </c>
      <c r="X1152" s="264">
        <f t="shared" si="513"/>
        <v>15.707000000000001</v>
      </c>
      <c r="Y1152" s="264">
        <f t="shared" si="514"/>
        <v>16.457999999999998</v>
      </c>
      <c r="Z1152" s="264">
        <f t="shared" si="515"/>
        <v>16.991999999999997</v>
      </c>
      <c r="AA1152" s="264">
        <f t="shared" si="516"/>
        <v>17.822499999999998</v>
      </c>
      <c r="AB1152" s="264">
        <f t="shared" si="517"/>
        <v>18.387999999999998</v>
      </c>
      <c r="AC1152" s="264">
        <f t="shared" si="518"/>
        <v>19.517499999999998</v>
      </c>
      <c r="AD1152" s="264">
        <f t="shared" si="519"/>
        <v>21.658999999999999</v>
      </c>
      <c r="AF1152" s="266">
        <v>1150</v>
      </c>
      <c r="AG1152" s="266">
        <v>-7.5999999999999998E-2</v>
      </c>
      <c r="AH1152" s="266">
        <v>14.6426</v>
      </c>
      <c r="AI1152" s="266">
        <v>0.12209</v>
      </c>
      <c r="AJ1152" s="266">
        <v>10.093999999999999</v>
      </c>
      <c r="AK1152" s="266">
        <v>11.055999999999999</v>
      </c>
      <c r="AL1152" s="266">
        <v>11.661</v>
      </c>
      <c r="AM1152" s="266">
        <v>11.997</v>
      </c>
      <c r="AN1152" s="266">
        <v>12.532999999999999</v>
      </c>
      <c r="AO1152" s="266">
        <v>12.91</v>
      </c>
      <c r="AP1152" s="266">
        <v>13.489000000000001</v>
      </c>
      <c r="AQ1152" s="266">
        <v>14.643000000000001</v>
      </c>
      <c r="AR1152" s="266">
        <v>15.904</v>
      </c>
      <c r="AS1152" s="266">
        <v>16.628</v>
      </c>
      <c r="AT1152" s="266">
        <v>17.138999999999999</v>
      </c>
      <c r="AU1152" s="266">
        <v>17.927</v>
      </c>
      <c r="AV1152" s="266">
        <v>18.46</v>
      </c>
      <c r="AW1152" s="266">
        <v>19.513000000000002</v>
      </c>
      <c r="AX1152" s="266">
        <v>21.472000000000001</v>
      </c>
      <c r="BA1152" s="372">
        <v>1150</v>
      </c>
      <c r="BB1152" s="372">
        <v>-0.32269999999999999</v>
      </c>
      <c r="BC1152" s="372">
        <v>14.185600000000001</v>
      </c>
      <c r="BD1152" s="372">
        <v>0.13042999999999999</v>
      </c>
      <c r="BE1152" s="372">
        <v>9.7110000000000003</v>
      </c>
      <c r="BF1152" s="372">
        <v>10.62</v>
      </c>
      <c r="BG1152" s="372">
        <v>11.202999999999999</v>
      </c>
      <c r="BH1152" s="372">
        <v>11.528</v>
      </c>
      <c r="BI1152" s="372">
        <v>12.054</v>
      </c>
      <c r="BJ1152" s="372">
        <v>12.427</v>
      </c>
      <c r="BK1152" s="372">
        <v>13.007</v>
      </c>
      <c r="BL1152" s="372">
        <v>14.186</v>
      </c>
      <c r="BM1152" s="372">
        <v>15.51</v>
      </c>
      <c r="BN1152" s="372">
        <v>16.288</v>
      </c>
      <c r="BO1152" s="372">
        <v>16.844999999999999</v>
      </c>
      <c r="BP1152" s="372">
        <v>17.718</v>
      </c>
      <c r="BQ1152" s="372">
        <v>18.315999999999999</v>
      </c>
      <c r="BR1152" s="372">
        <v>19.521999999999998</v>
      </c>
      <c r="BS1152" s="372">
        <v>21.846</v>
      </c>
    </row>
    <row r="1153" spans="1:71" x14ac:dyDescent="0.2">
      <c r="A1153" s="265">
        <f t="shared" si="520"/>
        <v>14.42</v>
      </c>
      <c r="B1153" s="265">
        <f t="shared" si="521"/>
        <v>13.252500000000001</v>
      </c>
      <c r="C1153" s="265">
        <f t="shared" si="498"/>
        <v>15.7135</v>
      </c>
      <c r="D1153" s="265">
        <f t="shared" si="522"/>
        <v>1151</v>
      </c>
      <c r="E1153" s="373">
        <f t="shared" si="523"/>
        <v>37.81519507186858</v>
      </c>
      <c r="F1153" s="373">
        <f t="shared" si="524"/>
        <v>3.1512662559890487</v>
      </c>
      <c r="G1153" s="373">
        <f t="shared" si="525"/>
        <v>46.81519507186858</v>
      </c>
      <c r="H1153" s="374">
        <f t="shared" si="526"/>
        <v>0.99850259284016252</v>
      </c>
      <c r="I1153" s="374">
        <f t="shared" si="499"/>
        <v>0.97778771798115038</v>
      </c>
      <c r="J1153" s="374">
        <f t="shared" si="500"/>
        <v>0.98076351417144403</v>
      </c>
      <c r="K1153" s="265" cm="1">
        <f t="array" ref="K1153">$G1153^gamma_drug4/($G1153^gamma_drug4+(AGE_50_drug4+9)^gamma_drug4)</f>
        <v>1</v>
      </c>
      <c r="L1153" s="264">
        <f t="shared" si="501"/>
        <v>1151</v>
      </c>
      <c r="M1153" s="264">
        <f t="shared" si="502"/>
        <v>-0.19944999999999999</v>
      </c>
      <c r="N1153" s="264">
        <f t="shared" si="503"/>
        <v>14.4199</v>
      </c>
      <c r="O1153" s="264">
        <f t="shared" si="504"/>
        <v>0.12628499999999998</v>
      </c>
      <c r="P1153" s="264">
        <f t="shared" si="505"/>
        <v>9.9059999999999988</v>
      </c>
      <c r="Q1153" s="264">
        <f t="shared" si="506"/>
        <v>10.8415</v>
      </c>
      <c r="R1153" s="264">
        <f t="shared" si="507"/>
        <v>11.436</v>
      </c>
      <c r="S1153" s="264">
        <f t="shared" si="508"/>
        <v>11.766999999999999</v>
      </c>
      <c r="T1153" s="264">
        <f t="shared" si="509"/>
        <v>12.298500000000001</v>
      </c>
      <c r="U1153" s="264">
        <f t="shared" si="510"/>
        <v>12.673500000000001</v>
      </c>
      <c r="V1153" s="264">
        <f t="shared" si="511"/>
        <v>13.252500000000001</v>
      </c>
      <c r="W1153" s="264">
        <f t="shared" si="512"/>
        <v>14.42</v>
      </c>
      <c r="X1153" s="264">
        <f t="shared" si="513"/>
        <v>15.7135</v>
      </c>
      <c r="Y1153" s="264">
        <f t="shared" si="514"/>
        <v>16.465499999999999</v>
      </c>
      <c r="Z1153" s="264">
        <f t="shared" si="515"/>
        <v>16.999500000000001</v>
      </c>
      <c r="AA1153" s="264">
        <f t="shared" si="516"/>
        <v>17.829999999999998</v>
      </c>
      <c r="AB1153" s="264">
        <f t="shared" si="517"/>
        <v>18.396000000000001</v>
      </c>
      <c r="AC1153" s="264">
        <f t="shared" si="518"/>
        <v>19.526499999999999</v>
      </c>
      <c r="AD1153" s="264">
        <f t="shared" si="519"/>
        <v>21.669499999999999</v>
      </c>
      <c r="AF1153" s="266">
        <v>1151</v>
      </c>
      <c r="AG1153" s="266">
        <v>-7.6200000000000004E-2</v>
      </c>
      <c r="AH1153" s="266">
        <v>14.648099999999999</v>
      </c>
      <c r="AI1153" s="266">
        <v>0.12211</v>
      </c>
      <c r="AJ1153" s="266">
        <v>10.097</v>
      </c>
      <c r="AK1153" s="266">
        <v>11.058999999999999</v>
      </c>
      <c r="AL1153" s="266">
        <v>11.664999999999999</v>
      </c>
      <c r="AM1153" s="266">
        <v>12.000999999999999</v>
      </c>
      <c r="AN1153" s="266">
        <v>12.538</v>
      </c>
      <c r="AO1153" s="266">
        <v>12.914999999999999</v>
      </c>
      <c r="AP1153" s="266">
        <v>13.493</v>
      </c>
      <c r="AQ1153" s="266">
        <v>14.648</v>
      </c>
      <c r="AR1153" s="266">
        <v>15.91</v>
      </c>
      <c r="AS1153" s="266">
        <v>16.635000000000002</v>
      </c>
      <c r="AT1153" s="266">
        <v>17.146000000000001</v>
      </c>
      <c r="AU1153" s="266">
        <v>17.934000000000001</v>
      </c>
      <c r="AV1153" s="266">
        <v>18.466999999999999</v>
      </c>
      <c r="AW1153" s="266">
        <v>19.521000000000001</v>
      </c>
      <c r="AX1153" s="266">
        <v>21.481000000000002</v>
      </c>
      <c r="BA1153" s="372">
        <v>1151</v>
      </c>
      <c r="BB1153" s="372">
        <v>-0.32269999999999999</v>
      </c>
      <c r="BC1153" s="372">
        <v>14.191700000000001</v>
      </c>
      <c r="BD1153" s="372">
        <v>0.13045999999999999</v>
      </c>
      <c r="BE1153" s="372">
        <v>9.7149999999999999</v>
      </c>
      <c r="BF1153" s="372">
        <v>10.624000000000001</v>
      </c>
      <c r="BG1153" s="372">
        <v>11.207000000000001</v>
      </c>
      <c r="BH1153" s="372">
        <v>11.532999999999999</v>
      </c>
      <c r="BI1153" s="372">
        <v>12.058999999999999</v>
      </c>
      <c r="BJ1153" s="372">
        <v>12.432</v>
      </c>
      <c r="BK1153" s="372">
        <v>13.012</v>
      </c>
      <c r="BL1153" s="372">
        <v>14.192</v>
      </c>
      <c r="BM1153" s="372">
        <v>15.516999999999999</v>
      </c>
      <c r="BN1153" s="372">
        <v>16.295999999999999</v>
      </c>
      <c r="BO1153" s="372">
        <v>16.853000000000002</v>
      </c>
      <c r="BP1153" s="372">
        <v>17.725999999999999</v>
      </c>
      <c r="BQ1153" s="372">
        <v>18.324999999999999</v>
      </c>
      <c r="BR1153" s="372">
        <v>19.532</v>
      </c>
      <c r="BS1153" s="372">
        <v>21.858000000000001</v>
      </c>
    </row>
    <row r="1154" spans="1:71" x14ac:dyDescent="0.2">
      <c r="A1154" s="265">
        <f t="shared" si="520"/>
        <v>14.426</v>
      </c>
      <c r="B1154" s="265">
        <f t="shared" si="521"/>
        <v>13.257999999999999</v>
      </c>
      <c r="C1154" s="265">
        <f t="shared" ref="C1154:C1217" si="527">X1154</f>
        <v>15.719999999999999</v>
      </c>
      <c r="D1154" s="265">
        <f t="shared" si="522"/>
        <v>1152</v>
      </c>
      <c r="E1154" s="373">
        <f t="shared" si="523"/>
        <v>37.848049281314168</v>
      </c>
      <c r="F1154" s="373">
        <f t="shared" si="524"/>
        <v>3.1540041067761808</v>
      </c>
      <c r="G1154" s="373">
        <f t="shared" si="525"/>
        <v>46.848049281314168</v>
      </c>
      <c r="H1154" s="374">
        <f t="shared" si="526"/>
        <v>0.998507148692927</v>
      </c>
      <c r="I1154" s="374">
        <f t="shared" ref="I1154:I1217" si="528">$G1154^gamma_drug2/($G1154^gamma_drug2+(AGE_50_drug2+9)^gamma_drug2)</f>
        <v>0.97783368612597754</v>
      </c>
      <c r="J1154" s="374">
        <f t="shared" ref="J1154:J1217" si="529">$G1154^gamma_drug3/($G1154^gamma_drug3+(AGE_50_drug3+9)^gamma_drug3)</f>
        <v>0.98079789643236737</v>
      </c>
      <c r="K1154" s="265" cm="1">
        <f t="array" ref="K1154">$G1154^gamma_drug4/($G1154^gamma_drug4+(AGE_50_drug4+9)^gamma_drug4)</f>
        <v>1</v>
      </c>
      <c r="L1154" s="264">
        <f t="shared" ref="L1154:L1217" si="530">AVERAGE(AF1154,BA1154)</f>
        <v>1152</v>
      </c>
      <c r="M1154" s="264">
        <f t="shared" ref="M1154:M1217" si="531">AVERAGE(AG1154,BB1154)</f>
        <v>-0.19950000000000001</v>
      </c>
      <c r="N1154" s="264">
        <f t="shared" ref="N1154:N1217" si="532">AVERAGE(AH1154,BC1154)</f>
        <v>14.425750000000001</v>
      </c>
      <c r="O1154" s="264">
        <f t="shared" ref="O1154:O1217" si="533">AVERAGE(AI1154,BD1154)</f>
        <v>0.12630000000000002</v>
      </c>
      <c r="P1154" s="264">
        <f t="shared" ref="P1154:P1217" si="534">AVERAGE(AJ1154,BE1154)</f>
        <v>9.91</v>
      </c>
      <c r="Q1154" s="264">
        <f t="shared" ref="Q1154:Q1217" si="535">AVERAGE(AK1154,BF1154)</f>
        <v>10.845500000000001</v>
      </c>
      <c r="R1154" s="264">
        <f t="shared" ref="R1154:R1217" si="536">AVERAGE(AL1154,BG1154)</f>
        <v>11.4405</v>
      </c>
      <c r="S1154" s="264">
        <f t="shared" ref="S1154:S1217" si="537">AVERAGE(AM1154,BH1154)</f>
        <v>11.771000000000001</v>
      </c>
      <c r="T1154" s="264">
        <f t="shared" ref="T1154:T1217" si="538">AVERAGE(AN1154,BI1154)</f>
        <v>12.303000000000001</v>
      </c>
      <c r="U1154" s="264">
        <f t="shared" ref="U1154:U1217" si="539">AVERAGE(AO1154,BJ1154)</f>
        <v>12.6785</v>
      </c>
      <c r="V1154" s="264">
        <f t="shared" ref="V1154:V1217" si="540">AVERAGE(AP1154,BK1154)</f>
        <v>13.257999999999999</v>
      </c>
      <c r="W1154" s="264">
        <f t="shared" ref="W1154:W1217" si="541">AVERAGE(AQ1154,BL1154)</f>
        <v>14.426</v>
      </c>
      <c r="X1154" s="264">
        <f t="shared" ref="X1154:X1217" si="542">AVERAGE(AR1154,BM1154)</f>
        <v>15.719999999999999</v>
      </c>
      <c r="Y1154" s="264">
        <f t="shared" ref="Y1154:Y1217" si="543">AVERAGE(AS1154,BN1154)</f>
        <v>16.472000000000001</v>
      </c>
      <c r="Z1154" s="264">
        <f t="shared" ref="Z1154:Z1217" si="544">AVERAGE(AT1154,BO1154)</f>
        <v>17.006500000000003</v>
      </c>
      <c r="AA1154" s="264">
        <f t="shared" ref="AA1154:AA1217" si="545">AVERAGE(AU1154,BP1154)</f>
        <v>17.837499999999999</v>
      </c>
      <c r="AB1154" s="264">
        <f t="shared" ref="AB1154:AB1217" si="546">AVERAGE(AV1154,BQ1154)</f>
        <v>18.404499999999999</v>
      </c>
      <c r="AC1154" s="264">
        <f t="shared" ref="AC1154:AC1217" si="547">AVERAGE(AW1154,BR1154)</f>
        <v>19.535499999999999</v>
      </c>
      <c r="AD1154" s="264">
        <f t="shared" ref="AD1154:AD1217" si="548">AVERAGE(AX1154,BS1154)</f>
        <v>21.679499999999997</v>
      </c>
      <c r="AF1154" s="266">
        <v>1152</v>
      </c>
      <c r="AG1154" s="266">
        <v>-7.6300000000000007E-2</v>
      </c>
      <c r="AH1154" s="266">
        <v>14.653600000000001</v>
      </c>
      <c r="AI1154" s="266">
        <v>0.12212000000000001</v>
      </c>
      <c r="AJ1154" s="266">
        <v>10.101000000000001</v>
      </c>
      <c r="AK1154" s="266">
        <v>11.063000000000001</v>
      </c>
      <c r="AL1154" s="266">
        <v>11.67</v>
      </c>
      <c r="AM1154" s="266">
        <v>12.005000000000001</v>
      </c>
      <c r="AN1154" s="266">
        <v>12.542</v>
      </c>
      <c r="AO1154" s="266">
        <v>12.919</v>
      </c>
      <c r="AP1154" s="266">
        <v>13.497999999999999</v>
      </c>
      <c r="AQ1154" s="266">
        <v>14.654</v>
      </c>
      <c r="AR1154" s="266">
        <v>15.916</v>
      </c>
      <c r="AS1154" s="266">
        <v>16.640999999999998</v>
      </c>
      <c r="AT1154" s="266">
        <v>17.152000000000001</v>
      </c>
      <c r="AU1154" s="266">
        <v>17.940999999999999</v>
      </c>
      <c r="AV1154" s="266">
        <v>18.475000000000001</v>
      </c>
      <c r="AW1154" s="266">
        <v>19.529</v>
      </c>
      <c r="AX1154" s="266">
        <v>21.49</v>
      </c>
      <c r="BA1154" s="372">
        <v>1152</v>
      </c>
      <c r="BB1154" s="372">
        <v>-0.32269999999999999</v>
      </c>
      <c r="BC1154" s="372">
        <v>14.197900000000001</v>
      </c>
      <c r="BD1154" s="372">
        <v>0.13048000000000001</v>
      </c>
      <c r="BE1154" s="372">
        <v>9.7189999999999994</v>
      </c>
      <c r="BF1154" s="372">
        <v>10.628</v>
      </c>
      <c r="BG1154" s="372">
        <v>11.211</v>
      </c>
      <c r="BH1154" s="372">
        <v>11.537000000000001</v>
      </c>
      <c r="BI1154" s="372">
        <v>12.064</v>
      </c>
      <c r="BJ1154" s="372">
        <v>12.438000000000001</v>
      </c>
      <c r="BK1154" s="372">
        <v>13.018000000000001</v>
      </c>
      <c r="BL1154" s="372">
        <v>14.198</v>
      </c>
      <c r="BM1154" s="372">
        <v>15.523999999999999</v>
      </c>
      <c r="BN1154" s="372">
        <v>16.303000000000001</v>
      </c>
      <c r="BO1154" s="372">
        <v>16.861000000000001</v>
      </c>
      <c r="BP1154" s="372">
        <v>17.734000000000002</v>
      </c>
      <c r="BQ1154" s="372">
        <v>18.334</v>
      </c>
      <c r="BR1154" s="372">
        <v>19.542000000000002</v>
      </c>
      <c r="BS1154" s="372">
        <v>21.869</v>
      </c>
    </row>
    <row r="1155" spans="1:71" x14ac:dyDescent="0.2">
      <c r="A1155" s="265">
        <f t="shared" ref="A1155:A1218" si="549">W1155</f>
        <v>14.4315</v>
      </c>
      <c r="B1155" s="265">
        <f t="shared" ref="B1155:B1218" si="550">V1155</f>
        <v>13.263</v>
      </c>
      <c r="C1155" s="265">
        <f t="shared" si="527"/>
        <v>15.726500000000001</v>
      </c>
      <c r="D1155" s="265">
        <f t="shared" ref="D1155:D1218" si="551">L1155</f>
        <v>1153</v>
      </c>
      <c r="E1155" s="373">
        <f t="shared" ref="E1155:E1218" si="552">D1155/(365.25/12)</f>
        <v>37.880903490759756</v>
      </c>
      <c r="F1155" s="373">
        <f t="shared" ref="F1155:F1218" si="553">D1155/365.25</f>
        <v>3.1567419575633129</v>
      </c>
      <c r="G1155" s="373">
        <f t="shared" ref="G1155:G1218" si="554">E1155+9</f>
        <v>46.880903490759756</v>
      </c>
      <c r="H1155" s="374">
        <f t="shared" ref="H1155:H1218" si="555">$G1155^gamma_drug1/(G1155^gamma+(AGE_50_drug1+9)^gamma_drug1)</f>
        <v>0.99851168752586894</v>
      </c>
      <c r="I1155" s="374">
        <f t="shared" si="528"/>
        <v>0.97787952916409127</v>
      </c>
      <c r="J1155" s="374">
        <f t="shared" si="529"/>
        <v>0.98083219440103808</v>
      </c>
      <c r="K1155" s="265" cm="1">
        <f t="array" ref="K1155">$G1155^gamma_drug4/($G1155^gamma_drug4+(AGE_50_drug4+9)^gamma_drug4)</f>
        <v>1</v>
      </c>
      <c r="L1155" s="264">
        <f t="shared" si="530"/>
        <v>1153</v>
      </c>
      <c r="M1155" s="264">
        <f t="shared" si="531"/>
        <v>-0.1996</v>
      </c>
      <c r="N1155" s="264">
        <f t="shared" si="532"/>
        <v>14.4316</v>
      </c>
      <c r="O1155" s="264">
        <f t="shared" si="533"/>
        <v>0.12632499999999999</v>
      </c>
      <c r="P1155" s="264">
        <f t="shared" si="534"/>
        <v>9.9130000000000003</v>
      </c>
      <c r="Q1155" s="264">
        <f t="shared" si="535"/>
        <v>10.849499999999999</v>
      </c>
      <c r="R1155" s="264">
        <f t="shared" si="536"/>
        <v>11.445</v>
      </c>
      <c r="S1155" s="264">
        <f t="shared" si="537"/>
        <v>11.775500000000001</v>
      </c>
      <c r="T1155" s="264">
        <f t="shared" si="538"/>
        <v>12.308</v>
      </c>
      <c r="U1155" s="264">
        <f t="shared" si="539"/>
        <v>12.683499999999999</v>
      </c>
      <c r="V1155" s="264">
        <f t="shared" si="540"/>
        <v>13.263</v>
      </c>
      <c r="W1155" s="264">
        <f t="shared" si="541"/>
        <v>14.4315</v>
      </c>
      <c r="X1155" s="264">
        <f t="shared" si="542"/>
        <v>15.726500000000001</v>
      </c>
      <c r="Y1155" s="264">
        <f t="shared" si="543"/>
        <v>16.479500000000002</v>
      </c>
      <c r="Z1155" s="264">
        <f t="shared" si="544"/>
        <v>17.013999999999999</v>
      </c>
      <c r="AA1155" s="264">
        <f t="shared" si="545"/>
        <v>17.846</v>
      </c>
      <c r="AB1155" s="264">
        <f t="shared" si="546"/>
        <v>18.412500000000001</v>
      </c>
      <c r="AC1155" s="264">
        <f t="shared" si="547"/>
        <v>19.544499999999999</v>
      </c>
      <c r="AD1155" s="264">
        <f t="shared" si="548"/>
        <v>21.6905</v>
      </c>
      <c r="AF1155" s="266">
        <v>1153</v>
      </c>
      <c r="AG1155" s="266">
        <v>-7.6399999999999996E-2</v>
      </c>
      <c r="AH1155" s="266">
        <v>14.6591</v>
      </c>
      <c r="AI1155" s="266">
        <v>0.12214</v>
      </c>
      <c r="AJ1155" s="266">
        <v>10.103999999999999</v>
      </c>
      <c r="AK1155" s="266">
        <v>11.067</v>
      </c>
      <c r="AL1155" s="266">
        <v>11.673999999999999</v>
      </c>
      <c r="AM1155" s="266">
        <v>12.009</v>
      </c>
      <c r="AN1155" s="266">
        <v>12.547000000000001</v>
      </c>
      <c r="AO1155" s="266">
        <v>12.923999999999999</v>
      </c>
      <c r="AP1155" s="266">
        <v>13.503</v>
      </c>
      <c r="AQ1155" s="266">
        <v>14.659000000000001</v>
      </c>
      <c r="AR1155" s="266">
        <v>15.922000000000001</v>
      </c>
      <c r="AS1155" s="266">
        <v>16.648</v>
      </c>
      <c r="AT1155" s="266">
        <v>17.158999999999999</v>
      </c>
      <c r="AU1155" s="266">
        <v>17.949000000000002</v>
      </c>
      <c r="AV1155" s="266">
        <v>18.481999999999999</v>
      </c>
      <c r="AW1155" s="266">
        <v>19.536999999999999</v>
      </c>
      <c r="AX1155" s="266">
        <v>21.5</v>
      </c>
      <c r="BA1155" s="372">
        <v>1153</v>
      </c>
      <c r="BB1155" s="372">
        <v>-0.32279999999999998</v>
      </c>
      <c r="BC1155" s="372">
        <v>14.2041</v>
      </c>
      <c r="BD1155" s="372">
        <v>0.13050999999999999</v>
      </c>
      <c r="BE1155" s="372">
        <v>9.7219999999999995</v>
      </c>
      <c r="BF1155" s="372">
        <v>10.632</v>
      </c>
      <c r="BG1155" s="372">
        <v>11.215999999999999</v>
      </c>
      <c r="BH1155" s="372">
        <v>11.542</v>
      </c>
      <c r="BI1155" s="372">
        <v>12.069000000000001</v>
      </c>
      <c r="BJ1155" s="372">
        <v>12.443</v>
      </c>
      <c r="BK1155" s="372">
        <v>13.023</v>
      </c>
      <c r="BL1155" s="372">
        <v>14.204000000000001</v>
      </c>
      <c r="BM1155" s="372">
        <v>15.531000000000001</v>
      </c>
      <c r="BN1155" s="372">
        <v>16.311</v>
      </c>
      <c r="BO1155" s="372">
        <v>16.869</v>
      </c>
      <c r="BP1155" s="372">
        <v>17.742999999999999</v>
      </c>
      <c r="BQ1155" s="372">
        <v>18.343</v>
      </c>
      <c r="BR1155" s="372">
        <v>19.552</v>
      </c>
      <c r="BS1155" s="372">
        <v>21.881</v>
      </c>
    </row>
    <row r="1156" spans="1:71" x14ac:dyDescent="0.2">
      <c r="A1156" s="265">
        <f t="shared" si="549"/>
        <v>14.4375</v>
      </c>
      <c r="B1156" s="265">
        <f t="shared" si="550"/>
        <v>13.2685</v>
      </c>
      <c r="C1156" s="265">
        <f t="shared" si="527"/>
        <v>15.733000000000001</v>
      </c>
      <c r="D1156" s="265">
        <f t="shared" si="551"/>
        <v>1154</v>
      </c>
      <c r="E1156" s="373">
        <f t="shared" si="552"/>
        <v>37.913757700205338</v>
      </c>
      <c r="F1156" s="373">
        <f t="shared" si="553"/>
        <v>3.159479808350445</v>
      </c>
      <c r="G1156" s="373">
        <f t="shared" si="554"/>
        <v>46.913757700205338</v>
      </c>
      <c r="H1156" s="374">
        <f t="shared" si="555"/>
        <v>0.99851620941430697</v>
      </c>
      <c r="I1156" s="374">
        <f t="shared" si="528"/>
        <v>0.97792524751442733</v>
      </c>
      <c r="J1156" s="374">
        <f t="shared" si="529"/>
        <v>0.98086640833868755</v>
      </c>
      <c r="K1156" s="265" cm="1">
        <f t="array" ref="K1156">$G1156^gamma_drug4/($G1156^gamma_drug4+(AGE_50_drug4+9)^gamma_drug4)</f>
        <v>1</v>
      </c>
      <c r="L1156" s="264">
        <f t="shared" si="530"/>
        <v>1154</v>
      </c>
      <c r="M1156" s="264">
        <f t="shared" si="531"/>
        <v>-0.19964999999999999</v>
      </c>
      <c r="N1156" s="264">
        <f t="shared" si="532"/>
        <v>14.43745</v>
      </c>
      <c r="O1156" s="264">
        <f t="shared" si="533"/>
        <v>0.12634500000000001</v>
      </c>
      <c r="P1156" s="264">
        <f t="shared" si="534"/>
        <v>9.9170000000000016</v>
      </c>
      <c r="Q1156" s="264">
        <f t="shared" si="535"/>
        <v>10.8535</v>
      </c>
      <c r="R1156" s="264">
        <f t="shared" si="536"/>
        <v>11.449000000000002</v>
      </c>
      <c r="S1156" s="264">
        <f t="shared" si="537"/>
        <v>11.779499999999999</v>
      </c>
      <c r="T1156" s="264">
        <f t="shared" si="538"/>
        <v>12.3125</v>
      </c>
      <c r="U1156" s="264">
        <f t="shared" si="539"/>
        <v>12.688500000000001</v>
      </c>
      <c r="V1156" s="264">
        <f t="shared" si="540"/>
        <v>13.2685</v>
      </c>
      <c r="W1156" s="264">
        <f t="shared" si="541"/>
        <v>14.4375</v>
      </c>
      <c r="X1156" s="264">
        <f t="shared" si="542"/>
        <v>15.733000000000001</v>
      </c>
      <c r="Y1156" s="264">
        <f t="shared" si="543"/>
        <v>16.486000000000001</v>
      </c>
      <c r="Z1156" s="264">
        <f t="shared" si="544"/>
        <v>17.0215</v>
      </c>
      <c r="AA1156" s="264">
        <f t="shared" si="545"/>
        <v>17.853999999999999</v>
      </c>
      <c r="AB1156" s="264">
        <f t="shared" si="546"/>
        <v>18.420999999999999</v>
      </c>
      <c r="AC1156" s="264">
        <f t="shared" si="547"/>
        <v>19.5535</v>
      </c>
      <c r="AD1156" s="264">
        <f t="shared" si="548"/>
        <v>21.701000000000001</v>
      </c>
      <c r="AF1156" s="266">
        <v>1154</v>
      </c>
      <c r="AG1156" s="266">
        <v>-7.6499999999999999E-2</v>
      </c>
      <c r="AH1156" s="266">
        <v>14.6646</v>
      </c>
      <c r="AI1156" s="266">
        <v>0.12216</v>
      </c>
      <c r="AJ1156" s="266">
        <v>10.108000000000001</v>
      </c>
      <c r="AK1156" s="266">
        <v>11.071</v>
      </c>
      <c r="AL1156" s="266">
        <v>11.678000000000001</v>
      </c>
      <c r="AM1156" s="266">
        <v>12.013</v>
      </c>
      <c r="AN1156" s="266">
        <v>12.551</v>
      </c>
      <c r="AO1156" s="266">
        <v>12.929</v>
      </c>
      <c r="AP1156" s="266">
        <v>13.507999999999999</v>
      </c>
      <c r="AQ1156" s="266">
        <v>14.664999999999999</v>
      </c>
      <c r="AR1156" s="266">
        <v>15.928000000000001</v>
      </c>
      <c r="AS1156" s="266">
        <v>16.654</v>
      </c>
      <c r="AT1156" s="266">
        <v>17.166</v>
      </c>
      <c r="AU1156" s="266">
        <v>17.956</v>
      </c>
      <c r="AV1156" s="266">
        <v>18.489999999999998</v>
      </c>
      <c r="AW1156" s="266">
        <v>19.545999999999999</v>
      </c>
      <c r="AX1156" s="266">
        <v>21.51</v>
      </c>
      <c r="BA1156" s="372">
        <v>1154</v>
      </c>
      <c r="BB1156" s="372">
        <v>-0.32279999999999998</v>
      </c>
      <c r="BC1156" s="372">
        <v>14.2103</v>
      </c>
      <c r="BD1156" s="372">
        <v>0.13053000000000001</v>
      </c>
      <c r="BE1156" s="372">
        <v>9.7260000000000009</v>
      </c>
      <c r="BF1156" s="372">
        <v>10.635999999999999</v>
      </c>
      <c r="BG1156" s="372">
        <v>11.22</v>
      </c>
      <c r="BH1156" s="372">
        <v>11.545999999999999</v>
      </c>
      <c r="BI1156" s="372">
        <v>12.074</v>
      </c>
      <c r="BJ1156" s="372">
        <v>12.448</v>
      </c>
      <c r="BK1156" s="372">
        <v>13.029</v>
      </c>
      <c r="BL1156" s="372">
        <v>14.21</v>
      </c>
      <c r="BM1156" s="372">
        <v>15.538</v>
      </c>
      <c r="BN1156" s="372">
        <v>16.318000000000001</v>
      </c>
      <c r="BO1156" s="372">
        <v>16.876999999999999</v>
      </c>
      <c r="BP1156" s="372">
        <v>17.751999999999999</v>
      </c>
      <c r="BQ1156" s="372">
        <v>18.352</v>
      </c>
      <c r="BR1156" s="372">
        <v>19.561</v>
      </c>
      <c r="BS1156" s="372">
        <v>21.891999999999999</v>
      </c>
    </row>
    <row r="1157" spans="1:71" x14ac:dyDescent="0.2">
      <c r="A1157" s="265">
        <f t="shared" si="549"/>
        <v>14.443</v>
      </c>
      <c r="B1157" s="265">
        <f t="shared" si="550"/>
        <v>13.2735</v>
      </c>
      <c r="C1157" s="265">
        <f t="shared" si="527"/>
        <v>15.7395</v>
      </c>
      <c r="D1157" s="265">
        <f t="shared" si="551"/>
        <v>1155</v>
      </c>
      <c r="E1157" s="373">
        <f t="shared" si="552"/>
        <v>37.946611909650926</v>
      </c>
      <c r="F1157" s="373">
        <f t="shared" si="553"/>
        <v>3.162217659137577</v>
      </c>
      <c r="G1157" s="373">
        <f t="shared" si="554"/>
        <v>46.946611909650926</v>
      </c>
      <c r="H1157" s="374">
        <f t="shared" si="555"/>
        <v>0.99852071443317469</v>
      </c>
      <c r="I1157" s="374">
        <f t="shared" si="528"/>
        <v>0.97797084159426928</v>
      </c>
      <c r="J1157" s="374">
        <f t="shared" si="529"/>
        <v>0.98090053850557335</v>
      </c>
      <c r="K1157" s="265" cm="1">
        <f t="array" ref="K1157">$G1157^gamma_drug4/($G1157^gamma_drug4+(AGE_50_drug4+9)^gamma_drug4)</f>
        <v>1</v>
      </c>
      <c r="L1157" s="264">
        <f t="shared" si="530"/>
        <v>1155</v>
      </c>
      <c r="M1157" s="264">
        <f t="shared" si="531"/>
        <v>-0.19980000000000001</v>
      </c>
      <c r="N1157" s="264">
        <f t="shared" si="532"/>
        <v>14.443249999999999</v>
      </c>
      <c r="O1157" s="264">
        <f t="shared" si="533"/>
        <v>0.12636</v>
      </c>
      <c r="P1157" s="264">
        <f t="shared" si="534"/>
        <v>9.9205000000000005</v>
      </c>
      <c r="Q1157" s="264">
        <f t="shared" si="535"/>
        <v>10.858000000000001</v>
      </c>
      <c r="R1157" s="264">
        <f t="shared" si="536"/>
        <v>11.4535</v>
      </c>
      <c r="S1157" s="264">
        <f t="shared" si="537"/>
        <v>11.784500000000001</v>
      </c>
      <c r="T1157" s="264">
        <f t="shared" si="538"/>
        <v>12.317499999999999</v>
      </c>
      <c r="U1157" s="264">
        <f t="shared" si="539"/>
        <v>12.693</v>
      </c>
      <c r="V1157" s="264">
        <f t="shared" si="540"/>
        <v>13.2735</v>
      </c>
      <c r="W1157" s="264">
        <f t="shared" si="541"/>
        <v>14.443</v>
      </c>
      <c r="X1157" s="264">
        <f t="shared" si="542"/>
        <v>15.7395</v>
      </c>
      <c r="Y1157" s="264">
        <f t="shared" si="543"/>
        <v>16.493500000000001</v>
      </c>
      <c r="Z1157" s="264">
        <f t="shared" si="544"/>
        <v>17.028500000000001</v>
      </c>
      <c r="AA1157" s="264">
        <f t="shared" si="545"/>
        <v>17.861499999999999</v>
      </c>
      <c r="AB1157" s="264">
        <f t="shared" si="546"/>
        <v>18.429500000000001</v>
      </c>
      <c r="AC1157" s="264">
        <f t="shared" si="547"/>
        <v>19.5625</v>
      </c>
      <c r="AD1157" s="264">
        <f t="shared" si="548"/>
        <v>21.710999999999999</v>
      </c>
      <c r="AF1157" s="266">
        <v>1155</v>
      </c>
      <c r="AG1157" s="266">
        <v>-7.6700000000000004E-2</v>
      </c>
      <c r="AH1157" s="266">
        <v>14.6701</v>
      </c>
      <c r="AI1157" s="266">
        <v>0.12217</v>
      </c>
      <c r="AJ1157" s="266">
        <v>10.111000000000001</v>
      </c>
      <c r="AK1157" s="266">
        <v>11.074999999999999</v>
      </c>
      <c r="AL1157" s="266">
        <v>11.682</v>
      </c>
      <c r="AM1157" s="266">
        <v>12.018000000000001</v>
      </c>
      <c r="AN1157" s="266">
        <v>12.555999999999999</v>
      </c>
      <c r="AO1157" s="266">
        <v>12.933</v>
      </c>
      <c r="AP1157" s="266">
        <v>13.513</v>
      </c>
      <c r="AQ1157" s="266">
        <v>14.67</v>
      </c>
      <c r="AR1157" s="266">
        <v>15.933999999999999</v>
      </c>
      <c r="AS1157" s="266">
        <v>16.661000000000001</v>
      </c>
      <c r="AT1157" s="266">
        <v>17.172999999999998</v>
      </c>
      <c r="AU1157" s="266">
        <v>17.963000000000001</v>
      </c>
      <c r="AV1157" s="266">
        <v>18.498000000000001</v>
      </c>
      <c r="AW1157" s="266">
        <v>19.553999999999998</v>
      </c>
      <c r="AX1157" s="266">
        <v>21.518999999999998</v>
      </c>
      <c r="BA1157" s="372">
        <v>1155</v>
      </c>
      <c r="BB1157" s="372">
        <v>-0.32290000000000002</v>
      </c>
      <c r="BC1157" s="372">
        <v>14.2164</v>
      </c>
      <c r="BD1157" s="372">
        <v>0.13055</v>
      </c>
      <c r="BE1157" s="372">
        <v>9.73</v>
      </c>
      <c r="BF1157" s="372">
        <v>10.641</v>
      </c>
      <c r="BG1157" s="372">
        <v>11.225</v>
      </c>
      <c r="BH1157" s="372">
        <v>11.551</v>
      </c>
      <c r="BI1157" s="372">
        <v>12.079000000000001</v>
      </c>
      <c r="BJ1157" s="372">
        <v>12.452999999999999</v>
      </c>
      <c r="BK1157" s="372">
        <v>13.034000000000001</v>
      </c>
      <c r="BL1157" s="372">
        <v>14.215999999999999</v>
      </c>
      <c r="BM1157" s="372">
        <v>15.545</v>
      </c>
      <c r="BN1157" s="372">
        <v>16.326000000000001</v>
      </c>
      <c r="BO1157" s="372">
        <v>16.884</v>
      </c>
      <c r="BP1157" s="372">
        <v>17.760000000000002</v>
      </c>
      <c r="BQ1157" s="372">
        <v>18.361000000000001</v>
      </c>
      <c r="BR1157" s="372">
        <v>19.571000000000002</v>
      </c>
      <c r="BS1157" s="372">
        <v>21.902999999999999</v>
      </c>
    </row>
    <row r="1158" spans="1:71" x14ac:dyDescent="0.2">
      <c r="A1158" s="265">
        <f t="shared" si="549"/>
        <v>14.4495</v>
      </c>
      <c r="B1158" s="265">
        <f t="shared" si="550"/>
        <v>13.279</v>
      </c>
      <c r="C1158" s="265">
        <f t="shared" si="527"/>
        <v>15.746500000000001</v>
      </c>
      <c r="D1158" s="265">
        <f t="shared" si="551"/>
        <v>1156</v>
      </c>
      <c r="E1158" s="373">
        <f t="shared" si="552"/>
        <v>37.979466119096507</v>
      </c>
      <c r="F1158" s="373">
        <f t="shared" si="553"/>
        <v>3.1649555099247091</v>
      </c>
      <c r="G1158" s="373">
        <f t="shared" si="554"/>
        <v>46.979466119096507</v>
      </c>
      <c r="H1158" s="374">
        <f t="shared" si="555"/>
        <v>0.99852520265702316</v>
      </c>
      <c r="I1158" s="374">
        <f t="shared" si="528"/>
        <v>0.97801631181925575</v>
      </c>
      <c r="J1158" s="374">
        <f t="shared" si="529"/>
        <v>0.98093458516098397</v>
      </c>
      <c r="K1158" s="265" cm="1">
        <f t="array" ref="K1158">$G1158^gamma_drug4/($G1158^gamma_drug4+(AGE_50_drug4+9)^gamma_drug4)</f>
        <v>1</v>
      </c>
      <c r="L1158" s="264">
        <f t="shared" si="530"/>
        <v>1156</v>
      </c>
      <c r="M1158" s="264">
        <f t="shared" si="531"/>
        <v>-0.19985</v>
      </c>
      <c r="N1158" s="264">
        <f t="shared" si="532"/>
        <v>14.4491</v>
      </c>
      <c r="O1158" s="264">
        <f t="shared" si="533"/>
        <v>0.126385</v>
      </c>
      <c r="P1158" s="264">
        <f t="shared" si="534"/>
        <v>9.9235000000000007</v>
      </c>
      <c r="Q1158" s="264">
        <f t="shared" si="535"/>
        <v>10.861499999999999</v>
      </c>
      <c r="R1158" s="264">
        <f t="shared" si="536"/>
        <v>11.4575</v>
      </c>
      <c r="S1158" s="264">
        <f t="shared" si="537"/>
        <v>11.789</v>
      </c>
      <c r="T1158" s="264">
        <f t="shared" si="538"/>
        <v>12.321999999999999</v>
      </c>
      <c r="U1158" s="264">
        <f t="shared" si="539"/>
        <v>12.698</v>
      </c>
      <c r="V1158" s="264">
        <f t="shared" si="540"/>
        <v>13.279</v>
      </c>
      <c r="W1158" s="264">
        <f t="shared" si="541"/>
        <v>14.4495</v>
      </c>
      <c r="X1158" s="264">
        <f t="shared" si="542"/>
        <v>15.746500000000001</v>
      </c>
      <c r="Y1158" s="264">
        <f t="shared" si="543"/>
        <v>16.5</v>
      </c>
      <c r="Z1158" s="264">
        <f t="shared" si="544"/>
        <v>17.036000000000001</v>
      </c>
      <c r="AA1158" s="264">
        <f t="shared" si="545"/>
        <v>17.869999999999997</v>
      </c>
      <c r="AB1158" s="264">
        <f t="shared" si="546"/>
        <v>18.4375</v>
      </c>
      <c r="AC1158" s="264">
        <f t="shared" si="547"/>
        <v>19.5715</v>
      </c>
      <c r="AD1158" s="264">
        <f t="shared" si="548"/>
        <v>21.721499999999999</v>
      </c>
      <c r="AF1158" s="266">
        <v>1156</v>
      </c>
      <c r="AG1158" s="266">
        <v>-7.6799999999999993E-2</v>
      </c>
      <c r="AH1158" s="266">
        <v>14.675599999999999</v>
      </c>
      <c r="AI1158" s="266">
        <v>0.12218999999999999</v>
      </c>
      <c r="AJ1158" s="266">
        <v>10.114000000000001</v>
      </c>
      <c r="AK1158" s="266">
        <v>11.077999999999999</v>
      </c>
      <c r="AL1158" s="266">
        <v>11.686</v>
      </c>
      <c r="AM1158" s="266">
        <v>12.022</v>
      </c>
      <c r="AN1158" s="266">
        <v>12.56</v>
      </c>
      <c r="AO1158" s="266">
        <v>12.938000000000001</v>
      </c>
      <c r="AP1158" s="266">
        <v>13.518000000000001</v>
      </c>
      <c r="AQ1158" s="266">
        <v>14.676</v>
      </c>
      <c r="AR1158" s="266">
        <v>15.941000000000001</v>
      </c>
      <c r="AS1158" s="266">
        <v>16.667000000000002</v>
      </c>
      <c r="AT1158" s="266">
        <v>17.18</v>
      </c>
      <c r="AU1158" s="266">
        <v>17.971</v>
      </c>
      <c r="AV1158" s="266">
        <v>18.504999999999999</v>
      </c>
      <c r="AW1158" s="266">
        <v>19.562000000000001</v>
      </c>
      <c r="AX1158" s="266">
        <v>21.527999999999999</v>
      </c>
      <c r="BA1158" s="372">
        <v>1156</v>
      </c>
      <c r="BB1158" s="372">
        <v>-0.32290000000000002</v>
      </c>
      <c r="BC1158" s="372">
        <v>14.2226</v>
      </c>
      <c r="BD1158" s="372">
        <v>0.13058</v>
      </c>
      <c r="BE1158" s="372">
        <v>9.7330000000000005</v>
      </c>
      <c r="BF1158" s="372">
        <v>10.645</v>
      </c>
      <c r="BG1158" s="372">
        <v>11.228999999999999</v>
      </c>
      <c r="BH1158" s="372">
        <v>11.555999999999999</v>
      </c>
      <c r="BI1158" s="372">
        <v>12.084</v>
      </c>
      <c r="BJ1158" s="372">
        <v>12.458</v>
      </c>
      <c r="BK1158" s="372">
        <v>13.04</v>
      </c>
      <c r="BL1158" s="372">
        <v>14.223000000000001</v>
      </c>
      <c r="BM1158" s="372">
        <v>15.552</v>
      </c>
      <c r="BN1158" s="372">
        <v>16.332999999999998</v>
      </c>
      <c r="BO1158" s="372">
        <v>16.891999999999999</v>
      </c>
      <c r="BP1158" s="372">
        <v>17.768999999999998</v>
      </c>
      <c r="BQ1158" s="372">
        <v>18.37</v>
      </c>
      <c r="BR1158" s="372">
        <v>19.581</v>
      </c>
      <c r="BS1158" s="372">
        <v>21.914999999999999</v>
      </c>
    </row>
    <row r="1159" spans="1:71" x14ac:dyDescent="0.2">
      <c r="A1159" s="265">
        <f t="shared" si="549"/>
        <v>14.454999999999998</v>
      </c>
      <c r="B1159" s="265">
        <f t="shared" si="550"/>
        <v>13.283999999999999</v>
      </c>
      <c r="C1159" s="265">
        <f t="shared" si="527"/>
        <v>15.753</v>
      </c>
      <c r="D1159" s="265">
        <f t="shared" si="551"/>
        <v>1157</v>
      </c>
      <c r="E1159" s="373">
        <f t="shared" si="552"/>
        <v>38.012320328542096</v>
      </c>
      <c r="F1159" s="373">
        <f t="shared" si="553"/>
        <v>3.1676933607118412</v>
      </c>
      <c r="G1159" s="373">
        <f t="shared" si="554"/>
        <v>47.012320328542096</v>
      </c>
      <c r="H1159" s="374">
        <f t="shared" si="555"/>
        <v>0.99852967416002292</v>
      </c>
      <c r="I1159" s="374">
        <f t="shared" si="528"/>
        <v>0.97806165860338778</v>
      </c>
      <c r="J1159" s="374">
        <f t="shared" si="529"/>
        <v>0.98096854856324267</v>
      </c>
      <c r="K1159" s="265" cm="1">
        <f t="array" ref="K1159">$G1159^gamma_drug4/($G1159^gamma_drug4+(AGE_50_drug4+9)^gamma_drug4)</f>
        <v>1</v>
      </c>
      <c r="L1159" s="264">
        <f t="shared" si="530"/>
        <v>1157</v>
      </c>
      <c r="M1159" s="264">
        <f t="shared" si="531"/>
        <v>-0.19995000000000002</v>
      </c>
      <c r="N1159" s="264">
        <f t="shared" si="532"/>
        <v>14.45495</v>
      </c>
      <c r="O1159" s="264">
        <f t="shared" si="533"/>
        <v>0.12640499999999999</v>
      </c>
      <c r="P1159" s="264">
        <f t="shared" si="534"/>
        <v>9.9275000000000002</v>
      </c>
      <c r="Q1159" s="264">
        <f t="shared" si="535"/>
        <v>10.865500000000001</v>
      </c>
      <c r="R1159" s="264">
        <f t="shared" si="536"/>
        <v>11.461500000000001</v>
      </c>
      <c r="S1159" s="264">
        <f t="shared" si="537"/>
        <v>11.792999999999999</v>
      </c>
      <c r="T1159" s="264">
        <f t="shared" si="538"/>
        <v>12.327</v>
      </c>
      <c r="U1159" s="264">
        <f t="shared" si="539"/>
        <v>12.702500000000001</v>
      </c>
      <c r="V1159" s="264">
        <f t="shared" si="540"/>
        <v>13.283999999999999</v>
      </c>
      <c r="W1159" s="264">
        <f t="shared" si="541"/>
        <v>14.454999999999998</v>
      </c>
      <c r="X1159" s="264">
        <f t="shared" si="542"/>
        <v>15.753</v>
      </c>
      <c r="Y1159" s="264">
        <f t="shared" si="543"/>
        <v>16.5075</v>
      </c>
      <c r="Z1159" s="264">
        <f t="shared" si="544"/>
        <v>17.043500000000002</v>
      </c>
      <c r="AA1159" s="264">
        <f t="shared" si="545"/>
        <v>17.877500000000001</v>
      </c>
      <c r="AB1159" s="264">
        <f t="shared" si="546"/>
        <v>18.446000000000002</v>
      </c>
      <c r="AC1159" s="264">
        <f t="shared" si="547"/>
        <v>19.580500000000001</v>
      </c>
      <c r="AD1159" s="264">
        <f t="shared" si="548"/>
        <v>21.731999999999999</v>
      </c>
      <c r="AF1159" s="266">
        <v>1157</v>
      </c>
      <c r="AG1159" s="266">
        <v>-7.6899999999999996E-2</v>
      </c>
      <c r="AH1159" s="266">
        <v>14.681100000000001</v>
      </c>
      <c r="AI1159" s="266">
        <v>0.12221</v>
      </c>
      <c r="AJ1159" s="266">
        <v>10.118</v>
      </c>
      <c r="AK1159" s="266">
        <v>11.082000000000001</v>
      </c>
      <c r="AL1159" s="266">
        <v>11.69</v>
      </c>
      <c r="AM1159" s="266">
        <v>12.026</v>
      </c>
      <c r="AN1159" s="266">
        <v>12.565</v>
      </c>
      <c r="AO1159" s="266">
        <v>12.942</v>
      </c>
      <c r="AP1159" s="266">
        <v>13.523</v>
      </c>
      <c r="AQ1159" s="266">
        <v>14.680999999999999</v>
      </c>
      <c r="AR1159" s="266">
        <v>15.946999999999999</v>
      </c>
      <c r="AS1159" s="266">
        <v>16.673999999999999</v>
      </c>
      <c r="AT1159" s="266">
        <v>17.187000000000001</v>
      </c>
      <c r="AU1159" s="266">
        <v>17.978000000000002</v>
      </c>
      <c r="AV1159" s="266">
        <v>18.513000000000002</v>
      </c>
      <c r="AW1159" s="266">
        <v>19.57</v>
      </c>
      <c r="AX1159" s="266">
        <v>21.538</v>
      </c>
      <c r="BA1159" s="372">
        <v>1157</v>
      </c>
      <c r="BB1159" s="372">
        <v>-0.32300000000000001</v>
      </c>
      <c r="BC1159" s="372">
        <v>14.2288</v>
      </c>
      <c r="BD1159" s="372">
        <v>0.13059999999999999</v>
      </c>
      <c r="BE1159" s="372">
        <v>9.7370000000000001</v>
      </c>
      <c r="BF1159" s="372">
        <v>10.648999999999999</v>
      </c>
      <c r="BG1159" s="372">
        <v>11.233000000000001</v>
      </c>
      <c r="BH1159" s="372">
        <v>11.56</v>
      </c>
      <c r="BI1159" s="372">
        <v>12.089</v>
      </c>
      <c r="BJ1159" s="372">
        <v>12.462999999999999</v>
      </c>
      <c r="BK1159" s="372">
        <v>13.045</v>
      </c>
      <c r="BL1159" s="372">
        <v>14.228999999999999</v>
      </c>
      <c r="BM1159" s="372">
        <v>15.558999999999999</v>
      </c>
      <c r="BN1159" s="372">
        <v>16.341000000000001</v>
      </c>
      <c r="BO1159" s="372">
        <v>16.899999999999999</v>
      </c>
      <c r="BP1159" s="372">
        <v>17.777000000000001</v>
      </c>
      <c r="BQ1159" s="372">
        <v>18.379000000000001</v>
      </c>
      <c r="BR1159" s="372">
        <v>19.591000000000001</v>
      </c>
      <c r="BS1159" s="372">
        <v>21.925999999999998</v>
      </c>
    </row>
    <row r="1160" spans="1:71" x14ac:dyDescent="0.2">
      <c r="A1160" s="265">
        <f t="shared" si="549"/>
        <v>14.460999999999999</v>
      </c>
      <c r="B1160" s="265">
        <f t="shared" si="550"/>
        <v>13.289000000000001</v>
      </c>
      <c r="C1160" s="265">
        <f t="shared" si="527"/>
        <v>15.759499999999999</v>
      </c>
      <c r="D1160" s="265">
        <f t="shared" si="551"/>
        <v>1158</v>
      </c>
      <c r="E1160" s="373">
        <f t="shared" si="552"/>
        <v>38.045174537987677</v>
      </c>
      <c r="F1160" s="373">
        <f t="shared" si="553"/>
        <v>3.1704312114989732</v>
      </c>
      <c r="G1160" s="373">
        <f t="shared" si="554"/>
        <v>47.045174537987677</v>
      </c>
      <c r="H1160" s="374">
        <f t="shared" si="555"/>
        <v>0.99853412901596617</v>
      </c>
      <c r="I1160" s="374">
        <f t="shared" si="528"/>
        <v>0.97810688235903676</v>
      </c>
      <c r="J1160" s="374">
        <f t="shared" si="529"/>
        <v>0.98100242896971168</v>
      </c>
      <c r="K1160" s="265" cm="1">
        <f t="array" ref="K1160">$G1160^gamma_drug4/($G1160^gamma_drug4+(AGE_50_drug4+9)^gamma_drug4)</f>
        <v>1</v>
      </c>
      <c r="L1160" s="264">
        <f t="shared" si="530"/>
        <v>1158</v>
      </c>
      <c r="M1160" s="264">
        <f t="shared" si="531"/>
        <v>-0.20005000000000001</v>
      </c>
      <c r="N1160" s="264">
        <f t="shared" si="532"/>
        <v>14.460750000000001</v>
      </c>
      <c r="O1160" s="264">
        <f t="shared" si="533"/>
        <v>0.12642500000000001</v>
      </c>
      <c r="P1160" s="264">
        <f t="shared" si="534"/>
        <v>9.9305000000000003</v>
      </c>
      <c r="Q1160" s="264">
        <f t="shared" si="535"/>
        <v>10.8695</v>
      </c>
      <c r="R1160" s="264">
        <f t="shared" si="536"/>
        <v>11.466000000000001</v>
      </c>
      <c r="S1160" s="264">
        <f t="shared" si="537"/>
        <v>11.797499999999999</v>
      </c>
      <c r="T1160" s="264">
        <f t="shared" si="538"/>
        <v>12.331</v>
      </c>
      <c r="U1160" s="264">
        <f t="shared" si="539"/>
        <v>12.7075</v>
      </c>
      <c r="V1160" s="264">
        <f t="shared" si="540"/>
        <v>13.289000000000001</v>
      </c>
      <c r="W1160" s="264">
        <f t="shared" si="541"/>
        <v>14.460999999999999</v>
      </c>
      <c r="X1160" s="264">
        <f t="shared" si="542"/>
        <v>15.759499999999999</v>
      </c>
      <c r="Y1160" s="264">
        <f t="shared" si="543"/>
        <v>16.513999999999999</v>
      </c>
      <c r="Z1160" s="264">
        <f t="shared" si="544"/>
        <v>17.0505</v>
      </c>
      <c r="AA1160" s="264">
        <f t="shared" si="545"/>
        <v>17.8855</v>
      </c>
      <c r="AB1160" s="264">
        <f t="shared" si="546"/>
        <v>18.454000000000001</v>
      </c>
      <c r="AC1160" s="264">
        <f t="shared" si="547"/>
        <v>19.589500000000001</v>
      </c>
      <c r="AD1160" s="264">
        <f t="shared" si="548"/>
        <v>21.7425</v>
      </c>
      <c r="AF1160" s="266">
        <v>1158</v>
      </c>
      <c r="AG1160" s="266">
        <v>-7.7100000000000002E-2</v>
      </c>
      <c r="AH1160" s="266">
        <v>14.6866</v>
      </c>
      <c r="AI1160" s="266">
        <v>0.12222</v>
      </c>
      <c r="AJ1160" s="266">
        <v>10.121</v>
      </c>
      <c r="AK1160" s="266">
        <v>11.086</v>
      </c>
      <c r="AL1160" s="266">
        <v>11.694000000000001</v>
      </c>
      <c r="AM1160" s="266">
        <v>12.03</v>
      </c>
      <c r="AN1160" s="266">
        <v>12.569000000000001</v>
      </c>
      <c r="AO1160" s="266">
        <v>12.946999999999999</v>
      </c>
      <c r="AP1160" s="266">
        <v>13.528</v>
      </c>
      <c r="AQ1160" s="266">
        <v>14.686999999999999</v>
      </c>
      <c r="AR1160" s="266">
        <v>15.952999999999999</v>
      </c>
      <c r="AS1160" s="266">
        <v>16.68</v>
      </c>
      <c r="AT1160" s="266">
        <v>17.193000000000001</v>
      </c>
      <c r="AU1160" s="266">
        <v>17.984999999999999</v>
      </c>
      <c r="AV1160" s="266">
        <v>18.52</v>
      </c>
      <c r="AW1160" s="266">
        <v>19.577999999999999</v>
      </c>
      <c r="AX1160" s="266">
        <v>21.547000000000001</v>
      </c>
      <c r="BA1160" s="372">
        <v>1158</v>
      </c>
      <c r="BB1160" s="372">
        <v>-0.32300000000000001</v>
      </c>
      <c r="BC1160" s="372">
        <v>14.2349</v>
      </c>
      <c r="BD1160" s="372">
        <v>0.13063</v>
      </c>
      <c r="BE1160" s="372">
        <v>9.74</v>
      </c>
      <c r="BF1160" s="372">
        <v>10.653</v>
      </c>
      <c r="BG1160" s="372">
        <v>11.238</v>
      </c>
      <c r="BH1160" s="372">
        <v>11.565</v>
      </c>
      <c r="BI1160" s="372">
        <v>12.093</v>
      </c>
      <c r="BJ1160" s="372">
        <v>12.468</v>
      </c>
      <c r="BK1160" s="372">
        <v>13.05</v>
      </c>
      <c r="BL1160" s="372">
        <v>14.234999999999999</v>
      </c>
      <c r="BM1160" s="372">
        <v>15.566000000000001</v>
      </c>
      <c r="BN1160" s="372">
        <v>16.347999999999999</v>
      </c>
      <c r="BO1160" s="372">
        <v>16.908000000000001</v>
      </c>
      <c r="BP1160" s="372">
        <v>17.786000000000001</v>
      </c>
      <c r="BQ1160" s="372">
        <v>18.388000000000002</v>
      </c>
      <c r="BR1160" s="372">
        <v>19.600999999999999</v>
      </c>
      <c r="BS1160" s="372">
        <v>21.937999999999999</v>
      </c>
    </row>
    <row r="1161" spans="1:71" x14ac:dyDescent="0.2">
      <c r="A1161" s="265">
        <f t="shared" si="549"/>
        <v>14.4665</v>
      </c>
      <c r="B1161" s="265">
        <f t="shared" si="550"/>
        <v>13.294499999999999</v>
      </c>
      <c r="C1161" s="265">
        <f t="shared" si="527"/>
        <v>15.766</v>
      </c>
      <c r="D1161" s="265">
        <f t="shared" si="551"/>
        <v>1159</v>
      </c>
      <c r="E1161" s="373">
        <f t="shared" si="552"/>
        <v>38.078028747433265</v>
      </c>
      <c r="F1161" s="373">
        <f t="shared" si="553"/>
        <v>3.1731690622861053</v>
      </c>
      <c r="G1161" s="373">
        <f t="shared" si="554"/>
        <v>47.078028747433265</v>
      </c>
      <c r="H1161" s="374">
        <f t="shared" si="555"/>
        <v>0.9985385672982694</v>
      </c>
      <c r="I1161" s="374">
        <f t="shared" si="528"/>
        <v>0.97815198349695065</v>
      </c>
      <c r="J1161" s="374">
        <f t="shared" si="529"/>
        <v>0.98103622663679613</v>
      </c>
      <c r="K1161" s="265" cm="1">
        <f t="array" ref="K1161">$G1161^gamma_drug4/($G1161^gamma_drug4+(AGE_50_drug4+9)^gamma_drug4)</f>
        <v>1</v>
      </c>
      <c r="L1161" s="264">
        <f t="shared" si="530"/>
        <v>1159</v>
      </c>
      <c r="M1161" s="264">
        <f t="shared" si="531"/>
        <v>-0.20014999999999999</v>
      </c>
      <c r="N1161" s="264">
        <f t="shared" si="532"/>
        <v>14.4666</v>
      </c>
      <c r="O1161" s="264">
        <f t="shared" si="533"/>
        <v>0.126445</v>
      </c>
      <c r="P1161" s="264">
        <f t="shared" si="534"/>
        <v>9.9344999999999999</v>
      </c>
      <c r="Q1161" s="264">
        <f t="shared" si="535"/>
        <v>10.8735</v>
      </c>
      <c r="R1161" s="264">
        <f t="shared" si="536"/>
        <v>11.47</v>
      </c>
      <c r="S1161" s="264">
        <f t="shared" si="537"/>
        <v>11.802</v>
      </c>
      <c r="T1161" s="264">
        <f t="shared" si="538"/>
        <v>12.336</v>
      </c>
      <c r="U1161" s="264">
        <f t="shared" si="539"/>
        <v>12.7125</v>
      </c>
      <c r="V1161" s="264">
        <f t="shared" si="540"/>
        <v>13.294499999999999</v>
      </c>
      <c r="W1161" s="264">
        <f t="shared" si="541"/>
        <v>14.4665</v>
      </c>
      <c r="X1161" s="264">
        <f t="shared" si="542"/>
        <v>15.766</v>
      </c>
      <c r="Y1161" s="264">
        <f t="shared" si="543"/>
        <v>16.521500000000003</v>
      </c>
      <c r="Z1161" s="264">
        <f t="shared" si="544"/>
        <v>17.058</v>
      </c>
      <c r="AA1161" s="264">
        <f t="shared" si="545"/>
        <v>17.893000000000001</v>
      </c>
      <c r="AB1161" s="264">
        <f t="shared" si="546"/>
        <v>18.462499999999999</v>
      </c>
      <c r="AC1161" s="264">
        <f t="shared" si="547"/>
        <v>19.598500000000001</v>
      </c>
      <c r="AD1161" s="264">
        <f t="shared" si="548"/>
        <v>21.753499999999999</v>
      </c>
      <c r="AF1161" s="266">
        <v>1159</v>
      </c>
      <c r="AG1161" s="266">
        <v>-7.7200000000000005E-2</v>
      </c>
      <c r="AH1161" s="266">
        <v>14.6921</v>
      </c>
      <c r="AI1161" s="266">
        <v>0.12224</v>
      </c>
      <c r="AJ1161" s="266">
        <v>10.125</v>
      </c>
      <c r="AK1161" s="266">
        <v>11.09</v>
      </c>
      <c r="AL1161" s="266">
        <v>11.698</v>
      </c>
      <c r="AM1161" s="266">
        <v>12.035</v>
      </c>
      <c r="AN1161" s="266">
        <v>12.574</v>
      </c>
      <c r="AO1161" s="266">
        <v>12.952</v>
      </c>
      <c r="AP1161" s="266">
        <v>13.532999999999999</v>
      </c>
      <c r="AQ1161" s="266">
        <v>14.692</v>
      </c>
      <c r="AR1161" s="266">
        <v>15.959</v>
      </c>
      <c r="AS1161" s="266">
        <v>16.687000000000001</v>
      </c>
      <c r="AT1161" s="266">
        <v>17.2</v>
      </c>
      <c r="AU1161" s="266">
        <v>17.992000000000001</v>
      </c>
      <c r="AV1161" s="266">
        <v>18.527999999999999</v>
      </c>
      <c r="AW1161" s="266">
        <v>19.587</v>
      </c>
      <c r="AX1161" s="266">
        <v>21.556999999999999</v>
      </c>
      <c r="BA1161" s="372">
        <v>1159</v>
      </c>
      <c r="BB1161" s="372">
        <v>-0.3231</v>
      </c>
      <c r="BC1161" s="372">
        <v>14.241099999999999</v>
      </c>
      <c r="BD1161" s="372">
        <v>0.13064999999999999</v>
      </c>
      <c r="BE1161" s="372">
        <v>9.7439999999999998</v>
      </c>
      <c r="BF1161" s="372">
        <v>10.657</v>
      </c>
      <c r="BG1161" s="372">
        <v>11.242000000000001</v>
      </c>
      <c r="BH1161" s="372">
        <v>11.569000000000001</v>
      </c>
      <c r="BI1161" s="372">
        <v>12.098000000000001</v>
      </c>
      <c r="BJ1161" s="372">
        <v>12.473000000000001</v>
      </c>
      <c r="BK1161" s="372">
        <v>13.055999999999999</v>
      </c>
      <c r="BL1161" s="372">
        <v>14.241</v>
      </c>
      <c r="BM1161" s="372">
        <v>15.573</v>
      </c>
      <c r="BN1161" s="372">
        <v>16.356000000000002</v>
      </c>
      <c r="BO1161" s="372">
        <v>16.916</v>
      </c>
      <c r="BP1161" s="372">
        <v>17.794</v>
      </c>
      <c r="BQ1161" s="372">
        <v>18.396999999999998</v>
      </c>
      <c r="BR1161" s="372">
        <v>19.61</v>
      </c>
      <c r="BS1161" s="372">
        <v>21.95</v>
      </c>
    </row>
    <row r="1162" spans="1:71" x14ac:dyDescent="0.2">
      <c r="A1162" s="265">
        <f t="shared" si="549"/>
        <v>14.4725</v>
      </c>
      <c r="B1162" s="265">
        <f t="shared" si="550"/>
        <v>13.2995</v>
      </c>
      <c r="C1162" s="265">
        <f t="shared" si="527"/>
        <v>15.772500000000001</v>
      </c>
      <c r="D1162" s="265">
        <f t="shared" si="551"/>
        <v>1160</v>
      </c>
      <c r="E1162" s="373">
        <f t="shared" si="552"/>
        <v>38.110882956878854</v>
      </c>
      <c r="F1162" s="373">
        <f t="shared" si="553"/>
        <v>3.1759069130732374</v>
      </c>
      <c r="G1162" s="373">
        <f t="shared" si="554"/>
        <v>47.110882956878854</v>
      </c>
      <c r="H1162" s="374">
        <f t="shared" si="555"/>
        <v>0.99854298907997474</v>
      </c>
      <c r="I1162" s="374">
        <f t="shared" si="528"/>
        <v>0.97819696242626264</v>
      </c>
      <c r="J1162" s="374">
        <f t="shared" si="529"/>
        <v>0.98106994181994878</v>
      </c>
      <c r="K1162" s="265" cm="1">
        <f t="array" ref="K1162">$G1162^gamma_drug4/($G1162^gamma_drug4+(AGE_50_drug4+9)^gamma_drug4)</f>
        <v>1</v>
      </c>
      <c r="L1162" s="264">
        <f t="shared" si="530"/>
        <v>1160</v>
      </c>
      <c r="M1162" s="264">
        <f t="shared" si="531"/>
        <v>-0.20019999999999999</v>
      </c>
      <c r="N1162" s="264">
        <f t="shared" si="532"/>
        <v>14.472449999999998</v>
      </c>
      <c r="O1162" s="264">
        <f t="shared" si="533"/>
        <v>0.12647</v>
      </c>
      <c r="P1162" s="264">
        <f t="shared" si="534"/>
        <v>9.9375</v>
      </c>
      <c r="Q1162" s="264">
        <f t="shared" si="535"/>
        <v>10.876999999999999</v>
      </c>
      <c r="R1162" s="264">
        <f t="shared" si="536"/>
        <v>11.474</v>
      </c>
      <c r="S1162" s="264">
        <f t="shared" si="537"/>
        <v>11.8065</v>
      </c>
      <c r="T1162" s="264">
        <f t="shared" si="538"/>
        <v>12.340499999999999</v>
      </c>
      <c r="U1162" s="264">
        <f t="shared" si="539"/>
        <v>12.716999999999999</v>
      </c>
      <c r="V1162" s="264">
        <f t="shared" si="540"/>
        <v>13.2995</v>
      </c>
      <c r="W1162" s="264">
        <f t="shared" si="541"/>
        <v>14.4725</v>
      </c>
      <c r="X1162" s="264">
        <f t="shared" si="542"/>
        <v>15.772500000000001</v>
      </c>
      <c r="Y1162" s="264">
        <f t="shared" si="543"/>
        <v>16.529</v>
      </c>
      <c r="Z1162" s="264">
        <f t="shared" si="544"/>
        <v>17.0655</v>
      </c>
      <c r="AA1162" s="264">
        <f t="shared" si="545"/>
        <v>17.901499999999999</v>
      </c>
      <c r="AB1162" s="264">
        <f t="shared" si="546"/>
        <v>18.471</v>
      </c>
      <c r="AC1162" s="264">
        <f t="shared" si="547"/>
        <v>19.607500000000002</v>
      </c>
      <c r="AD1162" s="264">
        <f t="shared" si="548"/>
        <v>21.763500000000001</v>
      </c>
      <c r="AF1162" s="266">
        <v>1160</v>
      </c>
      <c r="AG1162" s="266">
        <v>-7.7299999999999994E-2</v>
      </c>
      <c r="AH1162" s="266">
        <v>14.6976</v>
      </c>
      <c r="AI1162" s="266">
        <v>0.12225999999999999</v>
      </c>
      <c r="AJ1162" s="266">
        <v>10.128</v>
      </c>
      <c r="AK1162" s="266">
        <v>11.093</v>
      </c>
      <c r="AL1162" s="266">
        <v>11.702</v>
      </c>
      <c r="AM1162" s="266">
        <v>12.039</v>
      </c>
      <c r="AN1162" s="266">
        <v>12.577999999999999</v>
      </c>
      <c r="AO1162" s="266">
        <v>12.956</v>
      </c>
      <c r="AP1162" s="266">
        <v>13.538</v>
      </c>
      <c r="AQ1162" s="266">
        <v>14.698</v>
      </c>
      <c r="AR1162" s="266">
        <v>15.965</v>
      </c>
      <c r="AS1162" s="266">
        <v>16.693999999999999</v>
      </c>
      <c r="AT1162" s="266">
        <v>17.207000000000001</v>
      </c>
      <c r="AU1162" s="266">
        <v>18</v>
      </c>
      <c r="AV1162" s="266">
        <v>18.536000000000001</v>
      </c>
      <c r="AW1162" s="266">
        <v>19.594999999999999</v>
      </c>
      <c r="AX1162" s="266">
        <v>21.565999999999999</v>
      </c>
      <c r="BA1162" s="372">
        <v>1160</v>
      </c>
      <c r="BB1162" s="372">
        <v>-0.3231</v>
      </c>
      <c r="BC1162" s="372">
        <v>14.247299999999999</v>
      </c>
      <c r="BD1162" s="372">
        <v>0.13067999999999999</v>
      </c>
      <c r="BE1162" s="372">
        <v>9.7469999999999999</v>
      </c>
      <c r="BF1162" s="372">
        <v>10.661</v>
      </c>
      <c r="BG1162" s="372">
        <v>11.246</v>
      </c>
      <c r="BH1162" s="372">
        <v>11.574</v>
      </c>
      <c r="BI1162" s="372">
        <v>12.103</v>
      </c>
      <c r="BJ1162" s="372">
        <v>12.478</v>
      </c>
      <c r="BK1162" s="372">
        <v>13.061</v>
      </c>
      <c r="BL1162" s="372">
        <v>14.247</v>
      </c>
      <c r="BM1162" s="372">
        <v>15.58</v>
      </c>
      <c r="BN1162" s="372">
        <v>16.364000000000001</v>
      </c>
      <c r="BO1162" s="372">
        <v>16.923999999999999</v>
      </c>
      <c r="BP1162" s="372">
        <v>17.803000000000001</v>
      </c>
      <c r="BQ1162" s="372">
        <v>18.405999999999999</v>
      </c>
      <c r="BR1162" s="372">
        <v>19.62</v>
      </c>
      <c r="BS1162" s="372">
        <v>21.960999999999999</v>
      </c>
    </row>
    <row r="1163" spans="1:71" x14ac:dyDescent="0.2">
      <c r="A1163" s="265">
        <f t="shared" si="549"/>
        <v>14.478</v>
      </c>
      <c r="B1163" s="265">
        <f t="shared" si="550"/>
        <v>13.305</v>
      </c>
      <c r="C1163" s="265">
        <f t="shared" si="527"/>
        <v>15.779499999999999</v>
      </c>
      <c r="D1163" s="265">
        <f t="shared" si="551"/>
        <v>1161</v>
      </c>
      <c r="E1163" s="373">
        <f t="shared" si="552"/>
        <v>38.143737166324435</v>
      </c>
      <c r="F1163" s="373">
        <f t="shared" si="553"/>
        <v>3.1786447638603694</v>
      </c>
      <c r="G1163" s="373">
        <f t="shared" si="554"/>
        <v>47.143737166324435</v>
      </c>
      <c r="H1163" s="374">
        <f t="shared" si="555"/>
        <v>0.99854739443375307</v>
      </c>
      <c r="I1163" s="374">
        <f t="shared" si="528"/>
        <v>0.97824181955449696</v>
      </c>
      <c r="J1163" s="374">
        <f t="shared" si="529"/>
        <v>0.9811035747736736</v>
      </c>
      <c r="K1163" s="265" cm="1">
        <f t="array" ref="K1163">$G1163^gamma_drug4/($G1163^gamma_drug4+(AGE_50_drug4+9)^gamma_drug4)</f>
        <v>1</v>
      </c>
      <c r="L1163" s="264">
        <f t="shared" si="530"/>
        <v>1161</v>
      </c>
      <c r="M1163" s="264">
        <f t="shared" si="531"/>
        <v>-0.20029999999999998</v>
      </c>
      <c r="N1163" s="264">
        <f t="shared" si="532"/>
        <v>14.478300000000001</v>
      </c>
      <c r="O1163" s="264">
        <f t="shared" si="533"/>
        <v>0.12648999999999999</v>
      </c>
      <c r="P1163" s="264">
        <f t="shared" si="534"/>
        <v>9.9409999999999989</v>
      </c>
      <c r="Q1163" s="264">
        <f t="shared" si="535"/>
        <v>10.881</v>
      </c>
      <c r="R1163" s="264">
        <f t="shared" si="536"/>
        <v>11.4785</v>
      </c>
      <c r="S1163" s="264">
        <f t="shared" si="537"/>
        <v>11.811</v>
      </c>
      <c r="T1163" s="264">
        <f t="shared" si="538"/>
        <v>12.345000000000001</v>
      </c>
      <c r="U1163" s="264">
        <f t="shared" si="539"/>
        <v>12.7225</v>
      </c>
      <c r="V1163" s="264">
        <f t="shared" si="540"/>
        <v>13.305</v>
      </c>
      <c r="W1163" s="264">
        <f t="shared" si="541"/>
        <v>14.478</v>
      </c>
      <c r="X1163" s="264">
        <f t="shared" si="542"/>
        <v>15.779499999999999</v>
      </c>
      <c r="Y1163" s="264">
        <f t="shared" si="543"/>
        <v>16.535499999999999</v>
      </c>
      <c r="Z1163" s="264">
        <f t="shared" si="544"/>
        <v>17.073</v>
      </c>
      <c r="AA1163" s="264">
        <f t="shared" si="545"/>
        <v>17.908999999999999</v>
      </c>
      <c r="AB1163" s="264">
        <f t="shared" si="546"/>
        <v>18.478999999999999</v>
      </c>
      <c r="AC1163" s="264">
        <f t="shared" si="547"/>
        <v>19.616999999999997</v>
      </c>
      <c r="AD1163" s="264">
        <f t="shared" si="548"/>
        <v>21.7745</v>
      </c>
      <c r="AF1163" s="266">
        <v>1161</v>
      </c>
      <c r="AG1163" s="266">
        <v>-7.7399999999999997E-2</v>
      </c>
      <c r="AH1163" s="266">
        <v>14.703200000000001</v>
      </c>
      <c r="AI1163" s="266">
        <v>0.12228</v>
      </c>
      <c r="AJ1163" s="266">
        <v>10.131</v>
      </c>
      <c r="AK1163" s="266">
        <v>11.097</v>
      </c>
      <c r="AL1163" s="266">
        <v>11.706</v>
      </c>
      <c r="AM1163" s="266">
        <v>12.042999999999999</v>
      </c>
      <c r="AN1163" s="266">
        <v>12.582000000000001</v>
      </c>
      <c r="AO1163" s="266">
        <v>12.961</v>
      </c>
      <c r="AP1163" s="266">
        <v>13.542999999999999</v>
      </c>
      <c r="AQ1163" s="266">
        <v>14.702999999999999</v>
      </c>
      <c r="AR1163" s="266">
        <v>15.972</v>
      </c>
      <c r="AS1163" s="266">
        <v>16.7</v>
      </c>
      <c r="AT1163" s="266">
        <v>17.213999999999999</v>
      </c>
      <c r="AU1163" s="266">
        <v>18.007000000000001</v>
      </c>
      <c r="AV1163" s="266">
        <v>18.544</v>
      </c>
      <c r="AW1163" s="266">
        <v>19.603999999999999</v>
      </c>
      <c r="AX1163" s="266">
        <v>21.576000000000001</v>
      </c>
      <c r="BA1163" s="372">
        <v>1161</v>
      </c>
      <c r="BB1163" s="372">
        <v>-0.32319999999999999</v>
      </c>
      <c r="BC1163" s="372">
        <v>14.253399999999999</v>
      </c>
      <c r="BD1163" s="372">
        <v>0.13070000000000001</v>
      </c>
      <c r="BE1163" s="372">
        <v>9.7509999999999994</v>
      </c>
      <c r="BF1163" s="372">
        <v>10.664999999999999</v>
      </c>
      <c r="BG1163" s="372">
        <v>11.250999999999999</v>
      </c>
      <c r="BH1163" s="372">
        <v>11.579000000000001</v>
      </c>
      <c r="BI1163" s="372">
        <v>12.108000000000001</v>
      </c>
      <c r="BJ1163" s="372">
        <v>12.484</v>
      </c>
      <c r="BK1163" s="372">
        <v>13.067</v>
      </c>
      <c r="BL1163" s="372">
        <v>14.253</v>
      </c>
      <c r="BM1163" s="372">
        <v>15.587</v>
      </c>
      <c r="BN1163" s="372">
        <v>16.370999999999999</v>
      </c>
      <c r="BO1163" s="372">
        <v>16.931999999999999</v>
      </c>
      <c r="BP1163" s="372">
        <v>17.811</v>
      </c>
      <c r="BQ1163" s="372">
        <v>18.414000000000001</v>
      </c>
      <c r="BR1163" s="372">
        <v>19.63</v>
      </c>
      <c r="BS1163" s="372">
        <v>21.972999999999999</v>
      </c>
    </row>
    <row r="1164" spans="1:71" x14ac:dyDescent="0.2">
      <c r="A1164" s="265">
        <f t="shared" si="549"/>
        <v>14.484500000000001</v>
      </c>
      <c r="B1164" s="265">
        <f t="shared" si="550"/>
        <v>13.309999999999999</v>
      </c>
      <c r="C1164" s="265">
        <f t="shared" si="527"/>
        <v>15.786</v>
      </c>
      <c r="D1164" s="265">
        <f t="shared" si="551"/>
        <v>1162</v>
      </c>
      <c r="E1164" s="373">
        <f t="shared" si="552"/>
        <v>38.176591375770023</v>
      </c>
      <c r="F1164" s="373">
        <f t="shared" si="553"/>
        <v>3.1813826146475015</v>
      </c>
      <c r="G1164" s="373">
        <f t="shared" si="554"/>
        <v>47.176591375770023</v>
      </c>
      <c r="H1164" s="374">
        <f t="shared" si="555"/>
        <v>0.9985517834319052</v>
      </c>
      <c r="I1164" s="374">
        <f t="shared" si="528"/>
        <v>0.97828655528757735</v>
      </c>
      <c r="J1164" s="374">
        <f t="shared" si="529"/>
        <v>0.98113712575153</v>
      </c>
      <c r="K1164" s="265" cm="1">
        <f t="array" ref="K1164">$G1164^gamma_drug4/($G1164^gamma_drug4+(AGE_50_drug4+9)^gamma_drug4)</f>
        <v>1</v>
      </c>
      <c r="L1164" s="264">
        <f t="shared" si="530"/>
        <v>1162</v>
      </c>
      <c r="M1164" s="264">
        <f t="shared" si="531"/>
        <v>-0.20039999999999999</v>
      </c>
      <c r="N1164" s="264">
        <f t="shared" si="532"/>
        <v>14.48415</v>
      </c>
      <c r="O1164" s="264">
        <f t="shared" si="533"/>
        <v>0.12650500000000001</v>
      </c>
      <c r="P1164" s="264">
        <f t="shared" si="534"/>
        <v>9.9450000000000003</v>
      </c>
      <c r="Q1164" s="264">
        <f t="shared" si="535"/>
        <v>10.885000000000002</v>
      </c>
      <c r="R1164" s="264">
        <f t="shared" si="536"/>
        <v>11.482500000000002</v>
      </c>
      <c r="S1164" s="264">
        <f t="shared" si="537"/>
        <v>11.815000000000001</v>
      </c>
      <c r="T1164" s="264">
        <f t="shared" si="538"/>
        <v>12.35</v>
      </c>
      <c r="U1164" s="264">
        <f t="shared" si="539"/>
        <v>12.727499999999999</v>
      </c>
      <c r="V1164" s="264">
        <f t="shared" si="540"/>
        <v>13.309999999999999</v>
      </c>
      <c r="W1164" s="264">
        <f t="shared" si="541"/>
        <v>14.484500000000001</v>
      </c>
      <c r="X1164" s="264">
        <f t="shared" si="542"/>
        <v>15.786</v>
      </c>
      <c r="Y1164" s="264">
        <f t="shared" si="543"/>
        <v>16.5425</v>
      </c>
      <c r="Z1164" s="264">
        <f t="shared" si="544"/>
        <v>17.080500000000001</v>
      </c>
      <c r="AA1164" s="264">
        <f t="shared" si="545"/>
        <v>17.916499999999999</v>
      </c>
      <c r="AB1164" s="264">
        <f t="shared" si="546"/>
        <v>18.486999999999998</v>
      </c>
      <c r="AC1164" s="264">
        <f t="shared" si="547"/>
        <v>19.625</v>
      </c>
      <c r="AD1164" s="264">
        <f t="shared" si="548"/>
        <v>21.784500000000001</v>
      </c>
      <c r="AF1164" s="266">
        <v>1162</v>
      </c>
      <c r="AG1164" s="266">
        <v>-7.7600000000000002E-2</v>
      </c>
      <c r="AH1164" s="266">
        <v>14.7087</v>
      </c>
      <c r="AI1164" s="266">
        <v>0.12229</v>
      </c>
      <c r="AJ1164" s="266">
        <v>10.135</v>
      </c>
      <c r="AK1164" s="266">
        <v>11.101000000000001</v>
      </c>
      <c r="AL1164" s="266">
        <v>11.71</v>
      </c>
      <c r="AM1164" s="266">
        <v>12.047000000000001</v>
      </c>
      <c r="AN1164" s="266">
        <v>12.587</v>
      </c>
      <c r="AO1164" s="266">
        <v>12.965999999999999</v>
      </c>
      <c r="AP1164" s="266">
        <v>13.548</v>
      </c>
      <c r="AQ1164" s="266">
        <v>14.709</v>
      </c>
      <c r="AR1164" s="266">
        <v>15.978</v>
      </c>
      <c r="AS1164" s="266">
        <v>16.707000000000001</v>
      </c>
      <c r="AT1164" s="266">
        <v>17.221</v>
      </c>
      <c r="AU1164" s="266">
        <v>18.013999999999999</v>
      </c>
      <c r="AV1164" s="266">
        <v>18.550999999999998</v>
      </c>
      <c r="AW1164" s="266">
        <v>19.611000000000001</v>
      </c>
      <c r="AX1164" s="266">
        <v>21.585000000000001</v>
      </c>
      <c r="BA1164" s="372">
        <v>1162</v>
      </c>
      <c r="BB1164" s="372">
        <v>-0.32319999999999999</v>
      </c>
      <c r="BC1164" s="372">
        <v>14.259600000000001</v>
      </c>
      <c r="BD1164" s="372">
        <v>0.13072</v>
      </c>
      <c r="BE1164" s="372">
        <v>9.7550000000000008</v>
      </c>
      <c r="BF1164" s="372">
        <v>10.669</v>
      </c>
      <c r="BG1164" s="372">
        <v>11.255000000000001</v>
      </c>
      <c r="BH1164" s="372">
        <v>11.583</v>
      </c>
      <c r="BI1164" s="372">
        <v>12.113</v>
      </c>
      <c r="BJ1164" s="372">
        <v>12.489000000000001</v>
      </c>
      <c r="BK1164" s="372">
        <v>13.071999999999999</v>
      </c>
      <c r="BL1164" s="372">
        <v>14.26</v>
      </c>
      <c r="BM1164" s="372">
        <v>15.593999999999999</v>
      </c>
      <c r="BN1164" s="372">
        <v>16.378</v>
      </c>
      <c r="BO1164" s="372">
        <v>16.940000000000001</v>
      </c>
      <c r="BP1164" s="372">
        <v>17.818999999999999</v>
      </c>
      <c r="BQ1164" s="372">
        <v>18.422999999999998</v>
      </c>
      <c r="BR1164" s="372">
        <v>19.638999999999999</v>
      </c>
      <c r="BS1164" s="372">
        <v>21.984000000000002</v>
      </c>
    </row>
    <row r="1165" spans="1:71" x14ac:dyDescent="0.2">
      <c r="A1165" s="265">
        <f t="shared" si="549"/>
        <v>14.49</v>
      </c>
      <c r="B1165" s="265">
        <f t="shared" si="550"/>
        <v>13.3155</v>
      </c>
      <c r="C1165" s="265">
        <f t="shared" si="527"/>
        <v>15.7925</v>
      </c>
      <c r="D1165" s="265">
        <f t="shared" si="551"/>
        <v>1163</v>
      </c>
      <c r="E1165" s="373">
        <f t="shared" si="552"/>
        <v>38.209445585215605</v>
      </c>
      <c r="F1165" s="373">
        <f t="shared" si="553"/>
        <v>3.184120465434634</v>
      </c>
      <c r="G1165" s="373">
        <f t="shared" si="554"/>
        <v>47.209445585215605</v>
      </c>
      <c r="H1165" s="374">
        <f t="shared" si="555"/>
        <v>0.99855615614636506</v>
      </c>
      <c r="I1165" s="374">
        <f t="shared" si="528"/>
        <v>0.97833117002983339</v>
      </c>
      <c r="J1165" s="374">
        <f t="shared" si="529"/>
        <v>0.98117059500613713</v>
      </c>
      <c r="K1165" s="265" cm="1">
        <f t="array" ref="K1165">$G1165^gamma_drug4/($G1165^gamma_drug4+(AGE_50_drug4+9)^gamma_drug4)</f>
        <v>1</v>
      </c>
      <c r="L1165" s="264">
        <f t="shared" si="530"/>
        <v>1163</v>
      </c>
      <c r="M1165" s="264">
        <f t="shared" si="531"/>
        <v>-0.20044999999999999</v>
      </c>
      <c r="N1165" s="264">
        <f t="shared" si="532"/>
        <v>14.49</v>
      </c>
      <c r="O1165" s="264">
        <f t="shared" si="533"/>
        <v>0.12653</v>
      </c>
      <c r="P1165" s="264">
        <f t="shared" si="534"/>
        <v>9.9480000000000004</v>
      </c>
      <c r="Q1165" s="264">
        <f t="shared" si="535"/>
        <v>10.888999999999999</v>
      </c>
      <c r="R1165" s="264">
        <f t="shared" si="536"/>
        <v>11.487</v>
      </c>
      <c r="S1165" s="264">
        <f t="shared" si="537"/>
        <v>11.8195</v>
      </c>
      <c r="T1165" s="264">
        <f t="shared" si="538"/>
        <v>12.3545</v>
      </c>
      <c r="U1165" s="264">
        <f t="shared" si="539"/>
        <v>12.731999999999999</v>
      </c>
      <c r="V1165" s="264">
        <f t="shared" si="540"/>
        <v>13.3155</v>
      </c>
      <c r="W1165" s="264">
        <f t="shared" si="541"/>
        <v>14.49</v>
      </c>
      <c r="X1165" s="264">
        <f t="shared" si="542"/>
        <v>15.7925</v>
      </c>
      <c r="Y1165" s="264">
        <f t="shared" si="543"/>
        <v>16.549500000000002</v>
      </c>
      <c r="Z1165" s="264">
        <f t="shared" si="544"/>
        <v>17.088000000000001</v>
      </c>
      <c r="AA1165" s="264">
        <f t="shared" si="545"/>
        <v>17.924999999999997</v>
      </c>
      <c r="AB1165" s="264">
        <f t="shared" si="546"/>
        <v>18.4955</v>
      </c>
      <c r="AC1165" s="264">
        <f t="shared" si="547"/>
        <v>19.634500000000003</v>
      </c>
      <c r="AD1165" s="264">
        <f t="shared" si="548"/>
        <v>21.795499999999997</v>
      </c>
      <c r="AF1165" s="266">
        <v>1163</v>
      </c>
      <c r="AG1165" s="266">
        <v>-7.7700000000000005E-2</v>
      </c>
      <c r="AH1165" s="266">
        <v>14.7142</v>
      </c>
      <c r="AI1165" s="266">
        <v>0.12231</v>
      </c>
      <c r="AJ1165" s="266">
        <v>10.138</v>
      </c>
      <c r="AK1165" s="266">
        <v>11.105</v>
      </c>
      <c r="AL1165" s="266">
        <v>11.714</v>
      </c>
      <c r="AM1165" s="266">
        <v>12.051</v>
      </c>
      <c r="AN1165" s="266">
        <v>12.590999999999999</v>
      </c>
      <c r="AO1165" s="266">
        <v>12.97</v>
      </c>
      <c r="AP1165" s="266">
        <v>13.553000000000001</v>
      </c>
      <c r="AQ1165" s="266">
        <v>14.714</v>
      </c>
      <c r="AR1165" s="266">
        <v>15.984</v>
      </c>
      <c r="AS1165" s="266">
        <v>16.713000000000001</v>
      </c>
      <c r="AT1165" s="266">
        <v>17.228000000000002</v>
      </c>
      <c r="AU1165" s="266">
        <v>18.021999999999998</v>
      </c>
      <c r="AV1165" s="266">
        <v>18.559000000000001</v>
      </c>
      <c r="AW1165" s="266">
        <v>19.62</v>
      </c>
      <c r="AX1165" s="266">
        <v>21.594999999999999</v>
      </c>
      <c r="BA1165" s="372">
        <v>1163</v>
      </c>
      <c r="BB1165" s="372">
        <v>-0.32319999999999999</v>
      </c>
      <c r="BC1165" s="372">
        <v>14.2658</v>
      </c>
      <c r="BD1165" s="372">
        <v>0.13075000000000001</v>
      </c>
      <c r="BE1165" s="372">
        <v>9.7579999999999991</v>
      </c>
      <c r="BF1165" s="372">
        <v>10.673</v>
      </c>
      <c r="BG1165" s="372">
        <v>11.26</v>
      </c>
      <c r="BH1165" s="372">
        <v>11.587999999999999</v>
      </c>
      <c r="BI1165" s="372">
        <v>12.118</v>
      </c>
      <c r="BJ1165" s="372">
        <v>12.494</v>
      </c>
      <c r="BK1165" s="372">
        <v>13.077999999999999</v>
      </c>
      <c r="BL1165" s="372">
        <v>14.266</v>
      </c>
      <c r="BM1165" s="372">
        <v>15.601000000000001</v>
      </c>
      <c r="BN1165" s="372">
        <v>16.385999999999999</v>
      </c>
      <c r="BO1165" s="372">
        <v>16.948</v>
      </c>
      <c r="BP1165" s="372">
        <v>17.827999999999999</v>
      </c>
      <c r="BQ1165" s="372">
        <v>18.431999999999999</v>
      </c>
      <c r="BR1165" s="372">
        <v>19.649000000000001</v>
      </c>
      <c r="BS1165" s="372">
        <v>21.995999999999999</v>
      </c>
    </row>
    <row r="1166" spans="1:71" x14ac:dyDescent="0.2">
      <c r="A1166" s="265">
        <f t="shared" si="549"/>
        <v>14.496</v>
      </c>
      <c r="B1166" s="265">
        <f t="shared" si="550"/>
        <v>13.320499999999999</v>
      </c>
      <c r="C1166" s="265">
        <f t="shared" si="527"/>
        <v>15.798999999999999</v>
      </c>
      <c r="D1166" s="265">
        <f t="shared" si="551"/>
        <v>1164</v>
      </c>
      <c r="E1166" s="373">
        <f t="shared" si="552"/>
        <v>38.242299794661193</v>
      </c>
      <c r="F1166" s="373">
        <f t="shared" si="553"/>
        <v>3.1868583162217661</v>
      </c>
      <c r="G1166" s="373">
        <f t="shared" si="554"/>
        <v>47.242299794661193</v>
      </c>
      <c r="H1166" s="374">
        <f t="shared" si="555"/>
        <v>0.99856051264870072</v>
      </c>
      <c r="I1166" s="374">
        <f t="shared" si="528"/>
        <v>0.97837566418400812</v>
      </c>
      <c r="J1166" s="374">
        <f t="shared" si="529"/>
        <v>0.98120398278917753</v>
      </c>
      <c r="K1166" s="265" cm="1">
        <f t="array" ref="K1166">$G1166^gamma_drug4/($G1166^gamma_drug4+(AGE_50_drug4+9)^gamma_drug4)</f>
        <v>1</v>
      </c>
      <c r="L1166" s="264">
        <f t="shared" si="530"/>
        <v>1164</v>
      </c>
      <c r="M1166" s="264">
        <f t="shared" si="531"/>
        <v>-0.20054999999999998</v>
      </c>
      <c r="N1166" s="264">
        <f t="shared" si="532"/>
        <v>14.495799999999999</v>
      </c>
      <c r="O1166" s="264">
        <f t="shared" si="533"/>
        <v>0.12655</v>
      </c>
      <c r="P1166" s="264">
        <f t="shared" si="534"/>
        <v>9.9514999999999993</v>
      </c>
      <c r="Q1166" s="264">
        <f t="shared" si="535"/>
        <v>10.8925</v>
      </c>
      <c r="R1166" s="264">
        <f t="shared" si="536"/>
        <v>11.491</v>
      </c>
      <c r="S1166" s="264">
        <f t="shared" si="537"/>
        <v>11.824</v>
      </c>
      <c r="T1166" s="264">
        <f t="shared" si="538"/>
        <v>12.359500000000001</v>
      </c>
      <c r="U1166" s="264">
        <f t="shared" si="539"/>
        <v>12.737</v>
      </c>
      <c r="V1166" s="264">
        <f t="shared" si="540"/>
        <v>13.320499999999999</v>
      </c>
      <c r="W1166" s="264">
        <f t="shared" si="541"/>
        <v>14.496</v>
      </c>
      <c r="X1166" s="264">
        <f t="shared" si="542"/>
        <v>15.798999999999999</v>
      </c>
      <c r="Y1166" s="264">
        <f t="shared" si="543"/>
        <v>16.556999999999999</v>
      </c>
      <c r="Z1166" s="264">
        <f t="shared" si="544"/>
        <v>17.094999999999999</v>
      </c>
      <c r="AA1166" s="264">
        <f t="shared" si="545"/>
        <v>17.932499999999997</v>
      </c>
      <c r="AB1166" s="264">
        <f t="shared" si="546"/>
        <v>18.503499999999999</v>
      </c>
      <c r="AC1166" s="264">
        <f t="shared" si="547"/>
        <v>19.6435</v>
      </c>
      <c r="AD1166" s="264">
        <f t="shared" si="548"/>
        <v>21.805500000000002</v>
      </c>
      <c r="AF1166" s="266">
        <v>1164</v>
      </c>
      <c r="AG1166" s="266">
        <v>-7.7799999999999994E-2</v>
      </c>
      <c r="AH1166" s="266">
        <v>14.7197</v>
      </c>
      <c r="AI1166" s="266">
        <v>0.12232999999999999</v>
      </c>
      <c r="AJ1166" s="266">
        <v>10.141</v>
      </c>
      <c r="AK1166" s="266">
        <v>11.108000000000001</v>
      </c>
      <c r="AL1166" s="266">
        <v>11.718</v>
      </c>
      <c r="AM1166" s="266">
        <v>12.055999999999999</v>
      </c>
      <c r="AN1166" s="266">
        <v>12.596</v>
      </c>
      <c r="AO1166" s="266">
        <v>12.975</v>
      </c>
      <c r="AP1166" s="266">
        <v>13.558</v>
      </c>
      <c r="AQ1166" s="266">
        <v>14.72</v>
      </c>
      <c r="AR1166" s="266">
        <v>15.99</v>
      </c>
      <c r="AS1166" s="266">
        <v>16.72</v>
      </c>
      <c r="AT1166" s="266">
        <v>17.234999999999999</v>
      </c>
      <c r="AU1166" s="266">
        <v>18.029</v>
      </c>
      <c r="AV1166" s="266">
        <v>18.565999999999999</v>
      </c>
      <c r="AW1166" s="266">
        <v>19.628</v>
      </c>
      <c r="AX1166" s="266">
        <v>21.603999999999999</v>
      </c>
      <c r="BA1166" s="372">
        <v>1164</v>
      </c>
      <c r="BB1166" s="372">
        <v>-0.32329999999999998</v>
      </c>
      <c r="BC1166" s="372">
        <v>14.2719</v>
      </c>
      <c r="BD1166" s="372">
        <v>0.13077</v>
      </c>
      <c r="BE1166" s="372">
        <v>9.7620000000000005</v>
      </c>
      <c r="BF1166" s="372">
        <v>10.677</v>
      </c>
      <c r="BG1166" s="372">
        <v>11.263999999999999</v>
      </c>
      <c r="BH1166" s="372">
        <v>11.592000000000001</v>
      </c>
      <c r="BI1166" s="372">
        <v>12.122999999999999</v>
      </c>
      <c r="BJ1166" s="372">
        <v>12.499000000000001</v>
      </c>
      <c r="BK1166" s="372">
        <v>13.083</v>
      </c>
      <c r="BL1166" s="372">
        <v>14.272</v>
      </c>
      <c r="BM1166" s="372">
        <v>15.608000000000001</v>
      </c>
      <c r="BN1166" s="372">
        <v>16.393999999999998</v>
      </c>
      <c r="BO1166" s="372">
        <v>16.954999999999998</v>
      </c>
      <c r="BP1166" s="372">
        <v>17.835999999999999</v>
      </c>
      <c r="BQ1166" s="372">
        <v>18.440999999999999</v>
      </c>
      <c r="BR1166" s="372">
        <v>19.658999999999999</v>
      </c>
      <c r="BS1166" s="372">
        <v>22.007000000000001</v>
      </c>
    </row>
    <row r="1167" spans="1:71" x14ac:dyDescent="0.2">
      <c r="A1167" s="265">
        <f t="shared" si="549"/>
        <v>14.5015</v>
      </c>
      <c r="B1167" s="265">
        <f t="shared" si="550"/>
        <v>13.3255</v>
      </c>
      <c r="C1167" s="265">
        <f t="shared" si="527"/>
        <v>15.8055</v>
      </c>
      <c r="D1167" s="265">
        <f t="shared" si="551"/>
        <v>1165</v>
      </c>
      <c r="E1167" s="373">
        <f t="shared" si="552"/>
        <v>38.275154004106774</v>
      </c>
      <c r="F1167" s="373">
        <f t="shared" si="553"/>
        <v>3.1895961670088981</v>
      </c>
      <c r="G1167" s="373">
        <f t="shared" si="554"/>
        <v>47.275154004106774</v>
      </c>
      <c r="H1167" s="374">
        <f t="shared" si="555"/>
        <v>0.99856485301011721</v>
      </c>
      <c r="I1167" s="374">
        <f t="shared" si="528"/>
        <v>0.97842003815126477</v>
      </c>
      <c r="J1167" s="374">
        <f t="shared" si="529"/>
        <v>0.98123728935140153</v>
      </c>
      <c r="K1167" s="265" cm="1">
        <f t="array" ref="K1167">$G1167^gamma_drug4/($G1167^gamma_drug4+(AGE_50_drug4+9)^gamma_drug4)</f>
        <v>1</v>
      </c>
      <c r="L1167" s="264">
        <f t="shared" si="530"/>
        <v>1165</v>
      </c>
      <c r="M1167" s="264">
        <f t="shared" si="531"/>
        <v>-0.20065</v>
      </c>
      <c r="N1167" s="264">
        <f t="shared" si="532"/>
        <v>14.50165</v>
      </c>
      <c r="O1167" s="264">
        <f t="shared" si="533"/>
        <v>0.12657000000000002</v>
      </c>
      <c r="P1167" s="264">
        <f t="shared" si="534"/>
        <v>9.9550000000000001</v>
      </c>
      <c r="Q1167" s="264">
        <f t="shared" si="535"/>
        <v>10.8965</v>
      </c>
      <c r="R1167" s="264">
        <f t="shared" si="536"/>
        <v>11.4955</v>
      </c>
      <c r="S1167" s="264">
        <f t="shared" si="537"/>
        <v>11.8285</v>
      </c>
      <c r="T1167" s="264">
        <f t="shared" si="538"/>
        <v>12.364000000000001</v>
      </c>
      <c r="U1167" s="264">
        <f t="shared" si="539"/>
        <v>12.742000000000001</v>
      </c>
      <c r="V1167" s="264">
        <f t="shared" si="540"/>
        <v>13.3255</v>
      </c>
      <c r="W1167" s="264">
        <f t="shared" si="541"/>
        <v>14.5015</v>
      </c>
      <c r="X1167" s="264">
        <f t="shared" si="542"/>
        <v>15.8055</v>
      </c>
      <c r="Y1167" s="264">
        <f t="shared" si="543"/>
        <v>16.563499999999998</v>
      </c>
      <c r="Z1167" s="264">
        <f t="shared" si="544"/>
        <v>17.102499999999999</v>
      </c>
      <c r="AA1167" s="264">
        <f t="shared" si="545"/>
        <v>17.9405</v>
      </c>
      <c r="AB1167" s="264">
        <f t="shared" si="546"/>
        <v>18.512</v>
      </c>
      <c r="AC1167" s="264">
        <f t="shared" si="547"/>
        <v>19.6525</v>
      </c>
      <c r="AD1167" s="264">
        <f t="shared" si="548"/>
        <v>21.815999999999999</v>
      </c>
      <c r="AF1167" s="266">
        <v>1165</v>
      </c>
      <c r="AG1167" s="266">
        <v>-7.8E-2</v>
      </c>
      <c r="AH1167" s="266">
        <v>14.725199999999999</v>
      </c>
      <c r="AI1167" s="266">
        <v>0.12234</v>
      </c>
      <c r="AJ1167" s="266">
        <v>10.145</v>
      </c>
      <c r="AK1167" s="266">
        <v>11.112</v>
      </c>
      <c r="AL1167" s="266">
        <v>11.722</v>
      </c>
      <c r="AM1167" s="266">
        <v>12.06</v>
      </c>
      <c r="AN1167" s="266">
        <v>12.6</v>
      </c>
      <c r="AO1167" s="266">
        <v>12.98</v>
      </c>
      <c r="AP1167" s="266">
        <v>13.561999999999999</v>
      </c>
      <c r="AQ1167" s="266">
        <v>14.725</v>
      </c>
      <c r="AR1167" s="266">
        <v>15.996</v>
      </c>
      <c r="AS1167" s="266">
        <v>16.725999999999999</v>
      </c>
      <c r="AT1167" s="266">
        <v>17.241</v>
      </c>
      <c r="AU1167" s="266">
        <v>18.036000000000001</v>
      </c>
      <c r="AV1167" s="266">
        <v>18.574000000000002</v>
      </c>
      <c r="AW1167" s="266">
        <v>19.635999999999999</v>
      </c>
      <c r="AX1167" s="266">
        <v>21.613</v>
      </c>
      <c r="BA1167" s="372">
        <v>1165</v>
      </c>
      <c r="BB1167" s="372">
        <v>-0.32329999999999998</v>
      </c>
      <c r="BC1167" s="372">
        <v>14.2781</v>
      </c>
      <c r="BD1167" s="372">
        <v>0.1308</v>
      </c>
      <c r="BE1167" s="372">
        <v>9.7650000000000006</v>
      </c>
      <c r="BF1167" s="372">
        <v>10.680999999999999</v>
      </c>
      <c r="BG1167" s="372">
        <v>11.269</v>
      </c>
      <c r="BH1167" s="372">
        <v>11.597</v>
      </c>
      <c r="BI1167" s="372">
        <v>12.128</v>
      </c>
      <c r="BJ1167" s="372">
        <v>12.504</v>
      </c>
      <c r="BK1167" s="372">
        <v>13.089</v>
      </c>
      <c r="BL1167" s="372">
        <v>14.278</v>
      </c>
      <c r="BM1167" s="372">
        <v>15.615</v>
      </c>
      <c r="BN1167" s="372">
        <v>16.401</v>
      </c>
      <c r="BO1167" s="372">
        <v>16.963999999999999</v>
      </c>
      <c r="BP1167" s="372">
        <v>17.844999999999999</v>
      </c>
      <c r="BQ1167" s="372">
        <v>18.45</v>
      </c>
      <c r="BR1167" s="372">
        <v>19.669</v>
      </c>
      <c r="BS1167" s="372">
        <v>22.018999999999998</v>
      </c>
    </row>
    <row r="1168" spans="1:71" x14ac:dyDescent="0.2">
      <c r="A1168" s="265">
        <f t="shared" si="549"/>
        <v>14.5075</v>
      </c>
      <c r="B1168" s="265">
        <f t="shared" si="550"/>
        <v>13.330500000000001</v>
      </c>
      <c r="C1168" s="265">
        <f t="shared" si="527"/>
        <v>15.811999999999999</v>
      </c>
      <c r="D1168" s="265">
        <f t="shared" si="551"/>
        <v>1166</v>
      </c>
      <c r="E1168" s="373">
        <f t="shared" si="552"/>
        <v>38.308008213552363</v>
      </c>
      <c r="F1168" s="373">
        <f t="shared" si="553"/>
        <v>3.1923340177960302</v>
      </c>
      <c r="G1168" s="373">
        <f t="shared" si="554"/>
        <v>47.308008213552363</v>
      </c>
      <c r="H1168" s="374">
        <f t="shared" si="555"/>
        <v>0.99856917730145855</v>
      </c>
      <c r="I1168" s="374">
        <f t="shared" si="528"/>
        <v>0.97846429233119436</v>
      </c>
      <c r="J1168" s="374">
        <f t="shared" si="529"/>
        <v>0.98127051494263107</v>
      </c>
      <c r="K1168" s="265" cm="1">
        <f t="array" ref="K1168">$G1168^gamma_drug4/($G1168^gamma_drug4+(AGE_50_drug4+9)^gamma_drug4)</f>
        <v>1</v>
      </c>
      <c r="L1168" s="264">
        <f t="shared" si="530"/>
        <v>1166</v>
      </c>
      <c r="M1168" s="264">
        <f t="shared" si="531"/>
        <v>-0.20075000000000001</v>
      </c>
      <c r="N1168" s="264">
        <f t="shared" si="532"/>
        <v>14.5075</v>
      </c>
      <c r="O1168" s="264">
        <f t="shared" si="533"/>
        <v>0.12658999999999998</v>
      </c>
      <c r="P1168" s="264">
        <f t="shared" si="534"/>
        <v>9.9585000000000008</v>
      </c>
      <c r="Q1168" s="264">
        <f t="shared" si="535"/>
        <v>10.901</v>
      </c>
      <c r="R1168" s="264">
        <f t="shared" si="536"/>
        <v>11.499500000000001</v>
      </c>
      <c r="S1168" s="264">
        <f t="shared" si="537"/>
        <v>11.833</v>
      </c>
      <c r="T1168" s="264">
        <f t="shared" si="538"/>
        <v>12.369</v>
      </c>
      <c r="U1168" s="264">
        <f t="shared" si="539"/>
        <v>12.746500000000001</v>
      </c>
      <c r="V1168" s="264">
        <f t="shared" si="540"/>
        <v>13.330500000000001</v>
      </c>
      <c r="W1168" s="264">
        <f t="shared" si="541"/>
        <v>14.5075</v>
      </c>
      <c r="X1168" s="264">
        <f t="shared" si="542"/>
        <v>15.811999999999999</v>
      </c>
      <c r="Y1168" s="264">
        <f t="shared" si="543"/>
        <v>16.570999999999998</v>
      </c>
      <c r="Z1168" s="264">
        <f t="shared" si="544"/>
        <v>17.109500000000001</v>
      </c>
      <c r="AA1168" s="264">
        <f t="shared" si="545"/>
        <v>17.948500000000003</v>
      </c>
      <c r="AB1168" s="264">
        <f t="shared" si="546"/>
        <v>18.52</v>
      </c>
      <c r="AC1168" s="264">
        <f t="shared" si="547"/>
        <v>19.661999999999999</v>
      </c>
      <c r="AD1168" s="264">
        <f t="shared" si="548"/>
        <v>21.826500000000003</v>
      </c>
      <c r="AF1168" s="266">
        <v>1166</v>
      </c>
      <c r="AG1168" s="266">
        <v>-7.8100000000000003E-2</v>
      </c>
      <c r="AH1168" s="266">
        <v>14.730700000000001</v>
      </c>
      <c r="AI1168" s="266">
        <v>0.12236</v>
      </c>
      <c r="AJ1168" s="266">
        <v>10.148</v>
      </c>
      <c r="AK1168" s="266">
        <v>11.116</v>
      </c>
      <c r="AL1168" s="266">
        <v>11.726000000000001</v>
      </c>
      <c r="AM1168" s="266">
        <v>12.064</v>
      </c>
      <c r="AN1168" s="266">
        <v>12.605</v>
      </c>
      <c r="AO1168" s="266">
        <v>12.984</v>
      </c>
      <c r="AP1168" s="266">
        <v>13.567</v>
      </c>
      <c r="AQ1168" s="266">
        <v>14.731</v>
      </c>
      <c r="AR1168" s="266">
        <v>16.001999999999999</v>
      </c>
      <c r="AS1168" s="266">
        <v>16.733000000000001</v>
      </c>
      <c r="AT1168" s="266">
        <v>17.248000000000001</v>
      </c>
      <c r="AU1168" s="266">
        <v>18.044</v>
      </c>
      <c r="AV1168" s="266">
        <v>18.581</v>
      </c>
      <c r="AW1168" s="266">
        <v>19.645</v>
      </c>
      <c r="AX1168" s="266">
        <v>21.623000000000001</v>
      </c>
      <c r="BA1168" s="372">
        <v>1166</v>
      </c>
      <c r="BB1168" s="372">
        <v>-0.32340000000000002</v>
      </c>
      <c r="BC1168" s="372">
        <v>14.2843</v>
      </c>
      <c r="BD1168" s="372">
        <v>0.13081999999999999</v>
      </c>
      <c r="BE1168" s="372">
        <v>9.7690000000000001</v>
      </c>
      <c r="BF1168" s="372">
        <v>10.686</v>
      </c>
      <c r="BG1168" s="372">
        <v>11.273</v>
      </c>
      <c r="BH1168" s="372">
        <v>11.602</v>
      </c>
      <c r="BI1168" s="372">
        <v>12.132999999999999</v>
      </c>
      <c r="BJ1168" s="372">
        <v>12.509</v>
      </c>
      <c r="BK1168" s="372">
        <v>13.093999999999999</v>
      </c>
      <c r="BL1168" s="372">
        <v>14.284000000000001</v>
      </c>
      <c r="BM1168" s="372">
        <v>15.622</v>
      </c>
      <c r="BN1168" s="372">
        <v>16.408999999999999</v>
      </c>
      <c r="BO1168" s="372">
        <v>16.971</v>
      </c>
      <c r="BP1168" s="372">
        <v>17.853000000000002</v>
      </c>
      <c r="BQ1168" s="372">
        <v>18.459</v>
      </c>
      <c r="BR1168" s="372">
        <v>19.678999999999998</v>
      </c>
      <c r="BS1168" s="372">
        <v>22.03</v>
      </c>
    </row>
    <row r="1169" spans="1:71" x14ac:dyDescent="0.2">
      <c r="A1169" s="265">
        <f t="shared" si="549"/>
        <v>14.513</v>
      </c>
      <c r="B1169" s="265">
        <f t="shared" si="550"/>
        <v>13.3355</v>
      </c>
      <c r="C1169" s="265">
        <f t="shared" si="527"/>
        <v>15.8185</v>
      </c>
      <c r="D1169" s="265">
        <f t="shared" si="551"/>
        <v>1167</v>
      </c>
      <c r="E1169" s="373">
        <f t="shared" si="552"/>
        <v>38.340862422997944</v>
      </c>
      <c r="F1169" s="373">
        <f t="shared" si="553"/>
        <v>3.1950718685831623</v>
      </c>
      <c r="G1169" s="373">
        <f t="shared" si="554"/>
        <v>47.340862422997944</v>
      </c>
      <c r="H1169" s="374">
        <f t="shared" si="555"/>
        <v>0.99857348559320946</v>
      </c>
      <c r="I1169" s="374">
        <f t="shared" si="528"/>
        <v>0.97850842712182207</v>
      </c>
      <c r="J1169" s="374">
        <f t="shared" si="529"/>
        <v>0.98130365981176393</v>
      </c>
      <c r="K1169" s="265" cm="1">
        <f t="array" ref="K1169">$G1169^gamma_drug4/($G1169^gamma_drug4+(AGE_50_drug4+9)^gamma_drug4)</f>
        <v>1</v>
      </c>
      <c r="L1169" s="264">
        <f t="shared" si="530"/>
        <v>1167</v>
      </c>
      <c r="M1169" s="264">
        <f t="shared" si="531"/>
        <v>-0.20080000000000001</v>
      </c>
      <c r="N1169" s="264">
        <f t="shared" si="532"/>
        <v>14.513300000000001</v>
      </c>
      <c r="O1169" s="264">
        <f t="shared" si="533"/>
        <v>0.12661500000000001</v>
      </c>
      <c r="P1169" s="264">
        <f t="shared" si="534"/>
        <v>9.9615000000000009</v>
      </c>
      <c r="Q1169" s="264">
        <f t="shared" si="535"/>
        <v>10.904499999999999</v>
      </c>
      <c r="R1169" s="264">
        <f t="shared" si="536"/>
        <v>11.503499999999999</v>
      </c>
      <c r="S1169" s="264">
        <f t="shared" si="537"/>
        <v>11.837</v>
      </c>
      <c r="T1169" s="264">
        <f t="shared" si="538"/>
        <v>12.373000000000001</v>
      </c>
      <c r="U1169" s="264">
        <f t="shared" si="539"/>
        <v>12.7515</v>
      </c>
      <c r="V1169" s="264">
        <f t="shared" si="540"/>
        <v>13.3355</v>
      </c>
      <c r="W1169" s="264">
        <f t="shared" si="541"/>
        <v>14.513</v>
      </c>
      <c r="X1169" s="264">
        <f t="shared" si="542"/>
        <v>15.8185</v>
      </c>
      <c r="Y1169" s="264">
        <f t="shared" si="543"/>
        <v>16.577999999999999</v>
      </c>
      <c r="Z1169" s="264">
        <f t="shared" si="544"/>
        <v>17.116999999999997</v>
      </c>
      <c r="AA1169" s="264">
        <f t="shared" si="545"/>
        <v>17.956499999999998</v>
      </c>
      <c r="AB1169" s="264">
        <f t="shared" si="546"/>
        <v>18.528500000000001</v>
      </c>
      <c r="AC1169" s="264">
        <f t="shared" si="547"/>
        <v>19.670999999999999</v>
      </c>
      <c r="AD1169" s="264">
        <f t="shared" si="548"/>
        <v>21.837000000000003</v>
      </c>
      <c r="AF1169" s="266">
        <v>1167</v>
      </c>
      <c r="AG1169" s="266">
        <v>-7.8200000000000006E-2</v>
      </c>
      <c r="AH1169" s="266">
        <v>14.7362</v>
      </c>
      <c r="AI1169" s="266">
        <v>0.12238</v>
      </c>
      <c r="AJ1169" s="266">
        <v>10.151</v>
      </c>
      <c r="AK1169" s="266">
        <v>11.12</v>
      </c>
      <c r="AL1169" s="266">
        <v>11.73</v>
      </c>
      <c r="AM1169" s="266">
        <v>12.068</v>
      </c>
      <c r="AN1169" s="266">
        <v>12.609</v>
      </c>
      <c r="AO1169" s="266">
        <v>12.989000000000001</v>
      </c>
      <c r="AP1169" s="266">
        <v>13.571999999999999</v>
      </c>
      <c r="AQ1169" s="266">
        <v>14.736000000000001</v>
      </c>
      <c r="AR1169" s="266">
        <v>16.007999999999999</v>
      </c>
      <c r="AS1169" s="266">
        <v>16.739999999999998</v>
      </c>
      <c r="AT1169" s="266">
        <v>17.254999999999999</v>
      </c>
      <c r="AU1169" s="266">
        <v>18.050999999999998</v>
      </c>
      <c r="AV1169" s="266">
        <v>18.588999999999999</v>
      </c>
      <c r="AW1169" s="266">
        <v>19.652999999999999</v>
      </c>
      <c r="AX1169" s="266">
        <v>21.632000000000001</v>
      </c>
      <c r="BA1169" s="372">
        <v>1167</v>
      </c>
      <c r="BB1169" s="372">
        <v>-0.32340000000000002</v>
      </c>
      <c r="BC1169" s="372">
        <v>14.2904</v>
      </c>
      <c r="BD1169" s="372">
        <v>0.13084999999999999</v>
      </c>
      <c r="BE1169" s="372">
        <v>9.7720000000000002</v>
      </c>
      <c r="BF1169" s="372">
        <v>10.689</v>
      </c>
      <c r="BG1169" s="372">
        <v>11.276999999999999</v>
      </c>
      <c r="BH1169" s="372">
        <v>11.606</v>
      </c>
      <c r="BI1169" s="372">
        <v>12.137</v>
      </c>
      <c r="BJ1169" s="372">
        <v>12.513999999999999</v>
      </c>
      <c r="BK1169" s="372">
        <v>13.099</v>
      </c>
      <c r="BL1169" s="372">
        <v>14.29</v>
      </c>
      <c r="BM1169" s="372">
        <v>15.629</v>
      </c>
      <c r="BN1169" s="372">
        <v>16.416</v>
      </c>
      <c r="BO1169" s="372">
        <v>16.978999999999999</v>
      </c>
      <c r="BP1169" s="372">
        <v>17.861999999999998</v>
      </c>
      <c r="BQ1169" s="372">
        <v>18.468</v>
      </c>
      <c r="BR1169" s="372">
        <v>19.689</v>
      </c>
      <c r="BS1169" s="372">
        <v>22.042000000000002</v>
      </c>
    </row>
    <row r="1170" spans="1:71" x14ac:dyDescent="0.2">
      <c r="A1170" s="265">
        <f t="shared" si="549"/>
        <v>14.519500000000001</v>
      </c>
      <c r="B1170" s="265">
        <f t="shared" si="550"/>
        <v>13.341000000000001</v>
      </c>
      <c r="C1170" s="265">
        <f t="shared" si="527"/>
        <v>15.8255</v>
      </c>
      <c r="D1170" s="265">
        <f t="shared" si="551"/>
        <v>1168</v>
      </c>
      <c r="E1170" s="373">
        <f t="shared" si="552"/>
        <v>38.373716632443532</v>
      </c>
      <c r="F1170" s="373">
        <f t="shared" si="553"/>
        <v>3.1978097193702943</v>
      </c>
      <c r="G1170" s="373">
        <f t="shared" si="554"/>
        <v>47.373716632443532</v>
      </c>
      <c r="H1170" s="374">
        <f t="shared" si="555"/>
        <v>0.99857777795549785</v>
      </c>
      <c r="I1170" s="374">
        <f t="shared" si="528"/>
        <v>0.97855244291961474</v>
      </c>
      <c r="J1170" s="374">
        <f t="shared" si="529"/>
        <v>0.9813367242067772</v>
      </c>
      <c r="K1170" s="265" cm="1">
        <f t="array" ref="K1170">$G1170^gamma_drug4/($G1170^gamma_drug4+(AGE_50_drug4+9)^gamma_drug4)</f>
        <v>1</v>
      </c>
      <c r="L1170" s="264">
        <f t="shared" si="530"/>
        <v>1168</v>
      </c>
      <c r="M1170" s="264">
        <f t="shared" si="531"/>
        <v>-0.2009</v>
      </c>
      <c r="N1170" s="264">
        <f t="shared" si="532"/>
        <v>14.51915</v>
      </c>
      <c r="O1170" s="264">
        <f t="shared" si="533"/>
        <v>0.12662999999999999</v>
      </c>
      <c r="P1170" s="264">
        <f t="shared" si="534"/>
        <v>9.9654999999999987</v>
      </c>
      <c r="Q1170" s="264">
        <f t="shared" si="535"/>
        <v>10.909000000000001</v>
      </c>
      <c r="R1170" s="264">
        <f t="shared" si="536"/>
        <v>11.5085</v>
      </c>
      <c r="S1170" s="264">
        <f t="shared" si="537"/>
        <v>11.842000000000001</v>
      </c>
      <c r="T1170" s="264">
        <f t="shared" si="538"/>
        <v>12.378</v>
      </c>
      <c r="U1170" s="264">
        <f t="shared" si="539"/>
        <v>12.756499999999999</v>
      </c>
      <c r="V1170" s="264">
        <f t="shared" si="540"/>
        <v>13.341000000000001</v>
      </c>
      <c r="W1170" s="264">
        <f t="shared" si="541"/>
        <v>14.519500000000001</v>
      </c>
      <c r="X1170" s="264">
        <f t="shared" si="542"/>
        <v>15.8255</v>
      </c>
      <c r="Y1170" s="264">
        <f t="shared" si="543"/>
        <v>16.585000000000001</v>
      </c>
      <c r="Z1170" s="264">
        <f t="shared" si="544"/>
        <v>17.124499999999998</v>
      </c>
      <c r="AA1170" s="264">
        <f t="shared" si="545"/>
        <v>17.963999999999999</v>
      </c>
      <c r="AB1170" s="264">
        <f t="shared" si="546"/>
        <v>18.5365</v>
      </c>
      <c r="AC1170" s="264">
        <f t="shared" si="547"/>
        <v>19.679500000000001</v>
      </c>
      <c r="AD1170" s="264">
        <f t="shared" si="548"/>
        <v>21.847000000000001</v>
      </c>
      <c r="AF1170" s="266">
        <v>1168</v>
      </c>
      <c r="AG1170" s="266">
        <v>-7.8299999999999995E-2</v>
      </c>
      <c r="AH1170" s="266">
        <v>14.7417</v>
      </c>
      <c r="AI1170" s="266">
        <v>0.12239</v>
      </c>
      <c r="AJ1170" s="266">
        <v>10.154999999999999</v>
      </c>
      <c r="AK1170" s="266">
        <v>11.124000000000001</v>
      </c>
      <c r="AL1170" s="266">
        <v>11.734999999999999</v>
      </c>
      <c r="AM1170" s="266">
        <v>12.073</v>
      </c>
      <c r="AN1170" s="266">
        <v>12.614000000000001</v>
      </c>
      <c r="AO1170" s="266">
        <v>12.994</v>
      </c>
      <c r="AP1170" s="266">
        <v>13.577</v>
      </c>
      <c r="AQ1170" s="266">
        <v>14.742000000000001</v>
      </c>
      <c r="AR1170" s="266">
        <v>16.015000000000001</v>
      </c>
      <c r="AS1170" s="266">
        <v>16.745999999999999</v>
      </c>
      <c r="AT1170" s="266">
        <v>17.262</v>
      </c>
      <c r="AU1170" s="266">
        <v>18.058</v>
      </c>
      <c r="AV1170" s="266">
        <v>18.596</v>
      </c>
      <c r="AW1170" s="266">
        <v>19.661000000000001</v>
      </c>
      <c r="AX1170" s="266">
        <v>21.640999999999998</v>
      </c>
      <c r="BA1170" s="372">
        <v>1168</v>
      </c>
      <c r="BB1170" s="372">
        <v>-0.32350000000000001</v>
      </c>
      <c r="BC1170" s="372">
        <v>14.2966</v>
      </c>
      <c r="BD1170" s="372">
        <v>0.13086999999999999</v>
      </c>
      <c r="BE1170" s="372">
        <v>9.7759999999999998</v>
      </c>
      <c r="BF1170" s="372">
        <v>10.694000000000001</v>
      </c>
      <c r="BG1170" s="372">
        <v>11.282</v>
      </c>
      <c r="BH1170" s="372">
        <v>11.611000000000001</v>
      </c>
      <c r="BI1170" s="372">
        <v>12.141999999999999</v>
      </c>
      <c r="BJ1170" s="372">
        <v>12.519</v>
      </c>
      <c r="BK1170" s="372">
        <v>13.105</v>
      </c>
      <c r="BL1170" s="372">
        <v>14.297000000000001</v>
      </c>
      <c r="BM1170" s="372">
        <v>15.635999999999999</v>
      </c>
      <c r="BN1170" s="372">
        <v>16.423999999999999</v>
      </c>
      <c r="BO1170" s="372">
        <v>16.986999999999998</v>
      </c>
      <c r="BP1170" s="372">
        <v>17.87</v>
      </c>
      <c r="BQ1170" s="372">
        <v>18.477</v>
      </c>
      <c r="BR1170" s="372">
        <v>19.698</v>
      </c>
      <c r="BS1170" s="372">
        <v>22.053000000000001</v>
      </c>
    </row>
    <row r="1171" spans="1:71" x14ac:dyDescent="0.2">
      <c r="A1171" s="265">
        <f t="shared" si="549"/>
        <v>14.525</v>
      </c>
      <c r="B1171" s="265">
        <f t="shared" si="550"/>
        <v>13.346</v>
      </c>
      <c r="C1171" s="265">
        <f t="shared" si="527"/>
        <v>15.832000000000001</v>
      </c>
      <c r="D1171" s="265">
        <f t="shared" si="551"/>
        <v>1169</v>
      </c>
      <c r="E1171" s="373">
        <f t="shared" si="552"/>
        <v>38.406570841889121</v>
      </c>
      <c r="F1171" s="373">
        <f t="shared" si="553"/>
        <v>3.2005475701574264</v>
      </c>
      <c r="G1171" s="373">
        <f t="shared" si="554"/>
        <v>47.406570841889121</v>
      </c>
      <c r="H1171" s="374">
        <f t="shared" si="555"/>
        <v>0.99858205445809645</v>
      </c>
      <c r="I1171" s="374">
        <f t="shared" si="528"/>
        <v>0.97859634011948782</v>
      </c>
      <c r="J1171" s="374">
        <f t="shared" si="529"/>
        <v>0.98136970837473181</v>
      </c>
      <c r="K1171" s="265" cm="1">
        <f t="array" ref="K1171">$G1171^gamma_drug4/($G1171^gamma_drug4+(AGE_50_drug4+9)^gamma_drug4)</f>
        <v>1</v>
      </c>
      <c r="L1171" s="264">
        <f t="shared" si="530"/>
        <v>1169</v>
      </c>
      <c r="M1171" s="264">
        <f t="shared" si="531"/>
        <v>-0.20100000000000001</v>
      </c>
      <c r="N1171" s="264">
        <f t="shared" si="532"/>
        <v>14.524999999999999</v>
      </c>
      <c r="O1171" s="264">
        <f t="shared" si="533"/>
        <v>0.12665499999999999</v>
      </c>
      <c r="P1171" s="264">
        <f t="shared" si="534"/>
        <v>9.9689999999999994</v>
      </c>
      <c r="Q1171" s="264">
        <f t="shared" si="535"/>
        <v>10.913</v>
      </c>
      <c r="R1171" s="264">
        <f t="shared" si="536"/>
        <v>11.512499999999999</v>
      </c>
      <c r="S1171" s="264">
        <f t="shared" si="537"/>
        <v>11.846</v>
      </c>
      <c r="T1171" s="264">
        <f t="shared" si="538"/>
        <v>12.3825</v>
      </c>
      <c r="U1171" s="264">
        <f t="shared" si="539"/>
        <v>12.760999999999999</v>
      </c>
      <c r="V1171" s="264">
        <f t="shared" si="540"/>
        <v>13.346</v>
      </c>
      <c r="W1171" s="264">
        <f t="shared" si="541"/>
        <v>14.525</v>
      </c>
      <c r="X1171" s="264">
        <f t="shared" si="542"/>
        <v>15.832000000000001</v>
      </c>
      <c r="Y1171" s="264">
        <f t="shared" si="543"/>
        <v>16.591999999999999</v>
      </c>
      <c r="Z1171" s="264">
        <f t="shared" si="544"/>
        <v>17.131999999999998</v>
      </c>
      <c r="AA1171" s="264">
        <f t="shared" si="545"/>
        <v>17.9725</v>
      </c>
      <c r="AB1171" s="264">
        <f t="shared" si="546"/>
        <v>18.545000000000002</v>
      </c>
      <c r="AC1171" s="264">
        <f t="shared" si="547"/>
        <v>19.688499999999998</v>
      </c>
      <c r="AD1171" s="264">
        <f t="shared" si="548"/>
        <v>21.858000000000001</v>
      </c>
      <c r="AF1171" s="266">
        <v>1169</v>
      </c>
      <c r="AG1171" s="266">
        <v>-7.85E-2</v>
      </c>
      <c r="AH1171" s="266">
        <v>14.747199999999999</v>
      </c>
      <c r="AI1171" s="266">
        <v>0.12241</v>
      </c>
      <c r="AJ1171" s="266">
        <v>10.157999999999999</v>
      </c>
      <c r="AK1171" s="266">
        <v>11.128</v>
      </c>
      <c r="AL1171" s="266">
        <v>11.739000000000001</v>
      </c>
      <c r="AM1171" s="266">
        <v>12.077</v>
      </c>
      <c r="AN1171" s="266">
        <v>12.618</v>
      </c>
      <c r="AO1171" s="266">
        <v>12.997999999999999</v>
      </c>
      <c r="AP1171" s="266">
        <v>13.582000000000001</v>
      </c>
      <c r="AQ1171" s="266">
        <v>14.747</v>
      </c>
      <c r="AR1171" s="266">
        <v>16.021000000000001</v>
      </c>
      <c r="AS1171" s="266">
        <v>16.753</v>
      </c>
      <c r="AT1171" s="266">
        <v>17.268999999999998</v>
      </c>
      <c r="AU1171" s="266">
        <v>18.065999999999999</v>
      </c>
      <c r="AV1171" s="266">
        <v>18.603999999999999</v>
      </c>
      <c r="AW1171" s="266">
        <v>19.669</v>
      </c>
      <c r="AX1171" s="266">
        <v>21.651</v>
      </c>
      <c r="BA1171" s="372">
        <v>1169</v>
      </c>
      <c r="BB1171" s="372">
        <v>-0.32350000000000001</v>
      </c>
      <c r="BC1171" s="372">
        <v>14.3028</v>
      </c>
      <c r="BD1171" s="372">
        <v>0.13089999999999999</v>
      </c>
      <c r="BE1171" s="372">
        <v>9.7799999999999994</v>
      </c>
      <c r="BF1171" s="372">
        <v>10.698</v>
      </c>
      <c r="BG1171" s="372">
        <v>11.286</v>
      </c>
      <c r="BH1171" s="372">
        <v>11.615</v>
      </c>
      <c r="BI1171" s="372">
        <v>12.147</v>
      </c>
      <c r="BJ1171" s="372">
        <v>12.523999999999999</v>
      </c>
      <c r="BK1171" s="372">
        <v>13.11</v>
      </c>
      <c r="BL1171" s="372">
        <v>14.303000000000001</v>
      </c>
      <c r="BM1171" s="372">
        <v>15.643000000000001</v>
      </c>
      <c r="BN1171" s="372">
        <v>16.431000000000001</v>
      </c>
      <c r="BO1171" s="372">
        <v>16.995000000000001</v>
      </c>
      <c r="BP1171" s="372">
        <v>17.879000000000001</v>
      </c>
      <c r="BQ1171" s="372">
        <v>18.486000000000001</v>
      </c>
      <c r="BR1171" s="372">
        <v>19.707999999999998</v>
      </c>
      <c r="BS1171" s="372">
        <v>22.065000000000001</v>
      </c>
    </row>
    <row r="1172" spans="1:71" x14ac:dyDescent="0.2">
      <c r="A1172" s="265">
        <f t="shared" si="549"/>
        <v>14.530999999999999</v>
      </c>
      <c r="B1172" s="265">
        <f t="shared" si="550"/>
        <v>13.3515</v>
      </c>
      <c r="C1172" s="265">
        <f t="shared" si="527"/>
        <v>15.8385</v>
      </c>
      <c r="D1172" s="265">
        <f t="shared" si="551"/>
        <v>1170</v>
      </c>
      <c r="E1172" s="373">
        <f t="shared" si="552"/>
        <v>38.439425051334702</v>
      </c>
      <c r="F1172" s="373">
        <f t="shared" si="553"/>
        <v>3.2032854209445585</v>
      </c>
      <c r="G1172" s="373">
        <f t="shared" si="554"/>
        <v>47.439425051334702</v>
      </c>
      <c r="H1172" s="374">
        <f t="shared" si="555"/>
        <v>0.99858631517042529</v>
      </c>
      <c r="I1172" s="374">
        <f t="shared" si="528"/>
        <v>0.97864011911481175</v>
      </c>
      <c r="J1172" s="374">
        <f t="shared" si="529"/>
        <v>0.98140261256177619</v>
      </c>
      <c r="K1172" s="265" cm="1">
        <f t="array" ref="K1172">$G1172^gamma_drug4/($G1172^gamma_drug4+(AGE_50_drug4+9)^gamma_drug4)</f>
        <v>1</v>
      </c>
      <c r="L1172" s="264">
        <f t="shared" si="530"/>
        <v>1170</v>
      </c>
      <c r="M1172" s="264">
        <f t="shared" si="531"/>
        <v>-0.2011</v>
      </c>
      <c r="N1172" s="264">
        <f t="shared" si="532"/>
        <v>14.530799999999999</v>
      </c>
      <c r="O1172" s="264">
        <f t="shared" si="533"/>
        <v>0.12667500000000001</v>
      </c>
      <c r="P1172" s="264">
        <f t="shared" si="534"/>
        <v>9.9719999999999995</v>
      </c>
      <c r="Q1172" s="264">
        <f t="shared" si="535"/>
        <v>10.916499999999999</v>
      </c>
      <c r="R1172" s="264">
        <f t="shared" si="536"/>
        <v>11.516999999999999</v>
      </c>
      <c r="S1172" s="264">
        <f t="shared" si="537"/>
        <v>11.8505</v>
      </c>
      <c r="T1172" s="264">
        <f t="shared" si="538"/>
        <v>12.387499999999999</v>
      </c>
      <c r="U1172" s="264">
        <f t="shared" si="539"/>
        <v>12.766500000000001</v>
      </c>
      <c r="V1172" s="264">
        <f t="shared" si="540"/>
        <v>13.3515</v>
      </c>
      <c r="W1172" s="264">
        <f t="shared" si="541"/>
        <v>14.530999999999999</v>
      </c>
      <c r="X1172" s="264">
        <f t="shared" si="542"/>
        <v>15.8385</v>
      </c>
      <c r="Y1172" s="264">
        <f t="shared" si="543"/>
        <v>16.599</v>
      </c>
      <c r="Z1172" s="264">
        <f t="shared" si="544"/>
        <v>17.139499999999998</v>
      </c>
      <c r="AA1172" s="264">
        <f t="shared" si="545"/>
        <v>17.98</v>
      </c>
      <c r="AB1172" s="264">
        <f t="shared" si="546"/>
        <v>18.5535</v>
      </c>
      <c r="AC1172" s="264">
        <f t="shared" si="547"/>
        <v>19.698</v>
      </c>
      <c r="AD1172" s="264">
        <f t="shared" si="548"/>
        <v>21.868500000000001</v>
      </c>
      <c r="AF1172" s="266">
        <v>1170</v>
      </c>
      <c r="AG1172" s="266">
        <v>-7.8600000000000003E-2</v>
      </c>
      <c r="AH1172" s="266">
        <v>14.752700000000001</v>
      </c>
      <c r="AI1172" s="266">
        <v>0.12243</v>
      </c>
      <c r="AJ1172" s="266">
        <v>10.161</v>
      </c>
      <c r="AK1172" s="266">
        <v>11.131</v>
      </c>
      <c r="AL1172" s="266">
        <v>11.743</v>
      </c>
      <c r="AM1172" s="266">
        <v>12.081</v>
      </c>
      <c r="AN1172" s="266">
        <v>12.622999999999999</v>
      </c>
      <c r="AO1172" s="266">
        <v>13.003</v>
      </c>
      <c r="AP1172" s="266">
        <v>13.587</v>
      </c>
      <c r="AQ1172" s="266">
        <v>14.753</v>
      </c>
      <c r="AR1172" s="266">
        <v>16.027000000000001</v>
      </c>
      <c r="AS1172" s="266">
        <v>16.759</v>
      </c>
      <c r="AT1172" s="266">
        <v>17.276</v>
      </c>
      <c r="AU1172" s="266">
        <v>18.073</v>
      </c>
      <c r="AV1172" s="266">
        <v>18.611999999999998</v>
      </c>
      <c r="AW1172" s="266">
        <v>19.678000000000001</v>
      </c>
      <c r="AX1172" s="266">
        <v>21.661000000000001</v>
      </c>
      <c r="BA1172" s="372">
        <v>1170</v>
      </c>
      <c r="BB1172" s="372">
        <v>-0.3236</v>
      </c>
      <c r="BC1172" s="372">
        <v>14.3089</v>
      </c>
      <c r="BD1172" s="372">
        <v>0.13092000000000001</v>
      </c>
      <c r="BE1172" s="372">
        <v>9.7829999999999995</v>
      </c>
      <c r="BF1172" s="372">
        <v>10.702</v>
      </c>
      <c r="BG1172" s="372">
        <v>11.291</v>
      </c>
      <c r="BH1172" s="372">
        <v>11.62</v>
      </c>
      <c r="BI1172" s="372">
        <v>12.151999999999999</v>
      </c>
      <c r="BJ1172" s="372">
        <v>12.53</v>
      </c>
      <c r="BK1172" s="372">
        <v>13.116</v>
      </c>
      <c r="BL1172" s="372">
        <v>14.308999999999999</v>
      </c>
      <c r="BM1172" s="372">
        <v>15.65</v>
      </c>
      <c r="BN1172" s="372">
        <v>16.439</v>
      </c>
      <c r="BO1172" s="372">
        <v>17.003</v>
      </c>
      <c r="BP1172" s="372">
        <v>17.887</v>
      </c>
      <c r="BQ1172" s="372">
        <v>18.495000000000001</v>
      </c>
      <c r="BR1172" s="372">
        <v>19.718</v>
      </c>
      <c r="BS1172" s="372">
        <v>22.076000000000001</v>
      </c>
    </row>
    <row r="1173" spans="1:71" x14ac:dyDescent="0.2">
      <c r="A1173" s="265">
        <f t="shared" si="549"/>
        <v>14.5365</v>
      </c>
      <c r="B1173" s="265">
        <f t="shared" si="550"/>
        <v>13.3565</v>
      </c>
      <c r="C1173" s="265">
        <f t="shared" si="527"/>
        <v>15.845000000000001</v>
      </c>
      <c r="D1173" s="265">
        <f t="shared" si="551"/>
        <v>1171</v>
      </c>
      <c r="E1173" s="373">
        <f t="shared" si="552"/>
        <v>38.47227926078029</v>
      </c>
      <c r="F1173" s="373">
        <f t="shared" si="553"/>
        <v>3.2060232717316905</v>
      </c>
      <c r="G1173" s="373">
        <f t="shared" si="554"/>
        <v>47.47227926078029</v>
      </c>
      <c r="H1173" s="374">
        <f t="shared" si="555"/>
        <v>0.99859056016155334</v>
      </c>
      <c r="I1173" s="374">
        <f t="shared" si="528"/>
        <v>0.97868378029741965</v>
      </c>
      <c r="J1173" s="374">
        <f t="shared" si="529"/>
        <v>0.98143543701315006</v>
      </c>
      <c r="K1173" s="265" cm="1">
        <f t="array" ref="K1173">$G1173^gamma_drug4/($G1173^gamma_drug4+(AGE_50_drug4+9)^gamma_drug4)</f>
        <v>1</v>
      </c>
      <c r="L1173" s="264">
        <f t="shared" si="530"/>
        <v>1171</v>
      </c>
      <c r="M1173" s="264">
        <f t="shared" si="531"/>
        <v>-0.20115</v>
      </c>
      <c r="N1173" s="264">
        <f t="shared" si="532"/>
        <v>14.53665</v>
      </c>
      <c r="O1173" s="264">
        <f t="shared" si="533"/>
        <v>0.126695</v>
      </c>
      <c r="P1173" s="264">
        <f t="shared" si="534"/>
        <v>9.9759999999999991</v>
      </c>
      <c r="Q1173" s="264">
        <f t="shared" si="535"/>
        <v>10.920500000000001</v>
      </c>
      <c r="R1173" s="264">
        <f t="shared" si="536"/>
        <v>11.521000000000001</v>
      </c>
      <c r="S1173" s="264">
        <f t="shared" si="537"/>
        <v>11.854500000000002</v>
      </c>
      <c r="T1173" s="264">
        <f t="shared" si="538"/>
        <v>12.391999999999999</v>
      </c>
      <c r="U1173" s="264">
        <f t="shared" si="539"/>
        <v>12.7715</v>
      </c>
      <c r="V1173" s="264">
        <f t="shared" si="540"/>
        <v>13.3565</v>
      </c>
      <c r="W1173" s="264">
        <f t="shared" si="541"/>
        <v>14.5365</v>
      </c>
      <c r="X1173" s="264">
        <f t="shared" si="542"/>
        <v>15.845000000000001</v>
      </c>
      <c r="Y1173" s="264">
        <f t="shared" si="543"/>
        <v>16.606000000000002</v>
      </c>
      <c r="Z1173" s="264">
        <f t="shared" si="544"/>
        <v>17.1465</v>
      </c>
      <c r="AA1173" s="264">
        <f t="shared" si="545"/>
        <v>17.988</v>
      </c>
      <c r="AB1173" s="264">
        <f t="shared" si="546"/>
        <v>18.561500000000002</v>
      </c>
      <c r="AC1173" s="264">
        <f t="shared" si="547"/>
        <v>19.706499999999998</v>
      </c>
      <c r="AD1173" s="264">
        <f t="shared" si="548"/>
        <v>21.879000000000001</v>
      </c>
      <c r="AF1173" s="266">
        <v>1171</v>
      </c>
      <c r="AG1173" s="266">
        <v>-7.8700000000000006E-2</v>
      </c>
      <c r="AH1173" s="266">
        <v>14.7582</v>
      </c>
      <c r="AI1173" s="266">
        <v>0.12243999999999999</v>
      </c>
      <c r="AJ1173" s="266">
        <v>10.164999999999999</v>
      </c>
      <c r="AK1173" s="266">
        <v>11.135</v>
      </c>
      <c r="AL1173" s="266">
        <v>11.747</v>
      </c>
      <c r="AM1173" s="266">
        <v>12.085000000000001</v>
      </c>
      <c r="AN1173" s="266">
        <v>12.627000000000001</v>
      </c>
      <c r="AO1173" s="266">
        <v>13.007999999999999</v>
      </c>
      <c r="AP1173" s="266">
        <v>13.592000000000001</v>
      </c>
      <c r="AQ1173" s="266">
        <v>14.757999999999999</v>
      </c>
      <c r="AR1173" s="266">
        <v>16.033000000000001</v>
      </c>
      <c r="AS1173" s="266">
        <v>16.765999999999998</v>
      </c>
      <c r="AT1173" s="266">
        <v>17.282</v>
      </c>
      <c r="AU1173" s="266">
        <v>18.079999999999998</v>
      </c>
      <c r="AV1173" s="266">
        <v>18.619</v>
      </c>
      <c r="AW1173" s="266">
        <v>19.684999999999999</v>
      </c>
      <c r="AX1173" s="266">
        <v>21.67</v>
      </c>
      <c r="BA1173" s="372">
        <v>1171</v>
      </c>
      <c r="BB1173" s="372">
        <v>-0.3236</v>
      </c>
      <c r="BC1173" s="372">
        <v>14.315099999999999</v>
      </c>
      <c r="BD1173" s="372">
        <v>0.13095000000000001</v>
      </c>
      <c r="BE1173" s="372">
        <v>9.7870000000000008</v>
      </c>
      <c r="BF1173" s="372">
        <v>10.706</v>
      </c>
      <c r="BG1173" s="372">
        <v>11.295</v>
      </c>
      <c r="BH1173" s="372">
        <v>11.624000000000001</v>
      </c>
      <c r="BI1173" s="372">
        <v>12.157</v>
      </c>
      <c r="BJ1173" s="372">
        <v>12.535</v>
      </c>
      <c r="BK1173" s="372">
        <v>13.121</v>
      </c>
      <c r="BL1173" s="372">
        <v>14.315</v>
      </c>
      <c r="BM1173" s="372">
        <v>15.657</v>
      </c>
      <c r="BN1173" s="372">
        <v>16.446000000000002</v>
      </c>
      <c r="BO1173" s="372">
        <v>17.010999999999999</v>
      </c>
      <c r="BP1173" s="372">
        <v>17.896000000000001</v>
      </c>
      <c r="BQ1173" s="372">
        <v>18.504000000000001</v>
      </c>
      <c r="BR1173" s="372">
        <v>19.728000000000002</v>
      </c>
      <c r="BS1173" s="372">
        <v>22.088000000000001</v>
      </c>
    </row>
    <row r="1174" spans="1:71" x14ac:dyDescent="0.2">
      <c r="A1174" s="265">
        <f t="shared" si="549"/>
        <v>14.5425</v>
      </c>
      <c r="B1174" s="265">
        <f t="shared" si="550"/>
        <v>13.362</v>
      </c>
      <c r="C1174" s="265">
        <f t="shared" si="527"/>
        <v>15.851500000000001</v>
      </c>
      <c r="D1174" s="265">
        <f t="shared" si="551"/>
        <v>1172</v>
      </c>
      <c r="E1174" s="373">
        <f t="shared" si="552"/>
        <v>38.505133470225871</v>
      </c>
      <c r="F1174" s="373">
        <f t="shared" si="553"/>
        <v>3.2087611225188226</v>
      </c>
      <c r="G1174" s="373">
        <f t="shared" si="554"/>
        <v>47.505133470225871</v>
      </c>
      <c r="H1174" s="374">
        <f t="shared" si="555"/>
        <v>0.99859478950020064</v>
      </c>
      <c r="I1174" s="374">
        <f t="shared" si="528"/>
        <v>0.97872732405761376</v>
      </c>
      <c r="J1174" s="374">
        <f t="shared" si="529"/>
        <v>0.98146818197318886</v>
      </c>
      <c r="K1174" s="265" cm="1">
        <f t="array" ref="K1174">$G1174^gamma_drug4/($G1174^gamma_drug4+(AGE_50_drug4+9)^gamma_drug4)</f>
        <v>1</v>
      </c>
      <c r="L1174" s="264">
        <f t="shared" si="530"/>
        <v>1172</v>
      </c>
      <c r="M1174" s="264">
        <f t="shared" si="531"/>
        <v>-0.20124999999999998</v>
      </c>
      <c r="N1174" s="264">
        <f t="shared" si="532"/>
        <v>14.5425</v>
      </c>
      <c r="O1174" s="264">
        <f t="shared" si="533"/>
        <v>0.12671499999999999</v>
      </c>
      <c r="P1174" s="264">
        <f t="shared" si="534"/>
        <v>9.9794999999999998</v>
      </c>
      <c r="Q1174" s="264">
        <f t="shared" si="535"/>
        <v>10.9245</v>
      </c>
      <c r="R1174" s="264">
        <f t="shared" si="536"/>
        <v>11.524999999999999</v>
      </c>
      <c r="S1174" s="264">
        <f t="shared" si="537"/>
        <v>11.859</v>
      </c>
      <c r="T1174" s="264">
        <f t="shared" si="538"/>
        <v>12.397</v>
      </c>
      <c r="U1174" s="264">
        <f t="shared" si="539"/>
        <v>12.776</v>
      </c>
      <c r="V1174" s="264">
        <f t="shared" si="540"/>
        <v>13.362</v>
      </c>
      <c r="W1174" s="264">
        <f t="shared" si="541"/>
        <v>14.5425</v>
      </c>
      <c r="X1174" s="264">
        <f t="shared" si="542"/>
        <v>15.851500000000001</v>
      </c>
      <c r="Y1174" s="264">
        <f t="shared" si="543"/>
        <v>16.613</v>
      </c>
      <c r="Z1174" s="264">
        <f t="shared" si="544"/>
        <v>17.154</v>
      </c>
      <c r="AA1174" s="264">
        <f t="shared" si="545"/>
        <v>17.996000000000002</v>
      </c>
      <c r="AB1174" s="264">
        <f t="shared" si="546"/>
        <v>18.57</v>
      </c>
      <c r="AC1174" s="264">
        <f t="shared" si="547"/>
        <v>19.716000000000001</v>
      </c>
      <c r="AD1174" s="264">
        <f t="shared" si="548"/>
        <v>21.889499999999998</v>
      </c>
      <c r="AF1174" s="266">
        <v>1172</v>
      </c>
      <c r="AG1174" s="266">
        <v>-7.8799999999999995E-2</v>
      </c>
      <c r="AH1174" s="266">
        <v>14.7637</v>
      </c>
      <c r="AI1174" s="266">
        <v>0.12246</v>
      </c>
      <c r="AJ1174" s="266">
        <v>10.167999999999999</v>
      </c>
      <c r="AK1174" s="266">
        <v>11.138999999999999</v>
      </c>
      <c r="AL1174" s="266">
        <v>11.750999999999999</v>
      </c>
      <c r="AM1174" s="266">
        <v>12.089</v>
      </c>
      <c r="AN1174" s="266">
        <v>12.632</v>
      </c>
      <c r="AO1174" s="266">
        <v>13.012</v>
      </c>
      <c r="AP1174" s="266">
        <v>13.597</v>
      </c>
      <c r="AQ1174" s="266">
        <v>14.763999999999999</v>
      </c>
      <c r="AR1174" s="266">
        <v>16.039000000000001</v>
      </c>
      <c r="AS1174" s="266">
        <v>16.771999999999998</v>
      </c>
      <c r="AT1174" s="266">
        <v>17.289000000000001</v>
      </c>
      <c r="AU1174" s="266">
        <v>18.087</v>
      </c>
      <c r="AV1174" s="266">
        <v>18.626999999999999</v>
      </c>
      <c r="AW1174" s="266">
        <v>19.693999999999999</v>
      </c>
      <c r="AX1174" s="266">
        <v>21.678999999999998</v>
      </c>
      <c r="BA1174" s="372">
        <v>1172</v>
      </c>
      <c r="BB1174" s="372">
        <v>-0.32369999999999999</v>
      </c>
      <c r="BC1174" s="372">
        <v>14.321300000000001</v>
      </c>
      <c r="BD1174" s="372">
        <v>0.13097</v>
      </c>
      <c r="BE1174" s="372">
        <v>9.7910000000000004</v>
      </c>
      <c r="BF1174" s="372">
        <v>10.71</v>
      </c>
      <c r="BG1174" s="372">
        <v>11.298999999999999</v>
      </c>
      <c r="BH1174" s="372">
        <v>11.629</v>
      </c>
      <c r="BI1174" s="372">
        <v>12.162000000000001</v>
      </c>
      <c r="BJ1174" s="372">
        <v>12.54</v>
      </c>
      <c r="BK1174" s="372">
        <v>13.127000000000001</v>
      </c>
      <c r="BL1174" s="372">
        <v>14.321</v>
      </c>
      <c r="BM1174" s="372">
        <v>15.664</v>
      </c>
      <c r="BN1174" s="372">
        <v>16.454000000000001</v>
      </c>
      <c r="BO1174" s="372">
        <v>17.018999999999998</v>
      </c>
      <c r="BP1174" s="372">
        <v>17.905000000000001</v>
      </c>
      <c r="BQ1174" s="372">
        <v>18.513000000000002</v>
      </c>
      <c r="BR1174" s="372">
        <v>19.738</v>
      </c>
      <c r="BS1174" s="372">
        <v>22.1</v>
      </c>
    </row>
    <row r="1175" spans="1:71" x14ac:dyDescent="0.2">
      <c r="A1175" s="265">
        <f t="shared" si="549"/>
        <v>14.548</v>
      </c>
      <c r="B1175" s="265">
        <f t="shared" si="550"/>
        <v>13.367000000000001</v>
      </c>
      <c r="C1175" s="265">
        <f t="shared" si="527"/>
        <v>15.858000000000001</v>
      </c>
      <c r="D1175" s="265">
        <f t="shared" si="551"/>
        <v>1173</v>
      </c>
      <c r="E1175" s="373">
        <f t="shared" si="552"/>
        <v>38.53798767967146</v>
      </c>
      <c r="F1175" s="373">
        <f t="shared" si="553"/>
        <v>3.2114989733059547</v>
      </c>
      <c r="G1175" s="373">
        <f t="shared" si="554"/>
        <v>47.53798767967146</v>
      </c>
      <c r="H1175" s="374">
        <f t="shared" si="555"/>
        <v>0.99859900325474049</v>
      </c>
      <c r="I1175" s="374">
        <f t="shared" si="528"/>
        <v>0.97877075078417208</v>
      </c>
      <c r="J1175" s="374">
        <f t="shared" si="529"/>
        <v>0.98150084768532675</v>
      </c>
      <c r="K1175" s="265" cm="1">
        <f t="array" ref="K1175">$G1175^gamma_drug4/($G1175^gamma_drug4+(AGE_50_drug4+9)^gamma_drug4)</f>
        <v>1</v>
      </c>
      <c r="L1175" s="264">
        <f t="shared" si="530"/>
        <v>1173</v>
      </c>
      <c r="M1175" s="264">
        <f t="shared" si="531"/>
        <v>-0.20135</v>
      </c>
      <c r="N1175" s="264">
        <f t="shared" si="532"/>
        <v>14.548300000000001</v>
      </c>
      <c r="O1175" s="264">
        <f t="shared" si="533"/>
        <v>0.12673499999999999</v>
      </c>
      <c r="P1175" s="264">
        <f t="shared" si="534"/>
        <v>9.9830000000000005</v>
      </c>
      <c r="Q1175" s="264">
        <f t="shared" si="535"/>
        <v>10.9285</v>
      </c>
      <c r="R1175" s="264">
        <f t="shared" si="536"/>
        <v>11.529500000000001</v>
      </c>
      <c r="S1175" s="264">
        <f t="shared" si="537"/>
        <v>11.864000000000001</v>
      </c>
      <c r="T1175" s="264">
        <f t="shared" si="538"/>
        <v>12.401499999999999</v>
      </c>
      <c r="U1175" s="264">
        <f t="shared" si="539"/>
        <v>12.780999999999999</v>
      </c>
      <c r="V1175" s="264">
        <f t="shared" si="540"/>
        <v>13.367000000000001</v>
      </c>
      <c r="W1175" s="264">
        <f t="shared" si="541"/>
        <v>14.548</v>
      </c>
      <c r="X1175" s="264">
        <f t="shared" si="542"/>
        <v>15.858000000000001</v>
      </c>
      <c r="Y1175" s="264">
        <f t="shared" si="543"/>
        <v>16.619999999999997</v>
      </c>
      <c r="Z1175" s="264">
        <f t="shared" si="544"/>
        <v>17.1615</v>
      </c>
      <c r="AA1175" s="264">
        <f t="shared" si="545"/>
        <v>18.003999999999998</v>
      </c>
      <c r="AB1175" s="264">
        <f t="shared" si="546"/>
        <v>18.578000000000003</v>
      </c>
      <c r="AC1175" s="264">
        <f t="shared" si="547"/>
        <v>19.724499999999999</v>
      </c>
      <c r="AD1175" s="264">
        <f t="shared" si="548"/>
        <v>21.9</v>
      </c>
      <c r="AF1175" s="266">
        <v>1173</v>
      </c>
      <c r="AG1175" s="266">
        <v>-7.9000000000000001E-2</v>
      </c>
      <c r="AH1175" s="266">
        <v>14.7692</v>
      </c>
      <c r="AI1175" s="266">
        <v>0.12248000000000001</v>
      </c>
      <c r="AJ1175" s="266">
        <v>10.172000000000001</v>
      </c>
      <c r="AK1175" s="266">
        <v>11.143000000000001</v>
      </c>
      <c r="AL1175" s="266">
        <v>11.755000000000001</v>
      </c>
      <c r="AM1175" s="266">
        <v>12.093999999999999</v>
      </c>
      <c r="AN1175" s="266">
        <v>12.635999999999999</v>
      </c>
      <c r="AO1175" s="266">
        <v>13.016999999999999</v>
      </c>
      <c r="AP1175" s="266">
        <v>13.602</v>
      </c>
      <c r="AQ1175" s="266">
        <v>14.769</v>
      </c>
      <c r="AR1175" s="266">
        <v>16.045000000000002</v>
      </c>
      <c r="AS1175" s="266">
        <v>16.779</v>
      </c>
      <c r="AT1175" s="266">
        <v>17.295999999999999</v>
      </c>
      <c r="AU1175" s="266">
        <v>18.094999999999999</v>
      </c>
      <c r="AV1175" s="266">
        <v>18.635000000000002</v>
      </c>
      <c r="AW1175" s="266">
        <v>19.702000000000002</v>
      </c>
      <c r="AX1175" s="266">
        <v>21.689</v>
      </c>
      <c r="BA1175" s="372">
        <v>1173</v>
      </c>
      <c r="BB1175" s="372">
        <v>-0.32369999999999999</v>
      </c>
      <c r="BC1175" s="372">
        <v>14.327400000000001</v>
      </c>
      <c r="BD1175" s="372">
        <v>0.13099</v>
      </c>
      <c r="BE1175" s="372">
        <v>9.7940000000000005</v>
      </c>
      <c r="BF1175" s="372">
        <v>10.714</v>
      </c>
      <c r="BG1175" s="372">
        <v>11.304</v>
      </c>
      <c r="BH1175" s="372">
        <v>11.634</v>
      </c>
      <c r="BI1175" s="372">
        <v>12.167</v>
      </c>
      <c r="BJ1175" s="372">
        <v>12.545</v>
      </c>
      <c r="BK1175" s="372">
        <v>13.132</v>
      </c>
      <c r="BL1175" s="372">
        <v>14.327</v>
      </c>
      <c r="BM1175" s="372">
        <v>15.670999999999999</v>
      </c>
      <c r="BN1175" s="372">
        <v>16.460999999999999</v>
      </c>
      <c r="BO1175" s="372">
        <v>17.027000000000001</v>
      </c>
      <c r="BP1175" s="372">
        <v>17.913</v>
      </c>
      <c r="BQ1175" s="372">
        <v>18.521000000000001</v>
      </c>
      <c r="BR1175" s="372">
        <v>19.747</v>
      </c>
      <c r="BS1175" s="372">
        <v>22.111000000000001</v>
      </c>
    </row>
    <row r="1176" spans="1:71" x14ac:dyDescent="0.2">
      <c r="A1176" s="265">
        <f t="shared" si="549"/>
        <v>14.554500000000001</v>
      </c>
      <c r="B1176" s="265">
        <f t="shared" si="550"/>
        <v>13.372499999999999</v>
      </c>
      <c r="C1176" s="265">
        <f t="shared" si="527"/>
        <v>15.865</v>
      </c>
      <c r="D1176" s="265">
        <f t="shared" si="551"/>
        <v>1174</v>
      </c>
      <c r="E1176" s="373">
        <f t="shared" si="552"/>
        <v>38.570841889117041</v>
      </c>
      <c r="F1176" s="373">
        <f t="shared" si="553"/>
        <v>3.2142368240930868</v>
      </c>
      <c r="G1176" s="373">
        <f t="shared" si="554"/>
        <v>47.570841889117041</v>
      </c>
      <c r="H1176" s="374">
        <f t="shared" si="555"/>
        <v>0.99860320149320125</v>
      </c>
      <c r="I1176" s="374">
        <f t="shared" si="528"/>
        <v>0.97881406086435552</v>
      </c>
      <c r="J1176" s="374">
        <f t="shared" si="529"/>
        <v>0.9815334343921015</v>
      </c>
      <c r="K1176" s="265" cm="1">
        <f t="array" ref="K1176">$G1176^gamma_drug4/($G1176^gamma_drug4+(AGE_50_drug4+9)^gamma_drug4)</f>
        <v>1</v>
      </c>
      <c r="L1176" s="264">
        <f t="shared" si="530"/>
        <v>1174</v>
      </c>
      <c r="M1176" s="264">
        <f t="shared" si="531"/>
        <v>-0.2014</v>
      </c>
      <c r="N1176" s="264">
        <f t="shared" si="532"/>
        <v>14.55415</v>
      </c>
      <c r="O1176" s="264">
        <f t="shared" si="533"/>
        <v>0.12675500000000001</v>
      </c>
      <c r="P1176" s="264">
        <f t="shared" si="534"/>
        <v>9.9864999999999995</v>
      </c>
      <c r="Q1176" s="264">
        <f t="shared" si="535"/>
        <v>10.932500000000001</v>
      </c>
      <c r="R1176" s="264">
        <f t="shared" si="536"/>
        <v>11.5335</v>
      </c>
      <c r="S1176" s="264">
        <f t="shared" si="537"/>
        <v>11.868</v>
      </c>
      <c r="T1176" s="264">
        <f t="shared" si="538"/>
        <v>12.406000000000001</v>
      </c>
      <c r="U1176" s="264">
        <f t="shared" si="539"/>
        <v>12.785500000000001</v>
      </c>
      <c r="V1176" s="264">
        <f t="shared" si="540"/>
        <v>13.372499999999999</v>
      </c>
      <c r="W1176" s="264">
        <f t="shared" si="541"/>
        <v>14.554500000000001</v>
      </c>
      <c r="X1176" s="264">
        <f t="shared" si="542"/>
        <v>15.865</v>
      </c>
      <c r="Y1176" s="264">
        <f t="shared" si="543"/>
        <v>16.627000000000002</v>
      </c>
      <c r="Z1176" s="264">
        <f t="shared" si="544"/>
        <v>17.169</v>
      </c>
      <c r="AA1176" s="264">
        <f t="shared" si="545"/>
        <v>18.011499999999998</v>
      </c>
      <c r="AB1176" s="264">
        <f t="shared" si="546"/>
        <v>18.585999999999999</v>
      </c>
      <c r="AC1176" s="264">
        <f t="shared" si="547"/>
        <v>19.733499999999999</v>
      </c>
      <c r="AD1176" s="264">
        <f t="shared" si="548"/>
        <v>21.91</v>
      </c>
      <c r="AF1176" s="266">
        <v>1174</v>
      </c>
      <c r="AG1176" s="266">
        <v>-7.9100000000000004E-2</v>
      </c>
      <c r="AH1176" s="266">
        <v>14.774699999999999</v>
      </c>
      <c r="AI1176" s="266">
        <v>0.12249</v>
      </c>
      <c r="AJ1176" s="266">
        <v>10.175000000000001</v>
      </c>
      <c r="AK1176" s="266">
        <v>11.147</v>
      </c>
      <c r="AL1176" s="266">
        <v>11.759</v>
      </c>
      <c r="AM1176" s="266">
        <v>12.098000000000001</v>
      </c>
      <c r="AN1176" s="266">
        <v>12.64</v>
      </c>
      <c r="AO1176" s="266">
        <v>13.021000000000001</v>
      </c>
      <c r="AP1176" s="266">
        <v>13.606999999999999</v>
      </c>
      <c r="AQ1176" s="266">
        <v>14.775</v>
      </c>
      <c r="AR1176" s="266">
        <v>16.052</v>
      </c>
      <c r="AS1176" s="266">
        <v>16.785</v>
      </c>
      <c r="AT1176" s="266">
        <v>17.303000000000001</v>
      </c>
      <c r="AU1176" s="266">
        <v>18.102</v>
      </c>
      <c r="AV1176" s="266">
        <v>18.641999999999999</v>
      </c>
      <c r="AW1176" s="266">
        <v>19.71</v>
      </c>
      <c r="AX1176" s="266">
        <v>21.698</v>
      </c>
      <c r="BA1176" s="372">
        <v>1174</v>
      </c>
      <c r="BB1176" s="372">
        <v>-0.32369999999999999</v>
      </c>
      <c r="BC1176" s="372">
        <v>14.333600000000001</v>
      </c>
      <c r="BD1176" s="372">
        <v>0.13102</v>
      </c>
      <c r="BE1176" s="372">
        <v>9.798</v>
      </c>
      <c r="BF1176" s="372">
        <v>10.718</v>
      </c>
      <c r="BG1176" s="372">
        <v>11.308</v>
      </c>
      <c r="BH1176" s="372">
        <v>11.638</v>
      </c>
      <c r="BI1176" s="372">
        <v>12.172000000000001</v>
      </c>
      <c r="BJ1176" s="372">
        <v>12.55</v>
      </c>
      <c r="BK1176" s="372">
        <v>13.138</v>
      </c>
      <c r="BL1176" s="372">
        <v>14.334</v>
      </c>
      <c r="BM1176" s="372">
        <v>15.678000000000001</v>
      </c>
      <c r="BN1176" s="372">
        <v>16.469000000000001</v>
      </c>
      <c r="BO1176" s="372">
        <v>17.035</v>
      </c>
      <c r="BP1176" s="372">
        <v>17.920999999999999</v>
      </c>
      <c r="BQ1176" s="372">
        <v>18.53</v>
      </c>
      <c r="BR1176" s="372">
        <v>19.757000000000001</v>
      </c>
      <c r="BS1176" s="372">
        <v>22.122</v>
      </c>
    </row>
    <row r="1177" spans="1:71" x14ac:dyDescent="0.2">
      <c r="A1177" s="265">
        <f t="shared" si="549"/>
        <v>14.559999999999999</v>
      </c>
      <c r="B1177" s="265">
        <f t="shared" si="550"/>
        <v>13.377500000000001</v>
      </c>
      <c r="C1177" s="265">
        <f t="shared" si="527"/>
        <v>15.871500000000001</v>
      </c>
      <c r="D1177" s="265">
        <f t="shared" si="551"/>
        <v>1175</v>
      </c>
      <c r="E1177" s="373">
        <f t="shared" si="552"/>
        <v>38.603696098562629</v>
      </c>
      <c r="F1177" s="373">
        <f t="shared" si="553"/>
        <v>3.2169746748802188</v>
      </c>
      <c r="G1177" s="373">
        <f t="shared" si="554"/>
        <v>47.603696098562629</v>
      </c>
      <c r="H1177" s="374">
        <f t="shared" si="555"/>
        <v>0.99860738428326834</v>
      </c>
      <c r="I1177" s="374">
        <f t="shared" si="528"/>
        <v>0.97885725468391471</v>
      </c>
      <c r="J1177" s="374">
        <f t="shared" si="529"/>
        <v>0.98156594233515726</v>
      </c>
      <c r="K1177" s="265" cm="1">
        <f t="array" ref="K1177">$G1177^gamma_drug4/($G1177^gamma_drug4+(AGE_50_drug4+9)^gamma_drug4)</f>
        <v>1</v>
      </c>
      <c r="L1177" s="264">
        <f t="shared" si="530"/>
        <v>1175</v>
      </c>
      <c r="M1177" s="264">
        <f t="shared" si="531"/>
        <v>-0.20149999999999998</v>
      </c>
      <c r="N1177" s="264">
        <f t="shared" si="532"/>
        <v>14.559950000000001</v>
      </c>
      <c r="O1177" s="264">
        <f t="shared" si="533"/>
        <v>0.126775</v>
      </c>
      <c r="P1177" s="264">
        <f t="shared" si="534"/>
        <v>9.9894999999999996</v>
      </c>
      <c r="Q1177" s="264">
        <f t="shared" si="535"/>
        <v>10.936</v>
      </c>
      <c r="R1177" s="264">
        <f t="shared" si="536"/>
        <v>11.538</v>
      </c>
      <c r="S1177" s="264">
        <f t="shared" si="537"/>
        <v>11.8725</v>
      </c>
      <c r="T1177" s="264">
        <f t="shared" si="538"/>
        <v>12.410499999999999</v>
      </c>
      <c r="U1177" s="264">
        <f t="shared" si="539"/>
        <v>12.7905</v>
      </c>
      <c r="V1177" s="264">
        <f t="shared" si="540"/>
        <v>13.377500000000001</v>
      </c>
      <c r="W1177" s="264">
        <f t="shared" si="541"/>
        <v>14.559999999999999</v>
      </c>
      <c r="X1177" s="264">
        <f t="shared" si="542"/>
        <v>15.871500000000001</v>
      </c>
      <c r="Y1177" s="264">
        <f t="shared" si="543"/>
        <v>16.634</v>
      </c>
      <c r="Z1177" s="264">
        <f t="shared" si="544"/>
        <v>17.176000000000002</v>
      </c>
      <c r="AA1177" s="264">
        <f t="shared" si="545"/>
        <v>18.019500000000001</v>
      </c>
      <c r="AB1177" s="264">
        <f t="shared" si="546"/>
        <v>18.5945</v>
      </c>
      <c r="AC1177" s="264">
        <f t="shared" si="547"/>
        <v>19.7425</v>
      </c>
      <c r="AD1177" s="264">
        <f t="shared" si="548"/>
        <v>21.920999999999999</v>
      </c>
      <c r="AF1177" s="266">
        <v>1175</v>
      </c>
      <c r="AG1177" s="266">
        <v>-7.9200000000000007E-2</v>
      </c>
      <c r="AH1177" s="266">
        <v>14.780200000000001</v>
      </c>
      <c r="AI1177" s="266">
        <v>0.12250999999999999</v>
      </c>
      <c r="AJ1177" s="266">
        <v>10.178000000000001</v>
      </c>
      <c r="AK1177" s="266">
        <v>11.15</v>
      </c>
      <c r="AL1177" s="266">
        <v>11.763</v>
      </c>
      <c r="AM1177" s="266">
        <v>12.102</v>
      </c>
      <c r="AN1177" s="266">
        <v>12.645</v>
      </c>
      <c r="AO1177" s="266">
        <v>13.026</v>
      </c>
      <c r="AP1177" s="266">
        <v>13.612</v>
      </c>
      <c r="AQ1177" s="266">
        <v>14.78</v>
      </c>
      <c r="AR1177" s="266">
        <v>16.058</v>
      </c>
      <c r="AS1177" s="266">
        <v>16.792000000000002</v>
      </c>
      <c r="AT1177" s="266">
        <v>17.309999999999999</v>
      </c>
      <c r="AU1177" s="266">
        <v>18.109000000000002</v>
      </c>
      <c r="AV1177" s="266">
        <v>18.649999999999999</v>
      </c>
      <c r="AW1177" s="266">
        <v>19.718</v>
      </c>
      <c r="AX1177" s="266">
        <v>21.707999999999998</v>
      </c>
      <c r="BA1177" s="372">
        <v>1175</v>
      </c>
      <c r="BB1177" s="372">
        <v>-0.32379999999999998</v>
      </c>
      <c r="BC1177" s="372">
        <v>14.339700000000001</v>
      </c>
      <c r="BD1177" s="372">
        <v>0.13103999999999999</v>
      </c>
      <c r="BE1177" s="372">
        <v>9.8010000000000002</v>
      </c>
      <c r="BF1177" s="372">
        <v>10.722</v>
      </c>
      <c r="BG1177" s="372">
        <v>11.313000000000001</v>
      </c>
      <c r="BH1177" s="372">
        <v>11.643000000000001</v>
      </c>
      <c r="BI1177" s="372">
        <v>12.176</v>
      </c>
      <c r="BJ1177" s="372">
        <v>12.555</v>
      </c>
      <c r="BK1177" s="372">
        <v>13.143000000000001</v>
      </c>
      <c r="BL1177" s="372">
        <v>14.34</v>
      </c>
      <c r="BM1177" s="372">
        <v>15.685</v>
      </c>
      <c r="BN1177" s="372">
        <v>16.475999999999999</v>
      </c>
      <c r="BO1177" s="372">
        <v>17.042000000000002</v>
      </c>
      <c r="BP1177" s="372">
        <v>17.93</v>
      </c>
      <c r="BQ1177" s="372">
        <v>18.539000000000001</v>
      </c>
      <c r="BR1177" s="372">
        <v>19.766999999999999</v>
      </c>
      <c r="BS1177" s="372">
        <v>22.134</v>
      </c>
    </row>
    <row r="1178" spans="1:71" x14ac:dyDescent="0.2">
      <c r="A1178" s="265">
        <f t="shared" si="549"/>
        <v>14.565999999999999</v>
      </c>
      <c r="B1178" s="265">
        <f t="shared" si="550"/>
        <v>13.3825</v>
      </c>
      <c r="C1178" s="265">
        <f t="shared" si="527"/>
        <v>15.878</v>
      </c>
      <c r="D1178" s="265">
        <f t="shared" si="551"/>
        <v>1176</v>
      </c>
      <c r="E1178" s="373">
        <f t="shared" si="552"/>
        <v>38.636550308008211</v>
      </c>
      <c r="F1178" s="373">
        <f t="shared" si="553"/>
        <v>3.2197125256673513</v>
      </c>
      <c r="G1178" s="373">
        <f t="shared" si="554"/>
        <v>47.636550308008211</v>
      </c>
      <c r="H1178" s="374">
        <f t="shared" si="555"/>
        <v>0.99861155169228599</v>
      </c>
      <c r="I1178" s="374">
        <f t="shared" si="528"/>
        <v>0.97890033262709608</v>
      </c>
      <c r="J1178" s="374">
        <f t="shared" si="529"/>
        <v>0.98159837175524955</v>
      </c>
      <c r="K1178" s="265" cm="1">
        <f t="array" ref="K1178">$G1178^gamma_drug4/($G1178^gamma_drug4+(AGE_50_drug4+9)^gamma_drug4)</f>
        <v>1</v>
      </c>
      <c r="L1178" s="264">
        <f t="shared" si="530"/>
        <v>1176</v>
      </c>
      <c r="M1178" s="264">
        <f t="shared" si="531"/>
        <v>-0.2016</v>
      </c>
      <c r="N1178" s="264">
        <f t="shared" si="532"/>
        <v>14.565799999999999</v>
      </c>
      <c r="O1178" s="264">
        <f t="shared" si="533"/>
        <v>0.1268</v>
      </c>
      <c r="P1178" s="264">
        <f t="shared" si="534"/>
        <v>9.9935000000000009</v>
      </c>
      <c r="Q1178" s="264">
        <f t="shared" si="535"/>
        <v>10.940000000000001</v>
      </c>
      <c r="R1178" s="264">
        <f t="shared" si="536"/>
        <v>11.542</v>
      </c>
      <c r="S1178" s="264">
        <f t="shared" si="537"/>
        <v>11.8765</v>
      </c>
      <c r="T1178" s="264">
        <f t="shared" si="538"/>
        <v>12.414999999999999</v>
      </c>
      <c r="U1178" s="264">
        <f t="shared" si="539"/>
        <v>12.795500000000001</v>
      </c>
      <c r="V1178" s="264">
        <f t="shared" si="540"/>
        <v>13.3825</v>
      </c>
      <c r="W1178" s="264">
        <f t="shared" si="541"/>
        <v>14.565999999999999</v>
      </c>
      <c r="X1178" s="264">
        <f t="shared" si="542"/>
        <v>15.878</v>
      </c>
      <c r="Y1178" s="264">
        <f t="shared" si="543"/>
        <v>16.641500000000001</v>
      </c>
      <c r="Z1178" s="264">
        <f t="shared" si="544"/>
        <v>17.183500000000002</v>
      </c>
      <c r="AA1178" s="264">
        <f t="shared" si="545"/>
        <v>18.027999999999999</v>
      </c>
      <c r="AB1178" s="264">
        <f t="shared" si="546"/>
        <v>18.603000000000002</v>
      </c>
      <c r="AC1178" s="264">
        <f t="shared" si="547"/>
        <v>19.752000000000002</v>
      </c>
      <c r="AD1178" s="264">
        <f t="shared" si="548"/>
        <v>21.9315</v>
      </c>
      <c r="AF1178" s="266">
        <v>1176</v>
      </c>
      <c r="AG1178" s="266">
        <v>-7.9399999999999998E-2</v>
      </c>
      <c r="AH1178" s="266">
        <v>14.7857</v>
      </c>
      <c r="AI1178" s="266">
        <v>0.12253</v>
      </c>
      <c r="AJ1178" s="266">
        <v>10.182</v>
      </c>
      <c r="AK1178" s="266">
        <v>11.154</v>
      </c>
      <c r="AL1178" s="266">
        <v>11.766999999999999</v>
      </c>
      <c r="AM1178" s="266">
        <v>12.106</v>
      </c>
      <c r="AN1178" s="266">
        <v>12.648999999999999</v>
      </c>
      <c r="AO1178" s="266">
        <v>13.031000000000001</v>
      </c>
      <c r="AP1178" s="266">
        <v>13.617000000000001</v>
      </c>
      <c r="AQ1178" s="266">
        <v>14.786</v>
      </c>
      <c r="AR1178" s="266">
        <v>16.064</v>
      </c>
      <c r="AS1178" s="266">
        <v>16.798999999999999</v>
      </c>
      <c r="AT1178" s="266">
        <v>17.317</v>
      </c>
      <c r="AU1178" s="266">
        <v>18.117000000000001</v>
      </c>
      <c r="AV1178" s="266">
        <v>18.658000000000001</v>
      </c>
      <c r="AW1178" s="266">
        <v>19.727</v>
      </c>
      <c r="AX1178" s="266">
        <v>21.716999999999999</v>
      </c>
      <c r="BA1178" s="372">
        <v>1176</v>
      </c>
      <c r="BB1178" s="372">
        <v>-0.32379999999999998</v>
      </c>
      <c r="BC1178" s="372">
        <v>14.3459</v>
      </c>
      <c r="BD1178" s="372">
        <v>0.13106999999999999</v>
      </c>
      <c r="BE1178" s="372">
        <v>9.8049999999999997</v>
      </c>
      <c r="BF1178" s="372">
        <v>10.726000000000001</v>
      </c>
      <c r="BG1178" s="372">
        <v>11.317</v>
      </c>
      <c r="BH1178" s="372">
        <v>11.647</v>
      </c>
      <c r="BI1178" s="372">
        <v>12.180999999999999</v>
      </c>
      <c r="BJ1178" s="372">
        <v>12.56</v>
      </c>
      <c r="BK1178" s="372">
        <v>13.148</v>
      </c>
      <c r="BL1178" s="372">
        <v>14.346</v>
      </c>
      <c r="BM1178" s="372">
        <v>15.692</v>
      </c>
      <c r="BN1178" s="372">
        <v>16.484000000000002</v>
      </c>
      <c r="BO1178" s="372">
        <v>17.05</v>
      </c>
      <c r="BP1178" s="372">
        <v>17.939</v>
      </c>
      <c r="BQ1178" s="372">
        <v>18.547999999999998</v>
      </c>
      <c r="BR1178" s="372">
        <v>19.777000000000001</v>
      </c>
      <c r="BS1178" s="372">
        <v>22.146000000000001</v>
      </c>
    </row>
    <row r="1179" spans="1:71" x14ac:dyDescent="0.2">
      <c r="A1179" s="265">
        <f t="shared" si="549"/>
        <v>14.5715</v>
      </c>
      <c r="B1179" s="265">
        <f t="shared" si="550"/>
        <v>13.388</v>
      </c>
      <c r="C1179" s="265">
        <f t="shared" si="527"/>
        <v>15.884499999999999</v>
      </c>
      <c r="D1179" s="265">
        <f t="shared" si="551"/>
        <v>1177</v>
      </c>
      <c r="E1179" s="373">
        <f t="shared" si="552"/>
        <v>38.669404517453799</v>
      </c>
      <c r="F1179" s="373">
        <f t="shared" si="553"/>
        <v>3.2224503764544834</v>
      </c>
      <c r="G1179" s="373">
        <f t="shared" si="554"/>
        <v>47.669404517453799</v>
      </c>
      <c r="H1179" s="374">
        <f t="shared" si="555"/>
        <v>0.9986157037872595</v>
      </c>
      <c r="I1179" s="374">
        <f t="shared" si="528"/>
        <v>0.97894329507664968</v>
      </c>
      <c r="J1179" s="374">
        <f t="shared" si="529"/>
        <v>0.98163072289224795</v>
      </c>
      <c r="K1179" s="265" cm="1">
        <f t="array" ref="K1179">$G1179^gamma_drug4/($G1179^gamma_drug4+(AGE_50_drug4+9)^gamma_drug4)</f>
        <v>1</v>
      </c>
      <c r="L1179" s="264">
        <f t="shared" si="530"/>
        <v>1177</v>
      </c>
      <c r="M1179" s="264">
        <f t="shared" si="531"/>
        <v>-0.20170000000000002</v>
      </c>
      <c r="N1179" s="264">
        <f t="shared" si="532"/>
        <v>14.57165</v>
      </c>
      <c r="O1179" s="264">
        <f t="shared" si="533"/>
        <v>0.12681500000000001</v>
      </c>
      <c r="P1179" s="264">
        <f t="shared" si="534"/>
        <v>9.9969999999999999</v>
      </c>
      <c r="Q1179" s="264">
        <f t="shared" si="535"/>
        <v>10.943999999999999</v>
      </c>
      <c r="R1179" s="264">
        <f t="shared" si="536"/>
        <v>11.545999999999999</v>
      </c>
      <c r="S1179" s="264">
        <f t="shared" si="537"/>
        <v>11.881</v>
      </c>
      <c r="T1179" s="264">
        <f t="shared" si="538"/>
        <v>12.42</v>
      </c>
      <c r="U1179" s="264">
        <f t="shared" si="539"/>
        <v>12.8</v>
      </c>
      <c r="V1179" s="264">
        <f t="shared" si="540"/>
        <v>13.388</v>
      </c>
      <c r="W1179" s="264">
        <f t="shared" si="541"/>
        <v>14.5715</v>
      </c>
      <c r="X1179" s="264">
        <f t="shared" si="542"/>
        <v>15.884499999999999</v>
      </c>
      <c r="Y1179" s="264">
        <f t="shared" si="543"/>
        <v>16.648</v>
      </c>
      <c r="Z1179" s="264">
        <f t="shared" si="544"/>
        <v>17.1905</v>
      </c>
      <c r="AA1179" s="264">
        <f t="shared" si="545"/>
        <v>18.035499999999999</v>
      </c>
      <c r="AB1179" s="264">
        <f t="shared" si="546"/>
        <v>18.610999999999997</v>
      </c>
      <c r="AC1179" s="264">
        <f t="shared" si="547"/>
        <v>19.7605</v>
      </c>
      <c r="AD1179" s="264">
        <f t="shared" si="548"/>
        <v>21.941499999999998</v>
      </c>
      <c r="AF1179" s="266">
        <v>1177</v>
      </c>
      <c r="AG1179" s="266">
        <v>-7.9500000000000001E-2</v>
      </c>
      <c r="AH1179" s="266">
        <v>14.7912</v>
      </c>
      <c r="AI1179" s="266">
        <v>0.12254</v>
      </c>
      <c r="AJ1179" s="266">
        <v>10.185</v>
      </c>
      <c r="AK1179" s="266">
        <v>11.157999999999999</v>
      </c>
      <c r="AL1179" s="266">
        <v>11.771000000000001</v>
      </c>
      <c r="AM1179" s="266">
        <v>12.11</v>
      </c>
      <c r="AN1179" s="266">
        <v>12.654</v>
      </c>
      <c r="AO1179" s="266">
        <v>13.035</v>
      </c>
      <c r="AP1179" s="266">
        <v>13.622</v>
      </c>
      <c r="AQ1179" s="266">
        <v>14.791</v>
      </c>
      <c r="AR1179" s="266">
        <v>16.07</v>
      </c>
      <c r="AS1179" s="266">
        <v>16.805</v>
      </c>
      <c r="AT1179" s="266">
        <v>17.323</v>
      </c>
      <c r="AU1179" s="266">
        <v>18.123999999999999</v>
      </c>
      <c r="AV1179" s="266">
        <v>18.664999999999999</v>
      </c>
      <c r="AW1179" s="266">
        <v>19.734999999999999</v>
      </c>
      <c r="AX1179" s="266">
        <v>21.725999999999999</v>
      </c>
      <c r="BA1179" s="372">
        <v>1177</v>
      </c>
      <c r="BB1179" s="372">
        <v>-0.32390000000000002</v>
      </c>
      <c r="BC1179" s="372">
        <v>14.3521</v>
      </c>
      <c r="BD1179" s="372">
        <v>0.13109000000000001</v>
      </c>
      <c r="BE1179" s="372">
        <v>9.8089999999999993</v>
      </c>
      <c r="BF1179" s="372">
        <v>10.73</v>
      </c>
      <c r="BG1179" s="372">
        <v>11.321</v>
      </c>
      <c r="BH1179" s="372">
        <v>11.651999999999999</v>
      </c>
      <c r="BI1179" s="372">
        <v>12.186</v>
      </c>
      <c r="BJ1179" s="372">
        <v>12.565</v>
      </c>
      <c r="BK1179" s="372">
        <v>13.154</v>
      </c>
      <c r="BL1179" s="372">
        <v>14.352</v>
      </c>
      <c r="BM1179" s="372">
        <v>15.699</v>
      </c>
      <c r="BN1179" s="372">
        <v>16.491</v>
      </c>
      <c r="BO1179" s="372">
        <v>17.058</v>
      </c>
      <c r="BP1179" s="372">
        <v>17.946999999999999</v>
      </c>
      <c r="BQ1179" s="372">
        <v>18.556999999999999</v>
      </c>
      <c r="BR1179" s="372">
        <v>19.786000000000001</v>
      </c>
      <c r="BS1179" s="372">
        <v>22.157</v>
      </c>
    </row>
    <row r="1180" spans="1:71" x14ac:dyDescent="0.2">
      <c r="A1180" s="265">
        <f t="shared" si="549"/>
        <v>14.577500000000001</v>
      </c>
      <c r="B1180" s="265">
        <f t="shared" si="550"/>
        <v>13.3925</v>
      </c>
      <c r="C1180" s="265">
        <f t="shared" si="527"/>
        <v>15.891</v>
      </c>
      <c r="D1180" s="265">
        <f t="shared" si="551"/>
        <v>1178</v>
      </c>
      <c r="E1180" s="373">
        <f t="shared" si="552"/>
        <v>38.702258726899387</v>
      </c>
      <c r="F1180" s="373">
        <f t="shared" si="553"/>
        <v>3.2251882272416155</v>
      </c>
      <c r="G1180" s="373">
        <f t="shared" si="554"/>
        <v>47.702258726899387</v>
      </c>
      <c r="H1180" s="374">
        <f t="shared" si="555"/>
        <v>0.99861984063485731</v>
      </c>
      <c r="I1180" s="374">
        <f t="shared" si="528"/>
        <v>0.97898614241383464</v>
      </c>
      <c r="J1180" s="374">
        <f t="shared" si="529"/>
        <v>0.98166299598514073</v>
      </c>
      <c r="K1180" s="265" cm="1">
        <f t="array" ref="K1180">$G1180^gamma_drug4/($G1180^gamma_drug4+(AGE_50_drug4+9)^gamma_drug4)</f>
        <v>1</v>
      </c>
      <c r="L1180" s="264">
        <f t="shared" si="530"/>
        <v>1178</v>
      </c>
      <c r="M1180" s="264">
        <f t="shared" si="531"/>
        <v>-0.20175000000000001</v>
      </c>
      <c r="N1180" s="264">
        <f t="shared" si="532"/>
        <v>14.577449999999999</v>
      </c>
      <c r="O1180" s="264">
        <f t="shared" si="533"/>
        <v>0.12684000000000001</v>
      </c>
      <c r="P1180" s="264">
        <f t="shared" si="534"/>
        <v>10.000499999999999</v>
      </c>
      <c r="Q1180" s="264">
        <f t="shared" si="535"/>
        <v>10.948</v>
      </c>
      <c r="R1180" s="264">
        <f t="shared" si="536"/>
        <v>11.5505</v>
      </c>
      <c r="S1180" s="264">
        <f t="shared" si="537"/>
        <v>11.8855</v>
      </c>
      <c r="T1180" s="264">
        <f t="shared" si="538"/>
        <v>12.4245</v>
      </c>
      <c r="U1180" s="264">
        <f t="shared" si="539"/>
        <v>12.805</v>
      </c>
      <c r="V1180" s="264">
        <f t="shared" si="540"/>
        <v>13.3925</v>
      </c>
      <c r="W1180" s="264">
        <f t="shared" si="541"/>
        <v>14.577500000000001</v>
      </c>
      <c r="X1180" s="264">
        <f t="shared" si="542"/>
        <v>15.891</v>
      </c>
      <c r="Y1180" s="264">
        <f t="shared" si="543"/>
        <v>16.6555</v>
      </c>
      <c r="Z1180" s="264">
        <f t="shared" si="544"/>
        <v>17.198</v>
      </c>
      <c r="AA1180" s="264">
        <f t="shared" si="545"/>
        <v>18.043500000000002</v>
      </c>
      <c r="AB1180" s="264">
        <f t="shared" si="546"/>
        <v>18.619499999999999</v>
      </c>
      <c r="AC1180" s="264">
        <f t="shared" si="547"/>
        <v>19.769500000000001</v>
      </c>
      <c r="AD1180" s="264">
        <f t="shared" si="548"/>
        <v>21.952500000000001</v>
      </c>
      <c r="AF1180" s="266">
        <v>1178</v>
      </c>
      <c r="AG1180" s="266">
        <v>-7.9600000000000004E-2</v>
      </c>
      <c r="AH1180" s="266">
        <v>14.7967</v>
      </c>
      <c r="AI1180" s="266">
        <v>0.12256</v>
      </c>
      <c r="AJ1180" s="266">
        <v>10.189</v>
      </c>
      <c r="AK1180" s="266">
        <v>11.162000000000001</v>
      </c>
      <c r="AL1180" s="266">
        <v>11.775</v>
      </c>
      <c r="AM1180" s="266">
        <v>12.115</v>
      </c>
      <c r="AN1180" s="266">
        <v>12.657999999999999</v>
      </c>
      <c r="AO1180" s="266">
        <v>13.04</v>
      </c>
      <c r="AP1180" s="266">
        <v>13.625999999999999</v>
      </c>
      <c r="AQ1180" s="266">
        <v>14.797000000000001</v>
      </c>
      <c r="AR1180" s="266">
        <v>16.076000000000001</v>
      </c>
      <c r="AS1180" s="266">
        <v>16.812000000000001</v>
      </c>
      <c r="AT1180" s="266">
        <v>17.329999999999998</v>
      </c>
      <c r="AU1180" s="266">
        <v>18.131</v>
      </c>
      <c r="AV1180" s="266">
        <v>18.672999999999998</v>
      </c>
      <c r="AW1180" s="266">
        <v>19.742999999999999</v>
      </c>
      <c r="AX1180" s="266">
        <v>21.736000000000001</v>
      </c>
      <c r="BA1180" s="372">
        <v>1178</v>
      </c>
      <c r="BB1180" s="372">
        <v>-0.32390000000000002</v>
      </c>
      <c r="BC1180" s="372">
        <v>14.3582</v>
      </c>
      <c r="BD1180" s="372">
        <v>0.13111999999999999</v>
      </c>
      <c r="BE1180" s="372">
        <v>9.8119999999999994</v>
      </c>
      <c r="BF1180" s="372">
        <v>10.734</v>
      </c>
      <c r="BG1180" s="372">
        <v>11.326000000000001</v>
      </c>
      <c r="BH1180" s="372">
        <v>11.656000000000001</v>
      </c>
      <c r="BI1180" s="372">
        <v>12.191000000000001</v>
      </c>
      <c r="BJ1180" s="372">
        <v>12.57</v>
      </c>
      <c r="BK1180" s="372">
        <v>13.159000000000001</v>
      </c>
      <c r="BL1180" s="372">
        <v>14.358000000000001</v>
      </c>
      <c r="BM1180" s="372">
        <v>15.706</v>
      </c>
      <c r="BN1180" s="372">
        <v>16.498999999999999</v>
      </c>
      <c r="BO1180" s="372">
        <v>17.065999999999999</v>
      </c>
      <c r="BP1180" s="372">
        <v>17.956</v>
      </c>
      <c r="BQ1180" s="372">
        <v>18.565999999999999</v>
      </c>
      <c r="BR1180" s="372">
        <v>19.795999999999999</v>
      </c>
      <c r="BS1180" s="372">
        <v>22.169</v>
      </c>
    </row>
    <row r="1181" spans="1:71" x14ac:dyDescent="0.2">
      <c r="A1181" s="265">
        <f t="shared" si="549"/>
        <v>14.583</v>
      </c>
      <c r="B1181" s="265">
        <f t="shared" si="550"/>
        <v>13.398</v>
      </c>
      <c r="C1181" s="265">
        <f t="shared" si="527"/>
        <v>15.897500000000001</v>
      </c>
      <c r="D1181" s="265">
        <f t="shared" si="551"/>
        <v>1179</v>
      </c>
      <c r="E1181" s="373">
        <f t="shared" si="552"/>
        <v>38.735112936344969</v>
      </c>
      <c r="F1181" s="373">
        <f t="shared" si="553"/>
        <v>3.2279260780287475</v>
      </c>
      <c r="G1181" s="373">
        <f t="shared" si="554"/>
        <v>47.735112936344969</v>
      </c>
      <c r="H1181" s="374">
        <f t="shared" si="555"/>
        <v>0.99862396230141237</v>
      </c>
      <c r="I1181" s="374">
        <f t="shared" si="528"/>
        <v>0.97902887501842639</v>
      </c>
      <c r="J1181" s="374">
        <f t="shared" si="529"/>
        <v>0.98169519127203786</v>
      </c>
      <c r="K1181" s="265" cm="1">
        <f t="array" ref="K1181">$G1181^gamma_drug4/($G1181^gamma_drug4+(AGE_50_drug4+9)^gamma_drug4)</f>
        <v>1</v>
      </c>
      <c r="L1181" s="264">
        <f t="shared" si="530"/>
        <v>1179</v>
      </c>
      <c r="M1181" s="264">
        <f t="shared" si="531"/>
        <v>-0.20185</v>
      </c>
      <c r="N1181" s="264">
        <f t="shared" si="532"/>
        <v>14.583299999999999</v>
      </c>
      <c r="O1181" s="264">
        <f t="shared" si="533"/>
        <v>0.12686</v>
      </c>
      <c r="P1181" s="264">
        <f t="shared" si="534"/>
        <v>10.004000000000001</v>
      </c>
      <c r="Q1181" s="264">
        <f t="shared" si="535"/>
        <v>10.951499999999999</v>
      </c>
      <c r="R1181" s="264">
        <f t="shared" si="536"/>
        <v>11.554500000000001</v>
      </c>
      <c r="S1181" s="264">
        <f t="shared" si="537"/>
        <v>11.89</v>
      </c>
      <c r="T1181" s="264">
        <f t="shared" si="538"/>
        <v>12.429500000000001</v>
      </c>
      <c r="U1181" s="264">
        <f t="shared" si="539"/>
        <v>12.809999999999999</v>
      </c>
      <c r="V1181" s="264">
        <f t="shared" si="540"/>
        <v>13.398</v>
      </c>
      <c r="W1181" s="264">
        <f t="shared" si="541"/>
        <v>14.583</v>
      </c>
      <c r="X1181" s="264">
        <f t="shared" si="542"/>
        <v>15.897500000000001</v>
      </c>
      <c r="Y1181" s="264">
        <f t="shared" si="543"/>
        <v>16.662500000000001</v>
      </c>
      <c r="Z1181" s="264">
        <f t="shared" si="544"/>
        <v>17.205500000000001</v>
      </c>
      <c r="AA1181" s="264">
        <f t="shared" si="545"/>
        <v>18.051499999999997</v>
      </c>
      <c r="AB1181" s="264">
        <f t="shared" si="546"/>
        <v>18.627499999999998</v>
      </c>
      <c r="AC1181" s="264">
        <f t="shared" si="547"/>
        <v>19.779</v>
      </c>
      <c r="AD1181" s="264">
        <f t="shared" si="548"/>
        <v>21.963000000000001</v>
      </c>
      <c r="AF1181" s="266">
        <v>1179</v>
      </c>
      <c r="AG1181" s="266">
        <v>-7.9699999999999993E-2</v>
      </c>
      <c r="AH1181" s="266">
        <v>14.802199999999999</v>
      </c>
      <c r="AI1181" s="266">
        <v>0.12257999999999999</v>
      </c>
      <c r="AJ1181" s="266">
        <v>10.192</v>
      </c>
      <c r="AK1181" s="266">
        <v>11.164999999999999</v>
      </c>
      <c r="AL1181" s="266">
        <v>11.779</v>
      </c>
      <c r="AM1181" s="266">
        <v>12.119</v>
      </c>
      <c r="AN1181" s="266">
        <v>12.663</v>
      </c>
      <c r="AO1181" s="266">
        <v>13.045</v>
      </c>
      <c r="AP1181" s="266">
        <v>13.631</v>
      </c>
      <c r="AQ1181" s="266">
        <v>14.802</v>
      </c>
      <c r="AR1181" s="266">
        <v>16.082000000000001</v>
      </c>
      <c r="AS1181" s="266">
        <v>16.818000000000001</v>
      </c>
      <c r="AT1181" s="266">
        <v>17.337</v>
      </c>
      <c r="AU1181" s="266">
        <v>18.138999999999999</v>
      </c>
      <c r="AV1181" s="266">
        <v>18.68</v>
      </c>
      <c r="AW1181" s="266">
        <v>19.751999999999999</v>
      </c>
      <c r="AX1181" s="266">
        <v>21.745999999999999</v>
      </c>
      <c r="BA1181" s="372">
        <v>1179</v>
      </c>
      <c r="BB1181" s="372">
        <v>-0.32400000000000001</v>
      </c>
      <c r="BC1181" s="372">
        <v>14.3644</v>
      </c>
      <c r="BD1181" s="372">
        <v>0.13114000000000001</v>
      </c>
      <c r="BE1181" s="372">
        <v>9.8160000000000007</v>
      </c>
      <c r="BF1181" s="372">
        <v>10.738</v>
      </c>
      <c r="BG1181" s="372">
        <v>11.33</v>
      </c>
      <c r="BH1181" s="372">
        <v>11.661</v>
      </c>
      <c r="BI1181" s="372">
        <v>12.196</v>
      </c>
      <c r="BJ1181" s="372">
        <v>12.574999999999999</v>
      </c>
      <c r="BK1181" s="372">
        <v>13.164999999999999</v>
      </c>
      <c r="BL1181" s="372">
        <v>14.364000000000001</v>
      </c>
      <c r="BM1181" s="372">
        <v>15.712999999999999</v>
      </c>
      <c r="BN1181" s="372">
        <v>16.507000000000001</v>
      </c>
      <c r="BO1181" s="372">
        <v>17.074000000000002</v>
      </c>
      <c r="BP1181" s="372">
        <v>17.963999999999999</v>
      </c>
      <c r="BQ1181" s="372">
        <v>18.574999999999999</v>
      </c>
      <c r="BR1181" s="372">
        <v>19.806000000000001</v>
      </c>
      <c r="BS1181" s="372">
        <v>22.18</v>
      </c>
    </row>
    <row r="1182" spans="1:71" x14ac:dyDescent="0.2">
      <c r="A1182" s="265">
        <f t="shared" si="549"/>
        <v>14.589500000000001</v>
      </c>
      <c r="B1182" s="265">
        <f t="shared" si="550"/>
        <v>13.402999999999999</v>
      </c>
      <c r="C1182" s="265">
        <f t="shared" si="527"/>
        <v>15.904499999999999</v>
      </c>
      <c r="D1182" s="265">
        <f t="shared" si="551"/>
        <v>1180</v>
      </c>
      <c r="E1182" s="373">
        <f t="shared" si="552"/>
        <v>38.767967145790557</v>
      </c>
      <c r="F1182" s="373">
        <f t="shared" si="553"/>
        <v>3.2306639288158796</v>
      </c>
      <c r="G1182" s="373">
        <f t="shared" si="554"/>
        <v>47.767967145790557</v>
      </c>
      <c r="H1182" s="374">
        <f t="shared" si="555"/>
        <v>0.99862806885292454</v>
      </c>
      <c r="I1182" s="374">
        <f t="shared" si="528"/>
        <v>0.97907149326872367</v>
      </c>
      <c r="J1182" s="374">
        <f t="shared" si="529"/>
        <v>0.98172730899017591</v>
      </c>
      <c r="K1182" s="265" cm="1">
        <f t="array" ref="K1182">$G1182^gamma_drug4/($G1182^gamma_drug4+(AGE_50_drug4+9)^gamma_drug4)</f>
        <v>1</v>
      </c>
      <c r="L1182" s="264">
        <f t="shared" si="530"/>
        <v>1180</v>
      </c>
      <c r="M1182" s="264">
        <f t="shared" si="531"/>
        <v>-0.20195000000000002</v>
      </c>
      <c r="N1182" s="264">
        <f t="shared" si="532"/>
        <v>14.5891</v>
      </c>
      <c r="O1182" s="264">
        <f t="shared" si="533"/>
        <v>0.12687999999999999</v>
      </c>
      <c r="P1182" s="264">
        <f t="shared" si="534"/>
        <v>10.007000000000001</v>
      </c>
      <c r="Q1182" s="264">
        <f t="shared" si="535"/>
        <v>10.955500000000001</v>
      </c>
      <c r="R1182" s="264">
        <f t="shared" si="536"/>
        <v>11.558499999999999</v>
      </c>
      <c r="S1182" s="264">
        <f t="shared" si="537"/>
        <v>11.893999999999998</v>
      </c>
      <c r="T1182" s="264">
        <f t="shared" si="538"/>
        <v>12.434000000000001</v>
      </c>
      <c r="U1182" s="264">
        <f t="shared" si="539"/>
        <v>12.814499999999999</v>
      </c>
      <c r="V1182" s="264">
        <f t="shared" si="540"/>
        <v>13.402999999999999</v>
      </c>
      <c r="W1182" s="264">
        <f t="shared" si="541"/>
        <v>14.589500000000001</v>
      </c>
      <c r="X1182" s="264">
        <f t="shared" si="542"/>
        <v>15.904499999999999</v>
      </c>
      <c r="Y1182" s="264">
        <f t="shared" si="543"/>
        <v>16.669499999999999</v>
      </c>
      <c r="Z1182" s="264">
        <f t="shared" si="544"/>
        <v>17.213000000000001</v>
      </c>
      <c r="AA1182" s="264">
        <f t="shared" si="545"/>
        <v>18.0595</v>
      </c>
      <c r="AB1182" s="264">
        <f t="shared" si="546"/>
        <v>18.635999999999999</v>
      </c>
      <c r="AC1182" s="264">
        <f t="shared" si="547"/>
        <v>19.787500000000001</v>
      </c>
      <c r="AD1182" s="264">
        <f t="shared" si="548"/>
        <v>21.973500000000001</v>
      </c>
      <c r="AF1182" s="266">
        <v>1180</v>
      </c>
      <c r="AG1182" s="266">
        <v>-7.9899999999999999E-2</v>
      </c>
      <c r="AH1182" s="266">
        <v>14.807700000000001</v>
      </c>
      <c r="AI1182" s="266">
        <v>0.12259</v>
      </c>
      <c r="AJ1182" s="266">
        <v>10.195</v>
      </c>
      <c r="AK1182" s="266">
        <v>11.169</v>
      </c>
      <c r="AL1182" s="266">
        <v>11.782999999999999</v>
      </c>
      <c r="AM1182" s="266">
        <v>12.122999999999999</v>
      </c>
      <c r="AN1182" s="266">
        <v>12.667</v>
      </c>
      <c r="AO1182" s="266">
        <v>13.048999999999999</v>
      </c>
      <c r="AP1182" s="266">
        <v>13.635999999999999</v>
      </c>
      <c r="AQ1182" s="266">
        <v>14.808</v>
      </c>
      <c r="AR1182" s="266">
        <v>16.088999999999999</v>
      </c>
      <c r="AS1182" s="266">
        <v>16.824999999999999</v>
      </c>
      <c r="AT1182" s="266">
        <v>17.344000000000001</v>
      </c>
      <c r="AU1182" s="266">
        <v>18.146000000000001</v>
      </c>
      <c r="AV1182" s="266">
        <v>18.687999999999999</v>
      </c>
      <c r="AW1182" s="266">
        <v>19.759</v>
      </c>
      <c r="AX1182" s="266">
        <v>21.754999999999999</v>
      </c>
      <c r="BA1182" s="372">
        <v>1180</v>
      </c>
      <c r="BB1182" s="372">
        <v>-0.32400000000000001</v>
      </c>
      <c r="BC1182" s="372">
        <v>14.3705</v>
      </c>
      <c r="BD1182" s="372">
        <v>0.13117000000000001</v>
      </c>
      <c r="BE1182" s="372">
        <v>9.8190000000000008</v>
      </c>
      <c r="BF1182" s="372">
        <v>10.742000000000001</v>
      </c>
      <c r="BG1182" s="372">
        <v>11.334</v>
      </c>
      <c r="BH1182" s="372">
        <v>11.664999999999999</v>
      </c>
      <c r="BI1182" s="372">
        <v>12.201000000000001</v>
      </c>
      <c r="BJ1182" s="372">
        <v>12.58</v>
      </c>
      <c r="BK1182" s="372">
        <v>13.17</v>
      </c>
      <c r="BL1182" s="372">
        <v>14.371</v>
      </c>
      <c r="BM1182" s="372">
        <v>15.72</v>
      </c>
      <c r="BN1182" s="372">
        <v>16.513999999999999</v>
      </c>
      <c r="BO1182" s="372">
        <v>17.082000000000001</v>
      </c>
      <c r="BP1182" s="372">
        <v>17.972999999999999</v>
      </c>
      <c r="BQ1182" s="372">
        <v>18.584</v>
      </c>
      <c r="BR1182" s="372">
        <v>19.815999999999999</v>
      </c>
      <c r="BS1182" s="372">
        <v>22.192</v>
      </c>
    </row>
    <row r="1183" spans="1:71" x14ac:dyDescent="0.2">
      <c r="A1183" s="265">
        <f t="shared" si="549"/>
        <v>14.595000000000001</v>
      </c>
      <c r="B1183" s="265">
        <f t="shared" si="550"/>
        <v>13.4085</v>
      </c>
      <c r="C1183" s="265">
        <f t="shared" si="527"/>
        <v>15.911</v>
      </c>
      <c r="D1183" s="265">
        <f t="shared" si="551"/>
        <v>1181</v>
      </c>
      <c r="E1183" s="373">
        <f t="shared" si="552"/>
        <v>38.800821355236138</v>
      </c>
      <c r="F1183" s="373">
        <f t="shared" si="553"/>
        <v>3.2334017796030117</v>
      </c>
      <c r="G1183" s="373">
        <f t="shared" si="554"/>
        <v>47.800821355236138</v>
      </c>
      <c r="H1183" s="374">
        <f t="shared" si="555"/>
        <v>0.99863216035506208</v>
      </c>
      <c r="I1183" s="374">
        <f t="shared" si="528"/>
        <v>0.97911399754155393</v>
      </c>
      <c r="J1183" s="374">
        <f t="shared" si="529"/>
        <v>0.98175934937592024</v>
      </c>
      <c r="K1183" s="265" cm="1">
        <f t="array" ref="K1183">$G1183^gamma_drug4/($G1183^gamma_drug4+(AGE_50_drug4+9)^gamma_drug4)</f>
        <v>1</v>
      </c>
      <c r="L1183" s="264">
        <f t="shared" si="530"/>
        <v>1181</v>
      </c>
      <c r="M1183" s="264">
        <f t="shared" si="531"/>
        <v>-0.20205000000000001</v>
      </c>
      <c r="N1183" s="264">
        <f t="shared" si="532"/>
        <v>14.594950000000001</v>
      </c>
      <c r="O1183" s="264">
        <f t="shared" si="533"/>
        <v>0.12690000000000001</v>
      </c>
      <c r="P1183" s="264">
        <f t="shared" si="534"/>
        <v>10.010999999999999</v>
      </c>
      <c r="Q1183" s="264">
        <f t="shared" si="535"/>
        <v>10.96</v>
      </c>
      <c r="R1183" s="264">
        <f t="shared" si="536"/>
        <v>11.563000000000001</v>
      </c>
      <c r="S1183" s="264">
        <f t="shared" si="537"/>
        <v>11.8985</v>
      </c>
      <c r="T1183" s="264">
        <f t="shared" si="538"/>
        <v>12.439</v>
      </c>
      <c r="U1183" s="264">
        <f t="shared" si="539"/>
        <v>12.82</v>
      </c>
      <c r="V1183" s="264">
        <f t="shared" si="540"/>
        <v>13.4085</v>
      </c>
      <c r="W1183" s="264">
        <f t="shared" si="541"/>
        <v>14.595000000000001</v>
      </c>
      <c r="X1183" s="264">
        <f t="shared" si="542"/>
        <v>15.911</v>
      </c>
      <c r="Y1183" s="264">
        <f t="shared" si="543"/>
        <v>16.676499999999997</v>
      </c>
      <c r="Z1183" s="264">
        <f t="shared" si="544"/>
        <v>17.220500000000001</v>
      </c>
      <c r="AA1183" s="264">
        <f t="shared" si="545"/>
        <v>18.067</v>
      </c>
      <c r="AB1183" s="264">
        <f t="shared" si="546"/>
        <v>18.643999999999998</v>
      </c>
      <c r="AC1183" s="264">
        <f t="shared" si="547"/>
        <v>19.797000000000001</v>
      </c>
      <c r="AD1183" s="264">
        <f t="shared" si="548"/>
        <v>21.983499999999999</v>
      </c>
      <c r="AF1183" s="266">
        <v>1181</v>
      </c>
      <c r="AG1183" s="266">
        <v>-0.08</v>
      </c>
      <c r="AH1183" s="266">
        <v>14.8132</v>
      </c>
      <c r="AI1183" s="266">
        <v>0.12261</v>
      </c>
      <c r="AJ1183" s="266">
        <v>10.199</v>
      </c>
      <c r="AK1183" s="266">
        <v>11.173</v>
      </c>
      <c r="AL1183" s="266">
        <v>11.787000000000001</v>
      </c>
      <c r="AM1183" s="266">
        <v>12.127000000000001</v>
      </c>
      <c r="AN1183" s="266">
        <v>12.672000000000001</v>
      </c>
      <c r="AO1183" s="266">
        <v>13.054</v>
      </c>
      <c r="AP1183" s="266">
        <v>13.641</v>
      </c>
      <c r="AQ1183" s="266">
        <v>14.813000000000001</v>
      </c>
      <c r="AR1183" s="266">
        <v>16.094999999999999</v>
      </c>
      <c r="AS1183" s="266">
        <v>16.831</v>
      </c>
      <c r="AT1183" s="266">
        <v>17.350999999999999</v>
      </c>
      <c r="AU1183" s="266">
        <v>18.152999999999999</v>
      </c>
      <c r="AV1183" s="266">
        <v>18.695</v>
      </c>
      <c r="AW1183" s="266">
        <v>19.768000000000001</v>
      </c>
      <c r="AX1183" s="266">
        <v>21.763999999999999</v>
      </c>
      <c r="BA1183" s="372">
        <v>1181</v>
      </c>
      <c r="BB1183" s="372">
        <v>-0.3241</v>
      </c>
      <c r="BC1183" s="372">
        <v>14.3767</v>
      </c>
      <c r="BD1183" s="372">
        <v>0.13119</v>
      </c>
      <c r="BE1183" s="372">
        <v>9.8230000000000004</v>
      </c>
      <c r="BF1183" s="372">
        <v>10.747</v>
      </c>
      <c r="BG1183" s="372">
        <v>11.339</v>
      </c>
      <c r="BH1183" s="372">
        <v>11.67</v>
      </c>
      <c r="BI1183" s="372">
        <v>12.206</v>
      </c>
      <c r="BJ1183" s="372">
        <v>12.586</v>
      </c>
      <c r="BK1183" s="372">
        <v>13.176</v>
      </c>
      <c r="BL1183" s="372">
        <v>14.377000000000001</v>
      </c>
      <c r="BM1183" s="372">
        <v>15.727</v>
      </c>
      <c r="BN1183" s="372">
        <v>16.521999999999998</v>
      </c>
      <c r="BO1183" s="372">
        <v>17.09</v>
      </c>
      <c r="BP1183" s="372">
        <v>17.981000000000002</v>
      </c>
      <c r="BQ1183" s="372">
        <v>18.593</v>
      </c>
      <c r="BR1183" s="372">
        <v>19.826000000000001</v>
      </c>
      <c r="BS1183" s="372">
        <v>22.202999999999999</v>
      </c>
    </row>
    <row r="1184" spans="1:71" x14ac:dyDescent="0.2">
      <c r="A1184" s="265">
        <f t="shared" si="549"/>
        <v>14.600999999999999</v>
      </c>
      <c r="B1184" s="265">
        <f t="shared" si="550"/>
        <v>13.413499999999999</v>
      </c>
      <c r="C1184" s="265">
        <f t="shared" si="527"/>
        <v>15.9175</v>
      </c>
      <c r="D1184" s="265">
        <f t="shared" si="551"/>
        <v>1182</v>
      </c>
      <c r="E1184" s="373">
        <f t="shared" si="552"/>
        <v>38.833675564681727</v>
      </c>
      <c r="F1184" s="373">
        <f t="shared" si="553"/>
        <v>3.2361396303901437</v>
      </c>
      <c r="G1184" s="373">
        <f t="shared" si="554"/>
        <v>47.833675564681727</v>
      </c>
      <c r="H1184" s="374">
        <f t="shared" si="555"/>
        <v>0.99863623687316405</v>
      </c>
      <c r="I1184" s="374">
        <f t="shared" si="528"/>
        <v>0.97915638821228124</v>
      </c>
      <c r="J1184" s="374">
        <f t="shared" si="529"/>
        <v>0.98179131266476993</v>
      </c>
      <c r="K1184" s="265" cm="1">
        <f t="array" ref="K1184">$G1184^gamma_drug4/($G1184^gamma_drug4+(AGE_50_drug4+9)^gamma_drug4)</f>
        <v>1</v>
      </c>
      <c r="L1184" s="264">
        <f t="shared" si="530"/>
        <v>1182</v>
      </c>
      <c r="M1184" s="264">
        <f t="shared" si="531"/>
        <v>-0.2021</v>
      </c>
      <c r="N1184" s="264">
        <f t="shared" si="532"/>
        <v>14.6008</v>
      </c>
      <c r="O1184" s="264">
        <f t="shared" si="533"/>
        <v>0.12692500000000001</v>
      </c>
      <c r="P1184" s="264">
        <f t="shared" si="534"/>
        <v>10.013999999999999</v>
      </c>
      <c r="Q1184" s="264">
        <f t="shared" si="535"/>
        <v>10.9635</v>
      </c>
      <c r="R1184" s="264">
        <f t="shared" si="536"/>
        <v>11.567</v>
      </c>
      <c r="S1184" s="264">
        <f t="shared" si="537"/>
        <v>11.903</v>
      </c>
      <c r="T1184" s="264">
        <f t="shared" si="538"/>
        <v>12.4435</v>
      </c>
      <c r="U1184" s="264">
        <f t="shared" si="539"/>
        <v>12.8245</v>
      </c>
      <c r="V1184" s="264">
        <f t="shared" si="540"/>
        <v>13.413499999999999</v>
      </c>
      <c r="W1184" s="264">
        <f t="shared" si="541"/>
        <v>14.600999999999999</v>
      </c>
      <c r="X1184" s="264">
        <f t="shared" si="542"/>
        <v>15.9175</v>
      </c>
      <c r="Y1184" s="264">
        <f t="shared" si="543"/>
        <v>16.683500000000002</v>
      </c>
      <c r="Z1184" s="264">
        <f t="shared" si="544"/>
        <v>17.228000000000002</v>
      </c>
      <c r="AA1184" s="264">
        <f t="shared" si="545"/>
        <v>18.074999999999999</v>
      </c>
      <c r="AB1184" s="264">
        <f t="shared" si="546"/>
        <v>18.6525</v>
      </c>
      <c r="AC1184" s="264">
        <f t="shared" si="547"/>
        <v>19.805999999999997</v>
      </c>
      <c r="AD1184" s="264">
        <f t="shared" si="548"/>
        <v>21.994500000000002</v>
      </c>
      <c r="AF1184" s="266">
        <v>1182</v>
      </c>
      <c r="AG1184" s="266">
        <v>-8.0100000000000005E-2</v>
      </c>
      <c r="AH1184" s="266">
        <v>14.8187</v>
      </c>
      <c r="AI1184" s="266">
        <v>0.12263</v>
      </c>
      <c r="AJ1184" s="266">
        <v>10.202</v>
      </c>
      <c r="AK1184" s="266">
        <v>11.177</v>
      </c>
      <c r="AL1184" s="266">
        <v>11.791</v>
      </c>
      <c r="AM1184" s="266">
        <v>12.131</v>
      </c>
      <c r="AN1184" s="266">
        <v>12.676</v>
      </c>
      <c r="AO1184" s="266">
        <v>13.058</v>
      </c>
      <c r="AP1184" s="266">
        <v>13.646000000000001</v>
      </c>
      <c r="AQ1184" s="266">
        <v>14.819000000000001</v>
      </c>
      <c r="AR1184" s="266">
        <v>16.100999999999999</v>
      </c>
      <c r="AS1184" s="266">
        <v>16.838000000000001</v>
      </c>
      <c r="AT1184" s="266">
        <v>17.358000000000001</v>
      </c>
      <c r="AU1184" s="266">
        <v>18.16</v>
      </c>
      <c r="AV1184" s="266">
        <v>18.702999999999999</v>
      </c>
      <c r="AW1184" s="266">
        <v>19.776</v>
      </c>
      <c r="AX1184" s="266">
        <v>21.774000000000001</v>
      </c>
      <c r="BA1184" s="372">
        <v>1182</v>
      </c>
      <c r="BB1184" s="372">
        <v>-0.3241</v>
      </c>
      <c r="BC1184" s="372">
        <v>14.382899999999999</v>
      </c>
      <c r="BD1184" s="372">
        <v>0.13122</v>
      </c>
      <c r="BE1184" s="372">
        <v>9.8260000000000005</v>
      </c>
      <c r="BF1184" s="372">
        <v>10.75</v>
      </c>
      <c r="BG1184" s="372">
        <v>11.343</v>
      </c>
      <c r="BH1184" s="372">
        <v>11.675000000000001</v>
      </c>
      <c r="BI1184" s="372">
        <v>12.211</v>
      </c>
      <c r="BJ1184" s="372">
        <v>12.590999999999999</v>
      </c>
      <c r="BK1184" s="372">
        <v>13.180999999999999</v>
      </c>
      <c r="BL1184" s="372">
        <v>14.382999999999999</v>
      </c>
      <c r="BM1184" s="372">
        <v>15.734</v>
      </c>
      <c r="BN1184" s="372">
        <v>16.529</v>
      </c>
      <c r="BO1184" s="372">
        <v>17.097999999999999</v>
      </c>
      <c r="BP1184" s="372">
        <v>17.989999999999998</v>
      </c>
      <c r="BQ1184" s="372">
        <v>18.602</v>
      </c>
      <c r="BR1184" s="372">
        <v>19.835999999999999</v>
      </c>
      <c r="BS1184" s="372">
        <v>22.215</v>
      </c>
    </row>
    <row r="1185" spans="1:71" x14ac:dyDescent="0.2">
      <c r="A1185" s="265">
        <f t="shared" si="549"/>
        <v>14.6065</v>
      </c>
      <c r="B1185" s="265">
        <f t="shared" si="550"/>
        <v>13.4185</v>
      </c>
      <c r="C1185" s="265">
        <f t="shared" si="527"/>
        <v>15.923999999999999</v>
      </c>
      <c r="D1185" s="265">
        <f t="shared" si="551"/>
        <v>1183</v>
      </c>
      <c r="E1185" s="373">
        <f t="shared" si="552"/>
        <v>38.866529774127308</v>
      </c>
      <c r="F1185" s="373">
        <f t="shared" si="553"/>
        <v>3.2388774811772758</v>
      </c>
      <c r="G1185" s="373">
        <f t="shared" si="554"/>
        <v>47.866529774127308</v>
      </c>
      <c r="H1185" s="374">
        <f t="shared" si="555"/>
        <v>0.99864029847224178</v>
      </c>
      <c r="I1185" s="374">
        <f t="shared" si="528"/>
        <v>0.97919866565481173</v>
      </c>
      <c r="J1185" s="374">
        <f t="shared" si="529"/>
        <v>0.98182319909136118</v>
      </c>
      <c r="K1185" s="265" cm="1">
        <f t="array" ref="K1185">$G1185^gamma_drug4/($G1185^gamma_drug4+(AGE_50_drug4+9)^gamma_drug4)</f>
        <v>1</v>
      </c>
      <c r="L1185" s="264">
        <f t="shared" si="530"/>
        <v>1183</v>
      </c>
      <c r="M1185" s="264">
        <f t="shared" si="531"/>
        <v>-0.20215</v>
      </c>
      <c r="N1185" s="264">
        <f t="shared" si="532"/>
        <v>14.6066</v>
      </c>
      <c r="O1185" s="264">
        <f t="shared" si="533"/>
        <v>0.126945</v>
      </c>
      <c r="P1185" s="264">
        <f t="shared" si="534"/>
        <v>10.0175</v>
      </c>
      <c r="Q1185" s="264">
        <f t="shared" si="535"/>
        <v>10.967500000000001</v>
      </c>
      <c r="R1185" s="264">
        <f t="shared" si="536"/>
        <v>11.5715</v>
      </c>
      <c r="S1185" s="264">
        <f t="shared" si="537"/>
        <v>11.907</v>
      </c>
      <c r="T1185" s="264">
        <f t="shared" si="538"/>
        <v>12.4475</v>
      </c>
      <c r="U1185" s="264">
        <f t="shared" si="539"/>
        <v>12.829499999999999</v>
      </c>
      <c r="V1185" s="264">
        <f t="shared" si="540"/>
        <v>13.4185</v>
      </c>
      <c r="W1185" s="264">
        <f t="shared" si="541"/>
        <v>14.6065</v>
      </c>
      <c r="X1185" s="264">
        <f t="shared" si="542"/>
        <v>15.923999999999999</v>
      </c>
      <c r="Y1185" s="264">
        <f t="shared" si="543"/>
        <v>16.690999999999999</v>
      </c>
      <c r="Z1185" s="264">
        <f t="shared" si="544"/>
        <v>17.235500000000002</v>
      </c>
      <c r="AA1185" s="264">
        <f t="shared" si="545"/>
        <v>18.082999999999998</v>
      </c>
      <c r="AB1185" s="264">
        <f t="shared" si="546"/>
        <v>18.661000000000001</v>
      </c>
      <c r="AC1185" s="264">
        <f t="shared" si="547"/>
        <v>19.814999999999998</v>
      </c>
      <c r="AD1185" s="264">
        <f t="shared" si="548"/>
        <v>22.004999999999999</v>
      </c>
      <c r="AF1185" s="266">
        <v>1183</v>
      </c>
      <c r="AG1185" s="266">
        <v>-8.0199999999999994E-2</v>
      </c>
      <c r="AH1185" s="266">
        <v>14.824199999999999</v>
      </c>
      <c r="AI1185" s="266">
        <v>0.12265</v>
      </c>
      <c r="AJ1185" s="266">
        <v>10.205</v>
      </c>
      <c r="AK1185" s="266">
        <v>11.18</v>
      </c>
      <c r="AL1185" s="266">
        <v>11.795</v>
      </c>
      <c r="AM1185" s="266">
        <v>12.135</v>
      </c>
      <c r="AN1185" s="266">
        <v>12.68</v>
      </c>
      <c r="AO1185" s="266">
        <v>13.063000000000001</v>
      </c>
      <c r="AP1185" s="266">
        <v>13.651</v>
      </c>
      <c r="AQ1185" s="266">
        <v>14.824</v>
      </c>
      <c r="AR1185" s="266">
        <v>16.106999999999999</v>
      </c>
      <c r="AS1185" s="266">
        <v>16.844999999999999</v>
      </c>
      <c r="AT1185" s="266">
        <v>17.364999999999998</v>
      </c>
      <c r="AU1185" s="266">
        <v>18.167999999999999</v>
      </c>
      <c r="AV1185" s="266">
        <v>18.710999999999999</v>
      </c>
      <c r="AW1185" s="266">
        <v>19.785</v>
      </c>
      <c r="AX1185" s="266">
        <v>21.783999999999999</v>
      </c>
      <c r="BA1185" s="372">
        <v>1183</v>
      </c>
      <c r="BB1185" s="372">
        <v>-0.3241</v>
      </c>
      <c r="BC1185" s="372">
        <v>14.388999999999999</v>
      </c>
      <c r="BD1185" s="372">
        <v>0.13124</v>
      </c>
      <c r="BE1185" s="372">
        <v>9.83</v>
      </c>
      <c r="BF1185" s="372">
        <v>10.755000000000001</v>
      </c>
      <c r="BG1185" s="372">
        <v>11.348000000000001</v>
      </c>
      <c r="BH1185" s="372">
        <v>11.679</v>
      </c>
      <c r="BI1185" s="372">
        <v>12.215</v>
      </c>
      <c r="BJ1185" s="372">
        <v>12.596</v>
      </c>
      <c r="BK1185" s="372">
        <v>13.186</v>
      </c>
      <c r="BL1185" s="372">
        <v>14.388999999999999</v>
      </c>
      <c r="BM1185" s="372">
        <v>15.741</v>
      </c>
      <c r="BN1185" s="372">
        <v>16.536999999999999</v>
      </c>
      <c r="BO1185" s="372">
        <v>17.106000000000002</v>
      </c>
      <c r="BP1185" s="372">
        <v>17.998000000000001</v>
      </c>
      <c r="BQ1185" s="372">
        <v>18.611000000000001</v>
      </c>
      <c r="BR1185" s="372">
        <v>19.844999999999999</v>
      </c>
      <c r="BS1185" s="372">
        <v>22.225999999999999</v>
      </c>
    </row>
    <row r="1186" spans="1:71" x14ac:dyDescent="0.2">
      <c r="A1186" s="265">
        <f t="shared" si="549"/>
        <v>14.612500000000001</v>
      </c>
      <c r="B1186" s="265">
        <f t="shared" si="550"/>
        <v>13.423999999999999</v>
      </c>
      <c r="C1186" s="265">
        <f t="shared" si="527"/>
        <v>15.930499999999999</v>
      </c>
      <c r="D1186" s="265">
        <f t="shared" si="551"/>
        <v>1184</v>
      </c>
      <c r="E1186" s="373">
        <f t="shared" si="552"/>
        <v>38.899383983572896</v>
      </c>
      <c r="F1186" s="373">
        <f t="shared" si="553"/>
        <v>3.2416153319644079</v>
      </c>
      <c r="G1186" s="373">
        <f t="shared" si="554"/>
        <v>47.899383983572896</v>
      </c>
      <c r="H1186" s="374">
        <f t="shared" si="555"/>
        <v>0.99864434521698064</v>
      </c>
      <c r="I1186" s="374">
        <f t="shared" si="528"/>
        <v>0.97924083024160036</v>
      </c>
      <c r="J1186" s="374">
        <f t="shared" si="529"/>
        <v>0.98185500888947064</v>
      </c>
      <c r="K1186" s="265" cm="1">
        <f t="array" ref="K1186">$G1186^gamma_drug4/($G1186^gamma_drug4+(AGE_50_drug4+9)^gamma_drug4)</f>
        <v>1</v>
      </c>
      <c r="L1186" s="264">
        <f t="shared" si="530"/>
        <v>1184</v>
      </c>
      <c r="M1186" s="264">
        <f t="shared" si="531"/>
        <v>-0.20229999999999998</v>
      </c>
      <c r="N1186" s="264">
        <f t="shared" si="532"/>
        <v>14.612450000000001</v>
      </c>
      <c r="O1186" s="264">
        <f t="shared" si="533"/>
        <v>0.12696499999999999</v>
      </c>
      <c r="P1186" s="264">
        <f t="shared" si="534"/>
        <v>10.021000000000001</v>
      </c>
      <c r="Q1186" s="264">
        <f t="shared" si="535"/>
        <v>10.971499999999999</v>
      </c>
      <c r="R1186" s="264">
        <f t="shared" si="536"/>
        <v>11.5755</v>
      </c>
      <c r="S1186" s="264">
        <f t="shared" si="537"/>
        <v>11.911999999999999</v>
      </c>
      <c r="T1186" s="264">
        <f t="shared" si="538"/>
        <v>12.452500000000001</v>
      </c>
      <c r="U1186" s="264">
        <f t="shared" si="539"/>
        <v>12.8345</v>
      </c>
      <c r="V1186" s="264">
        <f t="shared" si="540"/>
        <v>13.423999999999999</v>
      </c>
      <c r="W1186" s="264">
        <f t="shared" si="541"/>
        <v>14.612500000000001</v>
      </c>
      <c r="X1186" s="264">
        <f t="shared" si="542"/>
        <v>15.930499999999999</v>
      </c>
      <c r="Y1186" s="264">
        <f t="shared" si="543"/>
        <v>16.697499999999998</v>
      </c>
      <c r="Z1186" s="264">
        <f t="shared" si="544"/>
        <v>17.2425</v>
      </c>
      <c r="AA1186" s="264">
        <f t="shared" si="545"/>
        <v>18.091000000000001</v>
      </c>
      <c r="AB1186" s="264">
        <f t="shared" si="546"/>
        <v>18.669</v>
      </c>
      <c r="AC1186" s="264">
        <f t="shared" si="547"/>
        <v>19.823999999999998</v>
      </c>
      <c r="AD1186" s="264">
        <f t="shared" si="548"/>
        <v>22.015499999999999</v>
      </c>
      <c r="AF1186" s="266">
        <v>1184</v>
      </c>
      <c r="AG1186" s="266">
        <v>-8.0399999999999999E-2</v>
      </c>
      <c r="AH1186" s="266">
        <v>14.829700000000001</v>
      </c>
      <c r="AI1186" s="266">
        <v>0.12266000000000001</v>
      </c>
      <c r="AJ1186" s="266">
        <v>10.209</v>
      </c>
      <c r="AK1186" s="266">
        <v>11.183999999999999</v>
      </c>
      <c r="AL1186" s="266">
        <v>11.798999999999999</v>
      </c>
      <c r="AM1186" s="266">
        <v>12.14</v>
      </c>
      <c r="AN1186" s="266">
        <v>12.685</v>
      </c>
      <c r="AO1186" s="266">
        <v>13.068</v>
      </c>
      <c r="AP1186" s="266">
        <v>13.656000000000001</v>
      </c>
      <c r="AQ1186" s="266">
        <v>14.83</v>
      </c>
      <c r="AR1186" s="266">
        <v>16.113</v>
      </c>
      <c r="AS1186" s="266">
        <v>16.850999999999999</v>
      </c>
      <c r="AT1186" s="266">
        <v>17.370999999999999</v>
      </c>
      <c r="AU1186" s="266">
        <v>18.175000000000001</v>
      </c>
      <c r="AV1186" s="266">
        <v>18.718</v>
      </c>
      <c r="AW1186" s="266">
        <v>19.792999999999999</v>
      </c>
      <c r="AX1186" s="266">
        <v>21.792999999999999</v>
      </c>
      <c r="BA1186" s="372">
        <v>1184</v>
      </c>
      <c r="BB1186" s="372">
        <v>-0.32419999999999999</v>
      </c>
      <c r="BC1186" s="372">
        <v>14.395200000000001</v>
      </c>
      <c r="BD1186" s="372">
        <v>0.13127</v>
      </c>
      <c r="BE1186" s="372">
        <v>9.8330000000000002</v>
      </c>
      <c r="BF1186" s="372">
        <v>10.759</v>
      </c>
      <c r="BG1186" s="372">
        <v>11.352</v>
      </c>
      <c r="BH1186" s="372">
        <v>11.683999999999999</v>
      </c>
      <c r="BI1186" s="372">
        <v>12.22</v>
      </c>
      <c r="BJ1186" s="372">
        <v>12.601000000000001</v>
      </c>
      <c r="BK1186" s="372">
        <v>13.192</v>
      </c>
      <c r="BL1186" s="372">
        <v>14.395</v>
      </c>
      <c r="BM1186" s="372">
        <v>15.747999999999999</v>
      </c>
      <c r="BN1186" s="372">
        <v>16.544</v>
      </c>
      <c r="BO1186" s="372">
        <v>17.114000000000001</v>
      </c>
      <c r="BP1186" s="372">
        <v>18.007000000000001</v>
      </c>
      <c r="BQ1186" s="372">
        <v>18.62</v>
      </c>
      <c r="BR1186" s="372">
        <v>19.855</v>
      </c>
      <c r="BS1186" s="372">
        <v>22.238</v>
      </c>
    </row>
    <row r="1187" spans="1:71" x14ac:dyDescent="0.2">
      <c r="A1187" s="265">
        <f t="shared" si="549"/>
        <v>14.618</v>
      </c>
      <c r="B1187" s="265">
        <f t="shared" si="550"/>
        <v>13.428999999999998</v>
      </c>
      <c r="C1187" s="265">
        <f t="shared" si="527"/>
        <v>15.937000000000001</v>
      </c>
      <c r="D1187" s="265">
        <f t="shared" si="551"/>
        <v>1185</v>
      </c>
      <c r="E1187" s="373">
        <f t="shared" si="552"/>
        <v>38.932238193018478</v>
      </c>
      <c r="F1187" s="373">
        <f t="shared" si="553"/>
        <v>3.2443531827515399</v>
      </c>
      <c r="G1187" s="373">
        <f t="shared" si="554"/>
        <v>47.932238193018478</v>
      </c>
      <c r="H1187" s="374">
        <f t="shared" si="555"/>
        <v>0.99864837717174237</v>
      </c>
      <c r="I1187" s="374">
        <f t="shared" si="528"/>
        <v>0.97928288234365779</v>
      </c>
      <c r="J1187" s="374">
        <f t="shared" si="529"/>
        <v>0.98188674229201944</v>
      </c>
      <c r="K1187" s="265" cm="1">
        <f t="array" ref="K1187">$G1187^gamma_drug4/($G1187^gamma_drug4+(AGE_50_drug4+9)^gamma_drug4)</f>
        <v>1</v>
      </c>
      <c r="L1187" s="264">
        <f t="shared" si="530"/>
        <v>1185</v>
      </c>
      <c r="M1187" s="264">
        <f t="shared" si="531"/>
        <v>-0.20235</v>
      </c>
      <c r="N1187" s="264">
        <f t="shared" si="532"/>
        <v>14.61825</v>
      </c>
      <c r="O1187" s="264">
        <f t="shared" si="533"/>
        <v>0.12698499999999999</v>
      </c>
      <c r="P1187" s="264">
        <f t="shared" si="534"/>
        <v>10.0245</v>
      </c>
      <c r="Q1187" s="264">
        <f t="shared" si="535"/>
        <v>10.9755</v>
      </c>
      <c r="R1187" s="264">
        <f t="shared" si="536"/>
        <v>11.579499999999999</v>
      </c>
      <c r="S1187" s="264">
        <f t="shared" si="537"/>
        <v>11.916</v>
      </c>
      <c r="T1187" s="264">
        <f t="shared" si="538"/>
        <v>12.457000000000001</v>
      </c>
      <c r="U1187" s="264">
        <f t="shared" si="539"/>
        <v>12.838999999999999</v>
      </c>
      <c r="V1187" s="264">
        <f t="shared" si="540"/>
        <v>13.428999999999998</v>
      </c>
      <c r="W1187" s="264">
        <f t="shared" si="541"/>
        <v>14.618</v>
      </c>
      <c r="X1187" s="264">
        <f t="shared" si="542"/>
        <v>15.937000000000001</v>
      </c>
      <c r="Y1187" s="264">
        <f t="shared" si="543"/>
        <v>16.704999999999998</v>
      </c>
      <c r="Z1187" s="264">
        <f t="shared" si="544"/>
        <v>17.25</v>
      </c>
      <c r="AA1187" s="264">
        <f t="shared" si="545"/>
        <v>18.098500000000001</v>
      </c>
      <c r="AB1187" s="264">
        <f t="shared" si="546"/>
        <v>18.677500000000002</v>
      </c>
      <c r="AC1187" s="264">
        <f t="shared" si="547"/>
        <v>19.832999999999998</v>
      </c>
      <c r="AD1187" s="264">
        <f t="shared" si="548"/>
        <v>22.025500000000001</v>
      </c>
      <c r="AF1187" s="266">
        <v>1185</v>
      </c>
      <c r="AG1187" s="266">
        <v>-8.0500000000000002E-2</v>
      </c>
      <c r="AH1187" s="266">
        <v>14.8352</v>
      </c>
      <c r="AI1187" s="266">
        <v>0.12268</v>
      </c>
      <c r="AJ1187" s="266">
        <v>10.212</v>
      </c>
      <c r="AK1187" s="266">
        <v>11.188000000000001</v>
      </c>
      <c r="AL1187" s="266">
        <v>11.803000000000001</v>
      </c>
      <c r="AM1187" s="266">
        <v>12.144</v>
      </c>
      <c r="AN1187" s="266">
        <v>12.689</v>
      </c>
      <c r="AO1187" s="266">
        <v>13.071999999999999</v>
      </c>
      <c r="AP1187" s="266">
        <v>13.661</v>
      </c>
      <c r="AQ1187" s="266">
        <v>14.835000000000001</v>
      </c>
      <c r="AR1187" s="266">
        <v>16.119</v>
      </c>
      <c r="AS1187" s="266">
        <v>16.858000000000001</v>
      </c>
      <c r="AT1187" s="266">
        <v>17.378</v>
      </c>
      <c r="AU1187" s="266">
        <v>18.181999999999999</v>
      </c>
      <c r="AV1187" s="266">
        <v>18.725999999999999</v>
      </c>
      <c r="AW1187" s="266">
        <v>19.800999999999998</v>
      </c>
      <c r="AX1187" s="266">
        <v>21.802</v>
      </c>
      <c r="BA1187" s="372">
        <v>1185</v>
      </c>
      <c r="BB1187" s="372">
        <v>-0.32419999999999999</v>
      </c>
      <c r="BC1187" s="372">
        <v>14.401300000000001</v>
      </c>
      <c r="BD1187" s="372">
        <v>0.13128999999999999</v>
      </c>
      <c r="BE1187" s="372">
        <v>9.8369999999999997</v>
      </c>
      <c r="BF1187" s="372">
        <v>10.763</v>
      </c>
      <c r="BG1187" s="372">
        <v>11.356</v>
      </c>
      <c r="BH1187" s="372">
        <v>11.688000000000001</v>
      </c>
      <c r="BI1187" s="372">
        <v>12.225</v>
      </c>
      <c r="BJ1187" s="372">
        <v>12.606</v>
      </c>
      <c r="BK1187" s="372">
        <v>13.196999999999999</v>
      </c>
      <c r="BL1187" s="372">
        <v>14.401</v>
      </c>
      <c r="BM1187" s="372">
        <v>15.755000000000001</v>
      </c>
      <c r="BN1187" s="372">
        <v>16.552</v>
      </c>
      <c r="BO1187" s="372">
        <v>17.122</v>
      </c>
      <c r="BP1187" s="372">
        <v>18.015000000000001</v>
      </c>
      <c r="BQ1187" s="372">
        <v>18.629000000000001</v>
      </c>
      <c r="BR1187" s="372">
        <v>19.864999999999998</v>
      </c>
      <c r="BS1187" s="372">
        <v>22.248999999999999</v>
      </c>
    </row>
    <row r="1188" spans="1:71" x14ac:dyDescent="0.2">
      <c r="A1188" s="265">
        <f t="shared" si="549"/>
        <v>14.624499999999999</v>
      </c>
      <c r="B1188" s="265">
        <f t="shared" si="550"/>
        <v>13.4345</v>
      </c>
      <c r="C1188" s="265">
        <f t="shared" si="527"/>
        <v>15.944000000000001</v>
      </c>
      <c r="D1188" s="265">
        <f t="shared" si="551"/>
        <v>1186</v>
      </c>
      <c r="E1188" s="373">
        <f t="shared" si="552"/>
        <v>38.965092402464066</v>
      </c>
      <c r="F1188" s="373">
        <f t="shared" si="553"/>
        <v>3.247091033538672</v>
      </c>
      <c r="G1188" s="373">
        <f t="shared" si="554"/>
        <v>47.965092402464066</v>
      </c>
      <c r="H1188" s="374">
        <f t="shared" si="555"/>
        <v>0.99865239440056652</v>
      </c>
      <c r="I1188" s="374">
        <f t="shared" si="528"/>
        <v>0.97932482233055596</v>
      </c>
      <c r="J1188" s="374">
        <f t="shared" si="529"/>
        <v>0.98191839953107662</v>
      </c>
      <c r="K1188" s="265" cm="1">
        <f t="array" ref="K1188">$G1188^gamma_drug4/($G1188^gamma_drug4+(AGE_50_drug4+9)^gamma_drug4)</f>
        <v>1</v>
      </c>
      <c r="L1188" s="264">
        <f t="shared" si="530"/>
        <v>1186</v>
      </c>
      <c r="M1188" s="264">
        <f t="shared" si="531"/>
        <v>-0.20244999999999999</v>
      </c>
      <c r="N1188" s="264">
        <f t="shared" si="532"/>
        <v>14.6241</v>
      </c>
      <c r="O1188" s="264">
        <f t="shared" si="533"/>
        <v>0.12701000000000001</v>
      </c>
      <c r="P1188" s="264">
        <f t="shared" si="534"/>
        <v>10.027999999999999</v>
      </c>
      <c r="Q1188" s="264">
        <f t="shared" si="535"/>
        <v>10.9795</v>
      </c>
      <c r="R1188" s="264">
        <f t="shared" si="536"/>
        <v>11.584</v>
      </c>
      <c r="S1188" s="264">
        <f t="shared" si="537"/>
        <v>11.920500000000001</v>
      </c>
      <c r="T1188" s="264">
        <f t="shared" si="538"/>
        <v>12.462</v>
      </c>
      <c r="U1188" s="264">
        <f t="shared" si="539"/>
        <v>12.844000000000001</v>
      </c>
      <c r="V1188" s="264">
        <f t="shared" si="540"/>
        <v>13.4345</v>
      </c>
      <c r="W1188" s="264">
        <f t="shared" si="541"/>
        <v>14.624499999999999</v>
      </c>
      <c r="X1188" s="264">
        <f t="shared" si="542"/>
        <v>15.944000000000001</v>
      </c>
      <c r="Y1188" s="264">
        <f t="shared" si="543"/>
        <v>16.711500000000001</v>
      </c>
      <c r="Z1188" s="264">
        <f t="shared" si="544"/>
        <v>17.2575</v>
      </c>
      <c r="AA1188" s="264">
        <f t="shared" si="545"/>
        <v>18.106999999999999</v>
      </c>
      <c r="AB1188" s="264">
        <f t="shared" si="546"/>
        <v>18.686</v>
      </c>
      <c r="AC1188" s="264">
        <f t="shared" si="547"/>
        <v>19.841999999999999</v>
      </c>
      <c r="AD1188" s="264">
        <f t="shared" si="548"/>
        <v>22.036999999999999</v>
      </c>
      <c r="AF1188" s="266">
        <v>1186</v>
      </c>
      <c r="AG1188" s="266">
        <v>-8.0600000000000005E-2</v>
      </c>
      <c r="AH1188" s="266">
        <v>14.8407</v>
      </c>
      <c r="AI1188" s="266">
        <v>0.1227</v>
      </c>
      <c r="AJ1188" s="266">
        <v>10.215</v>
      </c>
      <c r="AK1188" s="266">
        <v>11.192</v>
      </c>
      <c r="AL1188" s="266">
        <v>11.807</v>
      </c>
      <c r="AM1188" s="266">
        <v>12.148</v>
      </c>
      <c r="AN1188" s="266">
        <v>12.694000000000001</v>
      </c>
      <c r="AO1188" s="266">
        <v>13.077</v>
      </c>
      <c r="AP1188" s="266">
        <v>13.666</v>
      </c>
      <c r="AQ1188" s="266">
        <v>14.840999999999999</v>
      </c>
      <c r="AR1188" s="266">
        <v>16.126000000000001</v>
      </c>
      <c r="AS1188" s="266">
        <v>16.864000000000001</v>
      </c>
      <c r="AT1188" s="266">
        <v>17.385000000000002</v>
      </c>
      <c r="AU1188" s="266">
        <v>18.190000000000001</v>
      </c>
      <c r="AV1188" s="266">
        <v>18.734000000000002</v>
      </c>
      <c r="AW1188" s="266">
        <v>19.809000000000001</v>
      </c>
      <c r="AX1188" s="266">
        <v>21.812000000000001</v>
      </c>
      <c r="BA1188" s="372">
        <v>1186</v>
      </c>
      <c r="BB1188" s="372">
        <v>-0.32429999999999998</v>
      </c>
      <c r="BC1188" s="372">
        <v>14.407500000000001</v>
      </c>
      <c r="BD1188" s="372">
        <v>0.13131999999999999</v>
      </c>
      <c r="BE1188" s="372">
        <v>9.8409999999999993</v>
      </c>
      <c r="BF1188" s="372">
        <v>10.766999999999999</v>
      </c>
      <c r="BG1188" s="372">
        <v>11.361000000000001</v>
      </c>
      <c r="BH1188" s="372">
        <v>11.693</v>
      </c>
      <c r="BI1188" s="372">
        <v>12.23</v>
      </c>
      <c r="BJ1188" s="372">
        <v>12.611000000000001</v>
      </c>
      <c r="BK1188" s="372">
        <v>13.202999999999999</v>
      </c>
      <c r="BL1188" s="372">
        <v>14.407999999999999</v>
      </c>
      <c r="BM1188" s="372">
        <v>15.762</v>
      </c>
      <c r="BN1188" s="372">
        <v>16.559000000000001</v>
      </c>
      <c r="BO1188" s="372">
        <v>17.13</v>
      </c>
      <c r="BP1188" s="372">
        <v>18.024000000000001</v>
      </c>
      <c r="BQ1188" s="372">
        <v>18.638000000000002</v>
      </c>
      <c r="BR1188" s="372">
        <v>19.875</v>
      </c>
      <c r="BS1188" s="372">
        <v>22.262</v>
      </c>
    </row>
    <row r="1189" spans="1:71" x14ac:dyDescent="0.2">
      <c r="A1189" s="265">
        <f t="shared" si="549"/>
        <v>14.629999999999999</v>
      </c>
      <c r="B1189" s="265">
        <f t="shared" si="550"/>
        <v>13.439499999999999</v>
      </c>
      <c r="C1189" s="265">
        <f t="shared" si="527"/>
        <v>15.950500000000002</v>
      </c>
      <c r="D1189" s="265">
        <f t="shared" si="551"/>
        <v>1187</v>
      </c>
      <c r="E1189" s="373">
        <f t="shared" si="552"/>
        <v>38.997946611909654</v>
      </c>
      <c r="F1189" s="373">
        <f t="shared" si="553"/>
        <v>3.2498288843258041</v>
      </c>
      <c r="G1189" s="373">
        <f t="shared" si="554"/>
        <v>47.997946611909654</v>
      </c>
      <c r="H1189" s="374">
        <f t="shared" si="555"/>
        <v>0.99865639696717245</v>
      </c>
      <c r="I1189" s="374">
        <f t="shared" si="528"/>
        <v>0.97936665057043526</v>
      </c>
      <c r="J1189" s="374">
        <f t="shared" si="529"/>
        <v>0.981949980837863</v>
      </c>
      <c r="K1189" s="265" cm="1">
        <f t="array" ref="K1189">$G1189^gamma_drug4/($G1189^gamma_drug4+(AGE_50_drug4+9)^gamma_drug4)</f>
        <v>1</v>
      </c>
      <c r="L1189" s="264">
        <f t="shared" si="530"/>
        <v>1187</v>
      </c>
      <c r="M1189" s="264">
        <f t="shared" si="531"/>
        <v>-0.20254999999999998</v>
      </c>
      <c r="N1189" s="264">
        <f t="shared" si="532"/>
        <v>14.629899999999999</v>
      </c>
      <c r="O1189" s="264">
        <f t="shared" si="533"/>
        <v>0.127025</v>
      </c>
      <c r="P1189" s="264">
        <f t="shared" si="534"/>
        <v>10.031499999999999</v>
      </c>
      <c r="Q1189" s="264">
        <f t="shared" si="535"/>
        <v>10.983499999999999</v>
      </c>
      <c r="R1189" s="264">
        <f t="shared" si="536"/>
        <v>11.5885</v>
      </c>
      <c r="S1189" s="264">
        <f t="shared" si="537"/>
        <v>11.924499999999998</v>
      </c>
      <c r="T1189" s="264">
        <f t="shared" si="538"/>
        <v>12.4665</v>
      </c>
      <c r="U1189" s="264">
        <f t="shared" si="539"/>
        <v>12.849</v>
      </c>
      <c r="V1189" s="264">
        <f t="shared" si="540"/>
        <v>13.439499999999999</v>
      </c>
      <c r="W1189" s="264">
        <f t="shared" si="541"/>
        <v>14.629999999999999</v>
      </c>
      <c r="X1189" s="264">
        <f t="shared" si="542"/>
        <v>15.950500000000002</v>
      </c>
      <c r="Y1189" s="264">
        <f t="shared" si="543"/>
        <v>16.719000000000001</v>
      </c>
      <c r="Z1189" s="264">
        <f t="shared" si="544"/>
        <v>17.264499999999998</v>
      </c>
      <c r="AA1189" s="264">
        <f t="shared" si="545"/>
        <v>18.1145</v>
      </c>
      <c r="AB1189" s="264">
        <f t="shared" si="546"/>
        <v>18.6935</v>
      </c>
      <c r="AC1189" s="264">
        <f t="shared" si="547"/>
        <v>19.8505</v>
      </c>
      <c r="AD1189" s="264">
        <f t="shared" si="548"/>
        <v>22.047000000000001</v>
      </c>
      <c r="AF1189" s="266">
        <v>1187</v>
      </c>
      <c r="AG1189" s="266">
        <v>-8.0799999999999997E-2</v>
      </c>
      <c r="AH1189" s="266">
        <v>14.8462</v>
      </c>
      <c r="AI1189" s="266">
        <v>0.12271</v>
      </c>
      <c r="AJ1189" s="266">
        <v>10.218999999999999</v>
      </c>
      <c r="AK1189" s="266">
        <v>11.196</v>
      </c>
      <c r="AL1189" s="266">
        <v>11.811999999999999</v>
      </c>
      <c r="AM1189" s="266">
        <v>12.151999999999999</v>
      </c>
      <c r="AN1189" s="266">
        <v>12.698</v>
      </c>
      <c r="AO1189" s="266">
        <v>13.082000000000001</v>
      </c>
      <c r="AP1189" s="266">
        <v>13.670999999999999</v>
      </c>
      <c r="AQ1189" s="266">
        <v>14.846</v>
      </c>
      <c r="AR1189" s="266">
        <v>16.132000000000001</v>
      </c>
      <c r="AS1189" s="266">
        <v>16.870999999999999</v>
      </c>
      <c r="AT1189" s="266">
        <v>17.391999999999999</v>
      </c>
      <c r="AU1189" s="266">
        <v>18.196999999999999</v>
      </c>
      <c r="AV1189" s="266">
        <v>18.741</v>
      </c>
      <c r="AW1189" s="266">
        <v>19.817</v>
      </c>
      <c r="AX1189" s="266">
        <v>21.821000000000002</v>
      </c>
      <c r="BA1189" s="372">
        <v>1187</v>
      </c>
      <c r="BB1189" s="372">
        <v>-0.32429999999999998</v>
      </c>
      <c r="BC1189" s="372">
        <v>14.413600000000001</v>
      </c>
      <c r="BD1189" s="372">
        <v>0.13134000000000001</v>
      </c>
      <c r="BE1189" s="372">
        <v>9.8439999999999994</v>
      </c>
      <c r="BF1189" s="372">
        <v>10.771000000000001</v>
      </c>
      <c r="BG1189" s="372">
        <v>11.365</v>
      </c>
      <c r="BH1189" s="372">
        <v>11.696999999999999</v>
      </c>
      <c r="BI1189" s="372">
        <v>12.234999999999999</v>
      </c>
      <c r="BJ1189" s="372">
        <v>12.616</v>
      </c>
      <c r="BK1189" s="372">
        <v>13.208</v>
      </c>
      <c r="BL1189" s="372">
        <v>14.414</v>
      </c>
      <c r="BM1189" s="372">
        <v>15.769</v>
      </c>
      <c r="BN1189" s="372">
        <v>16.567</v>
      </c>
      <c r="BO1189" s="372">
        <v>17.137</v>
      </c>
      <c r="BP1189" s="372">
        <v>18.032</v>
      </c>
      <c r="BQ1189" s="372">
        <v>18.646000000000001</v>
      </c>
      <c r="BR1189" s="372">
        <v>19.884</v>
      </c>
      <c r="BS1189" s="372">
        <v>22.273</v>
      </c>
    </row>
    <row r="1190" spans="1:71" x14ac:dyDescent="0.2">
      <c r="A1190" s="265">
        <f t="shared" si="549"/>
        <v>14.635999999999999</v>
      </c>
      <c r="B1190" s="265">
        <f t="shared" si="550"/>
        <v>13.445</v>
      </c>
      <c r="C1190" s="265">
        <f t="shared" si="527"/>
        <v>15.957000000000001</v>
      </c>
      <c r="D1190" s="265">
        <f t="shared" si="551"/>
        <v>1188</v>
      </c>
      <c r="E1190" s="373">
        <f t="shared" si="552"/>
        <v>39.030800821355236</v>
      </c>
      <c r="F1190" s="373">
        <f t="shared" si="553"/>
        <v>3.2525667351129361</v>
      </c>
      <c r="G1190" s="373">
        <f t="shared" si="554"/>
        <v>48.030800821355236</v>
      </c>
      <c r="H1190" s="374">
        <f t="shared" si="555"/>
        <v>0.99866038493496101</v>
      </c>
      <c r="I1190" s="374">
        <f t="shared" si="528"/>
        <v>0.97940836743001047</v>
      </c>
      <c r="J1190" s="374">
        <f t="shared" si="529"/>
        <v>0.98198148644275429</v>
      </c>
      <c r="K1190" s="265" cm="1">
        <f t="array" ref="K1190">$G1190^gamma_drug4/($G1190^gamma_drug4+(AGE_50_drug4+9)^gamma_drug4)</f>
        <v>1</v>
      </c>
      <c r="L1190" s="264">
        <f t="shared" si="530"/>
        <v>1188</v>
      </c>
      <c r="M1190" s="264">
        <f t="shared" si="531"/>
        <v>-0.20265</v>
      </c>
      <c r="N1190" s="264">
        <f t="shared" si="532"/>
        <v>14.63575</v>
      </c>
      <c r="O1190" s="264">
        <f t="shared" si="533"/>
        <v>0.12705</v>
      </c>
      <c r="P1190" s="264">
        <f t="shared" si="534"/>
        <v>10.035</v>
      </c>
      <c r="Q1190" s="264">
        <f t="shared" si="535"/>
        <v>10.987</v>
      </c>
      <c r="R1190" s="264">
        <f t="shared" si="536"/>
        <v>11.592500000000001</v>
      </c>
      <c r="S1190" s="264">
        <f t="shared" si="537"/>
        <v>11.929500000000001</v>
      </c>
      <c r="T1190" s="264">
        <f t="shared" si="538"/>
        <v>12.471499999999999</v>
      </c>
      <c r="U1190" s="264">
        <f t="shared" si="539"/>
        <v>12.8535</v>
      </c>
      <c r="V1190" s="264">
        <f t="shared" si="540"/>
        <v>13.445</v>
      </c>
      <c r="W1190" s="264">
        <f t="shared" si="541"/>
        <v>14.635999999999999</v>
      </c>
      <c r="X1190" s="264">
        <f t="shared" si="542"/>
        <v>15.957000000000001</v>
      </c>
      <c r="Y1190" s="264">
        <f t="shared" si="543"/>
        <v>16.7255</v>
      </c>
      <c r="Z1190" s="264">
        <f t="shared" si="544"/>
        <v>17.271999999999998</v>
      </c>
      <c r="AA1190" s="264">
        <f t="shared" si="545"/>
        <v>18.122500000000002</v>
      </c>
      <c r="AB1190" s="264">
        <f t="shared" si="546"/>
        <v>18.702500000000001</v>
      </c>
      <c r="AC1190" s="264">
        <f t="shared" si="547"/>
        <v>19.860500000000002</v>
      </c>
      <c r="AD1190" s="264">
        <f t="shared" si="548"/>
        <v>22.058</v>
      </c>
      <c r="AF1190" s="266">
        <v>1188</v>
      </c>
      <c r="AG1190" s="266">
        <v>-8.09E-2</v>
      </c>
      <c r="AH1190" s="266">
        <v>14.851699999999999</v>
      </c>
      <c r="AI1190" s="266">
        <v>0.12273000000000001</v>
      </c>
      <c r="AJ1190" s="266">
        <v>10.222</v>
      </c>
      <c r="AK1190" s="266">
        <v>11.199</v>
      </c>
      <c r="AL1190" s="266">
        <v>11.816000000000001</v>
      </c>
      <c r="AM1190" s="266">
        <v>12.157</v>
      </c>
      <c r="AN1190" s="266">
        <v>12.702999999999999</v>
      </c>
      <c r="AO1190" s="266">
        <v>13.086</v>
      </c>
      <c r="AP1190" s="266">
        <v>13.676</v>
      </c>
      <c r="AQ1190" s="266">
        <v>14.852</v>
      </c>
      <c r="AR1190" s="266">
        <v>16.138000000000002</v>
      </c>
      <c r="AS1190" s="266">
        <v>16.876999999999999</v>
      </c>
      <c r="AT1190" s="266">
        <v>17.399000000000001</v>
      </c>
      <c r="AU1190" s="266">
        <v>18.204000000000001</v>
      </c>
      <c r="AV1190" s="266">
        <v>18.748999999999999</v>
      </c>
      <c r="AW1190" s="266">
        <v>19.826000000000001</v>
      </c>
      <c r="AX1190" s="266">
        <v>21.831</v>
      </c>
      <c r="BA1190" s="372">
        <v>1188</v>
      </c>
      <c r="BB1190" s="372">
        <v>-0.32440000000000002</v>
      </c>
      <c r="BC1190" s="372">
        <v>14.4198</v>
      </c>
      <c r="BD1190" s="372">
        <v>0.13136999999999999</v>
      </c>
      <c r="BE1190" s="372">
        <v>9.8480000000000008</v>
      </c>
      <c r="BF1190" s="372">
        <v>10.775</v>
      </c>
      <c r="BG1190" s="372">
        <v>11.369</v>
      </c>
      <c r="BH1190" s="372">
        <v>11.702</v>
      </c>
      <c r="BI1190" s="372">
        <v>12.24</v>
      </c>
      <c r="BJ1190" s="372">
        <v>12.621</v>
      </c>
      <c r="BK1190" s="372">
        <v>13.214</v>
      </c>
      <c r="BL1190" s="372">
        <v>14.42</v>
      </c>
      <c r="BM1190" s="372">
        <v>15.776</v>
      </c>
      <c r="BN1190" s="372">
        <v>16.574000000000002</v>
      </c>
      <c r="BO1190" s="372">
        <v>17.145</v>
      </c>
      <c r="BP1190" s="372">
        <v>18.041</v>
      </c>
      <c r="BQ1190" s="372">
        <v>18.655999999999999</v>
      </c>
      <c r="BR1190" s="372">
        <v>19.895</v>
      </c>
      <c r="BS1190" s="372">
        <v>22.285</v>
      </c>
    </row>
    <row r="1191" spans="1:71" x14ac:dyDescent="0.2">
      <c r="A1191" s="265">
        <f t="shared" si="549"/>
        <v>14.641500000000001</v>
      </c>
      <c r="B1191" s="265">
        <f t="shared" si="550"/>
        <v>13.4495</v>
      </c>
      <c r="C1191" s="265">
        <f t="shared" si="527"/>
        <v>15.9635</v>
      </c>
      <c r="D1191" s="265">
        <f t="shared" si="551"/>
        <v>1189</v>
      </c>
      <c r="E1191" s="373">
        <f t="shared" si="552"/>
        <v>39.063655030800824</v>
      </c>
      <c r="F1191" s="373">
        <f t="shared" si="553"/>
        <v>3.2553045859000687</v>
      </c>
      <c r="G1191" s="373">
        <f t="shared" si="554"/>
        <v>48.063655030800824</v>
      </c>
      <c r="H1191" s="374">
        <f t="shared" si="555"/>
        <v>0.9986643583670165</v>
      </c>
      <c r="I1191" s="374">
        <f t="shared" si="528"/>
        <v>0.97944997327457706</v>
      </c>
      <c r="J1191" s="374">
        <f t="shared" si="529"/>
        <v>0.98201291657528544</v>
      </c>
      <c r="K1191" s="265" cm="1">
        <f t="array" ref="K1191">$G1191^gamma_drug4/($G1191^gamma_drug4+(AGE_50_drug4+9)^gamma_drug4)</f>
        <v>1</v>
      </c>
      <c r="L1191" s="264">
        <f t="shared" si="530"/>
        <v>1189</v>
      </c>
      <c r="M1191" s="264">
        <f t="shared" si="531"/>
        <v>-0.20270000000000002</v>
      </c>
      <c r="N1191" s="264">
        <f t="shared" si="532"/>
        <v>14.641550000000001</v>
      </c>
      <c r="O1191" s="264">
        <f t="shared" si="533"/>
        <v>0.12707499999999999</v>
      </c>
      <c r="P1191" s="264">
        <f t="shared" si="534"/>
        <v>10.038</v>
      </c>
      <c r="Q1191" s="264">
        <f t="shared" si="535"/>
        <v>10.991</v>
      </c>
      <c r="R1191" s="264">
        <f t="shared" si="536"/>
        <v>11.596500000000001</v>
      </c>
      <c r="S1191" s="264">
        <f t="shared" si="537"/>
        <v>11.933499999999999</v>
      </c>
      <c r="T1191" s="264">
        <f t="shared" si="538"/>
        <v>12.4755</v>
      </c>
      <c r="U1191" s="264">
        <f t="shared" si="539"/>
        <v>12.858499999999999</v>
      </c>
      <c r="V1191" s="264">
        <f t="shared" si="540"/>
        <v>13.4495</v>
      </c>
      <c r="W1191" s="264">
        <f t="shared" si="541"/>
        <v>14.641500000000001</v>
      </c>
      <c r="X1191" s="264">
        <f t="shared" si="542"/>
        <v>15.9635</v>
      </c>
      <c r="Y1191" s="264">
        <f t="shared" si="543"/>
        <v>16.733000000000001</v>
      </c>
      <c r="Z1191" s="264">
        <f t="shared" si="544"/>
        <v>17.279499999999999</v>
      </c>
      <c r="AA1191" s="264">
        <f t="shared" si="545"/>
        <v>18.130499999999998</v>
      </c>
      <c r="AB1191" s="264">
        <f t="shared" si="546"/>
        <v>18.7105</v>
      </c>
      <c r="AC1191" s="264">
        <f t="shared" si="547"/>
        <v>19.869500000000002</v>
      </c>
      <c r="AD1191" s="264">
        <f t="shared" si="548"/>
        <v>22.0685</v>
      </c>
      <c r="AF1191" s="266">
        <v>1189</v>
      </c>
      <c r="AG1191" s="266">
        <v>-8.1000000000000003E-2</v>
      </c>
      <c r="AH1191" s="266">
        <v>14.857200000000001</v>
      </c>
      <c r="AI1191" s="266">
        <v>0.12275</v>
      </c>
      <c r="AJ1191" s="266">
        <v>10.225</v>
      </c>
      <c r="AK1191" s="266">
        <v>11.202999999999999</v>
      </c>
      <c r="AL1191" s="266">
        <v>11.819000000000001</v>
      </c>
      <c r="AM1191" s="266">
        <v>12.161</v>
      </c>
      <c r="AN1191" s="266">
        <v>12.707000000000001</v>
      </c>
      <c r="AO1191" s="266">
        <v>13.090999999999999</v>
      </c>
      <c r="AP1191" s="266">
        <v>13.68</v>
      </c>
      <c r="AQ1191" s="266">
        <v>14.856999999999999</v>
      </c>
      <c r="AR1191" s="266">
        <v>16.143999999999998</v>
      </c>
      <c r="AS1191" s="266">
        <v>16.884</v>
      </c>
      <c r="AT1191" s="266">
        <v>17.405999999999999</v>
      </c>
      <c r="AU1191" s="266">
        <v>18.212</v>
      </c>
      <c r="AV1191" s="266">
        <v>18.756</v>
      </c>
      <c r="AW1191" s="266">
        <v>19.834</v>
      </c>
      <c r="AX1191" s="266">
        <v>21.84</v>
      </c>
      <c r="BA1191" s="372">
        <v>1189</v>
      </c>
      <c r="BB1191" s="372">
        <v>-0.32440000000000002</v>
      </c>
      <c r="BC1191" s="372">
        <v>14.4259</v>
      </c>
      <c r="BD1191" s="372">
        <v>0.13139999999999999</v>
      </c>
      <c r="BE1191" s="372">
        <v>9.8510000000000009</v>
      </c>
      <c r="BF1191" s="372">
        <v>10.779</v>
      </c>
      <c r="BG1191" s="372">
        <v>11.374000000000001</v>
      </c>
      <c r="BH1191" s="372">
        <v>11.706</v>
      </c>
      <c r="BI1191" s="372">
        <v>12.244</v>
      </c>
      <c r="BJ1191" s="372">
        <v>12.625999999999999</v>
      </c>
      <c r="BK1191" s="372">
        <v>13.218999999999999</v>
      </c>
      <c r="BL1191" s="372">
        <v>14.426</v>
      </c>
      <c r="BM1191" s="372">
        <v>15.782999999999999</v>
      </c>
      <c r="BN1191" s="372">
        <v>16.582000000000001</v>
      </c>
      <c r="BO1191" s="372">
        <v>17.152999999999999</v>
      </c>
      <c r="BP1191" s="372">
        <v>18.048999999999999</v>
      </c>
      <c r="BQ1191" s="372">
        <v>18.664999999999999</v>
      </c>
      <c r="BR1191" s="372">
        <v>19.905000000000001</v>
      </c>
      <c r="BS1191" s="372">
        <v>22.297000000000001</v>
      </c>
    </row>
    <row r="1192" spans="1:71" x14ac:dyDescent="0.2">
      <c r="A1192" s="265">
        <f t="shared" si="549"/>
        <v>14.647500000000001</v>
      </c>
      <c r="B1192" s="265">
        <f t="shared" si="550"/>
        <v>13.454499999999999</v>
      </c>
      <c r="C1192" s="265">
        <f t="shared" si="527"/>
        <v>15.969999999999999</v>
      </c>
      <c r="D1192" s="265">
        <f t="shared" si="551"/>
        <v>1190</v>
      </c>
      <c r="E1192" s="373">
        <f t="shared" si="552"/>
        <v>39.096509240246405</v>
      </c>
      <c r="F1192" s="373">
        <f t="shared" si="553"/>
        <v>3.2580424366872007</v>
      </c>
      <c r="G1192" s="373">
        <f t="shared" si="554"/>
        <v>48.096509240246405</v>
      </c>
      <c r="H1192" s="374">
        <f t="shared" si="555"/>
        <v>0.99866831732610839</v>
      </c>
      <c r="I1192" s="374">
        <f t="shared" si="528"/>
        <v>0.97949146846801749</v>
      </c>
      <c r="J1192" s="374">
        <f t="shared" si="529"/>
        <v>0.98204427146415363</v>
      </c>
      <c r="K1192" s="265" cm="1">
        <f t="array" ref="K1192">$G1192^gamma_drug4/($G1192^gamma_drug4+(AGE_50_drug4+9)^gamma_drug4)</f>
        <v>1</v>
      </c>
      <c r="L1192" s="264">
        <f t="shared" si="530"/>
        <v>1190</v>
      </c>
      <c r="M1192" s="264">
        <f t="shared" si="531"/>
        <v>-0.20280000000000001</v>
      </c>
      <c r="N1192" s="264">
        <f t="shared" si="532"/>
        <v>14.647400000000001</v>
      </c>
      <c r="O1192" s="264">
        <f t="shared" si="533"/>
        <v>0.12709000000000001</v>
      </c>
      <c r="P1192" s="264">
        <f t="shared" si="534"/>
        <v>10.042</v>
      </c>
      <c r="Q1192" s="264">
        <f t="shared" si="535"/>
        <v>10.995000000000001</v>
      </c>
      <c r="R1192" s="264">
        <f t="shared" si="536"/>
        <v>11.600999999999999</v>
      </c>
      <c r="S1192" s="264">
        <f t="shared" si="537"/>
        <v>11.937999999999999</v>
      </c>
      <c r="T1192" s="264">
        <f t="shared" si="538"/>
        <v>12.480499999999999</v>
      </c>
      <c r="U1192" s="264">
        <f t="shared" si="539"/>
        <v>12.8635</v>
      </c>
      <c r="V1192" s="264">
        <f t="shared" si="540"/>
        <v>13.454499999999999</v>
      </c>
      <c r="W1192" s="264">
        <f t="shared" si="541"/>
        <v>14.647500000000001</v>
      </c>
      <c r="X1192" s="264">
        <f t="shared" si="542"/>
        <v>15.969999999999999</v>
      </c>
      <c r="Y1192" s="264">
        <f t="shared" si="543"/>
        <v>16.7395</v>
      </c>
      <c r="Z1192" s="264">
        <f t="shared" si="544"/>
        <v>17.286999999999999</v>
      </c>
      <c r="AA1192" s="264">
        <f t="shared" si="545"/>
        <v>18.138500000000001</v>
      </c>
      <c r="AB1192" s="264">
        <f t="shared" si="546"/>
        <v>18.719000000000001</v>
      </c>
      <c r="AC1192" s="264">
        <f t="shared" si="547"/>
        <v>19.878</v>
      </c>
      <c r="AD1192" s="264">
        <f t="shared" si="548"/>
        <v>22.078499999999998</v>
      </c>
      <c r="AF1192" s="266">
        <v>1190</v>
      </c>
      <c r="AG1192" s="266">
        <v>-8.1100000000000005E-2</v>
      </c>
      <c r="AH1192" s="266">
        <v>14.8627</v>
      </c>
      <c r="AI1192" s="266">
        <v>0.12275999999999999</v>
      </c>
      <c r="AJ1192" s="266">
        <v>10.228999999999999</v>
      </c>
      <c r="AK1192" s="266">
        <v>11.207000000000001</v>
      </c>
      <c r="AL1192" s="266">
        <v>11.824</v>
      </c>
      <c r="AM1192" s="266">
        <v>12.164999999999999</v>
      </c>
      <c r="AN1192" s="266">
        <v>12.712</v>
      </c>
      <c r="AO1192" s="266">
        <v>13.096</v>
      </c>
      <c r="AP1192" s="266">
        <v>13.685</v>
      </c>
      <c r="AQ1192" s="266">
        <v>14.863</v>
      </c>
      <c r="AR1192" s="266">
        <v>16.149999999999999</v>
      </c>
      <c r="AS1192" s="266">
        <v>16.89</v>
      </c>
      <c r="AT1192" s="266">
        <v>17.413</v>
      </c>
      <c r="AU1192" s="266">
        <v>18.219000000000001</v>
      </c>
      <c r="AV1192" s="266">
        <v>18.763999999999999</v>
      </c>
      <c r="AW1192" s="266">
        <v>19.841999999999999</v>
      </c>
      <c r="AX1192" s="266">
        <v>21.849</v>
      </c>
      <c r="BA1192" s="372">
        <v>1190</v>
      </c>
      <c r="BB1192" s="372">
        <v>-0.32450000000000001</v>
      </c>
      <c r="BC1192" s="372">
        <v>14.4321</v>
      </c>
      <c r="BD1192" s="372">
        <v>0.13142000000000001</v>
      </c>
      <c r="BE1192" s="372">
        <v>9.8550000000000004</v>
      </c>
      <c r="BF1192" s="372">
        <v>10.782999999999999</v>
      </c>
      <c r="BG1192" s="372">
        <v>11.378</v>
      </c>
      <c r="BH1192" s="372">
        <v>11.711</v>
      </c>
      <c r="BI1192" s="372">
        <v>12.249000000000001</v>
      </c>
      <c r="BJ1192" s="372">
        <v>12.631</v>
      </c>
      <c r="BK1192" s="372">
        <v>13.224</v>
      </c>
      <c r="BL1192" s="372">
        <v>14.432</v>
      </c>
      <c r="BM1192" s="372">
        <v>15.79</v>
      </c>
      <c r="BN1192" s="372">
        <v>16.588999999999999</v>
      </c>
      <c r="BO1192" s="372">
        <v>17.161000000000001</v>
      </c>
      <c r="BP1192" s="372">
        <v>18.058</v>
      </c>
      <c r="BQ1192" s="372">
        <v>18.673999999999999</v>
      </c>
      <c r="BR1192" s="372">
        <v>19.914000000000001</v>
      </c>
      <c r="BS1192" s="372">
        <v>22.308</v>
      </c>
    </row>
    <row r="1193" spans="1:71" x14ac:dyDescent="0.2">
      <c r="A1193" s="265">
        <f t="shared" si="549"/>
        <v>14.653</v>
      </c>
      <c r="B1193" s="265">
        <f t="shared" si="550"/>
        <v>13.46</v>
      </c>
      <c r="C1193" s="265">
        <f t="shared" si="527"/>
        <v>15.9765</v>
      </c>
      <c r="D1193" s="265">
        <f t="shared" si="551"/>
        <v>1191</v>
      </c>
      <c r="E1193" s="373">
        <f t="shared" si="552"/>
        <v>39.129363449691994</v>
      </c>
      <c r="F1193" s="373">
        <f t="shared" si="553"/>
        <v>3.2607802874743328</v>
      </c>
      <c r="G1193" s="373">
        <f t="shared" si="554"/>
        <v>48.129363449691994</v>
      </c>
      <c r="H1193" s="374">
        <f t="shared" si="555"/>
        <v>0.99867226187469293</v>
      </c>
      <c r="I1193" s="374">
        <f t="shared" si="528"/>
        <v>0.9795328533728076</v>
      </c>
      <c r="J1193" s="374">
        <f t="shared" si="529"/>
        <v>0.9820755513372218</v>
      </c>
      <c r="K1193" s="265" cm="1">
        <f t="array" ref="K1193">$G1193^gamma_drug4/($G1193^gamma_drug4+(AGE_50_drug4+9)^gamma_drug4)</f>
        <v>1</v>
      </c>
      <c r="L1193" s="264">
        <f t="shared" si="530"/>
        <v>1191</v>
      </c>
      <c r="M1193" s="264">
        <f t="shared" si="531"/>
        <v>-0.2029</v>
      </c>
      <c r="N1193" s="264">
        <f t="shared" si="532"/>
        <v>14.6532</v>
      </c>
      <c r="O1193" s="264">
        <f t="shared" si="533"/>
        <v>0.12711500000000001</v>
      </c>
      <c r="P1193" s="264">
        <f t="shared" si="534"/>
        <v>10.045</v>
      </c>
      <c r="Q1193" s="264">
        <f t="shared" si="535"/>
        <v>10.999000000000001</v>
      </c>
      <c r="R1193" s="264">
        <f t="shared" si="536"/>
        <v>11.605</v>
      </c>
      <c r="S1193" s="264">
        <f t="shared" si="537"/>
        <v>11.942</v>
      </c>
      <c r="T1193" s="264">
        <f t="shared" si="538"/>
        <v>12.484999999999999</v>
      </c>
      <c r="U1193" s="264">
        <f t="shared" si="539"/>
        <v>12.867999999999999</v>
      </c>
      <c r="V1193" s="264">
        <f t="shared" si="540"/>
        <v>13.46</v>
      </c>
      <c r="W1193" s="264">
        <f t="shared" si="541"/>
        <v>14.653</v>
      </c>
      <c r="X1193" s="264">
        <f t="shared" si="542"/>
        <v>15.9765</v>
      </c>
      <c r="Y1193" s="264">
        <f t="shared" si="543"/>
        <v>16.747</v>
      </c>
      <c r="Z1193" s="264">
        <f t="shared" si="544"/>
        <v>17.294</v>
      </c>
      <c r="AA1193" s="264">
        <f t="shared" si="545"/>
        <v>18.146000000000001</v>
      </c>
      <c r="AB1193" s="264">
        <f t="shared" si="546"/>
        <v>18.727499999999999</v>
      </c>
      <c r="AC1193" s="264">
        <f t="shared" si="547"/>
        <v>19.887</v>
      </c>
      <c r="AD1193" s="264">
        <f t="shared" si="548"/>
        <v>22.089500000000001</v>
      </c>
      <c r="AF1193" s="266">
        <v>1191</v>
      </c>
      <c r="AG1193" s="266">
        <v>-8.1299999999999997E-2</v>
      </c>
      <c r="AH1193" s="266">
        <v>14.8682</v>
      </c>
      <c r="AI1193" s="266">
        <v>0.12278</v>
      </c>
      <c r="AJ1193" s="266">
        <v>10.231999999999999</v>
      </c>
      <c r="AK1193" s="266">
        <v>11.211</v>
      </c>
      <c r="AL1193" s="266">
        <v>11.827999999999999</v>
      </c>
      <c r="AM1193" s="266">
        <v>12.169</v>
      </c>
      <c r="AN1193" s="266">
        <v>12.715999999999999</v>
      </c>
      <c r="AO1193" s="266">
        <v>13.1</v>
      </c>
      <c r="AP1193" s="266">
        <v>13.69</v>
      </c>
      <c r="AQ1193" s="266">
        <v>14.868</v>
      </c>
      <c r="AR1193" s="266">
        <v>16.155999999999999</v>
      </c>
      <c r="AS1193" s="266">
        <v>16.896999999999998</v>
      </c>
      <c r="AT1193" s="266">
        <v>17.419</v>
      </c>
      <c r="AU1193" s="266">
        <v>18.225999999999999</v>
      </c>
      <c r="AV1193" s="266">
        <v>18.771999999999998</v>
      </c>
      <c r="AW1193" s="266">
        <v>19.850000000000001</v>
      </c>
      <c r="AX1193" s="266">
        <v>21.859000000000002</v>
      </c>
      <c r="BA1193" s="372">
        <v>1191</v>
      </c>
      <c r="BB1193" s="372">
        <v>-0.32450000000000001</v>
      </c>
      <c r="BC1193" s="372">
        <v>14.4382</v>
      </c>
      <c r="BD1193" s="372">
        <v>0.13145000000000001</v>
      </c>
      <c r="BE1193" s="372">
        <v>9.8580000000000005</v>
      </c>
      <c r="BF1193" s="372">
        <v>10.787000000000001</v>
      </c>
      <c r="BG1193" s="372">
        <v>11.382</v>
      </c>
      <c r="BH1193" s="372">
        <v>11.715</v>
      </c>
      <c r="BI1193" s="372">
        <v>12.254</v>
      </c>
      <c r="BJ1193" s="372">
        <v>12.635999999999999</v>
      </c>
      <c r="BK1193" s="372">
        <v>13.23</v>
      </c>
      <c r="BL1193" s="372">
        <v>14.438000000000001</v>
      </c>
      <c r="BM1193" s="372">
        <v>15.797000000000001</v>
      </c>
      <c r="BN1193" s="372">
        <v>16.597000000000001</v>
      </c>
      <c r="BO1193" s="372">
        <v>17.169</v>
      </c>
      <c r="BP1193" s="372">
        <v>18.065999999999999</v>
      </c>
      <c r="BQ1193" s="372">
        <v>18.683</v>
      </c>
      <c r="BR1193" s="372">
        <v>19.923999999999999</v>
      </c>
      <c r="BS1193" s="372">
        <v>22.32</v>
      </c>
    </row>
    <row r="1194" spans="1:71" x14ac:dyDescent="0.2">
      <c r="A1194" s="265">
        <f t="shared" si="549"/>
        <v>14.659000000000001</v>
      </c>
      <c r="B1194" s="265">
        <f t="shared" si="550"/>
        <v>13.465</v>
      </c>
      <c r="C1194" s="265">
        <f t="shared" si="527"/>
        <v>15.983499999999999</v>
      </c>
      <c r="D1194" s="265">
        <f t="shared" si="551"/>
        <v>1192</v>
      </c>
      <c r="E1194" s="373">
        <f t="shared" si="552"/>
        <v>39.162217659137575</v>
      </c>
      <c r="F1194" s="373">
        <f t="shared" si="553"/>
        <v>3.2635181382614649</v>
      </c>
      <c r="G1194" s="373">
        <f t="shared" si="554"/>
        <v>48.162217659137575</v>
      </c>
      <c r="H1194" s="374">
        <f t="shared" si="555"/>
        <v>0.99867619207491543</v>
      </c>
      <c r="I1194" s="374">
        <f t="shared" si="528"/>
        <v>0.97957412835002255</v>
      </c>
      <c r="J1194" s="374">
        <f t="shared" si="529"/>
        <v>0.98210675642152256</v>
      </c>
      <c r="K1194" s="265" cm="1">
        <f t="array" ref="K1194">$G1194^gamma_drug4/($G1194^gamma_drug4+(AGE_50_drug4+9)^gamma_drug4)</f>
        <v>1</v>
      </c>
      <c r="L1194" s="264">
        <f t="shared" si="530"/>
        <v>1192</v>
      </c>
      <c r="M1194" s="264">
        <f t="shared" si="531"/>
        <v>-0.20295000000000002</v>
      </c>
      <c r="N1194" s="264">
        <f t="shared" si="532"/>
        <v>14.659050000000001</v>
      </c>
      <c r="O1194" s="264">
        <f t="shared" si="533"/>
        <v>0.127135</v>
      </c>
      <c r="P1194" s="264">
        <f t="shared" si="534"/>
        <v>10.048500000000001</v>
      </c>
      <c r="Q1194" s="264">
        <f t="shared" si="535"/>
        <v>11.002500000000001</v>
      </c>
      <c r="R1194" s="264">
        <f t="shared" si="536"/>
        <v>11.609500000000001</v>
      </c>
      <c r="S1194" s="264">
        <f t="shared" si="537"/>
        <v>11.9465</v>
      </c>
      <c r="T1194" s="264">
        <f t="shared" si="538"/>
        <v>12.49</v>
      </c>
      <c r="U1194" s="264">
        <f t="shared" si="539"/>
        <v>12.873000000000001</v>
      </c>
      <c r="V1194" s="264">
        <f t="shared" si="540"/>
        <v>13.465</v>
      </c>
      <c r="W1194" s="264">
        <f t="shared" si="541"/>
        <v>14.659000000000001</v>
      </c>
      <c r="X1194" s="264">
        <f t="shared" si="542"/>
        <v>15.983499999999999</v>
      </c>
      <c r="Y1194" s="264">
        <f t="shared" si="543"/>
        <v>16.753999999999998</v>
      </c>
      <c r="Z1194" s="264">
        <f t="shared" si="544"/>
        <v>17.301499999999997</v>
      </c>
      <c r="AA1194" s="264">
        <f t="shared" si="545"/>
        <v>18.154499999999999</v>
      </c>
      <c r="AB1194" s="264">
        <f t="shared" si="546"/>
        <v>18.734999999999999</v>
      </c>
      <c r="AC1194" s="264">
        <f t="shared" si="547"/>
        <v>19.896500000000003</v>
      </c>
      <c r="AD1194" s="264">
        <f t="shared" si="548"/>
        <v>22.1</v>
      </c>
      <c r="AF1194" s="266">
        <v>1192</v>
      </c>
      <c r="AG1194" s="266">
        <v>-8.14E-2</v>
      </c>
      <c r="AH1194" s="266">
        <v>14.873699999999999</v>
      </c>
      <c r="AI1194" s="266">
        <v>0.12280000000000001</v>
      </c>
      <c r="AJ1194" s="266">
        <v>10.234999999999999</v>
      </c>
      <c r="AK1194" s="266">
        <v>11.214</v>
      </c>
      <c r="AL1194" s="266">
        <v>11.832000000000001</v>
      </c>
      <c r="AM1194" s="266">
        <v>12.173</v>
      </c>
      <c r="AN1194" s="266">
        <v>12.721</v>
      </c>
      <c r="AO1194" s="266">
        <v>13.105</v>
      </c>
      <c r="AP1194" s="266">
        <v>13.695</v>
      </c>
      <c r="AQ1194" s="266">
        <v>14.874000000000001</v>
      </c>
      <c r="AR1194" s="266">
        <v>16.163</v>
      </c>
      <c r="AS1194" s="266">
        <v>16.904</v>
      </c>
      <c r="AT1194" s="266">
        <v>17.425999999999998</v>
      </c>
      <c r="AU1194" s="266">
        <v>18.234000000000002</v>
      </c>
      <c r="AV1194" s="266">
        <v>18.779</v>
      </c>
      <c r="AW1194" s="266">
        <v>19.859000000000002</v>
      </c>
      <c r="AX1194" s="266">
        <v>21.869</v>
      </c>
      <c r="BA1194" s="372">
        <v>1192</v>
      </c>
      <c r="BB1194" s="372">
        <v>-0.32450000000000001</v>
      </c>
      <c r="BC1194" s="372">
        <v>14.4444</v>
      </c>
      <c r="BD1194" s="372">
        <v>0.13147</v>
      </c>
      <c r="BE1194" s="372">
        <v>9.8620000000000001</v>
      </c>
      <c r="BF1194" s="372">
        <v>10.791</v>
      </c>
      <c r="BG1194" s="372">
        <v>11.387</v>
      </c>
      <c r="BH1194" s="372">
        <v>11.72</v>
      </c>
      <c r="BI1194" s="372">
        <v>12.259</v>
      </c>
      <c r="BJ1194" s="372">
        <v>12.641</v>
      </c>
      <c r="BK1194" s="372">
        <v>13.234999999999999</v>
      </c>
      <c r="BL1194" s="372">
        <v>14.444000000000001</v>
      </c>
      <c r="BM1194" s="372">
        <v>15.804</v>
      </c>
      <c r="BN1194" s="372">
        <v>16.603999999999999</v>
      </c>
      <c r="BO1194" s="372">
        <v>17.177</v>
      </c>
      <c r="BP1194" s="372">
        <v>18.074999999999999</v>
      </c>
      <c r="BQ1194" s="372">
        <v>18.690999999999999</v>
      </c>
      <c r="BR1194" s="372">
        <v>19.934000000000001</v>
      </c>
      <c r="BS1194" s="372">
        <v>22.331</v>
      </c>
    </row>
    <row r="1195" spans="1:71" x14ac:dyDescent="0.2">
      <c r="A1195" s="265">
        <f t="shared" si="549"/>
        <v>14.664999999999999</v>
      </c>
      <c r="B1195" s="265">
        <f t="shared" si="550"/>
        <v>13.470499999999999</v>
      </c>
      <c r="C1195" s="265">
        <f t="shared" si="527"/>
        <v>15.99</v>
      </c>
      <c r="D1195" s="265">
        <f t="shared" si="551"/>
        <v>1193</v>
      </c>
      <c r="E1195" s="373">
        <f t="shared" si="552"/>
        <v>39.195071868583163</v>
      </c>
      <c r="F1195" s="373">
        <f t="shared" si="553"/>
        <v>3.2662559890485969</v>
      </c>
      <c r="G1195" s="373">
        <f t="shared" si="554"/>
        <v>48.195071868583163</v>
      </c>
      <c r="H1195" s="374">
        <f t="shared" si="555"/>
        <v>0.99868010798861118</v>
      </c>
      <c r="I1195" s="374">
        <f t="shared" si="528"/>
        <v>0.97961529375934342</v>
      </c>
      <c r="J1195" s="374">
        <f t="shared" si="529"/>
        <v>0.98213788694326165</v>
      </c>
      <c r="K1195" s="265" cm="1">
        <f t="array" ref="K1195">$G1195^gamma_drug4/($G1195^gamma_drug4+(AGE_50_drug4+9)^gamma_drug4)</f>
        <v>1</v>
      </c>
      <c r="L1195" s="264">
        <f t="shared" si="530"/>
        <v>1193</v>
      </c>
      <c r="M1195" s="264">
        <f t="shared" si="531"/>
        <v>-0.20305000000000001</v>
      </c>
      <c r="N1195" s="264">
        <f t="shared" si="532"/>
        <v>14.664850000000001</v>
      </c>
      <c r="O1195" s="264">
        <f t="shared" si="533"/>
        <v>0.12715500000000002</v>
      </c>
      <c r="P1195" s="264">
        <f t="shared" si="534"/>
        <v>10.052</v>
      </c>
      <c r="Q1195" s="264">
        <f t="shared" si="535"/>
        <v>11.006499999999999</v>
      </c>
      <c r="R1195" s="264">
        <f t="shared" si="536"/>
        <v>11.6135</v>
      </c>
      <c r="S1195" s="264">
        <f t="shared" si="537"/>
        <v>11.951499999999999</v>
      </c>
      <c r="T1195" s="264">
        <f t="shared" si="538"/>
        <v>12.494499999999999</v>
      </c>
      <c r="U1195" s="264">
        <f t="shared" si="539"/>
        <v>12.877500000000001</v>
      </c>
      <c r="V1195" s="264">
        <f t="shared" si="540"/>
        <v>13.470499999999999</v>
      </c>
      <c r="W1195" s="264">
        <f t="shared" si="541"/>
        <v>14.664999999999999</v>
      </c>
      <c r="X1195" s="264">
        <f t="shared" si="542"/>
        <v>15.99</v>
      </c>
      <c r="Y1195" s="264">
        <f t="shared" si="543"/>
        <v>16.760999999999999</v>
      </c>
      <c r="Z1195" s="264">
        <f t="shared" si="544"/>
        <v>17.308999999999997</v>
      </c>
      <c r="AA1195" s="264">
        <f t="shared" si="545"/>
        <v>18.161999999999999</v>
      </c>
      <c r="AB1195" s="264">
        <f t="shared" si="546"/>
        <v>18.743499999999997</v>
      </c>
      <c r="AC1195" s="264">
        <f t="shared" si="547"/>
        <v>19.9055</v>
      </c>
      <c r="AD1195" s="264">
        <f t="shared" si="548"/>
        <v>22.110500000000002</v>
      </c>
      <c r="AF1195" s="266">
        <v>1193</v>
      </c>
      <c r="AG1195" s="266">
        <v>-8.1500000000000003E-2</v>
      </c>
      <c r="AH1195" s="266">
        <v>14.879200000000001</v>
      </c>
      <c r="AI1195" s="266">
        <v>0.12281</v>
      </c>
      <c r="AJ1195" s="266">
        <v>10.239000000000001</v>
      </c>
      <c r="AK1195" s="266">
        <v>11.218</v>
      </c>
      <c r="AL1195" s="266">
        <v>11.836</v>
      </c>
      <c r="AM1195" s="266">
        <v>12.178000000000001</v>
      </c>
      <c r="AN1195" s="266">
        <v>12.725</v>
      </c>
      <c r="AO1195" s="266">
        <v>13.109</v>
      </c>
      <c r="AP1195" s="266">
        <v>13.7</v>
      </c>
      <c r="AQ1195" s="266">
        <v>14.879</v>
      </c>
      <c r="AR1195" s="266">
        <v>16.169</v>
      </c>
      <c r="AS1195" s="266">
        <v>16.91</v>
      </c>
      <c r="AT1195" s="266">
        <v>17.433</v>
      </c>
      <c r="AU1195" s="266">
        <v>18.241</v>
      </c>
      <c r="AV1195" s="266">
        <v>18.786999999999999</v>
      </c>
      <c r="AW1195" s="266">
        <v>19.867000000000001</v>
      </c>
      <c r="AX1195" s="266">
        <v>21.878</v>
      </c>
      <c r="BA1195" s="372">
        <v>1193</v>
      </c>
      <c r="BB1195" s="372">
        <v>-0.3246</v>
      </c>
      <c r="BC1195" s="372">
        <v>14.4505</v>
      </c>
      <c r="BD1195" s="372">
        <v>0.13150000000000001</v>
      </c>
      <c r="BE1195" s="372">
        <v>9.8650000000000002</v>
      </c>
      <c r="BF1195" s="372">
        <v>10.795</v>
      </c>
      <c r="BG1195" s="372">
        <v>11.391</v>
      </c>
      <c r="BH1195" s="372">
        <v>11.725</v>
      </c>
      <c r="BI1195" s="372">
        <v>12.263999999999999</v>
      </c>
      <c r="BJ1195" s="372">
        <v>12.646000000000001</v>
      </c>
      <c r="BK1195" s="372">
        <v>13.241</v>
      </c>
      <c r="BL1195" s="372">
        <v>14.451000000000001</v>
      </c>
      <c r="BM1195" s="372">
        <v>15.811</v>
      </c>
      <c r="BN1195" s="372">
        <v>16.611999999999998</v>
      </c>
      <c r="BO1195" s="372">
        <v>17.184999999999999</v>
      </c>
      <c r="BP1195" s="372">
        <v>18.082999999999998</v>
      </c>
      <c r="BQ1195" s="372">
        <v>18.7</v>
      </c>
      <c r="BR1195" s="372">
        <v>19.943999999999999</v>
      </c>
      <c r="BS1195" s="372">
        <v>22.343</v>
      </c>
    </row>
    <row r="1196" spans="1:71" x14ac:dyDescent="0.2">
      <c r="A1196" s="265">
        <f t="shared" si="549"/>
        <v>14.670999999999999</v>
      </c>
      <c r="B1196" s="265">
        <f t="shared" si="550"/>
        <v>13.4755</v>
      </c>
      <c r="C1196" s="265">
        <f t="shared" si="527"/>
        <v>15.996500000000001</v>
      </c>
      <c r="D1196" s="265">
        <f t="shared" si="551"/>
        <v>1194</v>
      </c>
      <c r="E1196" s="373">
        <f t="shared" si="552"/>
        <v>39.227926078028744</v>
      </c>
      <c r="F1196" s="373">
        <f t="shared" si="553"/>
        <v>3.268993839835729</v>
      </c>
      <c r="G1196" s="373">
        <f t="shared" si="554"/>
        <v>48.227926078028744</v>
      </c>
      <c r="H1196" s="374">
        <f t="shared" si="555"/>
        <v>0.99868400967730819</v>
      </c>
      <c r="I1196" s="374">
        <f t="shared" si="528"/>
        <v>0.97965634995906292</v>
      </c>
      <c r="J1196" s="374">
        <f t="shared" si="529"/>
        <v>0.98216894312782099</v>
      </c>
      <c r="K1196" s="265" cm="1">
        <f t="array" ref="K1196">$G1196^gamma_drug4/($G1196^gamma_drug4+(AGE_50_drug4+9)^gamma_drug4)</f>
        <v>1</v>
      </c>
      <c r="L1196" s="264">
        <f t="shared" si="530"/>
        <v>1194</v>
      </c>
      <c r="M1196" s="264">
        <f t="shared" si="531"/>
        <v>-0.2031</v>
      </c>
      <c r="N1196" s="264">
        <f t="shared" si="532"/>
        <v>14.6707</v>
      </c>
      <c r="O1196" s="264">
        <f t="shared" si="533"/>
        <v>0.12717499999999998</v>
      </c>
      <c r="P1196" s="264">
        <f t="shared" si="534"/>
        <v>10.0555</v>
      </c>
      <c r="Q1196" s="264">
        <f t="shared" si="535"/>
        <v>11.0105</v>
      </c>
      <c r="R1196" s="264">
        <f t="shared" si="536"/>
        <v>11.618</v>
      </c>
      <c r="S1196" s="264">
        <f t="shared" si="537"/>
        <v>11.955500000000001</v>
      </c>
      <c r="T1196" s="264">
        <f t="shared" si="538"/>
        <v>12.499500000000001</v>
      </c>
      <c r="U1196" s="264">
        <f t="shared" si="539"/>
        <v>12.882999999999999</v>
      </c>
      <c r="V1196" s="264">
        <f t="shared" si="540"/>
        <v>13.4755</v>
      </c>
      <c r="W1196" s="264">
        <f t="shared" si="541"/>
        <v>14.670999999999999</v>
      </c>
      <c r="X1196" s="264">
        <f t="shared" si="542"/>
        <v>15.996500000000001</v>
      </c>
      <c r="Y1196" s="264">
        <f t="shared" si="543"/>
        <v>16.768500000000003</v>
      </c>
      <c r="Z1196" s="264">
        <f t="shared" si="544"/>
        <v>17.316500000000001</v>
      </c>
      <c r="AA1196" s="264">
        <f t="shared" si="545"/>
        <v>18.170000000000002</v>
      </c>
      <c r="AB1196" s="264">
        <f t="shared" si="546"/>
        <v>18.7515</v>
      </c>
      <c r="AC1196" s="264">
        <f t="shared" si="547"/>
        <v>19.914000000000001</v>
      </c>
      <c r="AD1196" s="264">
        <f t="shared" si="548"/>
        <v>22.1205</v>
      </c>
      <c r="AF1196" s="266">
        <v>1194</v>
      </c>
      <c r="AG1196" s="266">
        <v>-8.1600000000000006E-2</v>
      </c>
      <c r="AH1196" s="266">
        <v>14.8847</v>
      </c>
      <c r="AI1196" s="266">
        <v>0.12282999999999999</v>
      </c>
      <c r="AJ1196" s="266">
        <v>10.242000000000001</v>
      </c>
      <c r="AK1196" s="266">
        <v>11.222</v>
      </c>
      <c r="AL1196" s="266">
        <v>11.84</v>
      </c>
      <c r="AM1196" s="266">
        <v>12.182</v>
      </c>
      <c r="AN1196" s="266">
        <v>12.73</v>
      </c>
      <c r="AO1196" s="266">
        <v>13.114000000000001</v>
      </c>
      <c r="AP1196" s="266">
        <v>13.705</v>
      </c>
      <c r="AQ1196" s="266">
        <v>14.885</v>
      </c>
      <c r="AR1196" s="266">
        <v>16.175000000000001</v>
      </c>
      <c r="AS1196" s="266">
        <v>16.917000000000002</v>
      </c>
      <c r="AT1196" s="266">
        <v>17.440000000000001</v>
      </c>
      <c r="AU1196" s="266">
        <v>18.248000000000001</v>
      </c>
      <c r="AV1196" s="266">
        <v>18.794</v>
      </c>
      <c r="AW1196" s="266">
        <v>19.875</v>
      </c>
      <c r="AX1196" s="266">
        <v>21.887</v>
      </c>
      <c r="BA1196" s="372">
        <v>1194</v>
      </c>
      <c r="BB1196" s="372">
        <v>-0.3246</v>
      </c>
      <c r="BC1196" s="372">
        <v>14.4567</v>
      </c>
      <c r="BD1196" s="372">
        <v>0.13152</v>
      </c>
      <c r="BE1196" s="372">
        <v>9.8689999999999998</v>
      </c>
      <c r="BF1196" s="372">
        <v>10.798999999999999</v>
      </c>
      <c r="BG1196" s="372">
        <v>11.396000000000001</v>
      </c>
      <c r="BH1196" s="372">
        <v>11.728999999999999</v>
      </c>
      <c r="BI1196" s="372">
        <v>12.269</v>
      </c>
      <c r="BJ1196" s="372">
        <v>12.651999999999999</v>
      </c>
      <c r="BK1196" s="372">
        <v>13.246</v>
      </c>
      <c r="BL1196" s="372">
        <v>14.457000000000001</v>
      </c>
      <c r="BM1196" s="372">
        <v>15.818</v>
      </c>
      <c r="BN1196" s="372">
        <v>16.62</v>
      </c>
      <c r="BO1196" s="372">
        <v>17.193000000000001</v>
      </c>
      <c r="BP1196" s="372">
        <v>18.091999999999999</v>
      </c>
      <c r="BQ1196" s="372">
        <v>18.709</v>
      </c>
      <c r="BR1196" s="372">
        <v>19.952999999999999</v>
      </c>
      <c r="BS1196" s="372">
        <v>22.353999999999999</v>
      </c>
    </row>
    <row r="1197" spans="1:71" x14ac:dyDescent="0.2">
      <c r="A1197" s="265">
        <f t="shared" si="549"/>
        <v>14.676500000000001</v>
      </c>
      <c r="B1197" s="265">
        <f t="shared" si="550"/>
        <v>13.480499999999999</v>
      </c>
      <c r="C1197" s="265">
        <f t="shared" si="527"/>
        <v>16.003</v>
      </c>
      <c r="D1197" s="265">
        <f t="shared" si="551"/>
        <v>1195</v>
      </c>
      <c r="E1197" s="373">
        <f t="shared" si="552"/>
        <v>39.260780287474333</v>
      </c>
      <c r="F1197" s="373">
        <f t="shared" si="553"/>
        <v>3.2717316906228611</v>
      </c>
      <c r="G1197" s="373">
        <f t="shared" si="554"/>
        <v>48.260780287474333</v>
      </c>
      <c r="H1197" s="374">
        <f t="shared" si="555"/>
        <v>0.99868789720222806</v>
      </c>
      <c r="I1197" s="374">
        <f t="shared" si="528"/>
        <v>0.9796972973060919</v>
      </c>
      <c r="J1197" s="374">
        <f t="shared" si="529"/>
        <v>0.98219992519976274</v>
      </c>
      <c r="K1197" s="265" cm="1">
        <f t="array" ref="K1197">$G1197^gamma_drug4/($G1197^gamma_drug4+(AGE_50_drug4+9)^gamma_drug4)</f>
        <v>1</v>
      </c>
      <c r="L1197" s="264">
        <f t="shared" si="530"/>
        <v>1195</v>
      </c>
      <c r="M1197" s="264">
        <f t="shared" si="531"/>
        <v>-0.20324999999999999</v>
      </c>
      <c r="N1197" s="264">
        <f t="shared" si="532"/>
        <v>14.676500000000001</v>
      </c>
      <c r="O1197" s="264">
        <f t="shared" si="533"/>
        <v>0.12720000000000001</v>
      </c>
      <c r="P1197" s="264">
        <f t="shared" si="534"/>
        <v>10.059000000000001</v>
      </c>
      <c r="Q1197" s="264">
        <f t="shared" si="535"/>
        <v>11.014500000000002</v>
      </c>
      <c r="R1197" s="264">
        <f t="shared" si="536"/>
        <v>11.622</v>
      </c>
      <c r="S1197" s="264">
        <f t="shared" si="537"/>
        <v>11.96</v>
      </c>
      <c r="T1197" s="264">
        <f t="shared" si="538"/>
        <v>12.504</v>
      </c>
      <c r="U1197" s="264">
        <f t="shared" si="539"/>
        <v>12.887499999999999</v>
      </c>
      <c r="V1197" s="264">
        <f t="shared" si="540"/>
        <v>13.480499999999999</v>
      </c>
      <c r="W1197" s="264">
        <f t="shared" si="541"/>
        <v>14.676500000000001</v>
      </c>
      <c r="X1197" s="264">
        <f t="shared" si="542"/>
        <v>16.003</v>
      </c>
      <c r="Y1197" s="264">
        <f t="shared" si="543"/>
        <v>16.774999999999999</v>
      </c>
      <c r="Z1197" s="264">
        <f t="shared" si="544"/>
        <v>17.323999999999998</v>
      </c>
      <c r="AA1197" s="264">
        <f t="shared" si="545"/>
        <v>18.177500000000002</v>
      </c>
      <c r="AB1197" s="264">
        <f t="shared" si="546"/>
        <v>18.759999999999998</v>
      </c>
      <c r="AC1197" s="264">
        <f t="shared" si="547"/>
        <v>19.923000000000002</v>
      </c>
      <c r="AD1197" s="264">
        <f t="shared" si="548"/>
        <v>22.131499999999999</v>
      </c>
      <c r="AF1197" s="266">
        <v>1195</v>
      </c>
      <c r="AG1197" s="266">
        <v>-8.1799999999999998E-2</v>
      </c>
      <c r="AH1197" s="266">
        <v>14.8902</v>
      </c>
      <c r="AI1197" s="266">
        <v>0.12285</v>
      </c>
      <c r="AJ1197" s="266">
        <v>10.246</v>
      </c>
      <c r="AK1197" s="266">
        <v>11.226000000000001</v>
      </c>
      <c r="AL1197" s="266">
        <v>11.843999999999999</v>
      </c>
      <c r="AM1197" s="266">
        <v>12.186</v>
      </c>
      <c r="AN1197" s="266">
        <v>12.734</v>
      </c>
      <c r="AO1197" s="266">
        <v>13.119</v>
      </c>
      <c r="AP1197" s="266">
        <v>13.71</v>
      </c>
      <c r="AQ1197" s="266">
        <v>14.89</v>
      </c>
      <c r="AR1197" s="266">
        <v>16.181000000000001</v>
      </c>
      <c r="AS1197" s="266">
        <v>16.922999999999998</v>
      </c>
      <c r="AT1197" s="266">
        <v>17.446999999999999</v>
      </c>
      <c r="AU1197" s="266">
        <v>18.254999999999999</v>
      </c>
      <c r="AV1197" s="266">
        <v>18.802</v>
      </c>
      <c r="AW1197" s="266">
        <v>19.882999999999999</v>
      </c>
      <c r="AX1197" s="266">
        <v>21.896999999999998</v>
      </c>
      <c r="BA1197" s="372">
        <v>1195</v>
      </c>
      <c r="BB1197" s="372">
        <v>-0.32469999999999999</v>
      </c>
      <c r="BC1197" s="372">
        <v>14.4628</v>
      </c>
      <c r="BD1197" s="372">
        <v>0.13155</v>
      </c>
      <c r="BE1197" s="372">
        <v>9.8719999999999999</v>
      </c>
      <c r="BF1197" s="372">
        <v>10.803000000000001</v>
      </c>
      <c r="BG1197" s="372">
        <v>11.4</v>
      </c>
      <c r="BH1197" s="372">
        <v>11.734</v>
      </c>
      <c r="BI1197" s="372">
        <v>12.273999999999999</v>
      </c>
      <c r="BJ1197" s="372">
        <v>12.656000000000001</v>
      </c>
      <c r="BK1197" s="372">
        <v>13.250999999999999</v>
      </c>
      <c r="BL1197" s="372">
        <v>14.462999999999999</v>
      </c>
      <c r="BM1197" s="372">
        <v>15.824999999999999</v>
      </c>
      <c r="BN1197" s="372">
        <v>16.626999999999999</v>
      </c>
      <c r="BO1197" s="372">
        <v>17.201000000000001</v>
      </c>
      <c r="BP1197" s="372">
        <v>18.100000000000001</v>
      </c>
      <c r="BQ1197" s="372">
        <v>18.718</v>
      </c>
      <c r="BR1197" s="372">
        <v>19.963000000000001</v>
      </c>
      <c r="BS1197" s="372">
        <v>22.366</v>
      </c>
    </row>
    <row r="1198" spans="1:71" x14ac:dyDescent="0.2">
      <c r="A1198" s="265">
        <f t="shared" si="549"/>
        <v>14.682500000000001</v>
      </c>
      <c r="B1198" s="265">
        <f t="shared" si="550"/>
        <v>13.486000000000001</v>
      </c>
      <c r="C1198" s="265">
        <f t="shared" si="527"/>
        <v>16.009500000000003</v>
      </c>
      <c r="D1198" s="265">
        <f t="shared" si="551"/>
        <v>1196</v>
      </c>
      <c r="E1198" s="373">
        <f t="shared" si="552"/>
        <v>39.293634496919921</v>
      </c>
      <c r="F1198" s="373">
        <f t="shared" si="553"/>
        <v>3.2744695414099931</v>
      </c>
      <c r="G1198" s="373">
        <f t="shared" si="554"/>
        <v>48.293634496919921</v>
      </c>
      <c r="H1198" s="374">
        <f t="shared" si="555"/>
        <v>0.99869177062428838</v>
      </c>
      <c r="I1198" s="374">
        <f t="shared" si="528"/>
        <v>0.97973813615596506</v>
      </c>
      <c r="J1198" s="374">
        <f t="shared" si="529"/>
        <v>0.98223083338283246</v>
      </c>
      <c r="K1198" s="265" cm="1">
        <f t="array" ref="K1198">$G1198^gamma_drug4/($G1198^gamma_drug4+(AGE_50_drug4+9)^gamma_drug4)</f>
        <v>1</v>
      </c>
      <c r="L1198" s="264">
        <f t="shared" si="530"/>
        <v>1196</v>
      </c>
      <c r="M1198" s="264">
        <f t="shared" si="531"/>
        <v>-0.20329999999999998</v>
      </c>
      <c r="N1198" s="264">
        <f t="shared" si="532"/>
        <v>14.68235</v>
      </c>
      <c r="O1198" s="264">
        <f t="shared" si="533"/>
        <v>0.12721499999999999</v>
      </c>
      <c r="P1198" s="264">
        <f t="shared" si="534"/>
        <v>10.0625</v>
      </c>
      <c r="Q1198" s="264">
        <f t="shared" si="535"/>
        <v>11.0185</v>
      </c>
      <c r="R1198" s="264">
        <f t="shared" si="536"/>
        <v>11.626000000000001</v>
      </c>
      <c r="S1198" s="264">
        <f t="shared" si="537"/>
        <v>11.963999999999999</v>
      </c>
      <c r="T1198" s="264">
        <f t="shared" si="538"/>
        <v>12.507999999999999</v>
      </c>
      <c r="U1198" s="264">
        <f t="shared" si="539"/>
        <v>12.8925</v>
      </c>
      <c r="V1198" s="264">
        <f t="shared" si="540"/>
        <v>13.486000000000001</v>
      </c>
      <c r="W1198" s="264">
        <f t="shared" si="541"/>
        <v>14.682500000000001</v>
      </c>
      <c r="X1198" s="264">
        <f t="shared" si="542"/>
        <v>16.009500000000003</v>
      </c>
      <c r="Y1198" s="264">
        <f t="shared" si="543"/>
        <v>16.782499999999999</v>
      </c>
      <c r="Z1198" s="264">
        <f t="shared" si="544"/>
        <v>17.331499999999998</v>
      </c>
      <c r="AA1198" s="264">
        <f t="shared" si="545"/>
        <v>18.186</v>
      </c>
      <c r="AB1198" s="264">
        <f t="shared" si="546"/>
        <v>18.768000000000001</v>
      </c>
      <c r="AC1198" s="264">
        <f t="shared" si="547"/>
        <v>19.931999999999999</v>
      </c>
      <c r="AD1198" s="264">
        <f t="shared" si="548"/>
        <v>22.141500000000001</v>
      </c>
      <c r="AF1198" s="266">
        <v>1196</v>
      </c>
      <c r="AG1198" s="266">
        <v>-8.1900000000000001E-2</v>
      </c>
      <c r="AH1198" s="266">
        <v>14.8957</v>
      </c>
      <c r="AI1198" s="266">
        <v>0.12286</v>
      </c>
      <c r="AJ1198" s="266">
        <v>10.249000000000001</v>
      </c>
      <c r="AK1198" s="266">
        <v>11.23</v>
      </c>
      <c r="AL1198" s="266">
        <v>11.848000000000001</v>
      </c>
      <c r="AM1198" s="266">
        <v>12.19</v>
      </c>
      <c r="AN1198" s="266">
        <v>12.738</v>
      </c>
      <c r="AO1198" s="266">
        <v>13.122999999999999</v>
      </c>
      <c r="AP1198" s="266">
        <v>13.715</v>
      </c>
      <c r="AQ1198" s="266">
        <v>14.896000000000001</v>
      </c>
      <c r="AR1198" s="266">
        <v>16.187000000000001</v>
      </c>
      <c r="AS1198" s="266">
        <v>16.93</v>
      </c>
      <c r="AT1198" s="266">
        <v>17.454000000000001</v>
      </c>
      <c r="AU1198" s="266">
        <v>18.263000000000002</v>
      </c>
      <c r="AV1198" s="266">
        <v>18.809000000000001</v>
      </c>
      <c r="AW1198" s="266">
        <v>19.890999999999998</v>
      </c>
      <c r="AX1198" s="266">
        <v>21.905999999999999</v>
      </c>
      <c r="BA1198" s="372">
        <v>1196</v>
      </c>
      <c r="BB1198" s="372">
        <v>-0.32469999999999999</v>
      </c>
      <c r="BC1198" s="372">
        <v>14.468999999999999</v>
      </c>
      <c r="BD1198" s="372">
        <v>0.13156999999999999</v>
      </c>
      <c r="BE1198" s="372">
        <v>9.8759999999999994</v>
      </c>
      <c r="BF1198" s="372">
        <v>10.807</v>
      </c>
      <c r="BG1198" s="372">
        <v>11.404</v>
      </c>
      <c r="BH1198" s="372">
        <v>11.738</v>
      </c>
      <c r="BI1198" s="372">
        <v>12.278</v>
      </c>
      <c r="BJ1198" s="372">
        <v>12.662000000000001</v>
      </c>
      <c r="BK1198" s="372">
        <v>13.257</v>
      </c>
      <c r="BL1198" s="372">
        <v>14.468999999999999</v>
      </c>
      <c r="BM1198" s="372">
        <v>15.832000000000001</v>
      </c>
      <c r="BN1198" s="372">
        <v>16.635000000000002</v>
      </c>
      <c r="BO1198" s="372">
        <v>17.209</v>
      </c>
      <c r="BP1198" s="372">
        <v>18.109000000000002</v>
      </c>
      <c r="BQ1198" s="372">
        <v>18.727</v>
      </c>
      <c r="BR1198" s="372">
        <v>19.972999999999999</v>
      </c>
      <c r="BS1198" s="372">
        <v>22.376999999999999</v>
      </c>
    </row>
    <row r="1199" spans="1:71" x14ac:dyDescent="0.2">
      <c r="A1199" s="265">
        <f t="shared" si="549"/>
        <v>14.687999999999999</v>
      </c>
      <c r="B1199" s="265">
        <f t="shared" si="550"/>
        <v>13.491</v>
      </c>
      <c r="C1199" s="265">
        <f t="shared" si="527"/>
        <v>16.016000000000002</v>
      </c>
      <c r="D1199" s="265">
        <f t="shared" si="551"/>
        <v>1197</v>
      </c>
      <c r="E1199" s="373">
        <f t="shared" si="552"/>
        <v>39.326488706365502</v>
      </c>
      <c r="F1199" s="373">
        <f t="shared" si="553"/>
        <v>3.2772073921971252</v>
      </c>
      <c r="G1199" s="373">
        <f t="shared" si="554"/>
        <v>48.326488706365502</v>
      </c>
      <c r="H1199" s="374">
        <f t="shared" si="555"/>
        <v>0.99869563000410377</v>
      </c>
      <c r="I1199" s="374">
        <f t="shared" si="528"/>
        <v>0.97977886686284721</v>
      </c>
      <c r="J1199" s="374">
        <f t="shared" si="529"/>
        <v>0.98226166789996261</v>
      </c>
      <c r="K1199" s="265" cm="1">
        <f t="array" ref="K1199">$G1199^gamma_drug4/($G1199^gamma_drug4+(AGE_50_drug4+9)^gamma_drug4)</f>
        <v>1</v>
      </c>
      <c r="L1199" s="264">
        <f t="shared" si="530"/>
        <v>1197</v>
      </c>
      <c r="M1199" s="264">
        <f t="shared" si="531"/>
        <v>-0.2034</v>
      </c>
      <c r="N1199" s="264">
        <f t="shared" si="532"/>
        <v>14.68815</v>
      </c>
      <c r="O1199" s="264">
        <f t="shared" si="533"/>
        <v>0.12723999999999999</v>
      </c>
      <c r="P1199" s="264">
        <f t="shared" si="534"/>
        <v>10.0655</v>
      </c>
      <c r="Q1199" s="264">
        <f t="shared" si="535"/>
        <v>11.022</v>
      </c>
      <c r="R1199" s="264">
        <f t="shared" si="536"/>
        <v>11.630500000000001</v>
      </c>
      <c r="S1199" s="264">
        <f t="shared" si="537"/>
        <v>11.968500000000001</v>
      </c>
      <c r="T1199" s="264">
        <f t="shared" si="538"/>
        <v>12.513</v>
      </c>
      <c r="U1199" s="264">
        <f t="shared" si="539"/>
        <v>12.897500000000001</v>
      </c>
      <c r="V1199" s="264">
        <f t="shared" si="540"/>
        <v>13.491</v>
      </c>
      <c r="W1199" s="264">
        <f t="shared" si="541"/>
        <v>14.687999999999999</v>
      </c>
      <c r="X1199" s="264">
        <f t="shared" si="542"/>
        <v>16.016000000000002</v>
      </c>
      <c r="Y1199" s="264">
        <f t="shared" si="543"/>
        <v>16.789000000000001</v>
      </c>
      <c r="Z1199" s="264">
        <f t="shared" si="544"/>
        <v>17.338999999999999</v>
      </c>
      <c r="AA1199" s="264">
        <f t="shared" si="545"/>
        <v>18.193999999999999</v>
      </c>
      <c r="AB1199" s="264">
        <f t="shared" si="546"/>
        <v>18.776499999999999</v>
      </c>
      <c r="AC1199" s="264">
        <f t="shared" si="547"/>
        <v>19.941499999999998</v>
      </c>
      <c r="AD1199" s="264">
        <f t="shared" si="548"/>
        <v>22.1525</v>
      </c>
      <c r="AF1199" s="266">
        <v>1197</v>
      </c>
      <c r="AG1199" s="266">
        <v>-8.2000000000000003E-2</v>
      </c>
      <c r="AH1199" s="266">
        <v>14.901199999999999</v>
      </c>
      <c r="AI1199" s="266">
        <v>0.12288</v>
      </c>
      <c r="AJ1199" s="266">
        <v>10.252000000000001</v>
      </c>
      <c r="AK1199" s="266">
        <v>11.233000000000001</v>
      </c>
      <c r="AL1199" s="266">
        <v>11.852</v>
      </c>
      <c r="AM1199" s="266">
        <v>12.194000000000001</v>
      </c>
      <c r="AN1199" s="266">
        <v>12.743</v>
      </c>
      <c r="AO1199" s="266">
        <v>13.128</v>
      </c>
      <c r="AP1199" s="266">
        <v>13.72</v>
      </c>
      <c r="AQ1199" s="266">
        <v>14.901</v>
      </c>
      <c r="AR1199" s="266">
        <v>16.193000000000001</v>
      </c>
      <c r="AS1199" s="266">
        <v>16.936</v>
      </c>
      <c r="AT1199" s="266">
        <v>17.460999999999999</v>
      </c>
      <c r="AU1199" s="266">
        <v>18.27</v>
      </c>
      <c r="AV1199" s="266">
        <v>18.817</v>
      </c>
      <c r="AW1199" s="266">
        <v>19.899999999999999</v>
      </c>
      <c r="AX1199" s="266">
        <v>21.916</v>
      </c>
      <c r="BA1199" s="372">
        <v>1197</v>
      </c>
      <c r="BB1199" s="372">
        <v>-0.32479999999999998</v>
      </c>
      <c r="BC1199" s="372">
        <v>14.475099999999999</v>
      </c>
      <c r="BD1199" s="372">
        <v>0.13159999999999999</v>
      </c>
      <c r="BE1199" s="372">
        <v>9.8789999999999996</v>
      </c>
      <c r="BF1199" s="372">
        <v>10.811</v>
      </c>
      <c r="BG1199" s="372">
        <v>11.409000000000001</v>
      </c>
      <c r="BH1199" s="372">
        <v>11.743</v>
      </c>
      <c r="BI1199" s="372">
        <v>12.282999999999999</v>
      </c>
      <c r="BJ1199" s="372">
        <v>12.667</v>
      </c>
      <c r="BK1199" s="372">
        <v>13.262</v>
      </c>
      <c r="BL1199" s="372">
        <v>14.475</v>
      </c>
      <c r="BM1199" s="372">
        <v>15.839</v>
      </c>
      <c r="BN1199" s="372">
        <v>16.641999999999999</v>
      </c>
      <c r="BO1199" s="372">
        <v>17.216999999999999</v>
      </c>
      <c r="BP1199" s="372">
        <v>18.117999999999999</v>
      </c>
      <c r="BQ1199" s="372">
        <v>18.736000000000001</v>
      </c>
      <c r="BR1199" s="372">
        <v>19.983000000000001</v>
      </c>
      <c r="BS1199" s="372">
        <v>22.388999999999999</v>
      </c>
    </row>
    <row r="1200" spans="1:71" x14ac:dyDescent="0.2">
      <c r="A1200" s="265">
        <f t="shared" si="549"/>
        <v>14.693999999999999</v>
      </c>
      <c r="B1200" s="265">
        <f t="shared" si="550"/>
        <v>13.496500000000001</v>
      </c>
      <c r="C1200" s="265">
        <f t="shared" si="527"/>
        <v>16.023</v>
      </c>
      <c r="D1200" s="265">
        <f t="shared" si="551"/>
        <v>1198</v>
      </c>
      <c r="E1200" s="373">
        <f t="shared" si="552"/>
        <v>39.359342915811091</v>
      </c>
      <c r="F1200" s="373">
        <f t="shared" si="553"/>
        <v>3.2799452429842573</v>
      </c>
      <c r="G1200" s="373">
        <f t="shared" si="554"/>
        <v>48.359342915811091</v>
      </c>
      <c r="H1200" s="374">
        <f t="shared" si="555"/>
        <v>0.99869947540198833</v>
      </c>
      <c r="I1200" s="374">
        <f t="shared" si="528"/>
        <v>0.97981948977953948</v>
      </c>
      <c r="J1200" s="374">
        <f t="shared" si="529"/>
        <v>0.98229242897327607</v>
      </c>
      <c r="K1200" s="265" cm="1">
        <f t="array" ref="K1200">$G1200^gamma_drug4/($G1200^gamma_drug4+(AGE_50_drug4+9)^gamma_drug4)</f>
        <v>1</v>
      </c>
      <c r="L1200" s="264">
        <f t="shared" si="530"/>
        <v>1198</v>
      </c>
      <c r="M1200" s="264">
        <f t="shared" si="531"/>
        <v>-0.20344999999999999</v>
      </c>
      <c r="N1200" s="264">
        <f t="shared" si="532"/>
        <v>14.693999999999999</v>
      </c>
      <c r="O1200" s="264">
        <f t="shared" si="533"/>
        <v>0.12725999999999998</v>
      </c>
      <c r="P1200" s="264">
        <f t="shared" si="534"/>
        <v>10.0695</v>
      </c>
      <c r="Q1200" s="264">
        <f t="shared" si="535"/>
        <v>11.026</v>
      </c>
      <c r="R1200" s="264">
        <f t="shared" si="536"/>
        <v>11.634499999999999</v>
      </c>
      <c r="S1200" s="264">
        <f t="shared" si="537"/>
        <v>11.972999999999999</v>
      </c>
      <c r="T1200" s="264">
        <f t="shared" si="538"/>
        <v>12.5175</v>
      </c>
      <c r="U1200" s="264">
        <f t="shared" si="539"/>
        <v>12.9025</v>
      </c>
      <c r="V1200" s="264">
        <f t="shared" si="540"/>
        <v>13.496500000000001</v>
      </c>
      <c r="W1200" s="264">
        <f t="shared" si="541"/>
        <v>14.693999999999999</v>
      </c>
      <c r="X1200" s="264">
        <f t="shared" si="542"/>
        <v>16.023</v>
      </c>
      <c r="Y1200" s="264">
        <f t="shared" si="543"/>
        <v>16.796500000000002</v>
      </c>
      <c r="Z1200" s="264">
        <f t="shared" si="544"/>
        <v>17.345500000000001</v>
      </c>
      <c r="AA1200" s="264">
        <f t="shared" si="545"/>
        <v>18.201500000000003</v>
      </c>
      <c r="AB1200" s="264">
        <f t="shared" si="546"/>
        <v>18.785</v>
      </c>
      <c r="AC1200" s="264">
        <f t="shared" si="547"/>
        <v>19.950499999999998</v>
      </c>
      <c r="AD1200" s="264">
        <f t="shared" si="548"/>
        <v>22.163</v>
      </c>
      <c r="AF1200" s="266">
        <v>1198</v>
      </c>
      <c r="AG1200" s="266">
        <v>-8.2100000000000006E-2</v>
      </c>
      <c r="AH1200" s="266">
        <v>14.906700000000001</v>
      </c>
      <c r="AI1200" s="266">
        <v>0.1229</v>
      </c>
      <c r="AJ1200" s="266">
        <v>10.256</v>
      </c>
      <c r="AK1200" s="266">
        <v>11.237</v>
      </c>
      <c r="AL1200" s="266">
        <v>11.856</v>
      </c>
      <c r="AM1200" s="266">
        <v>12.199</v>
      </c>
      <c r="AN1200" s="266">
        <v>12.747</v>
      </c>
      <c r="AO1200" s="266">
        <v>13.132999999999999</v>
      </c>
      <c r="AP1200" s="266">
        <v>13.725</v>
      </c>
      <c r="AQ1200" s="266">
        <v>14.907</v>
      </c>
      <c r="AR1200" s="266">
        <v>16.2</v>
      </c>
      <c r="AS1200" s="266">
        <v>16.943000000000001</v>
      </c>
      <c r="AT1200" s="266">
        <v>17.466999999999999</v>
      </c>
      <c r="AU1200" s="266">
        <v>18.277000000000001</v>
      </c>
      <c r="AV1200" s="266">
        <v>18.824999999999999</v>
      </c>
      <c r="AW1200" s="266">
        <v>19.908000000000001</v>
      </c>
      <c r="AX1200" s="266">
        <v>21.925000000000001</v>
      </c>
      <c r="BA1200" s="372">
        <v>1198</v>
      </c>
      <c r="BB1200" s="372">
        <v>-0.32479999999999998</v>
      </c>
      <c r="BC1200" s="372">
        <v>14.481299999999999</v>
      </c>
      <c r="BD1200" s="372">
        <v>0.13161999999999999</v>
      </c>
      <c r="BE1200" s="372">
        <v>9.8829999999999991</v>
      </c>
      <c r="BF1200" s="372">
        <v>10.815</v>
      </c>
      <c r="BG1200" s="372">
        <v>11.413</v>
      </c>
      <c r="BH1200" s="372">
        <v>11.747</v>
      </c>
      <c r="BI1200" s="372">
        <v>12.288</v>
      </c>
      <c r="BJ1200" s="372">
        <v>12.672000000000001</v>
      </c>
      <c r="BK1200" s="372">
        <v>13.268000000000001</v>
      </c>
      <c r="BL1200" s="372">
        <v>14.481</v>
      </c>
      <c r="BM1200" s="372">
        <v>15.846</v>
      </c>
      <c r="BN1200" s="372">
        <v>16.649999999999999</v>
      </c>
      <c r="BO1200" s="372">
        <v>17.224</v>
      </c>
      <c r="BP1200" s="372">
        <v>18.126000000000001</v>
      </c>
      <c r="BQ1200" s="372">
        <v>18.745000000000001</v>
      </c>
      <c r="BR1200" s="372">
        <v>19.992999999999999</v>
      </c>
      <c r="BS1200" s="372">
        <v>22.401</v>
      </c>
    </row>
    <row r="1201" spans="1:71" x14ac:dyDescent="0.2">
      <c r="A1201" s="265">
        <f t="shared" si="549"/>
        <v>14.6995</v>
      </c>
      <c r="B1201" s="265">
        <f t="shared" si="550"/>
        <v>13.5015</v>
      </c>
      <c r="C1201" s="265">
        <f t="shared" si="527"/>
        <v>16.029499999999999</v>
      </c>
      <c r="D1201" s="265">
        <f t="shared" si="551"/>
        <v>1199</v>
      </c>
      <c r="E1201" s="373">
        <f t="shared" si="552"/>
        <v>39.392197125256672</v>
      </c>
      <c r="F1201" s="373">
        <f t="shared" si="553"/>
        <v>3.2826830937713893</v>
      </c>
      <c r="G1201" s="373">
        <f t="shared" si="554"/>
        <v>48.392197125256672</v>
      </c>
      <c r="H1201" s="374">
        <f t="shared" si="555"/>
        <v>0.99870330687795661</v>
      </c>
      <c r="I1201" s="374">
        <f t="shared" si="528"/>
        <v>0.97986000525748507</v>
      </c>
      <c r="J1201" s="374">
        <f t="shared" si="529"/>
        <v>0.98232311682408957</v>
      </c>
      <c r="K1201" s="265" cm="1">
        <f t="array" ref="K1201">$G1201^gamma_drug4/($G1201^gamma_drug4+(AGE_50_drug4+9)^gamma_drug4)</f>
        <v>1</v>
      </c>
      <c r="L1201" s="264">
        <f t="shared" si="530"/>
        <v>1199</v>
      </c>
      <c r="M1201" s="264">
        <f t="shared" si="531"/>
        <v>-0.2036</v>
      </c>
      <c r="N1201" s="264">
        <f t="shared" si="532"/>
        <v>14.6998</v>
      </c>
      <c r="O1201" s="264">
        <f t="shared" si="533"/>
        <v>0.12728</v>
      </c>
      <c r="P1201" s="264">
        <f t="shared" si="534"/>
        <v>10.073</v>
      </c>
      <c r="Q1201" s="264">
        <f t="shared" si="535"/>
        <v>11.030000000000001</v>
      </c>
      <c r="R1201" s="264">
        <f t="shared" si="536"/>
        <v>11.638500000000001</v>
      </c>
      <c r="S1201" s="264">
        <f t="shared" si="537"/>
        <v>11.977499999999999</v>
      </c>
      <c r="T1201" s="264">
        <f t="shared" si="538"/>
        <v>12.522500000000001</v>
      </c>
      <c r="U1201" s="264">
        <f t="shared" si="539"/>
        <v>12.907</v>
      </c>
      <c r="V1201" s="264">
        <f t="shared" si="540"/>
        <v>13.5015</v>
      </c>
      <c r="W1201" s="264">
        <f t="shared" si="541"/>
        <v>14.6995</v>
      </c>
      <c r="X1201" s="264">
        <f t="shared" si="542"/>
        <v>16.029499999999999</v>
      </c>
      <c r="Y1201" s="264">
        <f t="shared" si="543"/>
        <v>16.8035</v>
      </c>
      <c r="Z1201" s="264">
        <f t="shared" si="544"/>
        <v>17.353000000000002</v>
      </c>
      <c r="AA1201" s="264">
        <f t="shared" si="545"/>
        <v>18.209499999999998</v>
      </c>
      <c r="AB1201" s="264">
        <f t="shared" si="546"/>
        <v>18.792999999999999</v>
      </c>
      <c r="AC1201" s="264">
        <f t="shared" si="547"/>
        <v>19.959499999999998</v>
      </c>
      <c r="AD1201" s="264">
        <f t="shared" si="548"/>
        <v>22.173999999999999</v>
      </c>
      <c r="AF1201" s="266">
        <v>1199</v>
      </c>
      <c r="AG1201" s="266">
        <v>-8.2299999999999998E-2</v>
      </c>
      <c r="AH1201" s="266">
        <v>14.9122</v>
      </c>
      <c r="AI1201" s="266">
        <v>0.12291000000000001</v>
      </c>
      <c r="AJ1201" s="266">
        <v>10.259</v>
      </c>
      <c r="AK1201" s="266">
        <v>11.241</v>
      </c>
      <c r="AL1201" s="266">
        <v>11.86</v>
      </c>
      <c r="AM1201" s="266">
        <v>12.202999999999999</v>
      </c>
      <c r="AN1201" s="266">
        <v>12.752000000000001</v>
      </c>
      <c r="AO1201" s="266">
        <v>13.137</v>
      </c>
      <c r="AP1201" s="266">
        <v>13.73</v>
      </c>
      <c r="AQ1201" s="266">
        <v>14.912000000000001</v>
      </c>
      <c r="AR1201" s="266">
        <v>16.206</v>
      </c>
      <c r="AS1201" s="266">
        <v>16.95</v>
      </c>
      <c r="AT1201" s="266">
        <v>17.474</v>
      </c>
      <c r="AU1201" s="266">
        <v>18.283999999999999</v>
      </c>
      <c r="AV1201" s="266">
        <v>18.832000000000001</v>
      </c>
      <c r="AW1201" s="266">
        <v>19.916</v>
      </c>
      <c r="AX1201" s="266">
        <v>21.934999999999999</v>
      </c>
      <c r="BA1201" s="372">
        <v>1199</v>
      </c>
      <c r="BB1201" s="372">
        <v>-0.32490000000000002</v>
      </c>
      <c r="BC1201" s="372">
        <v>14.487399999999999</v>
      </c>
      <c r="BD1201" s="372">
        <v>0.13164999999999999</v>
      </c>
      <c r="BE1201" s="372">
        <v>9.8870000000000005</v>
      </c>
      <c r="BF1201" s="372">
        <v>10.819000000000001</v>
      </c>
      <c r="BG1201" s="372">
        <v>11.417</v>
      </c>
      <c r="BH1201" s="372">
        <v>11.752000000000001</v>
      </c>
      <c r="BI1201" s="372">
        <v>12.292999999999999</v>
      </c>
      <c r="BJ1201" s="372">
        <v>12.677</v>
      </c>
      <c r="BK1201" s="372">
        <v>13.273</v>
      </c>
      <c r="BL1201" s="372">
        <v>14.487</v>
      </c>
      <c r="BM1201" s="372">
        <v>15.853</v>
      </c>
      <c r="BN1201" s="372">
        <v>16.657</v>
      </c>
      <c r="BO1201" s="372">
        <v>17.231999999999999</v>
      </c>
      <c r="BP1201" s="372">
        <v>18.135000000000002</v>
      </c>
      <c r="BQ1201" s="372">
        <v>18.754000000000001</v>
      </c>
      <c r="BR1201" s="372">
        <v>20.003</v>
      </c>
      <c r="BS1201" s="372">
        <v>22.413</v>
      </c>
    </row>
    <row r="1202" spans="1:71" x14ac:dyDescent="0.2">
      <c r="A1202" s="265">
        <f t="shared" si="549"/>
        <v>14.706</v>
      </c>
      <c r="B1202" s="265">
        <f t="shared" si="550"/>
        <v>13.507</v>
      </c>
      <c r="C1202" s="265">
        <f t="shared" si="527"/>
        <v>16.036000000000001</v>
      </c>
      <c r="D1202" s="265">
        <f t="shared" si="551"/>
        <v>1200</v>
      </c>
      <c r="E1202" s="373">
        <f t="shared" si="552"/>
        <v>39.42505133470226</v>
      </c>
      <c r="F1202" s="373">
        <f t="shared" si="553"/>
        <v>3.2854209445585214</v>
      </c>
      <c r="G1202" s="373">
        <f t="shared" si="554"/>
        <v>48.42505133470226</v>
      </c>
      <c r="H1202" s="374">
        <f t="shared" si="555"/>
        <v>0.99870712449172583</v>
      </c>
      <c r="I1202" s="374">
        <f t="shared" si="528"/>
        <v>0.97990041364677516</v>
      </c>
      <c r="J1202" s="374">
        <f t="shared" si="529"/>
        <v>0.98235373167291673</v>
      </c>
      <c r="K1202" s="265" cm="1">
        <f t="array" ref="K1202">$G1202^gamma_drug4/($G1202^gamma_drug4+(AGE_50_drug4+9)^gamma_drug4)</f>
        <v>1</v>
      </c>
      <c r="L1202" s="264">
        <f t="shared" si="530"/>
        <v>1200</v>
      </c>
      <c r="M1202" s="264">
        <f t="shared" si="531"/>
        <v>-0.20365</v>
      </c>
      <c r="N1202" s="264">
        <f t="shared" si="532"/>
        <v>14.70565</v>
      </c>
      <c r="O1202" s="264">
        <f t="shared" si="533"/>
        <v>0.1273</v>
      </c>
      <c r="P1202" s="264">
        <f t="shared" si="534"/>
        <v>10.076000000000001</v>
      </c>
      <c r="Q1202" s="264">
        <f t="shared" si="535"/>
        <v>11.033999999999999</v>
      </c>
      <c r="R1202" s="264">
        <f t="shared" si="536"/>
        <v>11.643000000000001</v>
      </c>
      <c r="S1202" s="264">
        <f t="shared" si="537"/>
        <v>11.981999999999999</v>
      </c>
      <c r="T1202" s="264">
        <f t="shared" si="538"/>
        <v>12.527000000000001</v>
      </c>
      <c r="U1202" s="264">
        <f t="shared" si="539"/>
        <v>12.911999999999999</v>
      </c>
      <c r="V1202" s="264">
        <f t="shared" si="540"/>
        <v>13.507</v>
      </c>
      <c r="W1202" s="264">
        <f t="shared" si="541"/>
        <v>14.706</v>
      </c>
      <c r="X1202" s="264">
        <f t="shared" si="542"/>
        <v>16.036000000000001</v>
      </c>
      <c r="Y1202" s="264">
        <f t="shared" si="543"/>
        <v>16.810499999999998</v>
      </c>
      <c r="Z1202" s="264">
        <f t="shared" si="544"/>
        <v>17.360500000000002</v>
      </c>
      <c r="AA1202" s="264">
        <f t="shared" si="545"/>
        <v>18.217500000000001</v>
      </c>
      <c r="AB1202" s="264">
        <f t="shared" si="546"/>
        <v>18.801500000000001</v>
      </c>
      <c r="AC1202" s="264">
        <f t="shared" si="547"/>
        <v>19.968</v>
      </c>
      <c r="AD1202" s="264">
        <f t="shared" si="548"/>
        <v>22.183999999999997</v>
      </c>
      <c r="AF1202" s="266">
        <v>1200</v>
      </c>
      <c r="AG1202" s="266">
        <v>-8.2400000000000001E-2</v>
      </c>
      <c r="AH1202" s="266">
        <v>14.9177</v>
      </c>
      <c r="AI1202" s="266">
        <v>0.12293</v>
      </c>
      <c r="AJ1202" s="266">
        <v>10.262</v>
      </c>
      <c r="AK1202" s="266">
        <v>11.244999999999999</v>
      </c>
      <c r="AL1202" s="266">
        <v>11.864000000000001</v>
      </c>
      <c r="AM1202" s="266">
        <v>12.207000000000001</v>
      </c>
      <c r="AN1202" s="266">
        <v>12.756</v>
      </c>
      <c r="AO1202" s="266">
        <v>13.141999999999999</v>
      </c>
      <c r="AP1202" s="266">
        <v>13.734999999999999</v>
      </c>
      <c r="AQ1202" s="266">
        <v>14.917999999999999</v>
      </c>
      <c r="AR1202" s="266">
        <v>16.212</v>
      </c>
      <c r="AS1202" s="266">
        <v>16.956</v>
      </c>
      <c r="AT1202" s="266">
        <v>17.481000000000002</v>
      </c>
      <c r="AU1202" s="266">
        <v>18.292000000000002</v>
      </c>
      <c r="AV1202" s="266">
        <v>18.84</v>
      </c>
      <c r="AW1202" s="266">
        <v>19.923999999999999</v>
      </c>
      <c r="AX1202" s="266">
        <v>21.943999999999999</v>
      </c>
      <c r="BA1202" s="372">
        <v>1200</v>
      </c>
      <c r="BB1202" s="372">
        <v>-0.32490000000000002</v>
      </c>
      <c r="BC1202" s="372">
        <v>14.493600000000001</v>
      </c>
      <c r="BD1202" s="372">
        <v>0.13167000000000001</v>
      </c>
      <c r="BE1202" s="372">
        <v>9.89</v>
      </c>
      <c r="BF1202" s="372">
        <v>10.823</v>
      </c>
      <c r="BG1202" s="372">
        <v>11.422000000000001</v>
      </c>
      <c r="BH1202" s="372">
        <v>11.757</v>
      </c>
      <c r="BI1202" s="372">
        <v>12.298</v>
      </c>
      <c r="BJ1202" s="372">
        <v>12.682</v>
      </c>
      <c r="BK1202" s="372">
        <v>13.279</v>
      </c>
      <c r="BL1202" s="372">
        <v>14.494</v>
      </c>
      <c r="BM1202" s="372">
        <v>15.86</v>
      </c>
      <c r="BN1202" s="372">
        <v>16.664999999999999</v>
      </c>
      <c r="BO1202" s="372">
        <v>17.239999999999998</v>
      </c>
      <c r="BP1202" s="372">
        <v>18.143000000000001</v>
      </c>
      <c r="BQ1202" s="372">
        <v>18.763000000000002</v>
      </c>
      <c r="BR1202" s="372">
        <v>20.012</v>
      </c>
      <c r="BS1202" s="372">
        <v>22.423999999999999</v>
      </c>
    </row>
    <row r="1203" spans="1:71" x14ac:dyDescent="0.2">
      <c r="A1203" s="265">
        <f t="shared" si="549"/>
        <v>14.711500000000001</v>
      </c>
      <c r="B1203" s="265">
        <f t="shared" si="550"/>
        <v>13.511500000000002</v>
      </c>
      <c r="C1203" s="265">
        <f t="shared" si="527"/>
        <v>16.0425</v>
      </c>
      <c r="D1203" s="265">
        <f t="shared" si="551"/>
        <v>1201</v>
      </c>
      <c r="E1203" s="373">
        <f t="shared" si="552"/>
        <v>39.457905544147842</v>
      </c>
      <c r="F1203" s="373">
        <f t="shared" si="553"/>
        <v>3.2881587953456535</v>
      </c>
      <c r="G1203" s="373">
        <f t="shared" si="554"/>
        <v>48.457905544147842</v>
      </c>
      <c r="H1203" s="374">
        <f t="shared" si="555"/>
        <v>0.99871092830271746</v>
      </c>
      <c r="I1203" s="374">
        <f t="shared" si="528"/>
        <v>0.97994071529615523</v>
      </c>
      <c r="J1203" s="374">
        <f t="shared" si="529"/>
        <v>0.98238427373947224</v>
      </c>
      <c r="K1203" s="265" cm="1">
        <f t="array" ref="K1203">$G1203^gamma_drug4/($G1203^gamma_drug4+(AGE_50_drug4+9)^gamma_drug4)</f>
        <v>1</v>
      </c>
      <c r="L1203" s="264">
        <f t="shared" si="530"/>
        <v>1201</v>
      </c>
      <c r="M1203" s="264">
        <f t="shared" si="531"/>
        <v>-0.20370000000000002</v>
      </c>
      <c r="N1203" s="264">
        <f t="shared" si="532"/>
        <v>14.711449999999999</v>
      </c>
      <c r="O1203" s="264">
        <f t="shared" si="533"/>
        <v>0.12732500000000002</v>
      </c>
      <c r="P1203" s="264">
        <f t="shared" si="534"/>
        <v>10.08</v>
      </c>
      <c r="Q1203" s="264">
        <f t="shared" si="535"/>
        <v>11.0375</v>
      </c>
      <c r="R1203" s="264">
        <f t="shared" si="536"/>
        <v>11.647</v>
      </c>
      <c r="S1203" s="264">
        <f t="shared" si="537"/>
        <v>11.986000000000001</v>
      </c>
      <c r="T1203" s="264">
        <f t="shared" si="538"/>
        <v>12.532</v>
      </c>
      <c r="U1203" s="264">
        <f t="shared" si="539"/>
        <v>12.916499999999999</v>
      </c>
      <c r="V1203" s="264">
        <f t="shared" si="540"/>
        <v>13.511500000000002</v>
      </c>
      <c r="W1203" s="264">
        <f t="shared" si="541"/>
        <v>14.711500000000001</v>
      </c>
      <c r="X1203" s="264">
        <f t="shared" si="542"/>
        <v>16.0425</v>
      </c>
      <c r="Y1203" s="264">
        <f t="shared" si="543"/>
        <v>16.817500000000003</v>
      </c>
      <c r="Z1203" s="264">
        <f t="shared" si="544"/>
        <v>17.368000000000002</v>
      </c>
      <c r="AA1203" s="264">
        <f t="shared" si="545"/>
        <v>18.2255</v>
      </c>
      <c r="AB1203" s="264">
        <f t="shared" si="546"/>
        <v>18.809999999999999</v>
      </c>
      <c r="AC1203" s="264">
        <f t="shared" si="547"/>
        <v>19.977499999999999</v>
      </c>
      <c r="AD1203" s="264">
        <f t="shared" si="548"/>
        <v>22.195</v>
      </c>
      <c r="AF1203" s="266">
        <v>1201</v>
      </c>
      <c r="AG1203" s="266">
        <v>-8.2500000000000004E-2</v>
      </c>
      <c r="AH1203" s="266">
        <v>14.9232</v>
      </c>
      <c r="AI1203" s="266">
        <v>0.12295</v>
      </c>
      <c r="AJ1203" s="266">
        <v>10.266</v>
      </c>
      <c r="AK1203" s="266">
        <v>11.247999999999999</v>
      </c>
      <c r="AL1203" s="266">
        <v>11.868</v>
      </c>
      <c r="AM1203" s="266">
        <v>12.211</v>
      </c>
      <c r="AN1203" s="266">
        <v>12.760999999999999</v>
      </c>
      <c r="AO1203" s="266">
        <v>13.146000000000001</v>
      </c>
      <c r="AP1203" s="266">
        <v>13.739000000000001</v>
      </c>
      <c r="AQ1203" s="266">
        <v>14.923</v>
      </c>
      <c r="AR1203" s="266">
        <v>16.218</v>
      </c>
      <c r="AS1203" s="266">
        <v>16.963000000000001</v>
      </c>
      <c r="AT1203" s="266">
        <v>17.488</v>
      </c>
      <c r="AU1203" s="266">
        <v>18.298999999999999</v>
      </c>
      <c r="AV1203" s="266">
        <v>18.847999999999999</v>
      </c>
      <c r="AW1203" s="266">
        <v>19.933</v>
      </c>
      <c r="AX1203" s="266">
        <v>21.954000000000001</v>
      </c>
      <c r="BA1203" s="372">
        <v>1201</v>
      </c>
      <c r="BB1203" s="372">
        <v>-0.32490000000000002</v>
      </c>
      <c r="BC1203" s="372">
        <v>14.499700000000001</v>
      </c>
      <c r="BD1203" s="372">
        <v>0.13170000000000001</v>
      </c>
      <c r="BE1203" s="372">
        <v>9.8940000000000001</v>
      </c>
      <c r="BF1203" s="372">
        <v>10.827</v>
      </c>
      <c r="BG1203" s="372">
        <v>11.426</v>
      </c>
      <c r="BH1203" s="372">
        <v>11.760999999999999</v>
      </c>
      <c r="BI1203" s="372">
        <v>12.303000000000001</v>
      </c>
      <c r="BJ1203" s="372">
        <v>12.686999999999999</v>
      </c>
      <c r="BK1203" s="372">
        <v>13.284000000000001</v>
      </c>
      <c r="BL1203" s="372">
        <v>14.5</v>
      </c>
      <c r="BM1203" s="372">
        <v>15.867000000000001</v>
      </c>
      <c r="BN1203" s="372">
        <v>16.672000000000001</v>
      </c>
      <c r="BO1203" s="372">
        <v>17.248000000000001</v>
      </c>
      <c r="BP1203" s="372">
        <v>18.152000000000001</v>
      </c>
      <c r="BQ1203" s="372">
        <v>18.771999999999998</v>
      </c>
      <c r="BR1203" s="372">
        <v>20.021999999999998</v>
      </c>
      <c r="BS1203" s="372">
        <v>22.436</v>
      </c>
    </row>
    <row r="1204" spans="1:71" x14ac:dyDescent="0.2">
      <c r="A1204" s="265">
        <f t="shared" si="549"/>
        <v>14.717500000000001</v>
      </c>
      <c r="B1204" s="265">
        <f t="shared" si="550"/>
        <v>13.516500000000001</v>
      </c>
      <c r="C1204" s="265">
        <f t="shared" si="527"/>
        <v>16.049500000000002</v>
      </c>
      <c r="D1204" s="265">
        <f t="shared" si="551"/>
        <v>1202</v>
      </c>
      <c r="E1204" s="373">
        <f t="shared" si="552"/>
        <v>39.49075975359343</v>
      </c>
      <c r="F1204" s="373">
        <f t="shared" si="553"/>
        <v>3.2908966461327855</v>
      </c>
      <c r="G1204" s="373">
        <f t="shared" si="554"/>
        <v>48.49075975359343</v>
      </c>
      <c r="H1204" s="374">
        <f t="shared" si="555"/>
        <v>0.99871471837005843</v>
      </c>
      <c r="I1204" s="374">
        <f t="shared" si="528"/>
        <v>0.97998091055303049</v>
      </c>
      <c r="J1204" s="374">
        <f t="shared" si="529"/>
        <v>0.98241474324267419</v>
      </c>
      <c r="K1204" s="265" cm="1">
        <f t="array" ref="K1204">$G1204^gamma_drug4/($G1204^gamma_drug4+(AGE_50_drug4+9)^gamma_drug4)</f>
        <v>1</v>
      </c>
      <c r="L1204" s="264">
        <f t="shared" si="530"/>
        <v>1202</v>
      </c>
      <c r="M1204" s="264">
        <f t="shared" si="531"/>
        <v>-0.20380000000000001</v>
      </c>
      <c r="N1204" s="264">
        <f t="shared" si="532"/>
        <v>14.7173</v>
      </c>
      <c r="O1204" s="264">
        <f t="shared" si="533"/>
        <v>0.12734500000000001</v>
      </c>
      <c r="P1204" s="264">
        <f t="shared" si="534"/>
        <v>10.083</v>
      </c>
      <c r="Q1204" s="264">
        <f t="shared" si="535"/>
        <v>11.041499999999999</v>
      </c>
      <c r="R1204" s="264">
        <f t="shared" si="536"/>
        <v>11.651</v>
      </c>
      <c r="S1204" s="264">
        <f t="shared" si="537"/>
        <v>11.99</v>
      </c>
      <c r="T1204" s="264">
        <f t="shared" si="538"/>
        <v>12.536000000000001</v>
      </c>
      <c r="U1204" s="264">
        <f t="shared" si="539"/>
        <v>12.9215</v>
      </c>
      <c r="V1204" s="264">
        <f t="shared" si="540"/>
        <v>13.516500000000001</v>
      </c>
      <c r="W1204" s="264">
        <f t="shared" si="541"/>
        <v>14.717500000000001</v>
      </c>
      <c r="X1204" s="264">
        <f t="shared" si="542"/>
        <v>16.049500000000002</v>
      </c>
      <c r="Y1204" s="264">
        <f t="shared" si="543"/>
        <v>16.8245</v>
      </c>
      <c r="Z1204" s="264">
        <f t="shared" si="544"/>
        <v>17.375500000000002</v>
      </c>
      <c r="AA1204" s="264">
        <f t="shared" si="545"/>
        <v>18.233000000000001</v>
      </c>
      <c r="AB1204" s="264">
        <f t="shared" si="546"/>
        <v>18.817999999999998</v>
      </c>
      <c r="AC1204" s="264">
        <f t="shared" si="547"/>
        <v>19.987000000000002</v>
      </c>
      <c r="AD1204" s="264">
        <f t="shared" si="548"/>
        <v>22.205500000000001</v>
      </c>
      <c r="AF1204" s="266">
        <v>1202</v>
      </c>
      <c r="AG1204" s="266">
        <v>-8.2600000000000007E-2</v>
      </c>
      <c r="AH1204" s="266">
        <v>14.928699999999999</v>
      </c>
      <c r="AI1204" s="266">
        <v>0.12296</v>
      </c>
      <c r="AJ1204" s="266">
        <v>10.269</v>
      </c>
      <c r="AK1204" s="266">
        <v>11.252000000000001</v>
      </c>
      <c r="AL1204" s="266">
        <v>11.872</v>
      </c>
      <c r="AM1204" s="266">
        <v>12.215</v>
      </c>
      <c r="AN1204" s="266">
        <v>12.765000000000001</v>
      </c>
      <c r="AO1204" s="266">
        <v>13.151</v>
      </c>
      <c r="AP1204" s="266">
        <v>13.744</v>
      </c>
      <c r="AQ1204" s="266">
        <v>14.929</v>
      </c>
      <c r="AR1204" s="266">
        <v>16.224</v>
      </c>
      <c r="AS1204" s="266">
        <v>16.969000000000001</v>
      </c>
      <c r="AT1204" s="266">
        <v>17.495000000000001</v>
      </c>
      <c r="AU1204" s="266">
        <v>18.306000000000001</v>
      </c>
      <c r="AV1204" s="266">
        <v>18.855</v>
      </c>
      <c r="AW1204" s="266">
        <v>19.940999999999999</v>
      </c>
      <c r="AX1204" s="266">
        <v>21.963000000000001</v>
      </c>
      <c r="BA1204" s="372">
        <v>1202</v>
      </c>
      <c r="BB1204" s="372">
        <v>-0.32500000000000001</v>
      </c>
      <c r="BC1204" s="372">
        <v>14.5059</v>
      </c>
      <c r="BD1204" s="372">
        <v>0.13173000000000001</v>
      </c>
      <c r="BE1204" s="372">
        <v>9.8970000000000002</v>
      </c>
      <c r="BF1204" s="372">
        <v>10.831</v>
      </c>
      <c r="BG1204" s="372">
        <v>11.43</v>
      </c>
      <c r="BH1204" s="372">
        <v>11.765000000000001</v>
      </c>
      <c r="BI1204" s="372">
        <v>12.307</v>
      </c>
      <c r="BJ1204" s="372">
        <v>12.692</v>
      </c>
      <c r="BK1204" s="372">
        <v>13.289</v>
      </c>
      <c r="BL1204" s="372">
        <v>14.506</v>
      </c>
      <c r="BM1204" s="372">
        <v>15.875</v>
      </c>
      <c r="BN1204" s="372">
        <v>16.68</v>
      </c>
      <c r="BO1204" s="372">
        <v>17.256</v>
      </c>
      <c r="BP1204" s="372">
        <v>18.16</v>
      </c>
      <c r="BQ1204" s="372">
        <v>18.780999999999999</v>
      </c>
      <c r="BR1204" s="372">
        <v>20.033000000000001</v>
      </c>
      <c r="BS1204" s="372">
        <v>22.448</v>
      </c>
    </row>
    <row r="1205" spans="1:71" x14ac:dyDescent="0.2">
      <c r="A1205" s="265">
        <f t="shared" si="549"/>
        <v>14.722999999999999</v>
      </c>
      <c r="B1205" s="265">
        <f t="shared" si="550"/>
        <v>13.522</v>
      </c>
      <c r="C1205" s="265">
        <f t="shared" si="527"/>
        <v>16.055500000000002</v>
      </c>
      <c r="D1205" s="265">
        <f t="shared" si="551"/>
        <v>1203</v>
      </c>
      <c r="E1205" s="373">
        <f t="shared" si="552"/>
        <v>39.523613963039011</v>
      </c>
      <c r="F1205" s="373">
        <f t="shared" si="553"/>
        <v>3.2936344969199181</v>
      </c>
      <c r="G1205" s="373">
        <f t="shared" si="554"/>
        <v>48.523613963039011</v>
      </c>
      <c r="H1205" s="374">
        <f t="shared" si="555"/>
        <v>0.99871849475258334</v>
      </c>
      <c r="I1205" s="374">
        <f t="shared" si="528"/>
        <v>0.98002099976347223</v>
      </c>
      <c r="J1205" s="374">
        <f t="shared" si="529"/>
        <v>0.98244514040064834</v>
      </c>
      <c r="K1205" s="265" cm="1">
        <f t="array" ref="K1205">$G1205^gamma_drug4/($G1205^gamma_drug4+(AGE_50_drug4+9)^gamma_drug4)</f>
        <v>1</v>
      </c>
      <c r="L1205" s="264">
        <f t="shared" si="530"/>
        <v>1203</v>
      </c>
      <c r="M1205" s="264">
        <f t="shared" si="531"/>
        <v>-0.2039</v>
      </c>
      <c r="N1205" s="264">
        <f t="shared" si="532"/>
        <v>14.723100000000001</v>
      </c>
      <c r="O1205" s="264">
        <f t="shared" si="533"/>
        <v>0.12736500000000001</v>
      </c>
      <c r="P1205" s="264">
        <f t="shared" si="534"/>
        <v>10.087</v>
      </c>
      <c r="Q1205" s="264">
        <f t="shared" si="535"/>
        <v>11.045500000000001</v>
      </c>
      <c r="R1205" s="264">
        <f t="shared" si="536"/>
        <v>11.6555</v>
      </c>
      <c r="S1205" s="264">
        <f t="shared" si="537"/>
        <v>11.995000000000001</v>
      </c>
      <c r="T1205" s="264">
        <f t="shared" si="538"/>
        <v>12.541</v>
      </c>
      <c r="U1205" s="264">
        <f t="shared" si="539"/>
        <v>12.926500000000001</v>
      </c>
      <c r="V1205" s="264">
        <f t="shared" si="540"/>
        <v>13.522</v>
      </c>
      <c r="W1205" s="264">
        <f t="shared" si="541"/>
        <v>14.722999999999999</v>
      </c>
      <c r="X1205" s="264">
        <f t="shared" si="542"/>
        <v>16.055500000000002</v>
      </c>
      <c r="Y1205" s="264">
        <f t="shared" si="543"/>
        <v>16.831499999999998</v>
      </c>
      <c r="Z1205" s="264">
        <f t="shared" si="544"/>
        <v>17.382999999999999</v>
      </c>
      <c r="AA1205" s="264">
        <f t="shared" si="545"/>
        <v>18.241500000000002</v>
      </c>
      <c r="AB1205" s="264">
        <f t="shared" si="546"/>
        <v>18.826499999999999</v>
      </c>
      <c r="AC1205" s="264">
        <f t="shared" si="547"/>
        <v>19.9955</v>
      </c>
      <c r="AD1205" s="264">
        <f t="shared" si="548"/>
        <v>22.216000000000001</v>
      </c>
      <c r="AF1205" s="266">
        <v>1203</v>
      </c>
      <c r="AG1205" s="266">
        <v>-8.2799999999999999E-2</v>
      </c>
      <c r="AH1205" s="266">
        <v>14.934200000000001</v>
      </c>
      <c r="AI1205" s="266">
        <v>0.12298000000000001</v>
      </c>
      <c r="AJ1205" s="266">
        <v>10.273</v>
      </c>
      <c r="AK1205" s="266">
        <v>11.256</v>
      </c>
      <c r="AL1205" s="266">
        <v>11.875999999999999</v>
      </c>
      <c r="AM1205" s="266">
        <v>12.22</v>
      </c>
      <c r="AN1205" s="266">
        <v>12.77</v>
      </c>
      <c r="AO1205" s="266">
        <v>13.156000000000001</v>
      </c>
      <c r="AP1205" s="266">
        <v>13.749000000000001</v>
      </c>
      <c r="AQ1205" s="266">
        <v>14.933999999999999</v>
      </c>
      <c r="AR1205" s="266">
        <v>16.23</v>
      </c>
      <c r="AS1205" s="266">
        <v>16.975999999999999</v>
      </c>
      <c r="AT1205" s="266">
        <v>17.501999999999999</v>
      </c>
      <c r="AU1205" s="266">
        <v>18.314</v>
      </c>
      <c r="AV1205" s="266">
        <v>18.863</v>
      </c>
      <c r="AW1205" s="266">
        <v>19.949000000000002</v>
      </c>
      <c r="AX1205" s="266">
        <v>21.972999999999999</v>
      </c>
      <c r="BA1205" s="372">
        <v>1203</v>
      </c>
      <c r="BB1205" s="372">
        <v>-0.32500000000000001</v>
      </c>
      <c r="BC1205" s="372">
        <v>14.512</v>
      </c>
      <c r="BD1205" s="372">
        <v>0.13175000000000001</v>
      </c>
      <c r="BE1205" s="372">
        <v>9.9009999999999998</v>
      </c>
      <c r="BF1205" s="372">
        <v>10.835000000000001</v>
      </c>
      <c r="BG1205" s="372">
        <v>11.435</v>
      </c>
      <c r="BH1205" s="372">
        <v>11.77</v>
      </c>
      <c r="BI1205" s="372">
        <v>12.311999999999999</v>
      </c>
      <c r="BJ1205" s="372">
        <v>12.696999999999999</v>
      </c>
      <c r="BK1205" s="372">
        <v>13.295</v>
      </c>
      <c r="BL1205" s="372">
        <v>14.512</v>
      </c>
      <c r="BM1205" s="372">
        <v>15.881</v>
      </c>
      <c r="BN1205" s="372">
        <v>16.687000000000001</v>
      </c>
      <c r="BO1205" s="372">
        <v>17.263999999999999</v>
      </c>
      <c r="BP1205" s="372">
        <v>18.169</v>
      </c>
      <c r="BQ1205" s="372">
        <v>18.79</v>
      </c>
      <c r="BR1205" s="372">
        <v>20.042000000000002</v>
      </c>
      <c r="BS1205" s="372">
        <v>22.459</v>
      </c>
    </row>
    <row r="1206" spans="1:71" x14ac:dyDescent="0.2">
      <c r="A1206" s="265">
        <f t="shared" si="549"/>
        <v>14.728999999999999</v>
      </c>
      <c r="B1206" s="265">
        <f t="shared" si="550"/>
        <v>13.527000000000001</v>
      </c>
      <c r="C1206" s="265">
        <f t="shared" si="527"/>
        <v>16.0625</v>
      </c>
      <c r="D1206" s="265">
        <f t="shared" si="551"/>
        <v>1204</v>
      </c>
      <c r="E1206" s="373">
        <f t="shared" si="552"/>
        <v>39.5564681724846</v>
      </c>
      <c r="F1206" s="373">
        <f t="shared" si="553"/>
        <v>3.2963723477070501</v>
      </c>
      <c r="G1206" s="373">
        <f t="shared" si="554"/>
        <v>48.5564681724846</v>
      </c>
      <c r="H1206" s="374">
        <f t="shared" si="555"/>
        <v>0.99872225750883603</v>
      </c>
      <c r="I1206" s="374">
        <f t="shared" si="528"/>
        <v>0.98006098327222346</v>
      </c>
      <c r="J1206" s="374">
        <f t="shared" si="529"/>
        <v>0.98247546543073105</v>
      </c>
      <c r="K1206" s="265" cm="1">
        <f t="array" ref="K1206">$G1206^gamma_drug4/($G1206^gamma_drug4+(AGE_50_drug4+9)^gamma_drug4)</f>
        <v>1</v>
      </c>
      <c r="L1206" s="264">
        <f t="shared" si="530"/>
        <v>1204</v>
      </c>
      <c r="M1206" s="264">
        <f t="shared" si="531"/>
        <v>-0.20400000000000001</v>
      </c>
      <c r="N1206" s="264">
        <f t="shared" si="532"/>
        <v>14.728899999999999</v>
      </c>
      <c r="O1206" s="264">
        <f t="shared" si="533"/>
        <v>0.12739</v>
      </c>
      <c r="P1206" s="264">
        <f t="shared" si="534"/>
        <v>10.09</v>
      </c>
      <c r="Q1206" s="264">
        <f t="shared" si="535"/>
        <v>11.0495</v>
      </c>
      <c r="R1206" s="264">
        <f t="shared" si="536"/>
        <v>11.659500000000001</v>
      </c>
      <c r="S1206" s="264">
        <f t="shared" si="537"/>
        <v>11.998999999999999</v>
      </c>
      <c r="T1206" s="264">
        <f t="shared" si="538"/>
        <v>12.545500000000001</v>
      </c>
      <c r="U1206" s="264">
        <f t="shared" si="539"/>
        <v>12.931000000000001</v>
      </c>
      <c r="V1206" s="264">
        <f t="shared" si="540"/>
        <v>13.527000000000001</v>
      </c>
      <c r="W1206" s="264">
        <f t="shared" si="541"/>
        <v>14.728999999999999</v>
      </c>
      <c r="X1206" s="264">
        <f t="shared" si="542"/>
        <v>16.0625</v>
      </c>
      <c r="Y1206" s="264">
        <f t="shared" si="543"/>
        <v>16.8385</v>
      </c>
      <c r="Z1206" s="264">
        <f t="shared" si="544"/>
        <v>17.390499999999999</v>
      </c>
      <c r="AA1206" s="264">
        <f t="shared" si="545"/>
        <v>18.249000000000002</v>
      </c>
      <c r="AB1206" s="264">
        <f t="shared" si="546"/>
        <v>18.835000000000001</v>
      </c>
      <c r="AC1206" s="264">
        <f t="shared" si="547"/>
        <v>20.004999999999999</v>
      </c>
      <c r="AD1206" s="264">
        <f t="shared" si="548"/>
        <v>22.226500000000001</v>
      </c>
      <c r="AF1206" s="266">
        <v>1204</v>
      </c>
      <c r="AG1206" s="266">
        <v>-8.2900000000000001E-2</v>
      </c>
      <c r="AH1206" s="266">
        <v>14.9397</v>
      </c>
      <c r="AI1206" s="266">
        <v>0.123</v>
      </c>
      <c r="AJ1206" s="266">
        <v>10.276</v>
      </c>
      <c r="AK1206" s="266">
        <v>11.26</v>
      </c>
      <c r="AL1206" s="266">
        <v>11.88</v>
      </c>
      <c r="AM1206" s="266">
        <v>12.224</v>
      </c>
      <c r="AN1206" s="266">
        <v>12.773999999999999</v>
      </c>
      <c r="AO1206" s="266">
        <v>13.16</v>
      </c>
      <c r="AP1206" s="266">
        <v>13.754</v>
      </c>
      <c r="AQ1206" s="266">
        <v>14.94</v>
      </c>
      <c r="AR1206" s="266">
        <v>16.236999999999998</v>
      </c>
      <c r="AS1206" s="266">
        <v>16.981999999999999</v>
      </c>
      <c r="AT1206" s="266">
        <v>17.509</v>
      </c>
      <c r="AU1206" s="266">
        <v>18.321000000000002</v>
      </c>
      <c r="AV1206" s="266">
        <v>18.870999999999999</v>
      </c>
      <c r="AW1206" s="266">
        <v>19.957999999999998</v>
      </c>
      <c r="AX1206" s="266">
        <v>21.981999999999999</v>
      </c>
      <c r="BA1206" s="372">
        <v>1204</v>
      </c>
      <c r="BB1206" s="372">
        <v>-0.3251</v>
      </c>
      <c r="BC1206" s="372">
        <v>14.5181</v>
      </c>
      <c r="BD1206" s="372">
        <v>0.13178000000000001</v>
      </c>
      <c r="BE1206" s="372">
        <v>9.9039999999999999</v>
      </c>
      <c r="BF1206" s="372">
        <v>10.839</v>
      </c>
      <c r="BG1206" s="372">
        <v>11.439</v>
      </c>
      <c r="BH1206" s="372">
        <v>11.773999999999999</v>
      </c>
      <c r="BI1206" s="372">
        <v>12.317</v>
      </c>
      <c r="BJ1206" s="372">
        <v>12.702</v>
      </c>
      <c r="BK1206" s="372">
        <v>13.3</v>
      </c>
      <c r="BL1206" s="372">
        <v>14.518000000000001</v>
      </c>
      <c r="BM1206" s="372">
        <v>15.888</v>
      </c>
      <c r="BN1206" s="372">
        <v>16.695</v>
      </c>
      <c r="BO1206" s="372">
        <v>17.271999999999998</v>
      </c>
      <c r="BP1206" s="372">
        <v>18.177</v>
      </c>
      <c r="BQ1206" s="372">
        <v>18.798999999999999</v>
      </c>
      <c r="BR1206" s="372">
        <v>20.052</v>
      </c>
      <c r="BS1206" s="372">
        <v>22.471</v>
      </c>
    </row>
    <row r="1207" spans="1:71" x14ac:dyDescent="0.2">
      <c r="A1207" s="265">
        <f t="shared" si="549"/>
        <v>14.734500000000001</v>
      </c>
      <c r="B1207" s="265">
        <f t="shared" si="550"/>
        <v>13.532499999999999</v>
      </c>
      <c r="C1207" s="265">
        <f t="shared" si="527"/>
        <v>16.068999999999999</v>
      </c>
      <c r="D1207" s="265">
        <f t="shared" si="551"/>
        <v>1205</v>
      </c>
      <c r="E1207" s="373">
        <f t="shared" si="552"/>
        <v>39.589322381930188</v>
      </c>
      <c r="F1207" s="373">
        <f t="shared" si="553"/>
        <v>3.2991101984941822</v>
      </c>
      <c r="G1207" s="373">
        <f t="shared" si="554"/>
        <v>48.589322381930188</v>
      </c>
      <c r="H1207" s="374">
        <f t="shared" si="555"/>
        <v>0.99872600669707068</v>
      </c>
      <c r="I1207" s="374">
        <f t="shared" si="528"/>
        <v>0.98010086142270447</v>
      </c>
      <c r="J1207" s="374">
        <f t="shared" si="529"/>
        <v>0.98250571854947266</v>
      </c>
      <c r="K1207" s="265" cm="1">
        <f t="array" ref="K1207">$G1207^gamma_drug4/($G1207^gamma_drug4+(AGE_50_drug4+9)^gamma_drug4)</f>
        <v>1</v>
      </c>
      <c r="L1207" s="264">
        <f t="shared" si="530"/>
        <v>1205</v>
      </c>
      <c r="M1207" s="264">
        <f t="shared" si="531"/>
        <v>-0.20405000000000001</v>
      </c>
      <c r="N1207" s="264">
        <f t="shared" si="532"/>
        <v>14.73475</v>
      </c>
      <c r="O1207" s="264">
        <f t="shared" si="533"/>
        <v>0.12740499999999999</v>
      </c>
      <c r="P1207" s="264">
        <f t="shared" si="534"/>
        <v>10.093499999999999</v>
      </c>
      <c r="Q1207" s="264">
        <f t="shared" si="535"/>
        <v>11.0535</v>
      </c>
      <c r="R1207" s="264">
        <f t="shared" si="536"/>
        <v>11.663499999999999</v>
      </c>
      <c r="S1207" s="264">
        <f t="shared" si="537"/>
        <v>12.003499999999999</v>
      </c>
      <c r="T1207" s="264">
        <f t="shared" si="538"/>
        <v>12.5505</v>
      </c>
      <c r="U1207" s="264">
        <f t="shared" si="539"/>
        <v>12.936</v>
      </c>
      <c r="V1207" s="264">
        <f t="shared" si="540"/>
        <v>13.532499999999999</v>
      </c>
      <c r="W1207" s="264">
        <f t="shared" si="541"/>
        <v>14.734500000000001</v>
      </c>
      <c r="X1207" s="264">
        <f t="shared" si="542"/>
        <v>16.068999999999999</v>
      </c>
      <c r="Y1207" s="264">
        <f t="shared" si="543"/>
        <v>16.845500000000001</v>
      </c>
      <c r="Z1207" s="264">
        <f t="shared" si="544"/>
        <v>17.397500000000001</v>
      </c>
      <c r="AA1207" s="264">
        <f t="shared" si="545"/>
        <v>18.256999999999998</v>
      </c>
      <c r="AB1207" s="264">
        <f t="shared" si="546"/>
        <v>18.843</v>
      </c>
      <c r="AC1207" s="264">
        <f t="shared" si="547"/>
        <v>20.014000000000003</v>
      </c>
      <c r="AD1207" s="264">
        <f t="shared" si="548"/>
        <v>22.236499999999999</v>
      </c>
      <c r="AF1207" s="266">
        <v>1205</v>
      </c>
      <c r="AG1207" s="266">
        <v>-8.3000000000000004E-2</v>
      </c>
      <c r="AH1207" s="266">
        <v>14.9452</v>
      </c>
      <c r="AI1207" s="266">
        <v>0.12300999999999999</v>
      </c>
      <c r="AJ1207" s="266">
        <v>10.279</v>
      </c>
      <c r="AK1207" s="266">
        <v>11.263999999999999</v>
      </c>
      <c r="AL1207" s="266">
        <v>11.884</v>
      </c>
      <c r="AM1207" s="266">
        <v>12.228</v>
      </c>
      <c r="AN1207" s="266">
        <v>12.779</v>
      </c>
      <c r="AO1207" s="266">
        <v>13.164999999999999</v>
      </c>
      <c r="AP1207" s="266">
        <v>13.759</v>
      </c>
      <c r="AQ1207" s="266">
        <v>14.945</v>
      </c>
      <c r="AR1207" s="266">
        <v>16.242999999999999</v>
      </c>
      <c r="AS1207" s="266">
        <v>16.989000000000001</v>
      </c>
      <c r="AT1207" s="266">
        <v>17.515000000000001</v>
      </c>
      <c r="AU1207" s="266">
        <v>18.327999999999999</v>
      </c>
      <c r="AV1207" s="266">
        <v>18.878</v>
      </c>
      <c r="AW1207" s="266">
        <v>19.966000000000001</v>
      </c>
      <c r="AX1207" s="266">
        <v>21.991</v>
      </c>
      <c r="BA1207" s="372">
        <v>1205</v>
      </c>
      <c r="BB1207" s="372">
        <v>-0.3251</v>
      </c>
      <c r="BC1207" s="372">
        <v>14.5243</v>
      </c>
      <c r="BD1207" s="372">
        <v>0.1318</v>
      </c>
      <c r="BE1207" s="372">
        <v>9.9079999999999995</v>
      </c>
      <c r="BF1207" s="372">
        <v>10.843</v>
      </c>
      <c r="BG1207" s="372">
        <v>11.443</v>
      </c>
      <c r="BH1207" s="372">
        <v>11.779</v>
      </c>
      <c r="BI1207" s="372">
        <v>12.321999999999999</v>
      </c>
      <c r="BJ1207" s="372">
        <v>12.707000000000001</v>
      </c>
      <c r="BK1207" s="372">
        <v>13.305999999999999</v>
      </c>
      <c r="BL1207" s="372">
        <v>14.523999999999999</v>
      </c>
      <c r="BM1207" s="372">
        <v>15.895</v>
      </c>
      <c r="BN1207" s="372">
        <v>16.702000000000002</v>
      </c>
      <c r="BO1207" s="372">
        <v>17.28</v>
      </c>
      <c r="BP1207" s="372">
        <v>18.186</v>
      </c>
      <c r="BQ1207" s="372">
        <v>18.808</v>
      </c>
      <c r="BR1207" s="372">
        <v>20.062000000000001</v>
      </c>
      <c r="BS1207" s="372">
        <v>22.481999999999999</v>
      </c>
    </row>
    <row r="1208" spans="1:71" x14ac:dyDescent="0.2">
      <c r="A1208" s="265">
        <f t="shared" si="549"/>
        <v>14.740500000000001</v>
      </c>
      <c r="B1208" s="265">
        <f t="shared" si="550"/>
        <v>13.5375</v>
      </c>
      <c r="C1208" s="265">
        <f t="shared" si="527"/>
        <v>16.075499999999998</v>
      </c>
      <c r="D1208" s="265">
        <f t="shared" si="551"/>
        <v>1206</v>
      </c>
      <c r="E1208" s="373">
        <f t="shared" si="552"/>
        <v>39.622176591375769</v>
      </c>
      <c r="F1208" s="373">
        <f t="shared" si="553"/>
        <v>3.3018480492813143</v>
      </c>
      <c r="G1208" s="373">
        <f t="shared" si="554"/>
        <v>48.622176591375769</v>
      </c>
      <c r="H1208" s="374">
        <f t="shared" si="555"/>
        <v>0.99872974237525425</v>
      </c>
      <c r="I1208" s="374">
        <f t="shared" si="528"/>
        <v>0.98014063455701939</v>
      </c>
      <c r="J1208" s="374">
        <f t="shared" si="529"/>
        <v>0.98253589997264057</v>
      </c>
      <c r="K1208" s="265" cm="1">
        <f t="array" ref="K1208">$G1208^gamma_drug4/($G1208^gamma_drug4+(AGE_50_drug4+9)^gamma_drug4)</f>
        <v>1</v>
      </c>
      <c r="L1208" s="264">
        <f t="shared" si="530"/>
        <v>1206</v>
      </c>
      <c r="M1208" s="264">
        <f t="shared" si="531"/>
        <v>-0.20415</v>
      </c>
      <c r="N1208" s="264">
        <f t="shared" si="532"/>
        <v>14.740549999999999</v>
      </c>
      <c r="O1208" s="264">
        <f t="shared" si="533"/>
        <v>0.12742999999999999</v>
      </c>
      <c r="P1208" s="264">
        <f t="shared" si="534"/>
        <v>10.097</v>
      </c>
      <c r="Q1208" s="264">
        <f t="shared" si="535"/>
        <v>11.056999999999999</v>
      </c>
      <c r="R1208" s="264">
        <f t="shared" si="536"/>
        <v>11.667999999999999</v>
      </c>
      <c r="S1208" s="264">
        <f t="shared" si="537"/>
        <v>12.007999999999999</v>
      </c>
      <c r="T1208" s="264">
        <f t="shared" si="538"/>
        <v>12.555</v>
      </c>
      <c r="U1208" s="264">
        <f t="shared" si="539"/>
        <v>12.940999999999999</v>
      </c>
      <c r="V1208" s="264">
        <f t="shared" si="540"/>
        <v>13.5375</v>
      </c>
      <c r="W1208" s="264">
        <f t="shared" si="541"/>
        <v>14.740500000000001</v>
      </c>
      <c r="X1208" s="264">
        <f t="shared" si="542"/>
        <v>16.075499999999998</v>
      </c>
      <c r="Y1208" s="264">
        <f t="shared" si="543"/>
        <v>16.853000000000002</v>
      </c>
      <c r="Z1208" s="264">
        <f t="shared" si="544"/>
        <v>17.405000000000001</v>
      </c>
      <c r="AA1208" s="264">
        <f t="shared" si="545"/>
        <v>18.265000000000001</v>
      </c>
      <c r="AB1208" s="264">
        <f t="shared" si="546"/>
        <v>18.851500000000001</v>
      </c>
      <c r="AC1208" s="264">
        <f t="shared" si="547"/>
        <v>20.023</v>
      </c>
      <c r="AD1208" s="264">
        <f t="shared" si="548"/>
        <v>22.247500000000002</v>
      </c>
      <c r="AF1208" s="266">
        <v>1206</v>
      </c>
      <c r="AG1208" s="266">
        <v>-8.3099999999999993E-2</v>
      </c>
      <c r="AH1208" s="266">
        <v>14.950699999999999</v>
      </c>
      <c r="AI1208" s="266">
        <v>0.12303</v>
      </c>
      <c r="AJ1208" s="266">
        <v>10.282999999999999</v>
      </c>
      <c r="AK1208" s="266">
        <v>11.266999999999999</v>
      </c>
      <c r="AL1208" s="266">
        <v>11.888</v>
      </c>
      <c r="AM1208" s="266">
        <v>12.231999999999999</v>
      </c>
      <c r="AN1208" s="266">
        <v>12.782999999999999</v>
      </c>
      <c r="AO1208" s="266">
        <v>13.17</v>
      </c>
      <c r="AP1208" s="266">
        <v>13.763999999999999</v>
      </c>
      <c r="AQ1208" s="266">
        <v>14.951000000000001</v>
      </c>
      <c r="AR1208" s="266">
        <v>16.248999999999999</v>
      </c>
      <c r="AS1208" s="266">
        <v>16.995999999999999</v>
      </c>
      <c r="AT1208" s="266">
        <v>17.521999999999998</v>
      </c>
      <c r="AU1208" s="266">
        <v>18.335999999999999</v>
      </c>
      <c r="AV1208" s="266">
        <v>18.885999999999999</v>
      </c>
      <c r="AW1208" s="266">
        <v>19.974</v>
      </c>
      <c r="AX1208" s="266">
        <v>22.001000000000001</v>
      </c>
      <c r="BA1208" s="372">
        <v>1206</v>
      </c>
      <c r="BB1208" s="372">
        <v>-0.32519999999999999</v>
      </c>
      <c r="BC1208" s="372">
        <v>14.5304</v>
      </c>
      <c r="BD1208" s="372">
        <v>0.13183</v>
      </c>
      <c r="BE1208" s="372">
        <v>9.9109999999999996</v>
      </c>
      <c r="BF1208" s="372">
        <v>10.847</v>
      </c>
      <c r="BG1208" s="372">
        <v>11.448</v>
      </c>
      <c r="BH1208" s="372">
        <v>11.784000000000001</v>
      </c>
      <c r="BI1208" s="372">
        <v>12.327</v>
      </c>
      <c r="BJ1208" s="372">
        <v>12.712</v>
      </c>
      <c r="BK1208" s="372">
        <v>13.311</v>
      </c>
      <c r="BL1208" s="372">
        <v>14.53</v>
      </c>
      <c r="BM1208" s="372">
        <v>15.901999999999999</v>
      </c>
      <c r="BN1208" s="372">
        <v>16.71</v>
      </c>
      <c r="BO1208" s="372">
        <v>17.288</v>
      </c>
      <c r="BP1208" s="372">
        <v>18.193999999999999</v>
      </c>
      <c r="BQ1208" s="372">
        <v>18.817</v>
      </c>
      <c r="BR1208" s="372">
        <v>20.071999999999999</v>
      </c>
      <c r="BS1208" s="372">
        <v>22.494</v>
      </c>
    </row>
    <row r="1209" spans="1:71" x14ac:dyDescent="0.2">
      <c r="A1209" s="265">
        <f t="shared" si="549"/>
        <v>14.746500000000001</v>
      </c>
      <c r="B1209" s="265">
        <f t="shared" si="550"/>
        <v>13.5425</v>
      </c>
      <c r="C1209" s="265">
        <f t="shared" si="527"/>
        <v>16.082000000000001</v>
      </c>
      <c r="D1209" s="265">
        <f t="shared" si="551"/>
        <v>1207</v>
      </c>
      <c r="E1209" s="373">
        <f t="shared" si="552"/>
        <v>39.655030800821358</v>
      </c>
      <c r="F1209" s="373">
        <f t="shared" si="553"/>
        <v>3.3045859000684463</v>
      </c>
      <c r="G1209" s="373">
        <f t="shared" si="554"/>
        <v>48.655030800821358</v>
      </c>
      <c r="H1209" s="374">
        <f t="shared" si="555"/>
        <v>0.99873346460106738</v>
      </c>
      <c r="I1209" s="374">
        <f t="shared" si="528"/>
        <v>0.98018030301596093</v>
      </c>
      <c r="J1209" s="374">
        <f t="shared" si="529"/>
        <v>0.98256600991522292</v>
      </c>
      <c r="K1209" s="265" cm="1">
        <f t="array" ref="K1209">$G1209^gamma_drug4/($G1209^gamma_drug4+(AGE_50_drug4+9)^gamma_drug4)</f>
        <v>1</v>
      </c>
      <c r="L1209" s="264">
        <f t="shared" si="530"/>
        <v>1207</v>
      </c>
      <c r="M1209" s="264">
        <f t="shared" si="531"/>
        <v>-0.20424999999999999</v>
      </c>
      <c r="N1209" s="264">
        <f t="shared" si="532"/>
        <v>14.746400000000001</v>
      </c>
      <c r="O1209" s="264">
        <f t="shared" si="533"/>
        <v>0.12745000000000001</v>
      </c>
      <c r="P1209" s="264">
        <f t="shared" si="534"/>
        <v>10.1005</v>
      </c>
      <c r="Q1209" s="264">
        <f t="shared" si="535"/>
        <v>11.061</v>
      </c>
      <c r="R1209" s="264">
        <f t="shared" si="536"/>
        <v>11.672000000000001</v>
      </c>
      <c r="S1209" s="264">
        <f t="shared" si="537"/>
        <v>12.012</v>
      </c>
      <c r="T1209" s="264">
        <f t="shared" si="538"/>
        <v>12.5595</v>
      </c>
      <c r="U1209" s="264">
        <f t="shared" si="539"/>
        <v>12.945499999999999</v>
      </c>
      <c r="V1209" s="264">
        <f t="shared" si="540"/>
        <v>13.5425</v>
      </c>
      <c r="W1209" s="264">
        <f t="shared" si="541"/>
        <v>14.746500000000001</v>
      </c>
      <c r="X1209" s="264">
        <f t="shared" si="542"/>
        <v>16.082000000000001</v>
      </c>
      <c r="Y1209" s="264">
        <f t="shared" si="543"/>
        <v>16.859499999999997</v>
      </c>
      <c r="Z1209" s="264">
        <f t="shared" si="544"/>
        <v>17.412500000000001</v>
      </c>
      <c r="AA1209" s="264">
        <f t="shared" si="545"/>
        <v>18.273</v>
      </c>
      <c r="AB1209" s="264">
        <f t="shared" si="546"/>
        <v>18.859500000000001</v>
      </c>
      <c r="AC1209" s="264">
        <f t="shared" si="547"/>
        <v>20.031500000000001</v>
      </c>
      <c r="AD1209" s="264">
        <f t="shared" si="548"/>
        <v>22.258499999999998</v>
      </c>
      <c r="AF1209" s="266">
        <v>1207</v>
      </c>
      <c r="AG1209" s="266">
        <v>-8.3299999999999999E-2</v>
      </c>
      <c r="AH1209" s="266">
        <v>14.956200000000001</v>
      </c>
      <c r="AI1209" s="266">
        <v>0.12305000000000001</v>
      </c>
      <c r="AJ1209" s="266">
        <v>10.286</v>
      </c>
      <c r="AK1209" s="266">
        <v>11.271000000000001</v>
      </c>
      <c r="AL1209" s="266">
        <v>11.891999999999999</v>
      </c>
      <c r="AM1209" s="266">
        <v>12.236000000000001</v>
      </c>
      <c r="AN1209" s="266">
        <v>12.787000000000001</v>
      </c>
      <c r="AO1209" s="266">
        <v>13.173999999999999</v>
      </c>
      <c r="AP1209" s="266">
        <v>13.769</v>
      </c>
      <c r="AQ1209" s="266">
        <v>14.956</v>
      </c>
      <c r="AR1209" s="266">
        <v>16.254999999999999</v>
      </c>
      <c r="AS1209" s="266">
        <v>17.001999999999999</v>
      </c>
      <c r="AT1209" s="266">
        <v>17.529</v>
      </c>
      <c r="AU1209" s="266">
        <v>18.343</v>
      </c>
      <c r="AV1209" s="266">
        <v>18.893000000000001</v>
      </c>
      <c r="AW1209" s="266">
        <v>19.981999999999999</v>
      </c>
      <c r="AX1209" s="266">
        <v>22.010999999999999</v>
      </c>
      <c r="BA1209" s="372">
        <v>1207</v>
      </c>
      <c r="BB1209" s="372">
        <v>-0.32519999999999999</v>
      </c>
      <c r="BC1209" s="372">
        <v>14.5366</v>
      </c>
      <c r="BD1209" s="372">
        <v>0.13184999999999999</v>
      </c>
      <c r="BE1209" s="372">
        <v>9.9149999999999991</v>
      </c>
      <c r="BF1209" s="372">
        <v>10.851000000000001</v>
      </c>
      <c r="BG1209" s="372">
        <v>11.452</v>
      </c>
      <c r="BH1209" s="372">
        <v>11.788</v>
      </c>
      <c r="BI1209" s="372">
        <v>12.332000000000001</v>
      </c>
      <c r="BJ1209" s="372">
        <v>12.717000000000001</v>
      </c>
      <c r="BK1209" s="372">
        <v>13.316000000000001</v>
      </c>
      <c r="BL1209" s="372">
        <v>14.537000000000001</v>
      </c>
      <c r="BM1209" s="372">
        <v>15.909000000000001</v>
      </c>
      <c r="BN1209" s="372">
        <v>16.716999999999999</v>
      </c>
      <c r="BO1209" s="372">
        <v>17.295999999999999</v>
      </c>
      <c r="BP1209" s="372">
        <v>18.202999999999999</v>
      </c>
      <c r="BQ1209" s="372">
        <v>18.826000000000001</v>
      </c>
      <c r="BR1209" s="372">
        <v>20.081</v>
      </c>
      <c r="BS1209" s="372">
        <v>22.506</v>
      </c>
    </row>
    <row r="1210" spans="1:71" x14ac:dyDescent="0.2">
      <c r="A1210" s="265">
        <f t="shared" si="549"/>
        <v>14.7525</v>
      </c>
      <c r="B1210" s="265">
        <f t="shared" si="550"/>
        <v>13.547999999999998</v>
      </c>
      <c r="C1210" s="265">
        <f t="shared" si="527"/>
        <v>16.0885</v>
      </c>
      <c r="D1210" s="265">
        <f t="shared" si="551"/>
        <v>1208</v>
      </c>
      <c r="E1210" s="373">
        <f t="shared" si="552"/>
        <v>39.687885010266939</v>
      </c>
      <c r="F1210" s="373">
        <f t="shared" si="553"/>
        <v>3.3073237508555784</v>
      </c>
      <c r="G1210" s="373">
        <f t="shared" si="554"/>
        <v>48.687885010266939</v>
      </c>
      <c r="H1210" s="374">
        <f t="shared" si="555"/>
        <v>0.99873717343190616</v>
      </c>
      <c r="I1210" s="374">
        <f t="shared" si="528"/>
        <v>0.98021986713901721</v>
      </c>
      <c r="J1210" s="374">
        <f t="shared" si="529"/>
        <v>0.98259604859143179</v>
      </c>
      <c r="K1210" s="265" cm="1">
        <f t="array" ref="K1210">$G1210^gamma_drug4/($G1210^gamma_drug4+(AGE_50_drug4+9)^gamma_drug4)</f>
        <v>1</v>
      </c>
      <c r="L1210" s="264">
        <f t="shared" si="530"/>
        <v>1208</v>
      </c>
      <c r="M1210" s="264">
        <f t="shared" si="531"/>
        <v>-0.20434999999999998</v>
      </c>
      <c r="N1210" s="264">
        <f t="shared" si="532"/>
        <v>14.7522</v>
      </c>
      <c r="O1210" s="264">
        <f t="shared" si="533"/>
        <v>0.12747</v>
      </c>
      <c r="P1210" s="264">
        <f t="shared" si="534"/>
        <v>10.1035</v>
      </c>
      <c r="Q1210" s="264">
        <f t="shared" si="535"/>
        <v>11.065000000000001</v>
      </c>
      <c r="R1210" s="264">
        <f t="shared" si="536"/>
        <v>11.676500000000001</v>
      </c>
      <c r="S1210" s="264">
        <f t="shared" si="537"/>
        <v>12.016999999999999</v>
      </c>
      <c r="T1210" s="264">
        <f t="shared" si="538"/>
        <v>12.564</v>
      </c>
      <c r="U1210" s="264">
        <f t="shared" si="539"/>
        <v>12.9505</v>
      </c>
      <c r="V1210" s="264">
        <f t="shared" si="540"/>
        <v>13.547999999999998</v>
      </c>
      <c r="W1210" s="264">
        <f t="shared" si="541"/>
        <v>14.7525</v>
      </c>
      <c r="X1210" s="264">
        <f t="shared" si="542"/>
        <v>16.0885</v>
      </c>
      <c r="Y1210" s="264">
        <f t="shared" si="543"/>
        <v>16.867000000000001</v>
      </c>
      <c r="Z1210" s="264">
        <f t="shared" si="544"/>
        <v>17.420000000000002</v>
      </c>
      <c r="AA1210" s="264">
        <f t="shared" si="545"/>
        <v>18.2805</v>
      </c>
      <c r="AB1210" s="264">
        <f t="shared" si="546"/>
        <v>18.868000000000002</v>
      </c>
      <c r="AC1210" s="264">
        <f t="shared" si="547"/>
        <v>20.040999999999997</v>
      </c>
      <c r="AD1210" s="264">
        <f t="shared" si="548"/>
        <v>22.268999999999998</v>
      </c>
      <c r="AF1210" s="266">
        <v>1208</v>
      </c>
      <c r="AG1210" s="266">
        <v>-8.3400000000000002E-2</v>
      </c>
      <c r="AH1210" s="266">
        <v>14.9617</v>
      </c>
      <c r="AI1210" s="266">
        <v>0.12306</v>
      </c>
      <c r="AJ1210" s="266">
        <v>10.289</v>
      </c>
      <c r="AK1210" s="266">
        <v>11.275</v>
      </c>
      <c r="AL1210" s="266">
        <v>11.897</v>
      </c>
      <c r="AM1210" s="266">
        <v>12.241</v>
      </c>
      <c r="AN1210" s="266">
        <v>12.792</v>
      </c>
      <c r="AO1210" s="266">
        <v>13.179</v>
      </c>
      <c r="AP1210" s="266">
        <v>13.773999999999999</v>
      </c>
      <c r="AQ1210" s="266">
        <v>14.962</v>
      </c>
      <c r="AR1210" s="266">
        <v>16.260999999999999</v>
      </c>
      <c r="AS1210" s="266">
        <v>17.009</v>
      </c>
      <c r="AT1210" s="266">
        <v>17.536000000000001</v>
      </c>
      <c r="AU1210" s="266">
        <v>18.350000000000001</v>
      </c>
      <c r="AV1210" s="266">
        <v>18.901</v>
      </c>
      <c r="AW1210" s="266">
        <v>19.989999999999998</v>
      </c>
      <c r="AX1210" s="266">
        <v>22.02</v>
      </c>
      <c r="BA1210" s="372">
        <v>1208</v>
      </c>
      <c r="BB1210" s="372">
        <v>-0.32529999999999998</v>
      </c>
      <c r="BC1210" s="372">
        <v>14.5427</v>
      </c>
      <c r="BD1210" s="372">
        <v>0.13188</v>
      </c>
      <c r="BE1210" s="372">
        <v>9.9179999999999993</v>
      </c>
      <c r="BF1210" s="372">
        <v>10.855</v>
      </c>
      <c r="BG1210" s="372">
        <v>11.456</v>
      </c>
      <c r="BH1210" s="372">
        <v>11.792999999999999</v>
      </c>
      <c r="BI1210" s="372">
        <v>12.336</v>
      </c>
      <c r="BJ1210" s="372">
        <v>12.722</v>
      </c>
      <c r="BK1210" s="372">
        <v>13.321999999999999</v>
      </c>
      <c r="BL1210" s="372">
        <v>14.542999999999999</v>
      </c>
      <c r="BM1210" s="372">
        <v>15.916</v>
      </c>
      <c r="BN1210" s="372">
        <v>16.725000000000001</v>
      </c>
      <c r="BO1210" s="372">
        <v>17.303999999999998</v>
      </c>
      <c r="BP1210" s="372">
        <v>18.210999999999999</v>
      </c>
      <c r="BQ1210" s="372">
        <v>18.835000000000001</v>
      </c>
      <c r="BR1210" s="372">
        <v>20.091999999999999</v>
      </c>
      <c r="BS1210" s="372">
        <v>22.518000000000001</v>
      </c>
    </row>
    <row r="1211" spans="1:71" x14ac:dyDescent="0.2">
      <c r="A1211" s="265">
        <f t="shared" si="549"/>
        <v>14.757999999999999</v>
      </c>
      <c r="B1211" s="265">
        <f t="shared" si="550"/>
        <v>13.553000000000001</v>
      </c>
      <c r="C1211" s="265">
        <f t="shared" si="527"/>
        <v>16.094999999999999</v>
      </c>
      <c r="D1211" s="265">
        <f t="shared" si="551"/>
        <v>1209</v>
      </c>
      <c r="E1211" s="373">
        <f t="shared" si="552"/>
        <v>39.720739219712527</v>
      </c>
      <c r="F1211" s="373">
        <f t="shared" si="553"/>
        <v>3.3100616016427105</v>
      </c>
      <c r="G1211" s="373">
        <f t="shared" si="554"/>
        <v>48.720739219712527</v>
      </c>
      <c r="H1211" s="374">
        <f t="shared" si="555"/>
        <v>0.99874086892488423</v>
      </c>
      <c r="I1211" s="374">
        <f t="shared" si="528"/>
        <v>0.98025932726437637</v>
      </c>
      <c r="J1211" s="374">
        <f t="shared" si="529"/>
        <v>0.98262601621470624</v>
      </c>
      <c r="K1211" s="265" cm="1">
        <f t="array" ref="K1211">$G1211^gamma_drug4/($G1211^gamma_drug4+(AGE_50_drug4+9)^gamma_drug4)</f>
        <v>1</v>
      </c>
      <c r="L1211" s="264">
        <f t="shared" si="530"/>
        <v>1209</v>
      </c>
      <c r="M1211" s="264">
        <f t="shared" si="531"/>
        <v>-0.2044</v>
      </c>
      <c r="N1211" s="264">
        <f t="shared" si="532"/>
        <v>14.757999999999999</v>
      </c>
      <c r="O1211" s="264">
        <f t="shared" si="533"/>
        <v>0.127495</v>
      </c>
      <c r="P1211" s="264">
        <f t="shared" si="534"/>
        <v>10.1075</v>
      </c>
      <c r="Q1211" s="264">
        <f t="shared" si="535"/>
        <v>11.068999999999999</v>
      </c>
      <c r="R1211" s="264">
        <f t="shared" si="536"/>
        <v>11.681000000000001</v>
      </c>
      <c r="S1211" s="264">
        <f t="shared" si="537"/>
        <v>12.021000000000001</v>
      </c>
      <c r="T1211" s="264">
        <f t="shared" si="538"/>
        <v>12.5685</v>
      </c>
      <c r="U1211" s="264">
        <f t="shared" si="539"/>
        <v>12.955500000000001</v>
      </c>
      <c r="V1211" s="264">
        <f t="shared" si="540"/>
        <v>13.553000000000001</v>
      </c>
      <c r="W1211" s="264">
        <f t="shared" si="541"/>
        <v>14.757999999999999</v>
      </c>
      <c r="X1211" s="264">
        <f t="shared" si="542"/>
        <v>16.094999999999999</v>
      </c>
      <c r="Y1211" s="264">
        <f t="shared" si="543"/>
        <v>16.874000000000002</v>
      </c>
      <c r="Z1211" s="264">
        <f t="shared" si="544"/>
        <v>17.427500000000002</v>
      </c>
      <c r="AA1211" s="264">
        <f t="shared" si="545"/>
        <v>18.289000000000001</v>
      </c>
      <c r="AB1211" s="264">
        <f t="shared" si="546"/>
        <v>18.8765</v>
      </c>
      <c r="AC1211" s="264">
        <f t="shared" si="547"/>
        <v>20.0505</v>
      </c>
      <c r="AD1211" s="264">
        <f t="shared" si="548"/>
        <v>22.279</v>
      </c>
      <c r="AF1211" s="266">
        <v>1209</v>
      </c>
      <c r="AG1211" s="266">
        <v>-8.3500000000000005E-2</v>
      </c>
      <c r="AH1211" s="266">
        <v>14.9672</v>
      </c>
      <c r="AI1211" s="266">
        <v>0.12307999999999999</v>
      </c>
      <c r="AJ1211" s="266">
        <v>10.292999999999999</v>
      </c>
      <c r="AK1211" s="266">
        <v>11.279</v>
      </c>
      <c r="AL1211" s="266">
        <v>11.901</v>
      </c>
      <c r="AM1211" s="266">
        <v>12.244999999999999</v>
      </c>
      <c r="AN1211" s="266">
        <v>12.795999999999999</v>
      </c>
      <c r="AO1211" s="266">
        <v>13.183999999999999</v>
      </c>
      <c r="AP1211" s="266">
        <v>13.779</v>
      </c>
      <c r="AQ1211" s="266">
        <v>14.967000000000001</v>
      </c>
      <c r="AR1211" s="266">
        <v>16.266999999999999</v>
      </c>
      <c r="AS1211" s="266">
        <v>17.015000000000001</v>
      </c>
      <c r="AT1211" s="266">
        <v>17.542999999999999</v>
      </c>
      <c r="AU1211" s="266">
        <v>18.358000000000001</v>
      </c>
      <c r="AV1211" s="266">
        <v>18.908999999999999</v>
      </c>
      <c r="AW1211" s="266">
        <v>19.998999999999999</v>
      </c>
      <c r="AX1211" s="266">
        <v>22.029</v>
      </c>
      <c r="BA1211" s="372">
        <v>1209</v>
      </c>
      <c r="BB1211" s="372">
        <v>-0.32529999999999998</v>
      </c>
      <c r="BC1211" s="372">
        <v>14.5488</v>
      </c>
      <c r="BD1211" s="372">
        <v>0.13191</v>
      </c>
      <c r="BE1211" s="372">
        <v>9.9220000000000006</v>
      </c>
      <c r="BF1211" s="372">
        <v>10.859</v>
      </c>
      <c r="BG1211" s="372">
        <v>11.461</v>
      </c>
      <c r="BH1211" s="372">
        <v>11.797000000000001</v>
      </c>
      <c r="BI1211" s="372">
        <v>12.340999999999999</v>
      </c>
      <c r="BJ1211" s="372">
        <v>12.727</v>
      </c>
      <c r="BK1211" s="372">
        <v>13.327</v>
      </c>
      <c r="BL1211" s="372">
        <v>14.548999999999999</v>
      </c>
      <c r="BM1211" s="372">
        <v>15.923</v>
      </c>
      <c r="BN1211" s="372">
        <v>16.733000000000001</v>
      </c>
      <c r="BO1211" s="372">
        <v>17.312000000000001</v>
      </c>
      <c r="BP1211" s="372">
        <v>18.22</v>
      </c>
      <c r="BQ1211" s="372">
        <v>18.844000000000001</v>
      </c>
      <c r="BR1211" s="372">
        <v>20.102</v>
      </c>
      <c r="BS1211" s="372">
        <v>22.529</v>
      </c>
    </row>
    <row r="1212" spans="1:71" x14ac:dyDescent="0.2">
      <c r="A1212" s="265">
        <f t="shared" si="549"/>
        <v>14.763999999999999</v>
      </c>
      <c r="B1212" s="265">
        <f t="shared" si="550"/>
        <v>13.5585</v>
      </c>
      <c r="C1212" s="265">
        <f t="shared" si="527"/>
        <v>16.102</v>
      </c>
      <c r="D1212" s="265">
        <f t="shared" si="551"/>
        <v>1210</v>
      </c>
      <c r="E1212" s="373">
        <f t="shared" si="552"/>
        <v>39.753593429158109</v>
      </c>
      <c r="F1212" s="373">
        <f t="shared" si="553"/>
        <v>3.3127994524298425</v>
      </c>
      <c r="G1212" s="373">
        <f t="shared" si="554"/>
        <v>48.753593429158109</v>
      </c>
      <c r="H1212" s="374">
        <f t="shared" si="555"/>
        <v>0.99874455113683358</v>
      </c>
      <c r="I1212" s="374">
        <f t="shared" si="528"/>
        <v>0.98029868372893336</v>
      </c>
      <c r="J1212" s="374">
        <f t="shared" si="529"/>
        <v>0.9826559129977156</v>
      </c>
      <c r="K1212" s="265" cm="1">
        <f t="array" ref="K1212">$G1212^gamma_drug4/($G1212^gamma_drug4+(AGE_50_drug4+9)^gamma_drug4)</f>
        <v>1</v>
      </c>
      <c r="L1212" s="264">
        <f t="shared" si="530"/>
        <v>1210</v>
      </c>
      <c r="M1212" s="264">
        <f t="shared" si="531"/>
        <v>-0.20444999999999999</v>
      </c>
      <c r="N1212" s="264">
        <f t="shared" si="532"/>
        <v>14.76385</v>
      </c>
      <c r="O1212" s="264">
        <f t="shared" si="533"/>
        <v>0.12751499999999999</v>
      </c>
      <c r="P1212" s="264">
        <f t="shared" si="534"/>
        <v>10.1105</v>
      </c>
      <c r="Q1212" s="264">
        <f t="shared" si="535"/>
        <v>11.0725</v>
      </c>
      <c r="R1212" s="264">
        <f t="shared" si="536"/>
        <v>11.6845</v>
      </c>
      <c r="S1212" s="264">
        <f t="shared" si="537"/>
        <v>12.025500000000001</v>
      </c>
      <c r="T1212" s="264">
        <f t="shared" si="538"/>
        <v>12.573499999999999</v>
      </c>
      <c r="U1212" s="264">
        <f t="shared" si="539"/>
        <v>12.96</v>
      </c>
      <c r="V1212" s="264">
        <f t="shared" si="540"/>
        <v>13.5585</v>
      </c>
      <c r="W1212" s="264">
        <f t="shared" si="541"/>
        <v>14.763999999999999</v>
      </c>
      <c r="X1212" s="264">
        <f t="shared" si="542"/>
        <v>16.102</v>
      </c>
      <c r="Y1212" s="264">
        <f t="shared" si="543"/>
        <v>16.881</v>
      </c>
      <c r="Z1212" s="264">
        <f t="shared" si="544"/>
        <v>17.435000000000002</v>
      </c>
      <c r="AA1212" s="264">
        <f t="shared" si="545"/>
        <v>18.296500000000002</v>
      </c>
      <c r="AB1212" s="264">
        <f t="shared" si="546"/>
        <v>18.884500000000003</v>
      </c>
      <c r="AC1212" s="264">
        <f t="shared" si="547"/>
        <v>20.059000000000001</v>
      </c>
      <c r="AD1212" s="264">
        <f t="shared" si="548"/>
        <v>22.29</v>
      </c>
      <c r="AF1212" s="266">
        <v>1210</v>
      </c>
      <c r="AG1212" s="266">
        <v>-8.3599999999999994E-2</v>
      </c>
      <c r="AH1212" s="266">
        <v>14.9727</v>
      </c>
      <c r="AI1212" s="266">
        <v>0.1231</v>
      </c>
      <c r="AJ1212" s="266">
        <v>10.295999999999999</v>
      </c>
      <c r="AK1212" s="266">
        <v>11.282</v>
      </c>
      <c r="AL1212" s="266">
        <v>11.904</v>
      </c>
      <c r="AM1212" s="266">
        <v>12.249000000000001</v>
      </c>
      <c r="AN1212" s="266">
        <v>12.801</v>
      </c>
      <c r="AO1212" s="266">
        <v>13.188000000000001</v>
      </c>
      <c r="AP1212" s="266">
        <v>13.784000000000001</v>
      </c>
      <c r="AQ1212" s="266">
        <v>14.973000000000001</v>
      </c>
      <c r="AR1212" s="266">
        <v>16.274000000000001</v>
      </c>
      <c r="AS1212" s="266">
        <v>17.021999999999998</v>
      </c>
      <c r="AT1212" s="266">
        <v>17.55</v>
      </c>
      <c r="AU1212" s="266">
        <v>18.364999999999998</v>
      </c>
      <c r="AV1212" s="266">
        <v>18.916</v>
      </c>
      <c r="AW1212" s="266">
        <v>20.007000000000001</v>
      </c>
      <c r="AX1212" s="266">
        <v>22.039000000000001</v>
      </c>
      <c r="BA1212" s="372">
        <v>1210</v>
      </c>
      <c r="BB1212" s="372">
        <v>-0.32529999999999998</v>
      </c>
      <c r="BC1212" s="372">
        <v>14.555</v>
      </c>
      <c r="BD1212" s="372">
        <v>0.13192999999999999</v>
      </c>
      <c r="BE1212" s="372">
        <v>9.9250000000000007</v>
      </c>
      <c r="BF1212" s="372">
        <v>10.863</v>
      </c>
      <c r="BG1212" s="372">
        <v>11.465</v>
      </c>
      <c r="BH1212" s="372">
        <v>11.802</v>
      </c>
      <c r="BI1212" s="372">
        <v>12.346</v>
      </c>
      <c r="BJ1212" s="372">
        <v>12.731999999999999</v>
      </c>
      <c r="BK1212" s="372">
        <v>13.333</v>
      </c>
      <c r="BL1212" s="372">
        <v>14.555</v>
      </c>
      <c r="BM1212" s="372">
        <v>15.93</v>
      </c>
      <c r="BN1212" s="372">
        <v>16.739999999999998</v>
      </c>
      <c r="BO1212" s="372">
        <v>17.32</v>
      </c>
      <c r="BP1212" s="372">
        <v>18.228000000000002</v>
      </c>
      <c r="BQ1212" s="372">
        <v>18.853000000000002</v>
      </c>
      <c r="BR1212" s="372">
        <v>20.111000000000001</v>
      </c>
      <c r="BS1212" s="372">
        <v>22.541</v>
      </c>
    </row>
    <row r="1213" spans="1:71" x14ac:dyDescent="0.2">
      <c r="A1213" s="265">
        <f t="shared" si="549"/>
        <v>14.769500000000001</v>
      </c>
      <c r="B1213" s="265">
        <f t="shared" si="550"/>
        <v>13.563499999999999</v>
      </c>
      <c r="C1213" s="265">
        <f t="shared" si="527"/>
        <v>16.108499999999999</v>
      </c>
      <c r="D1213" s="265">
        <f t="shared" si="551"/>
        <v>1211</v>
      </c>
      <c r="E1213" s="373">
        <f t="shared" si="552"/>
        <v>39.786447638603697</v>
      </c>
      <c r="F1213" s="373">
        <f t="shared" si="553"/>
        <v>3.3155373032169746</v>
      </c>
      <c r="G1213" s="373">
        <f t="shared" si="554"/>
        <v>48.786447638603697</v>
      </c>
      <c r="H1213" s="374">
        <f t="shared" si="555"/>
        <v>0.99874822012430675</v>
      </c>
      <c r="I1213" s="374">
        <f t="shared" si="528"/>
        <v>0.98033793686829473</v>
      </c>
      <c r="J1213" s="374">
        <f t="shared" si="529"/>
        <v>0.98268573915236312</v>
      </c>
      <c r="K1213" s="265" cm="1">
        <f t="array" ref="K1213">$G1213^gamma_drug4/($G1213^gamma_drug4+(AGE_50_drug4+9)^gamma_drug4)</f>
        <v>1</v>
      </c>
      <c r="L1213" s="264">
        <f t="shared" si="530"/>
        <v>1211</v>
      </c>
      <c r="M1213" s="264">
        <f t="shared" si="531"/>
        <v>-0.2046</v>
      </c>
      <c r="N1213" s="264">
        <f t="shared" si="532"/>
        <v>14.769649999999999</v>
      </c>
      <c r="O1213" s="264">
        <f t="shared" si="533"/>
        <v>0.12753500000000001</v>
      </c>
      <c r="P1213" s="264">
        <f t="shared" si="534"/>
        <v>10.1145</v>
      </c>
      <c r="Q1213" s="264">
        <f t="shared" si="535"/>
        <v>11.076499999999999</v>
      </c>
      <c r="R1213" s="264">
        <f t="shared" si="536"/>
        <v>11.689</v>
      </c>
      <c r="S1213" s="264">
        <f t="shared" si="537"/>
        <v>12.029499999999999</v>
      </c>
      <c r="T1213" s="264">
        <f t="shared" si="538"/>
        <v>12.577999999999999</v>
      </c>
      <c r="U1213" s="264">
        <f t="shared" si="539"/>
        <v>12.965</v>
      </c>
      <c r="V1213" s="264">
        <f t="shared" si="540"/>
        <v>13.563499999999999</v>
      </c>
      <c r="W1213" s="264">
        <f t="shared" si="541"/>
        <v>14.769500000000001</v>
      </c>
      <c r="X1213" s="264">
        <f t="shared" si="542"/>
        <v>16.108499999999999</v>
      </c>
      <c r="Y1213" s="264">
        <f t="shared" si="543"/>
        <v>16.887999999999998</v>
      </c>
      <c r="Z1213" s="264">
        <f t="shared" si="544"/>
        <v>17.442</v>
      </c>
      <c r="AA1213" s="264">
        <f t="shared" si="545"/>
        <v>18.304499999999997</v>
      </c>
      <c r="AB1213" s="264">
        <f t="shared" si="546"/>
        <v>18.893000000000001</v>
      </c>
      <c r="AC1213" s="264">
        <f t="shared" si="547"/>
        <v>20.067999999999998</v>
      </c>
      <c r="AD1213" s="264">
        <f t="shared" si="548"/>
        <v>22.3005</v>
      </c>
      <c r="AF1213" s="266">
        <v>1211</v>
      </c>
      <c r="AG1213" s="266">
        <v>-8.3799999999999999E-2</v>
      </c>
      <c r="AH1213" s="266">
        <v>14.978199999999999</v>
      </c>
      <c r="AI1213" s="266">
        <v>0.12311</v>
      </c>
      <c r="AJ1213" s="266">
        <v>10.3</v>
      </c>
      <c r="AK1213" s="266">
        <v>11.286</v>
      </c>
      <c r="AL1213" s="266">
        <v>11.909000000000001</v>
      </c>
      <c r="AM1213" s="266">
        <v>12.253</v>
      </c>
      <c r="AN1213" s="266">
        <v>12.805</v>
      </c>
      <c r="AO1213" s="266">
        <v>13.193</v>
      </c>
      <c r="AP1213" s="266">
        <v>13.789</v>
      </c>
      <c r="AQ1213" s="266">
        <v>14.978</v>
      </c>
      <c r="AR1213" s="266">
        <v>16.28</v>
      </c>
      <c r="AS1213" s="266">
        <v>17.027999999999999</v>
      </c>
      <c r="AT1213" s="266">
        <v>17.556000000000001</v>
      </c>
      <c r="AU1213" s="266">
        <v>18.372</v>
      </c>
      <c r="AV1213" s="266">
        <v>18.923999999999999</v>
      </c>
      <c r="AW1213" s="266">
        <v>20.015000000000001</v>
      </c>
      <c r="AX1213" s="266">
        <v>22.047999999999998</v>
      </c>
      <c r="BA1213" s="372">
        <v>1211</v>
      </c>
      <c r="BB1213" s="372">
        <v>-0.32540000000000002</v>
      </c>
      <c r="BC1213" s="372">
        <v>14.5611</v>
      </c>
      <c r="BD1213" s="372">
        <v>0.13195999999999999</v>
      </c>
      <c r="BE1213" s="372">
        <v>9.9290000000000003</v>
      </c>
      <c r="BF1213" s="372">
        <v>10.867000000000001</v>
      </c>
      <c r="BG1213" s="372">
        <v>11.468999999999999</v>
      </c>
      <c r="BH1213" s="372">
        <v>11.805999999999999</v>
      </c>
      <c r="BI1213" s="372">
        <v>12.351000000000001</v>
      </c>
      <c r="BJ1213" s="372">
        <v>12.737</v>
      </c>
      <c r="BK1213" s="372">
        <v>13.337999999999999</v>
      </c>
      <c r="BL1213" s="372">
        <v>14.561</v>
      </c>
      <c r="BM1213" s="372">
        <v>15.936999999999999</v>
      </c>
      <c r="BN1213" s="372">
        <v>16.748000000000001</v>
      </c>
      <c r="BO1213" s="372">
        <v>17.327999999999999</v>
      </c>
      <c r="BP1213" s="372">
        <v>18.236999999999998</v>
      </c>
      <c r="BQ1213" s="372">
        <v>18.861999999999998</v>
      </c>
      <c r="BR1213" s="372">
        <v>20.120999999999999</v>
      </c>
      <c r="BS1213" s="372">
        <v>22.553000000000001</v>
      </c>
    </row>
    <row r="1214" spans="1:71" x14ac:dyDescent="0.2">
      <c r="A1214" s="265">
        <f t="shared" si="549"/>
        <v>14.775500000000001</v>
      </c>
      <c r="B1214" s="265">
        <f t="shared" si="550"/>
        <v>13.5685</v>
      </c>
      <c r="C1214" s="265">
        <f t="shared" si="527"/>
        <v>16.115000000000002</v>
      </c>
      <c r="D1214" s="265">
        <f t="shared" si="551"/>
        <v>1212</v>
      </c>
      <c r="E1214" s="373">
        <f t="shared" si="552"/>
        <v>39.819301848049278</v>
      </c>
      <c r="F1214" s="373">
        <f t="shared" si="553"/>
        <v>3.3182751540041067</v>
      </c>
      <c r="G1214" s="373">
        <f t="shared" si="554"/>
        <v>48.819301848049278</v>
      </c>
      <c r="H1214" s="374">
        <f t="shared" si="555"/>
        <v>0.99875187594357773</v>
      </c>
      <c r="I1214" s="374">
        <f t="shared" si="528"/>
        <v>0.98037708701678472</v>
      </c>
      <c r="J1214" s="374">
        <f t="shared" si="529"/>
        <v>0.98271549488978849</v>
      </c>
      <c r="K1214" s="265" cm="1">
        <f t="array" ref="K1214">$G1214^gamma_drug4/($G1214^gamma_drug4+(AGE_50_drug4+9)^gamma_drug4)</f>
        <v>1</v>
      </c>
      <c r="L1214" s="264">
        <f t="shared" si="530"/>
        <v>1212</v>
      </c>
      <c r="M1214" s="264">
        <f t="shared" si="531"/>
        <v>-0.20465</v>
      </c>
      <c r="N1214" s="264">
        <f t="shared" si="532"/>
        <v>14.775500000000001</v>
      </c>
      <c r="O1214" s="264">
        <f t="shared" si="533"/>
        <v>0.127555</v>
      </c>
      <c r="P1214" s="264">
        <f t="shared" si="534"/>
        <v>10.118</v>
      </c>
      <c r="Q1214" s="264">
        <f t="shared" si="535"/>
        <v>11.080500000000001</v>
      </c>
      <c r="R1214" s="264">
        <f t="shared" si="536"/>
        <v>11.6935</v>
      </c>
      <c r="S1214" s="264">
        <f t="shared" si="537"/>
        <v>12.033999999999999</v>
      </c>
      <c r="T1214" s="264">
        <f t="shared" si="538"/>
        <v>12.583</v>
      </c>
      <c r="U1214" s="264">
        <f t="shared" si="539"/>
        <v>12.969999999999999</v>
      </c>
      <c r="V1214" s="264">
        <f t="shared" si="540"/>
        <v>13.5685</v>
      </c>
      <c r="W1214" s="264">
        <f t="shared" si="541"/>
        <v>14.775500000000001</v>
      </c>
      <c r="X1214" s="264">
        <f t="shared" si="542"/>
        <v>16.115000000000002</v>
      </c>
      <c r="Y1214" s="264">
        <f t="shared" si="543"/>
        <v>16.895</v>
      </c>
      <c r="Z1214" s="264">
        <f t="shared" si="544"/>
        <v>17.448999999999998</v>
      </c>
      <c r="AA1214" s="264">
        <f t="shared" si="545"/>
        <v>18.312000000000001</v>
      </c>
      <c r="AB1214" s="264">
        <f t="shared" si="546"/>
        <v>18.901</v>
      </c>
      <c r="AC1214" s="264">
        <f t="shared" si="547"/>
        <v>20.076999999999998</v>
      </c>
      <c r="AD1214" s="264">
        <f t="shared" si="548"/>
        <v>22.311</v>
      </c>
      <c r="AF1214" s="266">
        <v>1212</v>
      </c>
      <c r="AG1214" s="266">
        <v>-8.3900000000000002E-2</v>
      </c>
      <c r="AH1214" s="266">
        <v>14.983700000000001</v>
      </c>
      <c r="AI1214" s="266">
        <v>0.12313</v>
      </c>
      <c r="AJ1214" s="266">
        <v>10.303000000000001</v>
      </c>
      <c r="AK1214" s="266">
        <v>11.29</v>
      </c>
      <c r="AL1214" s="266">
        <v>11.913</v>
      </c>
      <c r="AM1214" s="266">
        <v>12.257</v>
      </c>
      <c r="AN1214" s="266">
        <v>12.81</v>
      </c>
      <c r="AO1214" s="266">
        <v>13.196999999999999</v>
      </c>
      <c r="AP1214" s="266">
        <v>13.794</v>
      </c>
      <c r="AQ1214" s="266">
        <v>14.984</v>
      </c>
      <c r="AR1214" s="266">
        <v>16.286000000000001</v>
      </c>
      <c r="AS1214" s="266">
        <v>17.035</v>
      </c>
      <c r="AT1214" s="266">
        <v>17.562999999999999</v>
      </c>
      <c r="AU1214" s="266">
        <v>18.379000000000001</v>
      </c>
      <c r="AV1214" s="266">
        <v>18.931000000000001</v>
      </c>
      <c r="AW1214" s="266">
        <v>20.023</v>
      </c>
      <c r="AX1214" s="266">
        <v>22.058</v>
      </c>
      <c r="BA1214" s="372">
        <v>1212</v>
      </c>
      <c r="BB1214" s="372">
        <v>-0.32540000000000002</v>
      </c>
      <c r="BC1214" s="372">
        <v>14.567299999999999</v>
      </c>
      <c r="BD1214" s="372">
        <v>0.13197999999999999</v>
      </c>
      <c r="BE1214" s="372">
        <v>9.9329999999999998</v>
      </c>
      <c r="BF1214" s="372">
        <v>10.871</v>
      </c>
      <c r="BG1214" s="372">
        <v>11.474</v>
      </c>
      <c r="BH1214" s="372">
        <v>11.811</v>
      </c>
      <c r="BI1214" s="372">
        <v>12.356</v>
      </c>
      <c r="BJ1214" s="372">
        <v>12.743</v>
      </c>
      <c r="BK1214" s="372">
        <v>13.343</v>
      </c>
      <c r="BL1214" s="372">
        <v>14.567</v>
      </c>
      <c r="BM1214" s="372">
        <v>15.944000000000001</v>
      </c>
      <c r="BN1214" s="372">
        <v>16.754999999999999</v>
      </c>
      <c r="BO1214" s="372">
        <v>17.335000000000001</v>
      </c>
      <c r="BP1214" s="372">
        <v>18.245000000000001</v>
      </c>
      <c r="BQ1214" s="372">
        <v>18.870999999999999</v>
      </c>
      <c r="BR1214" s="372">
        <v>20.131</v>
      </c>
      <c r="BS1214" s="372">
        <v>22.564</v>
      </c>
    </row>
    <row r="1215" spans="1:71" x14ac:dyDescent="0.2">
      <c r="A1215" s="265">
        <f t="shared" si="549"/>
        <v>14.781000000000001</v>
      </c>
      <c r="B1215" s="265">
        <f t="shared" si="550"/>
        <v>13.573499999999999</v>
      </c>
      <c r="C1215" s="265">
        <f t="shared" si="527"/>
        <v>16.122</v>
      </c>
      <c r="D1215" s="265">
        <f t="shared" si="551"/>
        <v>1213</v>
      </c>
      <c r="E1215" s="373">
        <f t="shared" si="552"/>
        <v>39.852156057494867</v>
      </c>
      <c r="F1215" s="373">
        <f t="shared" si="553"/>
        <v>3.3210130047912387</v>
      </c>
      <c r="G1215" s="373">
        <f t="shared" si="554"/>
        <v>48.852156057494867</v>
      </c>
      <c r="H1215" s="374">
        <f t="shared" si="555"/>
        <v>0.99875551865064449</v>
      </c>
      <c r="I1215" s="374">
        <f t="shared" si="528"/>
        <v>0.9804161345074508</v>
      </c>
      <c r="J1215" s="374">
        <f t="shared" si="529"/>
        <v>0.98274518042037151</v>
      </c>
      <c r="K1215" s="265" cm="1">
        <f t="array" ref="K1215">$G1215^gamma_drug4/($G1215^gamma_drug4+(AGE_50_drug4+9)^gamma_drug4)</f>
        <v>1</v>
      </c>
      <c r="L1215" s="264">
        <f t="shared" si="530"/>
        <v>1213</v>
      </c>
      <c r="M1215" s="264">
        <f t="shared" si="531"/>
        <v>-0.20475000000000002</v>
      </c>
      <c r="N1215" s="264">
        <f t="shared" si="532"/>
        <v>14.7813</v>
      </c>
      <c r="O1215" s="264">
        <f t="shared" si="533"/>
        <v>0.12758</v>
      </c>
      <c r="P1215" s="264">
        <f t="shared" si="534"/>
        <v>10.120999999999999</v>
      </c>
      <c r="Q1215" s="264">
        <f t="shared" si="535"/>
        <v>11.0845</v>
      </c>
      <c r="R1215" s="264">
        <f t="shared" si="536"/>
        <v>11.6975</v>
      </c>
      <c r="S1215" s="264">
        <f t="shared" si="537"/>
        <v>12.038499999999999</v>
      </c>
      <c r="T1215" s="264">
        <f t="shared" si="538"/>
        <v>12.5875</v>
      </c>
      <c r="U1215" s="264">
        <f t="shared" si="539"/>
        <v>12.975</v>
      </c>
      <c r="V1215" s="264">
        <f t="shared" si="540"/>
        <v>13.573499999999999</v>
      </c>
      <c r="W1215" s="264">
        <f t="shared" si="541"/>
        <v>14.781000000000001</v>
      </c>
      <c r="X1215" s="264">
        <f t="shared" si="542"/>
        <v>16.122</v>
      </c>
      <c r="Y1215" s="264">
        <f t="shared" si="543"/>
        <v>16.902500000000003</v>
      </c>
      <c r="Z1215" s="264">
        <f t="shared" si="544"/>
        <v>17.456499999999998</v>
      </c>
      <c r="AA1215" s="264">
        <f t="shared" si="545"/>
        <v>18.320500000000003</v>
      </c>
      <c r="AB1215" s="264">
        <f t="shared" si="546"/>
        <v>18.909500000000001</v>
      </c>
      <c r="AC1215" s="264">
        <f t="shared" si="547"/>
        <v>20.086500000000001</v>
      </c>
      <c r="AD1215" s="264">
        <f t="shared" si="548"/>
        <v>22.322000000000003</v>
      </c>
      <c r="AF1215" s="266">
        <v>1213</v>
      </c>
      <c r="AG1215" s="266">
        <v>-8.4000000000000005E-2</v>
      </c>
      <c r="AH1215" s="266">
        <v>14.9892</v>
      </c>
      <c r="AI1215" s="266">
        <v>0.12315</v>
      </c>
      <c r="AJ1215" s="266">
        <v>10.305999999999999</v>
      </c>
      <c r="AK1215" s="266">
        <v>11.294</v>
      </c>
      <c r="AL1215" s="266">
        <v>11.917</v>
      </c>
      <c r="AM1215" s="266">
        <v>12.262</v>
      </c>
      <c r="AN1215" s="266">
        <v>12.814</v>
      </c>
      <c r="AO1215" s="266">
        <v>13.202</v>
      </c>
      <c r="AP1215" s="266">
        <v>13.798</v>
      </c>
      <c r="AQ1215" s="266">
        <v>14.989000000000001</v>
      </c>
      <c r="AR1215" s="266">
        <v>16.292000000000002</v>
      </c>
      <c r="AS1215" s="266">
        <v>17.042000000000002</v>
      </c>
      <c r="AT1215" s="266">
        <v>17.57</v>
      </c>
      <c r="AU1215" s="266">
        <v>18.387</v>
      </c>
      <c r="AV1215" s="266">
        <v>18.939</v>
      </c>
      <c r="AW1215" s="266">
        <v>20.032</v>
      </c>
      <c r="AX1215" s="266">
        <v>22.068000000000001</v>
      </c>
      <c r="BA1215" s="372">
        <v>1213</v>
      </c>
      <c r="BB1215" s="372">
        <v>-0.32550000000000001</v>
      </c>
      <c r="BC1215" s="372">
        <v>14.573399999999999</v>
      </c>
      <c r="BD1215" s="372">
        <v>0.13200999999999999</v>
      </c>
      <c r="BE1215" s="372">
        <v>9.9359999999999999</v>
      </c>
      <c r="BF1215" s="372">
        <v>10.875</v>
      </c>
      <c r="BG1215" s="372">
        <v>11.478</v>
      </c>
      <c r="BH1215" s="372">
        <v>11.815</v>
      </c>
      <c r="BI1215" s="372">
        <v>12.361000000000001</v>
      </c>
      <c r="BJ1215" s="372">
        <v>12.747999999999999</v>
      </c>
      <c r="BK1215" s="372">
        <v>13.349</v>
      </c>
      <c r="BL1215" s="372">
        <v>14.573</v>
      </c>
      <c r="BM1215" s="372">
        <v>15.952</v>
      </c>
      <c r="BN1215" s="372">
        <v>16.763000000000002</v>
      </c>
      <c r="BO1215" s="372">
        <v>17.343</v>
      </c>
      <c r="BP1215" s="372">
        <v>18.254000000000001</v>
      </c>
      <c r="BQ1215" s="372">
        <v>18.88</v>
      </c>
      <c r="BR1215" s="372">
        <v>20.140999999999998</v>
      </c>
      <c r="BS1215" s="372">
        <v>22.576000000000001</v>
      </c>
    </row>
    <row r="1216" spans="1:71" x14ac:dyDescent="0.2">
      <c r="A1216" s="265">
        <f t="shared" si="549"/>
        <v>14.7875</v>
      </c>
      <c r="B1216" s="265">
        <f t="shared" si="550"/>
        <v>13.5785</v>
      </c>
      <c r="C1216" s="265">
        <f t="shared" si="527"/>
        <v>16.128499999999999</v>
      </c>
      <c r="D1216" s="265">
        <f t="shared" si="551"/>
        <v>1214</v>
      </c>
      <c r="E1216" s="373">
        <f t="shared" si="552"/>
        <v>39.885010266940455</v>
      </c>
      <c r="F1216" s="373">
        <f t="shared" si="553"/>
        <v>3.3237508555783708</v>
      </c>
      <c r="G1216" s="373">
        <f t="shared" si="554"/>
        <v>48.885010266940455</v>
      </c>
      <c r="H1216" s="374">
        <f t="shared" si="555"/>
        <v>0.99875914830122958</v>
      </c>
      <c r="I1216" s="374">
        <f t="shared" si="528"/>
        <v>0.98045507967206913</v>
      </c>
      <c r="J1216" s="374">
        <f t="shared" si="529"/>
        <v>0.98277479595373529</v>
      </c>
      <c r="K1216" s="265" cm="1">
        <f t="array" ref="K1216">$G1216^gamma_drug4/($G1216^gamma_drug4+(AGE_50_drug4+9)^gamma_drug4)</f>
        <v>1</v>
      </c>
      <c r="L1216" s="264">
        <f t="shared" si="530"/>
        <v>1214</v>
      </c>
      <c r="M1216" s="264">
        <f t="shared" si="531"/>
        <v>-0.20480000000000001</v>
      </c>
      <c r="N1216" s="264">
        <f t="shared" si="532"/>
        <v>14.787099999999999</v>
      </c>
      <c r="O1216" s="264">
        <f t="shared" si="533"/>
        <v>0.12759999999999999</v>
      </c>
      <c r="P1216" s="264">
        <f t="shared" si="534"/>
        <v>10.124500000000001</v>
      </c>
      <c r="Q1216" s="264">
        <f t="shared" si="535"/>
        <v>11.088000000000001</v>
      </c>
      <c r="R1216" s="264">
        <f t="shared" si="536"/>
        <v>11.701499999999999</v>
      </c>
      <c r="S1216" s="264">
        <f t="shared" si="537"/>
        <v>12.042999999999999</v>
      </c>
      <c r="T1216" s="264">
        <f t="shared" si="538"/>
        <v>12.592000000000001</v>
      </c>
      <c r="U1216" s="264">
        <f t="shared" si="539"/>
        <v>12.979500000000002</v>
      </c>
      <c r="V1216" s="264">
        <f t="shared" si="540"/>
        <v>13.5785</v>
      </c>
      <c r="W1216" s="264">
        <f t="shared" si="541"/>
        <v>14.7875</v>
      </c>
      <c r="X1216" s="264">
        <f t="shared" si="542"/>
        <v>16.128499999999999</v>
      </c>
      <c r="Y1216" s="264">
        <f t="shared" si="543"/>
        <v>16.908999999999999</v>
      </c>
      <c r="Z1216" s="264">
        <f t="shared" si="544"/>
        <v>17.463999999999999</v>
      </c>
      <c r="AA1216" s="264">
        <f t="shared" si="545"/>
        <v>18.328499999999998</v>
      </c>
      <c r="AB1216" s="264">
        <f t="shared" si="546"/>
        <v>18.917999999999999</v>
      </c>
      <c r="AC1216" s="264">
        <f t="shared" si="547"/>
        <v>20.095500000000001</v>
      </c>
      <c r="AD1216" s="264">
        <f t="shared" si="548"/>
        <v>22.332500000000003</v>
      </c>
      <c r="AF1216" s="266">
        <v>1214</v>
      </c>
      <c r="AG1216" s="266">
        <v>-8.4099999999999994E-2</v>
      </c>
      <c r="AH1216" s="266">
        <v>14.9947</v>
      </c>
      <c r="AI1216" s="266">
        <v>0.12316000000000001</v>
      </c>
      <c r="AJ1216" s="266">
        <v>10.31</v>
      </c>
      <c r="AK1216" s="266">
        <v>11.297000000000001</v>
      </c>
      <c r="AL1216" s="266">
        <v>11.920999999999999</v>
      </c>
      <c r="AM1216" s="266">
        <v>12.266</v>
      </c>
      <c r="AN1216" s="266">
        <v>12.819000000000001</v>
      </c>
      <c r="AO1216" s="266">
        <v>13.207000000000001</v>
      </c>
      <c r="AP1216" s="266">
        <v>13.803000000000001</v>
      </c>
      <c r="AQ1216" s="266">
        <v>14.994999999999999</v>
      </c>
      <c r="AR1216" s="266">
        <v>16.297999999999998</v>
      </c>
      <c r="AS1216" s="266">
        <v>17.047999999999998</v>
      </c>
      <c r="AT1216" s="266">
        <v>17.577000000000002</v>
      </c>
      <c r="AU1216" s="266">
        <v>18.393999999999998</v>
      </c>
      <c r="AV1216" s="266">
        <v>18.946999999999999</v>
      </c>
      <c r="AW1216" s="266">
        <v>20.04</v>
      </c>
      <c r="AX1216" s="266">
        <v>22.077000000000002</v>
      </c>
      <c r="BA1216" s="372">
        <v>1214</v>
      </c>
      <c r="BB1216" s="372">
        <v>-0.32550000000000001</v>
      </c>
      <c r="BC1216" s="372">
        <v>14.579499999999999</v>
      </c>
      <c r="BD1216" s="372">
        <v>0.13203999999999999</v>
      </c>
      <c r="BE1216" s="372">
        <v>9.9390000000000001</v>
      </c>
      <c r="BF1216" s="372">
        <v>10.879</v>
      </c>
      <c r="BG1216" s="372">
        <v>11.481999999999999</v>
      </c>
      <c r="BH1216" s="372">
        <v>11.82</v>
      </c>
      <c r="BI1216" s="372">
        <v>12.365</v>
      </c>
      <c r="BJ1216" s="372">
        <v>12.752000000000001</v>
      </c>
      <c r="BK1216" s="372">
        <v>13.353999999999999</v>
      </c>
      <c r="BL1216" s="372">
        <v>14.58</v>
      </c>
      <c r="BM1216" s="372">
        <v>15.959</v>
      </c>
      <c r="BN1216" s="372">
        <v>16.77</v>
      </c>
      <c r="BO1216" s="372">
        <v>17.350999999999999</v>
      </c>
      <c r="BP1216" s="372">
        <v>18.263000000000002</v>
      </c>
      <c r="BQ1216" s="372">
        <v>18.888999999999999</v>
      </c>
      <c r="BR1216" s="372">
        <v>20.151</v>
      </c>
      <c r="BS1216" s="372">
        <v>22.588000000000001</v>
      </c>
    </row>
    <row r="1217" spans="1:71" x14ac:dyDescent="0.2">
      <c r="A1217" s="265">
        <f t="shared" si="549"/>
        <v>14.792999999999999</v>
      </c>
      <c r="B1217" s="265">
        <f t="shared" si="550"/>
        <v>13.584</v>
      </c>
      <c r="C1217" s="265">
        <f t="shared" si="527"/>
        <v>16.134999999999998</v>
      </c>
      <c r="D1217" s="265">
        <f t="shared" si="551"/>
        <v>1215</v>
      </c>
      <c r="E1217" s="373">
        <f t="shared" si="552"/>
        <v>39.917864476386036</v>
      </c>
      <c r="F1217" s="373">
        <f t="shared" si="553"/>
        <v>3.3264887063655029</v>
      </c>
      <c r="G1217" s="373">
        <f t="shared" si="554"/>
        <v>48.917864476386036</v>
      </c>
      <c r="H1217" s="374">
        <f t="shared" si="555"/>
        <v>0.99876276495078198</v>
      </c>
      <c r="I1217" s="374">
        <f t="shared" si="528"/>
        <v>0.98049392284115011</v>
      </c>
      <c r="J1217" s="374">
        <f t="shared" si="529"/>
        <v>0.98280434169874908</v>
      </c>
      <c r="K1217" s="265" cm="1">
        <f t="array" ref="K1217">$G1217^gamma_drug4/($G1217^gamma_drug4+(AGE_50_drug4+9)^gamma_drug4)</f>
        <v>1</v>
      </c>
      <c r="L1217" s="264">
        <f t="shared" si="530"/>
        <v>1215</v>
      </c>
      <c r="M1217" s="264">
        <f t="shared" si="531"/>
        <v>-0.20494999999999999</v>
      </c>
      <c r="N1217" s="264">
        <f t="shared" si="532"/>
        <v>14.792949999999999</v>
      </c>
      <c r="O1217" s="264">
        <f t="shared" si="533"/>
        <v>0.12762000000000001</v>
      </c>
      <c r="P1217" s="264">
        <f t="shared" si="534"/>
        <v>10.128</v>
      </c>
      <c r="Q1217" s="264">
        <f t="shared" si="535"/>
        <v>11.091999999999999</v>
      </c>
      <c r="R1217" s="264">
        <f t="shared" si="536"/>
        <v>11.706</v>
      </c>
      <c r="S1217" s="264">
        <f t="shared" si="537"/>
        <v>12.047000000000001</v>
      </c>
      <c r="T1217" s="264">
        <f t="shared" si="538"/>
        <v>12.596499999999999</v>
      </c>
      <c r="U1217" s="264">
        <f t="shared" si="539"/>
        <v>12.984500000000001</v>
      </c>
      <c r="V1217" s="264">
        <f t="shared" si="540"/>
        <v>13.584</v>
      </c>
      <c r="W1217" s="264">
        <f t="shared" si="541"/>
        <v>14.792999999999999</v>
      </c>
      <c r="X1217" s="264">
        <f t="shared" si="542"/>
        <v>16.134999999999998</v>
      </c>
      <c r="Y1217" s="264">
        <f t="shared" si="543"/>
        <v>16.916499999999999</v>
      </c>
      <c r="Z1217" s="264">
        <f t="shared" si="544"/>
        <v>17.471499999999999</v>
      </c>
      <c r="AA1217" s="264">
        <f t="shared" si="545"/>
        <v>18.335999999999999</v>
      </c>
      <c r="AB1217" s="264">
        <f t="shared" si="546"/>
        <v>18.926000000000002</v>
      </c>
      <c r="AC1217" s="264">
        <f t="shared" si="547"/>
        <v>20.104500000000002</v>
      </c>
      <c r="AD1217" s="264">
        <f t="shared" si="548"/>
        <v>22.342500000000001</v>
      </c>
      <c r="AF1217" s="266">
        <v>1215</v>
      </c>
      <c r="AG1217" s="266">
        <v>-8.43E-2</v>
      </c>
      <c r="AH1217" s="266">
        <v>15.0002</v>
      </c>
      <c r="AI1217" s="266">
        <v>0.12318</v>
      </c>
      <c r="AJ1217" s="266">
        <v>10.313000000000001</v>
      </c>
      <c r="AK1217" s="266">
        <v>11.301</v>
      </c>
      <c r="AL1217" s="266">
        <v>11.925000000000001</v>
      </c>
      <c r="AM1217" s="266">
        <v>12.27</v>
      </c>
      <c r="AN1217" s="266">
        <v>12.823</v>
      </c>
      <c r="AO1217" s="266">
        <v>13.211</v>
      </c>
      <c r="AP1217" s="266">
        <v>13.808</v>
      </c>
      <c r="AQ1217" s="266">
        <v>15</v>
      </c>
      <c r="AR1217" s="266">
        <v>16.303999999999998</v>
      </c>
      <c r="AS1217" s="266">
        <v>17.055</v>
      </c>
      <c r="AT1217" s="266">
        <v>17.584</v>
      </c>
      <c r="AU1217" s="266">
        <v>18.401</v>
      </c>
      <c r="AV1217" s="266">
        <v>18.954000000000001</v>
      </c>
      <c r="AW1217" s="266">
        <v>20.047999999999998</v>
      </c>
      <c r="AX1217" s="266">
        <v>22.085999999999999</v>
      </c>
      <c r="BA1217" s="372">
        <v>1215</v>
      </c>
      <c r="BB1217" s="372">
        <v>-0.3256</v>
      </c>
      <c r="BC1217" s="372">
        <v>14.585699999999999</v>
      </c>
      <c r="BD1217" s="372">
        <v>0.13206000000000001</v>
      </c>
      <c r="BE1217" s="372">
        <v>9.9429999999999996</v>
      </c>
      <c r="BF1217" s="372">
        <v>10.882999999999999</v>
      </c>
      <c r="BG1217" s="372">
        <v>11.487</v>
      </c>
      <c r="BH1217" s="372">
        <v>11.824</v>
      </c>
      <c r="BI1217" s="372">
        <v>12.37</v>
      </c>
      <c r="BJ1217" s="372">
        <v>12.757999999999999</v>
      </c>
      <c r="BK1217" s="372">
        <v>13.36</v>
      </c>
      <c r="BL1217" s="372">
        <v>14.586</v>
      </c>
      <c r="BM1217" s="372">
        <v>15.965999999999999</v>
      </c>
      <c r="BN1217" s="372">
        <v>16.777999999999999</v>
      </c>
      <c r="BO1217" s="372">
        <v>17.359000000000002</v>
      </c>
      <c r="BP1217" s="372">
        <v>18.271000000000001</v>
      </c>
      <c r="BQ1217" s="372">
        <v>18.898</v>
      </c>
      <c r="BR1217" s="372">
        <v>20.161000000000001</v>
      </c>
      <c r="BS1217" s="372">
        <v>22.599</v>
      </c>
    </row>
    <row r="1218" spans="1:71" x14ac:dyDescent="0.2">
      <c r="A1218" s="265">
        <f t="shared" si="549"/>
        <v>14.798999999999999</v>
      </c>
      <c r="B1218" s="265">
        <f t="shared" si="550"/>
        <v>13.589</v>
      </c>
      <c r="C1218" s="265">
        <f t="shared" ref="C1218:C1281" si="556">X1218</f>
        <v>16.141999999999999</v>
      </c>
      <c r="D1218" s="265">
        <f t="shared" si="551"/>
        <v>1216</v>
      </c>
      <c r="E1218" s="373">
        <f t="shared" si="552"/>
        <v>39.950718685831625</v>
      </c>
      <c r="F1218" s="373">
        <f t="shared" si="553"/>
        <v>3.3292265571526354</v>
      </c>
      <c r="G1218" s="373">
        <f t="shared" si="554"/>
        <v>48.950718685831625</v>
      </c>
      <c r="H1218" s="374">
        <f t="shared" si="555"/>
        <v>0.99876636865447876</v>
      </c>
      <c r="I1218" s="374">
        <f t="shared" ref="I1218:I1281" si="557">$G1218^gamma_drug2/($G1218^gamma_drug2+(AGE_50_drug2+9)^gamma_drug2)</f>
        <v>0.98053266434394415</v>
      </c>
      <c r="J1218" s="374">
        <f t="shared" ref="J1218:J1281" si="558">$G1218^gamma_drug3/($G1218^gamma_drug3+(AGE_50_drug3+9)^gamma_drug3)</f>
        <v>0.98283381786353186</v>
      </c>
      <c r="K1218" s="265" cm="1">
        <f t="array" ref="K1218">$G1218^gamma_drug4/($G1218^gamma_drug4+(AGE_50_drug4+9)^gamma_drug4)</f>
        <v>1</v>
      </c>
      <c r="L1218" s="264">
        <f t="shared" ref="L1218:L1281" si="559">AVERAGE(AF1218,BA1218)</f>
        <v>1216</v>
      </c>
      <c r="M1218" s="264">
        <f t="shared" ref="M1218:M1281" si="560">AVERAGE(AG1218,BB1218)</f>
        <v>-0.20500000000000002</v>
      </c>
      <c r="N1218" s="264">
        <f t="shared" ref="N1218:N1281" si="561">AVERAGE(AH1218,BC1218)</f>
        <v>14.798749999999998</v>
      </c>
      <c r="O1218" s="264">
        <f t="shared" ref="O1218:O1281" si="562">AVERAGE(AI1218,BD1218)</f>
        <v>0.12764500000000001</v>
      </c>
      <c r="P1218" s="264">
        <f t="shared" ref="P1218:P1281" si="563">AVERAGE(AJ1218,BE1218)</f>
        <v>10.131</v>
      </c>
      <c r="Q1218" s="264">
        <f t="shared" ref="Q1218:Q1281" si="564">AVERAGE(AK1218,BF1218)</f>
        <v>11.096</v>
      </c>
      <c r="R1218" s="264">
        <f t="shared" ref="R1218:R1281" si="565">AVERAGE(AL1218,BG1218)</f>
        <v>11.71</v>
      </c>
      <c r="S1218" s="264">
        <f t="shared" ref="S1218:S1281" si="566">AVERAGE(AM1218,BH1218)</f>
        <v>12.051500000000001</v>
      </c>
      <c r="T1218" s="264">
        <f t="shared" ref="T1218:T1281" si="567">AVERAGE(AN1218,BI1218)</f>
        <v>12.600999999999999</v>
      </c>
      <c r="U1218" s="264">
        <f t="shared" ref="U1218:U1281" si="568">AVERAGE(AO1218,BJ1218)</f>
        <v>12.9895</v>
      </c>
      <c r="V1218" s="264">
        <f t="shared" ref="V1218:V1281" si="569">AVERAGE(AP1218,BK1218)</f>
        <v>13.589</v>
      </c>
      <c r="W1218" s="264">
        <f t="shared" ref="W1218:W1281" si="570">AVERAGE(AQ1218,BL1218)</f>
        <v>14.798999999999999</v>
      </c>
      <c r="X1218" s="264">
        <f t="shared" ref="X1218:X1281" si="571">AVERAGE(AR1218,BM1218)</f>
        <v>16.141999999999999</v>
      </c>
      <c r="Y1218" s="264">
        <f t="shared" ref="Y1218:Y1281" si="572">AVERAGE(AS1218,BN1218)</f>
        <v>16.923000000000002</v>
      </c>
      <c r="Z1218" s="264">
        <f t="shared" ref="Z1218:Z1281" si="573">AVERAGE(AT1218,BO1218)</f>
        <v>17.478999999999999</v>
      </c>
      <c r="AA1218" s="264">
        <f t="shared" ref="AA1218:AA1281" si="574">AVERAGE(AU1218,BP1218)</f>
        <v>18.3445</v>
      </c>
      <c r="AB1218" s="264">
        <f t="shared" ref="AB1218:AB1281" si="575">AVERAGE(AV1218,BQ1218)</f>
        <v>18.9345</v>
      </c>
      <c r="AC1218" s="264">
        <f t="shared" ref="AC1218:AC1281" si="576">AVERAGE(AW1218,BR1218)</f>
        <v>20.113999999999997</v>
      </c>
      <c r="AD1218" s="264">
        <f t="shared" ref="AD1218:AD1281" si="577">AVERAGE(AX1218,BS1218)</f>
        <v>22.3535</v>
      </c>
      <c r="AF1218" s="266">
        <v>1216</v>
      </c>
      <c r="AG1218" s="266">
        <v>-8.4400000000000003E-2</v>
      </c>
      <c r="AH1218" s="266">
        <v>15.005699999999999</v>
      </c>
      <c r="AI1218" s="266">
        <v>0.1232</v>
      </c>
      <c r="AJ1218" s="266">
        <v>10.316000000000001</v>
      </c>
      <c r="AK1218" s="266">
        <v>11.305</v>
      </c>
      <c r="AL1218" s="266">
        <v>11.929</v>
      </c>
      <c r="AM1218" s="266">
        <v>12.273999999999999</v>
      </c>
      <c r="AN1218" s="266">
        <v>12.827</v>
      </c>
      <c r="AO1218" s="266">
        <v>13.215999999999999</v>
      </c>
      <c r="AP1218" s="266">
        <v>13.813000000000001</v>
      </c>
      <c r="AQ1218" s="266">
        <v>15.006</v>
      </c>
      <c r="AR1218" s="266">
        <v>16.311</v>
      </c>
      <c r="AS1218" s="266">
        <v>17.061</v>
      </c>
      <c r="AT1218" s="266">
        <v>17.591000000000001</v>
      </c>
      <c r="AU1218" s="266">
        <v>18.408999999999999</v>
      </c>
      <c r="AV1218" s="266">
        <v>18.962</v>
      </c>
      <c r="AW1218" s="266">
        <v>20.056999999999999</v>
      </c>
      <c r="AX1218" s="266">
        <v>22.096</v>
      </c>
      <c r="BA1218" s="372">
        <v>1216</v>
      </c>
      <c r="BB1218" s="372">
        <v>-0.3256</v>
      </c>
      <c r="BC1218" s="372">
        <v>14.591799999999999</v>
      </c>
      <c r="BD1218" s="372">
        <v>0.13209000000000001</v>
      </c>
      <c r="BE1218" s="372">
        <v>9.9459999999999997</v>
      </c>
      <c r="BF1218" s="372">
        <v>10.887</v>
      </c>
      <c r="BG1218" s="372">
        <v>11.491</v>
      </c>
      <c r="BH1218" s="372">
        <v>11.829000000000001</v>
      </c>
      <c r="BI1218" s="372">
        <v>12.375</v>
      </c>
      <c r="BJ1218" s="372">
        <v>12.763</v>
      </c>
      <c r="BK1218" s="372">
        <v>13.365</v>
      </c>
      <c r="BL1218" s="372">
        <v>14.592000000000001</v>
      </c>
      <c r="BM1218" s="372">
        <v>15.973000000000001</v>
      </c>
      <c r="BN1218" s="372">
        <v>16.785</v>
      </c>
      <c r="BO1218" s="372">
        <v>17.367000000000001</v>
      </c>
      <c r="BP1218" s="372">
        <v>18.28</v>
      </c>
      <c r="BQ1218" s="372">
        <v>18.907</v>
      </c>
      <c r="BR1218" s="372">
        <v>20.170999999999999</v>
      </c>
      <c r="BS1218" s="372">
        <v>22.611000000000001</v>
      </c>
    </row>
    <row r="1219" spans="1:71" x14ac:dyDescent="0.2">
      <c r="A1219" s="265">
        <f t="shared" ref="A1219:A1282" si="578">W1219</f>
        <v>14.804500000000001</v>
      </c>
      <c r="B1219" s="265">
        <f t="shared" ref="B1219:B1282" si="579">V1219</f>
        <v>13.593999999999999</v>
      </c>
      <c r="C1219" s="265">
        <f t="shared" si="556"/>
        <v>16.148</v>
      </c>
      <c r="D1219" s="265">
        <f t="shared" ref="D1219:D1282" si="580">L1219</f>
        <v>1217</v>
      </c>
      <c r="E1219" s="373">
        <f t="shared" ref="E1219:E1282" si="581">D1219/(365.25/12)</f>
        <v>39.983572895277206</v>
      </c>
      <c r="F1219" s="373">
        <f t="shared" ref="F1219:F1282" si="582">D1219/365.25</f>
        <v>3.3319644079397674</v>
      </c>
      <c r="G1219" s="373">
        <f t="shared" ref="G1219:G1282" si="583">E1219+9</f>
        <v>48.983572895277206</v>
      </c>
      <c r="H1219" s="374">
        <f t="shared" ref="H1219:H1282" si="584">$G1219^gamma_drug1/(G1219^gamma+(AGE_50_drug1+9)^gamma_drug1)</f>
        <v>0.99876995946722669</v>
      </c>
      <c r="I1219" s="374">
        <f t="shared" si="557"/>
        <v>0.98057130450844687</v>
      </c>
      <c r="J1219" s="374">
        <f t="shared" si="558"/>
        <v>0.98286322465545506</v>
      </c>
      <c r="K1219" s="265" cm="1">
        <f t="array" ref="K1219">$G1219^gamma_drug4/($G1219^gamma_drug4+(AGE_50_drug4+9)^gamma_drug4)</f>
        <v>1</v>
      </c>
      <c r="L1219" s="264">
        <f t="shared" si="559"/>
        <v>1217</v>
      </c>
      <c r="M1219" s="264">
        <f t="shared" si="560"/>
        <v>-0.2051</v>
      </c>
      <c r="N1219" s="264">
        <f t="shared" si="561"/>
        <v>14.804549999999999</v>
      </c>
      <c r="O1219" s="264">
        <f t="shared" si="562"/>
        <v>0.12766</v>
      </c>
      <c r="P1219" s="264">
        <f t="shared" si="563"/>
        <v>10.135</v>
      </c>
      <c r="Q1219" s="264">
        <f t="shared" si="564"/>
        <v>11.1</v>
      </c>
      <c r="R1219" s="264">
        <f t="shared" si="565"/>
        <v>11.713999999999999</v>
      </c>
      <c r="S1219" s="264">
        <f t="shared" si="566"/>
        <v>12.056000000000001</v>
      </c>
      <c r="T1219" s="264">
        <f t="shared" si="567"/>
        <v>12.606000000000002</v>
      </c>
      <c r="U1219" s="264">
        <f t="shared" si="568"/>
        <v>12.9945</v>
      </c>
      <c r="V1219" s="264">
        <f t="shared" si="569"/>
        <v>13.593999999999999</v>
      </c>
      <c r="W1219" s="264">
        <f t="shared" si="570"/>
        <v>14.804500000000001</v>
      </c>
      <c r="X1219" s="264">
        <f t="shared" si="571"/>
        <v>16.148</v>
      </c>
      <c r="Y1219" s="264">
        <f t="shared" si="572"/>
        <v>16.930500000000002</v>
      </c>
      <c r="Z1219" s="264">
        <f t="shared" si="573"/>
        <v>17.486499999999999</v>
      </c>
      <c r="AA1219" s="264">
        <f t="shared" si="574"/>
        <v>18.352</v>
      </c>
      <c r="AB1219" s="264">
        <f t="shared" si="575"/>
        <v>18.942</v>
      </c>
      <c r="AC1219" s="264">
        <f t="shared" si="576"/>
        <v>20.122500000000002</v>
      </c>
      <c r="AD1219" s="264">
        <f t="shared" si="577"/>
        <v>22.363500000000002</v>
      </c>
      <c r="AF1219" s="266">
        <v>1217</v>
      </c>
      <c r="AG1219" s="266">
        <v>-8.4500000000000006E-2</v>
      </c>
      <c r="AH1219" s="266">
        <v>15.011200000000001</v>
      </c>
      <c r="AI1219" s="266">
        <v>0.12321</v>
      </c>
      <c r="AJ1219" s="266">
        <v>10.32</v>
      </c>
      <c r="AK1219" s="266">
        <v>11.308999999999999</v>
      </c>
      <c r="AL1219" s="266">
        <v>11.933</v>
      </c>
      <c r="AM1219" s="266">
        <v>12.279</v>
      </c>
      <c r="AN1219" s="266">
        <v>12.832000000000001</v>
      </c>
      <c r="AO1219" s="266">
        <v>13.221</v>
      </c>
      <c r="AP1219" s="266">
        <v>13.818</v>
      </c>
      <c r="AQ1219" s="266">
        <v>15.010999999999999</v>
      </c>
      <c r="AR1219" s="266">
        <v>16.317</v>
      </c>
      <c r="AS1219" s="266">
        <v>17.068000000000001</v>
      </c>
      <c r="AT1219" s="266">
        <v>17.597999999999999</v>
      </c>
      <c r="AU1219" s="266">
        <v>18.416</v>
      </c>
      <c r="AV1219" s="266">
        <v>18.969000000000001</v>
      </c>
      <c r="AW1219" s="266">
        <v>20.065000000000001</v>
      </c>
      <c r="AX1219" s="266">
        <v>22.105</v>
      </c>
      <c r="BA1219" s="372">
        <v>1217</v>
      </c>
      <c r="BB1219" s="372">
        <v>-0.32569999999999999</v>
      </c>
      <c r="BC1219" s="372">
        <v>14.597899999999999</v>
      </c>
      <c r="BD1219" s="372">
        <v>0.13211000000000001</v>
      </c>
      <c r="BE1219" s="372">
        <v>9.9499999999999993</v>
      </c>
      <c r="BF1219" s="372">
        <v>10.891</v>
      </c>
      <c r="BG1219" s="372">
        <v>11.494999999999999</v>
      </c>
      <c r="BH1219" s="372">
        <v>11.833</v>
      </c>
      <c r="BI1219" s="372">
        <v>12.38</v>
      </c>
      <c r="BJ1219" s="372">
        <v>12.768000000000001</v>
      </c>
      <c r="BK1219" s="372">
        <v>13.37</v>
      </c>
      <c r="BL1219" s="372">
        <v>14.598000000000001</v>
      </c>
      <c r="BM1219" s="372">
        <v>15.978999999999999</v>
      </c>
      <c r="BN1219" s="372">
        <v>16.792999999999999</v>
      </c>
      <c r="BO1219" s="372">
        <v>17.375</v>
      </c>
      <c r="BP1219" s="372">
        <v>18.288</v>
      </c>
      <c r="BQ1219" s="372">
        <v>18.914999999999999</v>
      </c>
      <c r="BR1219" s="372">
        <v>20.18</v>
      </c>
      <c r="BS1219" s="372">
        <v>22.622</v>
      </c>
    </row>
    <row r="1220" spans="1:71" x14ac:dyDescent="0.2">
      <c r="A1220" s="265">
        <f t="shared" si="578"/>
        <v>14.810499999999999</v>
      </c>
      <c r="B1220" s="265">
        <f t="shared" si="579"/>
        <v>13.599499999999999</v>
      </c>
      <c r="C1220" s="265">
        <f t="shared" si="556"/>
        <v>16.155000000000001</v>
      </c>
      <c r="D1220" s="265">
        <f t="shared" si="580"/>
        <v>1218</v>
      </c>
      <c r="E1220" s="373">
        <f t="shared" si="581"/>
        <v>40.016427104722794</v>
      </c>
      <c r="F1220" s="373">
        <f t="shared" si="582"/>
        <v>3.3347022587268995</v>
      </c>
      <c r="G1220" s="373">
        <f t="shared" si="583"/>
        <v>49.016427104722794</v>
      </c>
      <c r="H1220" s="374">
        <f t="shared" si="584"/>
        <v>0.99877353744366326</v>
      </c>
      <c r="I1220" s="374">
        <f t="shared" si="557"/>
        <v>0.98060984366140469</v>
      </c>
      <c r="J1220" s="374">
        <f t="shared" si="558"/>
        <v>0.98289256228114608</v>
      </c>
      <c r="K1220" s="265" cm="1">
        <f t="array" ref="K1220">$G1220^gamma_drug4/($G1220^gamma_drug4+(AGE_50_drug4+9)^gamma_drug4)</f>
        <v>1</v>
      </c>
      <c r="L1220" s="264">
        <f t="shared" si="559"/>
        <v>1218</v>
      </c>
      <c r="M1220" s="264">
        <f t="shared" si="560"/>
        <v>-0.20515</v>
      </c>
      <c r="N1220" s="264">
        <f t="shared" si="561"/>
        <v>14.810400000000001</v>
      </c>
      <c r="O1220" s="264">
        <f t="shared" si="562"/>
        <v>0.12768499999999999</v>
      </c>
      <c r="P1220" s="264">
        <f t="shared" si="563"/>
        <v>10.138</v>
      </c>
      <c r="Q1220" s="264">
        <f t="shared" si="564"/>
        <v>11.1035</v>
      </c>
      <c r="R1220" s="264">
        <f t="shared" si="565"/>
        <v>11.718499999999999</v>
      </c>
      <c r="S1220" s="264">
        <f t="shared" si="566"/>
        <v>12.060499999999999</v>
      </c>
      <c r="T1220" s="264">
        <f t="shared" si="567"/>
        <v>12.6105</v>
      </c>
      <c r="U1220" s="264">
        <f t="shared" si="568"/>
        <v>12.998999999999999</v>
      </c>
      <c r="V1220" s="264">
        <f t="shared" si="569"/>
        <v>13.599499999999999</v>
      </c>
      <c r="W1220" s="264">
        <f t="shared" si="570"/>
        <v>14.810499999999999</v>
      </c>
      <c r="X1220" s="264">
        <f t="shared" si="571"/>
        <v>16.155000000000001</v>
      </c>
      <c r="Y1220" s="264">
        <f t="shared" si="572"/>
        <v>16.937000000000001</v>
      </c>
      <c r="Z1220" s="264">
        <f t="shared" si="573"/>
        <v>17.493499999999997</v>
      </c>
      <c r="AA1220" s="264">
        <f t="shared" si="574"/>
        <v>18.36</v>
      </c>
      <c r="AB1220" s="264">
        <f t="shared" si="575"/>
        <v>18.951000000000001</v>
      </c>
      <c r="AC1220" s="264">
        <f t="shared" si="576"/>
        <v>20.131500000000003</v>
      </c>
      <c r="AD1220" s="264">
        <f t="shared" si="577"/>
        <v>22.375</v>
      </c>
      <c r="AF1220" s="266">
        <v>1218</v>
      </c>
      <c r="AG1220" s="266">
        <v>-8.4599999999999995E-2</v>
      </c>
      <c r="AH1220" s="266">
        <v>15.0167</v>
      </c>
      <c r="AI1220" s="266">
        <v>0.12323000000000001</v>
      </c>
      <c r="AJ1220" s="266">
        <v>10.323</v>
      </c>
      <c r="AK1220" s="266">
        <v>11.311999999999999</v>
      </c>
      <c r="AL1220" s="266">
        <v>11.936999999999999</v>
      </c>
      <c r="AM1220" s="266">
        <v>12.282999999999999</v>
      </c>
      <c r="AN1220" s="266">
        <v>12.836</v>
      </c>
      <c r="AO1220" s="266">
        <v>13.225</v>
      </c>
      <c r="AP1220" s="266">
        <v>13.823</v>
      </c>
      <c r="AQ1220" s="266">
        <v>15.016999999999999</v>
      </c>
      <c r="AR1220" s="266">
        <v>16.323</v>
      </c>
      <c r="AS1220" s="266">
        <v>17.074000000000002</v>
      </c>
      <c r="AT1220" s="266">
        <v>17.603999999999999</v>
      </c>
      <c r="AU1220" s="266">
        <v>18.422999999999998</v>
      </c>
      <c r="AV1220" s="266">
        <v>18.977</v>
      </c>
      <c r="AW1220" s="266">
        <v>20.073</v>
      </c>
      <c r="AX1220" s="266">
        <v>22.114999999999998</v>
      </c>
      <c r="BA1220" s="372">
        <v>1218</v>
      </c>
      <c r="BB1220" s="372">
        <v>-0.32569999999999999</v>
      </c>
      <c r="BC1220" s="372">
        <v>14.604100000000001</v>
      </c>
      <c r="BD1220" s="372">
        <v>0.13214000000000001</v>
      </c>
      <c r="BE1220" s="372">
        <v>9.9529999999999994</v>
      </c>
      <c r="BF1220" s="372">
        <v>10.895</v>
      </c>
      <c r="BG1220" s="372">
        <v>11.5</v>
      </c>
      <c r="BH1220" s="372">
        <v>11.837999999999999</v>
      </c>
      <c r="BI1220" s="372">
        <v>12.385</v>
      </c>
      <c r="BJ1220" s="372">
        <v>12.773</v>
      </c>
      <c r="BK1220" s="372">
        <v>13.375999999999999</v>
      </c>
      <c r="BL1220" s="372">
        <v>14.603999999999999</v>
      </c>
      <c r="BM1220" s="372">
        <v>15.987</v>
      </c>
      <c r="BN1220" s="372">
        <v>16.8</v>
      </c>
      <c r="BO1220" s="372">
        <v>17.382999999999999</v>
      </c>
      <c r="BP1220" s="372">
        <v>18.297000000000001</v>
      </c>
      <c r="BQ1220" s="372">
        <v>18.925000000000001</v>
      </c>
      <c r="BR1220" s="372">
        <v>20.190000000000001</v>
      </c>
      <c r="BS1220" s="372">
        <v>22.635000000000002</v>
      </c>
    </row>
    <row r="1221" spans="1:71" x14ac:dyDescent="0.2">
      <c r="A1221" s="265">
        <f t="shared" si="578"/>
        <v>14.815999999999999</v>
      </c>
      <c r="B1221" s="265">
        <f t="shared" si="579"/>
        <v>13.6045</v>
      </c>
      <c r="C1221" s="265">
        <f t="shared" si="556"/>
        <v>16.1615</v>
      </c>
      <c r="D1221" s="265">
        <f t="shared" si="580"/>
        <v>1219</v>
      </c>
      <c r="E1221" s="373">
        <f t="shared" si="581"/>
        <v>40.049281314168375</v>
      </c>
      <c r="F1221" s="373">
        <f t="shared" si="582"/>
        <v>3.3374401095140316</v>
      </c>
      <c r="G1221" s="373">
        <f t="shared" si="583"/>
        <v>49.049281314168375</v>
      </c>
      <c r="H1221" s="374">
        <f t="shared" si="584"/>
        <v>0.99877710263815866</v>
      </c>
      <c r="I1221" s="374">
        <f t="shared" si="557"/>
        <v>0.98064828212832011</v>
      </c>
      <c r="J1221" s="374">
        <f t="shared" si="558"/>
        <v>0.98292183094649099</v>
      </c>
      <c r="K1221" s="265" cm="1">
        <f t="array" ref="K1221">$G1221^gamma_drug4/($G1221^gamma_drug4+(AGE_50_drug4+9)^gamma_drug4)</f>
        <v>1</v>
      </c>
      <c r="L1221" s="264">
        <f t="shared" si="559"/>
        <v>1219</v>
      </c>
      <c r="M1221" s="264">
        <f t="shared" si="560"/>
        <v>-0.20524999999999999</v>
      </c>
      <c r="N1221" s="264">
        <f t="shared" si="561"/>
        <v>14.8162</v>
      </c>
      <c r="O1221" s="264">
        <f t="shared" si="562"/>
        <v>0.12770999999999999</v>
      </c>
      <c r="P1221" s="264">
        <f t="shared" si="563"/>
        <v>10.141500000000001</v>
      </c>
      <c r="Q1221" s="264">
        <f t="shared" si="564"/>
        <v>11.1075</v>
      </c>
      <c r="R1221" s="264">
        <f t="shared" si="565"/>
        <v>11.7225</v>
      </c>
      <c r="S1221" s="264">
        <f t="shared" si="566"/>
        <v>12.064500000000001</v>
      </c>
      <c r="T1221" s="264">
        <f t="shared" si="567"/>
        <v>12.614999999999998</v>
      </c>
      <c r="U1221" s="264">
        <f t="shared" si="568"/>
        <v>13.004000000000001</v>
      </c>
      <c r="V1221" s="264">
        <f t="shared" si="569"/>
        <v>13.6045</v>
      </c>
      <c r="W1221" s="264">
        <f t="shared" si="570"/>
        <v>14.815999999999999</v>
      </c>
      <c r="X1221" s="264">
        <f t="shared" si="571"/>
        <v>16.1615</v>
      </c>
      <c r="Y1221" s="264">
        <f t="shared" si="572"/>
        <v>16.944499999999998</v>
      </c>
      <c r="Z1221" s="264">
        <f t="shared" si="573"/>
        <v>17.500999999999998</v>
      </c>
      <c r="AA1221" s="264">
        <f t="shared" si="574"/>
        <v>18.368000000000002</v>
      </c>
      <c r="AB1221" s="264">
        <f t="shared" si="575"/>
        <v>18.959499999999998</v>
      </c>
      <c r="AC1221" s="264">
        <f t="shared" si="576"/>
        <v>20.140499999999999</v>
      </c>
      <c r="AD1221" s="264">
        <f t="shared" si="577"/>
        <v>22.3855</v>
      </c>
      <c r="AF1221" s="266">
        <v>1219</v>
      </c>
      <c r="AG1221" s="266">
        <v>-8.48E-2</v>
      </c>
      <c r="AH1221" s="266">
        <v>15.0222</v>
      </c>
      <c r="AI1221" s="266">
        <v>0.12325</v>
      </c>
      <c r="AJ1221" s="266">
        <v>10.326000000000001</v>
      </c>
      <c r="AK1221" s="266">
        <v>11.316000000000001</v>
      </c>
      <c r="AL1221" s="266">
        <v>11.941000000000001</v>
      </c>
      <c r="AM1221" s="266">
        <v>12.287000000000001</v>
      </c>
      <c r="AN1221" s="266">
        <v>12.840999999999999</v>
      </c>
      <c r="AO1221" s="266">
        <v>13.23</v>
      </c>
      <c r="AP1221" s="266">
        <v>13.827999999999999</v>
      </c>
      <c r="AQ1221" s="266">
        <v>15.022</v>
      </c>
      <c r="AR1221" s="266">
        <v>16.329000000000001</v>
      </c>
      <c r="AS1221" s="266">
        <v>17.081</v>
      </c>
      <c r="AT1221" s="266">
        <v>17.611000000000001</v>
      </c>
      <c r="AU1221" s="266">
        <v>18.431000000000001</v>
      </c>
      <c r="AV1221" s="266">
        <v>18.984999999999999</v>
      </c>
      <c r="AW1221" s="266">
        <v>20.081</v>
      </c>
      <c r="AX1221" s="266">
        <v>22.125</v>
      </c>
      <c r="BA1221" s="372">
        <v>1219</v>
      </c>
      <c r="BB1221" s="372">
        <v>-0.32569999999999999</v>
      </c>
      <c r="BC1221" s="372">
        <v>14.610200000000001</v>
      </c>
      <c r="BD1221" s="372">
        <v>0.13217000000000001</v>
      </c>
      <c r="BE1221" s="372">
        <v>9.9570000000000007</v>
      </c>
      <c r="BF1221" s="372">
        <v>10.898999999999999</v>
      </c>
      <c r="BG1221" s="372">
        <v>11.504</v>
      </c>
      <c r="BH1221" s="372">
        <v>11.842000000000001</v>
      </c>
      <c r="BI1221" s="372">
        <v>12.388999999999999</v>
      </c>
      <c r="BJ1221" s="372">
        <v>12.778</v>
      </c>
      <c r="BK1221" s="372">
        <v>13.381</v>
      </c>
      <c r="BL1221" s="372">
        <v>14.61</v>
      </c>
      <c r="BM1221" s="372">
        <v>15.994</v>
      </c>
      <c r="BN1221" s="372">
        <v>16.808</v>
      </c>
      <c r="BO1221" s="372">
        <v>17.390999999999998</v>
      </c>
      <c r="BP1221" s="372">
        <v>18.305</v>
      </c>
      <c r="BQ1221" s="372">
        <v>18.934000000000001</v>
      </c>
      <c r="BR1221" s="372">
        <v>20.2</v>
      </c>
      <c r="BS1221" s="372">
        <v>22.646000000000001</v>
      </c>
    </row>
    <row r="1222" spans="1:71" x14ac:dyDescent="0.2">
      <c r="A1222" s="265">
        <f t="shared" si="578"/>
        <v>14.821999999999999</v>
      </c>
      <c r="B1222" s="265">
        <f t="shared" si="579"/>
        <v>13.61</v>
      </c>
      <c r="C1222" s="265">
        <f t="shared" si="556"/>
        <v>16.1675</v>
      </c>
      <c r="D1222" s="265">
        <f t="shared" si="580"/>
        <v>1220</v>
      </c>
      <c r="E1222" s="373">
        <f t="shared" si="581"/>
        <v>40.082135523613964</v>
      </c>
      <c r="F1222" s="373">
        <f t="shared" si="582"/>
        <v>3.3401779603011637</v>
      </c>
      <c r="G1222" s="373">
        <f t="shared" si="583"/>
        <v>49.082135523613964</v>
      </c>
      <c r="H1222" s="374">
        <f t="shared" si="584"/>
        <v>0.99878065510481695</v>
      </c>
      <c r="I1222" s="374">
        <f t="shared" si="557"/>
        <v>0.98068662023345776</v>
      </c>
      <c r="J1222" s="374">
        <f t="shared" si="558"/>
        <v>0.98295103085663804</v>
      </c>
      <c r="K1222" s="265" cm="1">
        <f t="array" ref="K1222">$G1222^gamma_drug4/($G1222^gamma_drug4+(AGE_50_drug4+9)^gamma_drug4)</f>
        <v>1</v>
      </c>
      <c r="L1222" s="264">
        <f t="shared" si="559"/>
        <v>1220</v>
      </c>
      <c r="M1222" s="264">
        <f t="shared" si="560"/>
        <v>-0.20534999999999998</v>
      </c>
      <c r="N1222" s="264">
        <f t="shared" si="561"/>
        <v>14.821999999999999</v>
      </c>
      <c r="O1222" s="264">
        <f t="shared" si="562"/>
        <v>0.12772500000000001</v>
      </c>
      <c r="P1222" s="264">
        <f t="shared" si="563"/>
        <v>10.1455</v>
      </c>
      <c r="Q1222" s="264">
        <f t="shared" si="564"/>
        <v>11.111499999999999</v>
      </c>
      <c r="R1222" s="264">
        <f t="shared" si="565"/>
        <v>11.7265</v>
      </c>
      <c r="S1222" s="264">
        <f t="shared" si="566"/>
        <v>12.068999999999999</v>
      </c>
      <c r="T1222" s="264">
        <f t="shared" si="567"/>
        <v>12.6195</v>
      </c>
      <c r="U1222" s="264">
        <f t="shared" si="568"/>
        <v>13.009</v>
      </c>
      <c r="V1222" s="264">
        <f t="shared" si="569"/>
        <v>13.61</v>
      </c>
      <c r="W1222" s="264">
        <f t="shared" si="570"/>
        <v>14.821999999999999</v>
      </c>
      <c r="X1222" s="264">
        <f t="shared" si="571"/>
        <v>16.1675</v>
      </c>
      <c r="Y1222" s="264">
        <f t="shared" si="572"/>
        <v>16.951000000000001</v>
      </c>
      <c r="Z1222" s="264">
        <f t="shared" si="573"/>
        <v>17.508499999999998</v>
      </c>
      <c r="AA1222" s="264">
        <f t="shared" si="574"/>
        <v>18.375999999999998</v>
      </c>
      <c r="AB1222" s="264">
        <f t="shared" si="575"/>
        <v>18.966999999999999</v>
      </c>
      <c r="AC1222" s="264">
        <f t="shared" si="576"/>
        <v>20.1495</v>
      </c>
      <c r="AD1222" s="264">
        <f t="shared" si="577"/>
        <v>22.395499999999998</v>
      </c>
      <c r="AF1222" s="266">
        <v>1220</v>
      </c>
      <c r="AG1222" s="266">
        <v>-8.4900000000000003E-2</v>
      </c>
      <c r="AH1222" s="266">
        <v>15.027699999999999</v>
      </c>
      <c r="AI1222" s="266">
        <v>0.12325999999999999</v>
      </c>
      <c r="AJ1222" s="266">
        <v>10.33</v>
      </c>
      <c r="AK1222" s="266">
        <v>11.32</v>
      </c>
      <c r="AL1222" s="266">
        <v>11.945</v>
      </c>
      <c r="AM1222" s="266">
        <v>12.291</v>
      </c>
      <c r="AN1222" s="266">
        <v>12.845000000000001</v>
      </c>
      <c r="AO1222" s="266">
        <v>13.234999999999999</v>
      </c>
      <c r="AP1222" s="266">
        <v>13.833</v>
      </c>
      <c r="AQ1222" s="266">
        <v>15.028</v>
      </c>
      <c r="AR1222" s="266">
        <v>16.335000000000001</v>
      </c>
      <c r="AS1222" s="266">
        <v>17.087</v>
      </c>
      <c r="AT1222" s="266">
        <v>17.617999999999999</v>
      </c>
      <c r="AU1222" s="266">
        <v>18.437999999999999</v>
      </c>
      <c r="AV1222" s="266">
        <v>18.992000000000001</v>
      </c>
      <c r="AW1222" s="266">
        <v>20.088999999999999</v>
      </c>
      <c r="AX1222" s="266">
        <v>22.132999999999999</v>
      </c>
      <c r="BA1222" s="372">
        <v>1220</v>
      </c>
      <c r="BB1222" s="372">
        <v>-0.32579999999999998</v>
      </c>
      <c r="BC1222" s="372">
        <v>14.616300000000001</v>
      </c>
      <c r="BD1222" s="372">
        <v>0.13219</v>
      </c>
      <c r="BE1222" s="372">
        <v>9.9610000000000003</v>
      </c>
      <c r="BF1222" s="372">
        <v>10.903</v>
      </c>
      <c r="BG1222" s="372">
        <v>11.507999999999999</v>
      </c>
      <c r="BH1222" s="372">
        <v>11.847</v>
      </c>
      <c r="BI1222" s="372">
        <v>12.394</v>
      </c>
      <c r="BJ1222" s="372">
        <v>12.782999999999999</v>
      </c>
      <c r="BK1222" s="372">
        <v>13.387</v>
      </c>
      <c r="BL1222" s="372">
        <v>14.616</v>
      </c>
      <c r="BM1222" s="372">
        <v>16</v>
      </c>
      <c r="BN1222" s="372">
        <v>16.815000000000001</v>
      </c>
      <c r="BO1222" s="372">
        <v>17.399000000000001</v>
      </c>
      <c r="BP1222" s="372">
        <v>18.314</v>
      </c>
      <c r="BQ1222" s="372">
        <v>18.942</v>
      </c>
      <c r="BR1222" s="372">
        <v>20.21</v>
      </c>
      <c r="BS1222" s="372">
        <v>22.658000000000001</v>
      </c>
    </row>
    <row r="1223" spans="1:71" x14ac:dyDescent="0.2">
      <c r="A1223" s="265">
        <f t="shared" si="578"/>
        <v>14.827999999999999</v>
      </c>
      <c r="B1223" s="265">
        <f t="shared" si="579"/>
        <v>13.614999999999998</v>
      </c>
      <c r="C1223" s="265">
        <f t="shared" si="556"/>
        <v>16.174500000000002</v>
      </c>
      <c r="D1223" s="265">
        <f t="shared" si="580"/>
        <v>1221</v>
      </c>
      <c r="E1223" s="373">
        <f t="shared" si="581"/>
        <v>40.114989733059545</v>
      </c>
      <c r="F1223" s="373">
        <f t="shared" si="582"/>
        <v>3.3429158110882957</v>
      </c>
      <c r="G1223" s="373">
        <f t="shared" si="583"/>
        <v>49.114989733059545</v>
      </c>
      <c r="H1223" s="374">
        <f t="shared" si="584"/>
        <v>0.99878419489747761</v>
      </c>
      <c r="I1223" s="374">
        <f t="shared" si="557"/>
        <v>0.98072485829984879</v>
      </c>
      <c r="J1223" s="374">
        <f t="shared" si="558"/>
        <v>0.98298016221600026</v>
      </c>
      <c r="K1223" s="265" cm="1">
        <f t="array" ref="K1223">$G1223^gamma_drug4/($G1223^gamma_drug4+(AGE_50_drug4+9)^gamma_drug4)</f>
        <v>1</v>
      </c>
      <c r="L1223" s="264">
        <f t="shared" si="559"/>
        <v>1221</v>
      </c>
      <c r="M1223" s="264">
        <f t="shared" si="560"/>
        <v>-0.2054</v>
      </c>
      <c r="N1223" s="264">
        <f t="shared" si="561"/>
        <v>14.827850000000002</v>
      </c>
      <c r="O1223" s="264">
        <f t="shared" si="562"/>
        <v>0.12775</v>
      </c>
      <c r="P1223" s="264">
        <f t="shared" si="563"/>
        <v>10.1485</v>
      </c>
      <c r="Q1223" s="264">
        <f t="shared" si="564"/>
        <v>11.115500000000001</v>
      </c>
      <c r="R1223" s="264">
        <f t="shared" si="565"/>
        <v>11.731</v>
      </c>
      <c r="S1223" s="264">
        <f t="shared" si="566"/>
        <v>12.073</v>
      </c>
      <c r="T1223" s="264">
        <f t="shared" si="567"/>
        <v>12.624499999999999</v>
      </c>
      <c r="U1223" s="264">
        <f t="shared" si="568"/>
        <v>13.013500000000001</v>
      </c>
      <c r="V1223" s="264">
        <f t="shared" si="569"/>
        <v>13.614999999999998</v>
      </c>
      <c r="W1223" s="264">
        <f t="shared" si="570"/>
        <v>14.827999999999999</v>
      </c>
      <c r="X1223" s="264">
        <f t="shared" si="571"/>
        <v>16.174500000000002</v>
      </c>
      <c r="Y1223" s="264">
        <f t="shared" si="572"/>
        <v>16.958500000000001</v>
      </c>
      <c r="Z1223" s="264">
        <f t="shared" si="573"/>
        <v>17.515999999999998</v>
      </c>
      <c r="AA1223" s="264">
        <f t="shared" si="574"/>
        <v>18.384</v>
      </c>
      <c r="AB1223" s="264">
        <f t="shared" si="575"/>
        <v>18.975999999999999</v>
      </c>
      <c r="AC1223" s="264">
        <f t="shared" si="576"/>
        <v>20.158999999999999</v>
      </c>
      <c r="AD1223" s="264">
        <f t="shared" si="577"/>
        <v>22.406500000000001</v>
      </c>
      <c r="AF1223" s="266">
        <v>1221</v>
      </c>
      <c r="AG1223" s="266">
        <v>-8.5000000000000006E-2</v>
      </c>
      <c r="AH1223" s="266">
        <v>15.033200000000001</v>
      </c>
      <c r="AI1223" s="266">
        <v>0.12328</v>
      </c>
      <c r="AJ1223" s="266">
        <v>10.333</v>
      </c>
      <c r="AK1223" s="266">
        <v>11.324</v>
      </c>
      <c r="AL1223" s="266">
        <v>11.949</v>
      </c>
      <c r="AM1223" s="266">
        <v>12.295</v>
      </c>
      <c r="AN1223" s="266">
        <v>12.85</v>
      </c>
      <c r="AO1223" s="266">
        <v>13.239000000000001</v>
      </c>
      <c r="AP1223" s="266">
        <v>13.837999999999999</v>
      </c>
      <c r="AQ1223" s="266">
        <v>15.032999999999999</v>
      </c>
      <c r="AR1223" s="266">
        <v>16.341000000000001</v>
      </c>
      <c r="AS1223" s="266">
        <v>17.094000000000001</v>
      </c>
      <c r="AT1223" s="266">
        <v>17.625</v>
      </c>
      <c r="AU1223" s="266">
        <v>18.445</v>
      </c>
      <c r="AV1223" s="266">
        <v>19</v>
      </c>
      <c r="AW1223" s="266">
        <v>20.097999999999999</v>
      </c>
      <c r="AX1223" s="266">
        <v>22.143000000000001</v>
      </c>
      <c r="BA1223" s="372">
        <v>1221</v>
      </c>
      <c r="BB1223" s="372">
        <v>-0.32579999999999998</v>
      </c>
      <c r="BC1223" s="372">
        <v>14.6225</v>
      </c>
      <c r="BD1223" s="372">
        <v>0.13222</v>
      </c>
      <c r="BE1223" s="372">
        <v>9.9640000000000004</v>
      </c>
      <c r="BF1223" s="372">
        <v>10.907</v>
      </c>
      <c r="BG1223" s="372">
        <v>11.513</v>
      </c>
      <c r="BH1223" s="372">
        <v>11.851000000000001</v>
      </c>
      <c r="BI1223" s="372">
        <v>12.398999999999999</v>
      </c>
      <c r="BJ1223" s="372">
        <v>12.788</v>
      </c>
      <c r="BK1223" s="372">
        <v>13.391999999999999</v>
      </c>
      <c r="BL1223" s="372">
        <v>14.622999999999999</v>
      </c>
      <c r="BM1223" s="372">
        <v>16.007999999999999</v>
      </c>
      <c r="BN1223" s="372">
        <v>16.823</v>
      </c>
      <c r="BO1223" s="372">
        <v>17.407</v>
      </c>
      <c r="BP1223" s="372">
        <v>18.323</v>
      </c>
      <c r="BQ1223" s="372">
        <v>18.952000000000002</v>
      </c>
      <c r="BR1223" s="372">
        <v>20.22</v>
      </c>
      <c r="BS1223" s="372">
        <v>22.67</v>
      </c>
    </row>
    <row r="1224" spans="1:71" x14ac:dyDescent="0.2">
      <c r="A1224" s="265">
        <f t="shared" si="578"/>
        <v>14.834</v>
      </c>
      <c r="B1224" s="265">
        <f t="shared" si="579"/>
        <v>13.620000000000001</v>
      </c>
      <c r="C1224" s="265">
        <f t="shared" si="556"/>
        <v>16.1815</v>
      </c>
      <c r="D1224" s="265">
        <f t="shared" si="580"/>
        <v>1222</v>
      </c>
      <c r="E1224" s="373">
        <f t="shared" si="581"/>
        <v>40.147843942505133</v>
      </c>
      <c r="F1224" s="373">
        <f t="shared" si="582"/>
        <v>3.3456536618754278</v>
      </c>
      <c r="G1224" s="373">
        <f t="shared" si="583"/>
        <v>49.147843942505133</v>
      </c>
      <c r="H1224" s="374">
        <f t="shared" si="584"/>
        <v>0.99878772206971722</v>
      </c>
      <c r="I1224" s="374">
        <f t="shared" si="557"/>
        <v>0.98076299664929711</v>
      </c>
      <c r="J1224" s="374">
        <f t="shared" si="558"/>
        <v>0.98300922522825906</v>
      </c>
      <c r="K1224" s="265" cm="1">
        <f t="array" ref="K1224">$G1224^gamma_drug4/($G1224^gamma_drug4+(AGE_50_drug4+9)^gamma_drug4)</f>
        <v>1</v>
      </c>
      <c r="L1224" s="264">
        <f t="shared" si="559"/>
        <v>1222</v>
      </c>
      <c r="M1224" s="264">
        <f t="shared" si="560"/>
        <v>-0.20550000000000002</v>
      </c>
      <c r="N1224" s="264">
        <f t="shared" si="561"/>
        <v>14.83365</v>
      </c>
      <c r="O1224" s="264">
        <f t="shared" si="562"/>
        <v>0.127775</v>
      </c>
      <c r="P1224" s="264">
        <f t="shared" si="563"/>
        <v>10.1515</v>
      </c>
      <c r="Q1224" s="264">
        <f t="shared" si="564"/>
        <v>11.119</v>
      </c>
      <c r="R1224" s="264">
        <f t="shared" si="565"/>
        <v>11.734999999999999</v>
      </c>
      <c r="S1224" s="264">
        <f t="shared" si="566"/>
        <v>12.077500000000001</v>
      </c>
      <c r="T1224" s="264">
        <f t="shared" si="567"/>
        <v>12.629</v>
      </c>
      <c r="U1224" s="264">
        <f t="shared" si="568"/>
        <v>13.0185</v>
      </c>
      <c r="V1224" s="264">
        <f t="shared" si="569"/>
        <v>13.620000000000001</v>
      </c>
      <c r="W1224" s="264">
        <f t="shared" si="570"/>
        <v>14.834</v>
      </c>
      <c r="X1224" s="264">
        <f t="shared" si="571"/>
        <v>16.1815</v>
      </c>
      <c r="Y1224" s="264">
        <f t="shared" si="572"/>
        <v>16.966000000000001</v>
      </c>
      <c r="Z1224" s="264">
        <f t="shared" si="573"/>
        <v>17.523499999999999</v>
      </c>
      <c r="AA1224" s="264">
        <f t="shared" si="574"/>
        <v>18.391999999999999</v>
      </c>
      <c r="AB1224" s="264">
        <f t="shared" si="575"/>
        <v>18.984499999999997</v>
      </c>
      <c r="AC1224" s="264">
        <f t="shared" si="576"/>
        <v>20.167999999999999</v>
      </c>
      <c r="AD1224" s="264">
        <f t="shared" si="577"/>
        <v>22.417499999999997</v>
      </c>
      <c r="AF1224" s="266">
        <v>1222</v>
      </c>
      <c r="AG1224" s="266">
        <v>-8.5099999999999995E-2</v>
      </c>
      <c r="AH1224" s="266">
        <v>15.0387</v>
      </c>
      <c r="AI1224" s="266">
        <v>0.12330000000000001</v>
      </c>
      <c r="AJ1224" s="266">
        <v>10.336</v>
      </c>
      <c r="AK1224" s="266">
        <v>11.327</v>
      </c>
      <c r="AL1224" s="266">
        <v>11.952999999999999</v>
      </c>
      <c r="AM1224" s="266">
        <v>12.298999999999999</v>
      </c>
      <c r="AN1224" s="266">
        <v>12.853999999999999</v>
      </c>
      <c r="AO1224" s="266">
        <v>13.244</v>
      </c>
      <c r="AP1224" s="266">
        <v>13.843</v>
      </c>
      <c r="AQ1224" s="266">
        <v>15.039</v>
      </c>
      <c r="AR1224" s="266">
        <v>16.347999999999999</v>
      </c>
      <c r="AS1224" s="266">
        <v>17.100999999999999</v>
      </c>
      <c r="AT1224" s="266">
        <v>17.632000000000001</v>
      </c>
      <c r="AU1224" s="266">
        <v>18.452999999999999</v>
      </c>
      <c r="AV1224" s="266">
        <v>19.007999999999999</v>
      </c>
      <c r="AW1224" s="266">
        <v>20.106000000000002</v>
      </c>
      <c r="AX1224" s="266">
        <v>22.152999999999999</v>
      </c>
      <c r="BA1224" s="372">
        <v>1222</v>
      </c>
      <c r="BB1224" s="372">
        <v>-0.32590000000000002</v>
      </c>
      <c r="BC1224" s="372">
        <v>14.6286</v>
      </c>
      <c r="BD1224" s="372">
        <v>0.13225000000000001</v>
      </c>
      <c r="BE1224" s="372">
        <v>9.9670000000000005</v>
      </c>
      <c r="BF1224" s="372">
        <v>10.911</v>
      </c>
      <c r="BG1224" s="372">
        <v>11.516999999999999</v>
      </c>
      <c r="BH1224" s="372">
        <v>11.856</v>
      </c>
      <c r="BI1224" s="372">
        <v>12.404</v>
      </c>
      <c r="BJ1224" s="372">
        <v>12.792999999999999</v>
      </c>
      <c r="BK1224" s="372">
        <v>13.397</v>
      </c>
      <c r="BL1224" s="372">
        <v>14.629</v>
      </c>
      <c r="BM1224" s="372">
        <v>16.015000000000001</v>
      </c>
      <c r="BN1224" s="372">
        <v>16.831</v>
      </c>
      <c r="BO1224" s="372">
        <v>17.414999999999999</v>
      </c>
      <c r="BP1224" s="372">
        <v>18.331</v>
      </c>
      <c r="BQ1224" s="372">
        <v>18.960999999999999</v>
      </c>
      <c r="BR1224" s="372">
        <v>20.23</v>
      </c>
      <c r="BS1224" s="372">
        <v>22.681999999999999</v>
      </c>
    </row>
    <row r="1225" spans="1:71" x14ac:dyDescent="0.2">
      <c r="A1225" s="265">
        <f t="shared" si="578"/>
        <v>14.839500000000001</v>
      </c>
      <c r="B1225" s="265">
        <f t="shared" si="579"/>
        <v>13.625500000000001</v>
      </c>
      <c r="C1225" s="265">
        <f t="shared" si="556"/>
        <v>16.187999999999999</v>
      </c>
      <c r="D1225" s="265">
        <f t="shared" si="580"/>
        <v>1223</v>
      </c>
      <c r="E1225" s="373">
        <f t="shared" si="581"/>
        <v>40.180698151950722</v>
      </c>
      <c r="F1225" s="373">
        <f t="shared" si="582"/>
        <v>3.3483915126625599</v>
      </c>
      <c r="G1225" s="373">
        <f t="shared" si="583"/>
        <v>49.180698151950722</v>
      </c>
      <c r="H1225" s="374">
        <f t="shared" si="584"/>
        <v>0.99879123667485059</v>
      </c>
      <c r="I1225" s="374">
        <f t="shared" si="557"/>
        <v>0.98080103560238407</v>
      </c>
      <c r="J1225" s="374">
        <f t="shared" si="558"/>
        <v>0.98303822009636688</v>
      </c>
      <c r="K1225" s="265" cm="1">
        <f t="array" ref="K1225">$G1225^gamma_drug4/($G1225^gamma_drug4+(AGE_50_drug4+9)^gamma_drug4)</f>
        <v>1</v>
      </c>
      <c r="L1225" s="264">
        <f t="shared" si="559"/>
        <v>1223</v>
      </c>
      <c r="M1225" s="264">
        <f t="shared" si="560"/>
        <v>-0.2056</v>
      </c>
      <c r="N1225" s="264">
        <f t="shared" si="561"/>
        <v>14.839449999999999</v>
      </c>
      <c r="O1225" s="264">
        <f t="shared" si="562"/>
        <v>0.12779000000000001</v>
      </c>
      <c r="P1225" s="264">
        <f t="shared" si="563"/>
        <v>10.1555</v>
      </c>
      <c r="Q1225" s="264">
        <f t="shared" si="564"/>
        <v>11.122999999999999</v>
      </c>
      <c r="R1225" s="264">
        <f t="shared" si="565"/>
        <v>11.739000000000001</v>
      </c>
      <c r="S1225" s="264">
        <f t="shared" si="566"/>
        <v>12.082000000000001</v>
      </c>
      <c r="T1225" s="264">
        <f t="shared" si="567"/>
        <v>12.634</v>
      </c>
      <c r="U1225" s="264">
        <f t="shared" si="568"/>
        <v>13.023</v>
      </c>
      <c r="V1225" s="264">
        <f t="shared" si="569"/>
        <v>13.625500000000001</v>
      </c>
      <c r="W1225" s="264">
        <f t="shared" si="570"/>
        <v>14.839500000000001</v>
      </c>
      <c r="X1225" s="264">
        <f t="shared" si="571"/>
        <v>16.187999999999999</v>
      </c>
      <c r="Y1225" s="264">
        <f t="shared" si="572"/>
        <v>16.9725</v>
      </c>
      <c r="Z1225" s="264">
        <f t="shared" si="573"/>
        <v>17.530999999999999</v>
      </c>
      <c r="AA1225" s="264">
        <f t="shared" si="574"/>
        <v>18.399999999999999</v>
      </c>
      <c r="AB1225" s="264">
        <f t="shared" si="575"/>
        <v>18.9925</v>
      </c>
      <c r="AC1225" s="264">
        <f t="shared" si="576"/>
        <v>20.177</v>
      </c>
      <c r="AD1225" s="264">
        <f t="shared" si="577"/>
        <v>22.427500000000002</v>
      </c>
      <c r="AF1225" s="266">
        <v>1223</v>
      </c>
      <c r="AG1225" s="266">
        <v>-8.5300000000000001E-2</v>
      </c>
      <c r="AH1225" s="266">
        <v>15.0442</v>
      </c>
      <c r="AI1225" s="266">
        <v>0.12331</v>
      </c>
      <c r="AJ1225" s="266">
        <v>10.34</v>
      </c>
      <c r="AK1225" s="266">
        <v>11.331</v>
      </c>
      <c r="AL1225" s="266">
        <v>11.957000000000001</v>
      </c>
      <c r="AM1225" s="266">
        <v>12.304</v>
      </c>
      <c r="AN1225" s="266">
        <v>12.859</v>
      </c>
      <c r="AO1225" s="266">
        <v>13.247999999999999</v>
      </c>
      <c r="AP1225" s="266">
        <v>13.848000000000001</v>
      </c>
      <c r="AQ1225" s="266">
        <v>15.044</v>
      </c>
      <c r="AR1225" s="266">
        <v>16.353999999999999</v>
      </c>
      <c r="AS1225" s="266">
        <v>17.106999999999999</v>
      </c>
      <c r="AT1225" s="266">
        <v>17.638999999999999</v>
      </c>
      <c r="AU1225" s="266">
        <v>18.46</v>
      </c>
      <c r="AV1225" s="266">
        <v>19.015000000000001</v>
      </c>
      <c r="AW1225" s="266">
        <v>20.114000000000001</v>
      </c>
      <c r="AX1225" s="266">
        <v>22.161999999999999</v>
      </c>
      <c r="BA1225" s="372">
        <v>1223</v>
      </c>
      <c r="BB1225" s="372">
        <v>-0.32590000000000002</v>
      </c>
      <c r="BC1225" s="372">
        <v>14.6347</v>
      </c>
      <c r="BD1225" s="372">
        <v>0.13227</v>
      </c>
      <c r="BE1225" s="372">
        <v>9.9710000000000001</v>
      </c>
      <c r="BF1225" s="372">
        <v>10.914999999999999</v>
      </c>
      <c r="BG1225" s="372">
        <v>11.521000000000001</v>
      </c>
      <c r="BH1225" s="372">
        <v>11.86</v>
      </c>
      <c r="BI1225" s="372">
        <v>12.409000000000001</v>
      </c>
      <c r="BJ1225" s="372">
        <v>12.798</v>
      </c>
      <c r="BK1225" s="372">
        <v>13.403</v>
      </c>
      <c r="BL1225" s="372">
        <v>14.635</v>
      </c>
      <c r="BM1225" s="372">
        <v>16.021999999999998</v>
      </c>
      <c r="BN1225" s="372">
        <v>16.838000000000001</v>
      </c>
      <c r="BO1225" s="372">
        <v>17.422999999999998</v>
      </c>
      <c r="BP1225" s="372">
        <v>18.34</v>
      </c>
      <c r="BQ1225" s="372">
        <v>18.97</v>
      </c>
      <c r="BR1225" s="372">
        <v>20.239999999999998</v>
      </c>
      <c r="BS1225" s="372">
        <v>22.693000000000001</v>
      </c>
    </row>
    <row r="1226" spans="1:71" x14ac:dyDescent="0.2">
      <c r="A1226" s="265">
        <f t="shared" si="578"/>
        <v>14.845500000000001</v>
      </c>
      <c r="B1226" s="265">
        <f t="shared" si="579"/>
        <v>13.6305</v>
      </c>
      <c r="C1226" s="265">
        <f t="shared" si="556"/>
        <v>16.194499999999998</v>
      </c>
      <c r="D1226" s="265">
        <f t="shared" si="580"/>
        <v>1224</v>
      </c>
      <c r="E1226" s="373">
        <f t="shared" si="581"/>
        <v>40.213552361396303</v>
      </c>
      <c r="F1226" s="373">
        <f t="shared" si="582"/>
        <v>3.3511293634496919</v>
      </c>
      <c r="G1226" s="373">
        <f t="shared" si="583"/>
        <v>49.213552361396303</v>
      </c>
      <c r="H1226" s="374">
        <f t="shared" si="584"/>
        <v>0.99879473876593261</v>
      </c>
      <c r="I1226" s="374">
        <f t="shared" si="557"/>
        <v>0.98083897547847454</v>
      </c>
      <c r="J1226" s="374">
        <f t="shared" si="558"/>
        <v>0.98306714702255049</v>
      </c>
      <c r="K1226" s="265" cm="1">
        <f t="array" ref="K1226">$G1226^gamma_drug4/($G1226^gamma_drug4+(AGE_50_drug4+9)^gamma_drug4)</f>
        <v>1</v>
      </c>
      <c r="L1226" s="264">
        <f t="shared" si="559"/>
        <v>1224</v>
      </c>
      <c r="M1226" s="264">
        <f t="shared" si="560"/>
        <v>-0.20569999999999999</v>
      </c>
      <c r="N1226" s="264">
        <f t="shared" si="561"/>
        <v>14.84525</v>
      </c>
      <c r="O1226" s="264">
        <f t="shared" si="562"/>
        <v>0.12781500000000001</v>
      </c>
      <c r="P1226" s="264">
        <f t="shared" si="563"/>
        <v>10.1585</v>
      </c>
      <c r="Q1226" s="264">
        <f t="shared" si="564"/>
        <v>11.127000000000001</v>
      </c>
      <c r="R1226" s="264">
        <f t="shared" si="565"/>
        <v>11.743</v>
      </c>
      <c r="S1226" s="264">
        <f t="shared" si="566"/>
        <v>12.086500000000001</v>
      </c>
      <c r="T1226" s="264">
        <f t="shared" si="567"/>
        <v>12.638</v>
      </c>
      <c r="U1226" s="264">
        <f t="shared" si="568"/>
        <v>13.028</v>
      </c>
      <c r="V1226" s="264">
        <f t="shared" si="569"/>
        <v>13.6305</v>
      </c>
      <c r="W1226" s="264">
        <f t="shared" si="570"/>
        <v>14.845500000000001</v>
      </c>
      <c r="X1226" s="264">
        <f t="shared" si="571"/>
        <v>16.194499999999998</v>
      </c>
      <c r="Y1226" s="264">
        <f t="shared" si="572"/>
        <v>16.98</v>
      </c>
      <c r="Z1226" s="264">
        <f t="shared" si="573"/>
        <v>17.538499999999999</v>
      </c>
      <c r="AA1226" s="264">
        <f t="shared" si="574"/>
        <v>18.407499999999999</v>
      </c>
      <c r="AB1226" s="264">
        <f t="shared" si="575"/>
        <v>19.000999999999998</v>
      </c>
      <c r="AC1226" s="264">
        <f t="shared" si="576"/>
        <v>20.186500000000002</v>
      </c>
      <c r="AD1226" s="264">
        <f t="shared" si="577"/>
        <v>22.438499999999998</v>
      </c>
      <c r="AF1226" s="266">
        <v>1224</v>
      </c>
      <c r="AG1226" s="266">
        <v>-8.5400000000000004E-2</v>
      </c>
      <c r="AH1226" s="266">
        <v>15.0497</v>
      </c>
      <c r="AI1226" s="266">
        <v>0.12333</v>
      </c>
      <c r="AJ1226" s="266">
        <v>10.343</v>
      </c>
      <c r="AK1226" s="266">
        <v>11.335000000000001</v>
      </c>
      <c r="AL1226" s="266">
        <v>11.961</v>
      </c>
      <c r="AM1226" s="266">
        <v>12.308</v>
      </c>
      <c r="AN1226" s="266">
        <v>12.863</v>
      </c>
      <c r="AO1226" s="266">
        <v>13.253</v>
      </c>
      <c r="AP1226" s="266">
        <v>13.853</v>
      </c>
      <c r="AQ1226" s="266">
        <v>15.05</v>
      </c>
      <c r="AR1226" s="266">
        <v>16.36</v>
      </c>
      <c r="AS1226" s="266">
        <v>17.114000000000001</v>
      </c>
      <c r="AT1226" s="266">
        <v>17.646000000000001</v>
      </c>
      <c r="AU1226" s="266">
        <v>18.466999999999999</v>
      </c>
      <c r="AV1226" s="266">
        <v>19.023</v>
      </c>
      <c r="AW1226" s="266">
        <v>20.123000000000001</v>
      </c>
      <c r="AX1226" s="266">
        <v>22.172000000000001</v>
      </c>
      <c r="BA1226" s="372">
        <v>1224</v>
      </c>
      <c r="BB1226" s="372">
        <v>-0.32600000000000001</v>
      </c>
      <c r="BC1226" s="372">
        <v>14.6408</v>
      </c>
      <c r="BD1226" s="372">
        <v>0.1323</v>
      </c>
      <c r="BE1226" s="372">
        <v>9.9740000000000002</v>
      </c>
      <c r="BF1226" s="372">
        <v>10.919</v>
      </c>
      <c r="BG1226" s="372">
        <v>11.525</v>
      </c>
      <c r="BH1226" s="372">
        <v>11.865</v>
      </c>
      <c r="BI1226" s="372">
        <v>12.413</v>
      </c>
      <c r="BJ1226" s="372">
        <v>12.803000000000001</v>
      </c>
      <c r="BK1226" s="372">
        <v>13.407999999999999</v>
      </c>
      <c r="BL1226" s="372">
        <v>14.641</v>
      </c>
      <c r="BM1226" s="372">
        <v>16.029</v>
      </c>
      <c r="BN1226" s="372">
        <v>16.846</v>
      </c>
      <c r="BO1226" s="372">
        <v>17.431000000000001</v>
      </c>
      <c r="BP1226" s="372">
        <v>18.347999999999999</v>
      </c>
      <c r="BQ1226" s="372">
        <v>18.978999999999999</v>
      </c>
      <c r="BR1226" s="372">
        <v>20.25</v>
      </c>
      <c r="BS1226" s="372">
        <v>22.704999999999998</v>
      </c>
    </row>
    <row r="1227" spans="1:71" x14ac:dyDescent="0.2">
      <c r="A1227" s="265">
        <f t="shared" si="578"/>
        <v>14.850999999999999</v>
      </c>
      <c r="B1227" s="265">
        <f t="shared" si="579"/>
        <v>13.635</v>
      </c>
      <c r="C1227" s="265">
        <f t="shared" si="556"/>
        <v>16.201000000000001</v>
      </c>
      <c r="D1227" s="265">
        <f t="shared" si="580"/>
        <v>1225</v>
      </c>
      <c r="E1227" s="373">
        <f t="shared" si="581"/>
        <v>40.246406570841891</v>
      </c>
      <c r="F1227" s="373">
        <f t="shared" si="582"/>
        <v>3.353867214236824</v>
      </c>
      <c r="G1227" s="373">
        <f t="shared" si="583"/>
        <v>49.246406570841891</v>
      </c>
      <c r="H1227" s="374">
        <f t="shared" si="584"/>
        <v>0.99879822839575905</v>
      </c>
      <c r="I1227" s="374">
        <f t="shared" si="557"/>
        <v>0.98087681659572157</v>
      </c>
      <c r="J1227" s="374">
        <f t="shared" si="558"/>
        <v>0.98309600620831383</v>
      </c>
      <c r="K1227" s="265" cm="1">
        <f t="array" ref="K1227">$G1227^gamma_drug4/($G1227^gamma_drug4+(AGE_50_drug4+9)^gamma_drug4)</f>
        <v>1</v>
      </c>
      <c r="L1227" s="264">
        <f t="shared" si="559"/>
        <v>1225</v>
      </c>
      <c r="M1227" s="264">
        <f t="shared" si="560"/>
        <v>-0.20575000000000002</v>
      </c>
      <c r="N1227" s="264">
        <f t="shared" si="561"/>
        <v>14.851099999999999</v>
      </c>
      <c r="O1227" s="264">
        <f t="shared" si="562"/>
        <v>0.127835</v>
      </c>
      <c r="P1227" s="264">
        <f t="shared" si="563"/>
        <v>10.161999999999999</v>
      </c>
      <c r="Q1227" s="264">
        <f t="shared" si="564"/>
        <v>11.131</v>
      </c>
      <c r="R1227" s="264">
        <f t="shared" si="565"/>
        <v>11.747499999999999</v>
      </c>
      <c r="S1227" s="264">
        <f t="shared" si="566"/>
        <v>12.090499999999999</v>
      </c>
      <c r="T1227" s="264">
        <f t="shared" si="567"/>
        <v>12.6425</v>
      </c>
      <c r="U1227" s="264">
        <f t="shared" si="568"/>
        <v>13.032999999999999</v>
      </c>
      <c r="V1227" s="264">
        <f t="shared" si="569"/>
        <v>13.635</v>
      </c>
      <c r="W1227" s="264">
        <f t="shared" si="570"/>
        <v>14.850999999999999</v>
      </c>
      <c r="X1227" s="264">
        <f t="shared" si="571"/>
        <v>16.201000000000001</v>
      </c>
      <c r="Y1227" s="264">
        <f t="shared" si="572"/>
        <v>16.986499999999999</v>
      </c>
      <c r="Z1227" s="264">
        <f t="shared" si="573"/>
        <v>17.545499999999997</v>
      </c>
      <c r="AA1227" s="264">
        <f t="shared" si="574"/>
        <v>18.416</v>
      </c>
      <c r="AB1227" s="264">
        <f t="shared" si="575"/>
        <v>19.009</v>
      </c>
      <c r="AC1227" s="264">
        <f t="shared" si="576"/>
        <v>20.195</v>
      </c>
      <c r="AD1227" s="264">
        <f t="shared" si="577"/>
        <v>22.448500000000003</v>
      </c>
      <c r="AF1227" s="266">
        <v>1225</v>
      </c>
      <c r="AG1227" s="266">
        <v>-8.5500000000000007E-2</v>
      </c>
      <c r="AH1227" s="266">
        <v>15.055199999999999</v>
      </c>
      <c r="AI1227" s="266">
        <v>0.12335</v>
      </c>
      <c r="AJ1227" s="266">
        <v>10.346</v>
      </c>
      <c r="AK1227" s="266">
        <v>11.339</v>
      </c>
      <c r="AL1227" s="266">
        <v>11.965</v>
      </c>
      <c r="AM1227" s="266">
        <v>12.311999999999999</v>
      </c>
      <c r="AN1227" s="266">
        <v>12.867000000000001</v>
      </c>
      <c r="AO1227" s="266">
        <v>13.257999999999999</v>
      </c>
      <c r="AP1227" s="266">
        <v>13.856999999999999</v>
      </c>
      <c r="AQ1227" s="266">
        <v>15.055</v>
      </c>
      <c r="AR1227" s="266">
        <v>16.366</v>
      </c>
      <c r="AS1227" s="266">
        <v>17.12</v>
      </c>
      <c r="AT1227" s="266">
        <v>17.652999999999999</v>
      </c>
      <c r="AU1227" s="266">
        <v>18.475000000000001</v>
      </c>
      <c r="AV1227" s="266">
        <v>19.030999999999999</v>
      </c>
      <c r="AW1227" s="266">
        <v>20.131</v>
      </c>
      <c r="AX1227" s="266">
        <v>22.181000000000001</v>
      </c>
      <c r="BA1227" s="372">
        <v>1225</v>
      </c>
      <c r="BB1227" s="372">
        <v>-0.32600000000000001</v>
      </c>
      <c r="BC1227" s="372">
        <v>14.647</v>
      </c>
      <c r="BD1227" s="372">
        <v>0.13231999999999999</v>
      </c>
      <c r="BE1227" s="372">
        <v>9.9779999999999998</v>
      </c>
      <c r="BF1227" s="372">
        <v>10.923</v>
      </c>
      <c r="BG1227" s="372">
        <v>11.53</v>
      </c>
      <c r="BH1227" s="372">
        <v>11.869</v>
      </c>
      <c r="BI1227" s="372">
        <v>12.417999999999999</v>
      </c>
      <c r="BJ1227" s="372">
        <v>12.808</v>
      </c>
      <c r="BK1227" s="372">
        <v>13.413</v>
      </c>
      <c r="BL1227" s="372">
        <v>14.647</v>
      </c>
      <c r="BM1227" s="372">
        <v>16.036000000000001</v>
      </c>
      <c r="BN1227" s="372">
        <v>16.853000000000002</v>
      </c>
      <c r="BO1227" s="372">
        <v>17.437999999999999</v>
      </c>
      <c r="BP1227" s="372">
        <v>18.356999999999999</v>
      </c>
      <c r="BQ1227" s="372">
        <v>18.986999999999998</v>
      </c>
      <c r="BR1227" s="372">
        <v>20.259</v>
      </c>
      <c r="BS1227" s="372">
        <v>22.716000000000001</v>
      </c>
    </row>
    <row r="1228" spans="1:71" x14ac:dyDescent="0.2">
      <c r="A1228" s="265">
        <f t="shared" si="578"/>
        <v>14.856999999999999</v>
      </c>
      <c r="B1228" s="265">
        <f t="shared" si="579"/>
        <v>13.640499999999999</v>
      </c>
      <c r="C1228" s="265">
        <f t="shared" si="556"/>
        <v>16.2075</v>
      </c>
      <c r="D1228" s="265">
        <f t="shared" si="580"/>
        <v>1226</v>
      </c>
      <c r="E1228" s="373">
        <f t="shared" si="581"/>
        <v>40.279260780287473</v>
      </c>
      <c r="F1228" s="373">
        <f t="shared" si="582"/>
        <v>3.3566050650239561</v>
      </c>
      <c r="G1228" s="373">
        <f t="shared" si="583"/>
        <v>49.279260780287473</v>
      </c>
      <c r="H1228" s="374">
        <f t="shared" si="584"/>
        <v>0.99880170561686876</v>
      </c>
      <c r="I1228" s="374">
        <f t="shared" si="557"/>
        <v>0.9809145592710713</v>
      </c>
      <c r="J1228" s="374">
        <f t="shared" si="558"/>
        <v>0.98312479785444085</v>
      </c>
      <c r="K1228" s="265" cm="1">
        <f t="array" ref="K1228">$G1228^gamma_drug4/($G1228^gamma_drug4+(AGE_50_drug4+9)^gamma_drug4)</f>
        <v>1</v>
      </c>
      <c r="L1228" s="264">
        <f t="shared" si="559"/>
        <v>1226</v>
      </c>
      <c r="M1228" s="264">
        <f t="shared" si="560"/>
        <v>-0.20585000000000001</v>
      </c>
      <c r="N1228" s="264">
        <f t="shared" si="561"/>
        <v>14.8569</v>
      </c>
      <c r="O1228" s="264">
        <f t="shared" si="562"/>
        <v>0.127855</v>
      </c>
      <c r="P1228" s="264">
        <f t="shared" si="563"/>
        <v>10.1655</v>
      </c>
      <c r="Q1228" s="264">
        <f t="shared" si="564"/>
        <v>11.135</v>
      </c>
      <c r="R1228" s="264">
        <f t="shared" si="565"/>
        <v>11.7515</v>
      </c>
      <c r="S1228" s="264">
        <f t="shared" si="566"/>
        <v>12.095000000000001</v>
      </c>
      <c r="T1228" s="264">
        <f t="shared" si="567"/>
        <v>12.647500000000001</v>
      </c>
      <c r="U1228" s="264">
        <f t="shared" si="568"/>
        <v>13.037500000000001</v>
      </c>
      <c r="V1228" s="264">
        <f t="shared" si="569"/>
        <v>13.640499999999999</v>
      </c>
      <c r="W1228" s="264">
        <f t="shared" si="570"/>
        <v>14.856999999999999</v>
      </c>
      <c r="X1228" s="264">
        <f t="shared" si="571"/>
        <v>16.2075</v>
      </c>
      <c r="Y1228" s="264">
        <f t="shared" si="572"/>
        <v>16.994</v>
      </c>
      <c r="Z1228" s="264">
        <f t="shared" si="573"/>
        <v>17.552500000000002</v>
      </c>
      <c r="AA1228" s="264">
        <f t="shared" si="574"/>
        <v>18.423499999999997</v>
      </c>
      <c r="AB1228" s="264">
        <f t="shared" si="575"/>
        <v>19.017499999999998</v>
      </c>
      <c r="AC1228" s="264">
        <f t="shared" si="576"/>
        <v>20.204499999999999</v>
      </c>
      <c r="AD1228" s="264">
        <f t="shared" si="577"/>
        <v>22.459000000000003</v>
      </c>
      <c r="AF1228" s="266">
        <v>1226</v>
      </c>
      <c r="AG1228" s="266">
        <v>-8.5599999999999996E-2</v>
      </c>
      <c r="AH1228" s="266">
        <v>15.060700000000001</v>
      </c>
      <c r="AI1228" s="266">
        <v>0.12336</v>
      </c>
      <c r="AJ1228" s="266">
        <v>10.35</v>
      </c>
      <c r="AK1228" s="266">
        <v>11.343</v>
      </c>
      <c r="AL1228" s="266">
        <v>11.968999999999999</v>
      </c>
      <c r="AM1228" s="266">
        <v>12.316000000000001</v>
      </c>
      <c r="AN1228" s="266">
        <v>12.872</v>
      </c>
      <c r="AO1228" s="266">
        <v>13.262</v>
      </c>
      <c r="AP1228" s="266">
        <v>13.862</v>
      </c>
      <c r="AQ1228" s="266">
        <v>15.061</v>
      </c>
      <c r="AR1228" s="266">
        <v>16.372</v>
      </c>
      <c r="AS1228" s="266">
        <v>17.126999999999999</v>
      </c>
      <c r="AT1228" s="266">
        <v>17.658999999999999</v>
      </c>
      <c r="AU1228" s="266">
        <v>18.481999999999999</v>
      </c>
      <c r="AV1228" s="266">
        <v>19.038</v>
      </c>
      <c r="AW1228" s="266">
        <v>20.138999999999999</v>
      </c>
      <c r="AX1228" s="266">
        <v>22.19</v>
      </c>
      <c r="BA1228" s="372">
        <v>1226</v>
      </c>
      <c r="BB1228" s="372">
        <v>-0.3261</v>
      </c>
      <c r="BC1228" s="372">
        <v>14.6531</v>
      </c>
      <c r="BD1228" s="372">
        <v>0.13235</v>
      </c>
      <c r="BE1228" s="372">
        <v>9.9809999999999999</v>
      </c>
      <c r="BF1228" s="372">
        <v>10.927</v>
      </c>
      <c r="BG1228" s="372">
        <v>11.534000000000001</v>
      </c>
      <c r="BH1228" s="372">
        <v>11.874000000000001</v>
      </c>
      <c r="BI1228" s="372">
        <v>12.423</v>
      </c>
      <c r="BJ1228" s="372">
        <v>12.813000000000001</v>
      </c>
      <c r="BK1228" s="372">
        <v>13.419</v>
      </c>
      <c r="BL1228" s="372">
        <v>14.653</v>
      </c>
      <c r="BM1228" s="372">
        <v>16.042999999999999</v>
      </c>
      <c r="BN1228" s="372">
        <v>16.861000000000001</v>
      </c>
      <c r="BO1228" s="372">
        <v>17.446000000000002</v>
      </c>
      <c r="BP1228" s="372">
        <v>18.364999999999998</v>
      </c>
      <c r="BQ1228" s="372">
        <v>18.997</v>
      </c>
      <c r="BR1228" s="372">
        <v>20.27</v>
      </c>
      <c r="BS1228" s="372">
        <v>22.728000000000002</v>
      </c>
    </row>
    <row r="1229" spans="1:71" x14ac:dyDescent="0.2">
      <c r="A1229" s="265">
        <f t="shared" si="578"/>
        <v>14.862500000000001</v>
      </c>
      <c r="B1229" s="265">
        <f t="shared" si="579"/>
        <v>13.6455</v>
      </c>
      <c r="C1229" s="265">
        <f t="shared" si="556"/>
        <v>16.214500000000001</v>
      </c>
      <c r="D1229" s="265">
        <f t="shared" si="580"/>
        <v>1227</v>
      </c>
      <c r="E1229" s="373">
        <f t="shared" si="581"/>
        <v>40.312114989733061</v>
      </c>
      <c r="F1229" s="373">
        <f t="shared" si="582"/>
        <v>3.3593429158110881</v>
      </c>
      <c r="G1229" s="373">
        <f t="shared" si="583"/>
        <v>49.312114989733061</v>
      </c>
      <c r="H1229" s="374">
        <f t="shared" si="584"/>
        <v>0.99880517048154449</v>
      </c>
      <c r="I1229" s="374">
        <f t="shared" si="557"/>
        <v>0.98095220382026949</v>
      </c>
      <c r="J1229" s="374">
        <f t="shared" si="558"/>
        <v>0.98315352216099905</v>
      </c>
      <c r="K1229" s="265" cm="1">
        <f t="array" ref="K1229">$G1229^gamma_drug4/($G1229^gamma_drug4+(AGE_50_drug4+9)^gamma_drug4)</f>
        <v>1</v>
      </c>
      <c r="L1229" s="264">
        <f t="shared" si="559"/>
        <v>1227</v>
      </c>
      <c r="M1229" s="264">
        <f t="shared" si="560"/>
        <v>-0.20594999999999999</v>
      </c>
      <c r="N1229" s="264">
        <f t="shared" si="561"/>
        <v>14.8627</v>
      </c>
      <c r="O1229" s="264">
        <f t="shared" si="562"/>
        <v>0.12787999999999999</v>
      </c>
      <c r="P1229" s="264">
        <f t="shared" si="563"/>
        <v>10.169</v>
      </c>
      <c r="Q1229" s="264">
        <f t="shared" si="564"/>
        <v>11.138500000000001</v>
      </c>
      <c r="R1229" s="264">
        <f t="shared" si="565"/>
        <v>11.755500000000001</v>
      </c>
      <c r="S1229" s="264">
        <f t="shared" si="566"/>
        <v>12.099</v>
      </c>
      <c r="T1229" s="264">
        <f t="shared" si="567"/>
        <v>12.652000000000001</v>
      </c>
      <c r="U1229" s="264">
        <f t="shared" si="568"/>
        <v>13.0425</v>
      </c>
      <c r="V1229" s="264">
        <f t="shared" si="569"/>
        <v>13.6455</v>
      </c>
      <c r="W1229" s="264">
        <f t="shared" si="570"/>
        <v>14.862500000000001</v>
      </c>
      <c r="X1229" s="264">
        <f t="shared" si="571"/>
        <v>16.214500000000001</v>
      </c>
      <c r="Y1229" s="264">
        <f t="shared" si="572"/>
        <v>17.000999999999998</v>
      </c>
      <c r="Z1229" s="264">
        <f t="shared" si="573"/>
        <v>17.560000000000002</v>
      </c>
      <c r="AA1229" s="264">
        <f t="shared" si="574"/>
        <v>18.4315</v>
      </c>
      <c r="AB1229" s="264">
        <f t="shared" si="575"/>
        <v>19.026</v>
      </c>
      <c r="AC1229" s="264">
        <f t="shared" si="576"/>
        <v>20.2135</v>
      </c>
      <c r="AD1229" s="264">
        <f t="shared" si="577"/>
        <v>22.47</v>
      </c>
      <c r="AF1229" s="266">
        <v>1227</v>
      </c>
      <c r="AG1229" s="266">
        <v>-8.5800000000000001E-2</v>
      </c>
      <c r="AH1229" s="266">
        <v>15.0662</v>
      </c>
      <c r="AI1229" s="266">
        <v>0.12338</v>
      </c>
      <c r="AJ1229" s="266">
        <v>10.353</v>
      </c>
      <c r="AK1229" s="266">
        <v>11.346</v>
      </c>
      <c r="AL1229" s="266">
        <v>11.973000000000001</v>
      </c>
      <c r="AM1229" s="266">
        <v>12.32</v>
      </c>
      <c r="AN1229" s="266">
        <v>12.875999999999999</v>
      </c>
      <c r="AO1229" s="266">
        <v>13.266999999999999</v>
      </c>
      <c r="AP1229" s="266">
        <v>13.867000000000001</v>
      </c>
      <c r="AQ1229" s="266">
        <v>15.066000000000001</v>
      </c>
      <c r="AR1229" s="266">
        <v>16.379000000000001</v>
      </c>
      <c r="AS1229" s="266">
        <v>17.134</v>
      </c>
      <c r="AT1229" s="266">
        <v>17.666</v>
      </c>
      <c r="AU1229" s="266">
        <v>18.489000000000001</v>
      </c>
      <c r="AV1229" s="266">
        <v>19.045999999999999</v>
      </c>
      <c r="AW1229" s="266">
        <v>20.146999999999998</v>
      </c>
      <c r="AX1229" s="266">
        <v>22.2</v>
      </c>
      <c r="BA1229" s="372">
        <v>1227</v>
      </c>
      <c r="BB1229" s="372">
        <v>-0.3261</v>
      </c>
      <c r="BC1229" s="372">
        <v>14.6592</v>
      </c>
      <c r="BD1229" s="372">
        <v>0.13238</v>
      </c>
      <c r="BE1229" s="372">
        <v>9.9849999999999994</v>
      </c>
      <c r="BF1229" s="372">
        <v>10.930999999999999</v>
      </c>
      <c r="BG1229" s="372">
        <v>11.538</v>
      </c>
      <c r="BH1229" s="372">
        <v>11.878</v>
      </c>
      <c r="BI1229" s="372">
        <v>12.428000000000001</v>
      </c>
      <c r="BJ1229" s="372">
        <v>12.818</v>
      </c>
      <c r="BK1229" s="372">
        <v>13.423999999999999</v>
      </c>
      <c r="BL1229" s="372">
        <v>14.659000000000001</v>
      </c>
      <c r="BM1229" s="372">
        <v>16.05</v>
      </c>
      <c r="BN1229" s="372">
        <v>16.867999999999999</v>
      </c>
      <c r="BO1229" s="372">
        <v>17.454000000000001</v>
      </c>
      <c r="BP1229" s="372">
        <v>18.373999999999999</v>
      </c>
      <c r="BQ1229" s="372">
        <v>19.006</v>
      </c>
      <c r="BR1229" s="372">
        <v>20.28</v>
      </c>
      <c r="BS1229" s="372">
        <v>22.74</v>
      </c>
    </row>
    <row r="1230" spans="1:71" x14ac:dyDescent="0.2">
      <c r="A1230" s="265">
        <f t="shared" si="578"/>
        <v>14.868499999999999</v>
      </c>
      <c r="B1230" s="265">
        <f t="shared" si="579"/>
        <v>13.651</v>
      </c>
      <c r="C1230" s="265">
        <f t="shared" si="556"/>
        <v>16.220500000000001</v>
      </c>
      <c r="D1230" s="265">
        <f t="shared" si="580"/>
        <v>1228</v>
      </c>
      <c r="E1230" s="373">
        <f t="shared" si="581"/>
        <v>40.344969199178642</v>
      </c>
      <c r="F1230" s="373">
        <f t="shared" si="582"/>
        <v>3.3620807665982202</v>
      </c>
      <c r="G1230" s="373">
        <f t="shared" si="583"/>
        <v>49.344969199178642</v>
      </c>
      <c r="H1230" s="374">
        <f t="shared" si="584"/>
        <v>0.99880862304181461</v>
      </c>
      <c r="I1230" s="374">
        <f t="shared" si="557"/>
        <v>0.98098975055786575</v>
      </c>
      <c r="J1230" s="374">
        <f t="shared" si="558"/>
        <v>0.98318217932734209</v>
      </c>
      <c r="K1230" s="265" cm="1">
        <f t="array" ref="K1230">$G1230^gamma_drug4/($G1230^gamma_drug4+(AGE_50_drug4+9)^gamma_drug4)</f>
        <v>1</v>
      </c>
      <c r="L1230" s="264">
        <f t="shared" si="559"/>
        <v>1228</v>
      </c>
      <c r="M1230" s="264">
        <f t="shared" si="560"/>
        <v>-0.20600000000000002</v>
      </c>
      <c r="N1230" s="264">
        <f t="shared" si="561"/>
        <v>14.868500000000001</v>
      </c>
      <c r="O1230" s="264">
        <f t="shared" si="562"/>
        <v>0.12789999999999999</v>
      </c>
      <c r="P1230" s="264">
        <f t="shared" si="563"/>
        <v>10.172000000000001</v>
      </c>
      <c r="Q1230" s="264">
        <f t="shared" si="564"/>
        <v>11.1425</v>
      </c>
      <c r="R1230" s="264">
        <f t="shared" si="565"/>
        <v>11.76</v>
      </c>
      <c r="S1230" s="264">
        <f t="shared" si="566"/>
        <v>12.103999999999999</v>
      </c>
      <c r="T1230" s="264">
        <f t="shared" si="567"/>
        <v>12.657</v>
      </c>
      <c r="U1230" s="264">
        <f t="shared" si="568"/>
        <v>13.047499999999999</v>
      </c>
      <c r="V1230" s="264">
        <f t="shared" si="569"/>
        <v>13.651</v>
      </c>
      <c r="W1230" s="264">
        <f t="shared" si="570"/>
        <v>14.868499999999999</v>
      </c>
      <c r="X1230" s="264">
        <f t="shared" si="571"/>
        <v>16.220500000000001</v>
      </c>
      <c r="Y1230" s="264">
        <f t="shared" si="572"/>
        <v>17.008000000000003</v>
      </c>
      <c r="Z1230" s="264">
        <f t="shared" si="573"/>
        <v>17.567499999999999</v>
      </c>
      <c r="AA1230" s="264">
        <f t="shared" si="574"/>
        <v>18.439500000000002</v>
      </c>
      <c r="AB1230" s="264">
        <f t="shared" si="575"/>
        <v>19.033999999999999</v>
      </c>
      <c r="AC1230" s="264">
        <f t="shared" si="576"/>
        <v>20.2225</v>
      </c>
      <c r="AD1230" s="264">
        <f t="shared" si="577"/>
        <v>22.480499999999999</v>
      </c>
      <c r="AF1230" s="266">
        <v>1228</v>
      </c>
      <c r="AG1230" s="266">
        <v>-8.5900000000000004E-2</v>
      </c>
      <c r="AH1230" s="266">
        <v>15.0717</v>
      </c>
      <c r="AI1230" s="266">
        <v>0.1234</v>
      </c>
      <c r="AJ1230" s="266">
        <v>10.356</v>
      </c>
      <c r="AK1230" s="266">
        <v>11.35</v>
      </c>
      <c r="AL1230" s="266">
        <v>11.977</v>
      </c>
      <c r="AM1230" s="266">
        <v>12.324999999999999</v>
      </c>
      <c r="AN1230" s="266">
        <v>12.881</v>
      </c>
      <c r="AO1230" s="266">
        <v>13.272</v>
      </c>
      <c r="AP1230" s="266">
        <v>13.872</v>
      </c>
      <c r="AQ1230" s="266">
        <v>15.071999999999999</v>
      </c>
      <c r="AR1230" s="266">
        <v>16.385000000000002</v>
      </c>
      <c r="AS1230" s="266">
        <v>17.14</v>
      </c>
      <c r="AT1230" s="266">
        <v>17.672999999999998</v>
      </c>
      <c r="AU1230" s="266">
        <v>18.497</v>
      </c>
      <c r="AV1230" s="266">
        <v>19.053999999999998</v>
      </c>
      <c r="AW1230" s="266">
        <v>20.155999999999999</v>
      </c>
      <c r="AX1230" s="266">
        <v>22.21</v>
      </c>
      <c r="BA1230" s="372">
        <v>1228</v>
      </c>
      <c r="BB1230" s="372">
        <v>-0.3261</v>
      </c>
      <c r="BC1230" s="372">
        <v>14.6653</v>
      </c>
      <c r="BD1230" s="372">
        <v>0.13239999999999999</v>
      </c>
      <c r="BE1230" s="372">
        <v>9.9879999999999995</v>
      </c>
      <c r="BF1230" s="372">
        <v>10.935</v>
      </c>
      <c r="BG1230" s="372">
        <v>11.542999999999999</v>
      </c>
      <c r="BH1230" s="372">
        <v>11.882999999999999</v>
      </c>
      <c r="BI1230" s="372">
        <v>12.433</v>
      </c>
      <c r="BJ1230" s="372">
        <v>12.823</v>
      </c>
      <c r="BK1230" s="372">
        <v>13.43</v>
      </c>
      <c r="BL1230" s="372">
        <v>14.664999999999999</v>
      </c>
      <c r="BM1230" s="372">
        <v>16.056000000000001</v>
      </c>
      <c r="BN1230" s="372">
        <v>16.876000000000001</v>
      </c>
      <c r="BO1230" s="372">
        <v>17.462</v>
      </c>
      <c r="BP1230" s="372">
        <v>18.382000000000001</v>
      </c>
      <c r="BQ1230" s="372">
        <v>19.013999999999999</v>
      </c>
      <c r="BR1230" s="372">
        <v>20.289000000000001</v>
      </c>
      <c r="BS1230" s="372">
        <v>22.751000000000001</v>
      </c>
    </row>
    <row r="1231" spans="1:71" x14ac:dyDescent="0.2">
      <c r="A1231" s="265">
        <f t="shared" si="578"/>
        <v>14.874500000000001</v>
      </c>
      <c r="B1231" s="265">
        <f t="shared" si="579"/>
        <v>13.656000000000001</v>
      </c>
      <c r="C1231" s="265">
        <f t="shared" si="556"/>
        <v>16.227499999999999</v>
      </c>
      <c r="D1231" s="265">
        <f t="shared" si="580"/>
        <v>1229</v>
      </c>
      <c r="E1231" s="373">
        <f t="shared" si="581"/>
        <v>40.377823408624231</v>
      </c>
      <c r="F1231" s="373">
        <f t="shared" si="582"/>
        <v>3.3648186173853527</v>
      </c>
      <c r="G1231" s="373">
        <f t="shared" si="583"/>
        <v>49.377823408624231</v>
      </c>
      <c r="H1231" s="374">
        <f t="shared" si="584"/>
        <v>0.99881206334945438</v>
      </c>
      <c r="I1231" s="374">
        <f t="shared" si="557"/>
        <v>0.98102719979721831</v>
      </c>
      <c r="J1231" s="374">
        <f t="shared" si="558"/>
        <v>0.98321076955211273</v>
      </c>
      <c r="K1231" s="265" cm="1">
        <f t="array" ref="K1231">$G1231^gamma_drug4/($G1231^gamma_drug4+(AGE_50_drug4+9)^gamma_drug4)</f>
        <v>1</v>
      </c>
      <c r="L1231" s="264">
        <f t="shared" si="559"/>
        <v>1229</v>
      </c>
      <c r="M1231" s="264">
        <f t="shared" si="560"/>
        <v>-0.20610000000000001</v>
      </c>
      <c r="N1231" s="264">
        <f t="shared" si="561"/>
        <v>14.87435</v>
      </c>
      <c r="O1231" s="264">
        <f t="shared" si="562"/>
        <v>0.12792500000000001</v>
      </c>
      <c r="P1231" s="264">
        <f t="shared" si="563"/>
        <v>10.176</v>
      </c>
      <c r="Q1231" s="264">
        <f t="shared" si="564"/>
        <v>11.1465</v>
      </c>
      <c r="R1231" s="264">
        <f t="shared" si="565"/>
        <v>11.763999999999999</v>
      </c>
      <c r="S1231" s="264">
        <f t="shared" si="566"/>
        <v>12.108000000000001</v>
      </c>
      <c r="T1231" s="264">
        <f t="shared" si="567"/>
        <v>12.6615</v>
      </c>
      <c r="U1231" s="264">
        <f t="shared" si="568"/>
        <v>13.052</v>
      </c>
      <c r="V1231" s="264">
        <f t="shared" si="569"/>
        <v>13.656000000000001</v>
      </c>
      <c r="W1231" s="264">
        <f t="shared" si="570"/>
        <v>14.874500000000001</v>
      </c>
      <c r="X1231" s="264">
        <f t="shared" si="571"/>
        <v>16.227499999999999</v>
      </c>
      <c r="Y1231" s="264">
        <f t="shared" si="572"/>
        <v>17.015000000000001</v>
      </c>
      <c r="Z1231" s="264">
        <f t="shared" si="573"/>
        <v>17.574999999999999</v>
      </c>
      <c r="AA1231" s="264">
        <f t="shared" si="574"/>
        <v>18.447499999999998</v>
      </c>
      <c r="AB1231" s="264">
        <f t="shared" si="575"/>
        <v>19.0425</v>
      </c>
      <c r="AC1231" s="264">
        <f t="shared" si="576"/>
        <v>20.2315</v>
      </c>
      <c r="AD1231" s="264">
        <f t="shared" si="577"/>
        <v>22.491999999999997</v>
      </c>
      <c r="AF1231" s="266">
        <v>1229</v>
      </c>
      <c r="AG1231" s="266">
        <v>-8.5999999999999993E-2</v>
      </c>
      <c r="AH1231" s="266">
        <v>15.077199999999999</v>
      </c>
      <c r="AI1231" s="266">
        <v>0.12342</v>
      </c>
      <c r="AJ1231" s="266">
        <v>10.36</v>
      </c>
      <c r="AK1231" s="266">
        <v>11.353999999999999</v>
      </c>
      <c r="AL1231" s="266">
        <v>11.981</v>
      </c>
      <c r="AM1231" s="266">
        <v>12.329000000000001</v>
      </c>
      <c r="AN1231" s="266">
        <v>12.885</v>
      </c>
      <c r="AO1231" s="266">
        <v>13.276</v>
      </c>
      <c r="AP1231" s="266">
        <v>13.877000000000001</v>
      </c>
      <c r="AQ1231" s="266">
        <v>15.077</v>
      </c>
      <c r="AR1231" s="266">
        <v>16.390999999999998</v>
      </c>
      <c r="AS1231" s="266">
        <v>17.146999999999998</v>
      </c>
      <c r="AT1231" s="266">
        <v>17.68</v>
      </c>
      <c r="AU1231" s="266">
        <v>18.504000000000001</v>
      </c>
      <c r="AV1231" s="266">
        <v>19.061</v>
      </c>
      <c r="AW1231" s="266">
        <v>20.164000000000001</v>
      </c>
      <c r="AX1231" s="266">
        <v>22.22</v>
      </c>
      <c r="BA1231" s="372">
        <v>1229</v>
      </c>
      <c r="BB1231" s="372">
        <v>-0.32619999999999999</v>
      </c>
      <c r="BC1231" s="372">
        <v>14.6715</v>
      </c>
      <c r="BD1231" s="372">
        <v>0.13242999999999999</v>
      </c>
      <c r="BE1231" s="372">
        <v>9.9920000000000009</v>
      </c>
      <c r="BF1231" s="372">
        <v>10.939</v>
      </c>
      <c r="BG1231" s="372">
        <v>11.547000000000001</v>
      </c>
      <c r="BH1231" s="372">
        <v>11.887</v>
      </c>
      <c r="BI1231" s="372">
        <v>12.438000000000001</v>
      </c>
      <c r="BJ1231" s="372">
        <v>12.827999999999999</v>
      </c>
      <c r="BK1231" s="372">
        <v>13.435</v>
      </c>
      <c r="BL1231" s="372">
        <v>14.672000000000001</v>
      </c>
      <c r="BM1231" s="372">
        <v>16.064</v>
      </c>
      <c r="BN1231" s="372">
        <v>16.882999999999999</v>
      </c>
      <c r="BO1231" s="372">
        <v>17.47</v>
      </c>
      <c r="BP1231" s="372">
        <v>18.390999999999998</v>
      </c>
      <c r="BQ1231" s="372">
        <v>19.024000000000001</v>
      </c>
      <c r="BR1231" s="372">
        <v>20.298999999999999</v>
      </c>
      <c r="BS1231" s="372">
        <v>22.763999999999999</v>
      </c>
    </row>
    <row r="1232" spans="1:71" x14ac:dyDescent="0.2">
      <c r="A1232" s="265">
        <f t="shared" si="578"/>
        <v>14.880500000000001</v>
      </c>
      <c r="B1232" s="265">
        <f t="shared" si="579"/>
        <v>13.661</v>
      </c>
      <c r="C1232" s="265">
        <f t="shared" si="556"/>
        <v>16.234000000000002</v>
      </c>
      <c r="D1232" s="265">
        <f t="shared" si="580"/>
        <v>1230</v>
      </c>
      <c r="E1232" s="373">
        <f t="shared" si="581"/>
        <v>40.410677618069812</v>
      </c>
      <c r="F1232" s="373">
        <f t="shared" si="582"/>
        <v>3.3675564681724848</v>
      </c>
      <c r="G1232" s="373">
        <f t="shared" si="583"/>
        <v>49.410677618069812</v>
      </c>
      <c r="H1232" s="374">
        <f t="shared" si="584"/>
        <v>0.99881549145598747</v>
      </c>
      <c r="I1232" s="374">
        <f t="shared" si="557"/>
        <v>0.98106455185050079</v>
      </c>
      <c r="J1232" s="374">
        <f t="shared" si="558"/>
        <v>0.98323929303324564</v>
      </c>
      <c r="K1232" s="265" cm="1">
        <f t="array" ref="K1232">$G1232^gamma_drug4/($G1232^gamma_drug4+(AGE_50_drug4+9)^gamma_drug4)</f>
        <v>1</v>
      </c>
      <c r="L1232" s="264">
        <f t="shared" si="559"/>
        <v>1230</v>
      </c>
      <c r="M1232" s="264">
        <f t="shared" si="560"/>
        <v>-0.20615</v>
      </c>
      <c r="N1232" s="264">
        <f t="shared" si="561"/>
        <v>14.88015</v>
      </c>
      <c r="O1232" s="264">
        <f t="shared" si="562"/>
        <v>0.127945</v>
      </c>
      <c r="P1232" s="264">
        <f t="shared" si="563"/>
        <v>10.178999999999998</v>
      </c>
      <c r="Q1232" s="264">
        <f t="shared" si="564"/>
        <v>11.150500000000001</v>
      </c>
      <c r="R1232" s="264">
        <f t="shared" si="565"/>
        <v>11.768000000000001</v>
      </c>
      <c r="S1232" s="264">
        <f t="shared" si="566"/>
        <v>12.112500000000001</v>
      </c>
      <c r="T1232" s="264">
        <f t="shared" si="567"/>
        <v>12.666</v>
      </c>
      <c r="U1232" s="264">
        <f t="shared" si="568"/>
        <v>13.057</v>
      </c>
      <c r="V1232" s="264">
        <f t="shared" si="569"/>
        <v>13.661</v>
      </c>
      <c r="W1232" s="264">
        <f t="shared" si="570"/>
        <v>14.880500000000001</v>
      </c>
      <c r="X1232" s="264">
        <f t="shared" si="571"/>
        <v>16.234000000000002</v>
      </c>
      <c r="Y1232" s="264">
        <f t="shared" si="572"/>
        <v>17.021999999999998</v>
      </c>
      <c r="Z1232" s="264">
        <f t="shared" si="573"/>
        <v>17.582500000000003</v>
      </c>
      <c r="AA1232" s="264">
        <f t="shared" si="574"/>
        <v>18.455500000000001</v>
      </c>
      <c r="AB1232" s="264">
        <f t="shared" si="575"/>
        <v>19.051000000000002</v>
      </c>
      <c r="AC1232" s="264">
        <f t="shared" si="576"/>
        <v>20.240500000000001</v>
      </c>
      <c r="AD1232" s="264">
        <f t="shared" si="577"/>
        <v>22.502499999999998</v>
      </c>
      <c r="AF1232" s="266">
        <v>1230</v>
      </c>
      <c r="AG1232" s="266">
        <v>-8.6099999999999996E-2</v>
      </c>
      <c r="AH1232" s="266">
        <v>15.082700000000001</v>
      </c>
      <c r="AI1232" s="266">
        <v>0.12343</v>
      </c>
      <c r="AJ1232" s="266">
        <v>10.363</v>
      </c>
      <c r="AK1232" s="266">
        <v>11.358000000000001</v>
      </c>
      <c r="AL1232" s="266">
        <v>11.984999999999999</v>
      </c>
      <c r="AM1232" s="266">
        <v>12.333</v>
      </c>
      <c r="AN1232" s="266">
        <v>12.89</v>
      </c>
      <c r="AO1232" s="266">
        <v>13.281000000000001</v>
      </c>
      <c r="AP1232" s="266">
        <v>13.882</v>
      </c>
      <c r="AQ1232" s="266">
        <v>15.083</v>
      </c>
      <c r="AR1232" s="266">
        <v>16.396999999999998</v>
      </c>
      <c r="AS1232" s="266">
        <v>17.152999999999999</v>
      </c>
      <c r="AT1232" s="266">
        <v>17.687000000000001</v>
      </c>
      <c r="AU1232" s="266">
        <v>18.510999999999999</v>
      </c>
      <c r="AV1232" s="266">
        <v>19.068999999999999</v>
      </c>
      <c r="AW1232" s="266">
        <v>20.172000000000001</v>
      </c>
      <c r="AX1232" s="266">
        <v>22.228999999999999</v>
      </c>
      <c r="BA1232" s="372">
        <v>1230</v>
      </c>
      <c r="BB1232" s="372">
        <v>-0.32619999999999999</v>
      </c>
      <c r="BC1232" s="372">
        <v>14.6776</v>
      </c>
      <c r="BD1232" s="372">
        <v>0.13245999999999999</v>
      </c>
      <c r="BE1232" s="372">
        <v>9.9949999999999992</v>
      </c>
      <c r="BF1232" s="372">
        <v>10.943</v>
      </c>
      <c r="BG1232" s="372">
        <v>11.551</v>
      </c>
      <c r="BH1232" s="372">
        <v>11.891999999999999</v>
      </c>
      <c r="BI1232" s="372">
        <v>12.442</v>
      </c>
      <c r="BJ1232" s="372">
        <v>12.833</v>
      </c>
      <c r="BK1232" s="372">
        <v>13.44</v>
      </c>
      <c r="BL1232" s="372">
        <v>14.678000000000001</v>
      </c>
      <c r="BM1232" s="372">
        <v>16.071000000000002</v>
      </c>
      <c r="BN1232" s="372">
        <v>16.890999999999998</v>
      </c>
      <c r="BO1232" s="372">
        <v>17.478000000000002</v>
      </c>
      <c r="BP1232" s="372">
        <v>18.399999999999999</v>
      </c>
      <c r="BQ1232" s="372">
        <v>19.033000000000001</v>
      </c>
      <c r="BR1232" s="372">
        <v>20.309000000000001</v>
      </c>
      <c r="BS1232" s="372">
        <v>22.776</v>
      </c>
    </row>
    <row r="1233" spans="1:71" x14ac:dyDescent="0.2">
      <c r="A1233" s="265">
        <f t="shared" si="578"/>
        <v>14.885999999999999</v>
      </c>
      <c r="B1233" s="265">
        <f t="shared" si="579"/>
        <v>13.666499999999999</v>
      </c>
      <c r="C1233" s="265">
        <f t="shared" si="556"/>
        <v>16.240499999999997</v>
      </c>
      <c r="D1233" s="265">
        <f t="shared" si="580"/>
        <v>1231</v>
      </c>
      <c r="E1233" s="373">
        <f t="shared" si="581"/>
        <v>40.4435318275154</v>
      </c>
      <c r="F1233" s="373">
        <f t="shared" si="582"/>
        <v>3.3702943189596168</v>
      </c>
      <c r="G1233" s="373">
        <f t="shared" si="583"/>
        <v>49.4435318275154</v>
      </c>
      <c r="H1233" s="374">
        <f t="shared" si="584"/>
        <v>0.99881890741268708</v>
      </c>
      <c r="I1233" s="374">
        <f t="shared" si="557"/>
        <v>0.98110180702870553</v>
      </c>
      <c r="J1233" s="374">
        <f t="shared" si="558"/>
        <v>0.98326774996797106</v>
      </c>
      <c r="K1233" s="265" cm="1">
        <f t="array" ref="K1233">$G1233^gamma_drug4/($G1233^gamma_drug4+(AGE_50_drug4+9)^gamma_drug4)</f>
        <v>1</v>
      </c>
      <c r="L1233" s="264">
        <f t="shared" si="559"/>
        <v>1231</v>
      </c>
      <c r="M1233" s="264">
        <f t="shared" si="560"/>
        <v>-0.20629999999999998</v>
      </c>
      <c r="N1233" s="264">
        <f t="shared" si="561"/>
        <v>14.885950000000001</v>
      </c>
      <c r="O1233" s="264">
        <f t="shared" si="562"/>
        <v>0.127965</v>
      </c>
      <c r="P1233" s="264">
        <f t="shared" si="563"/>
        <v>10.182500000000001</v>
      </c>
      <c r="Q1233" s="264">
        <f t="shared" si="564"/>
        <v>11.154</v>
      </c>
      <c r="R1233" s="264">
        <f t="shared" si="565"/>
        <v>11.772500000000001</v>
      </c>
      <c r="S1233" s="264">
        <f t="shared" si="566"/>
        <v>12.1165</v>
      </c>
      <c r="T1233" s="264">
        <f t="shared" si="567"/>
        <v>12.670500000000001</v>
      </c>
      <c r="U1233" s="264">
        <f t="shared" si="568"/>
        <v>13.061499999999999</v>
      </c>
      <c r="V1233" s="264">
        <f t="shared" si="569"/>
        <v>13.666499999999999</v>
      </c>
      <c r="W1233" s="264">
        <f t="shared" si="570"/>
        <v>14.885999999999999</v>
      </c>
      <c r="X1233" s="264">
        <f t="shared" si="571"/>
        <v>16.240499999999997</v>
      </c>
      <c r="Y1233" s="264">
        <f t="shared" si="572"/>
        <v>17.029</v>
      </c>
      <c r="Z1233" s="264">
        <f t="shared" si="573"/>
        <v>17.59</v>
      </c>
      <c r="AA1233" s="264">
        <f t="shared" si="574"/>
        <v>18.4635</v>
      </c>
      <c r="AB1233" s="264">
        <f t="shared" si="575"/>
        <v>19.058500000000002</v>
      </c>
      <c r="AC1233" s="264">
        <f t="shared" si="576"/>
        <v>20.25</v>
      </c>
      <c r="AD1233" s="264">
        <f t="shared" si="577"/>
        <v>22.512499999999999</v>
      </c>
      <c r="AF1233" s="266">
        <v>1231</v>
      </c>
      <c r="AG1233" s="266">
        <v>-8.6300000000000002E-2</v>
      </c>
      <c r="AH1233" s="266">
        <v>15.088200000000001</v>
      </c>
      <c r="AI1233" s="266">
        <v>0.12345</v>
      </c>
      <c r="AJ1233" s="266">
        <v>10.366</v>
      </c>
      <c r="AK1233" s="266">
        <v>11.361000000000001</v>
      </c>
      <c r="AL1233" s="266">
        <v>11.989000000000001</v>
      </c>
      <c r="AM1233" s="266">
        <v>12.337</v>
      </c>
      <c r="AN1233" s="266">
        <v>12.894</v>
      </c>
      <c r="AO1233" s="266">
        <v>13.285</v>
      </c>
      <c r="AP1233" s="266">
        <v>13.887</v>
      </c>
      <c r="AQ1233" s="266">
        <v>15.087999999999999</v>
      </c>
      <c r="AR1233" s="266">
        <v>16.402999999999999</v>
      </c>
      <c r="AS1233" s="266">
        <v>17.16</v>
      </c>
      <c r="AT1233" s="266">
        <v>17.693999999999999</v>
      </c>
      <c r="AU1233" s="266">
        <v>18.518999999999998</v>
      </c>
      <c r="AV1233" s="266">
        <v>19.076000000000001</v>
      </c>
      <c r="AW1233" s="266">
        <v>20.181000000000001</v>
      </c>
      <c r="AX1233" s="266">
        <v>22.238</v>
      </c>
      <c r="BA1233" s="372">
        <v>1231</v>
      </c>
      <c r="BB1233" s="372">
        <v>-0.32629999999999998</v>
      </c>
      <c r="BC1233" s="372">
        <v>14.6837</v>
      </c>
      <c r="BD1233" s="372">
        <v>0.13247999999999999</v>
      </c>
      <c r="BE1233" s="372">
        <v>9.9990000000000006</v>
      </c>
      <c r="BF1233" s="372">
        <v>10.946999999999999</v>
      </c>
      <c r="BG1233" s="372">
        <v>11.555999999999999</v>
      </c>
      <c r="BH1233" s="372">
        <v>11.896000000000001</v>
      </c>
      <c r="BI1233" s="372">
        <v>12.446999999999999</v>
      </c>
      <c r="BJ1233" s="372">
        <v>12.837999999999999</v>
      </c>
      <c r="BK1233" s="372">
        <v>13.446</v>
      </c>
      <c r="BL1233" s="372">
        <v>14.683999999999999</v>
      </c>
      <c r="BM1233" s="372">
        <v>16.077999999999999</v>
      </c>
      <c r="BN1233" s="372">
        <v>16.898</v>
      </c>
      <c r="BO1233" s="372">
        <v>17.486000000000001</v>
      </c>
      <c r="BP1233" s="372">
        <v>18.408000000000001</v>
      </c>
      <c r="BQ1233" s="372">
        <v>19.041</v>
      </c>
      <c r="BR1233" s="372">
        <v>20.318999999999999</v>
      </c>
      <c r="BS1233" s="372">
        <v>22.786999999999999</v>
      </c>
    </row>
    <row r="1234" spans="1:71" x14ac:dyDescent="0.2">
      <c r="A1234" s="265">
        <f t="shared" si="578"/>
        <v>14.891999999999999</v>
      </c>
      <c r="B1234" s="265">
        <f t="shared" si="579"/>
        <v>13.6715</v>
      </c>
      <c r="C1234" s="265">
        <f t="shared" si="556"/>
        <v>16.247</v>
      </c>
      <c r="D1234" s="265">
        <f t="shared" si="580"/>
        <v>1232</v>
      </c>
      <c r="E1234" s="373">
        <f t="shared" si="581"/>
        <v>40.476386036960989</v>
      </c>
      <c r="F1234" s="373">
        <f t="shared" si="582"/>
        <v>3.3730321697467489</v>
      </c>
      <c r="G1234" s="373">
        <f t="shared" si="583"/>
        <v>49.476386036960989</v>
      </c>
      <c r="H1234" s="374">
        <f t="shared" si="584"/>
        <v>0.99882231127057786</v>
      </c>
      <c r="I1234" s="374">
        <f t="shared" si="557"/>
        <v>0.98113896564165015</v>
      </c>
      <c r="J1234" s="374">
        <f t="shared" si="558"/>
        <v>0.98329614055281667</v>
      </c>
      <c r="K1234" s="265" cm="1">
        <f t="array" ref="K1234">$G1234^gamma_drug4/($G1234^gamma_drug4+(AGE_50_drug4+9)^gamma_drug4)</f>
        <v>1</v>
      </c>
      <c r="L1234" s="264">
        <f t="shared" si="559"/>
        <v>1232</v>
      </c>
      <c r="M1234" s="264">
        <f t="shared" si="560"/>
        <v>-0.20634999999999998</v>
      </c>
      <c r="N1234" s="264">
        <f t="shared" si="561"/>
        <v>14.89175</v>
      </c>
      <c r="O1234" s="264">
        <f t="shared" si="562"/>
        <v>0.12798999999999999</v>
      </c>
      <c r="P1234" s="264">
        <f t="shared" si="563"/>
        <v>10.186</v>
      </c>
      <c r="Q1234" s="264">
        <f t="shared" si="564"/>
        <v>11.158000000000001</v>
      </c>
      <c r="R1234" s="264">
        <f t="shared" si="565"/>
        <v>11.7765</v>
      </c>
      <c r="S1234" s="264">
        <f t="shared" si="566"/>
        <v>12.120999999999999</v>
      </c>
      <c r="T1234" s="264">
        <f t="shared" si="567"/>
        <v>12.6755</v>
      </c>
      <c r="U1234" s="264">
        <f t="shared" si="568"/>
        <v>13.0665</v>
      </c>
      <c r="V1234" s="264">
        <f t="shared" si="569"/>
        <v>13.6715</v>
      </c>
      <c r="W1234" s="264">
        <f t="shared" si="570"/>
        <v>14.891999999999999</v>
      </c>
      <c r="X1234" s="264">
        <f t="shared" si="571"/>
        <v>16.247</v>
      </c>
      <c r="Y1234" s="264">
        <f t="shared" si="572"/>
        <v>17.036000000000001</v>
      </c>
      <c r="Z1234" s="264">
        <f t="shared" si="573"/>
        <v>17.5975</v>
      </c>
      <c r="AA1234" s="264">
        <f t="shared" si="574"/>
        <v>18.471499999999999</v>
      </c>
      <c r="AB1234" s="264">
        <f t="shared" si="575"/>
        <v>19.067499999999999</v>
      </c>
      <c r="AC1234" s="264">
        <f t="shared" si="576"/>
        <v>20.259</v>
      </c>
      <c r="AD1234" s="264">
        <f t="shared" si="577"/>
        <v>22.523499999999999</v>
      </c>
      <c r="AF1234" s="266">
        <v>1232</v>
      </c>
      <c r="AG1234" s="266">
        <v>-8.6400000000000005E-2</v>
      </c>
      <c r="AH1234" s="266">
        <v>15.0937</v>
      </c>
      <c r="AI1234" s="266">
        <v>0.12347</v>
      </c>
      <c r="AJ1234" s="266">
        <v>10.37</v>
      </c>
      <c r="AK1234" s="266">
        <v>11.365</v>
      </c>
      <c r="AL1234" s="266">
        <v>11.993</v>
      </c>
      <c r="AM1234" s="266">
        <v>12.340999999999999</v>
      </c>
      <c r="AN1234" s="266">
        <v>12.898999999999999</v>
      </c>
      <c r="AO1234" s="266">
        <v>13.29</v>
      </c>
      <c r="AP1234" s="266">
        <v>13.891999999999999</v>
      </c>
      <c r="AQ1234" s="266">
        <v>15.093999999999999</v>
      </c>
      <c r="AR1234" s="266">
        <v>16.408999999999999</v>
      </c>
      <c r="AS1234" s="266">
        <v>17.166</v>
      </c>
      <c r="AT1234" s="266">
        <v>17.701000000000001</v>
      </c>
      <c r="AU1234" s="266">
        <v>18.526</v>
      </c>
      <c r="AV1234" s="266">
        <v>19.084</v>
      </c>
      <c r="AW1234" s="266">
        <v>20.189</v>
      </c>
      <c r="AX1234" s="266">
        <v>22.248000000000001</v>
      </c>
      <c r="BA1234" s="372">
        <v>1232</v>
      </c>
      <c r="BB1234" s="372">
        <v>-0.32629999999999998</v>
      </c>
      <c r="BC1234" s="372">
        <v>14.6898</v>
      </c>
      <c r="BD1234" s="372">
        <v>0.13250999999999999</v>
      </c>
      <c r="BE1234" s="372">
        <v>10.002000000000001</v>
      </c>
      <c r="BF1234" s="372">
        <v>10.951000000000001</v>
      </c>
      <c r="BG1234" s="372">
        <v>11.56</v>
      </c>
      <c r="BH1234" s="372">
        <v>11.901</v>
      </c>
      <c r="BI1234" s="372">
        <v>12.452</v>
      </c>
      <c r="BJ1234" s="372">
        <v>12.843</v>
      </c>
      <c r="BK1234" s="372">
        <v>13.451000000000001</v>
      </c>
      <c r="BL1234" s="372">
        <v>14.69</v>
      </c>
      <c r="BM1234" s="372">
        <v>16.085000000000001</v>
      </c>
      <c r="BN1234" s="372">
        <v>16.905999999999999</v>
      </c>
      <c r="BO1234" s="372">
        <v>17.494</v>
      </c>
      <c r="BP1234" s="372">
        <v>18.417000000000002</v>
      </c>
      <c r="BQ1234" s="372">
        <v>19.050999999999998</v>
      </c>
      <c r="BR1234" s="372">
        <v>20.329000000000001</v>
      </c>
      <c r="BS1234" s="372">
        <v>22.798999999999999</v>
      </c>
    </row>
    <row r="1235" spans="1:71" x14ac:dyDescent="0.2">
      <c r="A1235" s="265">
        <f t="shared" si="578"/>
        <v>14.897500000000001</v>
      </c>
      <c r="B1235" s="265">
        <f t="shared" si="579"/>
        <v>13.676500000000001</v>
      </c>
      <c r="C1235" s="265">
        <f t="shared" si="556"/>
        <v>16.253999999999998</v>
      </c>
      <c r="D1235" s="265">
        <f t="shared" si="580"/>
        <v>1233</v>
      </c>
      <c r="E1235" s="373">
        <f t="shared" si="581"/>
        <v>40.50924024640657</v>
      </c>
      <c r="F1235" s="373">
        <f t="shared" si="582"/>
        <v>3.375770020533881</v>
      </c>
      <c r="G1235" s="373">
        <f t="shared" si="583"/>
        <v>49.50924024640657</v>
      </c>
      <c r="H1235" s="374">
        <f t="shared" si="584"/>
        <v>0.99882570308043661</v>
      </c>
      <c r="I1235" s="374">
        <f t="shared" si="557"/>
        <v>0.98117602799798143</v>
      </c>
      <c r="J1235" s="374">
        <f t="shared" si="558"/>
        <v>0.98332446498361148</v>
      </c>
      <c r="K1235" s="265" cm="1">
        <f t="array" ref="K1235">$G1235^gamma_drug4/($G1235^gamma_drug4+(AGE_50_drug4+9)^gamma_drug4)</f>
        <v>1</v>
      </c>
      <c r="L1235" s="264">
        <f t="shared" si="559"/>
        <v>1233</v>
      </c>
      <c r="M1235" s="264">
        <f t="shared" si="560"/>
        <v>-0.20645000000000002</v>
      </c>
      <c r="N1235" s="264">
        <f t="shared" si="561"/>
        <v>14.897600000000001</v>
      </c>
      <c r="O1235" s="264">
        <f t="shared" si="562"/>
        <v>0.12801000000000001</v>
      </c>
      <c r="P1235" s="264">
        <f t="shared" si="563"/>
        <v>10.189499999999999</v>
      </c>
      <c r="Q1235" s="264">
        <f t="shared" si="564"/>
        <v>11.161999999999999</v>
      </c>
      <c r="R1235" s="264">
        <f t="shared" si="565"/>
        <v>11.780999999999999</v>
      </c>
      <c r="S1235" s="264">
        <f t="shared" si="566"/>
        <v>12.125499999999999</v>
      </c>
      <c r="T1235" s="264">
        <f t="shared" si="567"/>
        <v>12.68</v>
      </c>
      <c r="U1235" s="264">
        <f t="shared" si="568"/>
        <v>13.0715</v>
      </c>
      <c r="V1235" s="264">
        <f t="shared" si="569"/>
        <v>13.676500000000001</v>
      </c>
      <c r="W1235" s="264">
        <f t="shared" si="570"/>
        <v>14.897500000000001</v>
      </c>
      <c r="X1235" s="264">
        <f t="shared" si="571"/>
        <v>16.253999999999998</v>
      </c>
      <c r="Y1235" s="264">
        <f t="shared" si="572"/>
        <v>17.043500000000002</v>
      </c>
      <c r="Z1235" s="264">
        <f t="shared" si="573"/>
        <v>17.604500000000002</v>
      </c>
      <c r="AA1235" s="264">
        <f t="shared" si="574"/>
        <v>18.478999999999999</v>
      </c>
      <c r="AB1235" s="264">
        <f t="shared" si="575"/>
        <v>19.076000000000001</v>
      </c>
      <c r="AC1235" s="264">
        <f t="shared" si="576"/>
        <v>20.268000000000001</v>
      </c>
      <c r="AD1235" s="264">
        <f t="shared" si="577"/>
        <v>22.533999999999999</v>
      </c>
      <c r="AF1235" s="266">
        <v>1233</v>
      </c>
      <c r="AG1235" s="266">
        <v>-8.6499999999999994E-2</v>
      </c>
      <c r="AH1235" s="266">
        <v>15.0992</v>
      </c>
      <c r="AI1235" s="266">
        <v>0.12348000000000001</v>
      </c>
      <c r="AJ1235" s="266">
        <v>10.372999999999999</v>
      </c>
      <c r="AK1235" s="266">
        <v>11.369</v>
      </c>
      <c r="AL1235" s="266">
        <v>11.997999999999999</v>
      </c>
      <c r="AM1235" s="266">
        <v>12.346</v>
      </c>
      <c r="AN1235" s="266">
        <v>12.903</v>
      </c>
      <c r="AO1235" s="266">
        <v>13.295</v>
      </c>
      <c r="AP1235" s="266">
        <v>13.897</v>
      </c>
      <c r="AQ1235" s="266">
        <v>15.099</v>
      </c>
      <c r="AR1235" s="266">
        <v>16.416</v>
      </c>
      <c r="AS1235" s="266">
        <v>17.172999999999998</v>
      </c>
      <c r="AT1235" s="266">
        <v>17.707000000000001</v>
      </c>
      <c r="AU1235" s="266">
        <v>18.533000000000001</v>
      </c>
      <c r="AV1235" s="266">
        <v>19.091999999999999</v>
      </c>
      <c r="AW1235" s="266">
        <v>20.196999999999999</v>
      </c>
      <c r="AX1235" s="266">
        <v>22.257000000000001</v>
      </c>
      <c r="BA1235" s="372">
        <v>1233</v>
      </c>
      <c r="BB1235" s="372">
        <v>-0.32640000000000002</v>
      </c>
      <c r="BC1235" s="372">
        <v>14.696</v>
      </c>
      <c r="BD1235" s="372">
        <v>0.13253999999999999</v>
      </c>
      <c r="BE1235" s="372">
        <v>10.006</v>
      </c>
      <c r="BF1235" s="372">
        <v>10.955</v>
      </c>
      <c r="BG1235" s="372">
        <v>11.564</v>
      </c>
      <c r="BH1235" s="372">
        <v>11.904999999999999</v>
      </c>
      <c r="BI1235" s="372">
        <v>12.457000000000001</v>
      </c>
      <c r="BJ1235" s="372">
        <v>12.848000000000001</v>
      </c>
      <c r="BK1235" s="372">
        <v>13.456</v>
      </c>
      <c r="BL1235" s="372">
        <v>14.696</v>
      </c>
      <c r="BM1235" s="372">
        <v>16.091999999999999</v>
      </c>
      <c r="BN1235" s="372">
        <v>16.914000000000001</v>
      </c>
      <c r="BO1235" s="372">
        <v>17.501999999999999</v>
      </c>
      <c r="BP1235" s="372">
        <v>18.425000000000001</v>
      </c>
      <c r="BQ1235" s="372">
        <v>19.059999999999999</v>
      </c>
      <c r="BR1235" s="372">
        <v>20.338999999999999</v>
      </c>
      <c r="BS1235" s="372">
        <v>22.811</v>
      </c>
    </row>
    <row r="1236" spans="1:71" x14ac:dyDescent="0.2">
      <c r="A1236" s="265">
        <f t="shared" si="578"/>
        <v>14.903500000000001</v>
      </c>
      <c r="B1236" s="265">
        <f t="shared" si="579"/>
        <v>13.681999999999999</v>
      </c>
      <c r="C1236" s="265">
        <f t="shared" si="556"/>
        <v>16.2605</v>
      </c>
      <c r="D1236" s="265">
        <f t="shared" si="580"/>
        <v>1234</v>
      </c>
      <c r="E1236" s="373">
        <f t="shared" si="581"/>
        <v>40.542094455852158</v>
      </c>
      <c r="F1236" s="373">
        <f t="shared" si="582"/>
        <v>3.378507871321013</v>
      </c>
      <c r="G1236" s="373">
        <f t="shared" si="583"/>
        <v>49.542094455852158</v>
      </c>
      <c r="H1236" s="374">
        <f t="shared" si="584"/>
        <v>0.99882908289279415</v>
      </c>
      <c r="I1236" s="374">
        <f t="shared" si="557"/>
        <v>0.98121299440518128</v>
      </c>
      <c r="J1236" s="374">
        <f t="shared" si="558"/>
        <v>0.98335272345548808</v>
      </c>
      <c r="K1236" s="265" cm="1">
        <f t="array" ref="K1236">$G1236^gamma_drug4/($G1236^gamma_drug4+(AGE_50_drug4+9)^gamma_drug4)</f>
        <v>1</v>
      </c>
      <c r="L1236" s="264">
        <f t="shared" si="559"/>
        <v>1234</v>
      </c>
      <c r="M1236" s="264">
        <f t="shared" si="560"/>
        <v>-0.20650000000000002</v>
      </c>
      <c r="N1236" s="264">
        <f t="shared" si="561"/>
        <v>14.9034</v>
      </c>
      <c r="O1236" s="264">
        <f t="shared" si="562"/>
        <v>0.12803</v>
      </c>
      <c r="P1236" s="264">
        <f t="shared" si="563"/>
        <v>10.192499999999999</v>
      </c>
      <c r="Q1236" s="264">
        <f t="shared" si="564"/>
        <v>11.166</v>
      </c>
      <c r="R1236" s="264">
        <f t="shared" si="565"/>
        <v>11.785500000000001</v>
      </c>
      <c r="S1236" s="264">
        <f t="shared" si="566"/>
        <v>12.129999999999999</v>
      </c>
      <c r="T1236" s="264">
        <f t="shared" si="567"/>
        <v>12.684999999999999</v>
      </c>
      <c r="U1236" s="264">
        <f t="shared" si="568"/>
        <v>13.076000000000001</v>
      </c>
      <c r="V1236" s="264">
        <f t="shared" si="569"/>
        <v>13.681999999999999</v>
      </c>
      <c r="W1236" s="264">
        <f t="shared" si="570"/>
        <v>14.903500000000001</v>
      </c>
      <c r="X1236" s="264">
        <f t="shared" si="571"/>
        <v>16.2605</v>
      </c>
      <c r="Y1236" s="264">
        <f t="shared" si="572"/>
        <v>17.0505</v>
      </c>
      <c r="Z1236" s="264">
        <f t="shared" si="573"/>
        <v>17.612000000000002</v>
      </c>
      <c r="AA1236" s="264">
        <f t="shared" si="574"/>
        <v>18.487000000000002</v>
      </c>
      <c r="AB1236" s="264">
        <f t="shared" si="575"/>
        <v>19.084</v>
      </c>
      <c r="AC1236" s="264">
        <f t="shared" si="576"/>
        <v>20.277000000000001</v>
      </c>
      <c r="AD1236" s="264">
        <f t="shared" si="577"/>
        <v>22.544499999999999</v>
      </c>
      <c r="AF1236" s="266">
        <v>1234</v>
      </c>
      <c r="AG1236" s="266">
        <v>-8.6599999999999996E-2</v>
      </c>
      <c r="AH1236" s="266">
        <v>15.104699999999999</v>
      </c>
      <c r="AI1236" s="266">
        <v>0.1235</v>
      </c>
      <c r="AJ1236" s="266">
        <v>10.375999999999999</v>
      </c>
      <c r="AK1236" s="266">
        <v>11.372999999999999</v>
      </c>
      <c r="AL1236" s="266">
        <v>12.002000000000001</v>
      </c>
      <c r="AM1236" s="266">
        <v>12.35</v>
      </c>
      <c r="AN1236" s="266">
        <v>12.907999999999999</v>
      </c>
      <c r="AO1236" s="266">
        <v>13.298999999999999</v>
      </c>
      <c r="AP1236" s="266">
        <v>13.901999999999999</v>
      </c>
      <c r="AQ1236" s="266">
        <v>15.105</v>
      </c>
      <c r="AR1236" s="266">
        <v>16.422000000000001</v>
      </c>
      <c r="AS1236" s="266">
        <v>17.18</v>
      </c>
      <c r="AT1236" s="266">
        <v>17.713999999999999</v>
      </c>
      <c r="AU1236" s="266">
        <v>18.54</v>
      </c>
      <c r="AV1236" s="266">
        <v>19.099</v>
      </c>
      <c r="AW1236" s="266">
        <v>20.204999999999998</v>
      </c>
      <c r="AX1236" s="266">
        <v>22.266999999999999</v>
      </c>
      <c r="BA1236" s="372">
        <v>1234</v>
      </c>
      <c r="BB1236" s="372">
        <v>-0.32640000000000002</v>
      </c>
      <c r="BC1236" s="372">
        <v>14.7021</v>
      </c>
      <c r="BD1236" s="372">
        <v>0.13256000000000001</v>
      </c>
      <c r="BE1236" s="372">
        <v>10.009</v>
      </c>
      <c r="BF1236" s="372">
        <v>10.959</v>
      </c>
      <c r="BG1236" s="372">
        <v>11.569000000000001</v>
      </c>
      <c r="BH1236" s="372">
        <v>11.91</v>
      </c>
      <c r="BI1236" s="372">
        <v>12.462</v>
      </c>
      <c r="BJ1236" s="372">
        <v>12.853</v>
      </c>
      <c r="BK1236" s="372">
        <v>13.462</v>
      </c>
      <c r="BL1236" s="372">
        <v>14.702</v>
      </c>
      <c r="BM1236" s="372">
        <v>16.099</v>
      </c>
      <c r="BN1236" s="372">
        <v>16.920999999999999</v>
      </c>
      <c r="BO1236" s="372">
        <v>17.510000000000002</v>
      </c>
      <c r="BP1236" s="372">
        <v>18.434000000000001</v>
      </c>
      <c r="BQ1236" s="372">
        <v>19.068999999999999</v>
      </c>
      <c r="BR1236" s="372">
        <v>20.349</v>
      </c>
      <c r="BS1236" s="372">
        <v>22.821999999999999</v>
      </c>
    </row>
    <row r="1237" spans="1:71" x14ac:dyDescent="0.2">
      <c r="A1237" s="265">
        <f t="shared" si="578"/>
        <v>14.908999999999999</v>
      </c>
      <c r="B1237" s="265">
        <f t="shared" si="579"/>
        <v>13.687000000000001</v>
      </c>
      <c r="C1237" s="265">
        <f t="shared" si="556"/>
        <v>16.267000000000003</v>
      </c>
      <c r="D1237" s="265">
        <f t="shared" si="580"/>
        <v>1235</v>
      </c>
      <c r="E1237" s="373">
        <f t="shared" si="581"/>
        <v>40.57494866529774</v>
      </c>
      <c r="F1237" s="373">
        <f t="shared" si="582"/>
        <v>3.3812457221081451</v>
      </c>
      <c r="G1237" s="373">
        <f t="shared" si="583"/>
        <v>49.57494866529774</v>
      </c>
      <c r="H1237" s="374">
        <f t="shared" si="584"/>
        <v>0.99883245075793625</v>
      </c>
      <c r="I1237" s="374">
        <f t="shared" si="557"/>
        <v>0.98124986516957158</v>
      </c>
      <c r="J1237" s="374">
        <f t="shared" si="558"/>
        <v>0.9833809161628857</v>
      </c>
      <c r="K1237" s="265" cm="1">
        <f t="array" ref="K1237">$G1237^gamma_drug4/($G1237^gamma_drug4+(AGE_50_drug4+9)^gamma_drug4)</f>
        <v>1</v>
      </c>
      <c r="L1237" s="264">
        <f t="shared" si="559"/>
        <v>1235</v>
      </c>
      <c r="M1237" s="264">
        <f t="shared" si="560"/>
        <v>-0.20660000000000001</v>
      </c>
      <c r="N1237" s="264">
        <f t="shared" si="561"/>
        <v>14.9092</v>
      </c>
      <c r="O1237" s="264">
        <f t="shared" si="562"/>
        <v>0.128055</v>
      </c>
      <c r="P1237" s="264">
        <f t="shared" si="563"/>
        <v>10.1965</v>
      </c>
      <c r="Q1237" s="264">
        <f t="shared" si="564"/>
        <v>11.169499999999999</v>
      </c>
      <c r="R1237" s="264">
        <f t="shared" si="565"/>
        <v>11.7895</v>
      </c>
      <c r="S1237" s="264">
        <f t="shared" si="566"/>
        <v>12.134</v>
      </c>
      <c r="T1237" s="264">
        <f t="shared" si="567"/>
        <v>12.689</v>
      </c>
      <c r="U1237" s="264">
        <f t="shared" si="568"/>
        <v>13.081</v>
      </c>
      <c r="V1237" s="264">
        <f t="shared" si="569"/>
        <v>13.687000000000001</v>
      </c>
      <c r="W1237" s="264">
        <f t="shared" si="570"/>
        <v>14.908999999999999</v>
      </c>
      <c r="X1237" s="264">
        <f t="shared" si="571"/>
        <v>16.267000000000003</v>
      </c>
      <c r="Y1237" s="264">
        <f t="shared" si="572"/>
        <v>17.057499999999997</v>
      </c>
      <c r="Z1237" s="264">
        <f t="shared" si="573"/>
        <v>17.619500000000002</v>
      </c>
      <c r="AA1237" s="264">
        <f t="shared" si="574"/>
        <v>18.494999999999997</v>
      </c>
      <c r="AB1237" s="264">
        <f t="shared" si="575"/>
        <v>19.092500000000001</v>
      </c>
      <c r="AC1237" s="264">
        <f t="shared" si="576"/>
        <v>20.2865</v>
      </c>
      <c r="AD1237" s="264">
        <f t="shared" si="577"/>
        <v>22.555500000000002</v>
      </c>
      <c r="AF1237" s="266">
        <v>1235</v>
      </c>
      <c r="AG1237" s="266">
        <v>-8.6800000000000002E-2</v>
      </c>
      <c r="AH1237" s="266">
        <v>15.110200000000001</v>
      </c>
      <c r="AI1237" s="266">
        <v>0.12352</v>
      </c>
      <c r="AJ1237" s="266">
        <v>10.38</v>
      </c>
      <c r="AK1237" s="266">
        <v>11.375999999999999</v>
      </c>
      <c r="AL1237" s="266">
        <v>12.006</v>
      </c>
      <c r="AM1237" s="266">
        <v>12.353999999999999</v>
      </c>
      <c r="AN1237" s="266">
        <v>12.912000000000001</v>
      </c>
      <c r="AO1237" s="266">
        <v>13.304</v>
      </c>
      <c r="AP1237" s="266">
        <v>13.907</v>
      </c>
      <c r="AQ1237" s="266">
        <v>15.11</v>
      </c>
      <c r="AR1237" s="266">
        <v>16.428000000000001</v>
      </c>
      <c r="AS1237" s="266">
        <v>17.186</v>
      </c>
      <c r="AT1237" s="266">
        <v>17.721</v>
      </c>
      <c r="AU1237" s="266">
        <v>18.547999999999998</v>
      </c>
      <c r="AV1237" s="266">
        <v>19.106999999999999</v>
      </c>
      <c r="AW1237" s="266">
        <v>20.213999999999999</v>
      </c>
      <c r="AX1237" s="266">
        <v>22.277000000000001</v>
      </c>
      <c r="BA1237" s="372">
        <v>1235</v>
      </c>
      <c r="BB1237" s="372">
        <v>-0.32640000000000002</v>
      </c>
      <c r="BC1237" s="372">
        <v>14.7082</v>
      </c>
      <c r="BD1237" s="372">
        <v>0.13259000000000001</v>
      </c>
      <c r="BE1237" s="372">
        <v>10.013</v>
      </c>
      <c r="BF1237" s="372">
        <v>10.962999999999999</v>
      </c>
      <c r="BG1237" s="372">
        <v>11.573</v>
      </c>
      <c r="BH1237" s="372">
        <v>11.914</v>
      </c>
      <c r="BI1237" s="372">
        <v>12.465999999999999</v>
      </c>
      <c r="BJ1237" s="372">
        <v>12.858000000000001</v>
      </c>
      <c r="BK1237" s="372">
        <v>13.467000000000001</v>
      </c>
      <c r="BL1237" s="372">
        <v>14.708</v>
      </c>
      <c r="BM1237" s="372">
        <v>16.106000000000002</v>
      </c>
      <c r="BN1237" s="372">
        <v>16.928999999999998</v>
      </c>
      <c r="BO1237" s="372">
        <v>17.518000000000001</v>
      </c>
      <c r="BP1237" s="372">
        <v>18.442</v>
      </c>
      <c r="BQ1237" s="372">
        <v>19.077999999999999</v>
      </c>
      <c r="BR1237" s="372">
        <v>20.359000000000002</v>
      </c>
      <c r="BS1237" s="372">
        <v>22.834</v>
      </c>
    </row>
    <row r="1238" spans="1:71" x14ac:dyDescent="0.2">
      <c r="A1238" s="265">
        <f t="shared" si="578"/>
        <v>14.914999999999999</v>
      </c>
      <c r="B1238" s="265">
        <f t="shared" si="579"/>
        <v>13.6915</v>
      </c>
      <c r="C1238" s="265">
        <f t="shared" si="556"/>
        <v>16.273499999999999</v>
      </c>
      <c r="D1238" s="265">
        <f t="shared" si="580"/>
        <v>1236</v>
      </c>
      <c r="E1238" s="373">
        <f t="shared" si="581"/>
        <v>40.607802874743328</v>
      </c>
      <c r="F1238" s="373">
        <f t="shared" si="582"/>
        <v>3.3839835728952772</v>
      </c>
      <c r="G1238" s="373">
        <f t="shared" si="583"/>
        <v>49.607802874743328</v>
      </c>
      <c r="H1238" s="374">
        <f t="shared" si="584"/>
        <v>0.99883580672590555</v>
      </c>
      <c r="I1238" s="374">
        <f t="shared" si="557"/>
        <v>0.98128664059631865</v>
      </c>
      <c r="J1238" s="374">
        <f t="shared" si="558"/>
        <v>0.98340904329955314</v>
      </c>
      <c r="K1238" s="265" cm="1">
        <f t="array" ref="K1238">$G1238^gamma_drug4/($G1238^gamma_drug4+(AGE_50_drug4+9)^gamma_drug4)</f>
        <v>1</v>
      </c>
      <c r="L1238" s="264">
        <f t="shared" si="559"/>
        <v>1236</v>
      </c>
      <c r="M1238" s="264">
        <f t="shared" si="560"/>
        <v>-0.20669999999999999</v>
      </c>
      <c r="N1238" s="264">
        <f t="shared" si="561"/>
        <v>14.914999999999999</v>
      </c>
      <c r="O1238" s="264">
        <f t="shared" si="562"/>
        <v>0.12807499999999999</v>
      </c>
      <c r="P1238" s="264">
        <f t="shared" si="563"/>
        <v>10.1995</v>
      </c>
      <c r="Q1238" s="264">
        <f t="shared" si="564"/>
        <v>11.173500000000001</v>
      </c>
      <c r="R1238" s="264">
        <f t="shared" si="565"/>
        <v>11.7935</v>
      </c>
      <c r="S1238" s="264">
        <f t="shared" si="566"/>
        <v>12.138500000000001</v>
      </c>
      <c r="T1238" s="264">
        <f t="shared" si="567"/>
        <v>12.6935</v>
      </c>
      <c r="U1238" s="264">
        <f t="shared" si="568"/>
        <v>13.085999999999999</v>
      </c>
      <c r="V1238" s="264">
        <f t="shared" si="569"/>
        <v>13.6915</v>
      </c>
      <c r="W1238" s="264">
        <f t="shared" si="570"/>
        <v>14.914999999999999</v>
      </c>
      <c r="X1238" s="264">
        <f t="shared" si="571"/>
        <v>16.273499999999999</v>
      </c>
      <c r="Y1238" s="264">
        <f t="shared" si="572"/>
        <v>17.064500000000002</v>
      </c>
      <c r="Z1238" s="264">
        <f t="shared" si="573"/>
        <v>17.627000000000002</v>
      </c>
      <c r="AA1238" s="264">
        <f t="shared" si="574"/>
        <v>18.503</v>
      </c>
      <c r="AB1238" s="264">
        <f t="shared" si="575"/>
        <v>19.1005</v>
      </c>
      <c r="AC1238" s="264">
        <f t="shared" si="576"/>
        <v>20.295500000000001</v>
      </c>
      <c r="AD1238" s="264">
        <f t="shared" si="577"/>
        <v>22.566000000000003</v>
      </c>
      <c r="AF1238" s="266">
        <v>1236</v>
      </c>
      <c r="AG1238" s="266">
        <v>-8.6900000000000005E-2</v>
      </c>
      <c r="AH1238" s="266">
        <v>15.1157</v>
      </c>
      <c r="AI1238" s="266">
        <v>0.12353</v>
      </c>
      <c r="AJ1238" s="266">
        <v>10.382999999999999</v>
      </c>
      <c r="AK1238" s="266">
        <v>11.38</v>
      </c>
      <c r="AL1238" s="266">
        <v>12.01</v>
      </c>
      <c r="AM1238" s="266">
        <v>12.358000000000001</v>
      </c>
      <c r="AN1238" s="266">
        <v>12.916</v>
      </c>
      <c r="AO1238" s="266">
        <v>13.308999999999999</v>
      </c>
      <c r="AP1238" s="266">
        <v>13.911</v>
      </c>
      <c r="AQ1238" s="266">
        <v>15.116</v>
      </c>
      <c r="AR1238" s="266">
        <v>16.434000000000001</v>
      </c>
      <c r="AS1238" s="266">
        <v>17.193000000000001</v>
      </c>
      <c r="AT1238" s="266">
        <v>17.728000000000002</v>
      </c>
      <c r="AU1238" s="266">
        <v>18.555</v>
      </c>
      <c r="AV1238" s="266">
        <v>19.114000000000001</v>
      </c>
      <c r="AW1238" s="266">
        <v>20.222000000000001</v>
      </c>
      <c r="AX1238" s="266">
        <v>22.286000000000001</v>
      </c>
      <c r="BA1238" s="372">
        <v>1236</v>
      </c>
      <c r="BB1238" s="372">
        <v>-0.32650000000000001</v>
      </c>
      <c r="BC1238" s="372">
        <v>14.7143</v>
      </c>
      <c r="BD1238" s="372">
        <v>0.13261999999999999</v>
      </c>
      <c r="BE1238" s="372">
        <v>10.016</v>
      </c>
      <c r="BF1238" s="372">
        <v>10.967000000000001</v>
      </c>
      <c r="BG1238" s="372">
        <v>11.577</v>
      </c>
      <c r="BH1238" s="372">
        <v>11.919</v>
      </c>
      <c r="BI1238" s="372">
        <v>12.471</v>
      </c>
      <c r="BJ1238" s="372">
        <v>12.863</v>
      </c>
      <c r="BK1238" s="372">
        <v>13.472</v>
      </c>
      <c r="BL1238" s="372">
        <v>14.714</v>
      </c>
      <c r="BM1238" s="372">
        <v>16.113</v>
      </c>
      <c r="BN1238" s="372">
        <v>16.936</v>
      </c>
      <c r="BO1238" s="372">
        <v>17.526</v>
      </c>
      <c r="BP1238" s="372">
        <v>18.451000000000001</v>
      </c>
      <c r="BQ1238" s="372">
        <v>19.087</v>
      </c>
      <c r="BR1238" s="372">
        <v>20.369</v>
      </c>
      <c r="BS1238" s="372">
        <v>22.846</v>
      </c>
    </row>
    <row r="1239" spans="1:71" x14ac:dyDescent="0.2">
      <c r="A1239" s="265">
        <f t="shared" si="578"/>
        <v>14.920500000000001</v>
      </c>
      <c r="B1239" s="265">
        <f t="shared" si="579"/>
        <v>13.696999999999999</v>
      </c>
      <c r="C1239" s="265">
        <f t="shared" si="556"/>
        <v>16.28</v>
      </c>
      <c r="D1239" s="265">
        <f t="shared" si="580"/>
        <v>1237</v>
      </c>
      <c r="E1239" s="373">
        <f t="shared" si="581"/>
        <v>40.640657084188909</v>
      </c>
      <c r="F1239" s="373">
        <f t="shared" si="582"/>
        <v>3.3867214236824092</v>
      </c>
      <c r="G1239" s="373">
        <f t="shared" si="583"/>
        <v>49.640657084188909</v>
      </c>
      <c r="H1239" s="374">
        <f t="shared" si="584"/>
        <v>0.99883915084650221</v>
      </c>
      <c r="I1239" s="374">
        <f t="shared" si="557"/>
        <v>0.98132332098943886</v>
      </c>
      <c r="J1239" s="374">
        <f t="shared" si="558"/>
        <v>0.98343710505855175</v>
      </c>
      <c r="K1239" s="265" cm="1">
        <f t="array" ref="K1239">$G1239^gamma_drug4/($G1239^gamma_drug4+(AGE_50_drug4+9)^gamma_drug4)</f>
        <v>1</v>
      </c>
      <c r="L1239" s="264">
        <f t="shared" si="559"/>
        <v>1237</v>
      </c>
      <c r="M1239" s="264">
        <f t="shared" si="560"/>
        <v>-0.20674999999999999</v>
      </c>
      <c r="N1239" s="264">
        <f t="shared" si="561"/>
        <v>14.9208</v>
      </c>
      <c r="O1239" s="264">
        <f t="shared" si="562"/>
        <v>0.12809500000000001</v>
      </c>
      <c r="P1239" s="264">
        <f t="shared" si="563"/>
        <v>10.202999999999999</v>
      </c>
      <c r="Q1239" s="264">
        <f t="shared" si="564"/>
        <v>11.1775</v>
      </c>
      <c r="R1239" s="264">
        <f t="shared" si="565"/>
        <v>11.797499999999999</v>
      </c>
      <c r="S1239" s="264">
        <f t="shared" si="566"/>
        <v>12.1425</v>
      </c>
      <c r="T1239" s="264">
        <f t="shared" si="567"/>
        <v>12.698499999999999</v>
      </c>
      <c r="U1239" s="264">
        <f t="shared" si="568"/>
        <v>13.0905</v>
      </c>
      <c r="V1239" s="264">
        <f t="shared" si="569"/>
        <v>13.696999999999999</v>
      </c>
      <c r="W1239" s="264">
        <f t="shared" si="570"/>
        <v>14.920500000000001</v>
      </c>
      <c r="X1239" s="264">
        <f t="shared" si="571"/>
        <v>16.28</v>
      </c>
      <c r="Y1239" s="264">
        <f t="shared" si="572"/>
        <v>17.0715</v>
      </c>
      <c r="Z1239" s="264">
        <f t="shared" si="573"/>
        <v>17.634499999999999</v>
      </c>
      <c r="AA1239" s="264">
        <f t="shared" si="574"/>
        <v>18.5105</v>
      </c>
      <c r="AB1239" s="264">
        <f t="shared" si="575"/>
        <v>19.108499999999999</v>
      </c>
      <c r="AC1239" s="264">
        <f t="shared" si="576"/>
        <v>20.304000000000002</v>
      </c>
      <c r="AD1239" s="264">
        <f t="shared" si="577"/>
        <v>22.576000000000001</v>
      </c>
      <c r="AF1239" s="266">
        <v>1237</v>
      </c>
      <c r="AG1239" s="266">
        <v>-8.6999999999999994E-2</v>
      </c>
      <c r="AH1239" s="266">
        <v>15.1212</v>
      </c>
      <c r="AI1239" s="266">
        <v>0.12354999999999999</v>
      </c>
      <c r="AJ1239" s="266">
        <v>10.385999999999999</v>
      </c>
      <c r="AK1239" s="266">
        <v>11.384</v>
      </c>
      <c r="AL1239" s="266">
        <v>12.013999999999999</v>
      </c>
      <c r="AM1239" s="266">
        <v>12.362</v>
      </c>
      <c r="AN1239" s="266">
        <v>12.920999999999999</v>
      </c>
      <c r="AO1239" s="266">
        <v>13.313000000000001</v>
      </c>
      <c r="AP1239" s="266">
        <v>13.916</v>
      </c>
      <c r="AQ1239" s="266">
        <v>15.121</v>
      </c>
      <c r="AR1239" s="266">
        <v>16.440000000000001</v>
      </c>
      <c r="AS1239" s="266">
        <v>17.199000000000002</v>
      </c>
      <c r="AT1239" s="266">
        <v>17.734999999999999</v>
      </c>
      <c r="AU1239" s="266">
        <v>18.562000000000001</v>
      </c>
      <c r="AV1239" s="266">
        <v>19.122</v>
      </c>
      <c r="AW1239" s="266">
        <v>20.23</v>
      </c>
      <c r="AX1239" s="266">
        <v>22.295000000000002</v>
      </c>
      <c r="BA1239" s="372">
        <v>1237</v>
      </c>
      <c r="BB1239" s="372">
        <v>-0.32650000000000001</v>
      </c>
      <c r="BC1239" s="372">
        <v>14.7204</v>
      </c>
      <c r="BD1239" s="372">
        <v>0.13264000000000001</v>
      </c>
      <c r="BE1239" s="372">
        <v>10.02</v>
      </c>
      <c r="BF1239" s="372">
        <v>10.971</v>
      </c>
      <c r="BG1239" s="372">
        <v>11.581</v>
      </c>
      <c r="BH1239" s="372">
        <v>11.923</v>
      </c>
      <c r="BI1239" s="372">
        <v>12.476000000000001</v>
      </c>
      <c r="BJ1239" s="372">
        <v>12.868</v>
      </c>
      <c r="BK1239" s="372">
        <v>13.478</v>
      </c>
      <c r="BL1239" s="372">
        <v>14.72</v>
      </c>
      <c r="BM1239" s="372">
        <v>16.12</v>
      </c>
      <c r="BN1239" s="372">
        <v>16.943999999999999</v>
      </c>
      <c r="BO1239" s="372">
        <v>17.533999999999999</v>
      </c>
      <c r="BP1239" s="372">
        <v>18.459</v>
      </c>
      <c r="BQ1239" s="372">
        <v>19.094999999999999</v>
      </c>
      <c r="BR1239" s="372">
        <v>20.378</v>
      </c>
      <c r="BS1239" s="372">
        <v>22.856999999999999</v>
      </c>
    </row>
    <row r="1240" spans="1:71" x14ac:dyDescent="0.2">
      <c r="A1240" s="265">
        <f t="shared" si="578"/>
        <v>14.927</v>
      </c>
      <c r="B1240" s="265">
        <f t="shared" si="579"/>
        <v>13.702</v>
      </c>
      <c r="C1240" s="265">
        <f t="shared" si="556"/>
        <v>16.2865</v>
      </c>
      <c r="D1240" s="265">
        <f t="shared" si="580"/>
        <v>1238</v>
      </c>
      <c r="E1240" s="373">
        <f t="shared" si="581"/>
        <v>40.673511293634498</v>
      </c>
      <c r="F1240" s="373">
        <f t="shared" si="582"/>
        <v>3.3894592744695413</v>
      </c>
      <c r="G1240" s="373">
        <f t="shared" si="583"/>
        <v>49.673511293634498</v>
      </c>
      <c r="H1240" s="374">
        <f t="shared" si="584"/>
        <v>0.9988424831692857</v>
      </c>
      <c r="I1240" s="374">
        <f t="shared" si="557"/>
        <v>0.9813599066518035</v>
      </c>
      <c r="J1240" s="374">
        <f t="shared" si="558"/>
        <v>0.98346510163225798</v>
      </c>
      <c r="K1240" s="265" cm="1">
        <f t="array" ref="K1240">$G1240^gamma_drug4/($G1240^gamma_drug4+(AGE_50_drug4+9)^gamma_drug4)</f>
        <v>1</v>
      </c>
      <c r="L1240" s="264">
        <f t="shared" si="559"/>
        <v>1238</v>
      </c>
      <c r="M1240" s="264">
        <f t="shared" si="560"/>
        <v>-0.20685000000000001</v>
      </c>
      <c r="N1240" s="264">
        <f t="shared" si="561"/>
        <v>14.926600000000001</v>
      </c>
      <c r="O1240" s="264">
        <f t="shared" si="562"/>
        <v>0.12812000000000001</v>
      </c>
      <c r="P1240" s="264">
        <f t="shared" si="563"/>
        <v>10.2065</v>
      </c>
      <c r="Q1240" s="264">
        <f t="shared" si="564"/>
        <v>11.1815</v>
      </c>
      <c r="R1240" s="264">
        <f t="shared" si="565"/>
        <v>11.802</v>
      </c>
      <c r="S1240" s="264">
        <f t="shared" si="566"/>
        <v>12.147</v>
      </c>
      <c r="T1240" s="264">
        <f t="shared" si="567"/>
        <v>12.702999999999999</v>
      </c>
      <c r="U1240" s="264">
        <f t="shared" si="568"/>
        <v>13.095499999999999</v>
      </c>
      <c r="V1240" s="264">
        <f t="shared" si="569"/>
        <v>13.702</v>
      </c>
      <c r="W1240" s="264">
        <f t="shared" si="570"/>
        <v>14.927</v>
      </c>
      <c r="X1240" s="264">
        <f t="shared" si="571"/>
        <v>16.2865</v>
      </c>
      <c r="Y1240" s="264">
        <f t="shared" si="572"/>
        <v>17.078499999999998</v>
      </c>
      <c r="Z1240" s="264">
        <f t="shared" si="573"/>
        <v>17.642000000000003</v>
      </c>
      <c r="AA1240" s="264">
        <f t="shared" si="574"/>
        <v>18.518999999999998</v>
      </c>
      <c r="AB1240" s="264">
        <f t="shared" si="575"/>
        <v>19.1175</v>
      </c>
      <c r="AC1240" s="264">
        <f t="shared" si="576"/>
        <v>20.314</v>
      </c>
      <c r="AD1240" s="264">
        <f t="shared" si="577"/>
        <v>22.587</v>
      </c>
      <c r="AF1240" s="266">
        <v>1238</v>
      </c>
      <c r="AG1240" s="266">
        <v>-8.7099999999999997E-2</v>
      </c>
      <c r="AH1240" s="266">
        <v>15.1267</v>
      </c>
      <c r="AI1240" s="266">
        <v>0.12357</v>
      </c>
      <c r="AJ1240" s="266">
        <v>10.39</v>
      </c>
      <c r="AK1240" s="266">
        <v>11.388</v>
      </c>
      <c r="AL1240" s="266">
        <v>12.018000000000001</v>
      </c>
      <c r="AM1240" s="266">
        <v>12.366</v>
      </c>
      <c r="AN1240" s="266">
        <v>12.925000000000001</v>
      </c>
      <c r="AO1240" s="266">
        <v>13.318</v>
      </c>
      <c r="AP1240" s="266">
        <v>13.920999999999999</v>
      </c>
      <c r="AQ1240" s="266">
        <v>15.127000000000001</v>
      </c>
      <c r="AR1240" s="266">
        <v>16.446000000000002</v>
      </c>
      <c r="AS1240" s="266">
        <v>17.206</v>
      </c>
      <c r="AT1240" s="266">
        <v>17.742000000000001</v>
      </c>
      <c r="AU1240" s="266">
        <v>18.57</v>
      </c>
      <c r="AV1240" s="266">
        <v>19.13</v>
      </c>
      <c r="AW1240" s="266">
        <v>20.239000000000001</v>
      </c>
      <c r="AX1240" s="266">
        <v>22.305</v>
      </c>
      <c r="BA1240" s="372">
        <v>1238</v>
      </c>
      <c r="BB1240" s="372">
        <v>-0.3266</v>
      </c>
      <c r="BC1240" s="372">
        <v>14.7265</v>
      </c>
      <c r="BD1240" s="372">
        <v>0.13267000000000001</v>
      </c>
      <c r="BE1240" s="372">
        <v>10.023</v>
      </c>
      <c r="BF1240" s="372">
        <v>10.975</v>
      </c>
      <c r="BG1240" s="372">
        <v>11.586</v>
      </c>
      <c r="BH1240" s="372">
        <v>11.928000000000001</v>
      </c>
      <c r="BI1240" s="372">
        <v>12.481</v>
      </c>
      <c r="BJ1240" s="372">
        <v>12.872999999999999</v>
      </c>
      <c r="BK1240" s="372">
        <v>13.483000000000001</v>
      </c>
      <c r="BL1240" s="372">
        <v>14.727</v>
      </c>
      <c r="BM1240" s="372">
        <v>16.126999999999999</v>
      </c>
      <c r="BN1240" s="372">
        <v>16.951000000000001</v>
      </c>
      <c r="BO1240" s="372">
        <v>17.542000000000002</v>
      </c>
      <c r="BP1240" s="372">
        <v>18.468</v>
      </c>
      <c r="BQ1240" s="372">
        <v>19.105</v>
      </c>
      <c r="BR1240" s="372">
        <v>20.388999999999999</v>
      </c>
      <c r="BS1240" s="372">
        <v>22.869</v>
      </c>
    </row>
    <row r="1241" spans="1:71" x14ac:dyDescent="0.2">
      <c r="A1241" s="265">
        <f t="shared" si="578"/>
        <v>14.932500000000001</v>
      </c>
      <c r="B1241" s="265">
        <f t="shared" si="579"/>
        <v>13.7075</v>
      </c>
      <c r="C1241" s="265">
        <f t="shared" si="556"/>
        <v>16.293500000000002</v>
      </c>
      <c r="D1241" s="265">
        <f t="shared" si="580"/>
        <v>1239</v>
      </c>
      <c r="E1241" s="373">
        <f t="shared" si="581"/>
        <v>40.706365503080079</v>
      </c>
      <c r="F1241" s="373">
        <f t="shared" si="582"/>
        <v>3.3921971252566734</v>
      </c>
      <c r="G1241" s="373">
        <f t="shared" si="583"/>
        <v>49.706365503080079</v>
      </c>
      <c r="H1241" s="374">
        <f t="shared" si="584"/>
        <v>0.99884580374357623</v>
      </c>
      <c r="I1241" s="374">
        <f t="shared" si="557"/>
        <v>0.98139639788514343</v>
      </c>
      <c r="J1241" s="374">
        <f t="shared" si="558"/>
        <v>0.98349303321236625</v>
      </c>
      <c r="K1241" s="265" cm="1">
        <f t="array" ref="K1241">$G1241^gamma_drug4/($G1241^gamma_drug4+(AGE_50_drug4+9)^gamma_drug4)</f>
        <v>1</v>
      </c>
      <c r="L1241" s="264">
        <f t="shared" si="559"/>
        <v>1239</v>
      </c>
      <c r="M1241" s="264">
        <f t="shared" si="560"/>
        <v>-0.2069</v>
      </c>
      <c r="N1241" s="264">
        <f t="shared" si="561"/>
        <v>14.932449999999999</v>
      </c>
      <c r="O1241" s="264">
        <f t="shared" si="562"/>
        <v>0.128135</v>
      </c>
      <c r="P1241" s="264">
        <f t="shared" si="563"/>
        <v>10.210000000000001</v>
      </c>
      <c r="Q1241" s="264">
        <f t="shared" si="564"/>
        <v>11.185499999999999</v>
      </c>
      <c r="R1241" s="264">
        <f t="shared" si="565"/>
        <v>11.806000000000001</v>
      </c>
      <c r="S1241" s="264">
        <f t="shared" si="566"/>
        <v>12.1515</v>
      </c>
      <c r="T1241" s="264">
        <f t="shared" si="567"/>
        <v>12.708</v>
      </c>
      <c r="U1241" s="264">
        <f t="shared" si="568"/>
        <v>13.1</v>
      </c>
      <c r="V1241" s="264">
        <f t="shared" si="569"/>
        <v>13.7075</v>
      </c>
      <c r="W1241" s="264">
        <f t="shared" si="570"/>
        <v>14.932500000000001</v>
      </c>
      <c r="X1241" s="264">
        <f t="shared" si="571"/>
        <v>16.293500000000002</v>
      </c>
      <c r="Y1241" s="264">
        <f t="shared" si="572"/>
        <v>17.0855</v>
      </c>
      <c r="Z1241" s="264">
        <f t="shared" si="573"/>
        <v>17.649000000000001</v>
      </c>
      <c r="AA1241" s="264">
        <f t="shared" si="574"/>
        <v>18.526499999999999</v>
      </c>
      <c r="AB1241" s="264">
        <f t="shared" si="575"/>
        <v>19.125</v>
      </c>
      <c r="AC1241" s="264">
        <f t="shared" si="576"/>
        <v>20.321999999999999</v>
      </c>
      <c r="AD1241" s="264">
        <f t="shared" si="577"/>
        <v>22.5975</v>
      </c>
      <c r="AF1241" s="266">
        <v>1239</v>
      </c>
      <c r="AG1241" s="266">
        <v>-8.72E-2</v>
      </c>
      <c r="AH1241" s="266">
        <v>15.132199999999999</v>
      </c>
      <c r="AI1241" s="266">
        <v>0.12358</v>
      </c>
      <c r="AJ1241" s="266">
        <v>10.393000000000001</v>
      </c>
      <c r="AK1241" s="266">
        <v>11.391999999999999</v>
      </c>
      <c r="AL1241" s="266">
        <v>12.022</v>
      </c>
      <c r="AM1241" s="266">
        <v>12.371</v>
      </c>
      <c r="AN1241" s="266">
        <v>12.93</v>
      </c>
      <c r="AO1241" s="266">
        <v>13.321999999999999</v>
      </c>
      <c r="AP1241" s="266">
        <v>13.926</v>
      </c>
      <c r="AQ1241" s="266">
        <v>15.132</v>
      </c>
      <c r="AR1241" s="266">
        <v>16.452999999999999</v>
      </c>
      <c r="AS1241" s="266">
        <v>17.212</v>
      </c>
      <c r="AT1241" s="266">
        <v>17.748999999999999</v>
      </c>
      <c r="AU1241" s="266">
        <v>18.577000000000002</v>
      </c>
      <c r="AV1241" s="266">
        <v>19.137</v>
      </c>
      <c r="AW1241" s="266">
        <v>20.245999999999999</v>
      </c>
      <c r="AX1241" s="266">
        <v>22.314</v>
      </c>
      <c r="BA1241" s="372">
        <v>1239</v>
      </c>
      <c r="BB1241" s="372">
        <v>-0.3266</v>
      </c>
      <c r="BC1241" s="372">
        <v>14.732699999999999</v>
      </c>
      <c r="BD1241" s="372">
        <v>0.13269</v>
      </c>
      <c r="BE1241" s="372">
        <v>10.026999999999999</v>
      </c>
      <c r="BF1241" s="372">
        <v>10.978999999999999</v>
      </c>
      <c r="BG1241" s="372">
        <v>11.59</v>
      </c>
      <c r="BH1241" s="372">
        <v>11.932</v>
      </c>
      <c r="BI1241" s="372">
        <v>12.486000000000001</v>
      </c>
      <c r="BJ1241" s="372">
        <v>12.878</v>
      </c>
      <c r="BK1241" s="372">
        <v>13.489000000000001</v>
      </c>
      <c r="BL1241" s="372">
        <v>14.733000000000001</v>
      </c>
      <c r="BM1241" s="372">
        <v>16.134</v>
      </c>
      <c r="BN1241" s="372">
        <v>16.959</v>
      </c>
      <c r="BO1241" s="372">
        <v>17.548999999999999</v>
      </c>
      <c r="BP1241" s="372">
        <v>18.475999999999999</v>
      </c>
      <c r="BQ1241" s="372">
        <v>19.113</v>
      </c>
      <c r="BR1241" s="372">
        <v>20.398</v>
      </c>
      <c r="BS1241" s="372">
        <v>22.881</v>
      </c>
    </row>
    <row r="1242" spans="1:71" x14ac:dyDescent="0.2">
      <c r="A1242" s="265">
        <f t="shared" si="578"/>
        <v>14.938500000000001</v>
      </c>
      <c r="B1242" s="265">
        <f t="shared" si="579"/>
        <v>13.712499999999999</v>
      </c>
      <c r="C1242" s="265">
        <f t="shared" si="556"/>
        <v>16.299999999999997</v>
      </c>
      <c r="D1242" s="265">
        <f t="shared" si="580"/>
        <v>1240</v>
      </c>
      <c r="E1242" s="373">
        <f t="shared" si="581"/>
        <v>40.739219712525667</v>
      </c>
      <c r="F1242" s="373">
        <f t="shared" si="582"/>
        <v>3.3949349760438055</v>
      </c>
      <c r="G1242" s="373">
        <f t="shared" si="583"/>
        <v>49.739219712525667</v>
      </c>
      <c r="H1242" s="374">
        <f t="shared" si="584"/>
        <v>0.99884911261845555</v>
      </c>
      <c r="I1242" s="374">
        <f t="shared" si="557"/>
        <v>0.98143279499005398</v>
      </c>
      <c r="J1242" s="374">
        <f t="shared" si="558"/>
        <v>0.98352089998989212</v>
      </c>
      <c r="K1242" s="265" cm="1">
        <f t="array" ref="K1242">$G1242^gamma_drug4/($G1242^gamma_drug4+(AGE_50_drug4+9)^gamma_drug4)</f>
        <v>1</v>
      </c>
      <c r="L1242" s="264">
        <f t="shared" si="559"/>
        <v>1240</v>
      </c>
      <c r="M1242" s="264">
        <f t="shared" si="560"/>
        <v>-0.20705000000000001</v>
      </c>
      <c r="N1242" s="264">
        <f t="shared" si="561"/>
        <v>14.93825</v>
      </c>
      <c r="O1242" s="264">
        <f t="shared" si="562"/>
        <v>0.12816</v>
      </c>
      <c r="P1242" s="264">
        <f t="shared" si="563"/>
        <v>10.2135</v>
      </c>
      <c r="Q1242" s="264">
        <f t="shared" si="564"/>
        <v>11.189</v>
      </c>
      <c r="R1242" s="264">
        <f t="shared" si="565"/>
        <v>11.809999999999999</v>
      </c>
      <c r="S1242" s="264">
        <f t="shared" si="566"/>
        <v>12.155999999999999</v>
      </c>
      <c r="T1242" s="264">
        <f t="shared" si="567"/>
        <v>12.712</v>
      </c>
      <c r="U1242" s="264">
        <f t="shared" si="568"/>
        <v>13.105</v>
      </c>
      <c r="V1242" s="264">
        <f t="shared" si="569"/>
        <v>13.712499999999999</v>
      </c>
      <c r="W1242" s="264">
        <f t="shared" si="570"/>
        <v>14.938500000000001</v>
      </c>
      <c r="X1242" s="264">
        <f t="shared" si="571"/>
        <v>16.299999999999997</v>
      </c>
      <c r="Y1242" s="264">
        <f t="shared" si="572"/>
        <v>17.092500000000001</v>
      </c>
      <c r="Z1242" s="264">
        <f t="shared" si="573"/>
        <v>17.655999999999999</v>
      </c>
      <c r="AA1242" s="264">
        <f t="shared" si="574"/>
        <v>18.534500000000001</v>
      </c>
      <c r="AB1242" s="264">
        <f t="shared" si="575"/>
        <v>19.134</v>
      </c>
      <c r="AC1242" s="264">
        <f t="shared" si="576"/>
        <v>20.331499999999998</v>
      </c>
      <c r="AD1242" s="264">
        <f t="shared" si="577"/>
        <v>22.608499999999999</v>
      </c>
      <c r="AF1242" s="266">
        <v>1240</v>
      </c>
      <c r="AG1242" s="266">
        <v>-8.7400000000000005E-2</v>
      </c>
      <c r="AH1242" s="266">
        <v>15.137700000000001</v>
      </c>
      <c r="AI1242" s="266">
        <v>0.1236</v>
      </c>
      <c r="AJ1242" s="266">
        <v>10.397</v>
      </c>
      <c r="AK1242" s="266">
        <v>11.395</v>
      </c>
      <c r="AL1242" s="266">
        <v>12.026</v>
      </c>
      <c r="AM1242" s="266">
        <v>12.375</v>
      </c>
      <c r="AN1242" s="266">
        <v>12.933999999999999</v>
      </c>
      <c r="AO1242" s="266">
        <v>13.327</v>
      </c>
      <c r="AP1242" s="266">
        <v>13.930999999999999</v>
      </c>
      <c r="AQ1242" s="266">
        <v>15.138</v>
      </c>
      <c r="AR1242" s="266">
        <v>16.459</v>
      </c>
      <c r="AS1242" s="266">
        <v>17.219000000000001</v>
      </c>
      <c r="AT1242" s="266">
        <v>17.754999999999999</v>
      </c>
      <c r="AU1242" s="266">
        <v>18.584</v>
      </c>
      <c r="AV1242" s="266">
        <v>19.145</v>
      </c>
      <c r="AW1242" s="266">
        <v>20.254999999999999</v>
      </c>
      <c r="AX1242" s="266">
        <v>22.324000000000002</v>
      </c>
      <c r="BA1242" s="372">
        <v>1240</v>
      </c>
      <c r="BB1242" s="372">
        <v>-0.32669999999999999</v>
      </c>
      <c r="BC1242" s="372">
        <v>14.738799999999999</v>
      </c>
      <c r="BD1242" s="372">
        <v>0.13272</v>
      </c>
      <c r="BE1242" s="372">
        <v>10.029999999999999</v>
      </c>
      <c r="BF1242" s="372">
        <v>10.983000000000001</v>
      </c>
      <c r="BG1242" s="372">
        <v>11.593999999999999</v>
      </c>
      <c r="BH1242" s="372">
        <v>11.936999999999999</v>
      </c>
      <c r="BI1242" s="372">
        <v>12.49</v>
      </c>
      <c r="BJ1242" s="372">
        <v>12.882999999999999</v>
      </c>
      <c r="BK1242" s="372">
        <v>13.494</v>
      </c>
      <c r="BL1242" s="372">
        <v>14.739000000000001</v>
      </c>
      <c r="BM1242" s="372">
        <v>16.140999999999998</v>
      </c>
      <c r="BN1242" s="372">
        <v>16.966000000000001</v>
      </c>
      <c r="BO1242" s="372">
        <v>17.556999999999999</v>
      </c>
      <c r="BP1242" s="372">
        <v>18.484999999999999</v>
      </c>
      <c r="BQ1242" s="372">
        <v>19.123000000000001</v>
      </c>
      <c r="BR1242" s="372">
        <v>20.408000000000001</v>
      </c>
      <c r="BS1242" s="372">
        <v>22.893000000000001</v>
      </c>
    </row>
    <row r="1243" spans="1:71" x14ac:dyDescent="0.2">
      <c r="A1243" s="265">
        <f t="shared" si="578"/>
        <v>14.943999999999999</v>
      </c>
      <c r="B1243" s="265">
        <f t="shared" si="579"/>
        <v>13.717500000000001</v>
      </c>
      <c r="C1243" s="265">
        <f t="shared" si="556"/>
        <v>16.3065</v>
      </c>
      <c r="D1243" s="265">
        <f t="shared" si="580"/>
        <v>1241</v>
      </c>
      <c r="E1243" s="373">
        <f t="shared" si="581"/>
        <v>40.772073921971256</v>
      </c>
      <c r="F1243" s="373">
        <f t="shared" si="582"/>
        <v>3.3976728268309375</v>
      </c>
      <c r="G1243" s="373">
        <f t="shared" si="583"/>
        <v>49.772073921971256</v>
      </c>
      <c r="H1243" s="374">
        <f t="shared" si="584"/>
        <v>0.99885240984276857</v>
      </c>
      <c r="I1243" s="374">
        <f t="shared" si="557"/>
        <v>0.98146909826600059</v>
      </c>
      <c r="J1243" s="374">
        <f t="shared" si="558"/>
        <v>0.98354870215517465</v>
      </c>
      <c r="K1243" s="265" cm="1">
        <f t="array" ref="K1243">$G1243^gamma_drug4/($G1243^gamma_drug4+(AGE_50_drug4+9)^gamma_drug4)</f>
        <v>1</v>
      </c>
      <c r="L1243" s="264">
        <f t="shared" si="559"/>
        <v>1241</v>
      </c>
      <c r="M1243" s="264">
        <f t="shared" si="560"/>
        <v>-0.20710000000000001</v>
      </c>
      <c r="N1243" s="264">
        <f t="shared" si="561"/>
        <v>14.944050000000001</v>
      </c>
      <c r="O1243" s="264">
        <f t="shared" si="562"/>
        <v>0.12818499999999999</v>
      </c>
      <c r="P1243" s="264">
        <f t="shared" si="563"/>
        <v>10.2165</v>
      </c>
      <c r="Q1243" s="264">
        <f t="shared" si="564"/>
        <v>11.193</v>
      </c>
      <c r="R1243" s="264">
        <f t="shared" si="565"/>
        <v>11.814499999999999</v>
      </c>
      <c r="S1243" s="264">
        <f t="shared" si="566"/>
        <v>12.16</v>
      </c>
      <c r="T1243" s="264">
        <f t="shared" si="567"/>
        <v>12.716999999999999</v>
      </c>
      <c r="U1243" s="264">
        <f t="shared" si="568"/>
        <v>13.11</v>
      </c>
      <c r="V1243" s="264">
        <f t="shared" si="569"/>
        <v>13.717500000000001</v>
      </c>
      <c r="W1243" s="264">
        <f t="shared" si="570"/>
        <v>14.943999999999999</v>
      </c>
      <c r="X1243" s="264">
        <f t="shared" si="571"/>
        <v>16.3065</v>
      </c>
      <c r="Y1243" s="264">
        <f t="shared" si="572"/>
        <v>17.100000000000001</v>
      </c>
      <c r="Z1243" s="264">
        <f t="shared" si="573"/>
        <v>17.663499999999999</v>
      </c>
      <c r="AA1243" s="264">
        <f t="shared" si="574"/>
        <v>18.542999999999999</v>
      </c>
      <c r="AB1243" s="264">
        <f t="shared" si="575"/>
        <v>19.142499999999998</v>
      </c>
      <c r="AC1243" s="264">
        <f t="shared" si="576"/>
        <v>20.340499999999999</v>
      </c>
      <c r="AD1243" s="264">
        <f t="shared" si="577"/>
        <v>22.619500000000002</v>
      </c>
      <c r="AF1243" s="266">
        <v>1241</v>
      </c>
      <c r="AG1243" s="266">
        <v>-8.7499999999999994E-2</v>
      </c>
      <c r="AH1243" s="266">
        <v>15.1432</v>
      </c>
      <c r="AI1243" s="266">
        <v>0.12361999999999999</v>
      </c>
      <c r="AJ1243" s="266">
        <v>10.4</v>
      </c>
      <c r="AK1243" s="266">
        <v>11.398999999999999</v>
      </c>
      <c r="AL1243" s="266">
        <v>12.03</v>
      </c>
      <c r="AM1243" s="266">
        <v>12.379</v>
      </c>
      <c r="AN1243" s="266">
        <v>12.939</v>
      </c>
      <c r="AO1243" s="266">
        <v>13.332000000000001</v>
      </c>
      <c r="AP1243" s="266">
        <v>13.936</v>
      </c>
      <c r="AQ1243" s="266">
        <v>15.143000000000001</v>
      </c>
      <c r="AR1243" s="266">
        <v>16.465</v>
      </c>
      <c r="AS1243" s="266">
        <v>17.225999999999999</v>
      </c>
      <c r="AT1243" s="266">
        <v>17.762</v>
      </c>
      <c r="AU1243" s="266">
        <v>18.591999999999999</v>
      </c>
      <c r="AV1243" s="266">
        <v>19.152999999999999</v>
      </c>
      <c r="AW1243" s="266">
        <v>20.263000000000002</v>
      </c>
      <c r="AX1243" s="266">
        <v>22.334</v>
      </c>
      <c r="BA1243" s="372">
        <v>1241</v>
      </c>
      <c r="BB1243" s="372">
        <v>-0.32669999999999999</v>
      </c>
      <c r="BC1243" s="372">
        <v>14.744899999999999</v>
      </c>
      <c r="BD1243" s="372">
        <v>0.13275000000000001</v>
      </c>
      <c r="BE1243" s="372">
        <v>10.032999999999999</v>
      </c>
      <c r="BF1243" s="372">
        <v>10.987</v>
      </c>
      <c r="BG1243" s="372">
        <v>11.599</v>
      </c>
      <c r="BH1243" s="372">
        <v>11.941000000000001</v>
      </c>
      <c r="BI1243" s="372">
        <v>12.494999999999999</v>
      </c>
      <c r="BJ1243" s="372">
        <v>12.888</v>
      </c>
      <c r="BK1243" s="372">
        <v>13.499000000000001</v>
      </c>
      <c r="BL1243" s="372">
        <v>14.744999999999999</v>
      </c>
      <c r="BM1243" s="372">
        <v>16.148</v>
      </c>
      <c r="BN1243" s="372">
        <v>16.974</v>
      </c>
      <c r="BO1243" s="372">
        <v>17.565000000000001</v>
      </c>
      <c r="BP1243" s="372">
        <v>18.494</v>
      </c>
      <c r="BQ1243" s="372">
        <v>19.132000000000001</v>
      </c>
      <c r="BR1243" s="372">
        <v>20.417999999999999</v>
      </c>
      <c r="BS1243" s="372">
        <v>22.905000000000001</v>
      </c>
    </row>
    <row r="1244" spans="1:71" x14ac:dyDescent="0.2">
      <c r="A1244" s="265">
        <f t="shared" si="578"/>
        <v>14.95</v>
      </c>
      <c r="B1244" s="265">
        <f t="shared" si="579"/>
        <v>13.723000000000001</v>
      </c>
      <c r="C1244" s="265">
        <f t="shared" si="556"/>
        <v>16.313000000000002</v>
      </c>
      <c r="D1244" s="265">
        <f t="shared" si="580"/>
        <v>1242</v>
      </c>
      <c r="E1244" s="373">
        <f t="shared" si="581"/>
        <v>40.804928131416837</v>
      </c>
      <c r="F1244" s="373">
        <f t="shared" si="582"/>
        <v>3.40041067761807</v>
      </c>
      <c r="G1244" s="373">
        <f t="shared" si="583"/>
        <v>49.804928131416837</v>
      </c>
      <c r="H1244" s="374">
        <f t="shared" si="584"/>
        <v>0.99885569546512465</v>
      </c>
      <c r="I1244" s="374">
        <f t="shared" si="557"/>
        <v>0.98150530801132252</v>
      </c>
      <c r="J1244" s="374">
        <f t="shared" si="558"/>
        <v>0.98357643989787946</v>
      </c>
      <c r="K1244" s="265" cm="1">
        <f t="array" ref="K1244">$G1244^gamma_drug4/($G1244^gamma_drug4+(AGE_50_drug4+9)^gamma_drug4)</f>
        <v>1</v>
      </c>
      <c r="L1244" s="264">
        <f t="shared" si="559"/>
        <v>1242</v>
      </c>
      <c r="M1244" s="264">
        <f t="shared" si="560"/>
        <v>-0.2072</v>
      </c>
      <c r="N1244" s="264">
        <f t="shared" si="561"/>
        <v>14.94985</v>
      </c>
      <c r="O1244" s="264">
        <f t="shared" si="562"/>
        <v>0.12820500000000001</v>
      </c>
      <c r="P1244" s="264">
        <f t="shared" si="563"/>
        <v>10.220000000000001</v>
      </c>
      <c r="Q1244" s="264">
        <f t="shared" si="564"/>
        <v>11.196999999999999</v>
      </c>
      <c r="R1244" s="264">
        <f t="shared" si="565"/>
        <v>11.8185</v>
      </c>
      <c r="S1244" s="264">
        <f t="shared" si="566"/>
        <v>12.164</v>
      </c>
      <c r="T1244" s="264">
        <f t="shared" si="567"/>
        <v>12.721499999999999</v>
      </c>
      <c r="U1244" s="264">
        <f t="shared" si="568"/>
        <v>13.1145</v>
      </c>
      <c r="V1244" s="264">
        <f t="shared" si="569"/>
        <v>13.723000000000001</v>
      </c>
      <c r="W1244" s="264">
        <f t="shared" si="570"/>
        <v>14.95</v>
      </c>
      <c r="X1244" s="264">
        <f t="shared" si="571"/>
        <v>16.313000000000002</v>
      </c>
      <c r="Y1244" s="264">
        <f t="shared" si="572"/>
        <v>17.1065</v>
      </c>
      <c r="Z1244" s="264">
        <f t="shared" si="573"/>
        <v>17.670999999999999</v>
      </c>
      <c r="AA1244" s="264">
        <f t="shared" si="574"/>
        <v>18.5505</v>
      </c>
      <c r="AB1244" s="264">
        <f t="shared" si="575"/>
        <v>19.150500000000001</v>
      </c>
      <c r="AC1244" s="264">
        <f t="shared" si="576"/>
        <v>20.349499999999999</v>
      </c>
      <c r="AD1244" s="264">
        <f t="shared" si="577"/>
        <v>22.630000000000003</v>
      </c>
      <c r="AF1244" s="266">
        <v>1242</v>
      </c>
      <c r="AG1244" s="266">
        <v>-8.7599999999999997E-2</v>
      </c>
      <c r="AH1244" s="266">
        <v>15.1487</v>
      </c>
      <c r="AI1244" s="266">
        <v>0.12363</v>
      </c>
      <c r="AJ1244" s="266">
        <v>10.403</v>
      </c>
      <c r="AK1244" s="266">
        <v>11.403</v>
      </c>
      <c r="AL1244" s="266">
        <v>12.034000000000001</v>
      </c>
      <c r="AM1244" s="266">
        <v>12.382999999999999</v>
      </c>
      <c r="AN1244" s="266">
        <v>12.943</v>
      </c>
      <c r="AO1244" s="266">
        <v>13.336</v>
      </c>
      <c r="AP1244" s="266">
        <v>13.941000000000001</v>
      </c>
      <c r="AQ1244" s="266">
        <v>15.148999999999999</v>
      </c>
      <c r="AR1244" s="266">
        <v>16.471</v>
      </c>
      <c r="AS1244" s="266">
        <v>17.231999999999999</v>
      </c>
      <c r="AT1244" s="266">
        <v>17.768999999999998</v>
      </c>
      <c r="AU1244" s="266">
        <v>18.599</v>
      </c>
      <c r="AV1244" s="266">
        <v>19.16</v>
      </c>
      <c r="AW1244" s="266">
        <v>20.271000000000001</v>
      </c>
      <c r="AX1244" s="266">
        <v>22.343</v>
      </c>
      <c r="BA1244" s="372">
        <v>1242</v>
      </c>
      <c r="BB1244" s="372">
        <v>-0.32679999999999998</v>
      </c>
      <c r="BC1244" s="372">
        <v>14.750999999999999</v>
      </c>
      <c r="BD1244" s="372">
        <v>0.13278000000000001</v>
      </c>
      <c r="BE1244" s="372">
        <v>10.037000000000001</v>
      </c>
      <c r="BF1244" s="372">
        <v>10.991</v>
      </c>
      <c r="BG1244" s="372">
        <v>11.603</v>
      </c>
      <c r="BH1244" s="372">
        <v>11.945</v>
      </c>
      <c r="BI1244" s="372">
        <v>12.5</v>
      </c>
      <c r="BJ1244" s="372">
        <v>12.893000000000001</v>
      </c>
      <c r="BK1244" s="372">
        <v>13.505000000000001</v>
      </c>
      <c r="BL1244" s="372">
        <v>14.750999999999999</v>
      </c>
      <c r="BM1244" s="372">
        <v>16.155000000000001</v>
      </c>
      <c r="BN1244" s="372">
        <v>16.981000000000002</v>
      </c>
      <c r="BO1244" s="372">
        <v>17.573</v>
      </c>
      <c r="BP1244" s="372">
        <v>18.501999999999999</v>
      </c>
      <c r="BQ1244" s="372">
        <v>19.140999999999998</v>
      </c>
      <c r="BR1244" s="372">
        <v>20.428000000000001</v>
      </c>
      <c r="BS1244" s="372">
        <v>22.917000000000002</v>
      </c>
    </row>
    <row r="1245" spans="1:71" x14ac:dyDescent="0.2">
      <c r="A1245" s="265">
        <f t="shared" si="578"/>
        <v>14.955500000000001</v>
      </c>
      <c r="B1245" s="265">
        <f t="shared" si="579"/>
        <v>13.728</v>
      </c>
      <c r="C1245" s="265">
        <f t="shared" si="556"/>
        <v>16.319499999999998</v>
      </c>
      <c r="D1245" s="265">
        <f t="shared" si="580"/>
        <v>1243</v>
      </c>
      <c r="E1245" s="373">
        <f t="shared" si="581"/>
        <v>40.837782340862425</v>
      </c>
      <c r="F1245" s="373">
        <f t="shared" si="582"/>
        <v>3.4031485284052021</v>
      </c>
      <c r="G1245" s="373">
        <f t="shared" si="583"/>
        <v>49.837782340862425</v>
      </c>
      <c r="H1245" s="374">
        <f t="shared" si="584"/>
        <v>0.99885896953389897</v>
      </c>
      <c r="I1245" s="374">
        <f t="shared" si="557"/>
        <v>0.98154142452323856</v>
      </c>
      <c r="J1245" s="374">
        <f t="shared" si="558"/>
        <v>0.98360411340700138</v>
      </c>
      <c r="K1245" s="265" cm="1">
        <f t="array" ref="K1245">$G1245^gamma_drug4/($G1245^gamma_drug4+(AGE_50_drug4+9)^gamma_drug4)</f>
        <v>1</v>
      </c>
      <c r="L1245" s="264">
        <f t="shared" si="559"/>
        <v>1243</v>
      </c>
      <c r="M1245" s="264">
        <f t="shared" si="560"/>
        <v>-0.20724999999999999</v>
      </c>
      <c r="N1245" s="264">
        <f t="shared" si="561"/>
        <v>14.955649999999999</v>
      </c>
      <c r="O1245" s="264">
        <f t="shared" si="562"/>
        <v>0.12822500000000001</v>
      </c>
      <c r="P1245" s="264">
        <f t="shared" si="563"/>
        <v>10.2235</v>
      </c>
      <c r="Q1245" s="264">
        <f t="shared" si="564"/>
        <v>11.201000000000001</v>
      </c>
      <c r="R1245" s="264">
        <f t="shared" si="565"/>
        <v>11.8225</v>
      </c>
      <c r="S1245" s="264">
        <f t="shared" si="566"/>
        <v>12.1685</v>
      </c>
      <c r="T1245" s="264">
        <f t="shared" si="567"/>
        <v>12.726500000000001</v>
      </c>
      <c r="U1245" s="264">
        <f t="shared" si="568"/>
        <v>13.119499999999999</v>
      </c>
      <c r="V1245" s="264">
        <f t="shared" si="569"/>
        <v>13.728</v>
      </c>
      <c r="W1245" s="264">
        <f t="shared" si="570"/>
        <v>14.955500000000001</v>
      </c>
      <c r="X1245" s="264">
        <f t="shared" si="571"/>
        <v>16.319499999999998</v>
      </c>
      <c r="Y1245" s="264">
        <f t="shared" si="572"/>
        <v>17.114000000000001</v>
      </c>
      <c r="Z1245" s="264">
        <f t="shared" si="573"/>
        <v>17.6785</v>
      </c>
      <c r="AA1245" s="264">
        <f t="shared" si="574"/>
        <v>18.558500000000002</v>
      </c>
      <c r="AB1245" s="264">
        <f t="shared" si="575"/>
        <v>19.158999999999999</v>
      </c>
      <c r="AC1245" s="264">
        <f t="shared" si="576"/>
        <v>20.359000000000002</v>
      </c>
      <c r="AD1245" s="264">
        <f t="shared" si="577"/>
        <v>22.64</v>
      </c>
      <c r="AF1245" s="266">
        <v>1243</v>
      </c>
      <c r="AG1245" s="266">
        <v>-8.77E-2</v>
      </c>
      <c r="AH1245" s="266">
        <v>15.154199999999999</v>
      </c>
      <c r="AI1245" s="266">
        <v>0.12365</v>
      </c>
      <c r="AJ1245" s="266">
        <v>10.407</v>
      </c>
      <c r="AK1245" s="266">
        <v>11.407</v>
      </c>
      <c r="AL1245" s="266">
        <v>12.038</v>
      </c>
      <c r="AM1245" s="266">
        <v>12.387</v>
      </c>
      <c r="AN1245" s="266">
        <v>12.948</v>
      </c>
      <c r="AO1245" s="266">
        <v>13.340999999999999</v>
      </c>
      <c r="AP1245" s="266">
        <v>13.946</v>
      </c>
      <c r="AQ1245" s="266">
        <v>15.154</v>
      </c>
      <c r="AR1245" s="266">
        <v>16.477</v>
      </c>
      <c r="AS1245" s="266">
        <v>17.239000000000001</v>
      </c>
      <c r="AT1245" s="266">
        <v>17.776</v>
      </c>
      <c r="AU1245" s="266">
        <v>18.606000000000002</v>
      </c>
      <c r="AV1245" s="266">
        <v>19.167999999999999</v>
      </c>
      <c r="AW1245" s="266">
        <v>20.28</v>
      </c>
      <c r="AX1245" s="266">
        <v>22.352</v>
      </c>
      <c r="BA1245" s="372">
        <v>1243</v>
      </c>
      <c r="BB1245" s="372">
        <v>-0.32679999999999998</v>
      </c>
      <c r="BC1245" s="372">
        <v>14.757099999999999</v>
      </c>
      <c r="BD1245" s="372">
        <v>0.1328</v>
      </c>
      <c r="BE1245" s="372">
        <v>10.039999999999999</v>
      </c>
      <c r="BF1245" s="372">
        <v>10.994999999999999</v>
      </c>
      <c r="BG1245" s="372">
        <v>11.606999999999999</v>
      </c>
      <c r="BH1245" s="372">
        <v>11.95</v>
      </c>
      <c r="BI1245" s="372">
        <v>12.505000000000001</v>
      </c>
      <c r="BJ1245" s="372">
        <v>12.898</v>
      </c>
      <c r="BK1245" s="372">
        <v>13.51</v>
      </c>
      <c r="BL1245" s="372">
        <v>14.757</v>
      </c>
      <c r="BM1245" s="372">
        <v>16.161999999999999</v>
      </c>
      <c r="BN1245" s="372">
        <v>16.989000000000001</v>
      </c>
      <c r="BO1245" s="372">
        <v>17.581</v>
      </c>
      <c r="BP1245" s="372">
        <v>18.510999999999999</v>
      </c>
      <c r="BQ1245" s="372">
        <v>19.149999999999999</v>
      </c>
      <c r="BR1245" s="372">
        <v>20.437999999999999</v>
      </c>
      <c r="BS1245" s="372">
        <v>22.928000000000001</v>
      </c>
    </row>
    <row r="1246" spans="1:71" x14ac:dyDescent="0.2">
      <c r="A1246" s="265">
        <f t="shared" si="578"/>
        <v>14.961500000000001</v>
      </c>
      <c r="B1246" s="265">
        <f t="shared" si="579"/>
        <v>13.733000000000001</v>
      </c>
      <c r="C1246" s="265">
        <f t="shared" si="556"/>
        <v>16.326000000000001</v>
      </c>
      <c r="D1246" s="265">
        <f t="shared" si="580"/>
        <v>1244</v>
      </c>
      <c r="E1246" s="373">
        <f t="shared" si="581"/>
        <v>40.870636550308006</v>
      </c>
      <c r="F1246" s="373">
        <f t="shared" si="582"/>
        <v>3.4058863791923342</v>
      </c>
      <c r="G1246" s="373">
        <f t="shared" si="583"/>
        <v>49.870636550308006</v>
      </c>
      <c r="H1246" s="374">
        <f t="shared" si="584"/>
        <v>0.99886223209723357</v>
      </c>
      <c r="I1246" s="374">
        <f t="shared" si="557"/>
        <v>0.98157744809785163</v>
      </c>
      <c r="J1246" s="374">
        <f t="shared" si="558"/>
        <v>0.9836317228708672</v>
      </c>
      <c r="K1246" s="265" cm="1">
        <f t="array" ref="K1246">$G1246^gamma_drug4/($G1246^gamma_drug4+(AGE_50_drug4+9)^gamma_drug4)</f>
        <v>1</v>
      </c>
      <c r="L1246" s="264">
        <f t="shared" si="559"/>
        <v>1244</v>
      </c>
      <c r="M1246" s="264">
        <f t="shared" si="560"/>
        <v>-0.20734999999999998</v>
      </c>
      <c r="N1246" s="264">
        <f t="shared" si="561"/>
        <v>14.961399999999999</v>
      </c>
      <c r="O1246" s="264">
        <f t="shared" si="562"/>
        <v>0.12825</v>
      </c>
      <c r="P1246" s="264">
        <f t="shared" si="563"/>
        <v>10.227</v>
      </c>
      <c r="Q1246" s="264">
        <f t="shared" si="564"/>
        <v>11.204000000000001</v>
      </c>
      <c r="R1246" s="264">
        <f t="shared" si="565"/>
        <v>11.826499999999999</v>
      </c>
      <c r="S1246" s="264">
        <f t="shared" si="566"/>
        <v>12.173</v>
      </c>
      <c r="T1246" s="264">
        <f t="shared" si="567"/>
        <v>12.730499999999999</v>
      </c>
      <c r="U1246" s="264">
        <f t="shared" si="568"/>
        <v>13.124000000000001</v>
      </c>
      <c r="V1246" s="264">
        <f t="shared" si="569"/>
        <v>13.733000000000001</v>
      </c>
      <c r="W1246" s="264">
        <f t="shared" si="570"/>
        <v>14.961500000000001</v>
      </c>
      <c r="X1246" s="264">
        <f t="shared" si="571"/>
        <v>16.326000000000001</v>
      </c>
      <c r="Y1246" s="264">
        <f t="shared" si="572"/>
        <v>17.1205</v>
      </c>
      <c r="Z1246" s="264">
        <f t="shared" si="573"/>
        <v>17.686</v>
      </c>
      <c r="AA1246" s="264">
        <f t="shared" si="574"/>
        <v>18.566499999999998</v>
      </c>
      <c r="AB1246" s="264">
        <f t="shared" si="575"/>
        <v>19.167499999999997</v>
      </c>
      <c r="AC1246" s="264">
        <f t="shared" si="576"/>
        <v>20.368000000000002</v>
      </c>
      <c r="AD1246" s="264">
        <f t="shared" si="577"/>
        <v>22.651</v>
      </c>
      <c r="AF1246" s="266">
        <v>1244</v>
      </c>
      <c r="AG1246" s="266">
        <v>-8.7900000000000006E-2</v>
      </c>
      <c r="AH1246" s="266">
        <v>15.159599999999999</v>
      </c>
      <c r="AI1246" s="266">
        <v>0.12367</v>
      </c>
      <c r="AJ1246" s="266">
        <v>10.41</v>
      </c>
      <c r="AK1246" s="266">
        <v>11.41</v>
      </c>
      <c r="AL1246" s="266">
        <v>12.042</v>
      </c>
      <c r="AM1246" s="266">
        <v>12.391999999999999</v>
      </c>
      <c r="AN1246" s="266">
        <v>12.952</v>
      </c>
      <c r="AO1246" s="266">
        <v>13.345000000000001</v>
      </c>
      <c r="AP1246" s="266">
        <v>13.951000000000001</v>
      </c>
      <c r="AQ1246" s="266">
        <v>15.16</v>
      </c>
      <c r="AR1246" s="266">
        <v>16.483000000000001</v>
      </c>
      <c r="AS1246" s="266">
        <v>17.245000000000001</v>
      </c>
      <c r="AT1246" s="266">
        <v>17.783000000000001</v>
      </c>
      <c r="AU1246" s="266">
        <v>18.614000000000001</v>
      </c>
      <c r="AV1246" s="266">
        <v>19.175999999999998</v>
      </c>
      <c r="AW1246" s="266">
        <v>20.288</v>
      </c>
      <c r="AX1246" s="266">
        <v>22.361999999999998</v>
      </c>
      <c r="BA1246" s="372">
        <v>1244</v>
      </c>
      <c r="BB1246" s="372">
        <v>-0.32679999999999998</v>
      </c>
      <c r="BC1246" s="372">
        <v>14.763199999999999</v>
      </c>
      <c r="BD1246" s="372">
        <v>0.13283</v>
      </c>
      <c r="BE1246" s="372">
        <v>10.044</v>
      </c>
      <c r="BF1246" s="372">
        <v>10.997999999999999</v>
      </c>
      <c r="BG1246" s="372">
        <v>11.611000000000001</v>
      </c>
      <c r="BH1246" s="372">
        <v>11.954000000000001</v>
      </c>
      <c r="BI1246" s="372">
        <v>12.509</v>
      </c>
      <c r="BJ1246" s="372">
        <v>12.903</v>
      </c>
      <c r="BK1246" s="372">
        <v>13.515000000000001</v>
      </c>
      <c r="BL1246" s="372">
        <v>14.763</v>
      </c>
      <c r="BM1246" s="372">
        <v>16.169</v>
      </c>
      <c r="BN1246" s="372">
        <v>16.995999999999999</v>
      </c>
      <c r="BO1246" s="372">
        <v>17.588999999999999</v>
      </c>
      <c r="BP1246" s="372">
        <v>18.518999999999998</v>
      </c>
      <c r="BQ1246" s="372">
        <v>19.158999999999999</v>
      </c>
      <c r="BR1246" s="372">
        <v>20.448</v>
      </c>
      <c r="BS1246" s="372">
        <v>22.94</v>
      </c>
    </row>
    <row r="1247" spans="1:71" x14ac:dyDescent="0.2">
      <c r="A1247" s="265">
        <f t="shared" si="578"/>
        <v>14.966999999999999</v>
      </c>
      <c r="B1247" s="265">
        <f t="shared" si="579"/>
        <v>13.7385</v>
      </c>
      <c r="C1247" s="265">
        <f t="shared" si="556"/>
        <v>16.332999999999998</v>
      </c>
      <c r="D1247" s="265">
        <f t="shared" si="580"/>
        <v>1245</v>
      </c>
      <c r="E1247" s="373">
        <f t="shared" si="581"/>
        <v>40.903490759753595</v>
      </c>
      <c r="F1247" s="373">
        <f t="shared" si="582"/>
        <v>3.4086242299794662</v>
      </c>
      <c r="G1247" s="373">
        <f t="shared" si="583"/>
        <v>49.903490759753595</v>
      </c>
      <c r="H1247" s="374">
        <f t="shared" si="584"/>
        <v>0.9988654832030387</v>
      </c>
      <c r="I1247" s="374">
        <f t="shared" si="557"/>
        <v>0.98161337903015344</v>
      </c>
      <c r="J1247" s="374">
        <f t="shared" si="558"/>
        <v>0.98365926847713858</v>
      </c>
      <c r="K1247" s="265" cm="1">
        <f t="array" ref="K1247">$G1247^gamma_drug4/($G1247^gamma_drug4+(AGE_50_drug4+9)^gamma_drug4)</f>
        <v>1</v>
      </c>
      <c r="L1247" s="264">
        <f t="shared" si="559"/>
        <v>1245</v>
      </c>
      <c r="M1247" s="264">
        <f t="shared" si="560"/>
        <v>-0.20745000000000002</v>
      </c>
      <c r="N1247" s="264">
        <f t="shared" si="561"/>
        <v>14.9672</v>
      </c>
      <c r="O1247" s="264">
        <f t="shared" si="562"/>
        <v>0.12827</v>
      </c>
      <c r="P1247" s="264">
        <f t="shared" si="563"/>
        <v>10.23</v>
      </c>
      <c r="Q1247" s="264">
        <f t="shared" si="564"/>
        <v>11.208</v>
      </c>
      <c r="R1247" s="264">
        <f t="shared" si="565"/>
        <v>11.831</v>
      </c>
      <c r="S1247" s="264">
        <f t="shared" si="566"/>
        <v>12.1775</v>
      </c>
      <c r="T1247" s="264">
        <f t="shared" si="567"/>
        <v>12.734999999999999</v>
      </c>
      <c r="U1247" s="264">
        <f t="shared" si="568"/>
        <v>13.129</v>
      </c>
      <c r="V1247" s="264">
        <f t="shared" si="569"/>
        <v>13.7385</v>
      </c>
      <c r="W1247" s="264">
        <f t="shared" si="570"/>
        <v>14.966999999999999</v>
      </c>
      <c r="X1247" s="264">
        <f t="shared" si="571"/>
        <v>16.332999999999998</v>
      </c>
      <c r="Y1247" s="264">
        <f t="shared" si="572"/>
        <v>17.128</v>
      </c>
      <c r="Z1247" s="264">
        <f t="shared" si="573"/>
        <v>17.6935</v>
      </c>
      <c r="AA1247" s="264">
        <f t="shared" si="574"/>
        <v>18.5745</v>
      </c>
      <c r="AB1247" s="264">
        <f t="shared" si="575"/>
        <v>19.1755</v>
      </c>
      <c r="AC1247" s="264">
        <f t="shared" si="576"/>
        <v>20.376999999999999</v>
      </c>
      <c r="AD1247" s="264">
        <f t="shared" si="577"/>
        <v>22.6615</v>
      </c>
      <c r="AF1247" s="266">
        <v>1245</v>
      </c>
      <c r="AG1247" s="266">
        <v>-8.7999999999999995E-2</v>
      </c>
      <c r="AH1247" s="266">
        <v>15.165100000000001</v>
      </c>
      <c r="AI1247" s="266">
        <v>0.12368</v>
      </c>
      <c r="AJ1247" s="266">
        <v>10.413</v>
      </c>
      <c r="AK1247" s="266">
        <v>11.414</v>
      </c>
      <c r="AL1247" s="266">
        <v>12.045999999999999</v>
      </c>
      <c r="AM1247" s="266">
        <v>12.396000000000001</v>
      </c>
      <c r="AN1247" s="266">
        <v>12.956</v>
      </c>
      <c r="AO1247" s="266">
        <v>13.35</v>
      </c>
      <c r="AP1247" s="266">
        <v>13.956</v>
      </c>
      <c r="AQ1247" s="266">
        <v>15.164999999999999</v>
      </c>
      <c r="AR1247" s="266">
        <v>16.489999999999998</v>
      </c>
      <c r="AS1247" s="266">
        <v>17.251999999999999</v>
      </c>
      <c r="AT1247" s="266">
        <v>17.79</v>
      </c>
      <c r="AU1247" s="266">
        <v>18.620999999999999</v>
      </c>
      <c r="AV1247" s="266">
        <v>19.183</v>
      </c>
      <c r="AW1247" s="266">
        <v>20.295999999999999</v>
      </c>
      <c r="AX1247" s="266">
        <v>22.370999999999999</v>
      </c>
      <c r="BA1247" s="372">
        <v>1245</v>
      </c>
      <c r="BB1247" s="372">
        <v>-0.32690000000000002</v>
      </c>
      <c r="BC1247" s="372">
        <v>14.769299999999999</v>
      </c>
      <c r="BD1247" s="372">
        <v>0.13286000000000001</v>
      </c>
      <c r="BE1247" s="372">
        <v>10.047000000000001</v>
      </c>
      <c r="BF1247" s="372">
        <v>11.002000000000001</v>
      </c>
      <c r="BG1247" s="372">
        <v>11.616</v>
      </c>
      <c r="BH1247" s="372">
        <v>11.959</v>
      </c>
      <c r="BI1247" s="372">
        <v>12.513999999999999</v>
      </c>
      <c r="BJ1247" s="372">
        <v>12.907999999999999</v>
      </c>
      <c r="BK1247" s="372">
        <v>13.521000000000001</v>
      </c>
      <c r="BL1247" s="372">
        <v>14.769</v>
      </c>
      <c r="BM1247" s="372">
        <v>16.175999999999998</v>
      </c>
      <c r="BN1247" s="372">
        <v>17.004000000000001</v>
      </c>
      <c r="BO1247" s="372">
        <v>17.597000000000001</v>
      </c>
      <c r="BP1247" s="372">
        <v>18.527999999999999</v>
      </c>
      <c r="BQ1247" s="372">
        <v>19.167999999999999</v>
      </c>
      <c r="BR1247" s="372">
        <v>20.457999999999998</v>
      </c>
      <c r="BS1247" s="372">
        <v>22.952000000000002</v>
      </c>
    </row>
    <row r="1248" spans="1:71" x14ac:dyDescent="0.2">
      <c r="A1248" s="265">
        <f t="shared" si="578"/>
        <v>14.972999999999999</v>
      </c>
      <c r="B1248" s="265">
        <f t="shared" si="579"/>
        <v>13.743</v>
      </c>
      <c r="C1248" s="265">
        <f t="shared" si="556"/>
        <v>16.338999999999999</v>
      </c>
      <c r="D1248" s="265">
        <f t="shared" si="580"/>
        <v>1246</v>
      </c>
      <c r="E1248" s="373">
        <f t="shared" si="581"/>
        <v>40.936344969199176</v>
      </c>
      <c r="F1248" s="373">
        <f t="shared" si="582"/>
        <v>3.4113620807665983</v>
      </c>
      <c r="G1248" s="373">
        <f t="shared" si="583"/>
        <v>49.936344969199176</v>
      </c>
      <c r="H1248" s="374">
        <f t="shared" si="584"/>
        <v>0.99886872289899431</v>
      </c>
      <c r="I1248" s="374">
        <f t="shared" si="557"/>
        <v>0.98164921761402923</v>
      </c>
      <c r="J1248" s="374">
        <f t="shared" si="558"/>
        <v>0.98368675041281461</v>
      </c>
      <c r="K1248" s="265" cm="1">
        <f t="array" ref="K1248">$G1248^gamma_drug4/($G1248^gamma_drug4+(AGE_50_drug4+9)^gamma_drug4)</f>
        <v>1</v>
      </c>
      <c r="L1248" s="264">
        <f t="shared" si="559"/>
        <v>1246</v>
      </c>
      <c r="M1248" s="264">
        <f t="shared" si="560"/>
        <v>-0.20750000000000002</v>
      </c>
      <c r="N1248" s="264">
        <f t="shared" si="561"/>
        <v>14.972999999999999</v>
      </c>
      <c r="O1248" s="264">
        <f t="shared" si="562"/>
        <v>0.12829000000000002</v>
      </c>
      <c r="P1248" s="264">
        <f t="shared" si="563"/>
        <v>10.234</v>
      </c>
      <c r="Q1248" s="264">
        <f t="shared" si="564"/>
        <v>11.212</v>
      </c>
      <c r="R1248" s="264">
        <f t="shared" si="565"/>
        <v>11.835000000000001</v>
      </c>
      <c r="S1248" s="264">
        <f t="shared" si="566"/>
        <v>12.1815</v>
      </c>
      <c r="T1248" s="264">
        <f t="shared" si="567"/>
        <v>12.74</v>
      </c>
      <c r="U1248" s="264">
        <f t="shared" si="568"/>
        <v>13.134</v>
      </c>
      <c r="V1248" s="264">
        <f t="shared" si="569"/>
        <v>13.743</v>
      </c>
      <c r="W1248" s="264">
        <f t="shared" si="570"/>
        <v>14.972999999999999</v>
      </c>
      <c r="X1248" s="264">
        <f t="shared" si="571"/>
        <v>16.338999999999999</v>
      </c>
      <c r="Y1248" s="264">
        <f t="shared" si="572"/>
        <v>17.134499999999999</v>
      </c>
      <c r="Z1248" s="264">
        <f t="shared" si="573"/>
        <v>17.701000000000001</v>
      </c>
      <c r="AA1248" s="264">
        <f t="shared" si="574"/>
        <v>18.582000000000001</v>
      </c>
      <c r="AB1248" s="264">
        <f t="shared" si="575"/>
        <v>19.183499999999999</v>
      </c>
      <c r="AC1248" s="264">
        <f t="shared" si="576"/>
        <v>20.385999999999999</v>
      </c>
      <c r="AD1248" s="264">
        <f t="shared" si="577"/>
        <v>22.672000000000001</v>
      </c>
      <c r="AF1248" s="266">
        <v>1246</v>
      </c>
      <c r="AG1248" s="266">
        <v>-8.8099999999999998E-2</v>
      </c>
      <c r="AH1248" s="266">
        <v>15.1706</v>
      </c>
      <c r="AI1248" s="266">
        <v>0.1237</v>
      </c>
      <c r="AJ1248" s="266">
        <v>10.417</v>
      </c>
      <c r="AK1248" s="266">
        <v>11.417999999999999</v>
      </c>
      <c r="AL1248" s="266">
        <v>12.05</v>
      </c>
      <c r="AM1248" s="266">
        <v>12.4</v>
      </c>
      <c r="AN1248" s="266">
        <v>12.961</v>
      </c>
      <c r="AO1248" s="266">
        <v>13.355</v>
      </c>
      <c r="AP1248" s="266">
        <v>13.96</v>
      </c>
      <c r="AQ1248" s="266">
        <v>15.170999999999999</v>
      </c>
      <c r="AR1248" s="266">
        <v>16.495999999999999</v>
      </c>
      <c r="AS1248" s="266">
        <v>17.257999999999999</v>
      </c>
      <c r="AT1248" s="266">
        <v>17.797000000000001</v>
      </c>
      <c r="AU1248" s="266">
        <v>18.628</v>
      </c>
      <c r="AV1248" s="266">
        <v>19.190999999999999</v>
      </c>
      <c r="AW1248" s="266">
        <v>20.303999999999998</v>
      </c>
      <c r="AX1248" s="266">
        <v>22.381</v>
      </c>
      <c r="BA1248" s="372">
        <v>1246</v>
      </c>
      <c r="BB1248" s="372">
        <v>-0.32690000000000002</v>
      </c>
      <c r="BC1248" s="372">
        <v>14.775399999999999</v>
      </c>
      <c r="BD1248" s="372">
        <v>0.13288</v>
      </c>
      <c r="BE1248" s="372">
        <v>10.051</v>
      </c>
      <c r="BF1248" s="372">
        <v>11.006</v>
      </c>
      <c r="BG1248" s="372">
        <v>11.62</v>
      </c>
      <c r="BH1248" s="372">
        <v>11.962999999999999</v>
      </c>
      <c r="BI1248" s="372">
        <v>12.519</v>
      </c>
      <c r="BJ1248" s="372">
        <v>12.913</v>
      </c>
      <c r="BK1248" s="372">
        <v>13.526</v>
      </c>
      <c r="BL1248" s="372">
        <v>14.775</v>
      </c>
      <c r="BM1248" s="372">
        <v>16.181999999999999</v>
      </c>
      <c r="BN1248" s="372">
        <v>17.010999999999999</v>
      </c>
      <c r="BO1248" s="372">
        <v>17.605</v>
      </c>
      <c r="BP1248" s="372">
        <v>18.536000000000001</v>
      </c>
      <c r="BQ1248" s="372">
        <v>19.175999999999998</v>
      </c>
      <c r="BR1248" s="372">
        <v>20.468</v>
      </c>
      <c r="BS1248" s="372">
        <v>22.963000000000001</v>
      </c>
    </row>
    <row r="1249" spans="1:71" x14ac:dyDescent="0.2">
      <c r="A1249" s="265">
        <f t="shared" si="578"/>
        <v>14.978999999999999</v>
      </c>
      <c r="B1249" s="265">
        <f t="shared" si="579"/>
        <v>13.7485</v>
      </c>
      <c r="C1249" s="265">
        <f t="shared" si="556"/>
        <v>16.346</v>
      </c>
      <c r="D1249" s="265">
        <f t="shared" si="580"/>
        <v>1247</v>
      </c>
      <c r="E1249" s="373">
        <f t="shared" si="581"/>
        <v>40.969199178644764</v>
      </c>
      <c r="F1249" s="373">
        <f t="shared" si="582"/>
        <v>3.4140999315537304</v>
      </c>
      <c r="G1249" s="373">
        <f t="shared" si="583"/>
        <v>49.969199178644764</v>
      </c>
      <c r="H1249" s="374">
        <f t="shared" si="584"/>
        <v>0.99887195123255113</v>
      </c>
      <c r="I1249" s="374">
        <f t="shared" si="557"/>
        <v>0.98168496414226292</v>
      </c>
      <c r="J1249" s="374">
        <f t="shared" si="558"/>
        <v>0.98371416886423457</v>
      </c>
      <c r="K1249" s="265" cm="1">
        <f t="array" ref="K1249">$G1249^gamma_drug4/($G1249^gamma_drug4+(AGE_50_drug4+9)^gamma_drug4)</f>
        <v>1</v>
      </c>
      <c r="L1249" s="264">
        <f t="shared" si="559"/>
        <v>1247</v>
      </c>
      <c r="M1249" s="264">
        <f t="shared" si="560"/>
        <v>-0.20760000000000001</v>
      </c>
      <c r="N1249" s="264">
        <f t="shared" si="561"/>
        <v>14.97885</v>
      </c>
      <c r="O1249" s="264">
        <f t="shared" si="562"/>
        <v>0.12831500000000001</v>
      </c>
      <c r="P1249" s="264">
        <f t="shared" si="563"/>
        <v>10.237</v>
      </c>
      <c r="Q1249" s="264">
        <f t="shared" si="564"/>
        <v>11.216000000000001</v>
      </c>
      <c r="R1249" s="264">
        <f t="shared" si="565"/>
        <v>11.839</v>
      </c>
      <c r="S1249" s="264">
        <f t="shared" si="566"/>
        <v>12.186</v>
      </c>
      <c r="T1249" s="264">
        <f t="shared" si="567"/>
        <v>12.744499999999999</v>
      </c>
      <c r="U1249" s="264">
        <f t="shared" si="568"/>
        <v>13.138500000000001</v>
      </c>
      <c r="V1249" s="264">
        <f t="shared" si="569"/>
        <v>13.7485</v>
      </c>
      <c r="W1249" s="264">
        <f t="shared" si="570"/>
        <v>14.978999999999999</v>
      </c>
      <c r="X1249" s="264">
        <f t="shared" si="571"/>
        <v>16.346</v>
      </c>
      <c r="Y1249" s="264">
        <f t="shared" si="572"/>
        <v>17.141999999999999</v>
      </c>
      <c r="Z1249" s="264">
        <f t="shared" si="573"/>
        <v>17.707999999999998</v>
      </c>
      <c r="AA1249" s="264">
        <f t="shared" si="574"/>
        <v>18.590499999999999</v>
      </c>
      <c r="AB1249" s="264">
        <f t="shared" si="575"/>
        <v>19.192500000000003</v>
      </c>
      <c r="AC1249" s="264">
        <f t="shared" si="576"/>
        <v>20.395499999999998</v>
      </c>
      <c r="AD1249" s="264">
        <f t="shared" si="577"/>
        <v>22.683499999999999</v>
      </c>
      <c r="AF1249" s="266">
        <v>1247</v>
      </c>
      <c r="AG1249" s="266">
        <v>-8.8200000000000001E-2</v>
      </c>
      <c r="AH1249" s="266">
        <v>15.1761</v>
      </c>
      <c r="AI1249" s="266">
        <v>0.12372</v>
      </c>
      <c r="AJ1249" s="266">
        <v>10.42</v>
      </c>
      <c r="AK1249" s="266">
        <v>11.422000000000001</v>
      </c>
      <c r="AL1249" s="266">
        <v>12.054</v>
      </c>
      <c r="AM1249" s="266">
        <v>12.404</v>
      </c>
      <c r="AN1249" s="266">
        <v>12.965</v>
      </c>
      <c r="AO1249" s="266">
        <v>13.359</v>
      </c>
      <c r="AP1249" s="266">
        <v>13.965</v>
      </c>
      <c r="AQ1249" s="266">
        <v>15.176</v>
      </c>
      <c r="AR1249" s="266">
        <v>16.501999999999999</v>
      </c>
      <c r="AS1249" s="266">
        <v>17.265000000000001</v>
      </c>
      <c r="AT1249" s="266">
        <v>17.803000000000001</v>
      </c>
      <c r="AU1249" s="266">
        <v>18.635999999999999</v>
      </c>
      <c r="AV1249" s="266">
        <v>19.199000000000002</v>
      </c>
      <c r="AW1249" s="266">
        <v>20.312999999999999</v>
      </c>
      <c r="AX1249" s="266">
        <v>22.390999999999998</v>
      </c>
      <c r="BA1249" s="372">
        <v>1247</v>
      </c>
      <c r="BB1249" s="372">
        <v>-0.32700000000000001</v>
      </c>
      <c r="BC1249" s="372">
        <v>14.781599999999999</v>
      </c>
      <c r="BD1249" s="372">
        <v>0.13291</v>
      </c>
      <c r="BE1249" s="372">
        <v>10.054</v>
      </c>
      <c r="BF1249" s="372">
        <v>11.01</v>
      </c>
      <c r="BG1249" s="372">
        <v>11.624000000000001</v>
      </c>
      <c r="BH1249" s="372">
        <v>11.968</v>
      </c>
      <c r="BI1249" s="372">
        <v>12.523999999999999</v>
      </c>
      <c r="BJ1249" s="372">
        <v>12.917999999999999</v>
      </c>
      <c r="BK1249" s="372">
        <v>13.532</v>
      </c>
      <c r="BL1249" s="372">
        <v>14.782</v>
      </c>
      <c r="BM1249" s="372">
        <v>16.190000000000001</v>
      </c>
      <c r="BN1249" s="372">
        <v>17.018999999999998</v>
      </c>
      <c r="BO1249" s="372">
        <v>17.613</v>
      </c>
      <c r="BP1249" s="372">
        <v>18.545000000000002</v>
      </c>
      <c r="BQ1249" s="372">
        <v>19.186</v>
      </c>
      <c r="BR1249" s="372">
        <v>20.478000000000002</v>
      </c>
      <c r="BS1249" s="372">
        <v>22.975999999999999</v>
      </c>
    </row>
    <row r="1250" spans="1:71" x14ac:dyDescent="0.2">
      <c r="A1250" s="265">
        <f t="shared" si="578"/>
        <v>14.984999999999999</v>
      </c>
      <c r="B1250" s="265">
        <f t="shared" si="579"/>
        <v>13.753500000000001</v>
      </c>
      <c r="C1250" s="265">
        <f t="shared" si="556"/>
        <v>16.352499999999999</v>
      </c>
      <c r="D1250" s="265">
        <f t="shared" si="580"/>
        <v>1248</v>
      </c>
      <c r="E1250" s="373">
        <f t="shared" si="581"/>
        <v>41.002053388090346</v>
      </c>
      <c r="F1250" s="373">
        <f t="shared" si="582"/>
        <v>3.4168377823408624</v>
      </c>
      <c r="G1250" s="373">
        <f t="shared" si="583"/>
        <v>50.002053388090346</v>
      </c>
      <c r="H1250" s="374">
        <f t="shared" si="584"/>
        <v>0.99887516825093159</v>
      </c>
      <c r="I1250" s="374">
        <f t="shared" si="557"/>
        <v>0.98172061890654139</v>
      </c>
      <c r="J1250" s="374">
        <f t="shared" si="558"/>
        <v>0.98374152401708093</v>
      </c>
      <c r="K1250" s="265" cm="1">
        <f t="array" ref="K1250">$G1250^gamma_drug4/($G1250^gamma_drug4+(AGE_50_drug4+9)^gamma_drug4)</f>
        <v>1</v>
      </c>
      <c r="L1250" s="264">
        <f t="shared" si="559"/>
        <v>1248</v>
      </c>
      <c r="M1250" s="264">
        <f t="shared" si="560"/>
        <v>-0.20765</v>
      </c>
      <c r="N1250" s="264">
        <f t="shared" si="561"/>
        <v>14.984649999999998</v>
      </c>
      <c r="O1250" s="264">
        <f t="shared" si="562"/>
        <v>0.128335</v>
      </c>
      <c r="P1250" s="264">
        <f t="shared" si="563"/>
        <v>10.240500000000001</v>
      </c>
      <c r="Q1250" s="264">
        <f t="shared" si="564"/>
        <v>11.2195</v>
      </c>
      <c r="R1250" s="264">
        <f t="shared" si="565"/>
        <v>11.843499999999999</v>
      </c>
      <c r="S1250" s="264">
        <f t="shared" si="566"/>
        <v>12.19</v>
      </c>
      <c r="T1250" s="264">
        <f t="shared" si="567"/>
        <v>12.749000000000001</v>
      </c>
      <c r="U1250" s="264">
        <f t="shared" si="568"/>
        <v>13.1435</v>
      </c>
      <c r="V1250" s="264">
        <f t="shared" si="569"/>
        <v>13.753500000000001</v>
      </c>
      <c r="W1250" s="264">
        <f t="shared" si="570"/>
        <v>14.984999999999999</v>
      </c>
      <c r="X1250" s="264">
        <f t="shared" si="571"/>
        <v>16.352499999999999</v>
      </c>
      <c r="Y1250" s="264">
        <f t="shared" si="572"/>
        <v>17.149000000000001</v>
      </c>
      <c r="Z1250" s="264">
        <f t="shared" si="573"/>
        <v>17.715499999999999</v>
      </c>
      <c r="AA1250" s="264">
        <f t="shared" si="574"/>
        <v>18.598500000000001</v>
      </c>
      <c r="AB1250" s="264">
        <f t="shared" si="575"/>
        <v>19.200499999999998</v>
      </c>
      <c r="AC1250" s="264">
        <f t="shared" si="576"/>
        <v>20.404499999999999</v>
      </c>
      <c r="AD1250" s="264">
        <f t="shared" si="577"/>
        <v>22.693999999999999</v>
      </c>
      <c r="AF1250" s="266">
        <v>1248</v>
      </c>
      <c r="AG1250" s="266">
        <v>-8.8300000000000003E-2</v>
      </c>
      <c r="AH1250" s="266">
        <v>15.1816</v>
      </c>
      <c r="AI1250" s="266">
        <v>0.12373000000000001</v>
      </c>
      <c r="AJ1250" s="266">
        <v>10.423</v>
      </c>
      <c r="AK1250" s="266">
        <v>11.425000000000001</v>
      </c>
      <c r="AL1250" s="266">
        <v>12.058</v>
      </c>
      <c r="AM1250" s="266">
        <v>12.407999999999999</v>
      </c>
      <c r="AN1250" s="266">
        <v>12.97</v>
      </c>
      <c r="AO1250" s="266">
        <v>13.364000000000001</v>
      </c>
      <c r="AP1250" s="266">
        <v>13.97</v>
      </c>
      <c r="AQ1250" s="266">
        <v>15.182</v>
      </c>
      <c r="AR1250" s="266">
        <v>16.507999999999999</v>
      </c>
      <c r="AS1250" s="266">
        <v>17.271000000000001</v>
      </c>
      <c r="AT1250" s="266">
        <v>17.809999999999999</v>
      </c>
      <c r="AU1250" s="266">
        <v>18.643000000000001</v>
      </c>
      <c r="AV1250" s="266">
        <v>19.206</v>
      </c>
      <c r="AW1250" s="266">
        <v>20.321000000000002</v>
      </c>
      <c r="AX1250" s="266">
        <v>22.4</v>
      </c>
      <c r="BA1250" s="372">
        <v>1248</v>
      </c>
      <c r="BB1250" s="372">
        <v>-0.32700000000000001</v>
      </c>
      <c r="BC1250" s="372">
        <v>14.787699999999999</v>
      </c>
      <c r="BD1250" s="372">
        <v>0.13294</v>
      </c>
      <c r="BE1250" s="372">
        <v>10.058</v>
      </c>
      <c r="BF1250" s="372">
        <v>11.013999999999999</v>
      </c>
      <c r="BG1250" s="372">
        <v>11.629</v>
      </c>
      <c r="BH1250" s="372">
        <v>11.972</v>
      </c>
      <c r="BI1250" s="372">
        <v>12.528</v>
      </c>
      <c r="BJ1250" s="372">
        <v>12.923</v>
      </c>
      <c r="BK1250" s="372">
        <v>13.537000000000001</v>
      </c>
      <c r="BL1250" s="372">
        <v>14.788</v>
      </c>
      <c r="BM1250" s="372">
        <v>16.196999999999999</v>
      </c>
      <c r="BN1250" s="372">
        <v>17.027000000000001</v>
      </c>
      <c r="BO1250" s="372">
        <v>17.620999999999999</v>
      </c>
      <c r="BP1250" s="372">
        <v>18.553999999999998</v>
      </c>
      <c r="BQ1250" s="372">
        <v>19.195</v>
      </c>
      <c r="BR1250" s="372">
        <v>20.488</v>
      </c>
      <c r="BS1250" s="372">
        <v>22.988</v>
      </c>
    </row>
    <row r="1251" spans="1:71" x14ac:dyDescent="0.2">
      <c r="A1251" s="265">
        <f t="shared" si="578"/>
        <v>14.990500000000001</v>
      </c>
      <c r="B1251" s="265">
        <f t="shared" si="579"/>
        <v>13.7585</v>
      </c>
      <c r="C1251" s="265">
        <f t="shared" si="556"/>
        <v>16.359000000000002</v>
      </c>
      <c r="D1251" s="265">
        <f t="shared" si="580"/>
        <v>1249</v>
      </c>
      <c r="E1251" s="373">
        <f t="shared" si="581"/>
        <v>41.034907597535934</v>
      </c>
      <c r="F1251" s="373">
        <f t="shared" si="582"/>
        <v>3.4195756331279945</v>
      </c>
      <c r="G1251" s="373">
        <f t="shared" si="583"/>
        <v>50.034907597535934</v>
      </c>
      <c r="H1251" s="374">
        <f t="shared" si="584"/>
        <v>0.99887837400113189</v>
      </c>
      <c r="I1251" s="374">
        <f t="shared" si="557"/>
        <v>0.98175618219745941</v>
      </c>
      <c r="J1251" s="374">
        <f t="shared" si="558"/>
        <v>0.98376881605638145</v>
      </c>
      <c r="K1251" s="265" cm="1">
        <f t="array" ref="K1251">$G1251^gamma_drug4/($G1251^gamma_drug4+(AGE_50_drug4+9)^gamma_drug4)</f>
        <v>1</v>
      </c>
      <c r="L1251" s="264">
        <f t="shared" si="559"/>
        <v>1249</v>
      </c>
      <c r="M1251" s="264">
        <f t="shared" si="560"/>
        <v>-0.20779999999999998</v>
      </c>
      <c r="N1251" s="264">
        <f t="shared" si="561"/>
        <v>14.990449999999999</v>
      </c>
      <c r="O1251" s="264">
        <f t="shared" si="562"/>
        <v>0.128355</v>
      </c>
      <c r="P1251" s="264">
        <f t="shared" si="563"/>
        <v>10.244</v>
      </c>
      <c r="Q1251" s="264">
        <f t="shared" si="564"/>
        <v>11.223500000000001</v>
      </c>
      <c r="R1251" s="264">
        <f t="shared" si="565"/>
        <v>11.8475</v>
      </c>
      <c r="S1251" s="264">
        <f t="shared" si="566"/>
        <v>12.195</v>
      </c>
      <c r="T1251" s="264">
        <f t="shared" si="567"/>
        <v>12.753499999999999</v>
      </c>
      <c r="U1251" s="264">
        <f t="shared" si="568"/>
        <v>13.1485</v>
      </c>
      <c r="V1251" s="264">
        <f t="shared" si="569"/>
        <v>13.7585</v>
      </c>
      <c r="W1251" s="264">
        <f t="shared" si="570"/>
        <v>14.990500000000001</v>
      </c>
      <c r="X1251" s="264">
        <f t="shared" si="571"/>
        <v>16.359000000000002</v>
      </c>
      <c r="Y1251" s="264">
        <f t="shared" si="572"/>
        <v>17.155999999999999</v>
      </c>
      <c r="Z1251" s="264">
        <f t="shared" si="573"/>
        <v>17.722999999999999</v>
      </c>
      <c r="AA1251" s="264">
        <f t="shared" si="574"/>
        <v>18.606000000000002</v>
      </c>
      <c r="AB1251" s="264">
        <f t="shared" si="575"/>
        <v>19.209</v>
      </c>
      <c r="AC1251" s="264">
        <f t="shared" si="576"/>
        <v>20.413499999999999</v>
      </c>
      <c r="AD1251" s="264">
        <f t="shared" si="577"/>
        <v>22.704000000000001</v>
      </c>
      <c r="AF1251" s="266">
        <v>1249</v>
      </c>
      <c r="AG1251" s="266">
        <v>-8.8499999999999995E-2</v>
      </c>
      <c r="AH1251" s="266">
        <v>15.187099999999999</v>
      </c>
      <c r="AI1251" s="266">
        <v>0.12375</v>
      </c>
      <c r="AJ1251" s="266">
        <v>10.427</v>
      </c>
      <c r="AK1251" s="266">
        <v>11.429</v>
      </c>
      <c r="AL1251" s="266">
        <v>12.061999999999999</v>
      </c>
      <c r="AM1251" s="266">
        <v>12.413</v>
      </c>
      <c r="AN1251" s="266">
        <v>12.974</v>
      </c>
      <c r="AO1251" s="266">
        <v>13.369</v>
      </c>
      <c r="AP1251" s="266">
        <v>13.975</v>
      </c>
      <c r="AQ1251" s="266">
        <v>15.186999999999999</v>
      </c>
      <c r="AR1251" s="266">
        <v>16.513999999999999</v>
      </c>
      <c r="AS1251" s="266">
        <v>17.277999999999999</v>
      </c>
      <c r="AT1251" s="266">
        <v>17.817</v>
      </c>
      <c r="AU1251" s="266">
        <v>18.649999999999999</v>
      </c>
      <c r="AV1251" s="266">
        <v>19.213999999999999</v>
      </c>
      <c r="AW1251" s="266">
        <v>20.329000000000001</v>
      </c>
      <c r="AX1251" s="266">
        <v>22.408999999999999</v>
      </c>
      <c r="BA1251" s="372">
        <v>1249</v>
      </c>
      <c r="BB1251" s="372">
        <v>-0.3271</v>
      </c>
      <c r="BC1251" s="372">
        <v>14.793799999999999</v>
      </c>
      <c r="BD1251" s="372">
        <v>0.13295999999999999</v>
      </c>
      <c r="BE1251" s="372">
        <v>10.061</v>
      </c>
      <c r="BF1251" s="372">
        <v>11.018000000000001</v>
      </c>
      <c r="BG1251" s="372">
        <v>11.632999999999999</v>
      </c>
      <c r="BH1251" s="372">
        <v>11.977</v>
      </c>
      <c r="BI1251" s="372">
        <v>12.532999999999999</v>
      </c>
      <c r="BJ1251" s="372">
        <v>12.928000000000001</v>
      </c>
      <c r="BK1251" s="372">
        <v>13.542</v>
      </c>
      <c r="BL1251" s="372">
        <v>14.794</v>
      </c>
      <c r="BM1251" s="372">
        <v>16.204000000000001</v>
      </c>
      <c r="BN1251" s="372">
        <v>17.033999999999999</v>
      </c>
      <c r="BO1251" s="372">
        <v>17.629000000000001</v>
      </c>
      <c r="BP1251" s="372">
        <v>18.562000000000001</v>
      </c>
      <c r="BQ1251" s="372">
        <v>19.204000000000001</v>
      </c>
      <c r="BR1251" s="372">
        <v>20.498000000000001</v>
      </c>
      <c r="BS1251" s="372">
        <v>22.998999999999999</v>
      </c>
    </row>
    <row r="1252" spans="1:71" x14ac:dyDescent="0.2">
      <c r="A1252" s="265">
        <f t="shared" si="578"/>
        <v>14.996500000000001</v>
      </c>
      <c r="B1252" s="265">
        <f t="shared" si="579"/>
        <v>13.763999999999999</v>
      </c>
      <c r="C1252" s="265">
        <f t="shared" si="556"/>
        <v>16.365499999999997</v>
      </c>
      <c r="D1252" s="265">
        <f t="shared" si="580"/>
        <v>1250</v>
      </c>
      <c r="E1252" s="373">
        <f t="shared" si="581"/>
        <v>41.067761806981522</v>
      </c>
      <c r="F1252" s="373">
        <f t="shared" si="582"/>
        <v>3.4223134839151266</v>
      </c>
      <c r="G1252" s="373">
        <f t="shared" si="583"/>
        <v>50.067761806981522</v>
      </c>
      <c r="H1252" s="374">
        <f t="shared" si="584"/>
        <v>0.99888156852992238</v>
      </c>
      <c r="I1252" s="374">
        <f t="shared" si="557"/>
        <v>0.98179165430452431</v>
      </c>
      <c r="J1252" s="374">
        <f t="shared" si="558"/>
        <v>0.98379604516651231</v>
      </c>
      <c r="K1252" s="265" cm="1">
        <f t="array" ref="K1252">$G1252^gamma_drug4/($G1252^gamma_drug4+(AGE_50_drug4+9)^gamma_drug4)</f>
        <v>1</v>
      </c>
      <c r="L1252" s="264">
        <f t="shared" si="559"/>
        <v>1250</v>
      </c>
      <c r="M1252" s="264">
        <f t="shared" si="560"/>
        <v>-0.20785000000000001</v>
      </c>
      <c r="N1252" s="264">
        <f t="shared" si="561"/>
        <v>14.99625</v>
      </c>
      <c r="O1252" s="264">
        <f t="shared" si="562"/>
        <v>0.12837999999999999</v>
      </c>
      <c r="P1252" s="264">
        <f t="shared" si="563"/>
        <v>10.247499999999999</v>
      </c>
      <c r="Q1252" s="264">
        <f t="shared" si="564"/>
        <v>11.227499999999999</v>
      </c>
      <c r="R1252" s="264">
        <f t="shared" si="565"/>
        <v>11.851500000000001</v>
      </c>
      <c r="S1252" s="264">
        <f t="shared" si="566"/>
        <v>12.199</v>
      </c>
      <c r="T1252" s="264">
        <f t="shared" si="567"/>
        <v>12.7585</v>
      </c>
      <c r="U1252" s="264">
        <f t="shared" si="568"/>
        <v>13.152999999999999</v>
      </c>
      <c r="V1252" s="264">
        <f t="shared" si="569"/>
        <v>13.763999999999999</v>
      </c>
      <c r="W1252" s="264">
        <f t="shared" si="570"/>
        <v>14.996500000000001</v>
      </c>
      <c r="X1252" s="264">
        <f t="shared" si="571"/>
        <v>16.365499999999997</v>
      </c>
      <c r="Y1252" s="264">
        <f t="shared" si="572"/>
        <v>17.163499999999999</v>
      </c>
      <c r="Z1252" s="264">
        <f t="shared" si="573"/>
        <v>17.730499999999999</v>
      </c>
      <c r="AA1252" s="264">
        <f t="shared" si="574"/>
        <v>18.6145</v>
      </c>
      <c r="AB1252" s="264">
        <f t="shared" si="575"/>
        <v>19.216999999999999</v>
      </c>
      <c r="AC1252" s="264">
        <f t="shared" si="576"/>
        <v>20.423000000000002</v>
      </c>
      <c r="AD1252" s="264">
        <f t="shared" si="577"/>
        <v>22.715</v>
      </c>
      <c r="AF1252" s="266">
        <v>1250</v>
      </c>
      <c r="AG1252" s="266">
        <v>-8.8599999999999998E-2</v>
      </c>
      <c r="AH1252" s="266">
        <v>15.192600000000001</v>
      </c>
      <c r="AI1252" s="266">
        <v>0.12377000000000001</v>
      </c>
      <c r="AJ1252" s="266">
        <v>10.43</v>
      </c>
      <c r="AK1252" s="266">
        <v>11.433</v>
      </c>
      <c r="AL1252" s="266">
        <v>12.066000000000001</v>
      </c>
      <c r="AM1252" s="266">
        <v>12.417</v>
      </c>
      <c r="AN1252" s="266">
        <v>12.978999999999999</v>
      </c>
      <c r="AO1252" s="266">
        <v>13.372999999999999</v>
      </c>
      <c r="AP1252" s="266">
        <v>13.98</v>
      </c>
      <c r="AQ1252" s="266">
        <v>15.193</v>
      </c>
      <c r="AR1252" s="266">
        <v>16.52</v>
      </c>
      <c r="AS1252" s="266">
        <v>17.285</v>
      </c>
      <c r="AT1252" s="266">
        <v>17.824000000000002</v>
      </c>
      <c r="AU1252" s="266">
        <v>18.658000000000001</v>
      </c>
      <c r="AV1252" s="266">
        <v>19.221</v>
      </c>
      <c r="AW1252" s="266">
        <v>20.338000000000001</v>
      </c>
      <c r="AX1252" s="266">
        <v>22.419</v>
      </c>
      <c r="BA1252" s="372">
        <v>1250</v>
      </c>
      <c r="BB1252" s="372">
        <v>-0.3271</v>
      </c>
      <c r="BC1252" s="372">
        <v>14.799899999999999</v>
      </c>
      <c r="BD1252" s="372">
        <v>0.13299</v>
      </c>
      <c r="BE1252" s="372">
        <v>10.065</v>
      </c>
      <c r="BF1252" s="372">
        <v>11.022</v>
      </c>
      <c r="BG1252" s="372">
        <v>11.637</v>
      </c>
      <c r="BH1252" s="372">
        <v>11.981</v>
      </c>
      <c r="BI1252" s="372">
        <v>12.538</v>
      </c>
      <c r="BJ1252" s="372">
        <v>12.933</v>
      </c>
      <c r="BK1252" s="372">
        <v>13.548</v>
      </c>
      <c r="BL1252" s="372">
        <v>14.8</v>
      </c>
      <c r="BM1252" s="372">
        <v>16.210999999999999</v>
      </c>
      <c r="BN1252" s="372">
        <v>17.042000000000002</v>
      </c>
      <c r="BO1252" s="372">
        <v>17.637</v>
      </c>
      <c r="BP1252" s="372">
        <v>18.571000000000002</v>
      </c>
      <c r="BQ1252" s="372">
        <v>19.213000000000001</v>
      </c>
      <c r="BR1252" s="372">
        <v>20.507999999999999</v>
      </c>
      <c r="BS1252" s="372">
        <v>23.010999999999999</v>
      </c>
    </row>
    <row r="1253" spans="1:71" x14ac:dyDescent="0.2">
      <c r="A1253" s="265">
        <f t="shared" si="578"/>
        <v>15.001999999999999</v>
      </c>
      <c r="B1253" s="265">
        <f t="shared" si="579"/>
        <v>13.769</v>
      </c>
      <c r="C1253" s="265">
        <f t="shared" si="556"/>
        <v>16.372500000000002</v>
      </c>
      <c r="D1253" s="265">
        <f t="shared" si="580"/>
        <v>1251</v>
      </c>
      <c r="E1253" s="373">
        <f t="shared" si="581"/>
        <v>41.100616016427104</v>
      </c>
      <c r="F1253" s="373">
        <f t="shared" si="582"/>
        <v>3.4250513347022586</v>
      </c>
      <c r="G1253" s="373">
        <f t="shared" si="583"/>
        <v>50.100616016427104</v>
      </c>
      <c r="H1253" s="374">
        <f t="shared" si="584"/>
        <v>0.99888475188384918</v>
      </c>
      <c r="I1253" s="374">
        <f t="shared" si="557"/>
        <v>0.98182703551616057</v>
      </c>
      <c r="J1253" s="374">
        <f t="shared" si="558"/>
        <v>0.98382321153120078</v>
      </c>
      <c r="K1253" s="265" cm="1">
        <f t="array" ref="K1253">$G1253^gamma_drug4/($G1253^gamma_drug4+(AGE_50_drug4+9)^gamma_drug4)</f>
        <v>1</v>
      </c>
      <c r="L1253" s="264">
        <f t="shared" si="559"/>
        <v>1251</v>
      </c>
      <c r="M1253" s="264">
        <f t="shared" si="560"/>
        <v>-0.2079</v>
      </c>
      <c r="N1253" s="264">
        <f t="shared" si="561"/>
        <v>15.002050000000001</v>
      </c>
      <c r="O1253" s="264">
        <f t="shared" si="562"/>
        <v>0.12840499999999999</v>
      </c>
      <c r="P1253" s="264">
        <f t="shared" si="563"/>
        <v>10.250499999999999</v>
      </c>
      <c r="Q1253" s="264">
        <f t="shared" si="564"/>
        <v>11.231</v>
      </c>
      <c r="R1253" s="264">
        <f t="shared" si="565"/>
        <v>11.855499999999999</v>
      </c>
      <c r="S1253" s="264">
        <f t="shared" si="566"/>
        <v>12.2035</v>
      </c>
      <c r="T1253" s="264">
        <f t="shared" si="567"/>
        <v>12.763</v>
      </c>
      <c r="U1253" s="264">
        <f t="shared" si="568"/>
        <v>13.158000000000001</v>
      </c>
      <c r="V1253" s="264">
        <f t="shared" si="569"/>
        <v>13.769</v>
      </c>
      <c r="W1253" s="264">
        <f t="shared" si="570"/>
        <v>15.001999999999999</v>
      </c>
      <c r="X1253" s="264">
        <f t="shared" si="571"/>
        <v>16.372500000000002</v>
      </c>
      <c r="Y1253" s="264">
        <f t="shared" si="572"/>
        <v>17.170000000000002</v>
      </c>
      <c r="Z1253" s="264">
        <f t="shared" si="573"/>
        <v>17.738</v>
      </c>
      <c r="AA1253" s="264">
        <f t="shared" si="574"/>
        <v>18.622</v>
      </c>
      <c r="AB1253" s="264">
        <f t="shared" si="575"/>
        <v>19.2255</v>
      </c>
      <c r="AC1253" s="264">
        <f t="shared" si="576"/>
        <v>20.432000000000002</v>
      </c>
      <c r="AD1253" s="264">
        <f t="shared" si="577"/>
        <v>22.725999999999999</v>
      </c>
      <c r="AF1253" s="266">
        <v>1251</v>
      </c>
      <c r="AG1253" s="266">
        <v>-8.8700000000000001E-2</v>
      </c>
      <c r="AH1253" s="266">
        <v>15.1981</v>
      </c>
      <c r="AI1253" s="266">
        <v>0.12379</v>
      </c>
      <c r="AJ1253" s="266">
        <v>10.433</v>
      </c>
      <c r="AK1253" s="266">
        <v>11.436</v>
      </c>
      <c r="AL1253" s="266">
        <v>12.07</v>
      </c>
      <c r="AM1253" s="266">
        <v>12.420999999999999</v>
      </c>
      <c r="AN1253" s="266">
        <v>12.983000000000001</v>
      </c>
      <c r="AO1253" s="266">
        <v>13.378</v>
      </c>
      <c r="AP1253" s="266">
        <v>13.984999999999999</v>
      </c>
      <c r="AQ1253" s="266">
        <v>15.198</v>
      </c>
      <c r="AR1253" s="266">
        <v>16.527000000000001</v>
      </c>
      <c r="AS1253" s="266">
        <v>17.291</v>
      </c>
      <c r="AT1253" s="266">
        <v>17.831</v>
      </c>
      <c r="AU1253" s="266">
        <v>18.664999999999999</v>
      </c>
      <c r="AV1253" s="266">
        <v>19.228999999999999</v>
      </c>
      <c r="AW1253" s="266">
        <v>20.346</v>
      </c>
      <c r="AX1253" s="266">
        <v>22.428999999999998</v>
      </c>
      <c r="BA1253" s="372">
        <v>1251</v>
      </c>
      <c r="BB1253" s="372">
        <v>-0.3271</v>
      </c>
      <c r="BC1253" s="372">
        <v>14.805999999999999</v>
      </c>
      <c r="BD1253" s="372">
        <v>0.13302</v>
      </c>
      <c r="BE1253" s="372">
        <v>10.068</v>
      </c>
      <c r="BF1253" s="372">
        <v>11.026</v>
      </c>
      <c r="BG1253" s="372">
        <v>11.641</v>
      </c>
      <c r="BH1253" s="372">
        <v>11.986000000000001</v>
      </c>
      <c r="BI1253" s="372">
        <v>12.542999999999999</v>
      </c>
      <c r="BJ1253" s="372">
        <v>12.938000000000001</v>
      </c>
      <c r="BK1253" s="372">
        <v>13.553000000000001</v>
      </c>
      <c r="BL1253" s="372">
        <v>14.805999999999999</v>
      </c>
      <c r="BM1253" s="372">
        <v>16.218</v>
      </c>
      <c r="BN1253" s="372">
        <v>17.048999999999999</v>
      </c>
      <c r="BO1253" s="372">
        <v>17.645</v>
      </c>
      <c r="BP1253" s="372">
        <v>18.579000000000001</v>
      </c>
      <c r="BQ1253" s="372">
        <v>19.222000000000001</v>
      </c>
      <c r="BR1253" s="372">
        <v>20.518000000000001</v>
      </c>
      <c r="BS1253" s="372">
        <v>23.023</v>
      </c>
    </row>
    <row r="1254" spans="1:71" x14ac:dyDescent="0.2">
      <c r="A1254" s="265">
        <f t="shared" si="578"/>
        <v>15.007999999999999</v>
      </c>
      <c r="B1254" s="265">
        <f t="shared" si="579"/>
        <v>13.774000000000001</v>
      </c>
      <c r="C1254" s="265">
        <f t="shared" si="556"/>
        <v>16.378500000000003</v>
      </c>
      <c r="D1254" s="265">
        <f t="shared" si="580"/>
        <v>1252</v>
      </c>
      <c r="E1254" s="373">
        <f t="shared" si="581"/>
        <v>41.133470225872692</v>
      </c>
      <c r="F1254" s="373">
        <f t="shared" si="582"/>
        <v>3.4277891854893907</v>
      </c>
      <c r="G1254" s="373">
        <f t="shared" si="583"/>
        <v>50.133470225872692</v>
      </c>
      <c r="H1254" s="374">
        <f t="shared" si="584"/>
        <v>0.99888792410923555</v>
      </c>
      <c r="I1254" s="374">
        <f t="shared" si="557"/>
        <v>0.98186232611971447</v>
      </c>
      <c r="J1254" s="374">
        <f t="shared" si="558"/>
        <v>0.98385031533352785</v>
      </c>
      <c r="K1254" s="265" cm="1">
        <f t="array" ref="K1254">$G1254^gamma_drug4/($G1254^gamma_drug4+(AGE_50_drug4+9)^gamma_drug4)</f>
        <v>1</v>
      </c>
      <c r="L1254" s="264">
        <f t="shared" si="559"/>
        <v>1252</v>
      </c>
      <c r="M1254" s="264">
        <f t="shared" si="560"/>
        <v>-0.20799999999999999</v>
      </c>
      <c r="N1254" s="264">
        <f t="shared" si="561"/>
        <v>15.007849999999999</v>
      </c>
      <c r="O1254" s="264">
        <f t="shared" si="562"/>
        <v>0.12841999999999998</v>
      </c>
      <c r="P1254" s="264">
        <f t="shared" si="563"/>
        <v>10.2545</v>
      </c>
      <c r="Q1254" s="264">
        <f t="shared" si="564"/>
        <v>11.234999999999999</v>
      </c>
      <c r="R1254" s="264">
        <f t="shared" si="565"/>
        <v>11.86</v>
      </c>
      <c r="S1254" s="264">
        <f t="shared" si="566"/>
        <v>12.2075</v>
      </c>
      <c r="T1254" s="264">
        <f t="shared" si="567"/>
        <v>12.7675</v>
      </c>
      <c r="U1254" s="264">
        <f t="shared" si="568"/>
        <v>13.1625</v>
      </c>
      <c r="V1254" s="264">
        <f t="shared" si="569"/>
        <v>13.774000000000001</v>
      </c>
      <c r="W1254" s="264">
        <f t="shared" si="570"/>
        <v>15.007999999999999</v>
      </c>
      <c r="X1254" s="264">
        <f t="shared" si="571"/>
        <v>16.378500000000003</v>
      </c>
      <c r="Y1254" s="264">
        <f t="shared" si="572"/>
        <v>17.177499999999998</v>
      </c>
      <c r="Z1254" s="264">
        <f t="shared" si="573"/>
        <v>17.7455</v>
      </c>
      <c r="AA1254" s="264">
        <f t="shared" si="574"/>
        <v>18.630000000000003</v>
      </c>
      <c r="AB1254" s="264">
        <f t="shared" si="575"/>
        <v>19.234000000000002</v>
      </c>
      <c r="AC1254" s="264">
        <f t="shared" si="576"/>
        <v>20.4405</v>
      </c>
      <c r="AD1254" s="264">
        <f t="shared" si="577"/>
        <v>22.735999999999997</v>
      </c>
      <c r="AF1254" s="266">
        <v>1252</v>
      </c>
      <c r="AG1254" s="266">
        <v>-8.8800000000000004E-2</v>
      </c>
      <c r="AH1254" s="266">
        <v>15.2036</v>
      </c>
      <c r="AI1254" s="266">
        <v>0.12379999999999999</v>
      </c>
      <c r="AJ1254" s="266">
        <v>10.436999999999999</v>
      </c>
      <c r="AK1254" s="266">
        <v>11.44</v>
      </c>
      <c r="AL1254" s="266">
        <v>12.074</v>
      </c>
      <c r="AM1254" s="266">
        <v>12.425000000000001</v>
      </c>
      <c r="AN1254" s="266">
        <v>12.987</v>
      </c>
      <c r="AO1254" s="266">
        <v>13.382</v>
      </c>
      <c r="AP1254" s="266">
        <v>13.99</v>
      </c>
      <c r="AQ1254" s="266">
        <v>15.204000000000001</v>
      </c>
      <c r="AR1254" s="266">
        <v>16.533000000000001</v>
      </c>
      <c r="AS1254" s="266">
        <v>17.297999999999998</v>
      </c>
      <c r="AT1254" s="266">
        <v>17.838000000000001</v>
      </c>
      <c r="AU1254" s="266">
        <v>18.672000000000001</v>
      </c>
      <c r="AV1254" s="266">
        <v>19.236999999999998</v>
      </c>
      <c r="AW1254" s="266">
        <v>20.353999999999999</v>
      </c>
      <c r="AX1254" s="266">
        <v>22.437999999999999</v>
      </c>
      <c r="BA1254" s="372">
        <v>1252</v>
      </c>
      <c r="BB1254" s="372">
        <v>-0.32719999999999999</v>
      </c>
      <c r="BC1254" s="372">
        <v>14.812099999999999</v>
      </c>
      <c r="BD1254" s="372">
        <v>0.13303999999999999</v>
      </c>
      <c r="BE1254" s="372">
        <v>10.071999999999999</v>
      </c>
      <c r="BF1254" s="372">
        <v>11.03</v>
      </c>
      <c r="BG1254" s="372">
        <v>11.646000000000001</v>
      </c>
      <c r="BH1254" s="372">
        <v>11.99</v>
      </c>
      <c r="BI1254" s="372">
        <v>12.548</v>
      </c>
      <c r="BJ1254" s="372">
        <v>12.943</v>
      </c>
      <c r="BK1254" s="372">
        <v>13.558</v>
      </c>
      <c r="BL1254" s="372">
        <v>14.811999999999999</v>
      </c>
      <c r="BM1254" s="372">
        <v>16.224</v>
      </c>
      <c r="BN1254" s="372">
        <v>17.056999999999999</v>
      </c>
      <c r="BO1254" s="372">
        <v>17.652999999999999</v>
      </c>
      <c r="BP1254" s="372">
        <v>18.588000000000001</v>
      </c>
      <c r="BQ1254" s="372">
        <v>19.231000000000002</v>
      </c>
      <c r="BR1254" s="372">
        <v>20.527000000000001</v>
      </c>
      <c r="BS1254" s="372">
        <v>23.033999999999999</v>
      </c>
    </row>
    <row r="1255" spans="1:71" x14ac:dyDescent="0.2">
      <c r="A1255" s="265">
        <f t="shared" si="578"/>
        <v>15.013500000000001</v>
      </c>
      <c r="B1255" s="265">
        <f t="shared" si="579"/>
        <v>13.779499999999999</v>
      </c>
      <c r="C1255" s="265">
        <f t="shared" si="556"/>
        <v>16.3855</v>
      </c>
      <c r="D1255" s="265">
        <f t="shared" si="580"/>
        <v>1253</v>
      </c>
      <c r="E1255" s="373">
        <f t="shared" si="581"/>
        <v>41.166324435318273</v>
      </c>
      <c r="F1255" s="373">
        <f t="shared" si="582"/>
        <v>3.4305270362765228</v>
      </c>
      <c r="G1255" s="373">
        <f t="shared" si="583"/>
        <v>50.166324435318273</v>
      </c>
      <c r="H1255" s="374">
        <f t="shared" si="584"/>
        <v>0.99889108525218273</v>
      </c>
      <c r="I1255" s="374">
        <f t="shared" si="557"/>
        <v>0.98189752640145878</v>
      </c>
      <c r="J1255" s="374">
        <f t="shared" si="558"/>
        <v>0.98387735675593058</v>
      </c>
      <c r="K1255" s="265" cm="1">
        <f t="array" ref="K1255">$G1255^gamma_drug4/($G1255^gamma_drug4+(AGE_50_drug4+9)^gamma_drug4)</f>
        <v>1</v>
      </c>
      <c r="L1255" s="264">
        <f t="shared" si="559"/>
        <v>1253</v>
      </c>
      <c r="M1255" s="264">
        <f t="shared" si="560"/>
        <v>-0.20810000000000001</v>
      </c>
      <c r="N1255" s="264">
        <f t="shared" si="561"/>
        <v>15.013649999999998</v>
      </c>
      <c r="O1255" s="264">
        <f t="shared" si="562"/>
        <v>0.128445</v>
      </c>
      <c r="P1255" s="264">
        <f t="shared" si="563"/>
        <v>10.2575</v>
      </c>
      <c r="Q1255" s="264">
        <f t="shared" si="564"/>
        <v>11.239000000000001</v>
      </c>
      <c r="R1255" s="264">
        <f t="shared" si="565"/>
        <v>11.864000000000001</v>
      </c>
      <c r="S1255" s="264">
        <f t="shared" si="566"/>
        <v>12.212</v>
      </c>
      <c r="T1255" s="264">
        <f t="shared" si="567"/>
        <v>12.772</v>
      </c>
      <c r="U1255" s="264">
        <f t="shared" si="568"/>
        <v>13.1675</v>
      </c>
      <c r="V1255" s="264">
        <f t="shared" si="569"/>
        <v>13.779499999999999</v>
      </c>
      <c r="W1255" s="264">
        <f t="shared" si="570"/>
        <v>15.013500000000001</v>
      </c>
      <c r="X1255" s="264">
        <f t="shared" si="571"/>
        <v>16.3855</v>
      </c>
      <c r="Y1255" s="264">
        <f t="shared" si="572"/>
        <v>17.183999999999997</v>
      </c>
      <c r="Z1255" s="264">
        <f t="shared" si="573"/>
        <v>17.753</v>
      </c>
      <c r="AA1255" s="264">
        <f t="shared" si="574"/>
        <v>18.637999999999998</v>
      </c>
      <c r="AB1255" s="264">
        <f t="shared" si="575"/>
        <v>19.241999999999997</v>
      </c>
      <c r="AC1255" s="264">
        <f t="shared" si="576"/>
        <v>20.45</v>
      </c>
      <c r="AD1255" s="264">
        <f t="shared" si="577"/>
        <v>22.747</v>
      </c>
      <c r="AF1255" s="266">
        <v>1253</v>
      </c>
      <c r="AG1255" s="266">
        <v>-8.8999999999999996E-2</v>
      </c>
      <c r="AH1255" s="266">
        <v>15.209099999999999</v>
      </c>
      <c r="AI1255" s="266">
        <v>0.12382</v>
      </c>
      <c r="AJ1255" s="266">
        <v>10.44</v>
      </c>
      <c r="AK1255" s="266">
        <v>11.444000000000001</v>
      </c>
      <c r="AL1255" s="266">
        <v>12.077999999999999</v>
      </c>
      <c r="AM1255" s="266">
        <v>12.429</v>
      </c>
      <c r="AN1255" s="266">
        <v>12.992000000000001</v>
      </c>
      <c r="AO1255" s="266">
        <v>13.387</v>
      </c>
      <c r="AP1255" s="266">
        <v>13.994999999999999</v>
      </c>
      <c r="AQ1255" s="266">
        <v>15.209</v>
      </c>
      <c r="AR1255" s="266">
        <v>16.539000000000001</v>
      </c>
      <c r="AS1255" s="266">
        <v>17.303999999999998</v>
      </c>
      <c r="AT1255" s="266">
        <v>17.844999999999999</v>
      </c>
      <c r="AU1255" s="266">
        <v>18.68</v>
      </c>
      <c r="AV1255" s="266">
        <v>19.244</v>
      </c>
      <c r="AW1255" s="266">
        <v>20.363</v>
      </c>
      <c r="AX1255" s="266">
        <v>22.448</v>
      </c>
      <c r="BA1255" s="372">
        <v>1253</v>
      </c>
      <c r="BB1255" s="372">
        <v>-0.32719999999999999</v>
      </c>
      <c r="BC1255" s="372">
        <v>14.818199999999999</v>
      </c>
      <c r="BD1255" s="372">
        <v>0.13306999999999999</v>
      </c>
      <c r="BE1255" s="372">
        <v>10.074999999999999</v>
      </c>
      <c r="BF1255" s="372">
        <v>11.034000000000001</v>
      </c>
      <c r="BG1255" s="372">
        <v>11.65</v>
      </c>
      <c r="BH1255" s="372">
        <v>11.994999999999999</v>
      </c>
      <c r="BI1255" s="372">
        <v>12.552</v>
      </c>
      <c r="BJ1255" s="372">
        <v>12.948</v>
      </c>
      <c r="BK1255" s="372">
        <v>13.564</v>
      </c>
      <c r="BL1255" s="372">
        <v>14.818</v>
      </c>
      <c r="BM1255" s="372">
        <v>16.231999999999999</v>
      </c>
      <c r="BN1255" s="372">
        <v>17.064</v>
      </c>
      <c r="BO1255" s="372">
        <v>17.661000000000001</v>
      </c>
      <c r="BP1255" s="372">
        <v>18.596</v>
      </c>
      <c r="BQ1255" s="372">
        <v>19.239999999999998</v>
      </c>
      <c r="BR1255" s="372">
        <v>20.536999999999999</v>
      </c>
      <c r="BS1255" s="372">
        <v>23.045999999999999</v>
      </c>
    </row>
    <row r="1256" spans="1:71" x14ac:dyDescent="0.2">
      <c r="A1256" s="265">
        <f t="shared" si="578"/>
        <v>15.019500000000001</v>
      </c>
      <c r="B1256" s="265">
        <f t="shared" si="579"/>
        <v>13.784500000000001</v>
      </c>
      <c r="C1256" s="265">
        <f t="shared" si="556"/>
        <v>16.392000000000003</v>
      </c>
      <c r="D1256" s="265">
        <f t="shared" si="580"/>
        <v>1254</v>
      </c>
      <c r="E1256" s="373">
        <f t="shared" si="581"/>
        <v>41.199178644763862</v>
      </c>
      <c r="F1256" s="373">
        <f t="shared" si="582"/>
        <v>3.4332648870636548</v>
      </c>
      <c r="G1256" s="373">
        <f t="shared" si="583"/>
        <v>50.199178644763862</v>
      </c>
      <c r="H1256" s="374">
        <f t="shared" si="584"/>
        <v>0.99889423535857136</v>
      </c>
      <c r="I1256" s="374">
        <f t="shared" si="557"/>
        <v>0.98193263664659747</v>
      </c>
      <c r="J1256" s="374">
        <f t="shared" si="558"/>
        <v>0.98390433598020521</v>
      </c>
      <c r="K1256" s="265" cm="1">
        <f t="array" ref="K1256">$G1256^gamma_drug4/($G1256^gamma_drug4+(AGE_50_drug4+9)^gamma_drug4)</f>
        <v>1</v>
      </c>
      <c r="L1256" s="264">
        <f t="shared" si="559"/>
        <v>1254</v>
      </c>
      <c r="M1256" s="264">
        <f t="shared" si="560"/>
        <v>-0.2082</v>
      </c>
      <c r="N1256" s="264">
        <f t="shared" si="561"/>
        <v>15.019449999999999</v>
      </c>
      <c r="O1256" s="264">
        <f t="shared" si="562"/>
        <v>0.12847</v>
      </c>
      <c r="P1256" s="264">
        <f t="shared" si="563"/>
        <v>10.2605</v>
      </c>
      <c r="Q1256" s="264">
        <f t="shared" si="564"/>
        <v>11.243</v>
      </c>
      <c r="R1256" s="264">
        <f t="shared" si="565"/>
        <v>11.868</v>
      </c>
      <c r="S1256" s="264">
        <f t="shared" si="566"/>
        <v>12.216000000000001</v>
      </c>
      <c r="T1256" s="264">
        <f t="shared" si="567"/>
        <v>12.7765</v>
      </c>
      <c r="U1256" s="264">
        <f t="shared" si="568"/>
        <v>13.172499999999999</v>
      </c>
      <c r="V1256" s="264">
        <f t="shared" si="569"/>
        <v>13.784500000000001</v>
      </c>
      <c r="W1256" s="264">
        <f t="shared" si="570"/>
        <v>15.019500000000001</v>
      </c>
      <c r="X1256" s="264">
        <f t="shared" si="571"/>
        <v>16.392000000000003</v>
      </c>
      <c r="Y1256" s="264">
        <f t="shared" si="572"/>
        <v>17.191499999999998</v>
      </c>
      <c r="Z1256" s="264">
        <f t="shared" si="573"/>
        <v>17.7605</v>
      </c>
      <c r="AA1256" s="264">
        <f t="shared" si="574"/>
        <v>18.646000000000001</v>
      </c>
      <c r="AB1256" s="264">
        <f t="shared" si="575"/>
        <v>19.250499999999999</v>
      </c>
      <c r="AC1256" s="264">
        <f t="shared" si="576"/>
        <v>20.459499999999998</v>
      </c>
      <c r="AD1256" s="264">
        <f t="shared" si="577"/>
        <v>22.757999999999999</v>
      </c>
      <c r="AF1256" s="266">
        <v>1254</v>
      </c>
      <c r="AG1256" s="266">
        <v>-8.9099999999999999E-2</v>
      </c>
      <c r="AH1256" s="266">
        <v>15.214600000000001</v>
      </c>
      <c r="AI1256" s="266">
        <v>0.12384000000000001</v>
      </c>
      <c r="AJ1256" s="266">
        <v>10.443</v>
      </c>
      <c r="AK1256" s="266">
        <v>11.448</v>
      </c>
      <c r="AL1256" s="266">
        <v>12.082000000000001</v>
      </c>
      <c r="AM1256" s="266">
        <v>12.433</v>
      </c>
      <c r="AN1256" s="266">
        <v>12.996</v>
      </c>
      <c r="AO1256" s="266">
        <v>13.391999999999999</v>
      </c>
      <c r="AP1256" s="266">
        <v>14</v>
      </c>
      <c r="AQ1256" s="266">
        <v>15.215</v>
      </c>
      <c r="AR1256" s="266">
        <v>16.545000000000002</v>
      </c>
      <c r="AS1256" s="266">
        <v>17.311</v>
      </c>
      <c r="AT1256" s="266">
        <v>17.852</v>
      </c>
      <c r="AU1256" s="266">
        <v>18.687000000000001</v>
      </c>
      <c r="AV1256" s="266">
        <v>19.251999999999999</v>
      </c>
      <c r="AW1256" s="266">
        <v>20.370999999999999</v>
      </c>
      <c r="AX1256" s="266">
        <v>22.457999999999998</v>
      </c>
      <c r="BA1256" s="372">
        <v>1254</v>
      </c>
      <c r="BB1256" s="372">
        <v>-0.32729999999999998</v>
      </c>
      <c r="BC1256" s="372">
        <v>14.824299999999999</v>
      </c>
      <c r="BD1256" s="372">
        <v>0.1331</v>
      </c>
      <c r="BE1256" s="372">
        <v>10.077999999999999</v>
      </c>
      <c r="BF1256" s="372">
        <v>11.038</v>
      </c>
      <c r="BG1256" s="372">
        <v>11.654</v>
      </c>
      <c r="BH1256" s="372">
        <v>11.999000000000001</v>
      </c>
      <c r="BI1256" s="372">
        <v>12.557</v>
      </c>
      <c r="BJ1256" s="372">
        <v>12.952999999999999</v>
      </c>
      <c r="BK1256" s="372">
        <v>13.569000000000001</v>
      </c>
      <c r="BL1256" s="372">
        <v>14.824</v>
      </c>
      <c r="BM1256" s="372">
        <v>16.239000000000001</v>
      </c>
      <c r="BN1256" s="372">
        <v>17.071999999999999</v>
      </c>
      <c r="BO1256" s="372">
        <v>17.669</v>
      </c>
      <c r="BP1256" s="372">
        <v>18.605</v>
      </c>
      <c r="BQ1256" s="372">
        <v>19.248999999999999</v>
      </c>
      <c r="BR1256" s="372">
        <v>20.547999999999998</v>
      </c>
      <c r="BS1256" s="372">
        <v>23.058</v>
      </c>
    </row>
    <row r="1257" spans="1:71" x14ac:dyDescent="0.2">
      <c r="A1257" s="265">
        <f t="shared" si="578"/>
        <v>15.025</v>
      </c>
      <c r="B1257" s="265">
        <f t="shared" si="579"/>
        <v>13.7895</v>
      </c>
      <c r="C1257" s="265">
        <f t="shared" si="556"/>
        <v>16.398</v>
      </c>
      <c r="D1257" s="265">
        <f t="shared" si="580"/>
        <v>1255</v>
      </c>
      <c r="E1257" s="373">
        <f t="shared" si="581"/>
        <v>41.232032854209443</v>
      </c>
      <c r="F1257" s="373">
        <f t="shared" si="582"/>
        <v>3.4360027378507869</v>
      </c>
      <c r="G1257" s="373">
        <f t="shared" si="583"/>
        <v>50.232032854209443</v>
      </c>
      <c r="H1257" s="374">
        <f t="shared" si="584"/>
        <v>0.99889737447406268</v>
      </c>
      <c r="I1257" s="374">
        <f t="shared" si="557"/>
        <v>0.9819676571392697</v>
      </c>
      <c r="J1257" s="374">
        <f t="shared" si="558"/>
        <v>0.9839312531875094</v>
      </c>
      <c r="K1257" s="265" cm="1">
        <f t="array" ref="K1257">$G1257^gamma_drug4/($G1257^gamma_drug4+(AGE_50_drug4+9)^gamma_drug4)</f>
        <v>1</v>
      </c>
      <c r="L1257" s="264">
        <f t="shared" si="559"/>
        <v>1255</v>
      </c>
      <c r="M1257" s="264">
        <f t="shared" si="560"/>
        <v>-0.20824999999999999</v>
      </c>
      <c r="N1257" s="264">
        <f t="shared" si="561"/>
        <v>15.02525</v>
      </c>
      <c r="O1257" s="264">
        <f t="shared" si="562"/>
        <v>0.12848499999999999</v>
      </c>
      <c r="P1257" s="264">
        <f t="shared" si="563"/>
        <v>10.2645</v>
      </c>
      <c r="Q1257" s="264">
        <f t="shared" si="564"/>
        <v>11.247</v>
      </c>
      <c r="R1257" s="264">
        <f t="shared" si="565"/>
        <v>11.8725</v>
      </c>
      <c r="S1257" s="264">
        <f t="shared" si="566"/>
        <v>12.221</v>
      </c>
      <c r="T1257" s="264">
        <f t="shared" si="567"/>
        <v>12.781499999999999</v>
      </c>
      <c r="U1257" s="264">
        <f t="shared" si="568"/>
        <v>13.177</v>
      </c>
      <c r="V1257" s="264">
        <f t="shared" si="569"/>
        <v>13.7895</v>
      </c>
      <c r="W1257" s="264">
        <f t="shared" si="570"/>
        <v>15.025</v>
      </c>
      <c r="X1257" s="264">
        <f t="shared" si="571"/>
        <v>16.398</v>
      </c>
      <c r="Y1257" s="264">
        <f t="shared" si="572"/>
        <v>17.198500000000003</v>
      </c>
      <c r="Z1257" s="264">
        <f t="shared" si="573"/>
        <v>17.766999999999999</v>
      </c>
      <c r="AA1257" s="264">
        <f t="shared" si="574"/>
        <v>18.653500000000001</v>
      </c>
      <c r="AB1257" s="264">
        <f t="shared" si="575"/>
        <v>19.259</v>
      </c>
      <c r="AC1257" s="264">
        <f t="shared" si="576"/>
        <v>20.468</v>
      </c>
      <c r="AD1257" s="264">
        <f t="shared" si="577"/>
        <v>22.7685</v>
      </c>
      <c r="AF1257" s="266">
        <v>1255</v>
      </c>
      <c r="AG1257" s="266">
        <v>-8.9200000000000002E-2</v>
      </c>
      <c r="AH1257" s="266">
        <v>15.2201</v>
      </c>
      <c r="AI1257" s="266">
        <v>0.12385</v>
      </c>
      <c r="AJ1257" s="266">
        <v>10.446999999999999</v>
      </c>
      <c r="AK1257" s="266">
        <v>11.452</v>
      </c>
      <c r="AL1257" s="266">
        <v>12.086</v>
      </c>
      <c r="AM1257" s="266">
        <v>12.438000000000001</v>
      </c>
      <c r="AN1257" s="266">
        <v>13.000999999999999</v>
      </c>
      <c r="AO1257" s="266">
        <v>13.396000000000001</v>
      </c>
      <c r="AP1257" s="266">
        <v>14.005000000000001</v>
      </c>
      <c r="AQ1257" s="266">
        <v>15.22</v>
      </c>
      <c r="AR1257" s="266">
        <v>16.550999999999998</v>
      </c>
      <c r="AS1257" s="266">
        <v>17.318000000000001</v>
      </c>
      <c r="AT1257" s="266">
        <v>17.858000000000001</v>
      </c>
      <c r="AU1257" s="266">
        <v>18.693999999999999</v>
      </c>
      <c r="AV1257" s="266">
        <v>19.260000000000002</v>
      </c>
      <c r="AW1257" s="266">
        <v>20.379000000000001</v>
      </c>
      <c r="AX1257" s="266">
        <v>22.466999999999999</v>
      </c>
      <c r="BA1257" s="372">
        <v>1255</v>
      </c>
      <c r="BB1257" s="372">
        <v>-0.32729999999999998</v>
      </c>
      <c r="BC1257" s="372">
        <v>14.830399999999999</v>
      </c>
      <c r="BD1257" s="372">
        <v>0.13311999999999999</v>
      </c>
      <c r="BE1257" s="372">
        <v>10.082000000000001</v>
      </c>
      <c r="BF1257" s="372">
        <v>11.042</v>
      </c>
      <c r="BG1257" s="372">
        <v>11.659000000000001</v>
      </c>
      <c r="BH1257" s="372">
        <v>12.004</v>
      </c>
      <c r="BI1257" s="372">
        <v>12.561999999999999</v>
      </c>
      <c r="BJ1257" s="372">
        <v>12.958</v>
      </c>
      <c r="BK1257" s="372">
        <v>13.574</v>
      </c>
      <c r="BL1257" s="372">
        <v>14.83</v>
      </c>
      <c r="BM1257" s="372">
        <v>16.245000000000001</v>
      </c>
      <c r="BN1257" s="372">
        <v>17.079000000000001</v>
      </c>
      <c r="BO1257" s="372">
        <v>17.675999999999998</v>
      </c>
      <c r="BP1257" s="372">
        <v>18.613</v>
      </c>
      <c r="BQ1257" s="372">
        <v>19.257999999999999</v>
      </c>
      <c r="BR1257" s="372">
        <v>20.556999999999999</v>
      </c>
      <c r="BS1257" s="372">
        <v>23.07</v>
      </c>
    </row>
    <row r="1258" spans="1:71" x14ac:dyDescent="0.2">
      <c r="A1258" s="265">
        <f t="shared" si="578"/>
        <v>15.031500000000001</v>
      </c>
      <c r="B1258" s="265">
        <f t="shared" si="579"/>
        <v>13.795</v>
      </c>
      <c r="C1258" s="265">
        <f t="shared" si="556"/>
        <v>16.405000000000001</v>
      </c>
      <c r="D1258" s="265">
        <f t="shared" si="580"/>
        <v>1256</v>
      </c>
      <c r="E1258" s="373">
        <f t="shared" si="581"/>
        <v>41.264887063655031</v>
      </c>
      <c r="F1258" s="373">
        <f t="shared" si="582"/>
        <v>3.4387405886379194</v>
      </c>
      <c r="G1258" s="373">
        <f t="shared" si="583"/>
        <v>50.264887063655031</v>
      </c>
      <c r="H1258" s="374">
        <f t="shared" si="584"/>
        <v>0.99890050264409969</v>
      </c>
      <c r="I1258" s="374">
        <f t="shared" si="557"/>
        <v>0.98200258816255537</v>
      </c>
      <c r="J1258" s="374">
        <f t="shared" si="558"/>
        <v>0.98395810855836496</v>
      </c>
      <c r="K1258" s="265" cm="1">
        <f t="array" ref="K1258">$G1258^gamma_drug4/($G1258^gamma_drug4+(AGE_50_drug4+9)^gamma_drug4)</f>
        <v>1</v>
      </c>
      <c r="L1258" s="264">
        <f t="shared" si="559"/>
        <v>1256</v>
      </c>
      <c r="M1258" s="264">
        <f t="shared" si="560"/>
        <v>-0.20835000000000001</v>
      </c>
      <c r="N1258" s="264">
        <f t="shared" si="561"/>
        <v>15.03105</v>
      </c>
      <c r="O1258" s="264">
        <f t="shared" si="562"/>
        <v>0.12850999999999999</v>
      </c>
      <c r="P1258" s="264">
        <f t="shared" si="563"/>
        <v>10.2675</v>
      </c>
      <c r="Q1258" s="264">
        <f t="shared" si="564"/>
        <v>11.250499999999999</v>
      </c>
      <c r="R1258" s="264">
        <f t="shared" si="565"/>
        <v>11.8765</v>
      </c>
      <c r="S1258" s="264">
        <f t="shared" si="566"/>
        <v>12.225</v>
      </c>
      <c r="T1258" s="264">
        <f t="shared" si="567"/>
        <v>12.786000000000001</v>
      </c>
      <c r="U1258" s="264">
        <f t="shared" si="568"/>
        <v>13.181999999999999</v>
      </c>
      <c r="V1258" s="264">
        <f t="shared" si="569"/>
        <v>13.795</v>
      </c>
      <c r="W1258" s="264">
        <f t="shared" si="570"/>
        <v>15.031500000000001</v>
      </c>
      <c r="X1258" s="264">
        <f t="shared" si="571"/>
        <v>16.405000000000001</v>
      </c>
      <c r="Y1258" s="264">
        <f t="shared" si="572"/>
        <v>17.205500000000001</v>
      </c>
      <c r="Z1258" s="264">
        <f t="shared" si="573"/>
        <v>17.7745</v>
      </c>
      <c r="AA1258" s="264">
        <f t="shared" si="574"/>
        <v>18.6615</v>
      </c>
      <c r="AB1258" s="264">
        <f t="shared" si="575"/>
        <v>19.266999999999999</v>
      </c>
      <c r="AC1258" s="264">
        <f t="shared" si="576"/>
        <v>20.477</v>
      </c>
      <c r="AD1258" s="264">
        <f t="shared" si="577"/>
        <v>22.779</v>
      </c>
      <c r="AF1258" s="266">
        <v>1256</v>
      </c>
      <c r="AG1258" s="266">
        <v>-8.9300000000000004E-2</v>
      </c>
      <c r="AH1258" s="266">
        <v>15.2256</v>
      </c>
      <c r="AI1258" s="266">
        <v>0.12386999999999999</v>
      </c>
      <c r="AJ1258" s="266">
        <v>10.45</v>
      </c>
      <c r="AK1258" s="266">
        <v>11.455</v>
      </c>
      <c r="AL1258" s="266">
        <v>12.09</v>
      </c>
      <c r="AM1258" s="266">
        <v>12.442</v>
      </c>
      <c r="AN1258" s="266">
        <v>13.005000000000001</v>
      </c>
      <c r="AO1258" s="266">
        <v>13.401</v>
      </c>
      <c r="AP1258" s="266">
        <v>14.01</v>
      </c>
      <c r="AQ1258" s="266">
        <v>15.226000000000001</v>
      </c>
      <c r="AR1258" s="266">
        <v>16.558</v>
      </c>
      <c r="AS1258" s="266">
        <v>17.324000000000002</v>
      </c>
      <c r="AT1258" s="266">
        <v>17.864999999999998</v>
      </c>
      <c r="AU1258" s="266">
        <v>18.701000000000001</v>
      </c>
      <c r="AV1258" s="266">
        <v>19.266999999999999</v>
      </c>
      <c r="AW1258" s="266">
        <v>20.387</v>
      </c>
      <c r="AX1258" s="266">
        <v>22.475999999999999</v>
      </c>
      <c r="BA1258" s="372">
        <v>1256</v>
      </c>
      <c r="BB1258" s="372">
        <v>-0.32740000000000002</v>
      </c>
      <c r="BC1258" s="372">
        <v>14.836499999999999</v>
      </c>
      <c r="BD1258" s="372">
        <v>0.13314999999999999</v>
      </c>
      <c r="BE1258" s="372">
        <v>10.085000000000001</v>
      </c>
      <c r="BF1258" s="372">
        <v>11.045999999999999</v>
      </c>
      <c r="BG1258" s="372">
        <v>11.663</v>
      </c>
      <c r="BH1258" s="372">
        <v>12.007999999999999</v>
      </c>
      <c r="BI1258" s="372">
        <v>12.567</v>
      </c>
      <c r="BJ1258" s="372">
        <v>12.962999999999999</v>
      </c>
      <c r="BK1258" s="372">
        <v>13.58</v>
      </c>
      <c r="BL1258" s="372">
        <v>14.837</v>
      </c>
      <c r="BM1258" s="372">
        <v>16.251999999999999</v>
      </c>
      <c r="BN1258" s="372">
        <v>17.087</v>
      </c>
      <c r="BO1258" s="372">
        <v>17.684000000000001</v>
      </c>
      <c r="BP1258" s="372">
        <v>18.622</v>
      </c>
      <c r="BQ1258" s="372">
        <v>19.266999999999999</v>
      </c>
      <c r="BR1258" s="372">
        <v>20.567</v>
      </c>
      <c r="BS1258" s="372">
        <v>23.082000000000001</v>
      </c>
    </row>
    <row r="1259" spans="1:71" x14ac:dyDescent="0.2">
      <c r="A1259" s="265">
        <f t="shared" si="578"/>
        <v>15.036999999999999</v>
      </c>
      <c r="B1259" s="265">
        <f t="shared" si="579"/>
        <v>13.7995</v>
      </c>
      <c r="C1259" s="265">
        <f t="shared" si="556"/>
        <v>16.411999999999999</v>
      </c>
      <c r="D1259" s="265">
        <f t="shared" si="580"/>
        <v>1257</v>
      </c>
      <c r="E1259" s="373">
        <f t="shared" si="581"/>
        <v>41.297741273100613</v>
      </c>
      <c r="F1259" s="373">
        <f t="shared" si="582"/>
        <v>3.4414784394250515</v>
      </c>
      <c r="G1259" s="373">
        <f t="shared" si="583"/>
        <v>50.297741273100613</v>
      </c>
      <c r="H1259" s="374">
        <f t="shared" si="584"/>
        <v>0.9989036199139083</v>
      </c>
      <c r="I1259" s="374">
        <f t="shared" si="557"/>
        <v>0.98203742999847865</v>
      </c>
      <c r="J1259" s="374">
        <f t="shared" si="558"/>
        <v>0.98398490227266067</v>
      </c>
      <c r="K1259" s="265" cm="1">
        <f t="array" ref="K1259">$G1259^gamma_drug4/($G1259^gamma_drug4+(AGE_50_drug4+9)^gamma_drug4)</f>
        <v>1</v>
      </c>
      <c r="L1259" s="264">
        <f t="shared" si="559"/>
        <v>1257</v>
      </c>
      <c r="M1259" s="264">
        <f t="shared" si="560"/>
        <v>-0.2084</v>
      </c>
      <c r="N1259" s="264">
        <f t="shared" si="561"/>
        <v>15.036849999999999</v>
      </c>
      <c r="O1259" s="264">
        <f t="shared" si="562"/>
        <v>0.12853500000000001</v>
      </c>
      <c r="P1259" s="264">
        <f t="shared" si="563"/>
        <v>10.271000000000001</v>
      </c>
      <c r="Q1259" s="264">
        <f t="shared" si="564"/>
        <v>11.2545</v>
      </c>
      <c r="R1259" s="264">
        <f t="shared" si="565"/>
        <v>11.8805</v>
      </c>
      <c r="S1259" s="264">
        <f t="shared" si="566"/>
        <v>12.228999999999999</v>
      </c>
      <c r="T1259" s="264">
        <f t="shared" si="567"/>
        <v>12.7905</v>
      </c>
      <c r="U1259" s="264">
        <f t="shared" si="568"/>
        <v>13.187000000000001</v>
      </c>
      <c r="V1259" s="264">
        <f t="shared" si="569"/>
        <v>13.7995</v>
      </c>
      <c r="W1259" s="264">
        <f t="shared" si="570"/>
        <v>15.036999999999999</v>
      </c>
      <c r="X1259" s="264">
        <f t="shared" si="571"/>
        <v>16.411999999999999</v>
      </c>
      <c r="Y1259" s="264">
        <f t="shared" si="572"/>
        <v>17.212499999999999</v>
      </c>
      <c r="Z1259" s="264">
        <f t="shared" si="573"/>
        <v>17.782</v>
      </c>
      <c r="AA1259" s="264">
        <f t="shared" si="574"/>
        <v>18.670000000000002</v>
      </c>
      <c r="AB1259" s="264">
        <f t="shared" si="575"/>
        <v>19.275500000000001</v>
      </c>
      <c r="AC1259" s="264">
        <f t="shared" si="576"/>
        <v>20.486499999999999</v>
      </c>
      <c r="AD1259" s="264">
        <f t="shared" si="577"/>
        <v>22.79</v>
      </c>
      <c r="AF1259" s="266">
        <v>1257</v>
      </c>
      <c r="AG1259" s="266">
        <v>-8.9399999999999993E-2</v>
      </c>
      <c r="AH1259" s="266">
        <v>15.2311</v>
      </c>
      <c r="AI1259" s="266">
        <v>0.12389</v>
      </c>
      <c r="AJ1259" s="266">
        <v>10.452999999999999</v>
      </c>
      <c r="AK1259" s="266">
        <v>11.459</v>
      </c>
      <c r="AL1259" s="266">
        <v>12.093999999999999</v>
      </c>
      <c r="AM1259" s="266">
        <v>12.446</v>
      </c>
      <c r="AN1259" s="266">
        <v>13.01</v>
      </c>
      <c r="AO1259" s="266">
        <v>13.406000000000001</v>
      </c>
      <c r="AP1259" s="266">
        <v>14.013999999999999</v>
      </c>
      <c r="AQ1259" s="266">
        <v>15.231</v>
      </c>
      <c r="AR1259" s="266">
        <v>16.564</v>
      </c>
      <c r="AS1259" s="266">
        <v>17.331</v>
      </c>
      <c r="AT1259" s="266">
        <v>17.872</v>
      </c>
      <c r="AU1259" s="266">
        <v>18.709</v>
      </c>
      <c r="AV1259" s="266">
        <v>19.274999999999999</v>
      </c>
      <c r="AW1259" s="266">
        <v>20.396000000000001</v>
      </c>
      <c r="AX1259" s="266">
        <v>22.486000000000001</v>
      </c>
      <c r="BA1259" s="372">
        <v>1257</v>
      </c>
      <c r="BB1259" s="372">
        <v>-0.32740000000000002</v>
      </c>
      <c r="BC1259" s="372">
        <v>14.842599999999999</v>
      </c>
      <c r="BD1259" s="372">
        <v>0.13317999999999999</v>
      </c>
      <c r="BE1259" s="372">
        <v>10.089</v>
      </c>
      <c r="BF1259" s="372">
        <v>11.05</v>
      </c>
      <c r="BG1259" s="372">
        <v>11.667</v>
      </c>
      <c r="BH1259" s="372">
        <v>12.012</v>
      </c>
      <c r="BI1259" s="372">
        <v>12.571</v>
      </c>
      <c r="BJ1259" s="372">
        <v>12.968</v>
      </c>
      <c r="BK1259" s="372">
        <v>13.585000000000001</v>
      </c>
      <c r="BL1259" s="372">
        <v>14.843</v>
      </c>
      <c r="BM1259" s="372">
        <v>16.260000000000002</v>
      </c>
      <c r="BN1259" s="372">
        <v>17.094000000000001</v>
      </c>
      <c r="BO1259" s="372">
        <v>17.692</v>
      </c>
      <c r="BP1259" s="372">
        <v>18.631</v>
      </c>
      <c r="BQ1259" s="372">
        <v>19.276</v>
      </c>
      <c r="BR1259" s="372">
        <v>20.577000000000002</v>
      </c>
      <c r="BS1259" s="372">
        <v>23.094000000000001</v>
      </c>
    </row>
    <row r="1260" spans="1:71" x14ac:dyDescent="0.2">
      <c r="A1260" s="265">
        <f t="shared" si="578"/>
        <v>15.042999999999999</v>
      </c>
      <c r="B1260" s="265">
        <f t="shared" si="579"/>
        <v>13.804500000000001</v>
      </c>
      <c r="C1260" s="265">
        <f t="shared" si="556"/>
        <v>16.418500000000002</v>
      </c>
      <c r="D1260" s="265">
        <f t="shared" si="580"/>
        <v>1258</v>
      </c>
      <c r="E1260" s="373">
        <f t="shared" si="581"/>
        <v>41.330595482546201</v>
      </c>
      <c r="F1260" s="373">
        <f t="shared" si="582"/>
        <v>3.4442162902121836</v>
      </c>
      <c r="G1260" s="373">
        <f t="shared" si="583"/>
        <v>50.330595482546201</v>
      </c>
      <c r="H1260" s="374">
        <f t="shared" si="584"/>
        <v>0.99890672632849853</v>
      </c>
      <c r="I1260" s="374">
        <f t="shared" si="557"/>
        <v>0.98207218292801302</v>
      </c>
      <c r="J1260" s="374">
        <f t="shared" si="558"/>
        <v>0.98401163450965445</v>
      </c>
      <c r="K1260" s="265" cm="1">
        <f t="array" ref="K1260">$G1260^gamma_drug4/($G1260^gamma_drug4+(AGE_50_drug4+9)^gamma_drug4)</f>
        <v>1</v>
      </c>
      <c r="L1260" s="264">
        <f t="shared" si="559"/>
        <v>1258</v>
      </c>
      <c r="M1260" s="264">
        <f t="shared" si="560"/>
        <v>-0.20850000000000002</v>
      </c>
      <c r="N1260" s="264">
        <f t="shared" si="561"/>
        <v>15.042649999999998</v>
      </c>
      <c r="O1260" s="264">
        <f t="shared" si="562"/>
        <v>0.128555</v>
      </c>
      <c r="P1260" s="264">
        <f t="shared" si="563"/>
        <v>10.2745</v>
      </c>
      <c r="Q1260" s="264">
        <f t="shared" si="564"/>
        <v>11.2585</v>
      </c>
      <c r="R1260" s="264">
        <f t="shared" si="565"/>
        <v>11.884499999999999</v>
      </c>
      <c r="S1260" s="264">
        <f t="shared" si="566"/>
        <v>12.233499999999999</v>
      </c>
      <c r="T1260" s="264">
        <f t="shared" si="567"/>
        <v>12.795</v>
      </c>
      <c r="U1260" s="264">
        <f t="shared" si="568"/>
        <v>13.191500000000001</v>
      </c>
      <c r="V1260" s="264">
        <f t="shared" si="569"/>
        <v>13.804500000000001</v>
      </c>
      <c r="W1260" s="264">
        <f t="shared" si="570"/>
        <v>15.042999999999999</v>
      </c>
      <c r="X1260" s="264">
        <f t="shared" si="571"/>
        <v>16.418500000000002</v>
      </c>
      <c r="Y1260" s="264">
        <f t="shared" si="572"/>
        <v>17.2195</v>
      </c>
      <c r="Z1260" s="264">
        <f t="shared" si="573"/>
        <v>17.7895</v>
      </c>
      <c r="AA1260" s="264">
        <f t="shared" si="574"/>
        <v>18.677500000000002</v>
      </c>
      <c r="AB1260" s="264">
        <f t="shared" si="575"/>
        <v>19.2835</v>
      </c>
      <c r="AC1260" s="264">
        <f t="shared" si="576"/>
        <v>20.4955</v>
      </c>
      <c r="AD1260" s="264">
        <f t="shared" si="577"/>
        <v>22.8005</v>
      </c>
      <c r="AF1260" s="266">
        <v>1258</v>
      </c>
      <c r="AG1260" s="266">
        <v>-8.9599999999999999E-2</v>
      </c>
      <c r="AH1260" s="266">
        <v>15.236599999999999</v>
      </c>
      <c r="AI1260" s="266">
        <v>0.1239</v>
      </c>
      <c r="AJ1260" s="266">
        <v>10.457000000000001</v>
      </c>
      <c r="AK1260" s="266">
        <v>11.462999999999999</v>
      </c>
      <c r="AL1260" s="266">
        <v>12.098000000000001</v>
      </c>
      <c r="AM1260" s="266">
        <v>12.45</v>
      </c>
      <c r="AN1260" s="266">
        <v>13.013999999999999</v>
      </c>
      <c r="AO1260" s="266">
        <v>13.41</v>
      </c>
      <c r="AP1260" s="266">
        <v>14.019</v>
      </c>
      <c r="AQ1260" s="266">
        <v>15.237</v>
      </c>
      <c r="AR1260" s="266">
        <v>16.57</v>
      </c>
      <c r="AS1260" s="266">
        <v>17.337</v>
      </c>
      <c r="AT1260" s="266">
        <v>17.879000000000001</v>
      </c>
      <c r="AU1260" s="266">
        <v>18.716000000000001</v>
      </c>
      <c r="AV1260" s="266">
        <v>19.282</v>
      </c>
      <c r="AW1260" s="266">
        <v>20.404</v>
      </c>
      <c r="AX1260" s="266">
        <v>22.495000000000001</v>
      </c>
      <c r="BA1260" s="372">
        <v>1258</v>
      </c>
      <c r="BB1260" s="372">
        <v>-0.32740000000000002</v>
      </c>
      <c r="BC1260" s="372">
        <v>14.848699999999999</v>
      </c>
      <c r="BD1260" s="372">
        <v>0.13321</v>
      </c>
      <c r="BE1260" s="372">
        <v>10.092000000000001</v>
      </c>
      <c r="BF1260" s="372">
        <v>11.054</v>
      </c>
      <c r="BG1260" s="372">
        <v>11.670999999999999</v>
      </c>
      <c r="BH1260" s="372">
        <v>12.016999999999999</v>
      </c>
      <c r="BI1260" s="372">
        <v>12.576000000000001</v>
      </c>
      <c r="BJ1260" s="372">
        <v>12.973000000000001</v>
      </c>
      <c r="BK1260" s="372">
        <v>13.59</v>
      </c>
      <c r="BL1260" s="372">
        <v>14.849</v>
      </c>
      <c r="BM1260" s="372">
        <v>16.266999999999999</v>
      </c>
      <c r="BN1260" s="372">
        <v>17.102</v>
      </c>
      <c r="BO1260" s="372">
        <v>17.7</v>
      </c>
      <c r="BP1260" s="372">
        <v>18.638999999999999</v>
      </c>
      <c r="BQ1260" s="372">
        <v>19.285</v>
      </c>
      <c r="BR1260" s="372">
        <v>20.587</v>
      </c>
      <c r="BS1260" s="372">
        <v>23.106000000000002</v>
      </c>
    </row>
    <row r="1261" spans="1:71" x14ac:dyDescent="0.2">
      <c r="A1261" s="265">
        <f t="shared" si="578"/>
        <v>15.048500000000001</v>
      </c>
      <c r="B1261" s="265">
        <f t="shared" si="579"/>
        <v>13.809999999999999</v>
      </c>
      <c r="C1261" s="265">
        <f t="shared" si="556"/>
        <v>16.424500000000002</v>
      </c>
      <c r="D1261" s="265">
        <f t="shared" si="580"/>
        <v>1259</v>
      </c>
      <c r="E1261" s="373">
        <f t="shared" si="581"/>
        <v>41.363449691991789</v>
      </c>
      <c r="F1261" s="373">
        <f t="shared" si="582"/>
        <v>3.4469541409993156</v>
      </c>
      <c r="G1261" s="373">
        <f t="shared" si="583"/>
        <v>50.363449691991789</v>
      </c>
      <c r="H1261" s="374">
        <f t="shared" si="584"/>
        <v>0.99890982193266575</v>
      </c>
      <c r="I1261" s="374">
        <f t="shared" si="557"/>
        <v>0.98210684723108588</v>
      </c>
      <c r="J1261" s="374">
        <f t="shared" si="558"/>
        <v>0.98403830544797621</v>
      </c>
      <c r="K1261" s="265" cm="1">
        <f t="array" ref="K1261">$G1261^gamma_drug4/($G1261^gamma_drug4+(AGE_50_drug4+9)^gamma_drug4)</f>
        <v>1</v>
      </c>
      <c r="L1261" s="264">
        <f t="shared" si="559"/>
        <v>1259</v>
      </c>
      <c r="M1261" s="264">
        <f t="shared" si="560"/>
        <v>-0.20860000000000001</v>
      </c>
      <c r="N1261" s="264">
        <f t="shared" si="561"/>
        <v>15.048449999999999</v>
      </c>
      <c r="O1261" s="264">
        <f t="shared" si="562"/>
        <v>0.12857499999999999</v>
      </c>
      <c r="P1261" s="264">
        <f t="shared" si="563"/>
        <v>10.278</v>
      </c>
      <c r="Q1261" s="264">
        <f t="shared" si="564"/>
        <v>11.262499999999999</v>
      </c>
      <c r="R1261" s="264">
        <f t="shared" si="565"/>
        <v>11.888999999999999</v>
      </c>
      <c r="S1261" s="264">
        <f t="shared" si="566"/>
        <v>12.237500000000001</v>
      </c>
      <c r="T1261" s="264">
        <f t="shared" si="567"/>
        <v>12.8</v>
      </c>
      <c r="U1261" s="264">
        <f t="shared" si="568"/>
        <v>13.1965</v>
      </c>
      <c r="V1261" s="264">
        <f t="shared" si="569"/>
        <v>13.809999999999999</v>
      </c>
      <c r="W1261" s="264">
        <f t="shared" si="570"/>
        <v>15.048500000000001</v>
      </c>
      <c r="X1261" s="264">
        <f t="shared" si="571"/>
        <v>16.424500000000002</v>
      </c>
      <c r="Y1261" s="264">
        <f t="shared" si="572"/>
        <v>17.226500000000001</v>
      </c>
      <c r="Z1261" s="264">
        <f t="shared" si="573"/>
        <v>17.796999999999997</v>
      </c>
      <c r="AA1261" s="264">
        <f t="shared" si="574"/>
        <v>18.685499999999998</v>
      </c>
      <c r="AB1261" s="264">
        <f t="shared" si="575"/>
        <v>19.292000000000002</v>
      </c>
      <c r="AC1261" s="264">
        <f t="shared" si="576"/>
        <v>20.5045</v>
      </c>
      <c r="AD1261" s="264">
        <f t="shared" si="577"/>
        <v>22.811</v>
      </c>
      <c r="AF1261" s="266">
        <v>1259</v>
      </c>
      <c r="AG1261" s="266">
        <v>-8.9700000000000002E-2</v>
      </c>
      <c r="AH1261" s="266">
        <v>15.242100000000001</v>
      </c>
      <c r="AI1261" s="266">
        <v>0.12392</v>
      </c>
      <c r="AJ1261" s="266">
        <v>10.46</v>
      </c>
      <c r="AK1261" s="266">
        <v>11.467000000000001</v>
      </c>
      <c r="AL1261" s="266">
        <v>12.102</v>
      </c>
      <c r="AM1261" s="266">
        <v>12.454000000000001</v>
      </c>
      <c r="AN1261" s="266">
        <v>13.019</v>
      </c>
      <c r="AO1261" s="266">
        <v>13.414999999999999</v>
      </c>
      <c r="AP1261" s="266">
        <v>14.023999999999999</v>
      </c>
      <c r="AQ1261" s="266">
        <v>15.242000000000001</v>
      </c>
      <c r="AR1261" s="266">
        <v>16.576000000000001</v>
      </c>
      <c r="AS1261" s="266">
        <v>17.344000000000001</v>
      </c>
      <c r="AT1261" s="266">
        <v>17.885999999999999</v>
      </c>
      <c r="AU1261" s="266">
        <v>18.722999999999999</v>
      </c>
      <c r="AV1261" s="266">
        <v>19.29</v>
      </c>
      <c r="AW1261" s="266">
        <v>20.411999999999999</v>
      </c>
      <c r="AX1261" s="266">
        <v>22.504999999999999</v>
      </c>
      <c r="BA1261" s="372">
        <v>1259</v>
      </c>
      <c r="BB1261" s="372">
        <v>-0.32750000000000001</v>
      </c>
      <c r="BC1261" s="372">
        <v>14.854799999999999</v>
      </c>
      <c r="BD1261" s="372">
        <v>0.13322999999999999</v>
      </c>
      <c r="BE1261" s="372">
        <v>10.096</v>
      </c>
      <c r="BF1261" s="372">
        <v>11.058</v>
      </c>
      <c r="BG1261" s="372">
        <v>11.676</v>
      </c>
      <c r="BH1261" s="372">
        <v>12.021000000000001</v>
      </c>
      <c r="BI1261" s="372">
        <v>12.581</v>
      </c>
      <c r="BJ1261" s="372">
        <v>12.978</v>
      </c>
      <c r="BK1261" s="372">
        <v>13.596</v>
      </c>
      <c r="BL1261" s="372">
        <v>14.855</v>
      </c>
      <c r="BM1261" s="372">
        <v>16.273</v>
      </c>
      <c r="BN1261" s="372">
        <v>17.109000000000002</v>
      </c>
      <c r="BO1261" s="372">
        <v>17.707999999999998</v>
      </c>
      <c r="BP1261" s="372">
        <v>18.648</v>
      </c>
      <c r="BQ1261" s="372">
        <v>19.294</v>
      </c>
      <c r="BR1261" s="372">
        <v>20.597000000000001</v>
      </c>
      <c r="BS1261" s="372">
        <v>23.117000000000001</v>
      </c>
    </row>
    <row r="1262" spans="1:71" x14ac:dyDescent="0.2">
      <c r="A1262" s="265">
        <f t="shared" si="578"/>
        <v>15.054500000000001</v>
      </c>
      <c r="B1262" s="265">
        <f t="shared" si="579"/>
        <v>13.815000000000001</v>
      </c>
      <c r="C1262" s="265">
        <f t="shared" si="556"/>
        <v>16.431000000000001</v>
      </c>
      <c r="D1262" s="265">
        <f t="shared" si="580"/>
        <v>1260</v>
      </c>
      <c r="E1262" s="373">
        <f t="shared" si="581"/>
        <v>41.396303901437371</v>
      </c>
      <c r="F1262" s="373">
        <f t="shared" si="582"/>
        <v>3.4496919917864477</v>
      </c>
      <c r="G1262" s="373">
        <f t="shared" si="583"/>
        <v>50.396303901437371</v>
      </c>
      <c r="H1262" s="374">
        <f t="shared" si="584"/>
        <v>0.99891290677099165</v>
      </c>
      <c r="I1262" s="374">
        <f t="shared" si="557"/>
        <v>0.98214142318658237</v>
      </c>
      <c r="J1262" s="374">
        <f t="shared" si="558"/>
        <v>0.98406491526563056</v>
      </c>
      <c r="K1262" s="265" cm="1">
        <f t="array" ref="K1262">$G1262^gamma_drug4/($G1262^gamma_drug4+(AGE_50_drug4+9)^gamma_drug4)</f>
        <v>1</v>
      </c>
      <c r="L1262" s="264">
        <f t="shared" si="559"/>
        <v>1260</v>
      </c>
      <c r="M1262" s="264">
        <f t="shared" si="560"/>
        <v>-0.20865</v>
      </c>
      <c r="N1262" s="264">
        <f t="shared" si="561"/>
        <v>15.05425</v>
      </c>
      <c r="O1262" s="264">
        <f t="shared" si="562"/>
        <v>0.12859999999999999</v>
      </c>
      <c r="P1262" s="264">
        <f t="shared" si="563"/>
        <v>10.280999999999999</v>
      </c>
      <c r="Q1262" s="264">
        <f t="shared" si="564"/>
        <v>11.266</v>
      </c>
      <c r="R1262" s="264">
        <f t="shared" si="565"/>
        <v>11.893000000000001</v>
      </c>
      <c r="S1262" s="264">
        <f t="shared" si="566"/>
        <v>12.242000000000001</v>
      </c>
      <c r="T1262" s="264">
        <f t="shared" si="567"/>
        <v>12.804500000000001</v>
      </c>
      <c r="U1262" s="264">
        <f t="shared" si="568"/>
        <v>13.201000000000001</v>
      </c>
      <c r="V1262" s="264">
        <f t="shared" si="569"/>
        <v>13.815000000000001</v>
      </c>
      <c r="W1262" s="264">
        <f t="shared" si="570"/>
        <v>15.054500000000001</v>
      </c>
      <c r="X1262" s="264">
        <f t="shared" si="571"/>
        <v>16.431000000000001</v>
      </c>
      <c r="Y1262" s="264">
        <f t="shared" si="572"/>
        <v>17.234000000000002</v>
      </c>
      <c r="Z1262" s="264">
        <f t="shared" si="573"/>
        <v>17.804500000000001</v>
      </c>
      <c r="AA1262" s="264">
        <f t="shared" si="574"/>
        <v>18.6935</v>
      </c>
      <c r="AB1262" s="264">
        <f t="shared" si="575"/>
        <v>19.3005</v>
      </c>
      <c r="AC1262" s="264">
        <f t="shared" si="576"/>
        <v>20.513999999999999</v>
      </c>
      <c r="AD1262" s="264">
        <f t="shared" si="577"/>
        <v>22.822000000000003</v>
      </c>
      <c r="AF1262" s="266">
        <v>1260</v>
      </c>
      <c r="AG1262" s="266">
        <v>-8.9800000000000005E-2</v>
      </c>
      <c r="AH1262" s="266">
        <v>15.2476</v>
      </c>
      <c r="AI1262" s="266">
        <v>0.12393999999999999</v>
      </c>
      <c r="AJ1262" s="266">
        <v>10.462999999999999</v>
      </c>
      <c r="AK1262" s="266">
        <v>11.47</v>
      </c>
      <c r="AL1262" s="266">
        <v>12.106</v>
      </c>
      <c r="AM1262" s="266">
        <v>12.458</v>
      </c>
      <c r="AN1262" s="266">
        <v>13.023</v>
      </c>
      <c r="AO1262" s="266">
        <v>13.419</v>
      </c>
      <c r="AP1262" s="266">
        <v>14.029</v>
      </c>
      <c r="AQ1262" s="266">
        <v>15.247999999999999</v>
      </c>
      <c r="AR1262" s="266">
        <v>16.582000000000001</v>
      </c>
      <c r="AS1262" s="266">
        <v>17.350999999999999</v>
      </c>
      <c r="AT1262" s="266">
        <v>17.893000000000001</v>
      </c>
      <c r="AU1262" s="266">
        <v>18.731000000000002</v>
      </c>
      <c r="AV1262" s="266">
        <v>19.297999999999998</v>
      </c>
      <c r="AW1262" s="266">
        <v>20.420999999999999</v>
      </c>
      <c r="AX1262" s="266">
        <v>22.515000000000001</v>
      </c>
      <c r="BA1262" s="372">
        <v>1260</v>
      </c>
      <c r="BB1262" s="372">
        <v>-0.32750000000000001</v>
      </c>
      <c r="BC1262" s="372">
        <v>14.860900000000001</v>
      </c>
      <c r="BD1262" s="372">
        <v>0.13325999999999999</v>
      </c>
      <c r="BE1262" s="372">
        <v>10.099</v>
      </c>
      <c r="BF1262" s="372">
        <v>11.061999999999999</v>
      </c>
      <c r="BG1262" s="372">
        <v>11.68</v>
      </c>
      <c r="BH1262" s="372">
        <v>12.026</v>
      </c>
      <c r="BI1262" s="372">
        <v>12.586</v>
      </c>
      <c r="BJ1262" s="372">
        <v>12.983000000000001</v>
      </c>
      <c r="BK1262" s="372">
        <v>13.601000000000001</v>
      </c>
      <c r="BL1262" s="372">
        <v>14.861000000000001</v>
      </c>
      <c r="BM1262" s="372">
        <v>16.28</v>
      </c>
      <c r="BN1262" s="372">
        <v>17.117000000000001</v>
      </c>
      <c r="BO1262" s="372">
        <v>17.716000000000001</v>
      </c>
      <c r="BP1262" s="372">
        <v>18.655999999999999</v>
      </c>
      <c r="BQ1262" s="372">
        <v>19.303000000000001</v>
      </c>
      <c r="BR1262" s="372">
        <v>20.606999999999999</v>
      </c>
      <c r="BS1262" s="372">
        <v>23.129000000000001</v>
      </c>
    </row>
    <row r="1263" spans="1:71" x14ac:dyDescent="0.2">
      <c r="A1263" s="265">
        <f t="shared" si="578"/>
        <v>15.06</v>
      </c>
      <c r="B1263" s="265">
        <f t="shared" si="579"/>
        <v>13.82</v>
      </c>
      <c r="C1263" s="265">
        <f t="shared" si="556"/>
        <v>16.4375</v>
      </c>
      <c r="D1263" s="265">
        <f t="shared" si="580"/>
        <v>1261</v>
      </c>
      <c r="E1263" s="373">
        <f t="shared" si="581"/>
        <v>41.429158110882959</v>
      </c>
      <c r="F1263" s="373">
        <f t="shared" si="582"/>
        <v>3.4524298425735798</v>
      </c>
      <c r="G1263" s="373">
        <f t="shared" si="583"/>
        <v>50.429158110882959</v>
      </c>
      <c r="H1263" s="374">
        <f t="shared" si="584"/>
        <v>0.99891598088784561</v>
      </c>
      <c r="I1263" s="374">
        <f t="shared" si="557"/>
        <v>0.98217591107235069</v>
      </c>
      <c r="J1263" s="374">
        <f t="shared" si="558"/>
        <v>0.98409146413999904</v>
      </c>
      <c r="K1263" s="265" cm="1">
        <f t="array" ref="K1263">$G1263^gamma_drug4/($G1263^gamma_drug4+(AGE_50_drug4+9)^gamma_drug4)</f>
        <v>1</v>
      </c>
      <c r="L1263" s="264">
        <f t="shared" si="559"/>
        <v>1261</v>
      </c>
      <c r="M1263" s="264">
        <f t="shared" si="560"/>
        <v>-0.20874999999999999</v>
      </c>
      <c r="N1263" s="264">
        <f t="shared" si="561"/>
        <v>15.06005</v>
      </c>
      <c r="O1263" s="264">
        <f t="shared" si="562"/>
        <v>0.12862000000000001</v>
      </c>
      <c r="P1263" s="264">
        <f t="shared" si="563"/>
        <v>10.284500000000001</v>
      </c>
      <c r="Q1263" s="264">
        <f t="shared" si="564"/>
        <v>11.269500000000001</v>
      </c>
      <c r="R1263" s="264">
        <f t="shared" si="565"/>
        <v>11.896999999999998</v>
      </c>
      <c r="S1263" s="264">
        <f t="shared" si="566"/>
        <v>12.246499999999999</v>
      </c>
      <c r="T1263" s="264">
        <f t="shared" si="567"/>
        <v>12.808499999999999</v>
      </c>
      <c r="U1263" s="264">
        <f t="shared" si="568"/>
        <v>13.206</v>
      </c>
      <c r="V1263" s="264">
        <f t="shared" si="569"/>
        <v>13.82</v>
      </c>
      <c r="W1263" s="264">
        <f t="shared" si="570"/>
        <v>15.06</v>
      </c>
      <c r="X1263" s="264">
        <f t="shared" si="571"/>
        <v>16.4375</v>
      </c>
      <c r="Y1263" s="264">
        <f t="shared" si="572"/>
        <v>17.241</v>
      </c>
      <c r="Z1263" s="264">
        <f t="shared" si="573"/>
        <v>17.811999999999998</v>
      </c>
      <c r="AA1263" s="264">
        <f t="shared" si="574"/>
        <v>18.701499999999999</v>
      </c>
      <c r="AB1263" s="264">
        <f t="shared" si="575"/>
        <v>19.308500000000002</v>
      </c>
      <c r="AC1263" s="264">
        <f t="shared" si="576"/>
        <v>20.523</v>
      </c>
      <c r="AD1263" s="264">
        <f t="shared" si="577"/>
        <v>22.8325</v>
      </c>
      <c r="AF1263" s="266">
        <v>1261</v>
      </c>
      <c r="AG1263" s="266">
        <v>-8.9899999999999994E-2</v>
      </c>
      <c r="AH1263" s="266">
        <v>15.2531</v>
      </c>
      <c r="AI1263" s="266">
        <v>0.12395</v>
      </c>
      <c r="AJ1263" s="266">
        <v>10.467000000000001</v>
      </c>
      <c r="AK1263" s="266">
        <v>11.474</v>
      </c>
      <c r="AL1263" s="266">
        <v>12.11</v>
      </c>
      <c r="AM1263" s="266">
        <v>12.462999999999999</v>
      </c>
      <c r="AN1263" s="266">
        <v>13.026999999999999</v>
      </c>
      <c r="AO1263" s="266">
        <v>13.423999999999999</v>
      </c>
      <c r="AP1263" s="266">
        <v>14.034000000000001</v>
      </c>
      <c r="AQ1263" s="266">
        <v>15.253</v>
      </c>
      <c r="AR1263" s="266">
        <v>16.588000000000001</v>
      </c>
      <c r="AS1263" s="266">
        <v>17.356999999999999</v>
      </c>
      <c r="AT1263" s="266">
        <v>17.899999999999999</v>
      </c>
      <c r="AU1263" s="266">
        <v>18.738</v>
      </c>
      <c r="AV1263" s="266">
        <v>19.305</v>
      </c>
      <c r="AW1263" s="266">
        <v>20.428999999999998</v>
      </c>
      <c r="AX1263" s="266">
        <v>22.524000000000001</v>
      </c>
      <c r="BA1263" s="372">
        <v>1261</v>
      </c>
      <c r="BB1263" s="372">
        <v>-0.3276</v>
      </c>
      <c r="BC1263" s="372">
        <v>14.867000000000001</v>
      </c>
      <c r="BD1263" s="372">
        <v>0.13328999999999999</v>
      </c>
      <c r="BE1263" s="372">
        <v>10.102</v>
      </c>
      <c r="BF1263" s="372">
        <v>11.065</v>
      </c>
      <c r="BG1263" s="372">
        <v>11.683999999999999</v>
      </c>
      <c r="BH1263" s="372">
        <v>12.03</v>
      </c>
      <c r="BI1263" s="372">
        <v>12.59</v>
      </c>
      <c r="BJ1263" s="372">
        <v>12.988</v>
      </c>
      <c r="BK1263" s="372">
        <v>13.606</v>
      </c>
      <c r="BL1263" s="372">
        <v>14.867000000000001</v>
      </c>
      <c r="BM1263" s="372">
        <v>16.286999999999999</v>
      </c>
      <c r="BN1263" s="372">
        <v>17.125</v>
      </c>
      <c r="BO1263" s="372">
        <v>17.724</v>
      </c>
      <c r="BP1263" s="372">
        <v>18.664999999999999</v>
      </c>
      <c r="BQ1263" s="372">
        <v>19.312000000000001</v>
      </c>
      <c r="BR1263" s="372">
        <v>20.617000000000001</v>
      </c>
      <c r="BS1263" s="372">
        <v>23.140999999999998</v>
      </c>
    </row>
    <row r="1264" spans="1:71" x14ac:dyDescent="0.2">
      <c r="A1264" s="265">
        <f t="shared" si="578"/>
        <v>15.065999999999999</v>
      </c>
      <c r="B1264" s="265">
        <f t="shared" si="579"/>
        <v>13.8255</v>
      </c>
      <c r="C1264" s="265">
        <f t="shared" si="556"/>
        <v>16.444499999999998</v>
      </c>
      <c r="D1264" s="265">
        <f t="shared" si="580"/>
        <v>1262</v>
      </c>
      <c r="E1264" s="373">
        <f t="shared" si="581"/>
        <v>41.46201232032854</v>
      </c>
      <c r="F1264" s="373">
        <f t="shared" si="582"/>
        <v>3.4551676933607118</v>
      </c>
      <c r="G1264" s="373">
        <f t="shared" si="583"/>
        <v>50.46201232032854</v>
      </c>
      <c r="H1264" s="374">
        <f t="shared" si="584"/>
        <v>0.99891904432738565</v>
      </c>
      <c r="I1264" s="374">
        <f t="shared" si="557"/>
        <v>0.98221031116520574</v>
      </c>
      <c r="J1264" s="374">
        <f t="shared" si="558"/>
        <v>0.9841179522478426</v>
      </c>
      <c r="K1264" s="265" cm="1">
        <f t="array" ref="K1264">$G1264^gamma_drug4/($G1264^gamma_drug4+(AGE_50_drug4+9)^gamma_drug4)</f>
        <v>1</v>
      </c>
      <c r="L1264" s="264">
        <f t="shared" si="559"/>
        <v>1262</v>
      </c>
      <c r="M1264" s="264">
        <f t="shared" si="560"/>
        <v>-0.20885000000000001</v>
      </c>
      <c r="N1264" s="264">
        <f t="shared" si="561"/>
        <v>15.065850000000001</v>
      </c>
      <c r="O1264" s="264">
        <f t="shared" si="562"/>
        <v>0.12864</v>
      </c>
      <c r="P1264" s="264">
        <f t="shared" si="563"/>
        <v>10.288</v>
      </c>
      <c r="Q1264" s="264">
        <f t="shared" si="564"/>
        <v>11.2735</v>
      </c>
      <c r="R1264" s="264">
        <f t="shared" si="565"/>
        <v>11.901</v>
      </c>
      <c r="S1264" s="264">
        <f t="shared" si="566"/>
        <v>12.251000000000001</v>
      </c>
      <c r="T1264" s="264">
        <f t="shared" si="567"/>
        <v>12.813500000000001</v>
      </c>
      <c r="U1264" s="264">
        <f t="shared" si="568"/>
        <v>13.211</v>
      </c>
      <c r="V1264" s="264">
        <f t="shared" si="569"/>
        <v>13.8255</v>
      </c>
      <c r="W1264" s="264">
        <f t="shared" si="570"/>
        <v>15.065999999999999</v>
      </c>
      <c r="X1264" s="264">
        <f t="shared" si="571"/>
        <v>16.444499999999998</v>
      </c>
      <c r="Y1264" s="264">
        <f t="shared" si="572"/>
        <v>17.248000000000001</v>
      </c>
      <c r="Z1264" s="264">
        <f t="shared" si="573"/>
        <v>17.819499999999998</v>
      </c>
      <c r="AA1264" s="264">
        <f t="shared" si="574"/>
        <v>18.709</v>
      </c>
      <c r="AB1264" s="264">
        <f t="shared" si="575"/>
        <v>19.317</v>
      </c>
      <c r="AC1264" s="264">
        <f t="shared" si="576"/>
        <v>20.532</v>
      </c>
      <c r="AD1264" s="264">
        <f t="shared" si="577"/>
        <v>22.843</v>
      </c>
      <c r="AF1264" s="266">
        <v>1262</v>
      </c>
      <c r="AG1264" s="266">
        <v>-9.01E-2</v>
      </c>
      <c r="AH1264" s="266">
        <v>15.258599999999999</v>
      </c>
      <c r="AI1264" s="266">
        <v>0.12397</v>
      </c>
      <c r="AJ1264" s="266">
        <v>10.47</v>
      </c>
      <c r="AK1264" s="266">
        <v>11.478</v>
      </c>
      <c r="AL1264" s="266">
        <v>12.114000000000001</v>
      </c>
      <c r="AM1264" s="266">
        <v>12.467000000000001</v>
      </c>
      <c r="AN1264" s="266">
        <v>13.032</v>
      </c>
      <c r="AO1264" s="266">
        <v>13.429</v>
      </c>
      <c r="AP1264" s="266">
        <v>14.039</v>
      </c>
      <c r="AQ1264" s="266">
        <v>15.259</v>
      </c>
      <c r="AR1264" s="266">
        <v>16.594999999999999</v>
      </c>
      <c r="AS1264" s="266">
        <v>17.364000000000001</v>
      </c>
      <c r="AT1264" s="266">
        <v>17.907</v>
      </c>
      <c r="AU1264" s="266">
        <v>18.745000000000001</v>
      </c>
      <c r="AV1264" s="266">
        <v>19.312999999999999</v>
      </c>
      <c r="AW1264" s="266">
        <v>20.437000000000001</v>
      </c>
      <c r="AX1264" s="266">
        <v>22.533999999999999</v>
      </c>
      <c r="BA1264" s="372">
        <v>1262</v>
      </c>
      <c r="BB1264" s="372">
        <v>-0.3276</v>
      </c>
      <c r="BC1264" s="372">
        <v>14.873100000000001</v>
      </c>
      <c r="BD1264" s="372">
        <v>0.13331000000000001</v>
      </c>
      <c r="BE1264" s="372">
        <v>10.106</v>
      </c>
      <c r="BF1264" s="372">
        <v>11.069000000000001</v>
      </c>
      <c r="BG1264" s="372">
        <v>11.688000000000001</v>
      </c>
      <c r="BH1264" s="372">
        <v>12.035</v>
      </c>
      <c r="BI1264" s="372">
        <v>12.595000000000001</v>
      </c>
      <c r="BJ1264" s="372">
        <v>12.993</v>
      </c>
      <c r="BK1264" s="372">
        <v>13.612</v>
      </c>
      <c r="BL1264" s="372">
        <v>14.872999999999999</v>
      </c>
      <c r="BM1264" s="372">
        <v>16.294</v>
      </c>
      <c r="BN1264" s="372">
        <v>17.132000000000001</v>
      </c>
      <c r="BO1264" s="372">
        <v>17.731999999999999</v>
      </c>
      <c r="BP1264" s="372">
        <v>18.672999999999998</v>
      </c>
      <c r="BQ1264" s="372">
        <v>19.321000000000002</v>
      </c>
      <c r="BR1264" s="372">
        <v>20.626999999999999</v>
      </c>
      <c r="BS1264" s="372">
        <v>23.152000000000001</v>
      </c>
    </row>
    <row r="1265" spans="1:71" x14ac:dyDescent="0.2">
      <c r="A1265" s="265">
        <f t="shared" si="578"/>
        <v>15.0715</v>
      </c>
      <c r="B1265" s="265">
        <f t="shared" si="579"/>
        <v>13.830500000000001</v>
      </c>
      <c r="C1265" s="265">
        <f t="shared" si="556"/>
        <v>16.451000000000001</v>
      </c>
      <c r="D1265" s="265">
        <f t="shared" si="580"/>
        <v>1263</v>
      </c>
      <c r="E1265" s="373">
        <f t="shared" si="581"/>
        <v>41.494866529774129</v>
      </c>
      <c r="F1265" s="373">
        <f t="shared" si="582"/>
        <v>3.4579055441478439</v>
      </c>
      <c r="G1265" s="373">
        <f t="shared" si="583"/>
        <v>50.494866529774129</v>
      </c>
      <c r="H1265" s="374">
        <f t="shared" si="584"/>
        <v>0.99892209713355984</v>
      </c>
      <c r="I1265" s="374">
        <f t="shared" si="557"/>
        <v>0.98224462374093402</v>
      </c>
      <c r="J1265" s="374">
        <f t="shared" si="558"/>
        <v>0.98414437976530467</v>
      </c>
      <c r="K1265" s="265" cm="1">
        <f t="array" ref="K1265">$G1265^gamma_drug4/($G1265^gamma_drug4+(AGE_50_drug4+9)^gamma_drug4)</f>
        <v>1</v>
      </c>
      <c r="L1265" s="264">
        <f t="shared" si="559"/>
        <v>1263</v>
      </c>
      <c r="M1265" s="264">
        <f t="shared" si="560"/>
        <v>-0.20895</v>
      </c>
      <c r="N1265" s="264">
        <f t="shared" si="561"/>
        <v>15.07165</v>
      </c>
      <c r="O1265" s="264">
        <f t="shared" si="562"/>
        <v>0.128665</v>
      </c>
      <c r="P1265" s="264">
        <f t="shared" si="563"/>
        <v>10.291</v>
      </c>
      <c r="Q1265" s="264">
        <f t="shared" si="564"/>
        <v>11.2775</v>
      </c>
      <c r="R1265" s="264">
        <f t="shared" si="565"/>
        <v>11.9055</v>
      </c>
      <c r="S1265" s="264">
        <f t="shared" si="566"/>
        <v>12.254999999999999</v>
      </c>
      <c r="T1265" s="264">
        <f t="shared" si="567"/>
        <v>12.818</v>
      </c>
      <c r="U1265" s="264">
        <f t="shared" si="568"/>
        <v>13.215499999999999</v>
      </c>
      <c r="V1265" s="264">
        <f t="shared" si="569"/>
        <v>13.830500000000001</v>
      </c>
      <c r="W1265" s="264">
        <f t="shared" si="570"/>
        <v>15.0715</v>
      </c>
      <c r="X1265" s="264">
        <f t="shared" si="571"/>
        <v>16.451000000000001</v>
      </c>
      <c r="Y1265" s="264">
        <f t="shared" si="572"/>
        <v>17.255000000000003</v>
      </c>
      <c r="Z1265" s="264">
        <f t="shared" si="573"/>
        <v>17.826499999999999</v>
      </c>
      <c r="AA1265" s="264">
        <f t="shared" si="574"/>
        <v>18.717500000000001</v>
      </c>
      <c r="AB1265" s="264">
        <f t="shared" si="575"/>
        <v>19.325499999999998</v>
      </c>
      <c r="AC1265" s="264">
        <f t="shared" si="576"/>
        <v>20.541499999999999</v>
      </c>
      <c r="AD1265" s="264">
        <f t="shared" si="577"/>
        <v>22.853999999999999</v>
      </c>
      <c r="AF1265" s="266">
        <v>1263</v>
      </c>
      <c r="AG1265" s="266">
        <v>-9.0200000000000002E-2</v>
      </c>
      <c r="AH1265" s="266">
        <v>15.264099999999999</v>
      </c>
      <c r="AI1265" s="266">
        <v>0.12399</v>
      </c>
      <c r="AJ1265" s="266">
        <v>10.473000000000001</v>
      </c>
      <c r="AK1265" s="266">
        <v>11.481999999999999</v>
      </c>
      <c r="AL1265" s="266">
        <v>12.118</v>
      </c>
      <c r="AM1265" s="266">
        <v>12.471</v>
      </c>
      <c r="AN1265" s="266">
        <v>13.036</v>
      </c>
      <c r="AO1265" s="266">
        <v>13.433</v>
      </c>
      <c r="AP1265" s="266">
        <v>14.044</v>
      </c>
      <c r="AQ1265" s="266">
        <v>15.263999999999999</v>
      </c>
      <c r="AR1265" s="266">
        <v>16.600999999999999</v>
      </c>
      <c r="AS1265" s="266">
        <v>17.37</v>
      </c>
      <c r="AT1265" s="266">
        <v>17.913</v>
      </c>
      <c r="AU1265" s="266">
        <v>18.753</v>
      </c>
      <c r="AV1265" s="266">
        <v>19.321000000000002</v>
      </c>
      <c r="AW1265" s="266">
        <v>20.446000000000002</v>
      </c>
      <c r="AX1265" s="266">
        <v>22.542999999999999</v>
      </c>
      <c r="BA1265" s="372">
        <v>1263</v>
      </c>
      <c r="BB1265" s="372">
        <v>-0.32769999999999999</v>
      </c>
      <c r="BC1265" s="372">
        <v>14.879200000000001</v>
      </c>
      <c r="BD1265" s="372">
        <v>0.13333999999999999</v>
      </c>
      <c r="BE1265" s="372">
        <v>10.109</v>
      </c>
      <c r="BF1265" s="372">
        <v>11.073</v>
      </c>
      <c r="BG1265" s="372">
        <v>11.693</v>
      </c>
      <c r="BH1265" s="372">
        <v>12.039</v>
      </c>
      <c r="BI1265" s="372">
        <v>12.6</v>
      </c>
      <c r="BJ1265" s="372">
        <v>12.997999999999999</v>
      </c>
      <c r="BK1265" s="372">
        <v>13.617000000000001</v>
      </c>
      <c r="BL1265" s="372">
        <v>14.879</v>
      </c>
      <c r="BM1265" s="372">
        <v>16.300999999999998</v>
      </c>
      <c r="BN1265" s="372">
        <v>17.14</v>
      </c>
      <c r="BO1265" s="372">
        <v>17.739999999999998</v>
      </c>
      <c r="BP1265" s="372">
        <v>18.681999999999999</v>
      </c>
      <c r="BQ1265" s="372">
        <v>19.329999999999998</v>
      </c>
      <c r="BR1265" s="372">
        <v>20.637</v>
      </c>
      <c r="BS1265" s="372">
        <v>23.164999999999999</v>
      </c>
    </row>
    <row r="1266" spans="1:71" x14ac:dyDescent="0.2">
      <c r="A1266" s="265">
        <f t="shared" si="578"/>
        <v>15.077500000000001</v>
      </c>
      <c r="B1266" s="265">
        <f t="shared" si="579"/>
        <v>13.8355</v>
      </c>
      <c r="C1266" s="265">
        <f t="shared" si="556"/>
        <v>16.4575</v>
      </c>
      <c r="D1266" s="265">
        <f t="shared" si="580"/>
        <v>1264</v>
      </c>
      <c r="E1266" s="373">
        <f t="shared" si="581"/>
        <v>41.52772073921971</v>
      </c>
      <c r="F1266" s="373">
        <f t="shared" si="582"/>
        <v>3.460643394934976</v>
      </c>
      <c r="G1266" s="373">
        <f t="shared" si="583"/>
        <v>50.52772073921971</v>
      </c>
      <c r="H1266" s="374">
        <f t="shared" si="584"/>
        <v>0.99892513935010696</v>
      </c>
      <c r="I1266" s="374">
        <f t="shared" si="557"/>
        <v>0.98227884907429774</v>
      </c>
      <c r="J1266" s="374">
        <f t="shared" si="558"/>
        <v>0.98417074686791306</v>
      </c>
      <c r="K1266" s="265" cm="1">
        <f t="array" ref="K1266">$G1266^gamma_drug4/($G1266^gamma_drug4+(AGE_50_drug4+9)^gamma_drug4)</f>
        <v>1</v>
      </c>
      <c r="L1266" s="264">
        <f t="shared" si="559"/>
        <v>1264</v>
      </c>
      <c r="M1266" s="264">
        <f t="shared" si="560"/>
        <v>-0.20899999999999999</v>
      </c>
      <c r="N1266" s="264">
        <f t="shared" si="561"/>
        <v>15.077450000000001</v>
      </c>
      <c r="O1266" s="264">
        <f t="shared" si="562"/>
        <v>0.12869</v>
      </c>
      <c r="P1266" s="264">
        <f t="shared" si="563"/>
        <v>10.294499999999999</v>
      </c>
      <c r="Q1266" s="264">
        <f t="shared" si="564"/>
        <v>11.280999999999999</v>
      </c>
      <c r="R1266" s="264">
        <f t="shared" si="565"/>
        <v>11.9095</v>
      </c>
      <c r="S1266" s="264">
        <f t="shared" si="566"/>
        <v>12.259499999999999</v>
      </c>
      <c r="T1266" s="264">
        <f t="shared" si="567"/>
        <v>12.823</v>
      </c>
      <c r="U1266" s="264">
        <f t="shared" si="568"/>
        <v>13.220500000000001</v>
      </c>
      <c r="V1266" s="264">
        <f t="shared" si="569"/>
        <v>13.8355</v>
      </c>
      <c r="W1266" s="264">
        <f t="shared" si="570"/>
        <v>15.077500000000001</v>
      </c>
      <c r="X1266" s="264">
        <f t="shared" si="571"/>
        <v>16.4575</v>
      </c>
      <c r="Y1266" s="264">
        <f t="shared" si="572"/>
        <v>17.262</v>
      </c>
      <c r="Z1266" s="264">
        <f t="shared" si="573"/>
        <v>17.834000000000003</v>
      </c>
      <c r="AA1266" s="264">
        <f t="shared" si="574"/>
        <v>18.7255</v>
      </c>
      <c r="AB1266" s="264">
        <f t="shared" si="575"/>
        <v>19.334</v>
      </c>
      <c r="AC1266" s="264">
        <f t="shared" si="576"/>
        <v>20.5505</v>
      </c>
      <c r="AD1266" s="264">
        <f t="shared" si="577"/>
        <v>22.865000000000002</v>
      </c>
      <c r="AF1266" s="266">
        <v>1264</v>
      </c>
      <c r="AG1266" s="266">
        <v>-9.0300000000000005E-2</v>
      </c>
      <c r="AH1266" s="266">
        <v>15.269600000000001</v>
      </c>
      <c r="AI1266" s="266">
        <v>0.12401</v>
      </c>
      <c r="AJ1266" s="266">
        <v>10.476000000000001</v>
      </c>
      <c r="AK1266" s="266">
        <v>11.484999999999999</v>
      </c>
      <c r="AL1266" s="266">
        <v>12.122</v>
      </c>
      <c r="AM1266" s="266">
        <v>12.475</v>
      </c>
      <c r="AN1266" s="266">
        <v>13.041</v>
      </c>
      <c r="AO1266" s="266">
        <v>13.438000000000001</v>
      </c>
      <c r="AP1266" s="266">
        <v>14.048999999999999</v>
      </c>
      <c r="AQ1266" s="266">
        <v>15.27</v>
      </c>
      <c r="AR1266" s="266">
        <v>16.606999999999999</v>
      </c>
      <c r="AS1266" s="266">
        <v>17.376999999999999</v>
      </c>
      <c r="AT1266" s="266">
        <v>17.920000000000002</v>
      </c>
      <c r="AU1266" s="266">
        <v>18.760000000000002</v>
      </c>
      <c r="AV1266" s="266">
        <v>19.329000000000001</v>
      </c>
      <c r="AW1266" s="266">
        <v>20.454000000000001</v>
      </c>
      <c r="AX1266" s="266">
        <v>22.553000000000001</v>
      </c>
      <c r="BA1266" s="372">
        <v>1264</v>
      </c>
      <c r="BB1266" s="372">
        <v>-0.32769999999999999</v>
      </c>
      <c r="BC1266" s="372">
        <v>14.885300000000001</v>
      </c>
      <c r="BD1266" s="372">
        <v>0.13336999999999999</v>
      </c>
      <c r="BE1266" s="372">
        <v>10.113</v>
      </c>
      <c r="BF1266" s="372">
        <v>11.077</v>
      </c>
      <c r="BG1266" s="372">
        <v>11.696999999999999</v>
      </c>
      <c r="BH1266" s="372">
        <v>12.044</v>
      </c>
      <c r="BI1266" s="372">
        <v>12.605</v>
      </c>
      <c r="BJ1266" s="372">
        <v>13.003</v>
      </c>
      <c r="BK1266" s="372">
        <v>13.622</v>
      </c>
      <c r="BL1266" s="372">
        <v>14.885</v>
      </c>
      <c r="BM1266" s="372">
        <v>16.308</v>
      </c>
      <c r="BN1266" s="372">
        <v>17.146999999999998</v>
      </c>
      <c r="BO1266" s="372">
        <v>17.748000000000001</v>
      </c>
      <c r="BP1266" s="372">
        <v>18.690999999999999</v>
      </c>
      <c r="BQ1266" s="372">
        <v>19.338999999999999</v>
      </c>
      <c r="BR1266" s="372">
        <v>20.646999999999998</v>
      </c>
      <c r="BS1266" s="372">
        <v>23.177</v>
      </c>
    </row>
    <row r="1267" spans="1:71" x14ac:dyDescent="0.2">
      <c r="A1267" s="265">
        <f t="shared" si="578"/>
        <v>15.083</v>
      </c>
      <c r="B1267" s="265">
        <f t="shared" si="579"/>
        <v>13.841000000000001</v>
      </c>
      <c r="C1267" s="265">
        <f t="shared" si="556"/>
        <v>16.463999999999999</v>
      </c>
      <c r="D1267" s="265">
        <f t="shared" si="580"/>
        <v>1265</v>
      </c>
      <c r="E1267" s="373">
        <f t="shared" si="581"/>
        <v>41.560574948665298</v>
      </c>
      <c r="F1267" s="373">
        <f t="shared" si="582"/>
        <v>3.463381245722108</v>
      </c>
      <c r="G1267" s="373">
        <f t="shared" si="583"/>
        <v>50.560574948665298</v>
      </c>
      <c r="H1267" s="374">
        <f t="shared" si="584"/>
        <v>0.99892817102055842</v>
      </c>
      <c r="I1267" s="374">
        <f t="shared" si="557"/>
        <v>0.9823129874390395</v>
      </c>
      <c r="J1267" s="374">
        <f t="shared" si="558"/>
        <v>0.98419705373058286</v>
      </c>
      <c r="K1267" s="265" cm="1">
        <f t="array" ref="K1267">$G1267^gamma_drug4/($G1267^gamma_drug4+(AGE_50_drug4+9)^gamma_drug4)</f>
        <v>1</v>
      </c>
      <c r="L1267" s="264">
        <f t="shared" si="559"/>
        <v>1265</v>
      </c>
      <c r="M1267" s="264">
        <f t="shared" si="560"/>
        <v>-0.20909999999999998</v>
      </c>
      <c r="N1267" s="264">
        <f t="shared" si="561"/>
        <v>15.0832</v>
      </c>
      <c r="O1267" s="264">
        <f t="shared" si="562"/>
        <v>0.12870500000000001</v>
      </c>
      <c r="P1267" s="264">
        <f t="shared" si="563"/>
        <v>10.298</v>
      </c>
      <c r="Q1267" s="264">
        <f t="shared" si="564"/>
        <v>11.285</v>
      </c>
      <c r="R1267" s="264">
        <f t="shared" si="565"/>
        <v>11.914000000000001</v>
      </c>
      <c r="S1267" s="264">
        <f t="shared" si="566"/>
        <v>12.263999999999999</v>
      </c>
      <c r="T1267" s="264">
        <f t="shared" si="567"/>
        <v>12.827</v>
      </c>
      <c r="U1267" s="264">
        <f t="shared" si="568"/>
        <v>13.2255</v>
      </c>
      <c r="V1267" s="264">
        <f t="shared" si="569"/>
        <v>13.841000000000001</v>
      </c>
      <c r="W1267" s="264">
        <f t="shared" si="570"/>
        <v>15.083</v>
      </c>
      <c r="X1267" s="264">
        <f t="shared" si="571"/>
        <v>16.463999999999999</v>
      </c>
      <c r="Y1267" s="264">
        <f t="shared" si="572"/>
        <v>17.2685</v>
      </c>
      <c r="Z1267" s="264">
        <f t="shared" si="573"/>
        <v>17.8415</v>
      </c>
      <c r="AA1267" s="264">
        <f t="shared" si="574"/>
        <v>18.733000000000001</v>
      </c>
      <c r="AB1267" s="264">
        <f t="shared" si="575"/>
        <v>19.341999999999999</v>
      </c>
      <c r="AC1267" s="264">
        <f t="shared" si="576"/>
        <v>20.5595</v>
      </c>
      <c r="AD1267" s="264">
        <f t="shared" si="577"/>
        <v>22.875</v>
      </c>
      <c r="AF1267" s="266">
        <v>1265</v>
      </c>
      <c r="AG1267" s="266">
        <v>-9.0399999999999994E-2</v>
      </c>
      <c r="AH1267" s="266">
        <v>15.2751</v>
      </c>
      <c r="AI1267" s="266">
        <v>0.12402000000000001</v>
      </c>
      <c r="AJ1267" s="266">
        <v>10.48</v>
      </c>
      <c r="AK1267" s="266">
        <v>11.489000000000001</v>
      </c>
      <c r="AL1267" s="266">
        <v>12.127000000000001</v>
      </c>
      <c r="AM1267" s="266">
        <v>12.48</v>
      </c>
      <c r="AN1267" s="266">
        <v>13.045</v>
      </c>
      <c r="AO1267" s="266">
        <v>13.443</v>
      </c>
      <c r="AP1267" s="266">
        <v>14.054</v>
      </c>
      <c r="AQ1267" s="266">
        <v>15.275</v>
      </c>
      <c r="AR1267" s="266">
        <v>16.613</v>
      </c>
      <c r="AS1267" s="266">
        <v>17.382999999999999</v>
      </c>
      <c r="AT1267" s="266">
        <v>17.927</v>
      </c>
      <c r="AU1267" s="266">
        <v>18.766999999999999</v>
      </c>
      <c r="AV1267" s="266">
        <v>19.335999999999999</v>
      </c>
      <c r="AW1267" s="266">
        <v>20.462</v>
      </c>
      <c r="AX1267" s="266">
        <v>22.562000000000001</v>
      </c>
      <c r="BA1267" s="372">
        <v>1265</v>
      </c>
      <c r="BB1267" s="372">
        <v>-0.32779999999999998</v>
      </c>
      <c r="BC1267" s="372">
        <v>14.891299999999999</v>
      </c>
      <c r="BD1267" s="372">
        <v>0.13339000000000001</v>
      </c>
      <c r="BE1267" s="372">
        <v>10.116</v>
      </c>
      <c r="BF1267" s="372">
        <v>11.081</v>
      </c>
      <c r="BG1267" s="372">
        <v>11.701000000000001</v>
      </c>
      <c r="BH1267" s="372">
        <v>12.048</v>
      </c>
      <c r="BI1267" s="372">
        <v>12.609</v>
      </c>
      <c r="BJ1267" s="372">
        <v>13.007999999999999</v>
      </c>
      <c r="BK1267" s="372">
        <v>13.628</v>
      </c>
      <c r="BL1267" s="372">
        <v>14.891</v>
      </c>
      <c r="BM1267" s="372">
        <v>16.315000000000001</v>
      </c>
      <c r="BN1267" s="372">
        <v>17.154</v>
      </c>
      <c r="BO1267" s="372">
        <v>17.756</v>
      </c>
      <c r="BP1267" s="372">
        <v>18.699000000000002</v>
      </c>
      <c r="BQ1267" s="372">
        <v>19.347999999999999</v>
      </c>
      <c r="BR1267" s="372">
        <v>20.657</v>
      </c>
      <c r="BS1267" s="372">
        <v>23.187999999999999</v>
      </c>
    </row>
    <row r="1268" spans="1:71" x14ac:dyDescent="0.2">
      <c r="A1268" s="265">
        <f t="shared" si="578"/>
        <v>15.089</v>
      </c>
      <c r="B1268" s="265">
        <f t="shared" si="579"/>
        <v>13.846</v>
      </c>
      <c r="C1268" s="265">
        <f t="shared" si="556"/>
        <v>16.470500000000001</v>
      </c>
      <c r="D1268" s="265">
        <f t="shared" si="580"/>
        <v>1266</v>
      </c>
      <c r="E1268" s="373">
        <f t="shared" si="581"/>
        <v>41.593429158110879</v>
      </c>
      <c r="F1268" s="373">
        <f t="shared" si="582"/>
        <v>3.4661190965092401</v>
      </c>
      <c r="G1268" s="373">
        <f t="shared" si="583"/>
        <v>50.593429158110879</v>
      </c>
      <c r="H1268" s="374">
        <f t="shared" si="584"/>
        <v>0.99893119218823834</v>
      </c>
      <c r="I1268" s="374">
        <f t="shared" si="557"/>
        <v>0.98234703910788601</v>
      </c>
      <c r="J1268" s="374">
        <f t="shared" si="558"/>
        <v>0.98422330052761886</v>
      </c>
      <c r="K1268" s="265" cm="1">
        <f t="array" ref="K1268">$G1268^gamma_drug4/($G1268^gamma_drug4+(AGE_50_drug4+9)^gamma_drug4)</f>
        <v>1</v>
      </c>
      <c r="L1268" s="264">
        <f t="shared" si="559"/>
        <v>1266</v>
      </c>
      <c r="M1268" s="264">
        <f t="shared" si="560"/>
        <v>-0.20915</v>
      </c>
      <c r="N1268" s="264">
        <f t="shared" si="561"/>
        <v>15.088999999999999</v>
      </c>
      <c r="O1268" s="264">
        <f t="shared" si="562"/>
        <v>0.12873000000000001</v>
      </c>
      <c r="P1268" s="264">
        <f t="shared" si="563"/>
        <v>10.301500000000001</v>
      </c>
      <c r="Q1268" s="264">
        <f t="shared" si="564"/>
        <v>11.289000000000001</v>
      </c>
      <c r="R1268" s="264">
        <f t="shared" si="565"/>
        <v>11.9175</v>
      </c>
      <c r="S1268" s="264">
        <f t="shared" si="566"/>
        <v>12.268000000000001</v>
      </c>
      <c r="T1268" s="264">
        <f t="shared" si="567"/>
        <v>12.832000000000001</v>
      </c>
      <c r="U1268" s="264">
        <f t="shared" si="568"/>
        <v>13.23</v>
      </c>
      <c r="V1268" s="264">
        <f t="shared" si="569"/>
        <v>13.846</v>
      </c>
      <c r="W1268" s="264">
        <f t="shared" si="570"/>
        <v>15.089</v>
      </c>
      <c r="X1268" s="264">
        <f t="shared" si="571"/>
        <v>16.470500000000001</v>
      </c>
      <c r="Y1268" s="264">
        <f t="shared" si="572"/>
        <v>17.276</v>
      </c>
      <c r="Z1268" s="264">
        <f t="shared" si="573"/>
        <v>17.849</v>
      </c>
      <c r="AA1268" s="264">
        <f t="shared" si="574"/>
        <v>18.741499999999998</v>
      </c>
      <c r="AB1268" s="264">
        <f t="shared" si="575"/>
        <v>19.3505</v>
      </c>
      <c r="AC1268" s="264">
        <f t="shared" si="576"/>
        <v>20.5685</v>
      </c>
      <c r="AD1268" s="264">
        <f t="shared" si="577"/>
        <v>22.885999999999999</v>
      </c>
      <c r="AF1268" s="266">
        <v>1266</v>
      </c>
      <c r="AG1268" s="266">
        <v>-9.0499999999999997E-2</v>
      </c>
      <c r="AH1268" s="266">
        <v>15.2806</v>
      </c>
      <c r="AI1268" s="266">
        <v>0.12404</v>
      </c>
      <c r="AJ1268" s="266">
        <v>10.483000000000001</v>
      </c>
      <c r="AK1268" s="266">
        <v>11.493</v>
      </c>
      <c r="AL1268" s="266">
        <v>12.13</v>
      </c>
      <c r="AM1268" s="266">
        <v>12.484</v>
      </c>
      <c r="AN1268" s="266">
        <v>13.05</v>
      </c>
      <c r="AO1268" s="266">
        <v>13.446999999999999</v>
      </c>
      <c r="AP1268" s="266">
        <v>14.058999999999999</v>
      </c>
      <c r="AQ1268" s="266">
        <v>15.281000000000001</v>
      </c>
      <c r="AR1268" s="266">
        <v>16.619</v>
      </c>
      <c r="AS1268" s="266">
        <v>17.39</v>
      </c>
      <c r="AT1268" s="266">
        <v>17.934000000000001</v>
      </c>
      <c r="AU1268" s="266">
        <v>18.774999999999999</v>
      </c>
      <c r="AV1268" s="266">
        <v>19.344000000000001</v>
      </c>
      <c r="AW1268" s="266">
        <v>20.47</v>
      </c>
      <c r="AX1268" s="266">
        <v>22.571999999999999</v>
      </c>
      <c r="BA1268" s="372">
        <v>1266</v>
      </c>
      <c r="BB1268" s="372">
        <v>-0.32779999999999998</v>
      </c>
      <c r="BC1268" s="372">
        <v>14.897399999999999</v>
      </c>
      <c r="BD1268" s="372">
        <v>0.13342000000000001</v>
      </c>
      <c r="BE1268" s="372">
        <v>10.119999999999999</v>
      </c>
      <c r="BF1268" s="372">
        <v>11.085000000000001</v>
      </c>
      <c r="BG1268" s="372">
        <v>11.705</v>
      </c>
      <c r="BH1268" s="372">
        <v>12.052</v>
      </c>
      <c r="BI1268" s="372">
        <v>12.614000000000001</v>
      </c>
      <c r="BJ1268" s="372">
        <v>13.013</v>
      </c>
      <c r="BK1268" s="372">
        <v>13.632999999999999</v>
      </c>
      <c r="BL1268" s="372">
        <v>14.897</v>
      </c>
      <c r="BM1268" s="372">
        <v>16.321999999999999</v>
      </c>
      <c r="BN1268" s="372">
        <v>17.161999999999999</v>
      </c>
      <c r="BO1268" s="372">
        <v>17.763999999999999</v>
      </c>
      <c r="BP1268" s="372">
        <v>18.707999999999998</v>
      </c>
      <c r="BQ1268" s="372">
        <v>19.356999999999999</v>
      </c>
      <c r="BR1268" s="372">
        <v>20.667000000000002</v>
      </c>
      <c r="BS1268" s="372">
        <v>23.2</v>
      </c>
    </row>
    <row r="1269" spans="1:71" x14ac:dyDescent="0.2">
      <c r="A1269" s="265">
        <f t="shared" si="578"/>
        <v>15.094999999999999</v>
      </c>
      <c r="B1269" s="265">
        <f t="shared" si="579"/>
        <v>13.8505</v>
      </c>
      <c r="C1269" s="265">
        <f t="shared" si="556"/>
        <v>16.477499999999999</v>
      </c>
      <c r="D1269" s="265">
        <f t="shared" si="580"/>
        <v>1267</v>
      </c>
      <c r="E1269" s="373">
        <f t="shared" si="581"/>
        <v>41.626283367556468</v>
      </c>
      <c r="F1269" s="373">
        <f t="shared" si="582"/>
        <v>3.4688569472963722</v>
      </c>
      <c r="G1269" s="373">
        <f t="shared" si="583"/>
        <v>50.626283367556468</v>
      </c>
      <c r="H1269" s="374">
        <f t="shared" si="584"/>
        <v>0.99893420289626567</v>
      </c>
      <c r="I1269" s="374">
        <f t="shared" si="557"/>
        <v>0.98238100435255316</v>
      </c>
      <c r="J1269" s="374">
        <f t="shared" si="558"/>
        <v>0.98424948743271756</v>
      </c>
      <c r="K1269" s="265" cm="1">
        <f t="array" ref="K1269">$G1269^gamma_drug4/($G1269^gamma_drug4+(AGE_50_drug4+9)^gamma_drug4)</f>
        <v>1</v>
      </c>
      <c r="L1269" s="264">
        <f t="shared" si="559"/>
        <v>1267</v>
      </c>
      <c r="M1269" s="264">
        <f t="shared" si="560"/>
        <v>-0.20924999999999999</v>
      </c>
      <c r="N1269" s="264">
        <f t="shared" si="561"/>
        <v>15.094799999999999</v>
      </c>
      <c r="O1269" s="264">
        <f t="shared" si="562"/>
        <v>0.12875500000000001</v>
      </c>
      <c r="P1269" s="264">
        <f t="shared" si="563"/>
        <v>10.304500000000001</v>
      </c>
      <c r="Q1269" s="264">
        <f t="shared" si="564"/>
        <v>11.292999999999999</v>
      </c>
      <c r="R1269" s="264">
        <f t="shared" si="565"/>
        <v>11.9215</v>
      </c>
      <c r="S1269" s="264">
        <f t="shared" si="566"/>
        <v>12.272500000000001</v>
      </c>
      <c r="T1269" s="264">
        <f t="shared" si="567"/>
        <v>12.836500000000001</v>
      </c>
      <c r="U1269" s="264">
        <f t="shared" si="568"/>
        <v>13.234999999999999</v>
      </c>
      <c r="V1269" s="264">
        <f t="shared" si="569"/>
        <v>13.8505</v>
      </c>
      <c r="W1269" s="264">
        <f t="shared" si="570"/>
        <v>15.094999999999999</v>
      </c>
      <c r="X1269" s="264">
        <f t="shared" si="571"/>
        <v>16.477499999999999</v>
      </c>
      <c r="Y1269" s="264">
        <f t="shared" si="572"/>
        <v>17.2835</v>
      </c>
      <c r="Z1269" s="264">
        <f t="shared" si="573"/>
        <v>17.856499999999997</v>
      </c>
      <c r="AA1269" s="264">
        <f t="shared" si="574"/>
        <v>18.749000000000002</v>
      </c>
      <c r="AB1269" s="264">
        <f t="shared" si="575"/>
        <v>19.359000000000002</v>
      </c>
      <c r="AC1269" s="264">
        <f t="shared" si="576"/>
        <v>20.577999999999999</v>
      </c>
      <c r="AD1269" s="264">
        <f t="shared" si="577"/>
        <v>22.896999999999998</v>
      </c>
      <c r="AF1269" s="266">
        <v>1267</v>
      </c>
      <c r="AG1269" s="266">
        <v>-9.0700000000000003E-2</v>
      </c>
      <c r="AH1269" s="266">
        <v>15.286099999999999</v>
      </c>
      <c r="AI1269" s="266">
        <v>0.12406</v>
      </c>
      <c r="AJ1269" s="266">
        <v>10.486000000000001</v>
      </c>
      <c r="AK1269" s="266">
        <v>11.497</v>
      </c>
      <c r="AL1269" s="266">
        <v>12.134</v>
      </c>
      <c r="AM1269" s="266">
        <v>12.488</v>
      </c>
      <c r="AN1269" s="266">
        <v>13.054</v>
      </c>
      <c r="AO1269" s="266">
        <v>13.452</v>
      </c>
      <c r="AP1269" s="266">
        <v>14.063000000000001</v>
      </c>
      <c r="AQ1269" s="266">
        <v>15.286</v>
      </c>
      <c r="AR1269" s="266">
        <v>16.626000000000001</v>
      </c>
      <c r="AS1269" s="266">
        <v>17.396999999999998</v>
      </c>
      <c r="AT1269" s="266">
        <v>17.940999999999999</v>
      </c>
      <c r="AU1269" s="266">
        <v>18.782</v>
      </c>
      <c r="AV1269" s="266">
        <v>19.352</v>
      </c>
      <c r="AW1269" s="266">
        <v>20.478999999999999</v>
      </c>
      <c r="AX1269" s="266">
        <v>22.582000000000001</v>
      </c>
      <c r="BA1269" s="372">
        <v>1267</v>
      </c>
      <c r="BB1269" s="372">
        <v>-0.32779999999999998</v>
      </c>
      <c r="BC1269" s="372">
        <v>14.903499999999999</v>
      </c>
      <c r="BD1269" s="372">
        <v>0.13345000000000001</v>
      </c>
      <c r="BE1269" s="372">
        <v>10.122999999999999</v>
      </c>
      <c r="BF1269" s="372">
        <v>11.089</v>
      </c>
      <c r="BG1269" s="372">
        <v>11.709</v>
      </c>
      <c r="BH1269" s="372">
        <v>12.057</v>
      </c>
      <c r="BI1269" s="372">
        <v>12.619</v>
      </c>
      <c r="BJ1269" s="372">
        <v>13.018000000000001</v>
      </c>
      <c r="BK1269" s="372">
        <v>13.638</v>
      </c>
      <c r="BL1269" s="372">
        <v>14.904</v>
      </c>
      <c r="BM1269" s="372">
        <v>16.329000000000001</v>
      </c>
      <c r="BN1269" s="372">
        <v>17.170000000000002</v>
      </c>
      <c r="BO1269" s="372">
        <v>17.771999999999998</v>
      </c>
      <c r="BP1269" s="372">
        <v>18.716000000000001</v>
      </c>
      <c r="BQ1269" s="372">
        <v>19.366</v>
      </c>
      <c r="BR1269" s="372">
        <v>20.677</v>
      </c>
      <c r="BS1269" s="372">
        <v>23.212</v>
      </c>
    </row>
    <row r="1270" spans="1:71" x14ac:dyDescent="0.2">
      <c r="A1270" s="265">
        <f t="shared" si="578"/>
        <v>15.100999999999999</v>
      </c>
      <c r="B1270" s="265">
        <f t="shared" si="579"/>
        <v>13.856</v>
      </c>
      <c r="C1270" s="265">
        <f t="shared" si="556"/>
        <v>16.484000000000002</v>
      </c>
      <c r="D1270" s="265">
        <f t="shared" si="580"/>
        <v>1268</v>
      </c>
      <c r="E1270" s="373">
        <f t="shared" si="581"/>
        <v>41.659137577002056</v>
      </c>
      <c r="F1270" s="373">
        <f t="shared" si="582"/>
        <v>3.4715947980835042</v>
      </c>
      <c r="G1270" s="373">
        <f t="shared" si="583"/>
        <v>50.659137577002056</v>
      </c>
      <c r="H1270" s="374">
        <f t="shared" si="584"/>
        <v>0.99893720318755441</v>
      </c>
      <c r="I1270" s="374">
        <f t="shared" si="557"/>
        <v>0.98241488344374972</v>
      </c>
      <c r="J1270" s="374">
        <f t="shared" si="558"/>
        <v>0.98427561461897073</v>
      </c>
      <c r="K1270" s="265" cm="1">
        <f t="array" ref="K1270">$G1270^gamma_drug4/($G1270^gamma_drug4+(AGE_50_drug4+9)^gamma_drug4)</f>
        <v>1</v>
      </c>
      <c r="L1270" s="264">
        <f t="shared" si="559"/>
        <v>1268</v>
      </c>
      <c r="M1270" s="264">
        <f t="shared" si="560"/>
        <v>-0.20935000000000001</v>
      </c>
      <c r="N1270" s="264">
        <f t="shared" si="561"/>
        <v>15.1006</v>
      </c>
      <c r="O1270" s="264">
        <f t="shared" si="562"/>
        <v>0.128775</v>
      </c>
      <c r="P1270" s="264">
        <f t="shared" si="563"/>
        <v>10.308</v>
      </c>
      <c r="Q1270" s="264">
        <f t="shared" si="564"/>
        <v>11.297000000000001</v>
      </c>
      <c r="R1270" s="264">
        <f t="shared" si="565"/>
        <v>11.926500000000001</v>
      </c>
      <c r="S1270" s="264">
        <f t="shared" si="566"/>
        <v>12.2765</v>
      </c>
      <c r="T1270" s="264">
        <f t="shared" si="567"/>
        <v>12.841000000000001</v>
      </c>
      <c r="U1270" s="264">
        <f t="shared" si="568"/>
        <v>13.2395</v>
      </c>
      <c r="V1270" s="264">
        <f t="shared" si="569"/>
        <v>13.856</v>
      </c>
      <c r="W1270" s="264">
        <f t="shared" si="570"/>
        <v>15.100999999999999</v>
      </c>
      <c r="X1270" s="264">
        <f t="shared" si="571"/>
        <v>16.484000000000002</v>
      </c>
      <c r="Y1270" s="264">
        <f t="shared" si="572"/>
        <v>17.29</v>
      </c>
      <c r="Z1270" s="264">
        <f t="shared" si="573"/>
        <v>17.864000000000001</v>
      </c>
      <c r="AA1270" s="264">
        <f t="shared" si="574"/>
        <v>18.757000000000001</v>
      </c>
      <c r="AB1270" s="264">
        <f t="shared" si="575"/>
        <v>19.367000000000001</v>
      </c>
      <c r="AC1270" s="264">
        <f t="shared" si="576"/>
        <v>20.587</v>
      </c>
      <c r="AD1270" s="264">
        <f t="shared" si="577"/>
        <v>22.907499999999999</v>
      </c>
      <c r="AF1270" s="266">
        <v>1268</v>
      </c>
      <c r="AG1270" s="266">
        <v>-9.0800000000000006E-2</v>
      </c>
      <c r="AH1270" s="266">
        <v>15.291600000000001</v>
      </c>
      <c r="AI1270" s="266">
        <v>0.12407</v>
      </c>
      <c r="AJ1270" s="266">
        <v>10.49</v>
      </c>
      <c r="AK1270" s="266">
        <v>11.500999999999999</v>
      </c>
      <c r="AL1270" s="266">
        <v>12.138999999999999</v>
      </c>
      <c r="AM1270" s="266">
        <v>12.492000000000001</v>
      </c>
      <c r="AN1270" s="266">
        <v>13.058</v>
      </c>
      <c r="AO1270" s="266">
        <v>13.456</v>
      </c>
      <c r="AP1270" s="266">
        <v>14.068</v>
      </c>
      <c r="AQ1270" s="266">
        <v>15.292</v>
      </c>
      <c r="AR1270" s="266">
        <v>16.632000000000001</v>
      </c>
      <c r="AS1270" s="266">
        <v>17.402999999999999</v>
      </c>
      <c r="AT1270" s="266">
        <v>17.948</v>
      </c>
      <c r="AU1270" s="266">
        <v>18.789000000000001</v>
      </c>
      <c r="AV1270" s="266">
        <v>19.359000000000002</v>
      </c>
      <c r="AW1270" s="266">
        <v>20.486999999999998</v>
      </c>
      <c r="AX1270" s="266">
        <v>22.591000000000001</v>
      </c>
      <c r="BA1270" s="372">
        <v>1268</v>
      </c>
      <c r="BB1270" s="372">
        <v>-0.32790000000000002</v>
      </c>
      <c r="BC1270" s="372">
        <v>14.909599999999999</v>
      </c>
      <c r="BD1270" s="372">
        <v>0.13347999999999999</v>
      </c>
      <c r="BE1270" s="372">
        <v>10.125999999999999</v>
      </c>
      <c r="BF1270" s="372">
        <v>11.093</v>
      </c>
      <c r="BG1270" s="372">
        <v>11.714</v>
      </c>
      <c r="BH1270" s="372">
        <v>12.061</v>
      </c>
      <c r="BI1270" s="372">
        <v>12.624000000000001</v>
      </c>
      <c r="BJ1270" s="372">
        <v>13.023</v>
      </c>
      <c r="BK1270" s="372">
        <v>13.644</v>
      </c>
      <c r="BL1270" s="372">
        <v>14.91</v>
      </c>
      <c r="BM1270" s="372">
        <v>16.335999999999999</v>
      </c>
      <c r="BN1270" s="372">
        <v>17.177</v>
      </c>
      <c r="BO1270" s="372">
        <v>17.78</v>
      </c>
      <c r="BP1270" s="372">
        <v>18.725000000000001</v>
      </c>
      <c r="BQ1270" s="372">
        <v>19.375</v>
      </c>
      <c r="BR1270" s="372">
        <v>20.687000000000001</v>
      </c>
      <c r="BS1270" s="372">
        <v>23.224</v>
      </c>
    </row>
    <row r="1271" spans="1:71" x14ac:dyDescent="0.2">
      <c r="A1271" s="265">
        <f t="shared" si="578"/>
        <v>15.1065</v>
      </c>
      <c r="B1271" s="265">
        <f t="shared" si="579"/>
        <v>13.861000000000001</v>
      </c>
      <c r="C1271" s="265">
        <f t="shared" si="556"/>
        <v>16.490500000000001</v>
      </c>
      <c r="D1271" s="265">
        <f t="shared" si="580"/>
        <v>1269</v>
      </c>
      <c r="E1271" s="373">
        <f t="shared" si="581"/>
        <v>41.691991786447637</v>
      </c>
      <c r="F1271" s="373">
        <f t="shared" si="582"/>
        <v>3.4743326488706368</v>
      </c>
      <c r="G1271" s="373">
        <f t="shared" si="583"/>
        <v>50.691991786447637</v>
      </c>
      <c r="H1271" s="374">
        <f t="shared" si="584"/>
        <v>0.99894019310481563</v>
      </c>
      <c r="I1271" s="374">
        <f t="shared" si="557"/>
        <v>0.98244867665118218</v>
      </c>
      <c r="J1271" s="374">
        <f t="shared" si="558"/>
        <v>0.98430168225886661</v>
      </c>
      <c r="K1271" s="265" cm="1">
        <f t="array" ref="K1271">$G1271^gamma_drug4/($G1271^gamma_drug4+(AGE_50_drug4+9)^gamma_drug4)</f>
        <v>1</v>
      </c>
      <c r="L1271" s="264">
        <f t="shared" si="559"/>
        <v>1269</v>
      </c>
      <c r="M1271" s="264">
        <f t="shared" si="560"/>
        <v>-0.2094</v>
      </c>
      <c r="N1271" s="264">
        <f t="shared" si="561"/>
        <v>15.106400000000001</v>
      </c>
      <c r="O1271" s="264">
        <f t="shared" si="562"/>
        <v>0.12879499999999999</v>
      </c>
      <c r="P1271" s="264">
        <f t="shared" si="563"/>
        <v>10.311500000000001</v>
      </c>
      <c r="Q1271" s="264">
        <f t="shared" si="564"/>
        <v>11.3005</v>
      </c>
      <c r="R1271" s="264">
        <f t="shared" si="565"/>
        <v>11.9305</v>
      </c>
      <c r="S1271" s="264">
        <f t="shared" si="566"/>
        <v>12.281000000000001</v>
      </c>
      <c r="T1271" s="264">
        <f t="shared" si="567"/>
        <v>12.845500000000001</v>
      </c>
      <c r="U1271" s="264">
        <f t="shared" si="568"/>
        <v>13.2445</v>
      </c>
      <c r="V1271" s="264">
        <f t="shared" si="569"/>
        <v>13.861000000000001</v>
      </c>
      <c r="W1271" s="264">
        <f t="shared" si="570"/>
        <v>15.1065</v>
      </c>
      <c r="X1271" s="264">
        <f t="shared" si="571"/>
        <v>16.490500000000001</v>
      </c>
      <c r="Y1271" s="264">
        <f t="shared" si="572"/>
        <v>17.297499999999999</v>
      </c>
      <c r="Z1271" s="264">
        <f t="shared" si="573"/>
        <v>17.870999999999999</v>
      </c>
      <c r="AA1271" s="264">
        <f t="shared" si="574"/>
        <v>18.765000000000001</v>
      </c>
      <c r="AB1271" s="264">
        <f t="shared" si="575"/>
        <v>19.375500000000002</v>
      </c>
      <c r="AC1271" s="264">
        <f t="shared" si="576"/>
        <v>20.595500000000001</v>
      </c>
      <c r="AD1271" s="264">
        <f t="shared" si="577"/>
        <v>22.917999999999999</v>
      </c>
      <c r="AF1271" s="266">
        <v>1269</v>
      </c>
      <c r="AG1271" s="266">
        <v>-9.0899999999999995E-2</v>
      </c>
      <c r="AH1271" s="266">
        <v>15.2971</v>
      </c>
      <c r="AI1271" s="266">
        <v>0.12409000000000001</v>
      </c>
      <c r="AJ1271" s="266">
        <v>10.493</v>
      </c>
      <c r="AK1271" s="266">
        <v>11.504</v>
      </c>
      <c r="AL1271" s="266">
        <v>12.143000000000001</v>
      </c>
      <c r="AM1271" s="266">
        <v>12.496</v>
      </c>
      <c r="AN1271" s="266">
        <v>13.063000000000001</v>
      </c>
      <c r="AO1271" s="266">
        <v>13.461</v>
      </c>
      <c r="AP1271" s="266">
        <v>14.073</v>
      </c>
      <c r="AQ1271" s="266">
        <v>15.297000000000001</v>
      </c>
      <c r="AR1271" s="266">
        <v>16.638000000000002</v>
      </c>
      <c r="AS1271" s="266">
        <v>17.41</v>
      </c>
      <c r="AT1271" s="266">
        <v>17.954999999999998</v>
      </c>
      <c r="AU1271" s="266">
        <v>18.797000000000001</v>
      </c>
      <c r="AV1271" s="266">
        <v>19.367000000000001</v>
      </c>
      <c r="AW1271" s="266">
        <v>20.495000000000001</v>
      </c>
      <c r="AX1271" s="266">
        <v>22.600999999999999</v>
      </c>
      <c r="BA1271" s="372">
        <v>1269</v>
      </c>
      <c r="BB1271" s="372">
        <v>-0.32790000000000002</v>
      </c>
      <c r="BC1271" s="372">
        <v>14.915699999999999</v>
      </c>
      <c r="BD1271" s="372">
        <v>0.13350000000000001</v>
      </c>
      <c r="BE1271" s="372">
        <v>10.130000000000001</v>
      </c>
      <c r="BF1271" s="372">
        <v>11.097</v>
      </c>
      <c r="BG1271" s="372">
        <v>11.718</v>
      </c>
      <c r="BH1271" s="372">
        <v>12.066000000000001</v>
      </c>
      <c r="BI1271" s="372">
        <v>12.628</v>
      </c>
      <c r="BJ1271" s="372">
        <v>13.028</v>
      </c>
      <c r="BK1271" s="372">
        <v>13.648999999999999</v>
      </c>
      <c r="BL1271" s="372">
        <v>14.916</v>
      </c>
      <c r="BM1271" s="372">
        <v>16.343</v>
      </c>
      <c r="BN1271" s="372">
        <v>17.184999999999999</v>
      </c>
      <c r="BO1271" s="372">
        <v>17.786999999999999</v>
      </c>
      <c r="BP1271" s="372">
        <v>18.733000000000001</v>
      </c>
      <c r="BQ1271" s="372">
        <v>19.384</v>
      </c>
      <c r="BR1271" s="372">
        <v>20.696000000000002</v>
      </c>
      <c r="BS1271" s="372">
        <v>23.234999999999999</v>
      </c>
    </row>
    <row r="1272" spans="1:71" x14ac:dyDescent="0.2">
      <c r="A1272" s="265">
        <f t="shared" si="578"/>
        <v>15.112500000000001</v>
      </c>
      <c r="B1272" s="265">
        <f t="shared" si="579"/>
        <v>13.866</v>
      </c>
      <c r="C1272" s="265">
        <f t="shared" si="556"/>
        <v>16.497</v>
      </c>
      <c r="D1272" s="265">
        <f t="shared" si="580"/>
        <v>1270</v>
      </c>
      <c r="E1272" s="373">
        <f t="shared" si="581"/>
        <v>41.724845995893226</v>
      </c>
      <c r="F1272" s="373">
        <f t="shared" si="582"/>
        <v>3.4770704996577688</v>
      </c>
      <c r="G1272" s="373">
        <f t="shared" si="583"/>
        <v>50.724845995893226</v>
      </c>
      <c r="H1272" s="374">
        <f t="shared" si="584"/>
        <v>0.99894317269055777</v>
      </c>
      <c r="I1272" s="374">
        <f t="shared" si="557"/>
        <v>0.98248238424355849</v>
      </c>
      <c r="J1272" s="374">
        <f t="shared" si="558"/>
        <v>0.98432769052429314</v>
      </c>
      <c r="K1272" s="265" cm="1">
        <f t="array" ref="K1272">$G1272^gamma_drug4/($G1272^gamma_drug4+(AGE_50_drug4+9)^gamma_drug4)</f>
        <v>1</v>
      </c>
      <c r="L1272" s="264">
        <f t="shared" si="559"/>
        <v>1270</v>
      </c>
      <c r="M1272" s="264">
        <f t="shared" si="560"/>
        <v>-0.20950000000000002</v>
      </c>
      <c r="N1272" s="264">
        <f t="shared" si="561"/>
        <v>15.1122</v>
      </c>
      <c r="O1272" s="264">
        <f t="shared" si="562"/>
        <v>0.12881999999999999</v>
      </c>
      <c r="P1272" s="264">
        <f t="shared" si="563"/>
        <v>10.314499999999999</v>
      </c>
      <c r="Q1272" s="264">
        <f t="shared" si="564"/>
        <v>11.304500000000001</v>
      </c>
      <c r="R1272" s="264">
        <f t="shared" si="565"/>
        <v>11.9345</v>
      </c>
      <c r="S1272" s="264">
        <f t="shared" si="566"/>
        <v>12.285</v>
      </c>
      <c r="T1272" s="264">
        <f t="shared" si="567"/>
        <v>12.85</v>
      </c>
      <c r="U1272" s="264">
        <f t="shared" si="568"/>
        <v>13.249499999999999</v>
      </c>
      <c r="V1272" s="264">
        <f t="shared" si="569"/>
        <v>13.866</v>
      </c>
      <c r="W1272" s="264">
        <f t="shared" si="570"/>
        <v>15.112500000000001</v>
      </c>
      <c r="X1272" s="264">
        <f t="shared" si="571"/>
        <v>16.497</v>
      </c>
      <c r="Y1272" s="264">
        <f t="shared" si="572"/>
        <v>17.304000000000002</v>
      </c>
      <c r="Z1272" s="264">
        <f t="shared" si="573"/>
        <v>17.878500000000003</v>
      </c>
      <c r="AA1272" s="264">
        <f t="shared" si="574"/>
        <v>18.773</v>
      </c>
      <c r="AB1272" s="264">
        <f t="shared" si="575"/>
        <v>19.384</v>
      </c>
      <c r="AC1272" s="264">
        <f t="shared" si="576"/>
        <v>20.605499999999999</v>
      </c>
      <c r="AD1272" s="264">
        <f t="shared" si="577"/>
        <v>22.9285</v>
      </c>
      <c r="AF1272" s="266">
        <v>1270</v>
      </c>
      <c r="AG1272" s="266">
        <v>-9.0999999999999998E-2</v>
      </c>
      <c r="AH1272" s="266">
        <v>15.3026</v>
      </c>
      <c r="AI1272" s="266">
        <v>0.12411</v>
      </c>
      <c r="AJ1272" s="266">
        <v>10.496</v>
      </c>
      <c r="AK1272" s="266">
        <v>11.507999999999999</v>
      </c>
      <c r="AL1272" s="266">
        <v>12.147</v>
      </c>
      <c r="AM1272" s="266">
        <v>12.5</v>
      </c>
      <c r="AN1272" s="266">
        <v>13.067</v>
      </c>
      <c r="AO1272" s="266">
        <v>13.465999999999999</v>
      </c>
      <c r="AP1272" s="266">
        <v>14.077999999999999</v>
      </c>
      <c r="AQ1272" s="266">
        <v>15.303000000000001</v>
      </c>
      <c r="AR1272" s="266">
        <v>16.643999999999998</v>
      </c>
      <c r="AS1272" s="266">
        <v>17.416</v>
      </c>
      <c r="AT1272" s="266">
        <v>17.962</v>
      </c>
      <c r="AU1272" s="266">
        <v>18.803999999999998</v>
      </c>
      <c r="AV1272" s="266">
        <v>19.375</v>
      </c>
      <c r="AW1272" s="266">
        <v>20.504000000000001</v>
      </c>
      <c r="AX1272" s="266">
        <v>22.61</v>
      </c>
      <c r="BA1272" s="372">
        <v>1270</v>
      </c>
      <c r="BB1272" s="372">
        <v>-0.32800000000000001</v>
      </c>
      <c r="BC1272" s="372">
        <v>14.921799999999999</v>
      </c>
      <c r="BD1272" s="372">
        <v>0.13353000000000001</v>
      </c>
      <c r="BE1272" s="372">
        <v>10.132999999999999</v>
      </c>
      <c r="BF1272" s="372">
        <v>11.101000000000001</v>
      </c>
      <c r="BG1272" s="372">
        <v>11.722</v>
      </c>
      <c r="BH1272" s="372">
        <v>12.07</v>
      </c>
      <c r="BI1272" s="372">
        <v>12.632999999999999</v>
      </c>
      <c r="BJ1272" s="372">
        <v>13.032999999999999</v>
      </c>
      <c r="BK1272" s="372">
        <v>13.654</v>
      </c>
      <c r="BL1272" s="372">
        <v>14.922000000000001</v>
      </c>
      <c r="BM1272" s="372">
        <v>16.350000000000001</v>
      </c>
      <c r="BN1272" s="372">
        <v>17.192</v>
      </c>
      <c r="BO1272" s="372">
        <v>17.795000000000002</v>
      </c>
      <c r="BP1272" s="372">
        <v>18.742000000000001</v>
      </c>
      <c r="BQ1272" s="372">
        <v>19.393000000000001</v>
      </c>
      <c r="BR1272" s="372">
        <v>20.707000000000001</v>
      </c>
      <c r="BS1272" s="372">
        <v>23.247</v>
      </c>
    </row>
    <row r="1273" spans="1:71" x14ac:dyDescent="0.2">
      <c r="A1273" s="265">
        <f t="shared" si="578"/>
        <v>15.118</v>
      </c>
      <c r="B1273" s="265">
        <f t="shared" si="579"/>
        <v>13.871500000000001</v>
      </c>
      <c r="C1273" s="265">
        <f t="shared" si="556"/>
        <v>16.503499999999999</v>
      </c>
      <c r="D1273" s="265">
        <f t="shared" si="580"/>
        <v>1271</v>
      </c>
      <c r="E1273" s="373">
        <f t="shared" si="581"/>
        <v>41.757700205338807</v>
      </c>
      <c r="F1273" s="373">
        <f t="shared" si="582"/>
        <v>3.4798083504449009</v>
      </c>
      <c r="G1273" s="373">
        <f t="shared" si="583"/>
        <v>50.757700205338807</v>
      </c>
      <c r="H1273" s="374">
        <f t="shared" si="584"/>
        <v>0.99894614198708798</v>
      </c>
      <c r="I1273" s="374">
        <f t="shared" si="557"/>
        <v>0.98251600648859239</v>
      </c>
      <c r="J1273" s="374">
        <f t="shared" si="558"/>
        <v>0.98435363958654043</v>
      </c>
      <c r="K1273" s="265" cm="1">
        <f t="array" ref="K1273">$G1273^gamma_drug4/($G1273^gamma_drug4+(AGE_50_drug4+9)^gamma_drug4)</f>
        <v>1</v>
      </c>
      <c r="L1273" s="264">
        <f t="shared" si="559"/>
        <v>1271</v>
      </c>
      <c r="M1273" s="264">
        <f t="shared" si="560"/>
        <v>-0.20960000000000001</v>
      </c>
      <c r="N1273" s="264">
        <f t="shared" si="561"/>
        <v>15.117999999999999</v>
      </c>
      <c r="O1273" s="264">
        <f t="shared" si="562"/>
        <v>0.12884000000000001</v>
      </c>
      <c r="P1273" s="264">
        <f t="shared" si="563"/>
        <v>10.3185</v>
      </c>
      <c r="Q1273" s="264">
        <f t="shared" si="564"/>
        <v>11.3085</v>
      </c>
      <c r="R1273" s="264">
        <f t="shared" si="565"/>
        <v>11.938500000000001</v>
      </c>
      <c r="S1273" s="264">
        <f t="shared" si="566"/>
        <v>12.29</v>
      </c>
      <c r="T1273" s="264">
        <f t="shared" si="567"/>
        <v>12.855</v>
      </c>
      <c r="U1273" s="264">
        <f t="shared" si="568"/>
        <v>13.254000000000001</v>
      </c>
      <c r="V1273" s="264">
        <f t="shared" si="569"/>
        <v>13.871500000000001</v>
      </c>
      <c r="W1273" s="264">
        <f t="shared" si="570"/>
        <v>15.118</v>
      </c>
      <c r="X1273" s="264">
        <f t="shared" si="571"/>
        <v>16.503499999999999</v>
      </c>
      <c r="Y1273" s="264">
        <f t="shared" si="572"/>
        <v>17.311499999999999</v>
      </c>
      <c r="Z1273" s="264">
        <f t="shared" si="573"/>
        <v>17.8855</v>
      </c>
      <c r="AA1273" s="264">
        <f t="shared" si="574"/>
        <v>18.780999999999999</v>
      </c>
      <c r="AB1273" s="264">
        <f t="shared" si="575"/>
        <v>19.392000000000003</v>
      </c>
      <c r="AC1273" s="264">
        <f t="shared" si="576"/>
        <v>20.6145</v>
      </c>
      <c r="AD1273" s="264">
        <f t="shared" si="577"/>
        <v>22.939</v>
      </c>
      <c r="AF1273" s="266">
        <v>1271</v>
      </c>
      <c r="AG1273" s="266">
        <v>-9.1200000000000003E-2</v>
      </c>
      <c r="AH1273" s="266">
        <v>15.3081</v>
      </c>
      <c r="AI1273" s="266">
        <v>0.12411999999999999</v>
      </c>
      <c r="AJ1273" s="266">
        <v>10.5</v>
      </c>
      <c r="AK1273" s="266">
        <v>11.512</v>
      </c>
      <c r="AL1273" s="266">
        <v>12.151</v>
      </c>
      <c r="AM1273" s="266">
        <v>12.505000000000001</v>
      </c>
      <c r="AN1273" s="266">
        <v>13.071999999999999</v>
      </c>
      <c r="AO1273" s="266">
        <v>13.47</v>
      </c>
      <c r="AP1273" s="266">
        <v>14.083</v>
      </c>
      <c r="AQ1273" s="266">
        <v>15.308</v>
      </c>
      <c r="AR1273" s="266">
        <v>16.649999999999999</v>
      </c>
      <c r="AS1273" s="266">
        <v>17.422999999999998</v>
      </c>
      <c r="AT1273" s="266">
        <v>17.968</v>
      </c>
      <c r="AU1273" s="266">
        <v>18.811</v>
      </c>
      <c r="AV1273" s="266">
        <v>19.382000000000001</v>
      </c>
      <c r="AW1273" s="266">
        <v>20.512</v>
      </c>
      <c r="AX1273" s="266">
        <v>22.619</v>
      </c>
      <c r="BA1273" s="372">
        <v>1271</v>
      </c>
      <c r="BB1273" s="372">
        <v>-0.32800000000000001</v>
      </c>
      <c r="BC1273" s="372">
        <v>14.927899999999999</v>
      </c>
      <c r="BD1273" s="372">
        <v>0.13356000000000001</v>
      </c>
      <c r="BE1273" s="372">
        <v>10.137</v>
      </c>
      <c r="BF1273" s="372">
        <v>11.105</v>
      </c>
      <c r="BG1273" s="372">
        <v>11.726000000000001</v>
      </c>
      <c r="BH1273" s="372">
        <v>12.074999999999999</v>
      </c>
      <c r="BI1273" s="372">
        <v>12.638</v>
      </c>
      <c r="BJ1273" s="372">
        <v>13.038</v>
      </c>
      <c r="BK1273" s="372">
        <v>13.66</v>
      </c>
      <c r="BL1273" s="372">
        <v>14.928000000000001</v>
      </c>
      <c r="BM1273" s="372">
        <v>16.356999999999999</v>
      </c>
      <c r="BN1273" s="372">
        <v>17.2</v>
      </c>
      <c r="BO1273" s="372">
        <v>17.803000000000001</v>
      </c>
      <c r="BP1273" s="372">
        <v>18.751000000000001</v>
      </c>
      <c r="BQ1273" s="372">
        <v>19.402000000000001</v>
      </c>
      <c r="BR1273" s="372">
        <v>20.716999999999999</v>
      </c>
      <c r="BS1273" s="372">
        <v>23.259</v>
      </c>
    </row>
    <row r="1274" spans="1:71" x14ac:dyDescent="0.2">
      <c r="A1274" s="265">
        <f t="shared" si="578"/>
        <v>15.123999999999999</v>
      </c>
      <c r="B1274" s="265">
        <f t="shared" si="579"/>
        <v>13.8765</v>
      </c>
      <c r="C1274" s="265">
        <f t="shared" si="556"/>
        <v>16.509999999999998</v>
      </c>
      <c r="D1274" s="265">
        <f t="shared" si="580"/>
        <v>1272</v>
      </c>
      <c r="E1274" s="373">
        <f t="shared" si="581"/>
        <v>41.790554414784395</v>
      </c>
      <c r="F1274" s="373">
        <f t="shared" si="582"/>
        <v>3.482546201232033</v>
      </c>
      <c r="G1274" s="373">
        <f t="shared" si="583"/>
        <v>50.790554414784395</v>
      </c>
      <c r="H1274" s="374">
        <f t="shared" si="584"/>
        <v>0.99894910103651346</v>
      </c>
      <c r="I1274" s="374">
        <f t="shared" si="557"/>
        <v>0.98254954365300784</v>
      </c>
      <c r="J1274" s="374">
        <f t="shared" si="558"/>
        <v>0.98437952961630248</v>
      </c>
      <c r="K1274" s="265" cm="1">
        <f t="array" ref="K1274">$G1274^gamma_drug4/($G1274^gamma_drug4+(AGE_50_drug4+9)^gamma_drug4)</f>
        <v>1</v>
      </c>
      <c r="L1274" s="264">
        <f t="shared" si="559"/>
        <v>1272</v>
      </c>
      <c r="M1274" s="264">
        <f t="shared" si="560"/>
        <v>-0.2097</v>
      </c>
      <c r="N1274" s="264">
        <f t="shared" si="561"/>
        <v>15.123749999999999</v>
      </c>
      <c r="O1274" s="264">
        <f t="shared" si="562"/>
        <v>0.12886500000000001</v>
      </c>
      <c r="P1274" s="264">
        <f t="shared" si="563"/>
        <v>10.3215</v>
      </c>
      <c r="Q1274" s="264">
        <f t="shared" si="564"/>
        <v>11.311500000000001</v>
      </c>
      <c r="R1274" s="264">
        <f t="shared" si="565"/>
        <v>11.943</v>
      </c>
      <c r="S1274" s="264">
        <f t="shared" si="566"/>
        <v>12.294</v>
      </c>
      <c r="T1274" s="264">
        <f t="shared" si="567"/>
        <v>12.859500000000001</v>
      </c>
      <c r="U1274" s="264">
        <f t="shared" si="568"/>
        <v>13.259</v>
      </c>
      <c r="V1274" s="264">
        <f t="shared" si="569"/>
        <v>13.8765</v>
      </c>
      <c r="W1274" s="264">
        <f t="shared" si="570"/>
        <v>15.123999999999999</v>
      </c>
      <c r="X1274" s="264">
        <f t="shared" si="571"/>
        <v>16.509999999999998</v>
      </c>
      <c r="Y1274" s="264">
        <f t="shared" si="572"/>
        <v>17.317999999999998</v>
      </c>
      <c r="Z1274" s="264">
        <f t="shared" si="573"/>
        <v>17.893000000000001</v>
      </c>
      <c r="AA1274" s="264">
        <f t="shared" si="574"/>
        <v>18.789000000000001</v>
      </c>
      <c r="AB1274" s="264">
        <f t="shared" si="575"/>
        <v>19.400500000000001</v>
      </c>
      <c r="AC1274" s="264">
        <f t="shared" si="576"/>
        <v>20.6235</v>
      </c>
      <c r="AD1274" s="264">
        <f t="shared" si="577"/>
        <v>22.950499999999998</v>
      </c>
      <c r="AF1274" s="266">
        <v>1272</v>
      </c>
      <c r="AG1274" s="266">
        <v>-9.1300000000000006E-2</v>
      </c>
      <c r="AH1274" s="266">
        <v>15.313499999999999</v>
      </c>
      <c r="AI1274" s="266">
        <v>0.12414</v>
      </c>
      <c r="AJ1274" s="266">
        <v>10.503</v>
      </c>
      <c r="AK1274" s="266">
        <v>11.515000000000001</v>
      </c>
      <c r="AL1274" s="266">
        <v>12.154999999999999</v>
      </c>
      <c r="AM1274" s="266">
        <v>12.509</v>
      </c>
      <c r="AN1274" s="266">
        <v>13.076000000000001</v>
      </c>
      <c r="AO1274" s="266">
        <v>13.475</v>
      </c>
      <c r="AP1274" s="266">
        <v>14.087999999999999</v>
      </c>
      <c r="AQ1274" s="266">
        <v>15.314</v>
      </c>
      <c r="AR1274" s="266">
        <v>16.655999999999999</v>
      </c>
      <c r="AS1274" s="266">
        <v>17.428999999999998</v>
      </c>
      <c r="AT1274" s="266">
        <v>17.975000000000001</v>
      </c>
      <c r="AU1274" s="266">
        <v>18.818999999999999</v>
      </c>
      <c r="AV1274" s="266">
        <v>19.39</v>
      </c>
      <c r="AW1274" s="266">
        <v>20.52</v>
      </c>
      <c r="AX1274" s="266">
        <v>22.629000000000001</v>
      </c>
      <c r="BA1274" s="372">
        <v>1272</v>
      </c>
      <c r="BB1274" s="372">
        <v>-0.3281</v>
      </c>
      <c r="BC1274" s="372">
        <v>14.933999999999999</v>
      </c>
      <c r="BD1274" s="372">
        <v>0.13358999999999999</v>
      </c>
      <c r="BE1274" s="372">
        <v>10.14</v>
      </c>
      <c r="BF1274" s="372">
        <v>11.108000000000001</v>
      </c>
      <c r="BG1274" s="372">
        <v>11.731</v>
      </c>
      <c r="BH1274" s="372">
        <v>12.079000000000001</v>
      </c>
      <c r="BI1274" s="372">
        <v>12.643000000000001</v>
      </c>
      <c r="BJ1274" s="372">
        <v>13.042999999999999</v>
      </c>
      <c r="BK1274" s="372">
        <v>13.664999999999999</v>
      </c>
      <c r="BL1274" s="372">
        <v>14.933999999999999</v>
      </c>
      <c r="BM1274" s="372">
        <v>16.364000000000001</v>
      </c>
      <c r="BN1274" s="372">
        <v>17.207000000000001</v>
      </c>
      <c r="BO1274" s="372">
        <v>17.811</v>
      </c>
      <c r="BP1274" s="372">
        <v>18.759</v>
      </c>
      <c r="BQ1274" s="372">
        <v>19.411000000000001</v>
      </c>
      <c r="BR1274" s="372">
        <v>20.727</v>
      </c>
      <c r="BS1274" s="372">
        <v>23.271999999999998</v>
      </c>
    </row>
    <row r="1275" spans="1:71" x14ac:dyDescent="0.2">
      <c r="A1275" s="265">
        <f t="shared" si="578"/>
        <v>15.1295</v>
      </c>
      <c r="B1275" s="265">
        <f t="shared" si="579"/>
        <v>13.881499999999999</v>
      </c>
      <c r="C1275" s="265">
        <f t="shared" si="556"/>
        <v>16.516500000000001</v>
      </c>
      <c r="D1275" s="265">
        <f t="shared" si="580"/>
        <v>1273</v>
      </c>
      <c r="E1275" s="373">
        <f t="shared" si="581"/>
        <v>41.823408624229977</v>
      </c>
      <c r="F1275" s="373">
        <f t="shared" si="582"/>
        <v>3.485284052019165</v>
      </c>
      <c r="G1275" s="373">
        <f t="shared" si="583"/>
        <v>50.823408624229977</v>
      </c>
      <c r="H1275" s="374">
        <f t="shared" si="584"/>
        <v>0.99895204988074204</v>
      </c>
      <c r="I1275" s="374">
        <f t="shared" si="557"/>
        <v>0.98258299600254317</v>
      </c>
      <c r="J1275" s="374">
        <f t="shared" si="558"/>
        <v>0.98440536078368057</v>
      </c>
      <c r="K1275" s="265" cm="1">
        <f t="array" ref="K1275">$G1275^gamma_drug4/($G1275^gamma_drug4+(AGE_50_drug4+9)^gamma_drug4)</f>
        <v>1</v>
      </c>
      <c r="L1275" s="264">
        <f t="shared" si="559"/>
        <v>1273</v>
      </c>
      <c r="M1275" s="264">
        <f t="shared" si="560"/>
        <v>-0.20974999999999999</v>
      </c>
      <c r="N1275" s="264">
        <f t="shared" si="561"/>
        <v>15.1295</v>
      </c>
      <c r="O1275" s="264">
        <f t="shared" si="562"/>
        <v>0.128885</v>
      </c>
      <c r="P1275" s="264">
        <f t="shared" si="563"/>
        <v>10.3245</v>
      </c>
      <c r="Q1275" s="264">
        <f t="shared" si="564"/>
        <v>11.3155</v>
      </c>
      <c r="R1275" s="264">
        <f t="shared" si="565"/>
        <v>11.946999999999999</v>
      </c>
      <c r="S1275" s="264">
        <f t="shared" si="566"/>
        <v>12.298</v>
      </c>
      <c r="T1275" s="264">
        <f t="shared" si="567"/>
        <v>12.8635</v>
      </c>
      <c r="U1275" s="264">
        <f t="shared" si="568"/>
        <v>13.263500000000001</v>
      </c>
      <c r="V1275" s="264">
        <f t="shared" si="569"/>
        <v>13.881499999999999</v>
      </c>
      <c r="W1275" s="264">
        <f t="shared" si="570"/>
        <v>15.1295</v>
      </c>
      <c r="X1275" s="264">
        <f t="shared" si="571"/>
        <v>16.516500000000001</v>
      </c>
      <c r="Y1275" s="264">
        <f t="shared" si="572"/>
        <v>17.325499999999998</v>
      </c>
      <c r="Z1275" s="264">
        <f t="shared" si="573"/>
        <v>17.900500000000001</v>
      </c>
      <c r="AA1275" s="264">
        <f t="shared" si="574"/>
        <v>18.797000000000001</v>
      </c>
      <c r="AB1275" s="264">
        <f t="shared" si="575"/>
        <v>19.4085</v>
      </c>
      <c r="AC1275" s="264">
        <f t="shared" si="576"/>
        <v>20.6325</v>
      </c>
      <c r="AD1275" s="264">
        <f t="shared" si="577"/>
        <v>22.960999999999999</v>
      </c>
      <c r="AF1275" s="266">
        <v>1273</v>
      </c>
      <c r="AG1275" s="266">
        <v>-9.1399999999999995E-2</v>
      </c>
      <c r="AH1275" s="266">
        <v>15.319000000000001</v>
      </c>
      <c r="AI1275" s="266">
        <v>0.12416000000000001</v>
      </c>
      <c r="AJ1275" s="266">
        <v>10.506</v>
      </c>
      <c r="AK1275" s="266">
        <v>11.519</v>
      </c>
      <c r="AL1275" s="266">
        <v>12.159000000000001</v>
      </c>
      <c r="AM1275" s="266">
        <v>12.513</v>
      </c>
      <c r="AN1275" s="266">
        <v>13.08</v>
      </c>
      <c r="AO1275" s="266">
        <v>13.478999999999999</v>
      </c>
      <c r="AP1275" s="266">
        <v>14.093</v>
      </c>
      <c r="AQ1275" s="266">
        <v>15.319000000000001</v>
      </c>
      <c r="AR1275" s="266">
        <v>16.661999999999999</v>
      </c>
      <c r="AS1275" s="266">
        <v>17.436</v>
      </c>
      <c r="AT1275" s="266">
        <v>17.981999999999999</v>
      </c>
      <c r="AU1275" s="266">
        <v>18.826000000000001</v>
      </c>
      <c r="AV1275" s="266">
        <v>19.396999999999998</v>
      </c>
      <c r="AW1275" s="266">
        <v>20.529</v>
      </c>
      <c r="AX1275" s="266">
        <v>22.638999999999999</v>
      </c>
      <c r="BA1275" s="372">
        <v>1273</v>
      </c>
      <c r="BB1275" s="372">
        <v>-0.3281</v>
      </c>
      <c r="BC1275" s="372">
        <v>14.94</v>
      </c>
      <c r="BD1275" s="372">
        <v>0.13361000000000001</v>
      </c>
      <c r="BE1275" s="372">
        <v>10.143000000000001</v>
      </c>
      <c r="BF1275" s="372">
        <v>11.112</v>
      </c>
      <c r="BG1275" s="372">
        <v>11.734999999999999</v>
      </c>
      <c r="BH1275" s="372">
        <v>12.083</v>
      </c>
      <c r="BI1275" s="372">
        <v>12.647</v>
      </c>
      <c r="BJ1275" s="372">
        <v>13.048</v>
      </c>
      <c r="BK1275" s="372">
        <v>13.67</v>
      </c>
      <c r="BL1275" s="372">
        <v>14.94</v>
      </c>
      <c r="BM1275" s="372">
        <v>16.370999999999999</v>
      </c>
      <c r="BN1275" s="372">
        <v>17.215</v>
      </c>
      <c r="BO1275" s="372">
        <v>17.818999999999999</v>
      </c>
      <c r="BP1275" s="372">
        <v>18.768000000000001</v>
      </c>
      <c r="BQ1275" s="372">
        <v>19.420000000000002</v>
      </c>
      <c r="BR1275" s="372">
        <v>20.736000000000001</v>
      </c>
      <c r="BS1275" s="372">
        <v>23.283000000000001</v>
      </c>
    </row>
    <row r="1276" spans="1:71" x14ac:dyDescent="0.2">
      <c r="A1276" s="265">
        <f t="shared" si="578"/>
        <v>15.1355</v>
      </c>
      <c r="B1276" s="265">
        <f t="shared" si="579"/>
        <v>13.887</v>
      </c>
      <c r="C1276" s="265">
        <f t="shared" si="556"/>
        <v>16.523499999999999</v>
      </c>
      <c r="D1276" s="265">
        <f t="shared" si="580"/>
        <v>1274</v>
      </c>
      <c r="E1276" s="373">
        <f t="shared" si="581"/>
        <v>41.856262833675565</v>
      </c>
      <c r="F1276" s="373">
        <f t="shared" si="582"/>
        <v>3.4880219028062971</v>
      </c>
      <c r="G1276" s="373">
        <f t="shared" si="583"/>
        <v>50.856262833675565</v>
      </c>
      <c r="H1276" s="374">
        <f t="shared" si="584"/>
        <v>0.9989549885614839</v>
      </c>
      <c r="I1276" s="374">
        <f t="shared" si="557"/>
        <v>0.98261636380195527</v>
      </c>
      <c r="J1276" s="374">
        <f t="shared" si="558"/>
        <v>0.98443113325818477</v>
      </c>
      <c r="K1276" s="265" cm="1">
        <f t="array" ref="K1276">$G1276^gamma_drug4/($G1276^gamma_drug4+(AGE_50_drug4+9)^gamma_drug4)</f>
        <v>1</v>
      </c>
      <c r="L1276" s="264">
        <f t="shared" si="559"/>
        <v>1274</v>
      </c>
      <c r="M1276" s="264">
        <f t="shared" si="560"/>
        <v>-0.20979999999999999</v>
      </c>
      <c r="N1276" s="264">
        <f t="shared" si="561"/>
        <v>15.135300000000001</v>
      </c>
      <c r="O1276" s="264">
        <f t="shared" si="562"/>
        <v>0.12891</v>
      </c>
      <c r="P1276" s="264">
        <f t="shared" si="563"/>
        <v>10.3285</v>
      </c>
      <c r="Q1276" s="264">
        <f t="shared" si="564"/>
        <v>11.3195</v>
      </c>
      <c r="R1276" s="264">
        <f t="shared" si="565"/>
        <v>11.950500000000002</v>
      </c>
      <c r="S1276" s="264">
        <f t="shared" si="566"/>
        <v>12.302499999999998</v>
      </c>
      <c r="T1276" s="264">
        <f t="shared" si="567"/>
        <v>12.868500000000001</v>
      </c>
      <c r="U1276" s="264">
        <f t="shared" si="568"/>
        <v>13.2685</v>
      </c>
      <c r="V1276" s="264">
        <f t="shared" si="569"/>
        <v>13.887</v>
      </c>
      <c r="W1276" s="264">
        <f t="shared" si="570"/>
        <v>15.1355</v>
      </c>
      <c r="X1276" s="264">
        <f t="shared" si="571"/>
        <v>16.523499999999999</v>
      </c>
      <c r="Y1276" s="264">
        <f t="shared" si="572"/>
        <v>17.332500000000003</v>
      </c>
      <c r="Z1276" s="264">
        <f t="shared" si="573"/>
        <v>17.908000000000001</v>
      </c>
      <c r="AA1276" s="264">
        <f t="shared" si="574"/>
        <v>18.805</v>
      </c>
      <c r="AB1276" s="264">
        <f t="shared" si="575"/>
        <v>19.417000000000002</v>
      </c>
      <c r="AC1276" s="264">
        <f t="shared" si="576"/>
        <v>20.641500000000001</v>
      </c>
      <c r="AD1276" s="264">
        <f t="shared" si="577"/>
        <v>22.972000000000001</v>
      </c>
      <c r="AF1276" s="266">
        <v>1274</v>
      </c>
      <c r="AG1276" s="266">
        <v>-9.1499999999999998E-2</v>
      </c>
      <c r="AH1276" s="266">
        <v>15.3245</v>
      </c>
      <c r="AI1276" s="266">
        <v>0.12418</v>
      </c>
      <c r="AJ1276" s="266">
        <v>10.51</v>
      </c>
      <c r="AK1276" s="266">
        <v>11.523</v>
      </c>
      <c r="AL1276" s="266">
        <v>12.162000000000001</v>
      </c>
      <c r="AM1276" s="266">
        <v>12.516999999999999</v>
      </c>
      <c r="AN1276" s="266">
        <v>13.085000000000001</v>
      </c>
      <c r="AO1276" s="266">
        <v>13.484</v>
      </c>
      <c r="AP1276" s="266">
        <v>14.098000000000001</v>
      </c>
      <c r="AQ1276" s="266">
        <v>15.324999999999999</v>
      </c>
      <c r="AR1276" s="266">
        <v>16.669</v>
      </c>
      <c r="AS1276" s="266">
        <v>17.443000000000001</v>
      </c>
      <c r="AT1276" s="266">
        <v>17.989000000000001</v>
      </c>
      <c r="AU1276" s="266">
        <v>18.834</v>
      </c>
      <c r="AV1276" s="266">
        <v>19.405000000000001</v>
      </c>
      <c r="AW1276" s="266">
        <v>20.536999999999999</v>
      </c>
      <c r="AX1276" s="266">
        <v>22.649000000000001</v>
      </c>
      <c r="BA1276" s="372">
        <v>1274</v>
      </c>
      <c r="BB1276" s="372">
        <v>-0.3281</v>
      </c>
      <c r="BC1276" s="372">
        <v>14.946099999999999</v>
      </c>
      <c r="BD1276" s="372">
        <v>0.13364000000000001</v>
      </c>
      <c r="BE1276" s="372">
        <v>10.147</v>
      </c>
      <c r="BF1276" s="372">
        <v>11.116</v>
      </c>
      <c r="BG1276" s="372">
        <v>11.739000000000001</v>
      </c>
      <c r="BH1276" s="372">
        <v>12.087999999999999</v>
      </c>
      <c r="BI1276" s="372">
        <v>12.651999999999999</v>
      </c>
      <c r="BJ1276" s="372">
        <v>13.053000000000001</v>
      </c>
      <c r="BK1276" s="372">
        <v>13.676</v>
      </c>
      <c r="BL1276" s="372">
        <v>14.946</v>
      </c>
      <c r="BM1276" s="372">
        <v>16.378</v>
      </c>
      <c r="BN1276" s="372">
        <v>17.222000000000001</v>
      </c>
      <c r="BO1276" s="372">
        <v>17.827000000000002</v>
      </c>
      <c r="BP1276" s="372">
        <v>18.776</v>
      </c>
      <c r="BQ1276" s="372">
        <v>19.428999999999998</v>
      </c>
      <c r="BR1276" s="372">
        <v>20.745999999999999</v>
      </c>
      <c r="BS1276" s="372">
        <v>23.295000000000002</v>
      </c>
    </row>
    <row r="1277" spans="1:71" x14ac:dyDescent="0.2">
      <c r="A1277" s="265">
        <f t="shared" si="578"/>
        <v>15.141</v>
      </c>
      <c r="B1277" s="265">
        <f t="shared" si="579"/>
        <v>13.891999999999999</v>
      </c>
      <c r="C1277" s="265">
        <f t="shared" si="556"/>
        <v>16.53</v>
      </c>
      <c r="D1277" s="265">
        <f t="shared" si="580"/>
        <v>1275</v>
      </c>
      <c r="E1277" s="373">
        <f t="shared" si="581"/>
        <v>41.889117043121146</v>
      </c>
      <c r="F1277" s="373">
        <f t="shared" si="582"/>
        <v>3.4907597535934292</v>
      </c>
      <c r="G1277" s="373">
        <f t="shared" si="583"/>
        <v>50.889117043121146</v>
      </c>
      <c r="H1277" s="374">
        <f t="shared" si="584"/>
        <v>0.99895791712025195</v>
      </c>
      <c r="I1277" s="374">
        <f t="shared" si="557"/>
        <v>0.98264964731502336</v>
      </c>
      <c r="J1277" s="374">
        <f t="shared" si="558"/>
        <v>0.98445684720873694</v>
      </c>
      <c r="K1277" s="265" cm="1">
        <f t="array" ref="K1277">$G1277^gamma_drug4/($G1277^gamma_drug4+(AGE_50_drug4+9)^gamma_drug4)</f>
        <v>1</v>
      </c>
      <c r="L1277" s="264">
        <f t="shared" si="559"/>
        <v>1275</v>
      </c>
      <c r="M1277" s="264">
        <f t="shared" si="560"/>
        <v>-0.2099</v>
      </c>
      <c r="N1277" s="264">
        <f t="shared" si="561"/>
        <v>15.1411</v>
      </c>
      <c r="O1277" s="264">
        <f t="shared" si="562"/>
        <v>0.12892999999999999</v>
      </c>
      <c r="P1277" s="264">
        <f t="shared" si="563"/>
        <v>10.3315</v>
      </c>
      <c r="Q1277" s="264">
        <f t="shared" si="564"/>
        <v>11.323499999999999</v>
      </c>
      <c r="R1277" s="264">
        <f t="shared" si="565"/>
        <v>11.955</v>
      </c>
      <c r="S1277" s="264">
        <f t="shared" si="566"/>
        <v>12.3065</v>
      </c>
      <c r="T1277" s="264">
        <f t="shared" si="567"/>
        <v>12.873000000000001</v>
      </c>
      <c r="U1277" s="264">
        <f t="shared" si="568"/>
        <v>13.2735</v>
      </c>
      <c r="V1277" s="264">
        <f t="shared" si="569"/>
        <v>13.891999999999999</v>
      </c>
      <c r="W1277" s="264">
        <f t="shared" si="570"/>
        <v>15.141</v>
      </c>
      <c r="X1277" s="264">
        <f t="shared" si="571"/>
        <v>16.53</v>
      </c>
      <c r="Y1277" s="264">
        <f t="shared" si="572"/>
        <v>17.339500000000001</v>
      </c>
      <c r="Z1277" s="264">
        <f t="shared" si="573"/>
        <v>17.915500000000002</v>
      </c>
      <c r="AA1277" s="264">
        <f t="shared" si="574"/>
        <v>18.813000000000002</v>
      </c>
      <c r="AB1277" s="264">
        <f t="shared" si="575"/>
        <v>19.4255</v>
      </c>
      <c r="AC1277" s="264">
        <f t="shared" si="576"/>
        <v>20.650500000000001</v>
      </c>
      <c r="AD1277" s="264">
        <f t="shared" si="577"/>
        <v>22.982500000000002</v>
      </c>
      <c r="AF1277" s="266">
        <v>1275</v>
      </c>
      <c r="AG1277" s="266">
        <v>-9.1600000000000001E-2</v>
      </c>
      <c r="AH1277" s="266">
        <v>15.33</v>
      </c>
      <c r="AI1277" s="266">
        <v>0.12418999999999999</v>
      </c>
      <c r="AJ1277" s="266">
        <v>10.513</v>
      </c>
      <c r="AK1277" s="266">
        <v>11.526999999999999</v>
      </c>
      <c r="AL1277" s="266">
        <v>12.167</v>
      </c>
      <c r="AM1277" s="266">
        <v>12.521000000000001</v>
      </c>
      <c r="AN1277" s="266">
        <v>13.089</v>
      </c>
      <c r="AO1277" s="266">
        <v>13.489000000000001</v>
      </c>
      <c r="AP1277" s="266">
        <v>14.103</v>
      </c>
      <c r="AQ1277" s="266">
        <v>15.33</v>
      </c>
      <c r="AR1277" s="266">
        <v>16.675000000000001</v>
      </c>
      <c r="AS1277" s="266">
        <v>17.449000000000002</v>
      </c>
      <c r="AT1277" s="266">
        <v>17.995999999999999</v>
      </c>
      <c r="AU1277" s="266">
        <v>18.841000000000001</v>
      </c>
      <c r="AV1277" s="266">
        <v>19.413</v>
      </c>
      <c r="AW1277" s="266">
        <v>20.545000000000002</v>
      </c>
      <c r="AX1277" s="266">
        <v>22.658000000000001</v>
      </c>
      <c r="BA1277" s="372">
        <v>1275</v>
      </c>
      <c r="BB1277" s="372">
        <v>-0.32819999999999999</v>
      </c>
      <c r="BC1277" s="372">
        <v>14.952199999999999</v>
      </c>
      <c r="BD1277" s="372">
        <v>0.13367000000000001</v>
      </c>
      <c r="BE1277" s="372">
        <v>10.15</v>
      </c>
      <c r="BF1277" s="372">
        <v>11.12</v>
      </c>
      <c r="BG1277" s="372">
        <v>11.743</v>
      </c>
      <c r="BH1277" s="372">
        <v>12.092000000000001</v>
      </c>
      <c r="BI1277" s="372">
        <v>12.657</v>
      </c>
      <c r="BJ1277" s="372">
        <v>13.058</v>
      </c>
      <c r="BK1277" s="372">
        <v>13.680999999999999</v>
      </c>
      <c r="BL1277" s="372">
        <v>14.952</v>
      </c>
      <c r="BM1277" s="372">
        <v>16.385000000000002</v>
      </c>
      <c r="BN1277" s="372">
        <v>17.23</v>
      </c>
      <c r="BO1277" s="372">
        <v>17.835000000000001</v>
      </c>
      <c r="BP1277" s="372">
        <v>18.785</v>
      </c>
      <c r="BQ1277" s="372">
        <v>19.437999999999999</v>
      </c>
      <c r="BR1277" s="372">
        <v>20.756</v>
      </c>
      <c r="BS1277" s="372">
        <v>23.306999999999999</v>
      </c>
    </row>
    <row r="1278" spans="1:71" x14ac:dyDescent="0.2">
      <c r="A1278" s="265">
        <f t="shared" si="578"/>
        <v>15.147</v>
      </c>
      <c r="B1278" s="265">
        <f t="shared" si="579"/>
        <v>13.897</v>
      </c>
      <c r="C1278" s="265">
        <f t="shared" si="556"/>
        <v>16.5365</v>
      </c>
      <c r="D1278" s="265">
        <f t="shared" si="580"/>
        <v>1276</v>
      </c>
      <c r="E1278" s="373">
        <f t="shared" si="581"/>
        <v>41.921971252566735</v>
      </c>
      <c r="F1278" s="373">
        <f t="shared" si="582"/>
        <v>3.4934976043805612</v>
      </c>
      <c r="G1278" s="373">
        <f t="shared" si="583"/>
        <v>50.921971252566735</v>
      </c>
      <c r="H1278" s="374">
        <f t="shared" si="584"/>
        <v>0.99896083559836335</v>
      </c>
      <c r="I1278" s="374">
        <f t="shared" si="557"/>
        <v>0.98268284680455376</v>
      </c>
      <c r="J1278" s="374">
        <f t="shared" si="558"/>
        <v>0.98448250280367278</v>
      </c>
      <c r="K1278" s="265" cm="1">
        <f t="array" ref="K1278">$G1278^gamma_drug4/($G1278^gamma_drug4+(AGE_50_drug4+9)^gamma_drug4)</f>
        <v>1</v>
      </c>
      <c r="L1278" s="264">
        <f t="shared" si="559"/>
        <v>1276</v>
      </c>
      <c r="M1278" s="264">
        <f t="shared" si="560"/>
        <v>-0.21</v>
      </c>
      <c r="N1278" s="264">
        <f t="shared" si="561"/>
        <v>15.146899999999999</v>
      </c>
      <c r="O1278" s="264">
        <f t="shared" si="562"/>
        <v>0.12895000000000001</v>
      </c>
      <c r="P1278" s="264">
        <f t="shared" si="563"/>
        <v>10.335000000000001</v>
      </c>
      <c r="Q1278" s="264">
        <f t="shared" si="564"/>
        <v>11.327</v>
      </c>
      <c r="R1278" s="264">
        <f t="shared" si="565"/>
        <v>11.959499999999998</v>
      </c>
      <c r="S1278" s="264">
        <f t="shared" si="566"/>
        <v>12.311</v>
      </c>
      <c r="T1278" s="264">
        <f t="shared" si="567"/>
        <v>12.878</v>
      </c>
      <c r="U1278" s="264">
        <f t="shared" si="568"/>
        <v>13.278</v>
      </c>
      <c r="V1278" s="264">
        <f t="shared" si="569"/>
        <v>13.897</v>
      </c>
      <c r="W1278" s="264">
        <f t="shared" si="570"/>
        <v>15.147</v>
      </c>
      <c r="X1278" s="264">
        <f t="shared" si="571"/>
        <v>16.5365</v>
      </c>
      <c r="Y1278" s="264">
        <f t="shared" si="572"/>
        <v>17.346499999999999</v>
      </c>
      <c r="Z1278" s="264">
        <f t="shared" si="573"/>
        <v>17.923000000000002</v>
      </c>
      <c r="AA1278" s="264">
        <f t="shared" si="574"/>
        <v>18.820499999999999</v>
      </c>
      <c r="AB1278" s="264">
        <f t="shared" si="575"/>
        <v>19.433500000000002</v>
      </c>
      <c r="AC1278" s="264">
        <f t="shared" si="576"/>
        <v>20.659500000000001</v>
      </c>
      <c r="AD1278" s="264">
        <f t="shared" si="577"/>
        <v>22.993000000000002</v>
      </c>
      <c r="AF1278" s="266">
        <v>1276</v>
      </c>
      <c r="AG1278" s="266">
        <v>-9.1800000000000007E-2</v>
      </c>
      <c r="AH1278" s="266">
        <v>15.3355</v>
      </c>
      <c r="AI1278" s="266">
        <v>0.12421</v>
      </c>
      <c r="AJ1278" s="266">
        <v>10.516</v>
      </c>
      <c r="AK1278" s="266">
        <v>11.53</v>
      </c>
      <c r="AL1278" s="266">
        <v>12.170999999999999</v>
      </c>
      <c r="AM1278" s="266">
        <v>12.525</v>
      </c>
      <c r="AN1278" s="266">
        <v>13.093999999999999</v>
      </c>
      <c r="AO1278" s="266">
        <v>13.493</v>
      </c>
      <c r="AP1278" s="266">
        <v>14.108000000000001</v>
      </c>
      <c r="AQ1278" s="266">
        <v>15.336</v>
      </c>
      <c r="AR1278" s="266">
        <v>16.681000000000001</v>
      </c>
      <c r="AS1278" s="266">
        <v>17.456</v>
      </c>
      <c r="AT1278" s="266">
        <v>18.003</v>
      </c>
      <c r="AU1278" s="266">
        <v>18.847999999999999</v>
      </c>
      <c r="AV1278" s="266">
        <v>19.420000000000002</v>
      </c>
      <c r="AW1278" s="266">
        <v>20.553000000000001</v>
      </c>
      <c r="AX1278" s="266">
        <v>22.667999999999999</v>
      </c>
      <c r="BA1278" s="372">
        <v>1276</v>
      </c>
      <c r="BB1278" s="372">
        <v>-0.32819999999999999</v>
      </c>
      <c r="BC1278" s="372">
        <v>14.958299999999999</v>
      </c>
      <c r="BD1278" s="372">
        <v>0.13369</v>
      </c>
      <c r="BE1278" s="372">
        <v>10.154</v>
      </c>
      <c r="BF1278" s="372">
        <v>11.124000000000001</v>
      </c>
      <c r="BG1278" s="372">
        <v>11.747999999999999</v>
      </c>
      <c r="BH1278" s="372">
        <v>12.097</v>
      </c>
      <c r="BI1278" s="372">
        <v>12.662000000000001</v>
      </c>
      <c r="BJ1278" s="372">
        <v>13.063000000000001</v>
      </c>
      <c r="BK1278" s="372">
        <v>13.686</v>
      </c>
      <c r="BL1278" s="372">
        <v>14.958</v>
      </c>
      <c r="BM1278" s="372">
        <v>16.391999999999999</v>
      </c>
      <c r="BN1278" s="372">
        <v>17.236999999999998</v>
      </c>
      <c r="BO1278" s="372">
        <v>17.843</v>
      </c>
      <c r="BP1278" s="372">
        <v>18.792999999999999</v>
      </c>
      <c r="BQ1278" s="372">
        <v>19.446999999999999</v>
      </c>
      <c r="BR1278" s="372">
        <v>20.765999999999998</v>
      </c>
      <c r="BS1278" s="372">
        <v>23.318000000000001</v>
      </c>
    </row>
    <row r="1279" spans="1:71" x14ac:dyDescent="0.2">
      <c r="A1279" s="265">
        <f t="shared" si="578"/>
        <v>15.1525</v>
      </c>
      <c r="B1279" s="265">
        <f t="shared" si="579"/>
        <v>13.902000000000001</v>
      </c>
      <c r="C1279" s="265">
        <f t="shared" si="556"/>
        <v>16.542999999999999</v>
      </c>
      <c r="D1279" s="265">
        <f t="shared" si="580"/>
        <v>1277</v>
      </c>
      <c r="E1279" s="373">
        <f t="shared" si="581"/>
        <v>41.954825462012323</v>
      </c>
      <c r="F1279" s="373">
        <f t="shared" si="582"/>
        <v>3.4962354551676933</v>
      </c>
      <c r="G1279" s="373">
        <f t="shared" si="583"/>
        <v>50.954825462012323</v>
      </c>
      <c r="H1279" s="374">
        <f t="shared" si="584"/>
        <v>0.99896374403694022</v>
      </c>
      <c r="I1279" s="374">
        <f t="shared" si="557"/>
        <v>0.98271596253238358</v>
      </c>
      <c r="J1279" s="374">
        <f t="shared" si="558"/>
        <v>0.98450810021074431</v>
      </c>
      <c r="K1279" s="265" cm="1">
        <f t="array" ref="K1279">$G1279^gamma_drug4/($G1279^gamma_drug4+(AGE_50_drug4+9)^gamma_drug4)</f>
        <v>1</v>
      </c>
      <c r="L1279" s="264">
        <f t="shared" si="559"/>
        <v>1277</v>
      </c>
      <c r="M1279" s="264">
        <f t="shared" si="560"/>
        <v>-0.21009999999999998</v>
      </c>
      <c r="N1279" s="264">
        <f t="shared" si="561"/>
        <v>15.152699999999999</v>
      </c>
      <c r="O1279" s="264">
        <f t="shared" si="562"/>
        <v>0.12897500000000001</v>
      </c>
      <c r="P1279" s="264">
        <f t="shared" si="563"/>
        <v>10.3385</v>
      </c>
      <c r="Q1279" s="264">
        <f t="shared" si="564"/>
        <v>11.331</v>
      </c>
      <c r="R1279" s="264">
        <f t="shared" si="565"/>
        <v>11.9635</v>
      </c>
      <c r="S1279" s="264">
        <f t="shared" si="566"/>
        <v>12.315000000000001</v>
      </c>
      <c r="T1279" s="264">
        <f t="shared" si="567"/>
        <v>12.882000000000001</v>
      </c>
      <c r="U1279" s="264">
        <f t="shared" si="568"/>
        <v>13.282999999999999</v>
      </c>
      <c r="V1279" s="264">
        <f t="shared" si="569"/>
        <v>13.902000000000001</v>
      </c>
      <c r="W1279" s="264">
        <f t="shared" si="570"/>
        <v>15.1525</v>
      </c>
      <c r="X1279" s="264">
        <f t="shared" si="571"/>
        <v>16.542999999999999</v>
      </c>
      <c r="Y1279" s="264">
        <f t="shared" si="572"/>
        <v>17.3535</v>
      </c>
      <c r="Z1279" s="264">
        <f t="shared" si="573"/>
        <v>17.930500000000002</v>
      </c>
      <c r="AA1279" s="264">
        <f t="shared" si="574"/>
        <v>18.829000000000001</v>
      </c>
      <c r="AB1279" s="264">
        <f t="shared" si="575"/>
        <v>19.442</v>
      </c>
      <c r="AC1279" s="264">
        <f t="shared" si="576"/>
        <v>20.669</v>
      </c>
      <c r="AD1279" s="264">
        <f t="shared" si="577"/>
        <v>23.003499999999999</v>
      </c>
      <c r="AF1279" s="266">
        <v>1277</v>
      </c>
      <c r="AG1279" s="266">
        <v>-9.1899999999999996E-2</v>
      </c>
      <c r="AH1279" s="266">
        <v>15.340999999999999</v>
      </c>
      <c r="AI1279" s="266">
        <v>0.12422999999999999</v>
      </c>
      <c r="AJ1279" s="266">
        <v>10.52</v>
      </c>
      <c r="AK1279" s="266">
        <v>11.534000000000001</v>
      </c>
      <c r="AL1279" s="266">
        <v>12.175000000000001</v>
      </c>
      <c r="AM1279" s="266">
        <v>12.529</v>
      </c>
      <c r="AN1279" s="266">
        <v>13.098000000000001</v>
      </c>
      <c r="AO1279" s="266">
        <v>13.497999999999999</v>
      </c>
      <c r="AP1279" s="266">
        <v>14.112</v>
      </c>
      <c r="AQ1279" s="266">
        <v>15.340999999999999</v>
      </c>
      <c r="AR1279" s="266">
        <v>16.687000000000001</v>
      </c>
      <c r="AS1279" s="266">
        <v>17.462</v>
      </c>
      <c r="AT1279" s="266">
        <v>18.010000000000002</v>
      </c>
      <c r="AU1279" s="266">
        <v>18.856000000000002</v>
      </c>
      <c r="AV1279" s="266">
        <v>19.428000000000001</v>
      </c>
      <c r="AW1279" s="266">
        <v>20.562000000000001</v>
      </c>
      <c r="AX1279" s="266">
        <v>22.677</v>
      </c>
      <c r="BA1279" s="372">
        <v>1277</v>
      </c>
      <c r="BB1279" s="372">
        <v>-0.32829999999999998</v>
      </c>
      <c r="BC1279" s="372">
        <v>14.964399999999999</v>
      </c>
      <c r="BD1279" s="372">
        <v>0.13372000000000001</v>
      </c>
      <c r="BE1279" s="372">
        <v>10.157</v>
      </c>
      <c r="BF1279" s="372">
        <v>11.128</v>
      </c>
      <c r="BG1279" s="372">
        <v>11.752000000000001</v>
      </c>
      <c r="BH1279" s="372">
        <v>12.101000000000001</v>
      </c>
      <c r="BI1279" s="372">
        <v>12.666</v>
      </c>
      <c r="BJ1279" s="372">
        <v>13.068</v>
      </c>
      <c r="BK1279" s="372">
        <v>13.692</v>
      </c>
      <c r="BL1279" s="372">
        <v>14.964</v>
      </c>
      <c r="BM1279" s="372">
        <v>16.399000000000001</v>
      </c>
      <c r="BN1279" s="372">
        <v>17.245000000000001</v>
      </c>
      <c r="BO1279" s="372">
        <v>17.850999999999999</v>
      </c>
      <c r="BP1279" s="372">
        <v>18.802</v>
      </c>
      <c r="BQ1279" s="372">
        <v>19.456</v>
      </c>
      <c r="BR1279" s="372">
        <v>20.776</v>
      </c>
      <c r="BS1279" s="372">
        <v>23.33</v>
      </c>
    </row>
    <row r="1280" spans="1:71" x14ac:dyDescent="0.2">
      <c r="A1280" s="265">
        <f t="shared" si="578"/>
        <v>15.1585</v>
      </c>
      <c r="B1280" s="265">
        <f t="shared" si="579"/>
        <v>13.907</v>
      </c>
      <c r="C1280" s="265">
        <f t="shared" si="556"/>
        <v>16.549500000000002</v>
      </c>
      <c r="D1280" s="265">
        <f t="shared" si="580"/>
        <v>1278</v>
      </c>
      <c r="E1280" s="373">
        <f t="shared" si="581"/>
        <v>41.987679671457904</v>
      </c>
      <c r="F1280" s="373">
        <f t="shared" si="582"/>
        <v>3.4989733059548254</v>
      </c>
      <c r="G1280" s="373">
        <f t="shared" si="583"/>
        <v>50.987679671457904</v>
      </c>
      <c r="H1280" s="374">
        <f t="shared" si="584"/>
        <v>0.99896664247691125</v>
      </c>
      <c r="I1280" s="374">
        <f t="shared" si="557"/>
        <v>0.98274899475938493</v>
      </c>
      <c r="J1280" s="374">
        <f t="shared" si="558"/>
        <v>0.98453363959712237</v>
      </c>
      <c r="K1280" s="265" cm="1">
        <f t="array" ref="K1280">$G1280^gamma_drug4/($G1280^gamma_drug4+(AGE_50_drug4+9)^gamma_drug4)</f>
        <v>1</v>
      </c>
      <c r="L1280" s="264">
        <f t="shared" si="559"/>
        <v>1278</v>
      </c>
      <c r="M1280" s="264">
        <f t="shared" si="560"/>
        <v>-0.21015</v>
      </c>
      <c r="N1280" s="264">
        <f t="shared" si="561"/>
        <v>15.15845</v>
      </c>
      <c r="O1280" s="264">
        <f t="shared" si="562"/>
        <v>0.128995</v>
      </c>
      <c r="P1280" s="264">
        <f t="shared" si="563"/>
        <v>10.3415</v>
      </c>
      <c r="Q1280" s="264">
        <f t="shared" si="564"/>
        <v>11.335000000000001</v>
      </c>
      <c r="R1280" s="264">
        <f t="shared" si="565"/>
        <v>11.967500000000001</v>
      </c>
      <c r="S1280" s="264">
        <f t="shared" si="566"/>
        <v>12.319500000000001</v>
      </c>
      <c r="T1280" s="264">
        <f t="shared" si="567"/>
        <v>12.887</v>
      </c>
      <c r="U1280" s="264">
        <f t="shared" si="568"/>
        <v>13.288</v>
      </c>
      <c r="V1280" s="264">
        <f t="shared" si="569"/>
        <v>13.907</v>
      </c>
      <c r="W1280" s="264">
        <f t="shared" si="570"/>
        <v>15.1585</v>
      </c>
      <c r="X1280" s="264">
        <f t="shared" si="571"/>
        <v>16.549500000000002</v>
      </c>
      <c r="Y1280" s="264">
        <f t="shared" si="572"/>
        <v>17.360500000000002</v>
      </c>
      <c r="Z1280" s="264">
        <f t="shared" si="573"/>
        <v>17.9375</v>
      </c>
      <c r="AA1280" s="264">
        <f t="shared" si="574"/>
        <v>18.837</v>
      </c>
      <c r="AB1280" s="264">
        <f t="shared" si="575"/>
        <v>19.450499999999998</v>
      </c>
      <c r="AC1280" s="264">
        <f t="shared" si="576"/>
        <v>20.678000000000001</v>
      </c>
      <c r="AD1280" s="264">
        <f t="shared" si="577"/>
        <v>23.013999999999999</v>
      </c>
      <c r="AF1280" s="266">
        <v>1278</v>
      </c>
      <c r="AG1280" s="266">
        <v>-9.1999999999999998E-2</v>
      </c>
      <c r="AH1280" s="266">
        <v>15.346500000000001</v>
      </c>
      <c r="AI1280" s="266">
        <v>0.12424</v>
      </c>
      <c r="AJ1280" s="266">
        <v>10.523</v>
      </c>
      <c r="AK1280" s="266">
        <v>11.538</v>
      </c>
      <c r="AL1280" s="266">
        <v>12.179</v>
      </c>
      <c r="AM1280" s="266">
        <v>12.534000000000001</v>
      </c>
      <c r="AN1280" s="266">
        <v>13.103</v>
      </c>
      <c r="AO1280" s="266">
        <v>13.503</v>
      </c>
      <c r="AP1280" s="266">
        <v>14.117000000000001</v>
      </c>
      <c r="AQ1280" s="266">
        <v>15.347</v>
      </c>
      <c r="AR1280" s="266">
        <v>16.693000000000001</v>
      </c>
      <c r="AS1280" s="266">
        <v>17.469000000000001</v>
      </c>
      <c r="AT1280" s="266">
        <v>18.015999999999998</v>
      </c>
      <c r="AU1280" s="266">
        <v>18.863</v>
      </c>
      <c r="AV1280" s="266">
        <v>19.436</v>
      </c>
      <c r="AW1280" s="266">
        <v>20.57</v>
      </c>
      <c r="AX1280" s="266">
        <v>22.686</v>
      </c>
      <c r="BA1280" s="372">
        <v>1278</v>
      </c>
      <c r="BB1280" s="372">
        <v>-0.32829999999999998</v>
      </c>
      <c r="BC1280" s="372">
        <v>14.9704</v>
      </c>
      <c r="BD1280" s="372">
        <v>0.13375000000000001</v>
      </c>
      <c r="BE1280" s="372">
        <v>10.16</v>
      </c>
      <c r="BF1280" s="372">
        <v>11.132</v>
      </c>
      <c r="BG1280" s="372">
        <v>11.756</v>
      </c>
      <c r="BH1280" s="372">
        <v>12.105</v>
      </c>
      <c r="BI1280" s="372">
        <v>12.670999999999999</v>
      </c>
      <c r="BJ1280" s="372">
        <v>13.073</v>
      </c>
      <c r="BK1280" s="372">
        <v>13.696999999999999</v>
      </c>
      <c r="BL1280" s="372">
        <v>14.97</v>
      </c>
      <c r="BM1280" s="372">
        <v>16.405999999999999</v>
      </c>
      <c r="BN1280" s="372">
        <v>17.251999999999999</v>
      </c>
      <c r="BO1280" s="372">
        <v>17.859000000000002</v>
      </c>
      <c r="BP1280" s="372">
        <v>18.811</v>
      </c>
      <c r="BQ1280" s="372">
        <v>19.465</v>
      </c>
      <c r="BR1280" s="372">
        <v>20.786000000000001</v>
      </c>
      <c r="BS1280" s="372">
        <v>23.341999999999999</v>
      </c>
    </row>
    <row r="1281" spans="1:71" x14ac:dyDescent="0.2">
      <c r="A1281" s="265">
        <f t="shared" si="578"/>
        <v>15.1645</v>
      </c>
      <c r="B1281" s="265">
        <f t="shared" si="579"/>
        <v>13.911999999999999</v>
      </c>
      <c r="C1281" s="265">
        <f t="shared" si="556"/>
        <v>16.5565</v>
      </c>
      <c r="D1281" s="265">
        <f t="shared" si="580"/>
        <v>1279</v>
      </c>
      <c r="E1281" s="373">
        <f t="shared" si="581"/>
        <v>42.020533880903493</v>
      </c>
      <c r="F1281" s="373">
        <f t="shared" si="582"/>
        <v>3.5017111567419574</v>
      </c>
      <c r="G1281" s="373">
        <f t="shared" si="583"/>
        <v>51.020533880903493</v>
      </c>
      <c r="H1281" s="374">
        <f t="shared" si="584"/>
        <v>0.99896953095901198</v>
      </c>
      <c r="I1281" s="374">
        <f t="shared" si="557"/>
        <v>0.9827819437454689</v>
      </c>
      <c r="J1281" s="374">
        <f t="shared" si="558"/>
        <v>0.9845591211293987</v>
      </c>
      <c r="K1281" s="265" cm="1">
        <f t="array" ref="K1281">$G1281^gamma_drug4/($G1281^gamma_drug4+(AGE_50_drug4+9)^gamma_drug4)</f>
        <v>1</v>
      </c>
      <c r="L1281" s="264">
        <f t="shared" si="559"/>
        <v>1279</v>
      </c>
      <c r="M1281" s="264">
        <f t="shared" si="560"/>
        <v>-0.21025000000000002</v>
      </c>
      <c r="N1281" s="264">
        <f t="shared" si="561"/>
        <v>15.164249999999999</v>
      </c>
      <c r="O1281" s="264">
        <f t="shared" si="562"/>
        <v>0.12902</v>
      </c>
      <c r="P1281" s="264">
        <f t="shared" si="563"/>
        <v>10.344999999999999</v>
      </c>
      <c r="Q1281" s="264">
        <f t="shared" si="564"/>
        <v>11.338999999999999</v>
      </c>
      <c r="R1281" s="264">
        <f t="shared" si="565"/>
        <v>11.971499999999999</v>
      </c>
      <c r="S1281" s="264">
        <f t="shared" si="566"/>
        <v>12.324</v>
      </c>
      <c r="T1281" s="264">
        <f t="shared" si="567"/>
        <v>12.891500000000001</v>
      </c>
      <c r="U1281" s="264">
        <f t="shared" si="568"/>
        <v>13.292</v>
      </c>
      <c r="V1281" s="264">
        <f t="shared" si="569"/>
        <v>13.911999999999999</v>
      </c>
      <c r="W1281" s="264">
        <f t="shared" si="570"/>
        <v>15.1645</v>
      </c>
      <c r="X1281" s="264">
        <f t="shared" si="571"/>
        <v>16.5565</v>
      </c>
      <c r="Y1281" s="264">
        <f t="shared" si="572"/>
        <v>17.368000000000002</v>
      </c>
      <c r="Z1281" s="264">
        <f t="shared" si="573"/>
        <v>17.945</v>
      </c>
      <c r="AA1281" s="264">
        <f t="shared" si="574"/>
        <v>18.8445</v>
      </c>
      <c r="AB1281" s="264">
        <f t="shared" si="575"/>
        <v>19.458500000000001</v>
      </c>
      <c r="AC1281" s="264">
        <f t="shared" si="576"/>
        <v>20.686999999999998</v>
      </c>
      <c r="AD1281" s="264">
        <f t="shared" si="577"/>
        <v>23.024999999999999</v>
      </c>
      <c r="AF1281" s="266">
        <v>1279</v>
      </c>
      <c r="AG1281" s="266">
        <v>-9.2100000000000001E-2</v>
      </c>
      <c r="AH1281" s="266">
        <v>15.352</v>
      </c>
      <c r="AI1281" s="266">
        <v>0.12426</v>
      </c>
      <c r="AJ1281" s="266">
        <v>10.526</v>
      </c>
      <c r="AK1281" s="266">
        <v>11.542</v>
      </c>
      <c r="AL1281" s="266">
        <v>12.183</v>
      </c>
      <c r="AM1281" s="266">
        <v>12.538</v>
      </c>
      <c r="AN1281" s="266">
        <v>13.106999999999999</v>
      </c>
      <c r="AO1281" s="266">
        <v>13.507</v>
      </c>
      <c r="AP1281" s="266">
        <v>14.122</v>
      </c>
      <c r="AQ1281" s="266">
        <v>15.352</v>
      </c>
      <c r="AR1281" s="266">
        <v>16.7</v>
      </c>
      <c r="AS1281" s="266">
        <v>17.475999999999999</v>
      </c>
      <c r="AT1281" s="266">
        <v>18.023</v>
      </c>
      <c r="AU1281" s="266">
        <v>18.87</v>
      </c>
      <c r="AV1281" s="266">
        <v>19.443000000000001</v>
      </c>
      <c r="AW1281" s="266">
        <v>20.577999999999999</v>
      </c>
      <c r="AX1281" s="266">
        <v>22.696000000000002</v>
      </c>
      <c r="BA1281" s="372">
        <v>1279</v>
      </c>
      <c r="BB1281" s="372">
        <v>-0.32840000000000003</v>
      </c>
      <c r="BC1281" s="372">
        <v>14.9765</v>
      </c>
      <c r="BD1281" s="372">
        <v>0.13378000000000001</v>
      </c>
      <c r="BE1281" s="372">
        <v>10.164</v>
      </c>
      <c r="BF1281" s="372">
        <v>11.135999999999999</v>
      </c>
      <c r="BG1281" s="372">
        <v>11.76</v>
      </c>
      <c r="BH1281" s="372">
        <v>12.11</v>
      </c>
      <c r="BI1281" s="372">
        <v>12.676</v>
      </c>
      <c r="BJ1281" s="372">
        <v>13.077</v>
      </c>
      <c r="BK1281" s="372">
        <v>13.702</v>
      </c>
      <c r="BL1281" s="372">
        <v>14.977</v>
      </c>
      <c r="BM1281" s="372">
        <v>16.413</v>
      </c>
      <c r="BN1281" s="372">
        <v>17.260000000000002</v>
      </c>
      <c r="BO1281" s="372">
        <v>17.867000000000001</v>
      </c>
      <c r="BP1281" s="372">
        <v>18.818999999999999</v>
      </c>
      <c r="BQ1281" s="372">
        <v>19.474</v>
      </c>
      <c r="BR1281" s="372">
        <v>20.795999999999999</v>
      </c>
      <c r="BS1281" s="372">
        <v>23.353999999999999</v>
      </c>
    </row>
    <row r="1282" spans="1:71" x14ac:dyDescent="0.2">
      <c r="A1282" s="265">
        <f t="shared" si="578"/>
        <v>15.170500000000001</v>
      </c>
      <c r="B1282" s="265">
        <f t="shared" si="579"/>
        <v>13.9175</v>
      </c>
      <c r="C1282" s="265">
        <f t="shared" ref="C1282:C1345" si="585">X1282</f>
        <v>16.563000000000002</v>
      </c>
      <c r="D1282" s="265">
        <f t="shared" si="580"/>
        <v>1280</v>
      </c>
      <c r="E1282" s="373">
        <f t="shared" si="581"/>
        <v>42.053388090349074</v>
      </c>
      <c r="F1282" s="373">
        <f t="shared" si="582"/>
        <v>3.5044490075290895</v>
      </c>
      <c r="G1282" s="373">
        <f t="shared" si="583"/>
        <v>51.053388090349074</v>
      </c>
      <c r="H1282" s="374">
        <f t="shared" si="584"/>
        <v>0.9989724095237863</v>
      </c>
      <c r="I1282" s="374">
        <f t="shared" ref="I1282:I1345" si="586">$G1282^gamma_drug2/($G1282^gamma_drug2+(AGE_50_drug2+9)^gamma_drug2)</f>
        <v>0.9828148097495899</v>
      </c>
      <c r="J1282" s="374">
        <f t="shared" ref="J1282:J1345" si="587">$G1282^gamma_drug3/($G1282^gamma_drug3+(AGE_50_drug3+9)^gamma_drug3)</f>
        <v>0.98458454497358849</v>
      </c>
      <c r="K1282" s="265" cm="1">
        <f t="array" ref="K1282">$G1282^gamma_drug4/($G1282^gamma_drug4+(AGE_50_drug4+9)^gamma_drug4)</f>
        <v>1</v>
      </c>
      <c r="L1282" s="264">
        <f t="shared" ref="L1282:L1345" si="588">AVERAGE(AF1282,BA1282)</f>
        <v>1280</v>
      </c>
      <c r="M1282" s="264">
        <f t="shared" ref="M1282:M1345" si="589">AVERAGE(AG1282,BB1282)</f>
        <v>-0.21030000000000001</v>
      </c>
      <c r="N1282" s="264">
        <f t="shared" ref="N1282:N1345" si="590">AVERAGE(AH1282,BC1282)</f>
        <v>15.17005</v>
      </c>
      <c r="O1282" s="264">
        <f t="shared" ref="O1282:O1345" si="591">AVERAGE(AI1282,BD1282)</f>
        <v>0.12903999999999999</v>
      </c>
      <c r="P1282" s="264">
        <f t="shared" ref="P1282:P1345" si="592">AVERAGE(AJ1282,BE1282)</f>
        <v>10.3485</v>
      </c>
      <c r="Q1282" s="264">
        <f t="shared" ref="Q1282:Q1345" si="593">AVERAGE(AK1282,BF1282)</f>
        <v>11.342500000000001</v>
      </c>
      <c r="R1282" s="264">
        <f t="shared" ref="R1282:R1345" si="594">AVERAGE(AL1282,BG1282)</f>
        <v>11.975999999999999</v>
      </c>
      <c r="S1282" s="264">
        <f t="shared" ref="S1282:S1345" si="595">AVERAGE(AM1282,BH1282)</f>
        <v>12.327999999999999</v>
      </c>
      <c r="T1282" s="264">
        <f t="shared" ref="T1282:T1345" si="596">AVERAGE(AN1282,BI1282)</f>
        <v>12.8965</v>
      </c>
      <c r="U1282" s="264">
        <f t="shared" ref="U1282:U1345" si="597">AVERAGE(AO1282,BJ1282)</f>
        <v>13.297499999999999</v>
      </c>
      <c r="V1282" s="264">
        <f t="shared" ref="V1282:V1345" si="598">AVERAGE(AP1282,BK1282)</f>
        <v>13.9175</v>
      </c>
      <c r="W1282" s="264">
        <f t="shared" ref="W1282:W1345" si="599">AVERAGE(AQ1282,BL1282)</f>
        <v>15.170500000000001</v>
      </c>
      <c r="X1282" s="264">
        <f t="shared" ref="X1282:X1345" si="600">AVERAGE(AR1282,BM1282)</f>
        <v>16.563000000000002</v>
      </c>
      <c r="Y1282" s="264">
        <f t="shared" ref="Y1282:Y1345" si="601">AVERAGE(AS1282,BN1282)</f>
        <v>17.374499999999998</v>
      </c>
      <c r="Z1282" s="264">
        <f t="shared" ref="Z1282:Z1345" si="602">AVERAGE(AT1282,BO1282)</f>
        <v>17.952500000000001</v>
      </c>
      <c r="AA1282" s="264">
        <f t="shared" ref="AA1282:AA1345" si="603">AVERAGE(AU1282,BP1282)</f>
        <v>18.853000000000002</v>
      </c>
      <c r="AB1282" s="264">
        <f t="shared" ref="AB1282:AB1345" si="604">AVERAGE(AV1282,BQ1282)</f>
        <v>19.466999999999999</v>
      </c>
      <c r="AC1282" s="264">
        <f t="shared" ref="AC1282:AC1345" si="605">AVERAGE(AW1282,BR1282)</f>
        <v>20.6965</v>
      </c>
      <c r="AD1282" s="264">
        <f t="shared" ref="AD1282:AD1345" si="606">AVERAGE(AX1282,BS1282)</f>
        <v>23.036000000000001</v>
      </c>
      <c r="AF1282" s="266">
        <v>1280</v>
      </c>
      <c r="AG1282" s="266">
        <v>-9.2200000000000004E-2</v>
      </c>
      <c r="AH1282" s="266">
        <v>15.3575</v>
      </c>
      <c r="AI1282" s="266">
        <v>0.12428</v>
      </c>
      <c r="AJ1282" s="266">
        <v>10.53</v>
      </c>
      <c r="AK1282" s="266">
        <v>11.545</v>
      </c>
      <c r="AL1282" s="266">
        <v>12.186999999999999</v>
      </c>
      <c r="AM1282" s="266">
        <v>12.542</v>
      </c>
      <c r="AN1282" s="266">
        <v>13.112</v>
      </c>
      <c r="AO1282" s="266">
        <v>13.512</v>
      </c>
      <c r="AP1282" s="266">
        <v>14.127000000000001</v>
      </c>
      <c r="AQ1282" s="266">
        <v>15.358000000000001</v>
      </c>
      <c r="AR1282" s="266">
        <v>16.706</v>
      </c>
      <c r="AS1282" s="266">
        <v>17.481999999999999</v>
      </c>
      <c r="AT1282" s="266">
        <v>18.03</v>
      </c>
      <c r="AU1282" s="266">
        <v>18.878</v>
      </c>
      <c r="AV1282" s="266">
        <v>19.451000000000001</v>
      </c>
      <c r="AW1282" s="266">
        <v>20.587</v>
      </c>
      <c r="AX1282" s="266">
        <v>22.706</v>
      </c>
      <c r="BA1282" s="372">
        <v>1280</v>
      </c>
      <c r="BB1282" s="372">
        <v>-0.32840000000000003</v>
      </c>
      <c r="BC1282" s="372">
        <v>14.9826</v>
      </c>
      <c r="BD1282" s="372">
        <v>0.1338</v>
      </c>
      <c r="BE1282" s="372">
        <v>10.167</v>
      </c>
      <c r="BF1282" s="372">
        <v>11.14</v>
      </c>
      <c r="BG1282" s="372">
        <v>11.765000000000001</v>
      </c>
      <c r="BH1282" s="372">
        <v>12.114000000000001</v>
      </c>
      <c r="BI1282" s="372">
        <v>12.680999999999999</v>
      </c>
      <c r="BJ1282" s="372">
        <v>13.083</v>
      </c>
      <c r="BK1282" s="372">
        <v>13.708</v>
      </c>
      <c r="BL1282" s="372">
        <v>14.983000000000001</v>
      </c>
      <c r="BM1282" s="372">
        <v>16.420000000000002</v>
      </c>
      <c r="BN1282" s="372">
        <v>17.266999999999999</v>
      </c>
      <c r="BO1282" s="372">
        <v>17.875</v>
      </c>
      <c r="BP1282" s="372">
        <v>18.827999999999999</v>
      </c>
      <c r="BQ1282" s="372">
        <v>19.483000000000001</v>
      </c>
      <c r="BR1282" s="372">
        <v>20.806000000000001</v>
      </c>
      <c r="BS1282" s="372">
        <v>23.366</v>
      </c>
    </row>
    <row r="1283" spans="1:71" x14ac:dyDescent="0.2">
      <c r="A1283" s="265">
        <f t="shared" ref="A1283:A1346" si="607">W1283</f>
        <v>15.176</v>
      </c>
      <c r="B1283" s="265">
        <f t="shared" ref="B1283:B1346" si="608">V1283</f>
        <v>13.922499999999999</v>
      </c>
      <c r="C1283" s="265">
        <f t="shared" si="585"/>
        <v>16.569499999999998</v>
      </c>
      <c r="D1283" s="265">
        <f t="shared" ref="D1283:D1346" si="609">L1283</f>
        <v>1281</v>
      </c>
      <c r="E1283" s="373">
        <f t="shared" ref="E1283:E1346" si="610">D1283/(365.25/12)</f>
        <v>42.086242299794662</v>
      </c>
      <c r="F1283" s="373">
        <f t="shared" ref="F1283:F1346" si="611">D1283/365.25</f>
        <v>3.5071868583162216</v>
      </c>
      <c r="G1283" s="373">
        <f t="shared" ref="G1283:G1346" si="612">E1283+9</f>
        <v>51.086242299794662</v>
      </c>
      <c r="H1283" s="374">
        <f t="shared" ref="H1283:H1346" si="613">$G1283^gamma_drug1/(G1283^gamma+(AGE_50_drug1+9)^gamma_drug1)</f>
        <v>0.99897527821158738</v>
      </c>
      <c r="I1283" s="374">
        <f t="shared" si="586"/>
        <v>0.98284759302974933</v>
      </c>
      <c r="J1283" s="374">
        <f t="shared" si="587"/>
        <v>0.98460991129513242</v>
      </c>
      <c r="K1283" s="265" cm="1">
        <f t="array" ref="K1283">$G1283^gamma_drug4/($G1283^gamma_drug4+(AGE_50_drug4+9)^gamma_drug4)</f>
        <v>1</v>
      </c>
      <c r="L1283" s="264">
        <f t="shared" si="588"/>
        <v>1281</v>
      </c>
      <c r="M1283" s="264">
        <f t="shared" si="589"/>
        <v>-0.2104</v>
      </c>
      <c r="N1283" s="264">
        <f t="shared" si="590"/>
        <v>15.175850000000001</v>
      </c>
      <c r="O1283" s="264">
        <f t="shared" si="591"/>
        <v>0.12906499999999999</v>
      </c>
      <c r="P1283" s="264">
        <f t="shared" si="592"/>
        <v>10.352</v>
      </c>
      <c r="Q1283" s="264">
        <f t="shared" si="593"/>
        <v>11.346499999999999</v>
      </c>
      <c r="R1283" s="264">
        <f t="shared" si="594"/>
        <v>11.98</v>
      </c>
      <c r="S1283" s="264">
        <f t="shared" si="595"/>
        <v>12.3325</v>
      </c>
      <c r="T1283" s="264">
        <f t="shared" si="596"/>
        <v>12.900500000000001</v>
      </c>
      <c r="U1283" s="264">
        <f t="shared" si="597"/>
        <v>13.301500000000001</v>
      </c>
      <c r="V1283" s="264">
        <f t="shared" si="598"/>
        <v>13.922499999999999</v>
      </c>
      <c r="W1283" s="264">
        <f t="shared" si="599"/>
        <v>15.176</v>
      </c>
      <c r="X1283" s="264">
        <f t="shared" si="600"/>
        <v>16.569499999999998</v>
      </c>
      <c r="Y1283" s="264">
        <f t="shared" si="601"/>
        <v>17.381999999999998</v>
      </c>
      <c r="Z1283" s="264">
        <f t="shared" si="602"/>
        <v>17.96</v>
      </c>
      <c r="AA1283" s="264">
        <f t="shared" si="603"/>
        <v>18.860500000000002</v>
      </c>
      <c r="AB1283" s="264">
        <f t="shared" si="604"/>
        <v>19.4755</v>
      </c>
      <c r="AC1283" s="264">
        <f t="shared" si="605"/>
        <v>20.705500000000001</v>
      </c>
      <c r="AD1283" s="264">
        <f t="shared" si="606"/>
        <v>23.047000000000001</v>
      </c>
      <c r="AF1283" s="266">
        <v>1281</v>
      </c>
      <c r="AG1283" s="266">
        <v>-9.2399999999999996E-2</v>
      </c>
      <c r="AH1283" s="266">
        <v>15.363</v>
      </c>
      <c r="AI1283" s="266">
        <v>0.12429999999999999</v>
      </c>
      <c r="AJ1283" s="266">
        <v>10.532999999999999</v>
      </c>
      <c r="AK1283" s="266">
        <v>11.548999999999999</v>
      </c>
      <c r="AL1283" s="266">
        <v>12.191000000000001</v>
      </c>
      <c r="AM1283" s="266">
        <v>12.545999999999999</v>
      </c>
      <c r="AN1283" s="266">
        <v>13.116</v>
      </c>
      <c r="AO1283" s="266">
        <v>13.516</v>
      </c>
      <c r="AP1283" s="266">
        <v>14.132</v>
      </c>
      <c r="AQ1283" s="266">
        <v>15.363</v>
      </c>
      <c r="AR1283" s="266">
        <v>16.712</v>
      </c>
      <c r="AS1283" s="266">
        <v>17.489000000000001</v>
      </c>
      <c r="AT1283" s="266">
        <v>18.036999999999999</v>
      </c>
      <c r="AU1283" s="266">
        <v>18.885000000000002</v>
      </c>
      <c r="AV1283" s="266">
        <v>19.459</v>
      </c>
      <c r="AW1283" s="266">
        <v>20.594999999999999</v>
      </c>
      <c r="AX1283" s="266">
        <v>22.716000000000001</v>
      </c>
      <c r="BA1283" s="372">
        <v>1281</v>
      </c>
      <c r="BB1283" s="372">
        <v>-0.32840000000000003</v>
      </c>
      <c r="BC1283" s="372">
        <v>14.9887</v>
      </c>
      <c r="BD1283" s="372">
        <v>0.13383</v>
      </c>
      <c r="BE1283" s="372">
        <v>10.170999999999999</v>
      </c>
      <c r="BF1283" s="372">
        <v>11.144</v>
      </c>
      <c r="BG1283" s="372">
        <v>11.769</v>
      </c>
      <c r="BH1283" s="372">
        <v>12.119</v>
      </c>
      <c r="BI1283" s="372">
        <v>12.685</v>
      </c>
      <c r="BJ1283" s="372">
        <v>13.087</v>
      </c>
      <c r="BK1283" s="372">
        <v>13.712999999999999</v>
      </c>
      <c r="BL1283" s="372">
        <v>14.989000000000001</v>
      </c>
      <c r="BM1283" s="372">
        <v>16.427</v>
      </c>
      <c r="BN1283" s="372">
        <v>17.274999999999999</v>
      </c>
      <c r="BO1283" s="372">
        <v>17.882999999999999</v>
      </c>
      <c r="BP1283" s="372">
        <v>18.835999999999999</v>
      </c>
      <c r="BQ1283" s="372">
        <v>19.492000000000001</v>
      </c>
      <c r="BR1283" s="372">
        <v>20.815999999999999</v>
      </c>
      <c r="BS1283" s="372">
        <v>23.378</v>
      </c>
    </row>
    <row r="1284" spans="1:71" x14ac:dyDescent="0.2">
      <c r="A1284" s="265">
        <f t="shared" si="607"/>
        <v>15.181999999999999</v>
      </c>
      <c r="B1284" s="265">
        <f t="shared" si="608"/>
        <v>13.9275</v>
      </c>
      <c r="C1284" s="265">
        <f t="shared" si="585"/>
        <v>16.576000000000001</v>
      </c>
      <c r="D1284" s="265">
        <f t="shared" si="609"/>
        <v>1282</v>
      </c>
      <c r="E1284" s="373">
        <f t="shared" si="610"/>
        <v>42.119096509240244</v>
      </c>
      <c r="F1284" s="373">
        <f t="shared" si="611"/>
        <v>3.5099247091033541</v>
      </c>
      <c r="G1284" s="373">
        <f t="shared" si="612"/>
        <v>51.119096509240244</v>
      </c>
      <c r="H1284" s="374">
        <f t="shared" si="613"/>
        <v>0.99897813706257876</v>
      </c>
      <c r="I1284" s="374">
        <f t="shared" si="586"/>
        <v>0.98288029384299991</v>
      </c>
      <c r="J1284" s="374">
        <f t="shared" si="587"/>
        <v>0.98463522025889949</v>
      </c>
      <c r="K1284" s="265" cm="1">
        <f t="array" ref="K1284">$G1284^gamma_drug4/($G1284^gamma_drug4+(AGE_50_drug4+9)^gamma_drug4)</f>
        <v>1</v>
      </c>
      <c r="L1284" s="264">
        <f t="shared" si="588"/>
        <v>1282</v>
      </c>
      <c r="M1284" s="264">
        <f t="shared" si="589"/>
        <v>-0.21050000000000002</v>
      </c>
      <c r="N1284" s="264">
        <f t="shared" si="590"/>
        <v>15.181649999999999</v>
      </c>
      <c r="O1284" s="264">
        <f t="shared" si="591"/>
        <v>0.12908500000000001</v>
      </c>
      <c r="P1284" s="264">
        <f t="shared" si="592"/>
        <v>10.355</v>
      </c>
      <c r="Q1284" s="264">
        <f t="shared" si="593"/>
        <v>11.3505</v>
      </c>
      <c r="R1284" s="264">
        <f t="shared" si="594"/>
        <v>11.984</v>
      </c>
      <c r="S1284" s="264">
        <f t="shared" si="595"/>
        <v>12.336500000000001</v>
      </c>
      <c r="T1284" s="264">
        <f t="shared" si="596"/>
        <v>12.904999999999999</v>
      </c>
      <c r="U1284" s="264">
        <f t="shared" si="597"/>
        <v>13.3065</v>
      </c>
      <c r="V1284" s="264">
        <f t="shared" si="598"/>
        <v>13.9275</v>
      </c>
      <c r="W1284" s="264">
        <f t="shared" si="599"/>
        <v>15.181999999999999</v>
      </c>
      <c r="X1284" s="264">
        <f t="shared" si="600"/>
        <v>16.576000000000001</v>
      </c>
      <c r="Y1284" s="264">
        <f t="shared" si="601"/>
        <v>17.389000000000003</v>
      </c>
      <c r="Z1284" s="264">
        <f t="shared" si="602"/>
        <v>17.967500000000001</v>
      </c>
      <c r="AA1284" s="264">
        <f t="shared" si="603"/>
        <v>18.868499999999997</v>
      </c>
      <c r="AB1284" s="264">
        <f t="shared" si="604"/>
        <v>19.483499999999999</v>
      </c>
      <c r="AC1284" s="264">
        <f t="shared" si="605"/>
        <v>20.714500000000001</v>
      </c>
      <c r="AD1284" s="264">
        <f t="shared" si="606"/>
        <v>23.057500000000001</v>
      </c>
      <c r="AF1284" s="266">
        <v>1282</v>
      </c>
      <c r="AG1284" s="266">
        <v>-9.2499999999999999E-2</v>
      </c>
      <c r="AH1284" s="266">
        <v>15.368499999999999</v>
      </c>
      <c r="AI1284" s="266">
        <v>0.12431</v>
      </c>
      <c r="AJ1284" s="266">
        <v>10.536</v>
      </c>
      <c r="AK1284" s="266">
        <v>11.553000000000001</v>
      </c>
      <c r="AL1284" s="266">
        <v>12.195</v>
      </c>
      <c r="AM1284" s="266">
        <v>12.55</v>
      </c>
      <c r="AN1284" s="266">
        <v>13.12</v>
      </c>
      <c r="AO1284" s="266">
        <v>13.521000000000001</v>
      </c>
      <c r="AP1284" s="266">
        <v>14.137</v>
      </c>
      <c r="AQ1284" s="266">
        <v>15.369</v>
      </c>
      <c r="AR1284" s="266">
        <v>16.718</v>
      </c>
      <c r="AS1284" s="266">
        <v>17.495000000000001</v>
      </c>
      <c r="AT1284" s="266">
        <v>18.044</v>
      </c>
      <c r="AU1284" s="266">
        <v>18.891999999999999</v>
      </c>
      <c r="AV1284" s="266">
        <v>19.466000000000001</v>
      </c>
      <c r="AW1284" s="266">
        <v>20.603000000000002</v>
      </c>
      <c r="AX1284" s="266">
        <v>22.725000000000001</v>
      </c>
      <c r="BA1284" s="372">
        <v>1282</v>
      </c>
      <c r="BB1284" s="372">
        <v>-0.32850000000000001</v>
      </c>
      <c r="BC1284" s="372">
        <v>14.9948</v>
      </c>
      <c r="BD1284" s="372">
        <v>0.13386000000000001</v>
      </c>
      <c r="BE1284" s="372">
        <v>10.173999999999999</v>
      </c>
      <c r="BF1284" s="372">
        <v>11.148</v>
      </c>
      <c r="BG1284" s="372">
        <v>11.773</v>
      </c>
      <c r="BH1284" s="372">
        <v>12.122999999999999</v>
      </c>
      <c r="BI1284" s="372">
        <v>12.69</v>
      </c>
      <c r="BJ1284" s="372">
        <v>13.092000000000001</v>
      </c>
      <c r="BK1284" s="372">
        <v>13.718</v>
      </c>
      <c r="BL1284" s="372">
        <v>14.994999999999999</v>
      </c>
      <c r="BM1284" s="372">
        <v>16.434000000000001</v>
      </c>
      <c r="BN1284" s="372">
        <v>17.283000000000001</v>
      </c>
      <c r="BO1284" s="372">
        <v>17.890999999999998</v>
      </c>
      <c r="BP1284" s="372">
        <v>18.844999999999999</v>
      </c>
      <c r="BQ1284" s="372">
        <v>19.501000000000001</v>
      </c>
      <c r="BR1284" s="372">
        <v>20.826000000000001</v>
      </c>
      <c r="BS1284" s="372">
        <v>23.39</v>
      </c>
    </row>
    <row r="1285" spans="1:71" x14ac:dyDescent="0.2">
      <c r="A1285" s="265">
        <f t="shared" si="607"/>
        <v>15.1875</v>
      </c>
      <c r="B1285" s="265">
        <f t="shared" si="608"/>
        <v>13.933</v>
      </c>
      <c r="C1285" s="265">
        <f t="shared" si="585"/>
        <v>16.5825</v>
      </c>
      <c r="D1285" s="265">
        <f t="shared" si="609"/>
        <v>1283</v>
      </c>
      <c r="E1285" s="373">
        <f t="shared" si="610"/>
        <v>42.151950718685832</v>
      </c>
      <c r="F1285" s="373">
        <f t="shared" si="611"/>
        <v>3.5126625598904861</v>
      </c>
      <c r="G1285" s="373">
        <f t="shared" si="612"/>
        <v>51.151950718685832</v>
      </c>
      <c r="H1285" s="374">
        <f t="shared" si="613"/>
        <v>0.99898098611673514</v>
      </c>
      <c r="I1285" s="374">
        <f t="shared" si="586"/>
        <v>0.98291291244544965</v>
      </c>
      <c r="J1285" s="374">
        <f t="shared" si="587"/>
        <v>0.98466047202918872</v>
      </c>
      <c r="K1285" s="265" cm="1">
        <f t="array" ref="K1285">$G1285^gamma_drug4/($G1285^gamma_drug4+(AGE_50_drug4+9)^gamma_drug4)</f>
        <v>1</v>
      </c>
      <c r="L1285" s="264">
        <f t="shared" si="588"/>
        <v>1283</v>
      </c>
      <c r="M1285" s="264">
        <f t="shared" si="589"/>
        <v>-0.21055000000000001</v>
      </c>
      <c r="N1285" s="264">
        <f t="shared" si="590"/>
        <v>15.1874</v>
      </c>
      <c r="O1285" s="264">
        <f t="shared" si="591"/>
        <v>0.12911</v>
      </c>
      <c r="P1285" s="264">
        <f t="shared" si="592"/>
        <v>10.358499999999999</v>
      </c>
      <c r="Q1285" s="264">
        <f t="shared" si="593"/>
        <v>11.353999999999999</v>
      </c>
      <c r="R1285" s="264">
        <f t="shared" si="594"/>
        <v>11.988</v>
      </c>
      <c r="S1285" s="264">
        <f t="shared" si="595"/>
        <v>12.3415</v>
      </c>
      <c r="T1285" s="264">
        <f t="shared" si="596"/>
        <v>12.91</v>
      </c>
      <c r="U1285" s="264">
        <f t="shared" si="597"/>
        <v>13.311499999999999</v>
      </c>
      <c r="V1285" s="264">
        <f t="shared" si="598"/>
        <v>13.933</v>
      </c>
      <c r="W1285" s="264">
        <f t="shared" si="599"/>
        <v>15.1875</v>
      </c>
      <c r="X1285" s="264">
        <f t="shared" si="600"/>
        <v>16.5825</v>
      </c>
      <c r="Y1285" s="264">
        <f t="shared" si="601"/>
        <v>17.396000000000001</v>
      </c>
      <c r="Z1285" s="264">
        <f t="shared" si="602"/>
        <v>17.974499999999999</v>
      </c>
      <c r="AA1285" s="264">
        <f t="shared" si="603"/>
        <v>18.876999999999999</v>
      </c>
      <c r="AB1285" s="264">
        <f t="shared" si="604"/>
        <v>19.492000000000001</v>
      </c>
      <c r="AC1285" s="264">
        <f t="shared" si="605"/>
        <v>20.723999999999997</v>
      </c>
      <c r="AD1285" s="264">
        <f t="shared" si="606"/>
        <v>23.0685</v>
      </c>
      <c r="AF1285" s="266">
        <v>1283</v>
      </c>
      <c r="AG1285" s="266">
        <v>-9.2600000000000002E-2</v>
      </c>
      <c r="AH1285" s="266">
        <v>15.374000000000001</v>
      </c>
      <c r="AI1285" s="266">
        <v>0.12433</v>
      </c>
      <c r="AJ1285" s="266">
        <v>10.54</v>
      </c>
      <c r="AK1285" s="266">
        <v>11.557</v>
      </c>
      <c r="AL1285" s="266">
        <v>12.199</v>
      </c>
      <c r="AM1285" s="266">
        <v>12.555</v>
      </c>
      <c r="AN1285" s="266">
        <v>13.125</v>
      </c>
      <c r="AO1285" s="266">
        <v>13.526</v>
      </c>
      <c r="AP1285" s="266">
        <v>14.141999999999999</v>
      </c>
      <c r="AQ1285" s="266">
        <v>15.374000000000001</v>
      </c>
      <c r="AR1285" s="266">
        <v>16.724</v>
      </c>
      <c r="AS1285" s="266">
        <v>17.501999999999999</v>
      </c>
      <c r="AT1285" s="266">
        <v>18.050999999999998</v>
      </c>
      <c r="AU1285" s="266">
        <v>18.899999999999999</v>
      </c>
      <c r="AV1285" s="266">
        <v>19.474</v>
      </c>
      <c r="AW1285" s="266">
        <v>20.611999999999998</v>
      </c>
      <c r="AX1285" s="266">
        <v>22.734999999999999</v>
      </c>
      <c r="BA1285" s="372">
        <v>1283</v>
      </c>
      <c r="BB1285" s="372">
        <v>-0.32850000000000001</v>
      </c>
      <c r="BC1285" s="372">
        <v>15.0008</v>
      </c>
      <c r="BD1285" s="372">
        <v>0.13389000000000001</v>
      </c>
      <c r="BE1285" s="372">
        <v>10.177</v>
      </c>
      <c r="BF1285" s="372">
        <v>11.151</v>
      </c>
      <c r="BG1285" s="372">
        <v>11.776999999999999</v>
      </c>
      <c r="BH1285" s="372">
        <v>12.128</v>
      </c>
      <c r="BI1285" s="372">
        <v>12.695</v>
      </c>
      <c r="BJ1285" s="372">
        <v>13.097</v>
      </c>
      <c r="BK1285" s="372">
        <v>13.724</v>
      </c>
      <c r="BL1285" s="372">
        <v>15.000999999999999</v>
      </c>
      <c r="BM1285" s="372">
        <v>16.440999999999999</v>
      </c>
      <c r="BN1285" s="372">
        <v>17.29</v>
      </c>
      <c r="BO1285" s="372">
        <v>17.898</v>
      </c>
      <c r="BP1285" s="372">
        <v>18.853999999999999</v>
      </c>
      <c r="BQ1285" s="372">
        <v>19.510000000000002</v>
      </c>
      <c r="BR1285" s="372">
        <v>20.835999999999999</v>
      </c>
      <c r="BS1285" s="372">
        <v>23.402000000000001</v>
      </c>
    </row>
    <row r="1286" spans="1:71" x14ac:dyDescent="0.2">
      <c r="A1286" s="265">
        <f t="shared" si="607"/>
        <v>15.1935</v>
      </c>
      <c r="B1286" s="265">
        <f t="shared" si="608"/>
        <v>13.937999999999999</v>
      </c>
      <c r="C1286" s="265">
        <f t="shared" si="585"/>
        <v>16.589500000000001</v>
      </c>
      <c r="D1286" s="265">
        <f t="shared" si="609"/>
        <v>1284</v>
      </c>
      <c r="E1286" s="373">
        <f t="shared" si="610"/>
        <v>42.18480492813142</v>
      </c>
      <c r="F1286" s="373">
        <f t="shared" si="611"/>
        <v>3.5154004106776182</v>
      </c>
      <c r="G1286" s="373">
        <f t="shared" si="612"/>
        <v>51.18480492813142</v>
      </c>
      <c r="H1286" s="374">
        <f t="shared" si="613"/>
        <v>0.99898382541384378</v>
      </c>
      <c r="I1286" s="374">
        <f t="shared" si="586"/>
        <v>0.98294544909226544</v>
      </c>
      <c r="J1286" s="374">
        <f t="shared" si="587"/>
        <v>0.9846856667697319</v>
      </c>
      <c r="K1286" s="265" cm="1">
        <f t="array" ref="K1286">$G1286^gamma_drug4/($G1286^gamma_drug4+(AGE_50_drug4+9)^gamma_drug4)</f>
        <v>1</v>
      </c>
      <c r="L1286" s="264">
        <f t="shared" si="588"/>
        <v>1284</v>
      </c>
      <c r="M1286" s="264">
        <f t="shared" si="589"/>
        <v>-0.21065</v>
      </c>
      <c r="N1286" s="264">
        <f t="shared" si="590"/>
        <v>15.193200000000001</v>
      </c>
      <c r="O1286" s="264">
        <f t="shared" si="591"/>
        <v>0.12912999999999999</v>
      </c>
      <c r="P1286" s="264">
        <f t="shared" si="592"/>
        <v>10.361999999999998</v>
      </c>
      <c r="Q1286" s="264">
        <f t="shared" si="593"/>
        <v>11.3575</v>
      </c>
      <c r="R1286" s="264">
        <f t="shared" si="594"/>
        <v>11.9925</v>
      </c>
      <c r="S1286" s="264">
        <f t="shared" si="595"/>
        <v>12.345499999999999</v>
      </c>
      <c r="T1286" s="264">
        <f t="shared" si="596"/>
        <v>12.914</v>
      </c>
      <c r="U1286" s="264">
        <f t="shared" si="597"/>
        <v>13.315999999999999</v>
      </c>
      <c r="V1286" s="264">
        <f t="shared" si="598"/>
        <v>13.937999999999999</v>
      </c>
      <c r="W1286" s="264">
        <f t="shared" si="599"/>
        <v>15.1935</v>
      </c>
      <c r="X1286" s="264">
        <f t="shared" si="600"/>
        <v>16.589500000000001</v>
      </c>
      <c r="Y1286" s="264">
        <f t="shared" si="601"/>
        <v>17.403500000000001</v>
      </c>
      <c r="Z1286" s="264">
        <f t="shared" si="602"/>
        <v>17.981999999999999</v>
      </c>
      <c r="AA1286" s="264">
        <f t="shared" si="603"/>
        <v>18.884499999999999</v>
      </c>
      <c r="AB1286" s="264">
        <f t="shared" si="604"/>
        <v>19.500499999999999</v>
      </c>
      <c r="AC1286" s="264">
        <f t="shared" si="605"/>
        <v>20.733000000000001</v>
      </c>
      <c r="AD1286" s="264">
        <f t="shared" si="606"/>
        <v>23.078499999999998</v>
      </c>
      <c r="AF1286" s="266">
        <v>1284</v>
      </c>
      <c r="AG1286" s="266">
        <v>-9.2700000000000005E-2</v>
      </c>
      <c r="AH1286" s="266">
        <v>15.3795</v>
      </c>
      <c r="AI1286" s="266">
        <v>0.12435</v>
      </c>
      <c r="AJ1286" s="266">
        <v>10.542999999999999</v>
      </c>
      <c r="AK1286" s="266">
        <v>11.56</v>
      </c>
      <c r="AL1286" s="266">
        <v>12.202999999999999</v>
      </c>
      <c r="AM1286" s="266">
        <v>12.558999999999999</v>
      </c>
      <c r="AN1286" s="266">
        <v>13.129</v>
      </c>
      <c r="AO1286" s="266">
        <v>13.53</v>
      </c>
      <c r="AP1286" s="266">
        <v>14.147</v>
      </c>
      <c r="AQ1286" s="266">
        <v>15.38</v>
      </c>
      <c r="AR1286" s="266">
        <v>16.731000000000002</v>
      </c>
      <c r="AS1286" s="266">
        <v>17.509</v>
      </c>
      <c r="AT1286" s="266">
        <v>18.058</v>
      </c>
      <c r="AU1286" s="266">
        <v>18.907</v>
      </c>
      <c r="AV1286" s="266">
        <v>19.481999999999999</v>
      </c>
      <c r="AW1286" s="266">
        <v>20.62</v>
      </c>
      <c r="AX1286" s="266">
        <v>22.744</v>
      </c>
      <c r="BA1286" s="372">
        <v>1284</v>
      </c>
      <c r="BB1286" s="372">
        <v>-0.3286</v>
      </c>
      <c r="BC1286" s="372">
        <v>15.0069</v>
      </c>
      <c r="BD1286" s="372">
        <v>0.13391</v>
      </c>
      <c r="BE1286" s="372">
        <v>10.180999999999999</v>
      </c>
      <c r="BF1286" s="372">
        <v>11.154999999999999</v>
      </c>
      <c r="BG1286" s="372">
        <v>11.782</v>
      </c>
      <c r="BH1286" s="372">
        <v>12.132</v>
      </c>
      <c r="BI1286" s="372">
        <v>12.699</v>
      </c>
      <c r="BJ1286" s="372">
        <v>13.102</v>
      </c>
      <c r="BK1286" s="372">
        <v>13.728999999999999</v>
      </c>
      <c r="BL1286" s="372">
        <v>15.007</v>
      </c>
      <c r="BM1286" s="372">
        <v>16.448</v>
      </c>
      <c r="BN1286" s="372">
        <v>17.297999999999998</v>
      </c>
      <c r="BO1286" s="372">
        <v>17.905999999999999</v>
      </c>
      <c r="BP1286" s="372">
        <v>18.861999999999998</v>
      </c>
      <c r="BQ1286" s="372">
        <v>19.518999999999998</v>
      </c>
      <c r="BR1286" s="372">
        <v>20.846</v>
      </c>
      <c r="BS1286" s="372">
        <v>23.413</v>
      </c>
    </row>
    <row r="1287" spans="1:71" x14ac:dyDescent="0.2">
      <c r="A1287" s="265">
        <f t="shared" si="607"/>
        <v>15.199</v>
      </c>
      <c r="B1287" s="265">
        <f t="shared" si="608"/>
        <v>13.943</v>
      </c>
      <c r="C1287" s="265">
        <f t="shared" si="585"/>
        <v>16.595999999999997</v>
      </c>
      <c r="D1287" s="265">
        <f t="shared" si="609"/>
        <v>1285</v>
      </c>
      <c r="E1287" s="373">
        <f t="shared" si="610"/>
        <v>42.217659137577002</v>
      </c>
      <c r="F1287" s="373">
        <f t="shared" si="611"/>
        <v>3.5181382614647503</v>
      </c>
      <c r="G1287" s="373">
        <f t="shared" si="612"/>
        <v>51.217659137577002</v>
      </c>
      <c r="H1287" s="374">
        <f t="shared" si="613"/>
        <v>0.99898665499350481</v>
      </c>
      <c r="I1287" s="374">
        <f t="shared" si="586"/>
        <v>0.98297790403767771</v>
      </c>
      <c r="J1287" s="374">
        <f t="shared" si="587"/>
        <v>0.98471080464369576</v>
      </c>
      <c r="K1287" s="265" cm="1">
        <f t="array" ref="K1287">$G1287^gamma_drug4/($G1287^gamma_drug4+(AGE_50_drug4+9)^gamma_drug4)</f>
        <v>1</v>
      </c>
      <c r="L1287" s="264">
        <f t="shared" si="588"/>
        <v>1285</v>
      </c>
      <c r="M1287" s="264">
        <f t="shared" si="589"/>
        <v>-0.2107</v>
      </c>
      <c r="N1287" s="264">
        <f t="shared" si="590"/>
        <v>15.199</v>
      </c>
      <c r="O1287" s="264">
        <f t="shared" si="591"/>
        <v>0.12914999999999999</v>
      </c>
      <c r="P1287" s="264">
        <f t="shared" si="592"/>
        <v>10.364999999999998</v>
      </c>
      <c r="Q1287" s="264">
        <f t="shared" si="593"/>
        <v>11.361499999999999</v>
      </c>
      <c r="R1287" s="264">
        <f t="shared" si="594"/>
        <v>11.996500000000001</v>
      </c>
      <c r="S1287" s="264">
        <f t="shared" si="595"/>
        <v>12.349499999999999</v>
      </c>
      <c r="T1287" s="264">
        <f t="shared" si="596"/>
        <v>12.919</v>
      </c>
      <c r="U1287" s="264">
        <f t="shared" si="597"/>
        <v>13.321</v>
      </c>
      <c r="V1287" s="264">
        <f t="shared" si="598"/>
        <v>13.943</v>
      </c>
      <c r="W1287" s="264">
        <f t="shared" si="599"/>
        <v>15.199</v>
      </c>
      <c r="X1287" s="264">
        <f t="shared" si="600"/>
        <v>16.595999999999997</v>
      </c>
      <c r="Y1287" s="264">
        <f t="shared" si="601"/>
        <v>17.41</v>
      </c>
      <c r="Z1287" s="264">
        <f t="shared" si="602"/>
        <v>17.9895</v>
      </c>
      <c r="AA1287" s="264">
        <f t="shared" si="603"/>
        <v>18.892499999999998</v>
      </c>
      <c r="AB1287" s="264">
        <f t="shared" si="604"/>
        <v>19.508499999999998</v>
      </c>
      <c r="AC1287" s="264">
        <f t="shared" si="605"/>
        <v>20.742000000000001</v>
      </c>
      <c r="AD1287" s="264">
        <f t="shared" si="606"/>
        <v>23.088999999999999</v>
      </c>
      <c r="AF1287" s="266">
        <v>1285</v>
      </c>
      <c r="AG1287" s="266">
        <v>-9.2799999999999994E-2</v>
      </c>
      <c r="AH1287" s="266">
        <v>15.385</v>
      </c>
      <c r="AI1287" s="266">
        <v>0.12436</v>
      </c>
      <c r="AJ1287" s="266">
        <v>10.545999999999999</v>
      </c>
      <c r="AK1287" s="266">
        <v>11.564</v>
      </c>
      <c r="AL1287" s="266">
        <v>12.207000000000001</v>
      </c>
      <c r="AM1287" s="266">
        <v>12.563000000000001</v>
      </c>
      <c r="AN1287" s="266">
        <v>13.134</v>
      </c>
      <c r="AO1287" s="266">
        <v>13.535</v>
      </c>
      <c r="AP1287" s="266">
        <v>14.151999999999999</v>
      </c>
      <c r="AQ1287" s="266">
        <v>15.385</v>
      </c>
      <c r="AR1287" s="266">
        <v>16.736999999999998</v>
      </c>
      <c r="AS1287" s="266">
        <v>17.515000000000001</v>
      </c>
      <c r="AT1287" s="266">
        <v>18.065000000000001</v>
      </c>
      <c r="AU1287" s="266">
        <v>18.914000000000001</v>
      </c>
      <c r="AV1287" s="266">
        <v>19.489000000000001</v>
      </c>
      <c r="AW1287" s="266">
        <v>20.628</v>
      </c>
      <c r="AX1287" s="266">
        <v>22.753</v>
      </c>
      <c r="BA1287" s="372">
        <v>1285</v>
      </c>
      <c r="BB1287" s="372">
        <v>-0.3286</v>
      </c>
      <c r="BC1287" s="372">
        <v>15.013</v>
      </c>
      <c r="BD1287" s="372">
        <v>0.13394</v>
      </c>
      <c r="BE1287" s="372">
        <v>10.183999999999999</v>
      </c>
      <c r="BF1287" s="372">
        <v>11.159000000000001</v>
      </c>
      <c r="BG1287" s="372">
        <v>11.786</v>
      </c>
      <c r="BH1287" s="372">
        <v>12.135999999999999</v>
      </c>
      <c r="BI1287" s="372">
        <v>12.704000000000001</v>
      </c>
      <c r="BJ1287" s="372">
        <v>13.106999999999999</v>
      </c>
      <c r="BK1287" s="372">
        <v>13.734</v>
      </c>
      <c r="BL1287" s="372">
        <v>15.013</v>
      </c>
      <c r="BM1287" s="372">
        <v>16.454999999999998</v>
      </c>
      <c r="BN1287" s="372">
        <v>17.305</v>
      </c>
      <c r="BO1287" s="372">
        <v>17.914000000000001</v>
      </c>
      <c r="BP1287" s="372">
        <v>18.870999999999999</v>
      </c>
      <c r="BQ1287" s="372">
        <v>19.527999999999999</v>
      </c>
      <c r="BR1287" s="372">
        <v>20.856000000000002</v>
      </c>
      <c r="BS1287" s="372">
        <v>23.425000000000001</v>
      </c>
    </row>
    <row r="1288" spans="1:71" x14ac:dyDescent="0.2">
      <c r="A1288" s="265">
        <f t="shared" si="607"/>
        <v>15.205</v>
      </c>
      <c r="B1288" s="265">
        <f t="shared" si="608"/>
        <v>13.948</v>
      </c>
      <c r="C1288" s="265">
        <f t="shared" si="585"/>
        <v>16.602499999999999</v>
      </c>
      <c r="D1288" s="265">
        <f t="shared" si="609"/>
        <v>1286</v>
      </c>
      <c r="E1288" s="373">
        <f t="shared" si="610"/>
        <v>42.25051334702259</v>
      </c>
      <c r="F1288" s="373">
        <f t="shared" si="611"/>
        <v>3.5208761122518824</v>
      </c>
      <c r="G1288" s="373">
        <f t="shared" si="612"/>
        <v>51.25051334702259</v>
      </c>
      <c r="H1288" s="374">
        <f t="shared" si="613"/>
        <v>0.99898947489513312</v>
      </c>
      <c r="I1288" s="374">
        <f t="shared" si="586"/>
        <v>0.98301027753498349</v>
      </c>
      <c r="J1288" s="374">
        <f t="shared" si="587"/>
        <v>0.9847358858136841</v>
      </c>
      <c r="K1288" s="265" cm="1">
        <f t="array" ref="K1288">$G1288^gamma_drug4/($G1288^gamma_drug4+(AGE_50_drug4+9)^gamma_drug4)</f>
        <v>1</v>
      </c>
      <c r="L1288" s="264">
        <f t="shared" si="588"/>
        <v>1286</v>
      </c>
      <c r="M1288" s="264">
        <f t="shared" si="589"/>
        <v>-0.21084999999999998</v>
      </c>
      <c r="N1288" s="264">
        <f t="shared" si="590"/>
        <v>15.204750000000001</v>
      </c>
      <c r="O1288" s="264">
        <f t="shared" si="591"/>
        <v>0.12917500000000001</v>
      </c>
      <c r="P1288" s="264">
        <f t="shared" si="592"/>
        <v>10.369</v>
      </c>
      <c r="Q1288" s="264">
        <f t="shared" si="593"/>
        <v>11.365500000000001</v>
      </c>
      <c r="R1288" s="264">
        <f t="shared" si="594"/>
        <v>12.000499999999999</v>
      </c>
      <c r="S1288" s="264">
        <f t="shared" si="595"/>
        <v>12.353999999999999</v>
      </c>
      <c r="T1288" s="264">
        <f t="shared" si="596"/>
        <v>12.923500000000001</v>
      </c>
      <c r="U1288" s="264">
        <f t="shared" si="597"/>
        <v>13.3255</v>
      </c>
      <c r="V1288" s="264">
        <f t="shared" si="598"/>
        <v>13.948</v>
      </c>
      <c r="W1288" s="264">
        <f t="shared" si="599"/>
        <v>15.205</v>
      </c>
      <c r="X1288" s="264">
        <f t="shared" si="600"/>
        <v>16.602499999999999</v>
      </c>
      <c r="Y1288" s="264">
        <f t="shared" si="601"/>
        <v>17.417499999999997</v>
      </c>
      <c r="Z1288" s="264">
        <f t="shared" si="602"/>
        <v>17.997</v>
      </c>
      <c r="AA1288" s="264">
        <f t="shared" si="603"/>
        <v>18.900500000000001</v>
      </c>
      <c r="AB1288" s="264">
        <f t="shared" si="604"/>
        <v>19.516999999999999</v>
      </c>
      <c r="AC1288" s="264">
        <f t="shared" si="605"/>
        <v>20.7515</v>
      </c>
      <c r="AD1288" s="264">
        <f t="shared" si="606"/>
        <v>23.1</v>
      </c>
      <c r="AF1288" s="266">
        <v>1286</v>
      </c>
      <c r="AG1288" s="266">
        <v>-9.2999999999999999E-2</v>
      </c>
      <c r="AH1288" s="266">
        <v>15.390499999999999</v>
      </c>
      <c r="AI1288" s="266">
        <v>0.12438</v>
      </c>
      <c r="AJ1288" s="266">
        <v>10.55</v>
      </c>
      <c r="AK1288" s="266">
        <v>11.568</v>
      </c>
      <c r="AL1288" s="266">
        <v>12.211</v>
      </c>
      <c r="AM1288" s="266">
        <v>12.567</v>
      </c>
      <c r="AN1288" s="266">
        <v>13.138</v>
      </c>
      <c r="AO1288" s="266">
        <v>13.539</v>
      </c>
      <c r="AP1288" s="266">
        <v>14.157</v>
      </c>
      <c r="AQ1288" s="266">
        <v>15.391</v>
      </c>
      <c r="AR1288" s="266">
        <v>16.742999999999999</v>
      </c>
      <c r="AS1288" s="266">
        <v>17.521999999999998</v>
      </c>
      <c r="AT1288" s="266">
        <v>18.071999999999999</v>
      </c>
      <c r="AU1288" s="266">
        <v>18.922000000000001</v>
      </c>
      <c r="AV1288" s="266">
        <v>19.497</v>
      </c>
      <c r="AW1288" s="266">
        <v>20.637</v>
      </c>
      <c r="AX1288" s="266">
        <v>22.763000000000002</v>
      </c>
      <c r="BA1288" s="372">
        <v>1286</v>
      </c>
      <c r="BB1288" s="372">
        <v>-0.32869999999999999</v>
      </c>
      <c r="BC1288" s="372">
        <v>15.019</v>
      </c>
      <c r="BD1288" s="372">
        <v>0.13397000000000001</v>
      </c>
      <c r="BE1288" s="372">
        <v>10.188000000000001</v>
      </c>
      <c r="BF1288" s="372">
        <v>11.163</v>
      </c>
      <c r="BG1288" s="372">
        <v>11.79</v>
      </c>
      <c r="BH1288" s="372">
        <v>12.141</v>
      </c>
      <c r="BI1288" s="372">
        <v>12.709</v>
      </c>
      <c r="BJ1288" s="372">
        <v>13.112</v>
      </c>
      <c r="BK1288" s="372">
        <v>13.739000000000001</v>
      </c>
      <c r="BL1288" s="372">
        <v>15.019</v>
      </c>
      <c r="BM1288" s="372">
        <v>16.462</v>
      </c>
      <c r="BN1288" s="372">
        <v>17.312999999999999</v>
      </c>
      <c r="BO1288" s="372">
        <v>17.922000000000001</v>
      </c>
      <c r="BP1288" s="372">
        <v>18.879000000000001</v>
      </c>
      <c r="BQ1288" s="372">
        <v>19.536999999999999</v>
      </c>
      <c r="BR1288" s="372">
        <v>20.866</v>
      </c>
      <c r="BS1288" s="372">
        <v>23.437000000000001</v>
      </c>
    </row>
    <row r="1289" spans="1:71" x14ac:dyDescent="0.2">
      <c r="A1289" s="265">
        <f t="shared" si="607"/>
        <v>15.2105</v>
      </c>
      <c r="B1289" s="265">
        <f t="shared" si="608"/>
        <v>13.9535</v>
      </c>
      <c r="C1289" s="265">
        <f t="shared" si="585"/>
        <v>16.609000000000002</v>
      </c>
      <c r="D1289" s="265">
        <f t="shared" si="609"/>
        <v>1287</v>
      </c>
      <c r="E1289" s="373">
        <f t="shared" si="610"/>
        <v>42.283367556468171</v>
      </c>
      <c r="F1289" s="373">
        <f t="shared" si="611"/>
        <v>3.5236139630390144</v>
      </c>
      <c r="G1289" s="373">
        <f t="shared" si="612"/>
        <v>51.283367556468171</v>
      </c>
      <c r="H1289" s="374">
        <f t="shared" si="613"/>
        <v>0.99899228515795868</v>
      </c>
      <c r="I1289" s="374">
        <f t="shared" si="586"/>
        <v>0.98304256983655147</v>
      </c>
      <c r="J1289" s="374">
        <f t="shared" si="587"/>
        <v>0.98476091044174008</v>
      </c>
      <c r="K1289" s="265" cm="1">
        <f t="array" ref="K1289">$G1289^gamma_drug4/($G1289^gamma_drug4+(AGE_50_drug4+9)^gamma_drug4)</f>
        <v>1</v>
      </c>
      <c r="L1289" s="264">
        <f t="shared" si="588"/>
        <v>1287</v>
      </c>
      <c r="M1289" s="264">
        <f t="shared" si="589"/>
        <v>-0.2109</v>
      </c>
      <c r="N1289" s="264">
        <f t="shared" si="590"/>
        <v>15.210550000000001</v>
      </c>
      <c r="O1289" s="264">
        <f t="shared" si="591"/>
        <v>0.12920000000000001</v>
      </c>
      <c r="P1289" s="264">
        <f t="shared" si="592"/>
        <v>10.372</v>
      </c>
      <c r="Q1289" s="264">
        <f t="shared" si="593"/>
        <v>11.369</v>
      </c>
      <c r="R1289" s="264">
        <f t="shared" si="594"/>
        <v>12.0045</v>
      </c>
      <c r="S1289" s="264">
        <f t="shared" si="595"/>
        <v>12.358000000000001</v>
      </c>
      <c r="T1289" s="264">
        <f t="shared" si="596"/>
        <v>12.9285</v>
      </c>
      <c r="U1289" s="264">
        <f t="shared" si="597"/>
        <v>13.330500000000001</v>
      </c>
      <c r="V1289" s="264">
        <f t="shared" si="598"/>
        <v>13.9535</v>
      </c>
      <c r="W1289" s="264">
        <f t="shared" si="599"/>
        <v>15.2105</v>
      </c>
      <c r="X1289" s="264">
        <f t="shared" si="600"/>
        <v>16.609000000000002</v>
      </c>
      <c r="Y1289" s="264">
        <f t="shared" si="601"/>
        <v>17.423999999999999</v>
      </c>
      <c r="Z1289" s="264">
        <f t="shared" si="602"/>
        <v>18.0045</v>
      </c>
      <c r="AA1289" s="264">
        <f t="shared" si="603"/>
        <v>18.9085</v>
      </c>
      <c r="AB1289" s="264">
        <f t="shared" si="604"/>
        <v>19.526</v>
      </c>
      <c r="AC1289" s="264">
        <f t="shared" si="605"/>
        <v>20.7605</v>
      </c>
      <c r="AD1289" s="264">
        <f t="shared" si="606"/>
        <v>23.111000000000001</v>
      </c>
      <c r="AF1289" s="266">
        <v>1287</v>
      </c>
      <c r="AG1289" s="266">
        <v>-9.3100000000000002E-2</v>
      </c>
      <c r="AH1289" s="266">
        <v>15.396000000000001</v>
      </c>
      <c r="AI1289" s="266">
        <v>0.1244</v>
      </c>
      <c r="AJ1289" s="266">
        <v>10.553000000000001</v>
      </c>
      <c r="AK1289" s="266">
        <v>11.571</v>
      </c>
      <c r="AL1289" s="266">
        <v>12.215</v>
      </c>
      <c r="AM1289" s="266">
        <v>12.571</v>
      </c>
      <c r="AN1289" s="266">
        <v>13.143000000000001</v>
      </c>
      <c r="AO1289" s="266">
        <v>13.544</v>
      </c>
      <c r="AP1289" s="266">
        <v>14.162000000000001</v>
      </c>
      <c r="AQ1289" s="266">
        <v>15.396000000000001</v>
      </c>
      <c r="AR1289" s="266">
        <v>16.748999999999999</v>
      </c>
      <c r="AS1289" s="266">
        <v>17.527999999999999</v>
      </c>
      <c r="AT1289" s="266">
        <v>18.079000000000001</v>
      </c>
      <c r="AU1289" s="266">
        <v>18.928999999999998</v>
      </c>
      <c r="AV1289" s="266">
        <v>19.504999999999999</v>
      </c>
      <c r="AW1289" s="266">
        <v>20.645</v>
      </c>
      <c r="AX1289" s="266">
        <v>22.773</v>
      </c>
      <c r="BA1289" s="372">
        <v>1287</v>
      </c>
      <c r="BB1289" s="372">
        <v>-0.32869999999999999</v>
      </c>
      <c r="BC1289" s="372">
        <v>15.0251</v>
      </c>
      <c r="BD1289" s="372">
        <v>0.13400000000000001</v>
      </c>
      <c r="BE1289" s="372">
        <v>10.191000000000001</v>
      </c>
      <c r="BF1289" s="372">
        <v>11.167</v>
      </c>
      <c r="BG1289" s="372">
        <v>11.794</v>
      </c>
      <c r="BH1289" s="372">
        <v>12.145</v>
      </c>
      <c r="BI1289" s="372">
        <v>12.714</v>
      </c>
      <c r="BJ1289" s="372">
        <v>13.117000000000001</v>
      </c>
      <c r="BK1289" s="372">
        <v>13.744999999999999</v>
      </c>
      <c r="BL1289" s="372">
        <v>15.025</v>
      </c>
      <c r="BM1289" s="372">
        <v>16.469000000000001</v>
      </c>
      <c r="BN1289" s="372">
        <v>17.32</v>
      </c>
      <c r="BO1289" s="372">
        <v>17.93</v>
      </c>
      <c r="BP1289" s="372">
        <v>18.888000000000002</v>
      </c>
      <c r="BQ1289" s="372">
        <v>19.547000000000001</v>
      </c>
      <c r="BR1289" s="372">
        <v>20.876000000000001</v>
      </c>
      <c r="BS1289" s="372">
        <v>23.449000000000002</v>
      </c>
    </row>
    <row r="1290" spans="1:71" x14ac:dyDescent="0.2">
      <c r="A1290" s="265">
        <f t="shared" si="607"/>
        <v>15.2165</v>
      </c>
      <c r="B1290" s="265">
        <f t="shared" si="608"/>
        <v>13.958</v>
      </c>
      <c r="C1290" s="265">
        <f t="shared" si="585"/>
        <v>16.615499999999997</v>
      </c>
      <c r="D1290" s="265">
        <f t="shared" si="609"/>
        <v>1288</v>
      </c>
      <c r="E1290" s="373">
        <f t="shared" si="610"/>
        <v>42.31622176591376</v>
      </c>
      <c r="F1290" s="373">
        <f t="shared" si="611"/>
        <v>3.5263518138261465</v>
      </c>
      <c r="G1290" s="373">
        <f t="shared" si="612"/>
        <v>51.31622176591376</v>
      </c>
      <c r="H1290" s="374">
        <f t="shared" si="613"/>
        <v>0.99899508582102758</v>
      </c>
      <c r="I1290" s="374">
        <f t="shared" si="586"/>
        <v>0.98307478119382463</v>
      </c>
      <c r="J1290" s="374">
        <f t="shared" si="587"/>
        <v>0.98478587868934864</v>
      </c>
      <c r="K1290" s="265" cm="1">
        <f t="array" ref="K1290">$G1290^gamma_drug4/($G1290^gamma_drug4+(AGE_50_drug4+9)^gamma_drug4)</f>
        <v>1</v>
      </c>
      <c r="L1290" s="264">
        <f t="shared" si="588"/>
        <v>1288</v>
      </c>
      <c r="M1290" s="264">
        <f t="shared" si="589"/>
        <v>-0.21095</v>
      </c>
      <c r="N1290" s="264">
        <f t="shared" si="590"/>
        <v>15.21635</v>
      </c>
      <c r="O1290" s="264">
        <f t="shared" si="591"/>
        <v>0.12922</v>
      </c>
      <c r="P1290" s="264">
        <f t="shared" si="592"/>
        <v>10.375</v>
      </c>
      <c r="Q1290" s="264">
        <f t="shared" si="593"/>
        <v>11.372999999999999</v>
      </c>
      <c r="R1290" s="264">
        <f t="shared" si="594"/>
        <v>12.0085</v>
      </c>
      <c r="S1290" s="264">
        <f t="shared" si="595"/>
        <v>12.362500000000001</v>
      </c>
      <c r="T1290" s="264">
        <f t="shared" si="596"/>
        <v>12.932500000000001</v>
      </c>
      <c r="U1290" s="264">
        <f t="shared" si="597"/>
        <v>13.3355</v>
      </c>
      <c r="V1290" s="264">
        <f t="shared" si="598"/>
        <v>13.958</v>
      </c>
      <c r="W1290" s="264">
        <f t="shared" si="599"/>
        <v>15.2165</v>
      </c>
      <c r="X1290" s="264">
        <f t="shared" si="600"/>
        <v>16.615499999999997</v>
      </c>
      <c r="Y1290" s="264">
        <f t="shared" si="601"/>
        <v>17.4315</v>
      </c>
      <c r="Z1290" s="264">
        <f t="shared" si="602"/>
        <v>18.012</v>
      </c>
      <c r="AA1290" s="264">
        <f t="shared" si="603"/>
        <v>18.916499999999999</v>
      </c>
      <c r="AB1290" s="264">
        <f t="shared" si="604"/>
        <v>19.533999999999999</v>
      </c>
      <c r="AC1290" s="264">
        <f t="shared" si="605"/>
        <v>20.77</v>
      </c>
      <c r="AD1290" s="264">
        <f t="shared" si="606"/>
        <v>23.122</v>
      </c>
      <c r="AF1290" s="266">
        <v>1288</v>
      </c>
      <c r="AG1290" s="266">
        <v>-9.3200000000000005E-2</v>
      </c>
      <c r="AH1290" s="266">
        <v>15.4015</v>
      </c>
      <c r="AI1290" s="266">
        <v>0.12442</v>
      </c>
      <c r="AJ1290" s="266">
        <v>10.555999999999999</v>
      </c>
      <c r="AK1290" s="266">
        <v>11.574999999999999</v>
      </c>
      <c r="AL1290" s="266">
        <v>12.218999999999999</v>
      </c>
      <c r="AM1290" s="266">
        <v>12.574999999999999</v>
      </c>
      <c r="AN1290" s="266">
        <v>13.147</v>
      </c>
      <c r="AO1290" s="266">
        <v>13.548999999999999</v>
      </c>
      <c r="AP1290" s="266">
        <v>14.166</v>
      </c>
      <c r="AQ1290" s="266">
        <v>15.401999999999999</v>
      </c>
      <c r="AR1290" s="266">
        <v>16.754999999999999</v>
      </c>
      <c r="AS1290" s="266">
        <v>17.535</v>
      </c>
      <c r="AT1290" s="266">
        <v>18.085999999999999</v>
      </c>
      <c r="AU1290" s="266">
        <v>18.937000000000001</v>
      </c>
      <c r="AV1290" s="266">
        <v>19.513000000000002</v>
      </c>
      <c r="AW1290" s="266">
        <v>20.654</v>
      </c>
      <c r="AX1290" s="266">
        <v>22.783000000000001</v>
      </c>
      <c r="BA1290" s="372">
        <v>1288</v>
      </c>
      <c r="BB1290" s="372">
        <v>-0.32869999999999999</v>
      </c>
      <c r="BC1290" s="372">
        <v>15.0312</v>
      </c>
      <c r="BD1290" s="372">
        <v>0.13402</v>
      </c>
      <c r="BE1290" s="372">
        <v>10.194000000000001</v>
      </c>
      <c r="BF1290" s="372">
        <v>11.170999999999999</v>
      </c>
      <c r="BG1290" s="372">
        <v>11.798</v>
      </c>
      <c r="BH1290" s="372">
        <v>12.15</v>
      </c>
      <c r="BI1290" s="372">
        <v>12.718</v>
      </c>
      <c r="BJ1290" s="372">
        <v>13.122</v>
      </c>
      <c r="BK1290" s="372">
        <v>13.75</v>
      </c>
      <c r="BL1290" s="372">
        <v>15.031000000000001</v>
      </c>
      <c r="BM1290" s="372">
        <v>16.475999999999999</v>
      </c>
      <c r="BN1290" s="372">
        <v>17.327999999999999</v>
      </c>
      <c r="BO1290" s="372">
        <v>17.937999999999999</v>
      </c>
      <c r="BP1290" s="372">
        <v>18.896000000000001</v>
      </c>
      <c r="BQ1290" s="372">
        <v>19.555</v>
      </c>
      <c r="BR1290" s="372">
        <v>20.885999999999999</v>
      </c>
      <c r="BS1290" s="372">
        <v>23.460999999999999</v>
      </c>
    </row>
    <row r="1291" spans="1:71" x14ac:dyDescent="0.2">
      <c r="A1291" s="265">
        <f t="shared" si="607"/>
        <v>15.222000000000001</v>
      </c>
      <c r="B1291" s="265">
        <f t="shared" si="608"/>
        <v>13.963000000000001</v>
      </c>
      <c r="C1291" s="265">
        <f t="shared" si="585"/>
        <v>16.622</v>
      </c>
      <c r="D1291" s="265">
        <f t="shared" si="609"/>
        <v>1289</v>
      </c>
      <c r="E1291" s="373">
        <f t="shared" si="610"/>
        <v>42.349075975359341</v>
      </c>
      <c r="F1291" s="373">
        <f t="shared" si="611"/>
        <v>3.5290896646132786</v>
      </c>
      <c r="G1291" s="373">
        <f t="shared" si="612"/>
        <v>51.349075975359341</v>
      </c>
      <c r="H1291" s="374">
        <f t="shared" si="613"/>
        <v>0.99899787692320341</v>
      </c>
      <c r="I1291" s="374">
        <f t="shared" si="586"/>
        <v>0.98310691185732513</v>
      </c>
      <c r="J1291" s="374">
        <f t="shared" si="587"/>
        <v>0.98481079071743871</v>
      </c>
      <c r="K1291" s="265" cm="1">
        <f t="array" ref="K1291">$G1291^gamma_drug4/($G1291^gamma_drug4+(AGE_50_drug4+9)^gamma_drug4)</f>
        <v>1</v>
      </c>
      <c r="L1291" s="264">
        <f t="shared" si="588"/>
        <v>1289</v>
      </c>
      <c r="M1291" s="264">
        <f t="shared" si="589"/>
        <v>-0.21104999999999999</v>
      </c>
      <c r="N1291" s="264">
        <f t="shared" si="590"/>
        <v>15.222149999999999</v>
      </c>
      <c r="O1291" s="264">
        <f t="shared" si="591"/>
        <v>0.12923999999999999</v>
      </c>
      <c r="P1291" s="264">
        <f t="shared" si="592"/>
        <v>10.379000000000001</v>
      </c>
      <c r="Q1291" s="264">
        <f t="shared" si="593"/>
        <v>11.377000000000001</v>
      </c>
      <c r="R1291" s="264">
        <f t="shared" si="594"/>
        <v>12.013000000000002</v>
      </c>
      <c r="S1291" s="264">
        <f t="shared" si="595"/>
        <v>12.367000000000001</v>
      </c>
      <c r="T1291" s="264">
        <f t="shared" si="596"/>
        <v>12.937000000000001</v>
      </c>
      <c r="U1291" s="264">
        <f t="shared" si="597"/>
        <v>13.34</v>
      </c>
      <c r="V1291" s="264">
        <f t="shared" si="598"/>
        <v>13.963000000000001</v>
      </c>
      <c r="W1291" s="264">
        <f t="shared" si="599"/>
        <v>15.222000000000001</v>
      </c>
      <c r="X1291" s="264">
        <f t="shared" si="600"/>
        <v>16.622</v>
      </c>
      <c r="Y1291" s="264">
        <f t="shared" si="601"/>
        <v>17.438000000000002</v>
      </c>
      <c r="Z1291" s="264">
        <f t="shared" si="602"/>
        <v>18.018999999999998</v>
      </c>
      <c r="AA1291" s="264">
        <f t="shared" si="603"/>
        <v>18.924500000000002</v>
      </c>
      <c r="AB1291" s="264">
        <f t="shared" si="604"/>
        <v>19.5425</v>
      </c>
      <c r="AC1291" s="264">
        <f t="shared" si="605"/>
        <v>20.778500000000001</v>
      </c>
      <c r="AD1291" s="264">
        <f t="shared" si="606"/>
        <v>23.1325</v>
      </c>
      <c r="AF1291" s="266">
        <v>1289</v>
      </c>
      <c r="AG1291" s="266">
        <v>-9.3299999999999994E-2</v>
      </c>
      <c r="AH1291" s="266">
        <v>15.407</v>
      </c>
      <c r="AI1291" s="266">
        <v>0.12443</v>
      </c>
      <c r="AJ1291" s="266">
        <v>10.56</v>
      </c>
      <c r="AK1291" s="266">
        <v>11.579000000000001</v>
      </c>
      <c r="AL1291" s="266">
        <v>12.223000000000001</v>
      </c>
      <c r="AM1291" s="266">
        <v>12.58</v>
      </c>
      <c r="AN1291" s="266">
        <v>13.151</v>
      </c>
      <c r="AO1291" s="266">
        <v>13.553000000000001</v>
      </c>
      <c r="AP1291" s="266">
        <v>14.170999999999999</v>
      </c>
      <c r="AQ1291" s="266">
        <v>15.407</v>
      </c>
      <c r="AR1291" s="266">
        <v>16.760999999999999</v>
      </c>
      <c r="AS1291" s="266">
        <v>17.541</v>
      </c>
      <c r="AT1291" s="266">
        <v>18.091999999999999</v>
      </c>
      <c r="AU1291" s="266">
        <v>18.943999999999999</v>
      </c>
      <c r="AV1291" s="266">
        <v>19.52</v>
      </c>
      <c r="AW1291" s="266">
        <v>20.661000000000001</v>
      </c>
      <c r="AX1291" s="266">
        <v>22.792000000000002</v>
      </c>
      <c r="BA1291" s="372">
        <v>1289</v>
      </c>
      <c r="BB1291" s="372">
        <v>-0.32879999999999998</v>
      </c>
      <c r="BC1291" s="372">
        <v>15.0373</v>
      </c>
      <c r="BD1291" s="372">
        <v>0.13405</v>
      </c>
      <c r="BE1291" s="372">
        <v>10.198</v>
      </c>
      <c r="BF1291" s="372">
        <v>11.175000000000001</v>
      </c>
      <c r="BG1291" s="372">
        <v>11.803000000000001</v>
      </c>
      <c r="BH1291" s="372">
        <v>12.154</v>
      </c>
      <c r="BI1291" s="372">
        <v>12.723000000000001</v>
      </c>
      <c r="BJ1291" s="372">
        <v>13.127000000000001</v>
      </c>
      <c r="BK1291" s="372">
        <v>13.755000000000001</v>
      </c>
      <c r="BL1291" s="372">
        <v>15.037000000000001</v>
      </c>
      <c r="BM1291" s="372">
        <v>16.483000000000001</v>
      </c>
      <c r="BN1291" s="372">
        <v>17.335000000000001</v>
      </c>
      <c r="BO1291" s="372">
        <v>17.946000000000002</v>
      </c>
      <c r="BP1291" s="372">
        <v>18.905000000000001</v>
      </c>
      <c r="BQ1291" s="372">
        <v>19.565000000000001</v>
      </c>
      <c r="BR1291" s="372">
        <v>20.896000000000001</v>
      </c>
      <c r="BS1291" s="372">
        <v>23.472999999999999</v>
      </c>
    </row>
    <row r="1292" spans="1:71" x14ac:dyDescent="0.2">
      <c r="A1292" s="265">
        <f t="shared" si="607"/>
        <v>15.228</v>
      </c>
      <c r="B1292" s="265">
        <f t="shared" si="608"/>
        <v>13.968499999999999</v>
      </c>
      <c r="C1292" s="265">
        <f t="shared" si="585"/>
        <v>16.628999999999998</v>
      </c>
      <c r="D1292" s="265">
        <f t="shared" si="609"/>
        <v>1290</v>
      </c>
      <c r="E1292" s="373">
        <f t="shared" si="610"/>
        <v>42.381930184804929</v>
      </c>
      <c r="F1292" s="373">
        <f t="shared" si="611"/>
        <v>3.5318275154004106</v>
      </c>
      <c r="G1292" s="373">
        <f t="shared" si="612"/>
        <v>51.381930184804929</v>
      </c>
      <c r="H1292" s="374">
        <f t="shared" si="613"/>
        <v>0.99900065850316777</v>
      </c>
      <c r="I1292" s="374">
        <f t="shared" si="586"/>
        <v>0.98313896207665785</v>
      </c>
      <c r="J1292" s="374">
        <f t="shared" si="587"/>
        <v>0.98483564668638535</v>
      </c>
      <c r="K1292" s="265" cm="1">
        <f t="array" ref="K1292">$G1292^gamma_drug4/($G1292^gamma_drug4+(AGE_50_drug4+9)^gamma_drug4)</f>
        <v>1</v>
      </c>
      <c r="L1292" s="264">
        <f t="shared" si="588"/>
        <v>1290</v>
      </c>
      <c r="M1292" s="264">
        <f t="shared" si="589"/>
        <v>-0.21109999999999998</v>
      </c>
      <c r="N1292" s="264">
        <f t="shared" si="590"/>
        <v>15.2279</v>
      </c>
      <c r="O1292" s="264">
        <f t="shared" si="591"/>
        <v>0.12926500000000002</v>
      </c>
      <c r="P1292" s="264">
        <f t="shared" si="592"/>
        <v>10.382000000000001</v>
      </c>
      <c r="Q1292" s="264">
        <f t="shared" si="593"/>
        <v>11.381</v>
      </c>
      <c r="R1292" s="264">
        <f t="shared" si="594"/>
        <v>12.016999999999999</v>
      </c>
      <c r="S1292" s="264">
        <f t="shared" si="595"/>
        <v>12.370999999999999</v>
      </c>
      <c r="T1292" s="264">
        <f t="shared" si="596"/>
        <v>12.942</v>
      </c>
      <c r="U1292" s="264">
        <f t="shared" si="597"/>
        <v>13.344999999999999</v>
      </c>
      <c r="V1292" s="264">
        <f t="shared" si="598"/>
        <v>13.968499999999999</v>
      </c>
      <c r="W1292" s="264">
        <f t="shared" si="599"/>
        <v>15.228</v>
      </c>
      <c r="X1292" s="264">
        <f t="shared" si="600"/>
        <v>16.628999999999998</v>
      </c>
      <c r="Y1292" s="264">
        <f t="shared" si="601"/>
        <v>17.445499999999999</v>
      </c>
      <c r="Z1292" s="264">
        <f t="shared" si="602"/>
        <v>18.026499999999999</v>
      </c>
      <c r="AA1292" s="264">
        <f t="shared" si="603"/>
        <v>18.932500000000001</v>
      </c>
      <c r="AB1292" s="264">
        <f t="shared" si="604"/>
        <v>19.551000000000002</v>
      </c>
      <c r="AC1292" s="264">
        <f t="shared" si="605"/>
        <v>20.788</v>
      </c>
      <c r="AD1292" s="264">
        <f t="shared" si="606"/>
        <v>23.1435</v>
      </c>
      <c r="AF1292" s="266">
        <v>1290</v>
      </c>
      <c r="AG1292" s="266">
        <v>-9.3399999999999997E-2</v>
      </c>
      <c r="AH1292" s="266">
        <v>15.4125</v>
      </c>
      <c r="AI1292" s="266">
        <v>0.12445000000000001</v>
      </c>
      <c r="AJ1292" s="266">
        <v>10.563000000000001</v>
      </c>
      <c r="AK1292" s="266">
        <v>11.583</v>
      </c>
      <c r="AL1292" s="266">
        <v>12.227</v>
      </c>
      <c r="AM1292" s="266">
        <v>12.584</v>
      </c>
      <c r="AN1292" s="266">
        <v>13.156000000000001</v>
      </c>
      <c r="AO1292" s="266">
        <v>13.558</v>
      </c>
      <c r="AP1292" s="266">
        <v>14.176</v>
      </c>
      <c r="AQ1292" s="266">
        <v>15.413</v>
      </c>
      <c r="AR1292" s="266">
        <v>16.768000000000001</v>
      </c>
      <c r="AS1292" s="266">
        <v>17.547999999999998</v>
      </c>
      <c r="AT1292" s="266">
        <v>18.099</v>
      </c>
      <c r="AU1292" s="266">
        <v>18.951000000000001</v>
      </c>
      <c r="AV1292" s="266">
        <v>19.527999999999999</v>
      </c>
      <c r="AW1292" s="266">
        <v>20.67</v>
      </c>
      <c r="AX1292" s="266">
        <v>22.802</v>
      </c>
      <c r="BA1292" s="372">
        <v>1290</v>
      </c>
      <c r="BB1292" s="372">
        <v>-0.32879999999999998</v>
      </c>
      <c r="BC1292" s="372">
        <v>15.0433</v>
      </c>
      <c r="BD1292" s="372">
        <v>0.13408</v>
      </c>
      <c r="BE1292" s="372">
        <v>10.201000000000001</v>
      </c>
      <c r="BF1292" s="372">
        <v>11.179</v>
      </c>
      <c r="BG1292" s="372">
        <v>11.807</v>
      </c>
      <c r="BH1292" s="372">
        <v>12.157999999999999</v>
      </c>
      <c r="BI1292" s="372">
        <v>12.728</v>
      </c>
      <c r="BJ1292" s="372">
        <v>13.132</v>
      </c>
      <c r="BK1292" s="372">
        <v>13.760999999999999</v>
      </c>
      <c r="BL1292" s="372">
        <v>15.042999999999999</v>
      </c>
      <c r="BM1292" s="372">
        <v>16.489999999999998</v>
      </c>
      <c r="BN1292" s="372">
        <v>17.343</v>
      </c>
      <c r="BO1292" s="372">
        <v>17.954000000000001</v>
      </c>
      <c r="BP1292" s="372">
        <v>18.914000000000001</v>
      </c>
      <c r="BQ1292" s="372">
        <v>19.574000000000002</v>
      </c>
      <c r="BR1292" s="372">
        <v>20.905999999999999</v>
      </c>
      <c r="BS1292" s="372">
        <v>23.484999999999999</v>
      </c>
    </row>
    <row r="1293" spans="1:71" x14ac:dyDescent="0.2">
      <c r="A1293" s="265">
        <f t="shared" si="607"/>
        <v>15.233499999999999</v>
      </c>
      <c r="B1293" s="265">
        <f t="shared" si="608"/>
        <v>13.9735</v>
      </c>
      <c r="C1293" s="265">
        <f t="shared" si="585"/>
        <v>16.6355</v>
      </c>
      <c r="D1293" s="265">
        <f t="shared" si="609"/>
        <v>1291</v>
      </c>
      <c r="E1293" s="373">
        <f t="shared" si="610"/>
        <v>42.414784394250511</v>
      </c>
      <c r="F1293" s="373">
        <f t="shared" si="611"/>
        <v>3.5345653661875427</v>
      </c>
      <c r="G1293" s="373">
        <f t="shared" si="612"/>
        <v>51.414784394250511</v>
      </c>
      <c r="H1293" s="374">
        <f t="shared" si="613"/>
        <v>0.99900343059942165</v>
      </c>
      <c r="I1293" s="374">
        <f t="shared" si="586"/>
        <v>0.98317093210051409</v>
      </c>
      <c r="J1293" s="374">
        <f t="shared" si="587"/>
        <v>0.98486044675601181</v>
      </c>
      <c r="K1293" s="265" cm="1">
        <f t="array" ref="K1293">$G1293^gamma_drug4/($G1293^gamma_drug4+(AGE_50_drug4+9)^gamma_drug4)</f>
        <v>1</v>
      </c>
      <c r="L1293" s="264">
        <f t="shared" si="588"/>
        <v>1291</v>
      </c>
      <c r="M1293" s="264">
        <f t="shared" si="589"/>
        <v>-0.21125000000000002</v>
      </c>
      <c r="N1293" s="264">
        <f t="shared" si="590"/>
        <v>15.233650000000001</v>
      </c>
      <c r="O1293" s="264">
        <f t="shared" si="591"/>
        <v>0.12929000000000002</v>
      </c>
      <c r="P1293" s="264">
        <f t="shared" si="592"/>
        <v>10.385000000000002</v>
      </c>
      <c r="Q1293" s="264">
        <f t="shared" si="593"/>
        <v>11.384</v>
      </c>
      <c r="R1293" s="264">
        <f t="shared" si="594"/>
        <v>12.021000000000001</v>
      </c>
      <c r="S1293" s="264">
        <f t="shared" si="595"/>
        <v>12.375499999999999</v>
      </c>
      <c r="T1293" s="264">
        <f t="shared" si="596"/>
        <v>12.946</v>
      </c>
      <c r="U1293" s="264">
        <f t="shared" si="597"/>
        <v>13.349499999999999</v>
      </c>
      <c r="V1293" s="264">
        <f t="shared" si="598"/>
        <v>13.9735</v>
      </c>
      <c r="W1293" s="264">
        <f t="shared" si="599"/>
        <v>15.233499999999999</v>
      </c>
      <c r="X1293" s="264">
        <f t="shared" si="600"/>
        <v>16.6355</v>
      </c>
      <c r="Y1293" s="264">
        <f t="shared" si="601"/>
        <v>17.452500000000001</v>
      </c>
      <c r="Z1293" s="264">
        <f t="shared" si="602"/>
        <v>18.033999999999999</v>
      </c>
      <c r="AA1293" s="264">
        <f t="shared" si="603"/>
        <v>18.939999999999998</v>
      </c>
      <c r="AB1293" s="264">
        <f t="shared" si="604"/>
        <v>19.5595</v>
      </c>
      <c r="AC1293" s="264">
        <f t="shared" si="605"/>
        <v>20.797000000000001</v>
      </c>
      <c r="AD1293" s="264">
        <f t="shared" si="606"/>
        <v>23.154499999999999</v>
      </c>
      <c r="AF1293" s="266">
        <v>1291</v>
      </c>
      <c r="AG1293" s="266">
        <v>-9.3600000000000003E-2</v>
      </c>
      <c r="AH1293" s="266">
        <v>15.417899999999999</v>
      </c>
      <c r="AI1293" s="266">
        <v>0.12447</v>
      </c>
      <c r="AJ1293" s="266">
        <v>10.566000000000001</v>
      </c>
      <c r="AK1293" s="266">
        <v>11.586</v>
      </c>
      <c r="AL1293" s="266">
        <v>12.231</v>
      </c>
      <c r="AM1293" s="266">
        <v>12.587999999999999</v>
      </c>
      <c r="AN1293" s="266">
        <v>13.16</v>
      </c>
      <c r="AO1293" s="266">
        <v>13.561999999999999</v>
      </c>
      <c r="AP1293" s="266">
        <v>14.180999999999999</v>
      </c>
      <c r="AQ1293" s="266">
        <v>15.417999999999999</v>
      </c>
      <c r="AR1293" s="266">
        <v>16.774000000000001</v>
      </c>
      <c r="AS1293" s="266">
        <v>17.555</v>
      </c>
      <c r="AT1293" s="266">
        <v>18.106000000000002</v>
      </c>
      <c r="AU1293" s="266">
        <v>18.957999999999998</v>
      </c>
      <c r="AV1293" s="266">
        <v>19.536000000000001</v>
      </c>
      <c r="AW1293" s="266">
        <v>20.678000000000001</v>
      </c>
      <c r="AX1293" s="266">
        <v>22.812000000000001</v>
      </c>
      <c r="BA1293" s="372">
        <v>1291</v>
      </c>
      <c r="BB1293" s="372">
        <v>-0.32890000000000003</v>
      </c>
      <c r="BC1293" s="372">
        <v>15.0494</v>
      </c>
      <c r="BD1293" s="372">
        <v>0.13411000000000001</v>
      </c>
      <c r="BE1293" s="372">
        <v>10.204000000000001</v>
      </c>
      <c r="BF1293" s="372">
        <v>11.182</v>
      </c>
      <c r="BG1293" s="372">
        <v>11.811</v>
      </c>
      <c r="BH1293" s="372">
        <v>12.163</v>
      </c>
      <c r="BI1293" s="372">
        <v>12.731999999999999</v>
      </c>
      <c r="BJ1293" s="372">
        <v>13.137</v>
      </c>
      <c r="BK1293" s="372">
        <v>13.766</v>
      </c>
      <c r="BL1293" s="372">
        <v>15.048999999999999</v>
      </c>
      <c r="BM1293" s="372">
        <v>16.497</v>
      </c>
      <c r="BN1293" s="372">
        <v>17.350000000000001</v>
      </c>
      <c r="BO1293" s="372">
        <v>17.962</v>
      </c>
      <c r="BP1293" s="372">
        <v>18.922000000000001</v>
      </c>
      <c r="BQ1293" s="372">
        <v>19.582999999999998</v>
      </c>
      <c r="BR1293" s="372">
        <v>20.916</v>
      </c>
      <c r="BS1293" s="372">
        <v>23.497</v>
      </c>
    </row>
    <row r="1294" spans="1:71" x14ac:dyDescent="0.2">
      <c r="A1294" s="265">
        <f t="shared" si="607"/>
        <v>15.2395</v>
      </c>
      <c r="B1294" s="265">
        <f t="shared" si="608"/>
        <v>13.9785</v>
      </c>
      <c r="C1294" s="265">
        <f t="shared" si="585"/>
        <v>16.642000000000003</v>
      </c>
      <c r="D1294" s="265">
        <f t="shared" si="609"/>
        <v>1292</v>
      </c>
      <c r="E1294" s="373">
        <f t="shared" si="610"/>
        <v>42.447638603696099</v>
      </c>
      <c r="F1294" s="373">
        <f t="shared" si="611"/>
        <v>3.5373032169746748</v>
      </c>
      <c r="G1294" s="373">
        <f t="shared" si="612"/>
        <v>51.447638603696099</v>
      </c>
      <c r="H1294" s="374">
        <f t="shared" si="613"/>
        <v>0.99900619325028595</v>
      </c>
      <c r="I1294" s="374">
        <f t="shared" si="586"/>
        <v>0.98320282217667554</v>
      </c>
      <c r="J1294" s="374">
        <f t="shared" si="587"/>
        <v>0.98488519108559225</v>
      </c>
      <c r="K1294" s="265" cm="1">
        <f t="array" ref="K1294">$G1294^gamma_drug4/($G1294^gamma_drug4+(AGE_50_drug4+9)^gamma_drug4)</f>
        <v>1</v>
      </c>
      <c r="L1294" s="264">
        <f t="shared" si="588"/>
        <v>1292</v>
      </c>
      <c r="M1294" s="264">
        <f t="shared" si="589"/>
        <v>-0.21130000000000002</v>
      </c>
      <c r="N1294" s="264">
        <f t="shared" si="590"/>
        <v>15.239450000000001</v>
      </c>
      <c r="O1294" s="264">
        <f t="shared" si="591"/>
        <v>0.129305</v>
      </c>
      <c r="P1294" s="264">
        <f t="shared" si="592"/>
        <v>10.388999999999999</v>
      </c>
      <c r="Q1294" s="264">
        <f t="shared" si="593"/>
        <v>11.388</v>
      </c>
      <c r="R1294" s="264">
        <f t="shared" si="594"/>
        <v>12.024999999999999</v>
      </c>
      <c r="S1294" s="264">
        <f t="shared" si="595"/>
        <v>12.3795</v>
      </c>
      <c r="T1294" s="264">
        <f t="shared" si="596"/>
        <v>12.951000000000001</v>
      </c>
      <c r="U1294" s="264">
        <f t="shared" si="597"/>
        <v>13.3545</v>
      </c>
      <c r="V1294" s="264">
        <f t="shared" si="598"/>
        <v>13.9785</v>
      </c>
      <c r="W1294" s="264">
        <f t="shared" si="599"/>
        <v>15.2395</v>
      </c>
      <c r="X1294" s="264">
        <f t="shared" si="600"/>
        <v>16.642000000000003</v>
      </c>
      <c r="Y1294" s="264">
        <f t="shared" si="601"/>
        <v>17.459499999999998</v>
      </c>
      <c r="Z1294" s="264">
        <f t="shared" si="602"/>
        <v>18.041499999999999</v>
      </c>
      <c r="AA1294" s="264">
        <f t="shared" si="603"/>
        <v>18.948500000000003</v>
      </c>
      <c r="AB1294" s="264">
        <f t="shared" si="604"/>
        <v>19.567499999999999</v>
      </c>
      <c r="AC1294" s="264">
        <f t="shared" si="605"/>
        <v>20.805999999999997</v>
      </c>
      <c r="AD1294" s="264">
        <f t="shared" si="606"/>
        <v>23.1645</v>
      </c>
      <c r="AF1294" s="266">
        <v>1292</v>
      </c>
      <c r="AG1294" s="266">
        <v>-9.3700000000000006E-2</v>
      </c>
      <c r="AH1294" s="266">
        <v>15.423400000000001</v>
      </c>
      <c r="AI1294" s="266">
        <v>0.12447999999999999</v>
      </c>
      <c r="AJ1294" s="266">
        <v>10.57</v>
      </c>
      <c r="AK1294" s="266">
        <v>11.59</v>
      </c>
      <c r="AL1294" s="266">
        <v>12.234999999999999</v>
      </c>
      <c r="AM1294" s="266">
        <v>12.592000000000001</v>
      </c>
      <c r="AN1294" s="266">
        <v>13.164999999999999</v>
      </c>
      <c r="AO1294" s="266">
        <v>13.567</v>
      </c>
      <c r="AP1294" s="266">
        <v>14.186</v>
      </c>
      <c r="AQ1294" s="266">
        <v>15.423</v>
      </c>
      <c r="AR1294" s="266">
        <v>16.78</v>
      </c>
      <c r="AS1294" s="266">
        <v>17.561</v>
      </c>
      <c r="AT1294" s="266">
        <v>18.113</v>
      </c>
      <c r="AU1294" s="266">
        <v>18.966000000000001</v>
      </c>
      <c r="AV1294" s="266">
        <v>19.542999999999999</v>
      </c>
      <c r="AW1294" s="266">
        <v>20.686</v>
      </c>
      <c r="AX1294" s="266">
        <v>22.821000000000002</v>
      </c>
      <c r="BA1294" s="372">
        <v>1292</v>
      </c>
      <c r="BB1294" s="372">
        <v>-0.32890000000000003</v>
      </c>
      <c r="BC1294" s="372">
        <v>15.0555</v>
      </c>
      <c r="BD1294" s="372">
        <v>0.13413</v>
      </c>
      <c r="BE1294" s="372">
        <v>10.208</v>
      </c>
      <c r="BF1294" s="372">
        <v>11.186</v>
      </c>
      <c r="BG1294" s="372">
        <v>11.815</v>
      </c>
      <c r="BH1294" s="372">
        <v>12.167</v>
      </c>
      <c r="BI1294" s="372">
        <v>12.737</v>
      </c>
      <c r="BJ1294" s="372">
        <v>13.141999999999999</v>
      </c>
      <c r="BK1294" s="372">
        <v>13.771000000000001</v>
      </c>
      <c r="BL1294" s="372">
        <v>15.055999999999999</v>
      </c>
      <c r="BM1294" s="372">
        <v>16.504000000000001</v>
      </c>
      <c r="BN1294" s="372">
        <v>17.358000000000001</v>
      </c>
      <c r="BO1294" s="372">
        <v>17.97</v>
      </c>
      <c r="BP1294" s="372">
        <v>18.931000000000001</v>
      </c>
      <c r="BQ1294" s="372">
        <v>19.591999999999999</v>
      </c>
      <c r="BR1294" s="372">
        <v>20.925999999999998</v>
      </c>
      <c r="BS1294" s="372">
        <v>23.507999999999999</v>
      </c>
    </row>
    <row r="1295" spans="1:71" x14ac:dyDescent="0.2">
      <c r="A1295" s="265">
        <f t="shared" si="607"/>
        <v>15.2455</v>
      </c>
      <c r="B1295" s="265">
        <f t="shared" si="608"/>
        <v>13.984</v>
      </c>
      <c r="C1295" s="265">
        <f t="shared" si="585"/>
        <v>16.648499999999999</v>
      </c>
      <c r="D1295" s="265">
        <f t="shared" si="609"/>
        <v>1293</v>
      </c>
      <c r="E1295" s="373">
        <f t="shared" si="610"/>
        <v>42.480492813141687</v>
      </c>
      <c r="F1295" s="373">
        <f t="shared" si="611"/>
        <v>3.5400410677618068</v>
      </c>
      <c r="G1295" s="373">
        <f t="shared" si="612"/>
        <v>51.480492813141687</v>
      </c>
      <c r="H1295" s="374">
        <f t="shared" si="613"/>
        <v>0.99900894649390293</v>
      </c>
      <c r="I1295" s="374">
        <f t="shared" si="586"/>
        <v>0.98323463255201804</v>
      </c>
      <c r="J1295" s="374">
        <f t="shared" si="587"/>
        <v>0.98490987983385325</v>
      </c>
      <c r="K1295" s="265" cm="1">
        <f t="array" ref="K1295">$G1295^gamma_drug4/($G1295^gamma_drug4+(AGE_50_drug4+9)^gamma_drug4)</f>
        <v>1</v>
      </c>
      <c r="L1295" s="264">
        <f t="shared" si="588"/>
        <v>1293</v>
      </c>
      <c r="M1295" s="264">
        <f t="shared" si="589"/>
        <v>-0.2114</v>
      </c>
      <c r="N1295" s="264">
        <f t="shared" si="590"/>
        <v>15.245200000000001</v>
      </c>
      <c r="O1295" s="264">
        <f t="shared" si="591"/>
        <v>0.12933</v>
      </c>
      <c r="P1295" s="264">
        <f t="shared" si="592"/>
        <v>10.391999999999999</v>
      </c>
      <c r="Q1295" s="264">
        <f t="shared" si="593"/>
        <v>11.391999999999999</v>
      </c>
      <c r="R1295" s="264">
        <f t="shared" si="594"/>
        <v>12.029</v>
      </c>
      <c r="S1295" s="264">
        <f t="shared" si="595"/>
        <v>12.384</v>
      </c>
      <c r="T1295" s="264">
        <f t="shared" si="596"/>
        <v>12.955500000000001</v>
      </c>
      <c r="U1295" s="264">
        <f t="shared" si="597"/>
        <v>13.359500000000001</v>
      </c>
      <c r="V1295" s="264">
        <f t="shared" si="598"/>
        <v>13.984</v>
      </c>
      <c r="W1295" s="264">
        <f t="shared" si="599"/>
        <v>15.2455</v>
      </c>
      <c r="X1295" s="264">
        <f t="shared" si="600"/>
        <v>16.648499999999999</v>
      </c>
      <c r="Y1295" s="264">
        <f t="shared" si="601"/>
        <v>17.4665</v>
      </c>
      <c r="Z1295" s="264">
        <f t="shared" si="602"/>
        <v>18.048999999999999</v>
      </c>
      <c r="AA1295" s="264">
        <f t="shared" si="603"/>
        <v>18.956</v>
      </c>
      <c r="AB1295" s="264">
        <f t="shared" si="604"/>
        <v>19.576000000000001</v>
      </c>
      <c r="AC1295" s="264">
        <f t="shared" si="605"/>
        <v>20.8155</v>
      </c>
      <c r="AD1295" s="264">
        <f t="shared" si="606"/>
        <v>23.174999999999997</v>
      </c>
      <c r="AF1295" s="266">
        <v>1293</v>
      </c>
      <c r="AG1295" s="266">
        <v>-9.3799999999999994E-2</v>
      </c>
      <c r="AH1295" s="266">
        <v>15.428900000000001</v>
      </c>
      <c r="AI1295" s="266">
        <v>0.1245</v>
      </c>
      <c r="AJ1295" s="266">
        <v>10.573</v>
      </c>
      <c r="AK1295" s="266">
        <v>11.593999999999999</v>
      </c>
      <c r="AL1295" s="266">
        <v>12.239000000000001</v>
      </c>
      <c r="AM1295" s="266">
        <v>12.596</v>
      </c>
      <c r="AN1295" s="266">
        <v>13.169</v>
      </c>
      <c r="AO1295" s="266">
        <v>13.571999999999999</v>
      </c>
      <c r="AP1295" s="266">
        <v>14.191000000000001</v>
      </c>
      <c r="AQ1295" s="266">
        <v>15.429</v>
      </c>
      <c r="AR1295" s="266">
        <v>16.786000000000001</v>
      </c>
      <c r="AS1295" s="266">
        <v>17.568000000000001</v>
      </c>
      <c r="AT1295" s="266">
        <v>18.12</v>
      </c>
      <c r="AU1295" s="266">
        <v>18.972999999999999</v>
      </c>
      <c r="AV1295" s="266">
        <v>19.550999999999998</v>
      </c>
      <c r="AW1295" s="266">
        <v>20.695</v>
      </c>
      <c r="AX1295" s="266">
        <v>22.83</v>
      </c>
      <c r="BA1295" s="372">
        <v>1293</v>
      </c>
      <c r="BB1295" s="372">
        <v>-0.32900000000000001</v>
      </c>
      <c r="BC1295" s="372">
        <v>15.061500000000001</v>
      </c>
      <c r="BD1295" s="372">
        <v>0.13416</v>
      </c>
      <c r="BE1295" s="372">
        <v>10.211</v>
      </c>
      <c r="BF1295" s="372">
        <v>11.19</v>
      </c>
      <c r="BG1295" s="372">
        <v>11.819000000000001</v>
      </c>
      <c r="BH1295" s="372">
        <v>12.172000000000001</v>
      </c>
      <c r="BI1295" s="372">
        <v>12.742000000000001</v>
      </c>
      <c r="BJ1295" s="372">
        <v>13.147</v>
      </c>
      <c r="BK1295" s="372">
        <v>13.776999999999999</v>
      </c>
      <c r="BL1295" s="372">
        <v>15.061999999999999</v>
      </c>
      <c r="BM1295" s="372">
        <v>16.510999999999999</v>
      </c>
      <c r="BN1295" s="372">
        <v>17.364999999999998</v>
      </c>
      <c r="BO1295" s="372">
        <v>17.978000000000002</v>
      </c>
      <c r="BP1295" s="372">
        <v>18.939</v>
      </c>
      <c r="BQ1295" s="372">
        <v>19.600999999999999</v>
      </c>
      <c r="BR1295" s="372">
        <v>20.936</v>
      </c>
      <c r="BS1295" s="372">
        <v>23.52</v>
      </c>
    </row>
    <row r="1296" spans="1:71" x14ac:dyDescent="0.2">
      <c r="A1296" s="265">
        <f t="shared" si="607"/>
        <v>15.250999999999999</v>
      </c>
      <c r="B1296" s="265">
        <f t="shared" si="608"/>
        <v>13.989000000000001</v>
      </c>
      <c r="C1296" s="265">
        <f t="shared" si="585"/>
        <v>16.655000000000001</v>
      </c>
      <c r="D1296" s="265">
        <f t="shared" si="609"/>
        <v>1294</v>
      </c>
      <c r="E1296" s="373">
        <f t="shared" si="610"/>
        <v>42.513347022587268</v>
      </c>
      <c r="F1296" s="373">
        <f t="shared" si="611"/>
        <v>3.5427789185489389</v>
      </c>
      <c r="G1296" s="373">
        <f t="shared" si="612"/>
        <v>51.513347022587268</v>
      </c>
      <c r="H1296" s="374">
        <f t="shared" si="613"/>
        <v>0.99901169036823645</v>
      </c>
      <c r="I1296" s="374">
        <f t="shared" si="586"/>
        <v>0.9832663634725155</v>
      </c>
      <c r="J1296" s="374">
        <f t="shared" si="587"/>
        <v>0.98493451315897662</v>
      </c>
      <c r="K1296" s="265" cm="1">
        <f t="array" ref="K1296">$G1296^gamma_drug4/($G1296^gamma_drug4+(AGE_50_drug4+9)^gamma_drug4)</f>
        <v>1</v>
      </c>
      <c r="L1296" s="264">
        <f t="shared" si="588"/>
        <v>1294</v>
      </c>
      <c r="M1296" s="264">
        <f t="shared" si="589"/>
        <v>-0.21145</v>
      </c>
      <c r="N1296" s="264">
        <f t="shared" si="590"/>
        <v>15.251000000000001</v>
      </c>
      <c r="O1296" s="264">
        <f t="shared" si="591"/>
        <v>0.129355</v>
      </c>
      <c r="P1296" s="264">
        <f t="shared" si="592"/>
        <v>10.3955</v>
      </c>
      <c r="Q1296" s="264">
        <f t="shared" si="593"/>
        <v>11.396000000000001</v>
      </c>
      <c r="R1296" s="264">
        <f t="shared" si="594"/>
        <v>12.0335</v>
      </c>
      <c r="S1296" s="264">
        <f t="shared" si="595"/>
        <v>12.388</v>
      </c>
      <c r="T1296" s="264">
        <f t="shared" si="596"/>
        <v>12.96</v>
      </c>
      <c r="U1296" s="264">
        <f t="shared" si="597"/>
        <v>13.364000000000001</v>
      </c>
      <c r="V1296" s="264">
        <f t="shared" si="598"/>
        <v>13.989000000000001</v>
      </c>
      <c r="W1296" s="264">
        <f t="shared" si="599"/>
        <v>15.250999999999999</v>
      </c>
      <c r="X1296" s="264">
        <f t="shared" si="600"/>
        <v>16.655000000000001</v>
      </c>
      <c r="Y1296" s="264">
        <f t="shared" si="601"/>
        <v>17.473500000000001</v>
      </c>
      <c r="Z1296" s="264">
        <f t="shared" si="602"/>
        <v>18.0565</v>
      </c>
      <c r="AA1296" s="264">
        <f t="shared" si="603"/>
        <v>18.963999999999999</v>
      </c>
      <c r="AB1296" s="264">
        <f t="shared" si="604"/>
        <v>19.584</v>
      </c>
      <c r="AC1296" s="264">
        <f t="shared" si="605"/>
        <v>20.8245</v>
      </c>
      <c r="AD1296" s="264">
        <f t="shared" si="606"/>
        <v>23.186</v>
      </c>
      <c r="AF1296" s="266">
        <v>1294</v>
      </c>
      <c r="AG1296" s="266">
        <v>-9.3899999999999997E-2</v>
      </c>
      <c r="AH1296" s="266">
        <v>15.4344</v>
      </c>
      <c r="AI1296" s="266">
        <v>0.12452000000000001</v>
      </c>
      <c r="AJ1296" s="266">
        <v>10.576000000000001</v>
      </c>
      <c r="AK1296" s="266">
        <v>11.598000000000001</v>
      </c>
      <c r="AL1296" s="266">
        <v>12.243</v>
      </c>
      <c r="AM1296" s="266">
        <v>12.6</v>
      </c>
      <c r="AN1296" s="266">
        <v>13.173</v>
      </c>
      <c r="AO1296" s="266">
        <v>13.576000000000001</v>
      </c>
      <c r="AP1296" s="266">
        <v>14.196</v>
      </c>
      <c r="AQ1296" s="266">
        <v>15.433999999999999</v>
      </c>
      <c r="AR1296" s="266">
        <v>16.792000000000002</v>
      </c>
      <c r="AS1296" s="266">
        <v>17.574000000000002</v>
      </c>
      <c r="AT1296" s="266">
        <v>18.126999999999999</v>
      </c>
      <c r="AU1296" s="266">
        <v>18.98</v>
      </c>
      <c r="AV1296" s="266">
        <v>19.558</v>
      </c>
      <c r="AW1296" s="266">
        <v>20.702999999999999</v>
      </c>
      <c r="AX1296" s="266">
        <v>22.84</v>
      </c>
      <c r="BA1296" s="372">
        <v>1294</v>
      </c>
      <c r="BB1296" s="372">
        <v>-0.32900000000000001</v>
      </c>
      <c r="BC1296" s="372">
        <v>15.067600000000001</v>
      </c>
      <c r="BD1296" s="372">
        <v>0.13419</v>
      </c>
      <c r="BE1296" s="372">
        <v>10.215</v>
      </c>
      <c r="BF1296" s="372">
        <v>11.194000000000001</v>
      </c>
      <c r="BG1296" s="372">
        <v>11.824</v>
      </c>
      <c r="BH1296" s="372">
        <v>12.176</v>
      </c>
      <c r="BI1296" s="372">
        <v>12.747</v>
      </c>
      <c r="BJ1296" s="372">
        <v>13.151999999999999</v>
      </c>
      <c r="BK1296" s="372">
        <v>13.782</v>
      </c>
      <c r="BL1296" s="372">
        <v>15.068</v>
      </c>
      <c r="BM1296" s="372">
        <v>16.518000000000001</v>
      </c>
      <c r="BN1296" s="372">
        <v>17.373000000000001</v>
      </c>
      <c r="BO1296" s="372">
        <v>17.986000000000001</v>
      </c>
      <c r="BP1296" s="372">
        <v>18.948</v>
      </c>
      <c r="BQ1296" s="372">
        <v>19.61</v>
      </c>
      <c r="BR1296" s="372">
        <v>20.946000000000002</v>
      </c>
      <c r="BS1296" s="372">
        <v>23.532</v>
      </c>
    </row>
    <row r="1297" spans="1:71" x14ac:dyDescent="0.2">
      <c r="A1297" s="265">
        <f t="shared" si="607"/>
        <v>15.257</v>
      </c>
      <c r="B1297" s="265">
        <f t="shared" si="608"/>
        <v>13.994</v>
      </c>
      <c r="C1297" s="265">
        <f t="shared" si="585"/>
        <v>16.661499999999997</v>
      </c>
      <c r="D1297" s="265">
        <f t="shared" si="609"/>
        <v>1295</v>
      </c>
      <c r="E1297" s="373">
        <f t="shared" si="610"/>
        <v>42.546201232032857</v>
      </c>
      <c r="F1297" s="373">
        <f t="shared" si="611"/>
        <v>3.5455167693360714</v>
      </c>
      <c r="G1297" s="373">
        <f t="shared" si="612"/>
        <v>51.546201232032857</v>
      </c>
      <c r="H1297" s="374">
        <f t="shared" si="613"/>
        <v>0.99901442491107384</v>
      </c>
      <c r="I1297" s="374">
        <f t="shared" si="586"/>
        <v>0.98329801518324367</v>
      </c>
      <c r="J1297" s="374">
        <f t="shared" si="587"/>
        <v>0.98495909121860137</v>
      </c>
      <c r="K1297" s="265" cm="1">
        <f t="array" ref="K1297">$G1297^gamma_drug4/($G1297^gamma_drug4+(AGE_50_drug4+9)^gamma_drug4)</f>
        <v>1</v>
      </c>
      <c r="L1297" s="264">
        <f t="shared" si="588"/>
        <v>1295</v>
      </c>
      <c r="M1297" s="264">
        <f t="shared" si="589"/>
        <v>-0.21150000000000002</v>
      </c>
      <c r="N1297" s="264">
        <f t="shared" si="590"/>
        <v>15.25675</v>
      </c>
      <c r="O1297" s="264">
        <f t="shared" si="591"/>
        <v>0.12938</v>
      </c>
      <c r="P1297" s="264">
        <f t="shared" si="592"/>
        <v>10.3985</v>
      </c>
      <c r="Q1297" s="264">
        <f t="shared" si="593"/>
        <v>11.3995</v>
      </c>
      <c r="R1297" s="264">
        <f t="shared" si="594"/>
        <v>12.0375</v>
      </c>
      <c r="S1297" s="264">
        <f t="shared" si="595"/>
        <v>12.391999999999999</v>
      </c>
      <c r="T1297" s="264">
        <f t="shared" si="596"/>
        <v>12.964500000000001</v>
      </c>
      <c r="U1297" s="264">
        <f t="shared" si="597"/>
        <v>13.369</v>
      </c>
      <c r="V1297" s="264">
        <f t="shared" si="598"/>
        <v>13.994</v>
      </c>
      <c r="W1297" s="264">
        <f t="shared" si="599"/>
        <v>15.257</v>
      </c>
      <c r="X1297" s="264">
        <f t="shared" si="600"/>
        <v>16.661499999999997</v>
      </c>
      <c r="Y1297" s="264">
        <f t="shared" si="601"/>
        <v>17.480499999999999</v>
      </c>
      <c r="Z1297" s="264">
        <f t="shared" si="602"/>
        <v>18.064</v>
      </c>
      <c r="AA1297" s="264">
        <f t="shared" si="603"/>
        <v>18.972000000000001</v>
      </c>
      <c r="AB1297" s="264">
        <f t="shared" si="604"/>
        <v>19.592500000000001</v>
      </c>
      <c r="AC1297" s="264">
        <f t="shared" si="605"/>
        <v>20.834</v>
      </c>
      <c r="AD1297" s="264">
        <f t="shared" si="606"/>
        <v>23.197000000000003</v>
      </c>
      <c r="AF1297" s="266">
        <v>1295</v>
      </c>
      <c r="AG1297" s="266">
        <v>-9.4E-2</v>
      </c>
      <c r="AH1297" s="266">
        <v>15.4399</v>
      </c>
      <c r="AI1297" s="266">
        <v>0.12454</v>
      </c>
      <c r="AJ1297" s="266">
        <v>10.579000000000001</v>
      </c>
      <c r="AK1297" s="266">
        <v>11.601000000000001</v>
      </c>
      <c r="AL1297" s="266">
        <v>12.247</v>
      </c>
      <c r="AM1297" s="266">
        <v>12.603999999999999</v>
      </c>
      <c r="AN1297" s="266">
        <v>13.178000000000001</v>
      </c>
      <c r="AO1297" s="266">
        <v>13.581</v>
      </c>
      <c r="AP1297" s="266">
        <v>14.201000000000001</v>
      </c>
      <c r="AQ1297" s="266">
        <v>15.44</v>
      </c>
      <c r="AR1297" s="266">
        <v>16.797999999999998</v>
      </c>
      <c r="AS1297" s="266">
        <v>17.581</v>
      </c>
      <c r="AT1297" s="266">
        <v>18.134</v>
      </c>
      <c r="AU1297" s="266">
        <v>18.988</v>
      </c>
      <c r="AV1297" s="266">
        <v>19.565999999999999</v>
      </c>
      <c r="AW1297" s="266">
        <v>20.712</v>
      </c>
      <c r="AX1297" s="266">
        <v>22.85</v>
      </c>
      <c r="BA1297" s="372">
        <v>1295</v>
      </c>
      <c r="BB1297" s="372">
        <v>-0.32900000000000001</v>
      </c>
      <c r="BC1297" s="372">
        <v>15.073600000000001</v>
      </c>
      <c r="BD1297" s="372">
        <v>0.13422000000000001</v>
      </c>
      <c r="BE1297" s="372">
        <v>10.218</v>
      </c>
      <c r="BF1297" s="372">
        <v>11.198</v>
      </c>
      <c r="BG1297" s="372">
        <v>11.827999999999999</v>
      </c>
      <c r="BH1297" s="372">
        <v>12.18</v>
      </c>
      <c r="BI1297" s="372">
        <v>12.750999999999999</v>
      </c>
      <c r="BJ1297" s="372">
        <v>13.157</v>
      </c>
      <c r="BK1297" s="372">
        <v>13.787000000000001</v>
      </c>
      <c r="BL1297" s="372">
        <v>15.074</v>
      </c>
      <c r="BM1297" s="372">
        <v>16.524999999999999</v>
      </c>
      <c r="BN1297" s="372">
        <v>17.38</v>
      </c>
      <c r="BO1297" s="372">
        <v>17.994</v>
      </c>
      <c r="BP1297" s="372">
        <v>18.956</v>
      </c>
      <c r="BQ1297" s="372">
        <v>19.619</v>
      </c>
      <c r="BR1297" s="372">
        <v>20.956</v>
      </c>
      <c r="BS1297" s="372">
        <v>23.544</v>
      </c>
    </row>
    <row r="1298" spans="1:71" x14ac:dyDescent="0.2">
      <c r="A1298" s="265">
        <f t="shared" si="607"/>
        <v>15.262499999999999</v>
      </c>
      <c r="B1298" s="265">
        <f t="shared" si="608"/>
        <v>13.998999999999999</v>
      </c>
      <c r="C1298" s="265">
        <f t="shared" si="585"/>
        <v>16.668500000000002</v>
      </c>
      <c r="D1298" s="265">
        <f t="shared" si="609"/>
        <v>1296</v>
      </c>
      <c r="E1298" s="373">
        <f t="shared" si="610"/>
        <v>42.579055441478438</v>
      </c>
      <c r="F1298" s="373">
        <f t="shared" si="611"/>
        <v>3.5482546201232035</v>
      </c>
      <c r="G1298" s="373">
        <f t="shared" si="612"/>
        <v>51.579055441478438</v>
      </c>
      <c r="H1298" s="374">
        <f t="shared" si="613"/>
        <v>0.9990171501600259</v>
      </c>
      <c r="I1298" s="374">
        <f t="shared" si="586"/>
        <v>0.98332958792838376</v>
      </c>
      <c r="J1298" s="374">
        <f t="shared" si="587"/>
        <v>0.98498361416982583</v>
      </c>
      <c r="K1298" s="265" cm="1">
        <f t="array" ref="K1298">$G1298^gamma_drug4/($G1298^gamma_drug4+(AGE_50_drug4+9)^gamma_drug4)</f>
        <v>1</v>
      </c>
      <c r="L1298" s="264">
        <f t="shared" si="588"/>
        <v>1296</v>
      </c>
      <c r="M1298" s="264">
        <f t="shared" si="589"/>
        <v>-0.21165</v>
      </c>
      <c r="N1298" s="264">
        <f t="shared" si="590"/>
        <v>15.262550000000001</v>
      </c>
      <c r="O1298" s="264">
        <f t="shared" si="591"/>
        <v>0.12940000000000002</v>
      </c>
      <c r="P1298" s="264">
        <f t="shared" si="592"/>
        <v>10.402000000000001</v>
      </c>
      <c r="Q1298" s="264">
        <f t="shared" si="593"/>
        <v>11.403500000000001</v>
      </c>
      <c r="R1298" s="264">
        <f t="shared" si="594"/>
        <v>12.041499999999999</v>
      </c>
      <c r="S1298" s="264">
        <f t="shared" si="595"/>
        <v>12.397</v>
      </c>
      <c r="T1298" s="264">
        <f t="shared" si="596"/>
        <v>12.969000000000001</v>
      </c>
      <c r="U1298" s="264">
        <f t="shared" si="597"/>
        <v>13.3735</v>
      </c>
      <c r="V1298" s="264">
        <f t="shared" si="598"/>
        <v>13.998999999999999</v>
      </c>
      <c r="W1298" s="264">
        <f t="shared" si="599"/>
        <v>15.262499999999999</v>
      </c>
      <c r="X1298" s="264">
        <f t="shared" si="600"/>
        <v>16.668500000000002</v>
      </c>
      <c r="Y1298" s="264">
        <f t="shared" si="601"/>
        <v>17.488</v>
      </c>
      <c r="Z1298" s="264">
        <f t="shared" si="602"/>
        <v>18.070999999999998</v>
      </c>
      <c r="AA1298" s="264">
        <f t="shared" si="603"/>
        <v>18.98</v>
      </c>
      <c r="AB1298" s="264">
        <f t="shared" si="604"/>
        <v>19.600999999999999</v>
      </c>
      <c r="AC1298" s="264">
        <f t="shared" si="605"/>
        <v>20.843</v>
      </c>
      <c r="AD1298" s="264">
        <f t="shared" si="606"/>
        <v>23.207999999999998</v>
      </c>
      <c r="AF1298" s="266">
        <v>1296</v>
      </c>
      <c r="AG1298" s="266">
        <v>-9.4200000000000006E-2</v>
      </c>
      <c r="AH1298" s="266">
        <v>15.445399999999999</v>
      </c>
      <c r="AI1298" s="266">
        <v>0.12454999999999999</v>
      </c>
      <c r="AJ1298" s="266">
        <v>10.583</v>
      </c>
      <c r="AK1298" s="266">
        <v>11.605</v>
      </c>
      <c r="AL1298" s="266">
        <v>12.250999999999999</v>
      </c>
      <c r="AM1298" s="266">
        <v>12.609</v>
      </c>
      <c r="AN1298" s="266">
        <v>13.182</v>
      </c>
      <c r="AO1298" s="266">
        <v>13.585000000000001</v>
      </c>
      <c r="AP1298" s="266">
        <v>14.206</v>
      </c>
      <c r="AQ1298" s="266">
        <v>15.445</v>
      </c>
      <c r="AR1298" s="266">
        <v>16.805</v>
      </c>
      <c r="AS1298" s="266">
        <v>17.588000000000001</v>
      </c>
      <c r="AT1298" s="266">
        <v>18.14</v>
      </c>
      <c r="AU1298" s="266">
        <v>18.995000000000001</v>
      </c>
      <c r="AV1298" s="266">
        <v>19.574000000000002</v>
      </c>
      <c r="AW1298" s="266">
        <v>20.72</v>
      </c>
      <c r="AX1298" s="266">
        <v>22.859000000000002</v>
      </c>
      <c r="BA1298" s="372">
        <v>1296</v>
      </c>
      <c r="BB1298" s="372">
        <v>-0.3291</v>
      </c>
      <c r="BC1298" s="372">
        <v>15.079700000000001</v>
      </c>
      <c r="BD1298" s="372">
        <v>0.13425000000000001</v>
      </c>
      <c r="BE1298" s="372">
        <v>10.221</v>
      </c>
      <c r="BF1298" s="372">
        <v>11.202</v>
      </c>
      <c r="BG1298" s="372">
        <v>11.832000000000001</v>
      </c>
      <c r="BH1298" s="372">
        <v>12.185</v>
      </c>
      <c r="BI1298" s="372">
        <v>12.756</v>
      </c>
      <c r="BJ1298" s="372">
        <v>13.162000000000001</v>
      </c>
      <c r="BK1298" s="372">
        <v>13.792</v>
      </c>
      <c r="BL1298" s="372">
        <v>15.08</v>
      </c>
      <c r="BM1298" s="372">
        <v>16.532</v>
      </c>
      <c r="BN1298" s="372">
        <v>17.388000000000002</v>
      </c>
      <c r="BO1298" s="372">
        <v>18.001999999999999</v>
      </c>
      <c r="BP1298" s="372">
        <v>18.965</v>
      </c>
      <c r="BQ1298" s="372">
        <v>19.628</v>
      </c>
      <c r="BR1298" s="372">
        <v>20.966000000000001</v>
      </c>
      <c r="BS1298" s="372">
        <v>23.556999999999999</v>
      </c>
    </row>
    <row r="1299" spans="1:71" x14ac:dyDescent="0.2">
      <c r="A1299" s="265">
        <f t="shared" si="607"/>
        <v>15.2685</v>
      </c>
      <c r="B1299" s="265">
        <f t="shared" si="608"/>
        <v>14.004000000000001</v>
      </c>
      <c r="C1299" s="265">
        <f t="shared" si="585"/>
        <v>16.675000000000001</v>
      </c>
      <c r="D1299" s="265">
        <f t="shared" si="609"/>
        <v>1297</v>
      </c>
      <c r="E1299" s="373">
        <f t="shared" si="610"/>
        <v>42.611909650924026</v>
      </c>
      <c r="F1299" s="373">
        <f t="shared" si="611"/>
        <v>3.5509924709103355</v>
      </c>
      <c r="G1299" s="373">
        <f t="shared" si="612"/>
        <v>51.611909650924026</v>
      </c>
      <c r="H1299" s="374">
        <f t="shared" si="613"/>
        <v>0.99901986615252869</v>
      </c>
      <c r="I1299" s="374">
        <f t="shared" si="586"/>
        <v>0.98336108195122629</v>
      </c>
      <c r="J1299" s="374">
        <f t="shared" si="587"/>
        <v>0.98500808216920954</v>
      </c>
      <c r="K1299" s="265" cm="1">
        <f t="array" ref="K1299">$G1299^gamma_drug4/($G1299^gamma_drug4+(AGE_50_drug4+9)^gamma_drug4)</f>
        <v>1</v>
      </c>
      <c r="L1299" s="264">
        <f t="shared" si="588"/>
        <v>1297</v>
      </c>
      <c r="M1299" s="264">
        <f t="shared" si="589"/>
        <v>-0.2117</v>
      </c>
      <c r="N1299" s="264">
        <f t="shared" si="590"/>
        <v>15.268350000000002</v>
      </c>
      <c r="O1299" s="264">
        <f t="shared" si="591"/>
        <v>0.12942000000000001</v>
      </c>
      <c r="P1299" s="264">
        <f t="shared" si="592"/>
        <v>10.4055</v>
      </c>
      <c r="Q1299" s="264">
        <f t="shared" si="593"/>
        <v>11.407499999999999</v>
      </c>
      <c r="R1299" s="264">
        <f t="shared" si="594"/>
        <v>12.045500000000001</v>
      </c>
      <c r="S1299" s="264">
        <f t="shared" si="595"/>
        <v>12.401</v>
      </c>
      <c r="T1299" s="264">
        <f t="shared" si="596"/>
        <v>12.974</v>
      </c>
      <c r="U1299" s="264">
        <f t="shared" si="597"/>
        <v>13.378499999999999</v>
      </c>
      <c r="V1299" s="264">
        <f t="shared" si="598"/>
        <v>14.004000000000001</v>
      </c>
      <c r="W1299" s="264">
        <f t="shared" si="599"/>
        <v>15.2685</v>
      </c>
      <c r="X1299" s="264">
        <f t="shared" si="600"/>
        <v>16.675000000000001</v>
      </c>
      <c r="Y1299" s="264">
        <f t="shared" si="601"/>
        <v>17.494500000000002</v>
      </c>
      <c r="Z1299" s="264">
        <f t="shared" si="602"/>
        <v>18.077999999999999</v>
      </c>
      <c r="AA1299" s="264">
        <f t="shared" si="603"/>
        <v>18.988500000000002</v>
      </c>
      <c r="AB1299" s="264">
        <f t="shared" si="604"/>
        <v>19.609000000000002</v>
      </c>
      <c r="AC1299" s="264">
        <f t="shared" si="605"/>
        <v>20.852</v>
      </c>
      <c r="AD1299" s="264">
        <f t="shared" si="606"/>
        <v>23.218499999999999</v>
      </c>
      <c r="AF1299" s="266">
        <v>1297</v>
      </c>
      <c r="AG1299" s="266">
        <v>-9.4299999999999995E-2</v>
      </c>
      <c r="AH1299" s="266">
        <v>15.450900000000001</v>
      </c>
      <c r="AI1299" s="266">
        <v>0.12457</v>
      </c>
      <c r="AJ1299" s="266">
        <v>10.586</v>
      </c>
      <c r="AK1299" s="266">
        <v>11.609</v>
      </c>
      <c r="AL1299" s="266">
        <v>12.255000000000001</v>
      </c>
      <c r="AM1299" s="266">
        <v>12.613</v>
      </c>
      <c r="AN1299" s="266">
        <v>13.186999999999999</v>
      </c>
      <c r="AO1299" s="266">
        <v>13.59</v>
      </c>
      <c r="AP1299" s="266">
        <v>14.21</v>
      </c>
      <c r="AQ1299" s="266">
        <v>15.451000000000001</v>
      </c>
      <c r="AR1299" s="266">
        <v>16.811</v>
      </c>
      <c r="AS1299" s="266">
        <v>17.594000000000001</v>
      </c>
      <c r="AT1299" s="266">
        <v>18.146999999999998</v>
      </c>
      <c r="AU1299" s="266">
        <v>19.003</v>
      </c>
      <c r="AV1299" s="266">
        <v>19.581</v>
      </c>
      <c r="AW1299" s="266">
        <v>20.728000000000002</v>
      </c>
      <c r="AX1299" s="266">
        <v>22.869</v>
      </c>
      <c r="BA1299" s="372">
        <v>1297</v>
      </c>
      <c r="BB1299" s="372">
        <v>-0.3291</v>
      </c>
      <c r="BC1299" s="372">
        <v>15.085800000000001</v>
      </c>
      <c r="BD1299" s="372">
        <v>0.13427</v>
      </c>
      <c r="BE1299" s="372">
        <v>10.225</v>
      </c>
      <c r="BF1299" s="372">
        <v>11.206</v>
      </c>
      <c r="BG1299" s="372">
        <v>11.836</v>
      </c>
      <c r="BH1299" s="372">
        <v>12.189</v>
      </c>
      <c r="BI1299" s="372">
        <v>12.760999999999999</v>
      </c>
      <c r="BJ1299" s="372">
        <v>13.167</v>
      </c>
      <c r="BK1299" s="372">
        <v>13.798</v>
      </c>
      <c r="BL1299" s="372">
        <v>15.086</v>
      </c>
      <c r="BM1299" s="372">
        <v>16.539000000000001</v>
      </c>
      <c r="BN1299" s="372">
        <v>17.395</v>
      </c>
      <c r="BO1299" s="372">
        <v>18.009</v>
      </c>
      <c r="BP1299" s="372">
        <v>18.974</v>
      </c>
      <c r="BQ1299" s="372">
        <v>19.637</v>
      </c>
      <c r="BR1299" s="372">
        <v>20.975999999999999</v>
      </c>
      <c r="BS1299" s="372">
        <v>23.568000000000001</v>
      </c>
    </row>
    <row r="1300" spans="1:71" x14ac:dyDescent="0.2">
      <c r="A1300" s="265">
        <f t="shared" si="607"/>
        <v>15.274000000000001</v>
      </c>
      <c r="B1300" s="265">
        <f t="shared" si="608"/>
        <v>14.009</v>
      </c>
      <c r="C1300" s="265">
        <f t="shared" si="585"/>
        <v>16.681000000000001</v>
      </c>
      <c r="D1300" s="265">
        <f t="shared" si="609"/>
        <v>1298</v>
      </c>
      <c r="E1300" s="373">
        <f t="shared" si="610"/>
        <v>42.644763860369608</v>
      </c>
      <c r="F1300" s="373">
        <f t="shared" si="611"/>
        <v>3.5537303216974676</v>
      </c>
      <c r="G1300" s="373">
        <f t="shared" si="612"/>
        <v>51.644763860369608</v>
      </c>
      <c r="H1300" s="374">
        <f t="shared" si="613"/>
        <v>0.99902257292584373</v>
      </c>
      <c r="I1300" s="374">
        <f t="shared" si="586"/>
        <v>0.98339249749417479</v>
      </c>
      <c r="J1300" s="374">
        <f t="shared" si="587"/>
        <v>0.98503249537277604</v>
      </c>
      <c r="K1300" s="265" cm="1">
        <f t="array" ref="K1300">$G1300^gamma_drug4/($G1300^gamma_drug4+(AGE_50_drug4+9)^gamma_drug4)</f>
        <v>1</v>
      </c>
      <c r="L1300" s="264">
        <f t="shared" si="588"/>
        <v>1298</v>
      </c>
      <c r="M1300" s="264">
        <f t="shared" si="589"/>
        <v>-0.21179999999999999</v>
      </c>
      <c r="N1300" s="264">
        <f t="shared" si="590"/>
        <v>15.274100000000001</v>
      </c>
      <c r="O1300" s="264">
        <f t="shared" si="591"/>
        <v>0.129445</v>
      </c>
      <c r="P1300" s="264">
        <f t="shared" si="592"/>
        <v>10.4085</v>
      </c>
      <c r="Q1300" s="264">
        <f t="shared" si="593"/>
        <v>11.411000000000001</v>
      </c>
      <c r="R1300" s="264">
        <f t="shared" si="594"/>
        <v>12.0495</v>
      </c>
      <c r="S1300" s="264">
        <f t="shared" si="595"/>
        <v>12.4055</v>
      </c>
      <c r="T1300" s="264">
        <f t="shared" si="596"/>
        <v>12.978000000000002</v>
      </c>
      <c r="U1300" s="264">
        <f t="shared" si="597"/>
        <v>13.382999999999999</v>
      </c>
      <c r="V1300" s="264">
        <f t="shared" si="598"/>
        <v>14.009</v>
      </c>
      <c r="W1300" s="264">
        <f t="shared" si="599"/>
        <v>15.274000000000001</v>
      </c>
      <c r="X1300" s="264">
        <f t="shared" si="600"/>
        <v>16.681000000000001</v>
      </c>
      <c r="Y1300" s="264">
        <f t="shared" si="601"/>
        <v>17.501999999999999</v>
      </c>
      <c r="Z1300" s="264">
        <f t="shared" si="602"/>
        <v>18.0855</v>
      </c>
      <c r="AA1300" s="264">
        <f t="shared" si="603"/>
        <v>18.996000000000002</v>
      </c>
      <c r="AB1300" s="264">
        <f t="shared" si="604"/>
        <v>19.6175</v>
      </c>
      <c r="AC1300" s="264">
        <f t="shared" si="605"/>
        <v>20.861499999999999</v>
      </c>
      <c r="AD1300" s="264">
        <f t="shared" si="606"/>
        <v>23.229500000000002</v>
      </c>
      <c r="AF1300" s="266">
        <v>1298</v>
      </c>
      <c r="AG1300" s="266">
        <v>-9.4399999999999998E-2</v>
      </c>
      <c r="AH1300" s="266">
        <v>15.4564</v>
      </c>
      <c r="AI1300" s="266">
        <v>0.12459000000000001</v>
      </c>
      <c r="AJ1300" s="266">
        <v>10.589</v>
      </c>
      <c r="AK1300" s="266">
        <v>11.612</v>
      </c>
      <c r="AL1300" s="266">
        <v>12.259</v>
      </c>
      <c r="AM1300" s="266">
        <v>12.617000000000001</v>
      </c>
      <c r="AN1300" s="266">
        <v>13.191000000000001</v>
      </c>
      <c r="AO1300" s="266">
        <v>13.595000000000001</v>
      </c>
      <c r="AP1300" s="266">
        <v>14.215</v>
      </c>
      <c r="AQ1300" s="266">
        <v>15.456</v>
      </c>
      <c r="AR1300" s="266">
        <v>16.817</v>
      </c>
      <c r="AS1300" s="266">
        <v>17.600999999999999</v>
      </c>
      <c r="AT1300" s="266">
        <v>18.154</v>
      </c>
      <c r="AU1300" s="266">
        <v>19.010000000000002</v>
      </c>
      <c r="AV1300" s="266">
        <v>19.588999999999999</v>
      </c>
      <c r="AW1300" s="266">
        <v>20.736999999999998</v>
      </c>
      <c r="AX1300" s="266">
        <v>22.879000000000001</v>
      </c>
      <c r="BA1300" s="372">
        <v>1298</v>
      </c>
      <c r="BB1300" s="372">
        <v>-0.32919999999999999</v>
      </c>
      <c r="BC1300" s="372">
        <v>15.091799999999999</v>
      </c>
      <c r="BD1300" s="372">
        <v>0.1343</v>
      </c>
      <c r="BE1300" s="372">
        <v>10.228</v>
      </c>
      <c r="BF1300" s="372">
        <v>11.21</v>
      </c>
      <c r="BG1300" s="372">
        <v>11.84</v>
      </c>
      <c r="BH1300" s="372">
        <v>12.194000000000001</v>
      </c>
      <c r="BI1300" s="372">
        <v>12.765000000000001</v>
      </c>
      <c r="BJ1300" s="372">
        <v>13.170999999999999</v>
      </c>
      <c r="BK1300" s="372">
        <v>13.803000000000001</v>
      </c>
      <c r="BL1300" s="372">
        <v>15.092000000000001</v>
      </c>
      <c r="BM1300" s="372">
        <v>16.545000000000002</v>
      </c>
      <c r="BN1300" s="372">
        <v>17.402999999999999</v>
      </c>
      <c r="BO1300" s="372">
        <v>18.016999999999999</v>
      </c>
      <c r="BP1300" s="372">
        <v>18.981999999999999</v>
      </c>
      <c r="BQ1300" s="372">
        <v>19.646000000000001</v>
      </c>
      <c r="BR1300" s="372">
        <v>20.986000000000001</v>
      </c>
      <c r="BS1300" s="372">
        <v>23.58</v>
      </c>
    </row>
    <row r="1301" spans="1:71" x14ac:dyDescent="0.2">
      <c r="A1301" s="265">
        <f t="shared" si="607"/>
        <v>15.280000000000001</v>
      </c>
      <c r="B1301" s="265">
        <f t="shared" si="608"/>
        <v>14.013999999999999</v>
      </c>
      <c r="C1301" s="265">
        <f t="shared" si="585"/>
        <v>16.688000000000002</v>
      </c>
      <c r="D1301" s="265">
        <f t="shared" si="609"/>
        <v>1299</v>
      </c>
      <c r="E1301" s="373">
        <f t="shared" si="610"/>
        <v>42.677618069815196</v>
      </c>
      <c r="F1301" s="373">
        <f t="shared" si="611"/>
        <v>3.5564681724845997</v>
      </c>
      <c r="G1301" s="373">
        <f t="shared" si="612"/>
        <v>51.677618069815196</v>
      </c>
      <c r="H1301" s="374">
        <f t="shared" si="613"/>
        <v>0.99902527051705936</v>
      </c>
      <c r="I1301" s="374">
        <f t="shared" si="586"/>
        <v>0.98342383479874951</v>
      </c>
      <c r="J1301" s="374">
        <f t="shared" si="587"/>
        <v>0.98505685393601472</v>
      </c>
      <c r="K1301" s="265" cm="1">
        <f t="array" ref="K1301">$G1301^gamma_drug4/($G1301^gamma_drug4+(AGE_50_drug4+9)^gamma_drug4)</f>
        <v>1</v>
      </c>
      <c r="L1301" s="264">
        <f t="shared" si="588"/>
        <v>1299</v>
      </c>
      <c r="M1301" s="264">
        <f t="shared" si="589"/>
        <v>-0.21184999999999998</v>
      </c>
      <c r="N1301" s="264">
        <f t="shared" si="590"/>
        <v>15.2799</v>
      </c>
      <c r="O1301" s="264">
        <f t="shared" si="591"/>
        <v>0.12947</v>
      </c>
      <c r="P1301" s="264">
        <f t="shared" si="592"/>
        <v>10.4115</v>
      </c>
      <c r="Q1301" s="264">
        <f t="shared" si="593"/>
        <v>11.4145</v>
      </c>
      <c r="R1301" s="264">
        <f t="shared" si="594"/>
        <v>12.054</v>
      </c>
      <c r="S1301" s="264">
        <f t="shared" si="595"/>
        <v>12.409500000000001</v>
      </c>
      <c r="T1301" s="264">
        <f t="shared" si="596"/>
        <v>12.983000000000001</v>
      </c>
      <c r="U1301" s="264">
        <f t="shared" si="597"/>
        <v>13.387499999999999</v>
      </c>
      <c r="V1301" s="264">
        <f t="shared" si="598"/>
        <v>14.013999999999999</v>
      </c>
      <c r="W1301" s="264">
        <f t="shared" si="599"/>
        <v>15.280000000000001</v>
      </c>
      <c r="X1301" s="264">
        <f t="shared" si="600"/>
        <v>16.688000000000002</v>
      </c>
      <c r="Y1301" s="264">
        <f t="shared" si="601"/>
        <v>17.508499999999998</v>
      </c>
      <c r="Z1301" s="264">
        <f t="shared" si="602"/>
        <v>18.093</v>
      </c>
      <c r="AA1301" s="264">
        <f t="shared" si="603"/>
        <v>19.003999999999998</v>
      </c>
      <c r="AB1301" s="264">
        <f t="shared" si="604"/>
        <v>19.626000000000001</v>
      </c>
      <c r="AC1301" s="264">
        <f t="shared" si="605"/>
        <v>20.8705</v>
      </c>
      <c r="AD1301" s="264">
        <f t="shared" si="606"/>
        <v>23.240000000000002</v>
      </c>
      <c r="AF1301" s="266">
        <v>1299</v>
      </c>
      <c r="AG1301" s="266">
        <v>-9.4500000000000001E-2</v>
      </c>
      <c r="AH1301" s="266">
        <v>15.4619</v>
      </c>
      <c r="AI1301" s="266">
        <v>0.12461</v>
      </c>
      <c r="AJ1301" s="266">
        <v>10.592000000000001</v>
      </c>
      <c r="AK1301" s="266">
        <v>11.616</v>
      </c>
      <c r="AL1301" s="266">
        <v>12.263</v>
      </c>
      <c r="AM1301" s="266">
        <v>12.621</v>
      </c>
      <c r="AN1301" s="266">
        <v>13.196</v>
      </c>
      <c r="AO1301" s="266">
        <v>13.599</v>
      </c>
      <c r="AP1301" s="266">
        <v>14.22</v>
      </c>
      <c r="AQ1301" s="266">
        <v>15.462</v>
      </c>
      <c r="AR1301" s="266">
        <v>16.823</v>
      </c>
      <c r="AS1301" s="266">
        <v>17.606999999999999</v>
      </c>
      <c r="AT1301" s="266">
        <v>18.161000000000001</v>
      </c>
      <c r="AU1301" s="266">
        <v>19.016999999999999</v>
      </c>
      <c r="AV1301" s="266">
        <v>19.597000000000001</v>
      </c>
      <c r="AW1301" s="266">
        <v>20.745000000000001</v>
      </c>
      <c r="AX1301" s="266">
        <v>22.888000000000002</v>
      </c>
      <c r="BA1301" s="372">
        <v>1299</v>
      </c>
      <c r="BB1301" s="372">
        <v>-0.32919999999999999</v>
      </c>
      <c r="BC1301" s="372">
        <v>15.097899999999999</v>
      </c>
      <c r="BD1301" s="372">
        <v>0.13433</v>
      </c>
      <c r="BE1301" s="372">
        <v>10.231</v>
      </c>
      <c r="BF1301" s="372">
        <v>11.212999999999999</v>
      </c>
      <c r="BG1301" s="372">
        <v>11.845000000000001</v>
      </c>
      <c r="BH1301" s="372">
        <v>12.198</v>
      </c>
      <c r="BI1301" s="372">
        <v>12.77</v>
      </c>
      <c r="BJ1301" s="372">
        <v>13.176</v>
      </c>
      <c r="BK1301" s="372">
        <v>13.808</v>
      </c>
      <c r="BL1301" s="372">
        <v>15.098000000000001</v>
      </c>
      <c r="BM1301" s="372">
        <v>16.553000000000001</v>
      </c>
      <c r="BN1301" s="372">
        <v>17.41</v>
      </c>
      <c r="BO1301" s="372">
        <v>18.024999999999999</v>
      </c>
      <c r="BP1301" s="372">
        <v>18.991</v>
      </c>
      <c r="BQ1301" s="372">
        <v>19.655000000000001</v>
      </c>
      <c r="BR1301" s="372">
        <v>20.995999999999999</v>
      </c>
      <c r="BS1301" s="372">
        <v>23.591999999999999</v>
      </c>
    </row>
    <row r="1302" spans="1:71" x14ac:dyDescent="0.2">
      <c r="A1302" s="265">
        <f t="shared" si="607"/>
        <v>15.285499999999999</v>
      </c>
      <c r="B1302" s="265">
        <f t="shared" si="608"/>
        <v>14.019500000000001</v>
      </c>
      <c r="C1302" s="265">
        <f t="shared" si="585"/>
        <v>16.694000000000003</v>
      </c>
      <c r="D1302" s="265">
        <f t="shared" si="609"/>
        <v>1300</v>
      </c>
      <c r="E1302" s="373">
        <f t="shared" si="610"/>
        <v>42.710472279260777</v>
      </c>
      <c r="F1302" s="373">
        <f t="shared" si="611"/>
        <v>3.5592060232717317</v>
      </c>
      <c r="G1302" s="373">
        <f t="shared" si="612"/>
        <v>51.710472279260777</v>
      </c>
      <c r="H1302" s="374">
        <f t="shared" si="613"/>
        <v>0.99902795896309138</v>
      </c>
      <c r="I1302" s="374">
        <f t="shared" si="586"/>
        <v>0.98345509410559107</v>
      </c>
      <c r="J1302" s="374">
        <f t="shared" si="587"/>
        <v>0.98508115801388241</v>
      </c>
      <c r="K1302" s="265" cm="1">
        <f t="array" ref="K1302">$G1302^gamma_drug4/($G1302^gamma_drug4+(AGE_50_drug4+9)^gamma_drug4)</f>
        <v>1</v>
      </c>
      <c r="L1302" s="264">
        <f t="shared" si="588"/>
        <v>1300</v>
      </c>
      <c r="M1302" s="264">
        <f t="shared" si="589"/>
        <v>-0.21195</v>
      </c>
      <c r="N1302" s="264">
        <f t="shared" si="590"/>
        <v>15.28565</v>
      </c>
      <c r="O1302" s="264">
        <f t="shared" si="591"/>
        <v>0.12948999999999999</v>
      </c>
      <c r="P1302" s="264">
        <f t="shared" si="592"/>
        <v>10.4155</v>
      </c>
      <c r="Q1302" s="264">
        <f t="shared" si="593"/>
        <v>11.4185</v>
      </c>
      <c r="R1302" s="264">
        <f t="shared" si="594"/>
        <v>12.058</v>
      </c>
      <c r="S1302" s="264">
        <f t="shared" si="595"/>
        <v>12.413499999999999</v>
      </c>
      <c r="T1302" s="264">
        <f t="shared" si="596"/>
        <v>12.987500000000001</v>
      </c>
      <c r="U1302" s="264">
        <f t="shared" si="597"/>
        <v>13.392499999999998</v>
      </c>
      <c r="V1302" s="264">
        <f t="shared" si="598"/>
        <v>14.019500000000001</v>
      </c>
      <c r="W1302" s="264">
        <f t="shared" si="599"/>
        <v>15.285499999999999</v>
      </c>
      <c r="X1302" s="264">
        <f t="shared" si="600"/>
        <v>16.694000000000003</v>
      </c>
      <c r="Y1302" s="264">
        <f t="shared" si="601"/>
        <v>17.515999999999998</v>
      </c>
      <c r="Z1302" s="264">
        <f t="shared" si="602"/>
        <v>18.1005</v>
      </c>
      <c r="AA1302" s="264">
        <f t="shared" si="603"/>
        <v>19.012</v>
      </c>
      <c r="AB1302" s="264">
        <f t="shared" si="604"/>
        <v>19.634</v>
      </c>
      <c r="AC1302" s="264">
        <f t="shared" si="605"/>
        <v>20.8795</v>
      </c>
      <c r="AD1302" s="264">
        <f t="shared" si="606"/>
        <v>23.250999999999998</v>
      </c>
      <c r="AF1302" s="266">
        <v>1300</v>
      </c>
      <c r="AG1302" s="266">
        <v>-9.4600000000000004E-2</v>
      </c>
      <c r="AH1302" s="266">
        <v>15.4674</v>
      </c>
      <c r="AI1302" s="266">
        <v>0.12461999999999999</v>
      </c>
      <c r="AJ1302" s="266">
        <v>10.596</v>
      </c>
      <c r="AK1302" s="266">
        <v>11.62</v>
      </c>
      <c r="AL1302" s="266">
        <v>12.266999999999999</v>
      </c>
      <c r="AM1302" s="266">
        <v>12.625</v>
      </c>
      <c r="AN1302" s="266">
        <v>13.2</v>
      </c>
      <c r="AO1302" s="266">
        <v>13.603999999999999</v>
      </c>
      <c r="AP1302" s="266">
        <v>14.225</v>
      </c>
      <c r="AQ1302" s="266">
        <v>15.467000000000001</v>
      </c>
      <c r="AR1302" s="266">
        <v>16.829000000000001</v>
      </c>
      <c r="AS1302" s="266">
        <v>17.614000000000001</v>
      </c>
      <c r="AT1302" s="266">
        <v>18.167999999999999</v>
      </c>
      <c r="AU1302" s="266">
        <v>19.024999999999999</v>
      </c>
      <c r="AV1302" s="266">
        <v>19.603999999999999</v>
      </c>
      <c r="AW1302" s="266">
        <v>20.753</v>
      </c>
      <c r="AX1302" s="266">
        <v>22.898</v>
      </c>
      <c r="BA1302" s="372">
        <v>1300</v>
      </c>
      <c r="BB1302" s="372">
        <v>-0.32929999999999998</v>
      </c>
      <c r="BC1302" s="372">
        <v>15.103899999999999</v>
      </c>
      <c r="BD1302" s="372">
        <v>0.13436000000000001</v>
      </c>
      <c r="BE1302" s="372">
        <v>10.234999999999999</v>
      </c>
      <c r="BF1302" s="372">
        <v>11.217000000000001</v>
      </c>
      <c r="BG1302" s="372">
        <v>11.849</v>
      </c>
      <c r="BH1302" s="372">
        <v>12.202</v>
      </c>
      <c r="BI1302" s="372">
        <v>12.775</v>
      </c>
      <c r="BJ1302" s="372">
        <v>13.180999999999999</v>
      </c>
      <c r="BK1302" s="372">
        <v>13.814</v>
      </c>
      <c r="BL1302" s="372">
        <v>15.103999999999999</v>
      </c>
      <c r="BM1302" s="372">
        <v>16.559000000000001</v>
      </c>
      <c r="BN1302" s="372">
        <v>17.417999999999999</v>
      </c>
      <c r="BO1302" s="372">
        <v>18.033000000000001</v>
      </c>
      <c r="BP1302" s="372">
        <v>18.998999999999999</v>
      </c>
      <c r="BQ1302" s="372">
        <v>19.664000000000001</v>
      </c>
      <c r="BR1302" s="372">
        <v>21.006</v>
      </c>
      <c r="BS1302" s="372">
        <v>23.603999999999999</v>
      </c>
    </row>
    <row r="1303" spans="1:71" x14ac:dyDescent="0.2">
      <c r="A1303" s="265">
        <f t="shared" si="607"/>
        <v>15.291499999999999</v>
      </c>
      <c r="B1303" s="265">
        <f t="shared" si="608"/>
        <v>14.0245</v>
      </c>
      <c r="C1303" s="265">
        <f t="shared" si="585"/>
        <v>16.701000000000001</v>
      </c>
      <c r="D1303" s="265">
        <f t="shared" si="609"/>
        <v>1301</v>
      </c>
      <c r="E1303" s="373">
        <f t="shared" si="610"/>
        <v>42.743326488706366</v>
      </c>
      <c r="F1303" s="373">
        <f t="shared" si="611"/>
        <v>3.5619438740588638</v>
      </c>
      <c r="G1303" s="373">
        <f t="shared" si="612"/>
        <v>51.743326488706366</v>
      </c>
      <c r="H1303" s="374">
        <f t="shared" si="613"/>
        <v>0.99903063830068428</v>
      </c>
      <c r="I1303" s="374">
        <f t="shared" si="586"/>
        <v>0.98348627565446445</v>
      </c>
      <c r="J1303" s="374">
        <f t="shared" si="587"/>
        <v>0.98510540776080657</v>
      </c>
      <c r="K1303" s="265" cm="1">
        <f t="array" ref="K1303">$G1303^gamma_drug4/($G1303^gamma_drug4+(AGE_50_drug4+9)^gamma_drug4)</f>
        <v>1</v>
      </c>
      <c r="L1303" s="264">
        <f t="shared" si="588"/>
        <v>1301</v>
      </c>
      <c r="M1303" s="264">
        <f t="shared" si="589"/>
        <v>-0.21204999999999999</v>
      </c>
      <c r="N1303" s="264">
        <f t="shared" si="590"/>
        <v>15.291449999999999</v>
      </c>
      <c r="O1303" s="264">
        <f t="shared" si="591"/>
        <v>0.12951000000000001</v>
      </c>
      <c r="P1303" s="264">
        <f t="shared" si="592"/>
        <v>10.4185</v>
      </c>
      <c r="Q1303" s="264">
        <f t="shared" si="593"/>
        <v>11.422499999999999</v>
      </c>
      <c r="R1303" s="264">
        <f t="shared" si="594"/>
        <v>12.062000000000001</v>
      </c>
      <c r="S1303" s="264">
        <f t="shared" si="595"/>
        <v>12.418500000000002</v>
      </c>
      <c r="T1303" s="264">
        <f t="shared" si="596"/>
        <v>12.992000000000001</v>
      </c>
      <c r="U1303" s="264">
        <f t="shared" si="597"/>
        <v>13.397</v>
      </c>
      <c r="V1303" s="264">
        <f t="shared" si="598"/>
        <v>14.0245</v>
      </c>
      <c r="W1303" s="264">
        <f t="shared" si="599"/>
        <v>15.291499999999999</v>
      </c>
      <c r="X1303" s="264">
        <f t="shared" si="600"/>
        <v>16.701000000000001</v>
      </c>
      <c r="Y1303" s="264">
        <f t="shared" si="601"/>
        <v>17.523</v>
      </c>
      <c r="Z1303" s="264">
        <f t="shared" si="602"/>
        <v>18.108000000000001</v>
      </c>
      <c r="AA1303" s="264">
        <f t="shared" si="603"/>
        <v>19.02</v>
      </c>
      <c r="AB1303" s="264">
        <f t="shared" si="604"/>
        <v>19.642499999999998</v>
      </c>
      <c r="AC1303" s="264">
        <f t="shared" si="605"/>
        <v>20.888500000000001</v>
      </c>
      <c r="AD1303" s="264">
        <f t="shared" si="606"/>
        <v>23.261499999999998</v>
      </c>
      <c r="AF1303" s="266">
        <v>1301</v>
      </c>
      <c r="AG1303" s="266">
        <v>-9.4799999999999995E-2</v>
      </c>
      <c r="AH1303" s="266">
        <v>15.472899999999999</v>
      </c>
      <c r="AI1303" s="266">
        <v>0.12464</v>
      </c>
      <c r="AJ1303" s="266">
        <v>10.599</v>
      </c>
      <c r="AK1303" s="266">
        <v>11.624000000000001</v>
      </c>
      <c r="AL1303" s="266">
        <v>12.271000000000001</v>
      </c>
      <c r="AM1303" s="266">
        <v>12.63</v>
      </c>
      <c r="AN1303" s="266">
        <v>13.204000000000001</v>
      </c>
      <c r="AO1303" s="266">
        <v>13.608000000000001</v>
      </c>
      <c r="AP1303" s="266">
        <v>14.23</v>
      </c>
      <c r="AQ1303" s="266">
        <v>15.473000000000001</v>
      </c>
      <c r="AR1303" s="266">
        <v>16.835999999999999</v>
      </c>
      <c r="AS1303" s="266">
        <v>17.620999999999999</v>
      </c>
      <c r="AT1303" s="266">
        <v>18.175000000000001</v>
      </c>
      <c r="AU1303" s="266">
        <v>19.032</v>
      </c>
      <c r="AV1303" s="266">
        <v>19.611999999999998</v>
      </c>
      <c r="AW1303" s="266">
        <v>20.762</v>
      </c>
      <c r="AX1303" s="266">
        <v>22.908000000000001</v>
      </c>
      <c r="BA1303" s="372">
        <v>1301</v>
      </c>
      <c r="BB1303" s="372">
        <v>-0.32929999999999998</v>
      </c>
      <c r="BC1303" s="372">
        <v>15.11</v>
      </c>
      <c r="BD1303" s="372">
        <v>0.13438</v>
      </c>
      <c r="BE1303" s="372">
        <v>10.238</v>
      </c>
      <c r="BF1303" s="372">
        <v>11.221</v>
      </c>
      <c r="BG1303" s="372">
        <v>11.853</v>
      </c>
      <c r="BH1303" s="372">
        <v>12.207000000000001</v>
      </c>
      <c r="BI1303" s="372">
        <v>12.78</v>
      </c>
      <c r="BJ1303" s="372">
        <v>13.186</v>
      </c>
      <c r="BK1303" s="372">
        <v>13.819000000000001</v>
      </c>
      <c r="BL1303" s="372">
        <v>15.11</v>
      </c>
      <c r="BM1303" s="372">
        <v>16.565999999999999</v>
      </c>
      <c r="BN1303" s="372">
        <v>17.425000000000001</v>
      </c>
      <c r="BO1303" s="372">
        <v>18.041</v>
      </c>
      <c r="BP1303" s="372">
        <v>19.007999999999999</v>
      </c>
      <c r="BQ1303" s="372">
        <v>19.672999999999998</v>
      </c>
      <c r="BR1303" s="372">
        <v>21.015000000000001</v>
      </c>
      <c r="BS1303" s="372">
        <v>23.614999999999998</v>
      </c>
    </row>
    <row r="1304" spans="1:71" x14ac:dyDescent="0.2">
      <c r="A1304" s="265">
        <f t="shared" si="607"/>
        <v>15.297000000000001</v>
      </c>
      <c r="B1304" s="265">
        <f t="shared" si="608"/>
        <v>14.029499999999999</v>
      </c>
      <c r="C1304" s="265">
        <f t="shared" si="585"/>
        <v>16.7075</v>
      </c>
      <c r="D1304" s="265">
        <f t="shared" si="609"/>
        <v>1302</v>
      </c>
      <c r="E1304" s="373">
        <f t="shared" si="610"/>
        <v>42.776180698151954</v>
      </c>
      <c r="F1304" s="373">
        <f t="shared" si="611"/>
        <v>3.5646817248459959</v>
      </c>
      <c r="G1304" s="373">
        <f t="shared" si="612"/>
        <v>51.776180698151954</v>
      </c>
      <c r="H1304" s="374">
        <f t="shared" si="613"/>
        <v>0.99903330856641182</v>
      </c>
      <c r="I1304" s="374">
        <f t="shared" si="586"/>
        <v>0.98351737968426201</v>
      </c>
      <c r="J1304" s="374">
        <f t="shared" si="587"/>
        <v>0.98512960333068655</v>
      </c>
      <c r="K1304" s="265" cm="1">
        <f t="array" ref="K1304">$G1304^gamma_drug4/($G1304^gamma_drug4+(AGE_50_drug4+9)^gamma_drug4)</f>
        <v>1</v>
      </c>
      <c r="L1304" s="264">
        <f t="shared" si="588"/>
        <v>1302</v>
      </c>
      <c r="M1304" s="264">
        <f t="shared" si="589"/>
        <v>-0.21209999999999998</v>
      </c>
      <c r="N1304" s="264">
        <f t="shared" si="590"/>
        <v>15.29725</v>
      </c>
      <c r="O1304" s="264">
        <f t="shared" si="591"/>
        <v>0.12953500000000001</v>
      </c>
      <c r="P1304" s="264">
        <f t="shared" si="592"/>
        <v>10.422499999999999</v>
      </c>
      <c r="Q1304" s="264">
        <f t="shared" si="593"/>
        <v>11.426</v>
      </c>
      <c r="R1304" s="264">
        <f t="shared" si="594"/>
        <v>12.065999999999999</v>
      </c>
      <c r="S1304" s="264">
        <f t="shared" si="595"/>
        <v>12.422499999999999</v>
      </c>
      <c r="T1304" s="264">
        <f t="shared" si="596"/>
        <v>12.996500000000001</v>
      </c>
      <c r="U1304" s="264">
        <f t="shared" si="597"/>
        <v>13.402000000000001</v>
      </c>
      <c r="V1304" s="264">
        <f t="shared" si="598"/>
        <v>14.029499999999999</v>
      </c>
      <c r="W1304" s="264">
        <f t="shared" si="599"/>
        <v>15.297000000000001</v>
      </c>
      <c r="X1304" s="264">
        <f t="shared" si="600"/>
        <v>16.7075</v>
      </c>
      <c r="Y1304" s="264">
        <f t="shared" si="601"/>
        <v>17.53</v>
      </c>
      <c r="Z1304" s="264">
        <f t="shared" si="602"/>
        <v>18.115499999999997</v>
      </c>
      <c r="AA1304" s="264">
        <f t="shared" si="603"/>
        <v>19.0275</v>
      </c>
      <c r="AB1304" s="264">
        <f t="shared" si="604"/>
        <v>19.651</v>
      </c>
      <c r="AC1304" s="264">
        <f t="shared" si="605"/>
        <v>20.898</v>
      </c>
      <c r="AD1304" s="264">
        <f t="shared" si="606"/>
        <v>23.272500000000001</v>
      </c>
      <c r="AF1304" s="266">
        <v>1302</v>
      </c>
      <c r="AG1304" s="266">
        <v>-9.4899999999999998E-2</v>
      </c>
      <c r="AH1304" s="266">
        <v>15.478400000000001</v>
      </c>
      <c r="AI1304" s="266">
        <v>0.12466000000000001</v>
      </c>
      <c r="AJ1304" s="266">
        <v>10.603</v>
      </c>
      <c r="AK1304" s="266">
        <v>11.627000000000001</v>
      </c>
      <c r="AL1304" s="266">
        <v>12.275</v>
      </c>
      <c r="AM1304" s="266">
        <v>12.634</v>
      </c>
      <c r="AN1304" s="266">
        <v>13.209</v>
      </c>
      <c r="AO1304" s="266">
        <v>13.613</v>
      </c>
      <c r="AP1304" s="266">
        <v>14.234999999999999</v>
      </c>
      <c r="AQ1304" s="266">
        <v>15.478</v>
      </c>
      <c r="AR1304" s="266">
        <v>16.841999999999999</v>
      </c>
      <c r="AS1304" s="266">
        <v>17.626999999999999</v>
      </c>
      <c r="AT1304" s="266">
        <v>18.181999999999999</v>
      </c>
      <c r="AU1304" s="266">
        <v>19.039000000000001</v>
      </c>
      <c r="AV1304" s="266">
        <v>19.62</v>
      </c>
      <c r="AW1304" s="266">
        <v>20.77</v>
      </c>
      <c r="AX1304" s="266">
        <v>22.917000000000002</v>
      </c>
      <c r="BA1304" s="372">
        <v>1302</v>
      </c>
      <c r="BB1304" s="372">
        <v>-0.32929999999999998</v>
      </c>
      <c r="BC1304" s="372">
        <v>15.116099999999999</v>
      </c>
      <c r="BD1304" s="372">
        <v>0.13441</v>
      </c>
      <c r="BE1304" s="372">
        <v>10.242000000000001</v>
      </c>
      <c r="BF1304" s="372">
        <v>11.225</v>
      </c>
      <c r="BG1304" s="372">
        <v>11.856999999999999</v>
      </c>
      <c r="BH1304" s="372">
        <v>12.211</v>
      </c>
      <c r="BI1304" s="372">
        <v>12.784000000000001</v>
      </c>
      <c r="BJ1304" s="372">
        <v>13.191000000000001</v>
      </c>
      <c r="BK1304" s="372">
        <v>13.824</v>
      </c>
      <c r="BL1304" s="372">
        <v>15.116</v>
      </c>
      <c r="BM1304" s="372">
        <v>16.573</v>
      </c>
      <c r="BN1304" s="372">
        <v>17.433</v>
      </c>
      <c r="BO1304" s="372">
        <v>18.048999999999999</v>
      </c>
      <c r="BP1304" s="372">
        <v>19.015999999999998</v>
      </c>
      <c r="BQ1304" s="372">
        <v>19.681999999999999</v>
      </c>
      <c r="BR1304" s="372">
        <v>21.026</v>
      </c>
      <c r="BS1304" s="372">
        <v>23.628</v>
      </c>
    </row>
    <row r="1305" spans="1:71" x14ac:dyDescent="0.2">
      <c r="A1305" s="265">
        <f t="shared" si="607"/>
        <v>15.303000000000001</v>
      </c>
      <c r="B1305" s="265">
        <f t="shared" si="608"/>
        <v>14.035</v>
      </c>
      <c r="C1305" s="265">
        <f t="shared" si="585"/>
        <v>16.713999999999999</v>
      </c>
      <c r="D1305" s="265">
        <f t="shared" si="609"/>
        <v>1303</v>
      </c>
      <c r="E1305" s="373">
        <f t="shared" si="610"/>
        <v>42.809034907597535</v>
      </c>
      <c r="F1305" s="373">
        <f t="shared" si="611"/>
        <v>3.5674195756331279</v>
      </c>
      <c r="G1305" s="373">
        <f t="shared" si="612"/>
        <v>51.809034907597535</v>
      </c>
      <c r="H1305" s="374">
        <f t="shared" si="613"/>
        <v>0.9990359697966783</v>
      </c>
      <c r="I1305" s="374">
        <f t="shared" si="586"/>
        <v>0.98354840643300778</v>
      </c>
      <c r="J1305" s="374">
        <f t="shared" si="587"/>
        <v>0.98515374487689578</v>
      </c>
      <c r="K1305" s="265" cm="1">
        <f t="array" ref="K1305">$G1305^gamma_drug4/($G1305^gamma_drug4+(AGE_50_drug4+9)^gamma_drug4)</f>
        <v>1</v>
      </c>
      <c r="L1305" s="264">
        <f t="shared" si="588"/>
        <v>1303</v>
      </c>
      <c r="M1305" s="264">
        <f t="shared" si="589"/>
        <v>-0.2122</v>
      </c>
      <c r="N1305" s="264">
        <f t="shared" si="590"/>
        <v>15.303000000000001</v>
      </c>
      <c r="O1305" s="264">
        <f t="shared" si="591"/>
        <v>0.129555</v>
      </c>
      <c r="P1305" s="264">
        <f t="shared" si="592"/>
        <v>10.4255</v>
      </c>
      <c r="Q1305" s="264">
        <f t="shared" si="593"/>
        <v>11.43</v>
      </c>
      <c r="R1305" s="264">
        <f t="shared" si="594"/>
        <v>12.07</v>
      </c>
      <c r="S1305" s="264">
        <f t="shared" si="595"/>
        <v>12.427</v>
      </c>
      <c r="T1305" s="264">
        <f t="shared" si="596"/>
        <v>13.000999999999999</v>
      </c>
      <c r="U1305" s="264">
        <f t="shared" si="597"/>
        <v>13.407</v>
      </c>
      <c r="V1305" s="264">
        <f t="shared" si="598"/>
        <v>14.035</v>
      </c>
      <c r="W1305" s="264">
        <f t="shared" si="599"/>
        <v>15.303000000000001</v>
      </c>
      <c r="X1305" s="264">
        <f t="shared" si="600"/>
        <v>16.713999999999999</v>
      </c>
      <c r="Y1305" s="264">
        <f t="shared" si="601"/>
        <v>17.536999999999999</v>
      </c>
      <c r="Z1305" s="264">
        <f t="shared" si="602"/>
        <v>18.122999999999998</v>
      </c>
      <c r="AA1305" s="264">
        <f t="shared" si="603"/>
        <v>19.036000000000001</v>
      </c>
      <c r="AB1305" s="264">
        <f t="shared" si="604"/>
        <v>19.658999999999999</v>
      </c>
      <c r="AC1305" s="264">
        <f t="shared" si="605"/>
        <v>20.907</v>
      </c>
      <c r="AD1305" s="264">
        <f t="shared" si="606"/>
        <v>23.283000000000001</v>
      </c>
      <c r="AF1305" s="266">
        <v>1303</v>
      </c>
      <c r="AG1305" s="266">
        <v>-9.5000000000000001E-2</v>
      </c>
      <c r="AH1305" s="266">
        <v>15.4839</v>
      </c>
      <c r="AI1305" s="266">
        <v>0.12467</v>
      </c>
      <c r="AJ1305" s="266">
        <v>10.606</v>
      </c>
      <c r="AK1305" s="266">
        <v>11.631</v>
      </c>
      <c r="AL1305" s="266">
        <v>12.279</v>
      </c>
      <c r="AM1305" s="266">
        <v>12.638</v>
      </c>
      <c r="AN1305" s="266">
        <v>13.212999999999999</v>
      </c>
      <c r="AO1305" s="266">
        <v>13.618</v>
      </c>
      <c r="AP1305" s="266">
        <v>14.24</v>
      </c>
      <c r="AQ1305" s="266">
        <v>15.484</v>
      </c>
      <c r="AR1305" s="266">
        <v>16.847999999999999</v>
      </c>
      <c r="AS1305" s="266">
        <v>17.634</v>
      </c>
      <c r="AT1305" s="266">
        <v>18.189</v>
      </c>
      <c r="AU1305" s="266">
        <v>19.047000000000001</v>
      </c>
      <c r="AV1305" s="266">
        <v>19.626999999999999</v>
      </c>
      <c r="AW1305" s="266">
        <v>20.777999999999999</v>
      </c>
      <c r="AX1305" s="266">
        <v>22.925999999999998</v>
      </c>
      <c r="BA1305" s="372">
        <v>1303</v>
      </c>
      <c r="BB1305" s="372">
        <v>-0.32940000000000003</v>
      </c>
      <c r="BC1305" s="372">
        <v>15.1221</v>
      </c>
      <c r="BD1305" s="372">
        <v>0.13444</v>
      </c>
      <c r="BE1305" s="372">
        <v>10.244999999999999</v>
      </c>
      <c r="BF1305" s="372">
        <v>11.228999999999999</v>
      </c>
      <c r="BG1305" s="372">
        <v>11.861000000000001</v>
      </c>
      <c r="BH1305" s="372">
        <v>12.215999999999999</v>
      </c>
      <c r="BI1305" s="372">
        <v>12.789</v>
      </c>
      <c r="BJ1305" s="372">
        <v>13.196</v>
      </c>
      <c r="BK1305" s="372">
        <v>13.83</v>
      </c>
      <c r="BL1305" s="372">
        <v>15.122</v>
      </c>
      <c r="BM1305" s="372">
        <v>16.579999999999998</v>
      </c>
      <c r="BN1305" s="372">
        <v>17.440000000000001</v>
      </c>
      <c r="BO1305" s="372">
        <v>18.056999999999999</v>
      </c>
      <c r="BP1305" s="372">
        <v>19.024999999999999</v>
      </c>
      <c r="BQ1305" s="372">
        <v>19.690999999999999</v>
      </c>
      <c r="BR1305" s="372">
        <v>21.036000000000001</v>
      </c>
      <c r="BS1305" s="372">
        <v>23.64</v>
      </c>
    </row>
    <row r="1306" spans="1:71" x14ac:dyDescent="0.2">
      <c r="A1306" s="265">
        <f t="shared" si="607"/>
        <v>15.3085</v>
      </c>
      <c r="B1306" s="265">
        <f t="shared" si="608"/>
        <v>14.04</v>
      </c>
      <c r="C1306" s="265">
        <f t="shared" si="585"/>
        <v>16.720500000000001</v>
      </c>
      <c r="D1306" s="265">
        <f t="shared" si="609"/>
        <v>1304</v>
      </c>
      <c r="E1306" s="373">
        <f t="shared" si="610"/>
        <v>42.841889117043124</v>
      </c>
      <c r="F1306" s="373">
        <f t="shared" si="611"/>
        <v>3.57015742642026</v>
      </c>
      <c r="G1306" s="373">
        <f t="shared" si="612"/>
        <v>51.841889117043124</v>
      </c>
      <c r="H1306" s="374">
        <f t="shared" si="613"/>
        <v>0.99903862202771887</v>
      </c>
      <c r="I1306" s="374">
        <f t="shared" si="586"/>
        <v>0.98357935613786074</v>
      </c>
      <c r="J1306" s="374">
        <f t="shared" si="587"/>
        <v>0.98517783255228453</v>
      </c>
      <c r="K1306" s="265" cm="1">
        <f t="array" ref="K1306">$G1306^gamma_drug4/($G1306^gamma_drug4+(AGE_50_drug4+9)^gamma_drug4)</f>
        <v>1</v>
      </c>
      <c r="L1306" s="264">
        <f t="shared" si="588"/>
        <v>1304</v>
      </c>
      <c r="M1306" s="264">
        <f t="shared" si="589"/>
        <v>-0.21225000000000002</v>
      </c>
      <c r="N1306" s="264">
        <f t="shared" si="590"/>
        <v>15.3088</v>
      </c>
      <c r="O1306" s="264">
        <f t="shared" si="591"/>
        <v>0.12958</v>
      </c>
      <c r="P1306" s="264">
        <f t="shared" si="592"/>
        <v>10.4285</v>
      </c>
      <c r="Q1306" s="264">
        <f t="shared" si="593"/>
        <v>11.434000000000001</v>
      </c>
      <c r="R1306" s="264">
        <f t="shared" si="594"/>
        <v>12.074</v>
      </c>
      <c r="S1306" s="264">
        <f t="shared" si="595"/>
        <v>12.431000000000001</v>
      </c>
      <c r="T1306" s="264">
        <f t="shared" si="596"/>
        <v>13.006</v>
      </c>
      <c r="U1306" s="264">
        <f t="shared" si="597"/>
        <v>13.4115</v>
      </c>
      <c r="V1306" s="264">
        <f t="shared" si="598"/>
        <v>14.04</v>
      </c>
      <c r="W1306" s="264">
        <f t="shared" si="599"/>
        <v>15.3085</v>
      </c>
      <c r="X1306" s="264">
        <f t="shared" si="600"/>
        <v>16.720500000000001</v>
      </c>
      <c r="Y1306" s="264">
        <f t="shared" si="601"/>
        <v>17.544</v>
      </c>
      <c r="Z1306" s="264">
        <f t="shared" si="602"/>
        <v>18.130500000000001</v>
      </c>
      <c r="AA1306" s="264">
        <f t="shared" si="603"/>
        <v>19.043999999999997</v>
      </c>
      <c r="AB1306" s="264">
        <f t="shared" si="604"/>
        <v>19.6675</v>
      </c>
      <c r="AC1306" s="264">
        <f t="shared" si="605"/>
        <v>20.916499999999999</v>
      </c>
      <c r="AD1306" s="264">
        <f t="shared" si="606"/>
        <v>23.294</v>
      </c>
      <c r="AF1306" s="266">
        <v>1304</v>
      </c>
      <c r="AG1306" s="266">
        <v>-9.5100000000000004E-2</v>
      </c>
      <c r="AH1306" s="266">
        <v>15.4894</v>
      </c>
      <c r="AI1306" s="266">
        <v>0.12469</v>
      </c>
      <c r="AJ1306" s="266">
        <v>10.609</v>
      </c>
      <c r="AK1306" s="266">
        <v>11.635</v>
      </c>
      <c r="AL1306" s="266">
        <v>12.282999999999999</v>
      </c>
      <c r="AM1306" s="266">
        <v>12.641999999999999</v>
      </c>
      <c r="AN1306" s="266">
        <v>13.218</v>
      </c>
      <c r="AO1306" s="266">
        <v>13.622</v>
      </c>
      <c r="AP1306" s="266">
        <v>14.244999999999999</v>
      </c>
      <c r="AQ1306" s="266">
        <v>15.489000000000001</v>
      </c>
      <c r="AR1306" s="266">
        <v>16.853999999999999</v>
      </c>
      <c r="AS1306" s="266">
        <v>17.64</v>
      </c>
      <c r="AT1306" s="266">
        <v>18.196000000000002</v>
      </c>
      <c r="AU1306" s="266">
        <v>19.053999999999998</v>
      </c>
      <c r="AV1306" s="266">
        <v>19.635000000000002</v>
      </c>
      <c r="AW1306" s="266">
        <v>20.786999999999999</v>
      </c>
      <c r="AX1306" s="266">
        <v>22.936</v>
      </c>
      <c r="BA1306" s="372">
        <v>1304</v>
      </c>
      <c r="BB1306" s="372">
        <v>-0.32940000000000003</v>
      </c>
      <c r="BC1306" s="372">
        <v>15.1282</v>
      </c>
      <c r="BD1306" s="372">
        <v>0.13447000000000001</v>
      </c>
      <c r="BE1306" s="372">
        <v>10.247999999999999</v>
      </c>
      <c r="BF1306" s="372">
        <v>11.233000000000001</v>
      </c>
      <c r="BG1306" s="372">
        <v>11.865</v>
      </c>
      <c r="BH1306" s="372">
        <v>12.22</v>
      </c>
      <c r="BI1306" s="372">
        <v>12.794</v>
      </c>
      <c r="BJ1306" s="372">
        <v>13.201000000000001</v>
      </c>
      <c r="BK1306" s="372">
        <v>13.835000000000001</v>
      </c>
      <c r="BL1306" s="372">
        <v>15.128</v>
      </c>
      <c r="BM1306" s="372">
        <v>16.587</v>
      </c>
      <c r="BN1306" s="372">
        <v>17.448</v>
      </c>
      <c r="BO1306" s="372">
        <v>18.065000000000001</v>
      </c>
      <c r="BP1306" s="372">
        <v>19.033999999999999</v>
      </c>
      <c r="BQ1306" s="372">
        <v>19.7</v>
      </c>
      <c r="BR1306" s="372">
        <v>21.045999999999999</v>
      </c>
      <c r="BS1306" s="372">
        <v>23.652000000000001</v>
      </c>
    </row>
    <row r="1307" spans="1:71" x14ac:dyDescent="0.2">
      <c r="A1307" s="265">
        <f t="shared" si="607"/>
        <v>15.314499999999999</v>
      </c>
      <c r="B1307" s="265">
        <f t="shared" si="608"/>
        <v>14.045</v>
      </c>
      <c r="C1307" s="265">
        <f t="shared" si="585"/>
        <v>16.727</v>
      </c>
      <c r="D1307" s="265">
        <f t="shared" si="609"/>
        <v>1305</v>
      </c>
      <c r="E1307" s="373">
        <f t="shared" si="610"/>
        <v>42.874743326488705</v>
      </c>
      <c r="F1307" s="373">
        <f t="shared" si="611"/>
        <v>3.5728952772073921</v>
      </c>
      <c r="G1307" s="373">
        <f t="shared" si="612"/>
        <v>51.874743326488705</v>
      </c>
      <c r="H1307" s="374">
        <f t="shared" si="613"/>
        <v>0.999041265295601</v>
      </c>
      <c r="I1307" s="374">
        <f t="shared" si="586"/>
        <v>0.98361022903511852</v>
      </c>
      <c r="J1307" s="374">
        <f t="shared" si="587"/>
        <v>0.98520186650918107</v>
      </c>
      <c r="K1307" s="265" cm="1">
        <f t="array" ref="K1307">$G1307^gamma_drug4/($G1307^gamma_drug4+(AGE_50_drug4+9)^gamma_drug4)</f>
        <v>1</v>
      </c>
      <c r="L1307" s="264">
        <f t="shared" si="588"/>
        <v>1305</v>
      </c>
      <c r="M1307" s="264">
        <f t="shared" si="589"/>
        <v>-0.21235000000000001</v>
      </c>
      <c r="N1307" s="264">
        <f t="shared" si="590"/>
        <v>15.314499999999999</v>
      </c>
      <c r="O1307" s="264">
        <f t="shared" si="591"/>
        <v>0.12959999999999999</v>
      </c>
      <c r="P1307" s="264">
        <f t="shared" si="592"/>
        <v>10.432</v>
      </c>
      <c r="Q1307" s="264">
        <f t="shared" si="593"/>
        <v>11.437999999999999</v>
      </c>
      <c r="R1307" s="264">
        <f t="shared" si="594"/>
        <v>12.0785</v>
      </c>
      <c r="S1307" s="264">
        <f t="shared" si="595"/>
        <v>12.435</v>
      </c>
      <c r="T1307" s="264">
        <f t="shared" si="596"/>
        <v>13.01</v>
      </c>
      <c r="U1307" s="264">
        <f t="shared" si="597"/>
        <v>13.416499999999999</v>
      </c>
      <c r="V1307" s="264">
        <f t="shared" si="598"/>
        <v>14.045</v>
      </c>
      <c r="W1307" s="264">
        <f t="shared" si="599"/>
        <v>15.314499999999999</v>
      </c>
      <c r="X1307" s="264">
        <f t="shared" si="600"/>
        <v>16.727</v>
      </c>
      <c r="Y1307" s="264">
        <f t="shared" si="601"/>
        <v>17.550999999999998</v>
      </c>
      <c r="Z1307" s="264">
        <f t="shared" si="602"/>
        <v>18.137500000000003</v>
      </c>
      <c r="AA1307" s="264">
        <f t="shared" si="603"/>
        <v>19.051500000000001</v>
      </c>
      <c r="AB1307" s="264">
        <f t="shared" si="604"/>
        <v>19.676000000000002</v>
      </c>
      <c r="AC1307" s="264">
        <f t="shared" si="605"/>
        <v>20.925000000000001</v>
      </c>
      <c r="AD1307" s="264">
        <f t="shared" si="606"/>
        <v>23.304500000000001</v>
      </c>
      <c r="AF1307" s="266">
        <v>1305</v>
      </c>
      <c r="AG1307" s="266">
        <v>-9.5200000000000007E-2</v>
      </c>
      <c r="AH1307" s="266">
        <v>15.4948</v>
      </c>
      <c r="AI1307" s="266">
        <v>0.12471</v>
      </c>
      <c r="AJ1307" s="266">
        <v>10.612</v>
      </c>
      <c r="AK1307" s="266">
        <v>11.638999999999999</v>
      </c>
      <c r="AL1307" s="266">
        <v>12.287000000000001</v>
      </c>
      <c r="AM1307" s="266">
        <v>12.646000000000001</v>
      </c>
      <c r="AN1307" s="266">
        <v>13.222</v>
      </c>
      <c r="AO1307" s="266">
        <v>13.627000000000001</v>
      </c>
      <c r="AP1307" s="266">
        <v>14.25</v>
      </c>
      <c r="AQ1307" s="266">
        <v>15.494999999999999</v>
      </c>
      <c r="AR1307" s="266">
        <v>16.86</v>
      </c>
      <c r="AS1307" s="266">
        <v>17.646999999999998</v>
      </c>
      <c r="AT1307" s="266">
        <v>18.202000000000002</v>
      </c>
      <c r="AU1307" s="266">
        <v>19.061</v>
      </c>
      <c r="AV1307" s="266">
        <v>19.643000000000001</v>
      </c>
      <c r="AW1307" s="266">
        <v>20.795000000000002</v>
      </c>
      <c r="AX1307" s="266">
        <v>22.946000000000002</v>
      </c>
      <c r="BA1307" s="372">
        <v>1305</v>
      </c>
      <c r="BB1307" s="372">
        <v>-0.32950000000000002</v>
      </c>
      <c r="BC1307" s="372">
        <v>15.1342</v>
      </c>
      <c r="BD1307" s="372">
        <v>0.13449</v>
      </c>
      <c r="BE1307" s="372">
        <v>10.252000000000001</v>
      </c>
      <c r="BF1307" s="372">
        <v>11.237</v>
      </c>
      <c r="BG1307" s="372">
        <v>11.87</v>
      </c>
      <c r="BH1307" s="372">
        <v>12.224</v>
      </c>
      <c r="BI1307" s="372">
        <v>12.798</v>
      </c>
      <c r="BJ1307" s="372">
        <v>13.206</v>
      </c>
      <c r="BK1307" s="372">
        <v>13.84</v>
      </c>
      <c r="BL1307" s="372">
        <v>15.134</v>
      </c>
      <c r="BM1307" s="372">
        <v>16.594000000000001</v>
      </c>
      <c r="BN1307" s="372">
        <v>17.454999999999998</v>
      </c>
      <c r="BO1307" s="372">
        <v>18.073</v>
      </c>
      <c r="BP1307" s="372">
        <v>19.042000000000002</v>
      </c>
      <c r="BQ1307" s="372">
        <v>19.709</v>
      </c>
      <c r="BR1307" s="372">
        <v>21.055</v>
      </c>
      <c r="BS1307" s="372">
        <v>23.663</v>
      </c>
    </row>
    <row r="1308" spans="1:71" x14ac:dyDescent="0.2">
      <c r="A1308" s="265">
        <f t="shared" si="607"/>
        <v>15.32</v>
      </c>
      <c r="B1308" s="265">
        <f t="shared" si="608"/>
        <v>14.0495</v>
      </c>
      <c r="C1308" s="265">
        <f t="shared" si="585"/>
        <v>16.733499999999999</v>
      </c>
      <c r="D1308" s="265">
        <f t="shared" si="609"/>
        <v>1306</v>
      </c>
      <c r="E1308" s="373">
        <f t="shared" si="610"/>
        <v>42.907597535934293</v>
      </c>
      <c r="F1308" s="373">
        <f t="shared" si="611"/>
        <v>3.5756331279945242</v>
      </c>
      <c r="G1308" s="373">
        <f t="shared" si="612"/>
        <v>51.907597535934293</v>
      </c>
      <c r="H1308" s="374">
        <f t="shared" si="613"/>
        <v>0.99904389963622509</v>
      </c>
      <c r="I1308" s="374">
        <f t="shared" si="586"/>
        <v>0.98364102536022091</v>
      </c>
      <c r="J1308" s="374">
        <f t="shared" si="587"/>
        <v>0.98522584689939441</v>
      </c>
      <c r="K1308" s="265" cm="1">
        <f t="array" ref="K1308">$G1308^gamma_drug4/($G1308^gamma_drug4+(AGE_50_drug4+9)^gamma_drug4)</f>
        <v>1</v>
      </c>
      <c r="L1308" s="264">
        <f t="shared" si="588"/>
        <v>1306</v>
      </c>
      <c r="M1308" s="264">
        <f t="shared" si="589"/>
        <v>-0.21245</v>
      </c>
      <c r="N1308" s="264">
        <f t="shared" si="590"/>
        <v>15.3203</v>
      </c>
      <c r="O1308" s="264">
        <f t="shared" si="591"/>
        <v>0.12962499999999999</v>
      </c>
      <c r="P1308" s="264">
        <f t="shared" si="592"/>
        <v>10.435500000000001</v>
      </c>
      <c r="Q1308" s="264">
        <f t="shared" si="593"/>
        <v>11.4415</v>
      </c>
      <c r="R1308" s="264">
        <f t="shared" si="594"/>
        <v>12.0825</v>
      </c>
      <c r="S1308" s="264">
        <f t="shared" si="595"/>
        <v>12.439499999999999</v>
      </c>
      <c r="T1308" s="264">
        <f t="shared" si="596"/>
        <v>13.014500000000002</v>
      </c>
      <c r="U1308" s="264">
        <f t="shared" si="597"/>
        <v>13.420999999999999</v>
      </c>
      <c r="V1308" s="264">
        <f t="shared" si="598"/>
        <v>14.0495</v>
      </c>
      <c r="W1308" s="264">
        <f t="shared" si="599"/>
        <v>15.32</v>
      </c>
      <c r="X1308" s="264">
        <f t="shared" si="600"/>
        <v>16.733499999999999</v>
      </c>
      <c r="Y1308" s="264">
        <f t="shared" si="601"/>
        <v>17.558500000000002</v>
      </c>
      <c r="Z1308" s="264">
        <f t="shared" si="602"/>
        <v>18.145</v>
      </c>
      <c r="AA1308" s="264">
        <f t="shared" si="603"/>
        <v>19.059999999999999</v>
      </c>
      <c r="AB1308" s="264">
        <f t="shared" si="604"/>
        <v>19.6845</v>
      </c>
      <c r="AC1308" s="264">
        <f t="shared" si="605"/>
        <v>20.9345</v>
      </c>
      <c r="AD1308" s="264">
        <f t="shared" si="606"/>
        <v>23.3155</v>
      </c>
      <c r="AF1308" s="266">
        <v>1306</v>
      </c>
      <c r="AG1308" s="266">
        <v>-9.5399999999999999E-2</v>
      </c>
      <c r="AH1308" s="266">
        <v>15.500299999999999</v>
      </c>
      <c r="AI1308" s="266">
        <v>0.12472999999999999</v>
      </c>
      <c r="AJ1308" s="266">
        <v>10.616</v>
      </c>
      <c r="AK1308" s="266">
        <v>11.641999999999999</v>
      </c>
      <c r="AL1308" s="266">
        <v>12.291</v>
      </c>
      <c r="AM1308" s="266">
        <v>12.65</v>
      </c>
      <c r="AN1308" s="266">
        <v>13.226000000000001</v>
      </c>
      <c r="AO1308" s="266">
        <v>13.631</v>
      </c>
      <c r="AP1308" s="266">
        <v>14.254</v>
      </c>
      <c r="AQ1308" s="266">
        <v>15.5</v>
      </c>
      <c r="AR1308" s="266">
        <v>16.866</v>
      </c>
      <c r="AS1308" s="266">
        <v>17.654</v>
      </c>
      <c r="AT1308" s="266">
        <v>18.209</v>
      </c>
      <c r="AU1308" s="266">
        <v>19.068999999999999</v>
      </c>
      <c r="AV1308" s="266">
        <v>19.651</v>
      </c>
      <c r="AW1308" s="266">
        <v>20.803000000000001</v>
      </c>
      <c r="AX1308" s="266">
        <v>22.956</v>
      </c>
      <c r="BA1308" s="372">
        <v>1306</v>
      </c>
      <c r="BB1308" s="372">
        <v>-0.32950000000000002</v>
      </c>
      <c r="BC1308" s="372">
        <v>15.1403</v>
      </c>
      <c r="BD1308" s="372">
        <v>0.13452</v>
      </c>
      <c r="BE1308" s="372">
        <v>10.255000000000001</v>
      </c>
      <c r="BF1308" s="372">
        <v>11.241</v>
      </c>
      <c r="BG1308" s="372">
        <v>11.874000000000001</v>
      </c>
      <c r="BH1308" s="372">
        <v>12.228999999999999</v>
      </c>
      <c r="BI1308" s="372">
        <v>12.803000000000001</v>
      </c>
      <c r="BJ1308" s="372">
        <v>13.211</v>
      </c>
      <c r="BK1308" s="372">
        <v>13.845000000000001</v>
      </c>
      <c r="BL1308" s="372">
        <v>15.14</v>
      </c>
      <c r="BM1308" s="372">
        <v>16.600999999999999</v>
      </c>
      <c r="BN1308" s="372">
        <v>17.463000000000001</v>
      </c>
      <c r="BO1308" s="372">
        <v>18.081</v>
      </c>
      <c r="BP1308" s="372">
        <v>19.050999999999998</v>
      </c>
      <c r="BQ1308" s="372">
        <v>19.718</v>
      </c>
      <c r="BR1308" s="372">
        <v>21.065999999999999</v>
      </c>
      <c r="BS1308" s="372">
        <v>23.675000000000001</v>
      </c>
    </row>
    <row r="1309" spans="1:71" x14ac:dyDescent="0.2">
      <c r="A1309" s="265">
        <f t="shared" si="607"/>
        <v>15.326000000000001</v>
      </c>
      <c r="B1309" s="265">
        <f t="shared" si="608"/>
        <v>14.055</v>
      </c>
      <c r="C1309" s="265">
        <f t="shared" si="585"/>
        <v>16.740500000000001</v>
      </c>
      <c r="D1309" s="265">
        <f t="shared" si="609"/>
        <v>1307</v>
      </c>
      <c r="E1309" s="373">
        <f t="shared" si="610"/>
        <v>42.940451745379875</v>
      </c>
      <c r="F1309" s="373">
        <f t="shared" si="611"/>
        <v>3.5783709787816562</v>
      </c>
      <c r="G1309" s="373">
        <f t="shared" si="612"/>
        <v>51.940451745379875</v>
      </c>
      <c r="H1309" s="374">
        <f t="shared" si="613"/>
        <v>0.99904652508532543</v>
      </c>
      <c r="I1309" s="374">
        <f t="shared" si="586"/>
        <v>0.98367174534775359</v>
      </c>
      <c r="J1309" s="374">
        <f t="shared" si="587"/>
        <v>0.98524977387421608</v>
      </c>
      <c r="K1309" s="265" cm="1">
        <f t="array" ref="K1309">$G1309^gamma_drug4/($G1309^gamma_drug4+(AGE_50_drug4+9)^gamma_drug4)</f>
        <v>1</v>
      </c>
      <c r="L1309" s="264">
        <f t="shared" si="588"/>
        <v>1307</v>
      </c>
      <c r="M1309" s="264">
        <f t="shared" si="589"/>
        <v>-0.21255000000000002</v>
      </c>
      <c r="N1309" s="264">
        <f t="shared" si="590"/>
        <v>15.32605</v>
      </c>
      <c r="O1309" s="264">
        <f t="shared" si="591"/>
        <v>0.12964500000000001</v>
      </c>
      <c r="P1309" s="264">
        <f t="shared" si="592"/>
        <v>10.438499999999999</v>
      </c>
      <c r="Q1309" s="264">
        <f t="shared" si="593"/>
        <v>11.445</v>
      </c>
      <c r="R1309" s="264">
        <f t="shared" si="594"/>
        <v>12.086500000000001</v>
      </c>
      <c r="S1309" s="264">
        <f t="shared" si="595"/>
        <v>12.443999999999999</v>
      </c>
      <c r="T1309" s="264">
        <f t="shared" si="596"/>
        <v>13.019500000000001</v>
      </c>
      <c r="U1309" s="264">
        <f t="shared" si="597"/>
        <v>13.425999999999998</v>
      </c>
      <c r="V1309" s="264">
        <f t="shared" si="598"/>
        <v>14.055</v>
      </c>
      <c r="W1309" s="264">
        <f t="shared" si="599"/>
        <v>15.326000000000001</v>
      </c>
      <c r="X1309" s="264">
        <f t="shared" si="600"/>
        <v>16.740500000000001</v>
      </c>
      <c r="Y1309" s="264">
        <f t="shared" si="601"/>
        <v>17.5655</v>
      </c>
      <c r="Z1309" s="264">
        <f t="shared" si="602"/>
        <v>18.1525</v>
      </c>
      <c r="AA1309" s="264">
        <f t="shared" si="603"/>
        <v>19.067500000000003</v>
      </c>
      <c r="AB1309" s="264">
        <f t="shared" si="604"/>
        <v>19.692500000000003</v>
      </c>
      <c r="AC1309" s="264">
        <f t="shared" si="605"/>
        <v>20.9435</v>
      </c>
      <c r="AD1309" s="264">
        <f t="shared" si="606"/>
        <v>23.326000000000001</v>
      </c>
      <c r="AF1309" s="266">
        <v>1307</v>
      </c>
      <c r="AG1309" s="266">
        <v>-9.5500000000000002E-2</v>
      </c>
      <c r="AH1309" s="266">
        <v>15.505800000000001</v>
      </c>
      <c r="AI1309" s="266">
        <v>0.12474</v>
      </c>
      <c r="AJ1309" s="266">
        <v>10.619</v>
      </c>
      <c r="AK1309" s="266">
        <v>11.646000000000001</v>
      </c>
      <c r="AL1309" s="266">
        <v>12.295</v>
      </c>
      <c r="AM1309" s="266">
        <v>12.654999999999999</v>
      </c>
      <c r="AN1309" s="266">
        <v>13.231</v>
      </c>
      <c r="AO1309" s="266">
        <v>13.635999999999999</v>
      </c>
      <c r="AP1309" s="266">
        <v>14.259</v>
      </c>
      <c r="AQ1309" s="266">
        <v>15.506</v>
      </c>
      <c r="AR1309" s="266">
        <v>16.873000000000001</v>
      </c>
      <c r="AS1309" s="266">
        <v>17.66</v>
      </c>
      <c r="AT1309" s="266">
        <v>18.216000000000001</v>
      </c>
      <c r="AU1309" s="266">
        <v>19.076000000000001</v>
      </c>
      <c r="AV1309" s="266">
        <v>19.658000000000001</v>
      </c>
      <c r="AW1309" s="266">
        <v>20.811</v>
      </c>
      <c r="AX1309" s="266">
        <v>22.965</v>
      </c>
      <c r="BA1309" s="372">
        <v>1307</v>
      </c>
      <c r="BB1309" s="372">
        <v>-0.3296</v>
      </c>
      <c r="BC1309" s="372">
        <v>15.1463</v>
      </c>
      <c r="BD1309" s="372">
        <v>0.13455</v>
      </c>
      <c r="BE1309" s="372">
        <v>10.257999999999999</v>
      </c>
      <c r="BF1309" s="372">
        <v>11.244</v>
      </c>
      <c r="BG1309" s="372">
        <v>11.878</v>
      </c>
      <c r="BH1309" s="372">
        <v>12.233000000000001</v>
      </c>
      <c r="BI1309" s="372">
        <v>12.808</v>
      </c>
      <c r="BJ1309" s="372">
        <v>13.215999999999999</v>
      </c>
      <c r="BK1309" s="372">
        <v>13.851000000000001</v>
      </c>
      <c r="BL1309" s="372">
        <v>15.146000000000001</v>
      </c>
      <c r="BM1309" s="372">
        <v>16.608000000000001</v>
      </c>
      <c r="BN1309" s="372">
        <v>17.471</v>
      </c>
      <c r="BO1309" s="372">
        <v>18.088999999999999</v>
      </c>
      <c r="BP1309" s="372">
        <v>19.059000000000001</v>
      </c>
      <c r="BQ1309" s="372">
        <v>19.727</v>
      </c>
      <c r="BR1309" s="372">
        <v>21.076000000000001</v>
      </c>
      <c r="BS1309" s="372">
        <v>23.687000000000001</v>
      </c>
    </row>
    <row r="1310" spans="1:71" x14ac:dyDescent="0.2">
      <c r="A1310" s="265">
        <f t="shared" si="607"/>
        <v>15.331499999999998</v>
      </c>
      <c r="B1310" s="265">
        <f t="shared" si="608"/>
        <v>14.059999999999999</v>
      </c>
      <c r="C1310" s="265">
        <f t="shared" si="585"/>
        <v>16.747</v>
      </c>
      <c r="D1310" s="265">
        <f t="shared" si="609"/>
        <v>1308</v>
      </c>
      <c r="E1310" s="373">
        <f t="shared" si="610"/>
        <v>42.973305954825463</v>
      </c>
      <c r="F1310" s="373">
        <f t="shared" si="611"/>
        <v>3.5811088295687883</v>
      </c>
      <c r="G1310" s="373">
        <f t="shared" si="612"/>
        <v>51.973305954825463</v>
      </c>
      <c r="H1310" s="374">
        <f t="shared" si="613"/>
        <v>0.99904914167847092</v>
      </c>
      <c r="I1310" s="374">
        <f t="shared" si="586"/>
        <v>0.98370238923145148</v>
      </c>
      <c r="J1310" s="374">
        <f t="shared" si="587"/>
        <v>0.98527364758442249</v>
      </c>
      <c r="K1310" s="265" cm="1">
        <f t="array" ref="K1310">$G1310^gamma_drug4/($G1310^gamma_drug4+(AGE_50_drug4+9)^gamma_drug4)</f>
        <v>1</v>
      </c>
      <c r="L1310" s="264">
        <f t="shared" si="588"/>
        <v>1308</v>
      </c>
      <c r="M1310" s="264">
        <f t="shared" si="589"/>
        <v>-0.21260000000000001</v>
      </c>
      <c r="N1310" s="264">
        <f t="shared" si="590"/>
        <v>15.331849999999999</v>
      </c>
      <c r="O1310" s="264">
        <f t="shared" si="591"/>
        <v>0.12967000000000001</v>
      </c>
      <c r="P1310" s="264">
        <f t="shared" si="592"/>
        <v>10.442</v>
      </c>
      <c r="Q1310" s="264">
        <f t="shared" si="593"/>
        <v>11.449</v>
      </c>
      <c r="R1310" s="264">
        <f t="shared" si="594"/>
        <v>12.090499999999999</v>
      </c>
      <c r="S1310" s="264">
        <f t="shared" si="595"/>
        <v>12.448</v>
      </c>
      <c r="T1310" s="264">
        <f t="shared" si="596"/>
        <v>13.023499999999999</v>
      </c>
      <c r="U1310" s="264">
        <f t="shared" si="597"/>
        <v>13.431000000000001</v>
      </c>
      <c r="V1310" s="264">
        <f t="shared" si="598"/>
        <v>14.059999999999999</v>
      </c>
      <c r="W1310" s="264">
        <f t="shared" si="599"/>
        <v>15.331499999999998</v>
      </c>
      <c r="X1310" s="264">
        <f t="shared" si="600"/>
        <v>16.747</v>
      </c>
      <c r="Y1310" s="264">
        <f t="shared" si="601"/>
        <v>17.572500000000002</v>
      </c>
      <c r="Z1310" s="264">
        <f t="shared" si="602"/>
        <v>18.16</v>
      </c>
      <c r="AA1310" s="264">
        <f t="shared" si="603"/>
        <v>19.075499999999998</v>
      </c>
      <c r="AB1310" s="264">
        <f t="shared" si="604"/>
        <v>19.701000000000001</v>
      </c>
      <c r="AC1310" s="264">
        <f t="shared" si="605"/>
        <v>20.952999999999999</v>
      </c>
      <c r="AD1310" s="264">
        <f t="shared" si="606"/>
        <v>23.337000000000003</v>
      </c>
      <c r="AF1310" s="266">
        <v>1308</v>
      </c>
      <c r="AG1310" s="266">
        <v>-9.5600000000000004E-2</v>
      </c>
      <c r="AH1310" s="266">
        <v>15.5113</v>
      </c>
      <c r="AI1310" s="266">
        <v>0.12476</v>
      </c>
      <c r="AJ1310" s="266">
        <v>10.622</v>
      </c>
      <c r="AK1310" s="266">
        <v>11.65</v>
      </c>
      <c r="AL1310" s="266">
        <v>12.298999999999999</v>
      </c>
      <c r="AM1310" s="266">
        <v>12.659000000000001</v>
      </c>
      <c r="AN1310" s="266">
        <v>13.234999999999999</v>
      </c>
      <c r="AO1310" s="266">
        <v>13.641</v>
      </c>
      <c r="AP1310" s="266">
        <v>14.263999999999999</v>
      </c>
      <c r="AQ1310" s="266">
        <v>15.510999999999999</v>
      </c>
      <c r="AR1310" s="266">
        <v>16.879000000000001</v>
      </c>
      <c r="AS1310" s="266">
        <v>17.667000000000002</v>
      </c>
      <c r="AT1310" s="266">
        <v>18.222999999999999</v>
      </c>
      <c r="AU1310" s="266">
        <v>19.082999999999998</v>
      </c>
      <c r="AV1310" s="266">
        <v>19.666</v>
      </c>
      <c r="AW1310" s="266">
        <v>20.82</v>
      </c>
      <c r="AX1310" s="266">
        <v>22.975000000000001</v>
      </c>
      <c r="BA1310" s="372">
        <v>1308</v>
      </c>
      <c r="BB1310" s="372">
        <v>-0.3296</v>
      </c>
      <c r="BC1310" s="372">
        <v>15.1524</v>
      </c>
      <c r="BD1310" s="372">
        <v>0.13458000000000001</v>
      </c>
      <c r="BE1310" s="372">
        <v>10.262</v>
      </c>
      <c r="BF1310" s="372">
        <v>11.247999999999999</v>
      </c>
      <c r="BG1310" s="372">
        <v>11.882</v>
      </c>
      <c r="BH1310" s="372">
        <v>12.237</v>
      </c>
      <c r="BI1310" s="372">
        <v>12.811999999999999</v>
      </c>
      <c r="BJ1310" s="372">
        <v>13.221</v>
      </c>
      <c r="BK1310" s="372">
        <v>13.856</v>
      </c>
      <c r="BL1310" s="372">
        <v>15.151999999999999</v>
      </c>
      <c r="BM1310" s="372">
        <v>16.614999999999998</v>
      </c>
      <c r="BN1310" s="372">
        <v>17.478000000000002</v>
      </c>
      <c r="BO1310" s="372">
        <v>18.097000000000001</v>
      </c>
      <c r="BP1310" s="372">
        <v>19.068000000000001</v>
      </c>
      <c r="BQ1310" s="372">
        <v>19.736000000000001</v>
      </c>
      <c r="BR1310" s="372">
        <v>21.085999999999999</v>
      </c>
      <c r="BS1310" s="372">
        <v>23.699000000000002</v>
      </c>
    </row>
    <row r="1311" spans="1:71" x14ac:dyDescent="0.2">
      <c r="A1311" s="265">
        <f t="shared" si="607"/>
        <v>15.337499999999999</v>
      </c>
      <c r="B1311" s="265">
        <f t="shared" si="608"/>
        <v>14.065000000000001</v>
      </c>
      <c r="C1311" s="265">
        <f t="shared" si="585"/>
        <v>16.753500000000003</v>
      </c>
      <c r="D1311" s="265">
        <f t="shared" si="609"/>
        <v>1309</v>
      </c>
      <c r="E1311" s="373">
        <f t="shared" si="610"/>
        <v>43.006160164271044</v>
      </c>
      <c r="F1311" s="373">
        <f t="shared" si="611"/>
        <v>3.5838466803559208</v>
      </c>
      <c r="G1311" s="373">
        <f t="shared" si="612"/>
        <v>52.006160164271044</v>
      </c>
      <c r="H1311" s="374">
        <f t="shared" si="613"/>
        <v>0.99905174945106612</v>
      </c>
      <c r="I1311" s="374">
        <f t="shared" si="586"/>
        <v>0.98373295724420251</v>
      </c>
      <c r="J1311" s="374">
        <f t="shared" si="587"/>
        <v>0.9852974681802763</v>
      </c>
      <c r="K1311" s="265" cm="1">
        <f t="array" ref="K1311">$G1311^gamma_drug4/($G1311^gamma_drug4+(AGE_50_drug4+9)^gamma_drug4)</f>
        <v>1</v>
      </c>
      <c r="L1311" s="264">
        <f t="shared" si="588"/>
        <v>1309</v>
      </c>
      <c r="M1311" s="264">
        <f t="shared" si="589"/>
        <v>-0.21265000000000001</v>
      </c>
      <c r="N1311" s="264">
        <f t="shared" si="590"/>
        <v>15.3376</v>
      </c>
      <c r="O1311" s="264">
        <f t="shared" si="591"/>
        <v>0.129695</v>
      </c>
      <c r="P1311" s="264">
        <f t="shared" si="592"/>
        <v>10.445499999999999</v>
      </c>
      <c r="Q1311" s="264">
        <f t="shared" si="593"/>
        <v>11.452500000000001</v>
      </c>
      <c r="R1311" s="264">
        <f t="shared" si="594"/>
        <v>12.0945</v>
      </c>
      <c r="S1311" s="264">
        <f t="shared" si="595"/>
        <v>12.452500000000001</v>
      </c>
      <c r="T1311" s="264">
        <f t="shared" si="596"/>
        <v>13.028500000000001</v>
      </c>
      <c r="U1311" s="264">
        <f t="shared" si="597"/>
        <v>13.435500000000001</v>
      </c>
      <c r="V1311" s="264">
        <f t="shared" si="598"/>
        <v>14.065000000000001</v>
      </c>
      <c r="W1311" s="264">
        <f t="shared" si="599"/>
        <v>15.337499999999999</v>
      </c>
      <c r="X1311" s="264">
        <f t="shared" si="600"/>
        <v>16.753500000000003</v>
      </c>
      <c r="Y1311" s="264">
        <f t="shared" si="601"/>
        <v>17.579499999999999</v>
      </c>
      <c r="Z1311" s="264">
        <f t="shared" si="602"/>
        <v>18.1675</v>
      </c>
      <c r="AA1311" s="264">
        <f t="shared" si="603"/>
        <v>19.084000000000003</v>
      </c>
      <c r="AB1311" s="264">
        <f t="shared" si="604"/>
        <v>19.709499999999998</v>
      </c>
      <c r="AC1311" s="264">
        <f t="shared" si="605"/>
        <v>20.962</v>
      </c>
      <c r="AD1311" s="264">
        <f t="shared" si="606"/>
        <v>23.3475</v>
      </c>
      <c r="AF1311" s="266">
        <v>1309</v>
      </c>
      <c r="AG1311" s="266">
        <v>-9.5699999999999993E-2</v>
      </c>
      <c r="AH1311" s="266">
        <v>15.5168</v>
      </c>
      <c r="AI1311" s="266">
        <v>0.12478</v>
      </c>
      <c r="AJ1311" s="266">
        <v>10.625999999999999</v>
      </c>
      <c r="AK1311" s="266">
        <v>11.653</v>
      </c>
      <c r="AL1311" s="266">
        <v>12.303000000000001</v>
      </c>
      <c r="AM1311" s="266">
        <v>12.663</v>
      </c>
      <c r="AN1311" s="266">
        <v>13.24</v>
      </c>
      <c r="AO1311" s="266">
        <v>13.645</v>
      </c>
      <c r="AP1311" s="266">
        <v>14.269</v>
      </c>
      <c r="AQ1311" s="266">
        <v>15.516999999999999</v>
      </c>
      <c r="AR1311" s="266">
        <v>16.885000000000002</v>
      </c>
      <c r="AS1311" s="266">
        <v>17.672999999999998</v>
      </c>
      <c r="AT1311" s="266">
        <v>18.23</v>
      </c>
      <c r="AU1311" s="266">
        <v>19.091000000000001</v>
      </c>
      <c r="AV1311" s="266">
        <v>19.673999999999999</v>
      </c>
      <c r="AW1311" s="266">
        <v>20.827999999999999</v>
      </c>
      <c r="AX1311" s="266">
        <v>22.984000000000002</v>
      </c>
      <c r="BA1311" s="372">
        <v>1309</v>
      </c>
      <c r="BB1311" s="372">
        <v>-0.3296</v>
      </c>
      <c r="BC1311" s="372">
        <v>15.1584</v>
      </c>
      <c r="BD1311" s="372">
        <v>0.13461000000000001</v>
      </c>
      <c r="BE1311" s="372">
        <v>10.265000000000001</v>
      </c>
      <c r="BF1311" s="372">
        <v>11.252000000000001</v>
      </c>
      <c r="BG1311" s="372">
        <v>11.885999999999999</v>
      </c>
      <c r="BH1311" s="372">
        <v>12.242000000000001</v>
      </c>
      <c r="BI1311" s="372">
        <v>12.817</v>
      </c>
      <c r="BJ1311" s="372">
        <v>13.226000000000001</v>
      </c>
      <c r="BK1311" s="372">
        <v>13.861000000000001</v>
      </c>
      <c r="BL1311" s="372">
        <v>15.157999999999999</v>
      </c>
      <c r="BM1311" s="372">
        <v>16.622</v>
      </c>
      <c r="BN1311" s="372">
        <v>17.486000000000001</v>
      </c>
      <c r="BO1311" s="372">
        <v>18.105</v>
      </c>
      <c r="BP1311" s="372">
        <v>19.077000000000002</v>
      </c>
      <c r="BQ1311" s="372">
        <v>19.745000000000001</v>
      </c>
      <c r="BR1311" s="372">
        <v>21.096</v>
      </c>
      <c r="BS1311" s="372">
        <v>23.710999999999999</v>
      </c>
    </row>
    <row r="1312" spans="1:71" x14ac:dyDescent="0.2">
      <c r="A1312" s="265">
        <f t="shared" si="607"/>
        <v>15.343499999999999</v>
      </c>
      <c r="B1312" s="265">
        <f t="shared" si="608"/>
        <v>14.070499999999999</v>
      </c>
      <c r="C1312" s="265">
        <f t="shared" si="585"/>
        <v>16.759999999999998</v>
      </c>
      <c r="D1312" s="265">
        <f t="shared" si="609"/>
        <v>1310</v>
      </c>
      <c r="E1312" s="373">
        <f t="shared" si="610"/>
        <v>43.039014373716633</v>
      </c>
      <c r="F1312" s="373">
        <f t="shared" si="611"/>
        <v>3.5865845311430529</v>
      </c>
      <c r="G1312" s="373">
        <f t="shared" si="612"/>
        <v>52.039014373716633</v>
      </c>
      <c r="H1312" s="374">
        <f t="shared" si="613"/>
        <v>0.99905434843835206</v>
      </c>
      <c r="I1312" s="374">
        <f t="shared" si="586"/>
        <v>0.98376344961805096</v>
      </c>
      <c r="J1312" s="374">
        <f t="shared" si="587"/>
        <v>0.98532123581152931</v>
      </c>
      <c r="K1312" s="265" cm="1">
        <f t="array" ref="K1312">$G1312^gamma_drug4/($G1312^gamma_drug4+(AGE_50_drug4+9)^gamma_drug4)</f>
        <v>1</v>
      </c>
      <c r="L1312" s="264">
        <f t="shared" si="588"/>
        <v>1310</v>
      </c>
      <c r="M1312" s="264">
        <f t="shared" si="589"/>
        <v>-0.21274999999999999</v>
      </c>
      <c r="N1312" s="264">
        <f t="shared" si="590"/>
        <v>15.343399999999999</v>
      </c>
      <c r="O1312" s="264">
        <f t="shared" si="591"/>
        <v>0.129715</v>
      </c>
      <c r="P1312" s="264">
        <f t="shared" si="592"/>
        <v>10.449</v>
      </c>
      <c r="Q1312" s="264">
        <f t="shared" si="593"/>
        <v>11.4565</v>
      </c>
      <c r="R1312" s="264">
        <f t="shared" si="594"/>
        <v>12.099</v>
      </c>
      <c r="S1312" s="264">
        <f t="shared" si="595"/>
        <v>12.4565</v>
      </c>
      <c r="T1312" s="264">
        <f t="shared" si="596"/>
        <v>13.032999999999999</v>
      </c>
      <c r="U1312" s="264">
        <f t="shared" si="597"/>
        <v>13.4405</v>
      </c>
      <c r="V1312" s="264">
        <f t="shared" si="598"/>
        <v>14.070499999999999</v>
      </c>
      <c r="W1312" s="264">
        <f t="shared" si="599"/>
        <v>15.343499999999999</v>
      </c>
      <c r="X1312" s="264">
        <f t="shared" si="600"/>
        <v>16.759999999999998</v>
      </c>
      <c r="Y1312" s="264">
        <f t="shared" si="601"/>
        <v>17.586500000000001</v>
      </c>
      <c r="Z1312" s="264">
        <f t="shared" si="602"/>
        <v>18.174499999999998</v>
      </c>
      <c r="AA1312" s="264">
        <f t="shared" si="603"/>
        <v>19.0915</v>
      </c>
      <c r="AB1312" s="264">
        <f t="shared" si="604"/>
        <v>19.718</v>
      </c>
      <c r="AC1312" s="264">
        <f t="shared" si="605"/>
        <v>20.971</v>
      </c>
      <c r="AD1312" s="264">
        <f t="shared" si="606"/>
        <v>23.358499999999999</v>
      </c>
      <c r="AF1312" s="266">
        <v>1310</v>
      </c>
      <c r="AG1312" s="266">
        <v>-9.5799999999999996E-2</v>
      </c>
      <c r="AH1312" s="266">
        <v>15.5223</v>
      </c>
      <c r="AI1312" s="266">
        <v>0.12479999999999999</v>
      </c>
      <c r="AJ1312" s="266">
        <v>10.629</v>
      </c>
      <c r="AK1312" s="266">
        <v>11.657</v>
      </c>
      <c r="AL1312" s="266">
        <v>12.307</v>
      </c>
      <c r="AM1312" s="266">
        <v>12.667</v>
      </c>
      <c r="AN1312" s="266">
        <v>13.244</v>
      </c>
      <c r="AO1312" s="266">
        <v>13.65</v>
      </c>
      <c r="AP1312" s="266">
        <v>14.273999999999999</v>
      </c>
      <c r="AQ1312" s="266">
        <v>15.522</v>
      </c>
      <c r="AR1312" s="266">
        <v>16.890999999999998</v>
      </c>
      <c r="AS1312" s="266">
        <v>17.68</v>
      </c>
      <c r="AT1312" s="266">
        <v>18.236999999999998</v>
      </c>
      <c r="AU1312" s="266">
        <v>19.097999999999999</v>
      </c>
      <c r="AV1312" s="266">
        <v>19.681999999999999</v>
      </c>
      <c r="AW1312" s="266">
        <v>20.837</v>
      </c>
      <c r="AX1312" s="266">
        <v>22.994</v>
      </c>
      <c r="BA1312" s="372">
        <v>1310</v>
      </c>
      <c r="BB1312" s="372">
        <v>-0.32969999999999999</v>
      </c>
      <c r="BC1312" s="372">
        <v>15.1645</v>
      </c>
      <c r="BD1312" s="372">
        <v>0.13463</v>
      </c>
      <c r="BE1312" s="372">
        <v>10.269</v>
      </c>
      <c r="BF1312" s="372">
        <v>11.256</v>
      </c>
      <c r="BG1312" s="372">
        <v>11.891</v>
      </c>
      <c r="BH1312" s="372">
        <v>12.246</v>
      </c>
      <c r="BI1312" s="372">
        <v>12.821999999999999</v>
      </c>
      <c r="BJ1312" s="372">
        <v>13.231</v>
      </c>
      <c r="BK1312" s="372">
        <v>13.867000000000001</v>
      </c>
      <c r="BL1312" s="372">
        <v>15.164999999999999</v>
      </c>
      <c r="BM1312" s="372">
        <v>16.629000000000001</v>
      </c>
      <c r="BN1312" s="372">
        <v>17.492999999999999</v>
      </c>
      <c r="BO1312" s="372">
        <v>18.111999999999998</v>
      </c>
      <c r="BP1312" s="372">
        <v>19.085000000000001</v>
      </c>
      <c r="BQ1312" s="372">
        <v>19.754000000000001</v>
      </c>
      <c r="BR1312" s="372">
        <v>21.105</v>
      </c>
      <c r="BS1312" s="372">
        <v>23.722999999999999</v>
      </c>
    </row>
    <row r="1313" spans="1:71" x14ac:dyDescent="0.2">
      <c r="A1313" s="265">
        <f t="shared" si="607"/>
        <v>15.349499999999999</v>
      </c>
      <c r="B1313" s="265">
        <f t="shared" si="608"/>
        <v>14.0755</v>
      </c>
      <c r="C1313" s="265">
        <f t="shared" si="585"/>
        <v>16.766500000000001</v>
      </c>
      <c r="D1313" s="265">
        <f t="shared" si="609"/>
        <v>1311</v>
      </c>
      <c r="E1313" s="373">
        <f t="shared" si="610"/>
        <v>43.071868583162221</v>
      </c>
      <c r="F1313" s="373">
        <f t="shared" si="611"/>
        <v>3.5893223819301849</v>
      </c>
      <c r="G1313" s="373">
        <f t="shared" si="612"/>
        <v>52.071868583162221</v>
      </c>
      <c r="H1313" s="374">
        <f t="shared" si="613"/>
        <v>0.9990569386754069</v>
      </c>
      <c r="I1313" s="374">
        <f t="shared" si="586"/>
        <v>0.9837938665842012</v>
      </c>
      <c r="J1313" s="374">
        <f t="shared" si="587"/>
        <v>0.98534495062742378</v>
      </c>
      <c r="K1313" s="265" cm="1">
        <f t="array" ref="K1313">$G1313^gamma_drug4/($G1313^gamma_drug4+(AGE_50_drug4+9)^gamma_drug4)</f>
        <v>1</v>
      </c>
      <c r="L1313" s="264">
        <f t="shared" si="588"/>
        <v>1311</v>
      </c>
      <c r="M1313" s="264">
        <f t="shared" si="589"/>
        <v>-0.21279999999999999</v>
      </c>
      <c r="N1313" s="264">
        <f t="shared" si="590"/>
        <v>15.34915</v>
      </c>
      <c r="O1313" s="264">
        <f t="shared" si="591"/>
        <v>0.12973499999999999</v>
      </c>
      <c r="P1313" s="264">
        <f t="shared" si="592"/>
        <v>10.452</v>
      </c>
      <c r="Q1313" s="264">
        <f t="shared" si="593"/>
        <v>11.4605</v>
      </c>
      <c r="R1313" s="264">
        <f t="shared" si="594"/>
        <v>12.103</v>
      </c>
      <c r="S1313" s="264">
        <f t="shared" si="595"/>
        <v>12.460999999999999</v>
      </c>
      <c r="T1313" s="264">
        <f t="shared" si="596"/>
        <v>13.037500000000001</v>
      </c>
      <c r="U1313" s="264">
        <f t="shared" si="597"/>
        <v>13.445</v>
      </c>
      <c r="V1313" s="264">
        <f t="shared" si="598"/>
        <v>14.0755</v>
      </c>
      <c r="W1313" s="264">
        <f t="shared" si="599"/>
        <v>15.349499999999999</v>
      </c>
      <c r="X1313" s="264">
        <f t="shared" si="600"/>
        <v>16.766500000000001</v>
      </c>
      <c r="Y1313" s="264">
        <f t="shared" si="601"/>
        <v>17.593499999999999</v>
      </c>
      <c r="Z1313" s="264">
        <f t="shared" si="602"/>
        <v>18.182000000000002</v>
      </c>
      <c r="AA1313" s="264">
        <f t="shared" si="603"/>
        <v>19.099499999999999</v>
      </c>
      <c r="AB1313" s="264">
        <f t="shared" si="604"/>
        <v>19.725999999999999</v>
      </c>
      <c r="AC1313" s="264">
        <f t="shared" si="605"/>
        <v>20.979999999999997</v>
      </c>
      <c r="AD1313" s="264">
        <f t="shared" si="606"/>
        <v>23.369</v>
      </c>
      <c r="AF1313" s="266">
        <v>1311</v>
      </c>
      <c r="AG1313" s="266">
        <v>-9.5899999999999999E-2</v>
      </c>
      <c r="AH1313" s="266">
        <v>15.527799999999999</v>
      </c>
      <c r="AI1313" s="266">
        <v>0.12481</v>
      </c>
      <c r="AJ1313" s="266">
        <v>10.632</v>
      </c>
      <c r="AK1313" s="266">
        <v>11.661</v>
      </c>
      <c r="AL1313" s="266">
        <v>12.311</v>
      </c>
      <c r="AM1313" s="266">
        <v>12.670999999999999</v>
      </c>
      <c r="AN1313" s="266">
        <v>13.249000000000001</v>
      </c>
      <c r="AO1313" s="266">
        <v>13.654999999999999</v>
      </c>
      <c r="AP1313" s="266">
        <v>14.279</v>
      </c>
      <c r="AQ1313" s="266">
        <v>15.528</v>
      </c>
      <c r="AR1313" s="266">
        <v>16.896999999999998</v>
      </c>
      <c r="AS1313" s="266">
        <v>17.686</v>
      </c>
      <c r="AT1313" s="266">
        <v>18.244</v>
      </c>
      <c r="AU1313" s="266">
        <v>19.105</v>
      </c>
      <c r="AV1313" s="266">
        <v>19.689</v>
      </c>
      <c r="AW1313" s="266">
        <v>20.844999999999999</v>
      </c>
      <c r="AX1313" s="266">
        <v>23.003</v>
      </c>
      <c r="BA1313" s="372">
        <v>1311</v>
      </c>
      <c r="BB1313" s="372">
        <v>-0.32969999999999999</v>
      </c>
      <c r="BC1313" s="372">
        <v>15.170500000000001</v>
      </c>
      <c r="BD1313" s="372">
        <v>0.13466</v>
      </c>
      <c r="BE1313" s="372">
        <v>10.272</v>
      </c>
      <c r="BF1313" s="372">
        <v>11.26</v>
      </c>
      <c r="BG1313" s="372">
        <v>11.895</v>
      </c>
      <c r="BH1313" s="372">
        <v>12.250999999999999</v>
      </c>
      <c r="BI1313" s="372">
        <v>12.826000000000001</v>
      </c>
      <c r="BJ1313" s="372">
        <v>13.234999999999999</v>
      </c>
      <c r="BK1313" s="372">
        <v>13.872</v>
      </c>
      <c r="BL1313" s="372">
        <v>15.170999999999999</v>
      </c>
      <c r="BM1313" s="372">
        <v>16.635999999999999</v>
      </c>
      <c r="BN1313" s="372">
        <v>17.501000000000001</v>
      </c>
      <c r="BO1313" s="372">
        <v>18.12</v>
      </c>
      <c r="BP1313" s="372">
        <v>19.094000000000001</v>
      </c>
      <c r="BQ1313" s="372">
        <v>19.763000000000002</v>
      </c>
      <c r="BR1313" s="372">
        <v>21.114999999999998</v>
      </c>
      <c r="BS1313" s="372">
        <v>23.734999999999999</v>
      </c>
    </row>
    <row r="1314" spans="1:71" x14ac:dyDescent="0.2">
      <c r="A1314" s="265">
        <f t="shared" si="607"/>
        <v>15.355</v>
      </c>
      <c r="B1314" s="265">
        <f t="shared" si="608"/>
        <v>14.080500000000001</v>
      </c>
      <c r="C1314" s="265">
        <f t="shared" si="585"/>
        <v>16.773499999999999</v>
      </c>
      <c r="D1314" s="265">
        <f t="shared" si="609"/>
        <v>1312</v>
      </c>
      <c r="E1314" s="373">
        <f t="shared" si="610"/>
        <v>43.104722792607802</v>
      </c>
      <c r="F1314" s="373">
        <f t="shared" si="611"/>
        <v>3.592060232717317</v>
      </c>
      <c r="G1314" s="373">
        <f t="shared" si="612"/>
        <v>52.104722792607802</v>
      </c>
      <c r="H1314" s="374">
        <f t="shared" si="613"/>
        <v>0.99905952019714728</v>
      </c>
      <c r="I1314" s="374">
        <f t="shared" si="586"/>
        <v>0.98382420837302076</v>
      </c>
      <c r="J1314" s="374">
        <f t="shared" si="587"/>
        <v>0.98536861277669507</v>
      </c>
      <c r="K1314" s="265" cm="1">
        <f t="array" ref="K1314">$G1314^gamma_drug4/($G1314^gamma_drug4+(AGE_50_drug4+9)^gamma_drug4)</f>
        <v>1</v>
      </c>
      <c r="L1314" s="264">
        <f t="shared" si="588"/>
        <v>1312</v>
      </c>
      <c r="M1314" s="264">
        <f t="shared" si="589"/>
        <v>-0.21295</v>
      </c>
      <c r="N1314" s="264">
        <f t="shared" si="590"/>
        <v>15.354950000000001</v>
      </c>
      <c r="O1314" s="264">
        <f t="shared" si="591"/>
        <v>0.12975999999999999</v>
      </c>
      <c r="P1314" s="264">
        <f t="shared" si="592"/>
        <v>10.455500000000001</v>
      </c>
      <c r="Q1314" s="264">
        <f t="shared" si="593"/>
        <v>11.464499999999999</v>
      </c>
      <c r="R1314" s="264">
        <f t="shared" si="594"/>
        <v>12.106999999999999</v>
      </c>
      <c r="S1314" s="264">
        <f t="shared" si="595"/>
        <v>12.465</v>
      </c>
      <c r="T1314" s="264">
        <f t="shared" si="596"/>
        <v>13.042</v>
      </c>
      <c r="U1314" s="264">
        <f t="shared" si="597"/>
        <v>13.4495</v>
      </c>
      <c r="V1314" s="264">
        <f t="shared" si="598"/>
        <v>14.080500000000001</v>
      </c>
      <c r="W1314" s="264">
        <f t="shared" si="599"/>
        <v>15.355</v>
      </c>
      <c r="X1314" s="264">
        <f t="shared" si="600"/>
        <v>16.773499999999999</v>
      </c>
      <c r="Y1314" s="264">
        <f t="shared" si="601"/>
        <v>17.6005</v>
      </c>
      <c r="Z1314" s="264">
        <f t="shared" si="602"/>
        <v>18.189500000000002</v>
      </c>
      <c r="AA1314" s="264">
        <f t="shared" si="603"/>
        <v>19.107500000000002</v>
      </c>
      <c r="AB1314" s="264">
        <f t="shared" si="604"/>
        <v>19.734499999999997</v>
      </c>
      <c r="AC1314" s="264">
        <f t="shared" si="605"/>
        <v>20.9895</v>
      </c>
      <c r="AD1314" s="264">
        <f t="shared" si="606"/>
        <v>23.380000000000003</v>
      </c>
      <c r="AF1314" s="266">
        <v>1312</v>
      </c>
      <c r="AG1314" s="266">
        <v>-9.6100000000000005E-2</v>
      </c>
      <c r="AH1314" s="266">
        <v>15.533300000000001</v>
      </c>
      <c r="AI1314" s="266">
        <v>0.12483</v>
      </c>
      <c r="AJ1314" s="266">
        <v>10.635999999999999</v>
      </c>
      <c r="AK1314" s="266">
        <v>11.664999999999999</v>
      </c>
      <c r="AL1314" s="266">
        <v>12.315</v>
      </c>
      <c r="AM1314" s="266">
        <v>12.675000000000001</v>
      </c>
      <c r="AN1314" s="266">
        <v>13.253</v>
      </c>
      <c r="AO1314" s="266">
        <v>13.659000000000001</v>
      </c>
      <c r="AP1314" s="266">
        <v>14.284000000000001</v>
      </c>
      <c r="AQ1314" s="266">
        <v>15.532999999999999</v>
      </c>
      <c r="AR1314" s="266">
        <v>16.904</v>
      </c>
      <c r="AS1314" s="266">
        <v>17.693000000000001</v>
      </c>
      <c r="AT1314" s="266">
        <v>18.251000000000001</v>
      </c>
      <c r="AU1314" s="266">
        <v>19.113</v>
      </c>
      <c r="AV1314" s="266">
        <v>19.696999999999999</v>
      </c>
      <c r="AW1314" s="266">
        <v>20.853000000000002</v>
      </c>
      <c r="AX1314" s="266">
        <v>23.013000000000002</v>
      </c>
      <c r="BA1314" s="372">
        <v>1312</v>
      </c>
      <c r="BB1314" s="372">
        <v>-0.32979999999999998</v>
      </c>
      <c r="BC1314" s="372">
        <v>15.176600000000001</v>
      </c>
      <c r="BD1314" s="372">
        <v>0.13469</v>
      </c>
      <c r="BE1314" s="372">
        <v>10.275</v>
      </c>
      <c r="BF1314" s="372">
        <v>11.263999999999999</v>
      </c>
      <c r="BG1314" s="372">
        <v>11.898999999999999</v>
      </c>
      <c r="BH1314" s="372">
        <v>12.255000000000001</v>
      </c>
      <c r="BI1314" s="372">
        <v>12.831</v>
      </c>
      <c r="BJ1314" s="372">
        <v>13.24</v>
      </c>
      <c r="BK1314" s="372">
        <v>13.877000000000001</v>
      </c>
      <c r="BL1314" s="372">
        <v>15.177</v>
      </c>
      <c r="BM1314" s="372">
        <v>16.643000000000001</v>
      </c>
      <c r="BN1314" s="372">
        <v>17.507999999999999</v>
      </c>
      <c r="BO1314" s="372">
        <v>18.128</v>
      </c>
      <c r="BP1314" s="372">
        <v>19.102</v>
      </c>
      <c r="BQ1314" s="372">
        <v>19.771999999999998</v>
      </c>
      <c r="BR1314" s="372">
        <v>21.126000000000001</v>
      </c>
      <c r="BS1314" s="372">
        <v>23.747</v>
      </c>
    </row>
    <row r="1315" spans="1:71" x14ac:dyDescent="0.2">
      <c r="A1315" s="265">
        <f t="shared" si="607"/>
        <v>15.361000000000001</v>
      </c>
      <c r="B1315" s="265">
        <f t="shared" si="608"/>
        <v>14.0855</v>
      </c>
      <c r="C1315" s="265">
        <f t="shared" si="585"/>
        <v>16.78</v>
      </c>
      <c r="D1315" s="265">
        <f t="shared" si="609"/>
        <v>1313</v>
      </c>
      <c r="E1315" s="373">
        <f t="shared" si="610"/>
        <v>43.137577002053391</v>
      </c>
      <c r="F1315" s="373">
        <f t="shared" si="611"/>
        <v>3.5947980835044491</v>
      </c>
      <c r="G1315" s="373">
        <f t="shared" si="612"/>
        <v>52.137577002053391</v>
      </c>
      <c r="H1315" s="374">
        <f t="shared" si="613"/>
        <v>0.9990620930383286</v>
      </c>
      <c r="I1315" s="374">
        <f t="shared" si="586"/>
        <v>0.98385447521404434</v>
      </c>
      <c r="J1315" s="374">
        <f t="shared" si="587"/>
        <v>0.98539222240757296</v>
      </c>
      <c r="K1315" s="265" cm="1">
        <f t="array" ref="K1315">$G1315^gamma_drug4/($G1315^gamma_drug4+(AGE_50_drug4+9)^gamma_drug4)</f>
        <v>1</v>
      </c>
      <c r="L1315" s="264">
        <f t="shared" si="588"/>
        <v>1313</v>
      </c>
      <c r="M1315" s="264">
        <f t="shared" si="589"/>
        <v>-0.21299999999999999</v>
      </c>
      <c r="N1315" s="264">
        <f t="shared" si="590"/>
        <v>15.360700000000001</v>
      </c>
      <c r="O1315" s="264">
        <f t="shared" si="591"/>
        <v>0.12978500000000001</v>
      </c>
      <c r="P1315" s="264">
        <f t="shared" si="592"/>
        <v>10.458500000000001</v>
      </c>
      <c r="Q1315" s="264">
        <f t="shared" si="593"/>
        <v>11.467499999999999</v>
      </c>
      <c r="R1315" s="264">
        <f t="shared" si="594"/>
        <v>12.111000000000001</v>
      </c>
      <c r="S1315" s="264">
        <f t="shared" si="595"/>
        <v>12.469000000000001</v>
      </c>
      <c r="T1315" s="264">
        <f t="shared" si="596"/>
        <v>13.0465</v>
      </c>
      <c r="U1315" s="264">
        <f t="shared" si="597"/>
        <v>13.454499999999999</v>
      </c>
      <c r="V1315" s="264">
        <f t="shared" si="598"/>
        <v>14.0855</v>
      </c>
      <c r="W1315" s="264">
        <f t="shared" si="599"/>
        <v>15.361000000000001</v>
      </c>
      <c r="X1315" s="264">
        <f t="shared" si="600"/>
        <v>16.78</v>
      </c>
      <c r="Y1315" s="264">
        <f t="shared" si="601"/>
        <v>17.607999999999997</v>
      </c>
      <c r="Z1315" s="264">
        <f t="shared" si="602"/>
        <v>18.196999999999999</v>
      </c>
      <c r="AA1315" s="264">
        <f t="shared" si="603"/>
        <v>19.115500000000001</v>
      </c>
      <c r="AB1315" s="264">
        <f t="shared" si="604"/>
        <v>19.742999999999999</v>
      </c>
      <c r="AC1315" s="264">
        <f t="shared" si="605"/>
        <v>20.998999999999999</v>
      </c>
      <c r="AD1315" s="264">
        <f t="shared" si="606"/>
        <v>23.390999999999998</v>
      </c>
      <c r="AF1315" s="266">
        <v>1313</v>
      </c>
      <c r="AG1315" s="266">
        <v>-9.6199999999999994E-2</v>
      </c>
      <c r="AH1315" s="266">
        <v>15.5388</v>
      </c>
      <c r="AI1315" s="266">
        <v>0.12485</v>
      </c>
      <c r="AJ1315" s="266">
        <v>10.638999999999999</v>
      </c>
      <c r="AK1315" s="266">
        <v>11.667999999999999</v>
      </c>
      <c r="AL1315" s="266">
        <v>12.319000000000001</v>
      </c>
      <c r="AM1315" s="266">
        <v>12.679</v>
      </c>
      <c r="AN1315" s="266">
        <v>13.257</v>
      </c>
      <c r="AO1315" s="266">
        <v>13.664</v>
      </c>
      <c r="AP1315" s="266">
        <v>14.289</v>
      </c>
      <c r="AQ1315" s="266">
        <v>15.539</v>
      </c>
      <c r="AR1315" s="266">
        <v>16.91</v>
      </c>
      <c r="AS1315" s="266">
        <v>17.7</v>
      </c>
      <c r="AT1315" s="266">
        <v>18.257999999999999</v>
      </c>
      <c r="AU1315" s="266">
        <v>19.12</v>
      </c>
      <c r="AV1315" s="266">
        <v>19.704999999999998</v>
      </c>
      <c r="AW1315" s="266">
        <v>20.861999999999998</v>
      </c>
      <c r="AX1315" s="266">
        <v>23.023</v>
      </c>
      <c r="BA1315" s="372">
        <v>1313</v>
      </c>
      <c r="BB1315" s="372">
        <v>-0.32979999999999998</v>
      </c>
      <c r="BC1315" s="372">
        <v>15.182600000000001</v>
      </c>
      <c r="BD1315" s="372">
        <v>0.13472000000000001</v>
      </c>
      <c r="BE1315" s="372">
        <v>10.278</v>
      </c>
      <c r="BF1315" s="372">
        <v>11.266999999999999</v>
      </c>
      <c r="BG1315" s="372">
        <v>11.903</v>
      </c>
      <c r="BH1315" s="372">
        <v>12.259</v>
      </c>
      <c r="BI1315" s="372">
        <v>12.836</v>
      </c>
      <c r="BJ1315" s="372">
        <v>13.244999999999999</v>
      </c>
      <c r="BK1315" s="372">
        <v>13.882</v>
      </c>
      <c r="BL1315" s="372">
        <v>15.183</v>
      </c>
      <c r="BM1315" s="372">
        <v>16.649999999999999</v>
      </c>
      <c r="BN1315" s="372">
        <v>17.515999999999998</v>
      </c>
      <c r="BO1315" s="372">
        <v>18.135999999999999</v>
      </c>
      <c r="BP1315" s="372">
        <v>19.111000000000001</v>
      </c>
      <c r="BQ1315" s="372">
        <v>19.780999999999999</v>
      </c>
      <c r="BR1315" s="372">
        <v>21.135999999999999</v>
      </c>
      <c r="BS1315" s="372">
        <v>23.759</v>
      </c>
    </row>
    <row r="1316" spans="1:71" x14ac:dyDescent="0.2">
      <c r="A1316" s="265">
        <f t="shared" si="607"/>
        <v>15.3665</v>
      </c>
      <c r="B1316" s="265">
        <f t="shared" si="608"/>
        <v>14.091000000000001</v>
      </c>
      <c r="C1316" s="265">
        <f t="shared" si="585"/>
        <v>16.7865</v>
      </c>
      <c r="D1316" s="265">
        <f t="shared" si="609"/>
        <v>1314</v>
      </c>
      <c r="E1316" s="373">
        <f t="shared" si="610"/>
        <v>43.170431211498972</v>
      </c>
      <c r="F1316" s="373">
        <f t="shared" si="611"/>
        <v>3.5975359342915811</v>
      </c>
      <c r="G1316" s="373">
        <f t="shared" si="612"/>
        <v>52.170431211498972</v>
      </c>
      <c r="H1316" s="374">
        <f t="shared" si="613"/>
        <v>0.99906465723354609</v>
      </c>
      <c r="I1316" s="374">
        <f t="shared" si="586"/>
        <v>0.98388466733597668</v>
      </c>
      <c r="J1316" s="374">
        <f t="shared" si="587"/>
        <v>0.98541577966778438</v>
      </c>
      <c r="K1316" s="265" cm="1">
        <f t="array" ref="K1316">$G1316^gamma_drug4/($G1316^gamma_drug4+(AGE_50_drug4+9)^gamma_drug4)</f>
        <v>1</v>
      </c>
      <c r="L1316" s="264">
        <f t="shared" si="588"/>
        <v>1314</v>
      </c>
      <c r="M1316" s="264">
        <f t="shared" si="589"/>
        <v>-0.21310000000000001</v>
      </c>
      <c r="N1316" s="264">
        <f t="shared" si="590"/>
        <v>15.3665</v>
      </c>
      <c r="O1316" s="264">
        <f t="shared" si="591"/>
        <v>0.129805</v>
      </c>
      <c r="P1316" s="264">
        <f t="shared" si="592"/>
        <v>10.462</v>
      </c>
      <c r="Q1316" s="264">
        <f t="shared" si="593"/>
        <v>11.471500000000001</v>
      </c>
      <c r="R1316" s="264">
        <f t="shared" si="594"/>
        <v>12.115500000000001</v>
      </c>
      <c r="S1316" s="264">
        <f t="shared" si="595"/>
        <v>12.474</v>
      </c>
      <c r="T1316" s="264">
        <f t="shared" si="596"/>
        <v>13.051500000000001</v>
      </c>
      <c r="U1316" s="264">
        <f t="shared" si="597"/>
        <v>13.459</v>
      </c>
      <c r="V1316" s="264">
        <f t="shared" si="598"/>
        <v>14.091000000000001</v>
      </c>
      <c r="W1316" s="264">
        <f t="shared" si="599"/>
        <v>15.3665</v>
      </c>
      <c r="X1316" s="264">
        <f t="shared" si="600"/>
        <v>16.7865</v>
      </c>
      <c r="Y1316" s="264">
        <f t="shared" si="601"/>
        <v>17.6145</v>
      </c>
      <c r="Z1316" s="264">
        <f t="shared" si="602"/>
        <v>18.204499999999999</v>
      </c>
      <c r="AA1316" s="264">
        <f t="shared" si="603"/>
        <v>19.1235</v>
      </c>
      <c r="AB1316" s="264">
        <f t="shared" si="604"/>
        <v>19.750999999999998</v>
      </c>
      <c r="AC1316" s="264">
        <f t="shared" si="605"/>
        <v>21.0075</v>
      </c>
      <c r="AD1316" s="264">
        <f t="shared" si="606"/>
        <v>23.402000000000001</v>
      </c>
      <c r="AF1316" s="266">
        <v>1314</v>
      </c>
      <c r="AG1316" s="266">
        <v>-9.6299999999999997E-2</v>
      </c>
      <c r="AH1316" s="266">
        <v>15.5443</v>
      </c>
      <c r="AI1316" s="266">
        <v>0.12486999999999999</v>
      </c>
      <c r="AJ1316" s="266">
        <v>10.641999999999999</v>
      </c>
      <c r="AK1316" s="266">
        <v>11.672000000000001</v>
      </c>
      <c r="AL1316" s="266">
        <v>12.323</v>
      </c>
      <c r="AM1316" s="266">
        <v>12.683999999999999</v>
      </c>
      <c r="AN1316" s="266">
        <v>13.262</v>
      </c>
      <c r="AO1316" s="266">
        <v>13.667999999999999</v>
      </c>
      <c r="AP1316" s="266">
        <v>14.294</v>
      </c>
      <c r="AQ1316" s="266">
        <v>15.544</v>
      </c>
      <c r="AR1316" s="266">
        <v>16.916</v>
      </c>
      <c r="AS1316" s="266">
        <v>17.706</v>
      </c>
      <c r="AT1316" s="266">
        <v>18.265000000000001</v>
      </c>
      <c r="AU1316" s="266">
        <v>19.128</v>
      </c>
      <c r="AV1316" s="266">
        <v>19.712</v>
      </c>
      <c r="AW1316" s="266">
        <v>20.87</v>
      </c>
      <c r="AX1316" s="266">
        <v>23.033000000000001</v>
      </c>
      <c r="BA1316" s="372">
        <v>1314</v>
      </c>
      <c r="BB1316" s="372">
        <v>-0.32990000000000003</v>
      </c>
      <c r="BC1316" s="372">
        <v>15.188700000000001</v>
      </c>
      <c r="BD1316" s="372">
        <v>0.13474</v>
      </c>
      <c r="BE1316" s="372">
        <v>10.282</v>
      </c>
      <c r="BF1316" s="372">
        <v>11.271000000000001</v>
      </c>
      <c r="BG1316" s="372">
        <v>11.907999999999999</v>
      </c>
      <c r="BH1316" s="372">
        <v>12.263999999999999</v>
      </c>
      <c r="BI1316" s="372">
        <v>12.840999999999999</v>
      </c>
      <c r="BJ1316" s="372">
        <v>13.25</v>
      </c>
      <c r="BK1316" s="372">
        <v>13.888</v>
      </c>
      <c r="BL1316" s="372">
        <v>15.189</v>
      </c>
      <c r="BM1316" s="372">
        <v>16.657</v>
      </c>
      <c r="BN1316" s="372">
        <v>17.523</v>
      </c>
      <c r="BO1316" s="372">
        <v>18.143999999999998</v>
      </c>
      <c r="BP1316" s="372">
        <v>19.119</v>
      </c>
      <c r="BQ1316" s="372">
        <v>19.79</v>
      </c>
      <c r="BR1316" s="372">
        <v>21.145</v>
      </c>
      <c r="BS1316" s="372">
        <v>23.771000000000001</v>
      </c>
    </row>
    <row r="1317" spans="1:71" x14ac:dyDescent="0.2">
      <c r="A1317" s="265">
        <f t="shared" si="607"/>
        <v>15.3725</v>
      </c>
      <c r="B1317" s="265">
        <f t="shared" si="608"/>
        <v>14.096</v>
      </c>
      <c r="C1317" s="265">
        <f t="shared" si="585"/>
        <v>16.792999999999999</v>
      </c>
      <c r="D1317" s="265">
        <f t="shared" si="609"/>
        <v>1315</v>
      </c>
      <c r="E1317" s="373">
        <f t="shared" si="610"/>
        <v>43.20328542094456</v>
      </c>
      <c r="F1317" s="373">
        <f t="shared" si="611"/>
        <v>3.6002737850787132</v>
      </c>
      <c r="G1317" s="373">
        <f t="shared" si="612"/>
        <v>52.20328542094456</v>
      </c>
      <c r="H1317" s="374">
        <f t="shared" si="613"/>
        <v>0.99906721281723576</v>
      </c>
      <c r="I1317" s="374">
        <f t="shared" si="586"/>
        <v>0.98391478496669682</v>
      </c>
      <c r="J1317" s="374">
        <f t="shared" si="587"/>
        <v>0.98543928470455477</v>
      </c>
      <c r="K1317" s="265" cm="1">
        <f t="array" ref="K1317">$G1317^gamma_drug4/($G1317^gamma_drug4+(AGE_50_drug4+9)^gamma_drug4)</f>
        <v>1</v>
      </c>
      <c r="L1317" s="264">
        <f t="shared" si="588"/>
        <v>1315</v>
      </c>
      <c r="M1317" s="264">
        <f t="shared" si="589"/>
        <v>-0.21315000000000001</v>
      </c>
      <c r="N1317" s="264">
        <f t="shared" si="590"/>
        <v>15.372249999999999</v>
      </c>
      <c r="O1317" s="264">
        <f t="shared" si="591"/>
        <v>0.129825</v>
      </c>
      <c r="P1317" s="264">
        <f t="shared" si="592"/>
        <v>10.4655</v>
      </c>
      <c r="Q1317" s="264">
        <f t="shared" si="593"/>
        <v>11.4755</v>
      </c>
      <c r="R1317" s="264">
        <f t="shared" si="594"/>
        <v>12.1195</v>
      </c>
      <c r="S1317" s="264">
        <f t="shared" si="595"/>
        <v>12.478000000000002</v>
      </c>
      <c r="T1317" s="264">
        <f t="shared" si="596"/>
        <v>13.0555</v>
      </c>
      <c r="U1317" s="264">
        <f t="shared" si="597"/>
        <v>13.464</v>
      </c>
      <c r="V1317" s="264">
        <f t="shared" si="598"/>
        <v>14.096</v>
      </c>
      <c r="W1317" s="264">
        <f t="shared" si="599"/>
        <v>15.3725</v>
      </c>
      <c r="X1317" s="264">
        <f t="shared" si="600"/>
        <v>16.792999999999999</v>
      </c>
      <c r="Y1317" s="264">
        <f t="shared" si="601"/>
        <v>17.622</v>
      </c>
      <c r="Z1317" s="264">
        <f t="shared" si="602"/>
        <v>18.211500000000001</v>
      </c>
      <c r="AA1317" s="264">
        <f t="shared" si="603"/>
        <v>19.131500000000003</v>
      </c>
      <c r="AB1317" s="264">
        <f t="shared" si="604"/>
        <v>19.759499999999999</v>
      </c>
      <c r="AC1317" s="264">
        <f t="shared" si="605"/>
        <v>21.016500000000001</v>
      </c>
      <c r="AD1317" s="264">
        <f t="shared" si="606"/>
        <v>23.412500000000001</v>
      </c>
      <c r="AF1317" s="266">
        <v>1315</v>
      </c>
      <c r="AG1317" s="266">
        <v>-9.64E-2</v>
      </c>
      <c r="AH1317" s="266">
        <v>15.549799999999999</v>
      </c>
      <c r="AI1317" s="266">
        <v>0.12488</v>
      </c>
      <c r="AJ1317" s="266">
        <v>10.646000000000001</v>
      </c>
      <c r="AK1317" s="266">
        <v>11.676</v>
      </c>
      <c r="AL1317" s="266">
        <v>12.327</v>
      </c>
      <c r="AM1317" s="266">
        <v>12.688000000000001</v>
      </c>
      <c r="AN1317" s="266">
        <v>13.266</v>
      </c>
      <c r="AO1317" s="266">
        <v>13.673</v>
      </c>
      <c r="AP1317" s="266">
        <v>14.298999999999999</v>
      </c>
      <c r="AQ1317" s="266">
        <v>15.55</v>
      </c>
      <c r="AR1317" s="266">
        <v>16.922000000000001</v>
      </c>
      <c r="AS1317" s="266">
        <v>17.713000000000001</v>
      </c>
      <c r="AT1317" s="266">
        <v>18.271000000000001</v>
      </c>
      <c r="AU1317" s="266">
        <v>19.135000000000002</v>
      </c>
      <c r="AV1317" s="266">
        <v>19.72</v>
      </c>
      <c r="AW1317" s="266">
        <v>20.878</v>
      </c>
      <c r="AX1317" s="266">
        <v>23.042000000000002</v>
      </c>
      <c r="BA1317" s="372">
        <v>1315</v>
      </c>
      <c r="BB1317" s="372">
        <v>-0.32990000000000003</v>
      </c>
      <c r="BC1317" s="372">
        <v>15.194699999999999</v>
      </c>
      <c r="BD1317" s="372">
        <v>0.13477</v>
      </c>
      <c r="BE1317" s="372">
        <v>10.285</v>
      </c>
      <c r="BF1317" s="372">
        <v>11.275</v>
      </c>
      <c r="BG1317" s="372">
        <v>11.912000000000001</v>
      </c>
      <c r="BH1317" s="372">
        <v>12.268000000000001</v>
      </c>
      <c r="BI1317" s="372">
        <v>12.845000000000001</v>
      </c>
      <c r="BJ1317" s="372">
        <v>13.255000000000001</v>
      </c>
      <c r="BK1317" s="372">
        <v>13.893000000000001</v>
      </c>
      <c r="BL1317" s="372">
        <v>15.195</v>
      </c>
      <c r="BM1317" s="372">
        <v>16.664000000000001</v>
      </c>
      <c r="BN1317" s="372">
        <v>17.530999999999999</v>
      </c>
      <c r="BO1317" s="372">
        <v>18.152000000000001</v>
      </c>
      <c r="BP1317" s="372">
        <v>19.128</v>
      </c>
      <c r="BQ1317" s="372">
        <v>19.798999999999999</v>
      </c>
      <c r="BR1317" s="372">
        <v>21.155000000000001</v>
      </c>
      <c r="BS1317" s="372">
        <v>23.783000000000001</v>
      </c>
    </row>
    <row r="1318" spans="1:71" x14ac:dyDescent="0.2">
      <c r="A1318" s="265">
        <f t="shared" si="607"/>
        <v>15.378</v>
      </c>
      <c r="B1318" s="265">
        <f t="shared" si="608"/>
        <v>14.1005</v>
      </c>
      <c r="C1318" s="265">
        <f t="shared" si="585"/>
        <v>16.799500000000002</v>
      </c>
      <c r="D1318" s="265">
        <f t="shared" si="609"/>
        <v>1316</v>
      </c>
      <c r="E1318" s="373">
        <f t="shared" si="610"/>
        <v>43.236139630390142</v>
      </c>
      <c r="F1318" s="373">
        <f t="shared" si="611"/>
        <v>3.6030116358658453</v>
      </c>
      <c r="G1318" s="373">
        <f t="shared" si="612"/>
        <v>52.236139630390142</v>
      </c>
      <c r="H1318" s="374">
        <f t="shared" si="613"/>
        <v>0.9990697598236753</v>
      </c>
      <c r="I1318" s="374">
        <f t="shared" si="586"/>
        <v>0.98394482833326036</v>
      </c>
      <c r="J1318" s="374">
        <f t="shared" si="587"/>
        <v>0.98546273766461046</v>
      </c>
      <c r="K1318" s="265" cm="1">
        <f t="array" ref="K1318">$G1318^gamma_drug4/($G1318^gamma_drug4+(AGE_50_drug4+9)^gamma_drug4)</f>
        <v>1</v>
      </c>
      <c r="L1318" s="264">
        <f t="shared" si="588"/>
        <v>1316</v>
      </c>
      <c r="M1318" s="264">
        <f t="shared" si="589"/>
        <v>-0.2132</v>
      </c>
      <c r="N1318" s="264">
        <f t="shared" si="590"/>
        <v>15.378</v>
      </c>
      <c r="O1318" s="264">
        <f t="shared" si="591"/>
        <v>0.12984999999999999</v>
      </c>
      <c r="P1318" s="264">
        <f t="shared" si="592"/>
        <v>10.468999999999999</v>
      </c>
      <c r="Q1318" s="264">
        <f t="shared" si="593"/>
        <v>11.478999999999999</v>
      </c>
      <c r="R1318" s="264">
        <f t="shared" si="594"/>
        <v>12.1235</v>
      </c>
      <c r="S1318" s="264">
        <f t="shared" si="595"/>
        <v>12.481999999999999</v>
      </c>
      <c r="T1318" s="264">
        <f t="shared" si="596"/>
        <v>13.060500000000001</v>
      </c>
      <c r="U1318" s="264">
        <f t="shared" si="597"/>
        <v>13.468499999999999</v>
      </c>
      <c r="V1318" s="264">
        <f t="shared" si="598"/>
        <v>14.1005</v>
      </c>
      <c r="W1318" s="264">
        <f t="shared" si="599"/>
        <v>15.378</v>
      </c>
      <c r="X1318" s="264">
        <f t="shared" si="600"/>
        <v>16.799500000000002</v>
      </c>
      <c r="Y1318" s="264">
        <f t="shared" si="601"/>
        <v>17.628500000000003</v>
      </c>
      <c r="Z1318" s="264">
        <f t="shared" si="602"/>
        <v>18.219000000000001</v>
      </c>
      <c r="AA1318" s="264">
        <f t="shared" si="603"/>
        <v>19.139499999999998</v>
      </c>
      <c r="AB1318" s="264">
        <f t="shared" si="604"/>
        <v>19.768000000000001</v>
      </c>
      <c r="AC1318" s="264">
        <f t="shared" si="605"/>
        <v>21.026499999999999</v>
      </c>
      <c r="AD1318" s="264">
        <f t="shared" si="606"/>
        <v>23.423500000000001</v>
      </c>
      <c r="AF1318" s="266">
        <v>1316</v>
      </c>
      <c r="AG1318" s="266">
        <v>-9.6500000000000002E-2</v>
      </c>
      <c r="AH1318" s="266">
        <v>15.555199999999999</v>
      </c>
      <c r="AI1318" s="266">
        <v>0.1249</v>
      </c>
      <c r="AJ1318" s="266">
        <v>10.648999999999999</v>
      </c>
      <c r="AK1318" s="266">
        <v>11.679</v>
      </c>
      <c r="AL1318" s="266">
        <v>12.331</v>
      </c>
      <c r="AM1318" s="266">
        <v>12.692</v>
      </c>
      <c r="AN1318" s="266">
        <v>13.271000000000001</v>
      </c>
      <c r="AO1318" s="266">
        <v>13.677</v>
      </c>
      <c r="AP1318" s="266">
        <v>14.303000000000001</v>
      </c>
      <c r="AQ1318" s="266">
        <v>15.555</v>
      </c>
      <c r="AR1318" s="266">
        <v>16.928000000000001</v>
      </c>
      <c r="AS1318" s="266">
        <v>17.719000000000001</v>
      </c>
      <c r="AT1318" s="266">
        <v>18.277999999999999</v>
      </c>
      <c r="AU1318" s="266">
        <v>19.141999999999999</v>
      </c>
      <c r="AV1318" s="266">
        <v>19.727</v>
      </c>
      <c r="AW1318" s="266">
        <v>20.887</v>
      </c>
      <c r="AX1318" s="266">
        <v>23.052</v>
      </c>
      <c r="BA1318" s="372">
        <v>1316</v>
      </c>
      <c r="BB1318" s="372">
        <v>-0.32990000000000003</v>
      </c>
      <c r="BC1318" s="372">
        <v>15.200799999999999</v>
      </c>
      <c r="BD1318" s="372">
        <v>0.1348</v>
      </c>
      <c r="BE1318" s="372">
        <v>10.289</v>
      </c>
      <c r="BF1318" s="372">
        <v>11.279</v>
      </c>
      <c r="BG1318" s="372">
        <v>11.916</v>
      </c>
      <c r="BH1318" s="372">
        <v>12.272</v>
      </c>
      <c r="BI1318" s="372">
        <v>12.85</v>
      </c>
      <c r="BJ1318" s="372">
        <v>13.26</v>
      </c>
      <c r="BK1318" s="372">
        <v>13.898</v>
      </c>
      <c r="BL1318" s="372">
        <v>15.201000000000001</v>
      </c>
      <c r="BM1318" s="372">
        <v>16.670999999999999</v>
      </c>
      <c r="BN1318" s="372">
        <v>17.538</v>
      </c>
      <c r="BO1318" s="372">
        <v>18.16</v>
      </c>
      <c r="BP1318" s="372">
        <v>19.137</v>
      </c>
      <c r="BQ1318" s="372">
        <v>19.809000000000001</v>
      </c>
      <c r="BR1318" s="372">
        <v>21.166</v>
      </c>
      <c r="BS1318" s="372">
        <v>23.795000000000002</v>
      </c>
    </row>
    <row r="1319" spans="1:71" x14ac:dyDescent="0.2">
      <c r="A1319" s="265">
        <f t="shared" si="607"/>
        <v>15.384</v>
      </c>
      <c r="B1319" s="265">
        <f t="shared" si="608"/>
        <v>14.105499999999999</v>
      </c>
      <c r="C1319" s="265">
        <f t="shared" si="585"/>
        <v>16.806000000000001</v>
      </c>
      <c r="D1319" s="265">
        <f t="shared" si="609"/>
        <v>1317</v>
      </c>
      <c r="E1319" s="373">
        <f t="shared" si="610"/>
        <v>43.26899383983573</v>
      </c>
      <c r="F1319" s="373">
        <f t="shared" si="611"/>
        <v>3.6057494866529773</v>
      </c>
      <c r="G1319" s="373">
        <f t="shared" si="612"/>
        <v>52.26899383983573</v>
      </c>
      <c r="H1319" s="374">
        <f t="shared" si="613"/>
        <v>0.99907229828698429</v>
      </c>
      <c r="I1319" s="374">
        <f t="shared" si="586"/>
        <v>0.9839747976619041</v>
      </c>
      <c r="J1319" s="374">
        <f t="shared" si="587"/>
        <v>0.98548613869418056</v>
      </c>
      <c r="K1319" s="265" cm="1">
        <f t="array" ref="K1319">$G1319^gamma_drug4/($G1319^gamma_drug4+(AGE_50_drug4+9)^gamma_drug4)</f>
        <v>1</v>
      </c>
      <c r="L1319" s="264">
        <f t="shared" si="588"/>
        <v>1317</v>
      </c>
      <c r="M1319" s="264">
        <f t="shared" si="589"/>
        <v>-0.21335000000000001</v>
      </c>
      <c r="N1319" s="264">
        <f t="shared" si="590"/>
        <v>15.383749999999999</v>
      </c>
      <c r="O1319" s="264">
        <f t="shared" si="591"/>
        <v>0.12987500000000002</v>
      </c>
      <c r="P1319" s="264">
        <f t="shared" si="592"/>
        <v>10.472</v>
      </c>
      <c r="Q1319" s="264">
        <f t="shared" si="593"/>
        <v>11.483000000000001</v>
      </c>
      <c r="R1319" s="264">
        <f t="shared" si="594"/>
        <v>12.127500000000001</v>
      </c>
      <c r="S1319" s="264">
        <f t="shared" si="595"/>
        <v>12.486499999999999</v>
      </c>
      <c r="T1319" s="264">
        <f t="shared" si="596"/>
        <v>13.065000000000001</v>
      </c>
      <c r="U1319" s="264">
        <f t="shared" si="597"/>
        <v>13.473500000000001</v>
      </c>
      <c r="V1319" s="264">
        <f t="shared" si="598"/>
        <v>14.105499999999999</v>
      </c>
      <c r="W1319" s="264">
        <f t="shared" si="599"/>
        <v>15.384</v>
      </c>
      <c r="X1319" s="264">
        <f t="shared" si="600"/>
        <v>16.806000000000001</v>
      </c>
      <c r="Y1319" s="264">
        <f t="shared" si="601"/>
        <v>17.635999999999999</v>
      </c>
      <c r="Z1319" s="264">
        <f t="shared" si="602"/>
        <v>18.226500000000001</v>
      </c>
      <c r="AA1319" s="264">
        <f t="shared" si="603"/>
        <v>19.147500000000001</v>
      </c>
      <c r="AB1319" s="264">
        <f t="shared" si="604"/>
        <v>19.776499999999999</v>
      </c>
      <c r="AC1319" s="264">
        <f t="shared" si="605"/>
        <v>21.035499999999999</v>
      </c>
      <c r="AD1319" s="264">
        <f t="shared" si="606"/>
        <v>23.4345</v>
      </c>
      <c r="AF1319" s="266">
        <v>1317</v>
      </c>
      <c r="AG1319" s="266">
        <v>-9.6699999999999994E-2</v>
      </c>
      <c r="AH1319" s="266">
        <v>15.560700000000001</v>
      </c>
      <c r="AI1319" s="266">
        <v>0.12492</v>
      </c>
      <c r="AJ1319" s="266">
        <v>10.651999999999999</v>
      </c>
      <c r="AK1319" s="266">
        <v>11.683</v>
      </c>
      <c r="AL1319" s="266">
        <v>12.335000000000001</v>
      </c>
      <c r="AM1319" s="266">
        <v>12.696</v>
      </c>
      <c r="AN1319" s="266">
        <v>13.275</v>
      </c>
      <c r="AO1319" s="266">
        <v>13.682</v>
      </c>
      <c r="AP1319" s="266">
        <v>14.308</v>
      </c>
      <c r="AQ1319" s="266">
        <v>15.561</v>
      </c>
      <c r="AR1319" s="266">
        <v>16.934000000000001</v>
      </c>
      <c r="AS1319" s="266">
        <v>17.725999999999999</v>
      </c>
      <c r="AT1319" s="266">
        <v>18.285</v>
      </c>
      <c r="AU1319" s="266">
        <v>19.149999999999999</v>
      </c>
      <c r="AV1319" s="266">
        <v>19.734999999999999</v>
      </c>
      <c r="AW1319" s="266">
        <v>20.895</v>
      </c>
      <c r="AX1319" s="266">
        <v>23.062000000000001</v>
      </c>
      <c r="BA1319" s="372">
        <v>1317</v>
      </c>
      <c r="BB1319" s="372">
        <v>-0.33</v>
      </c>
      <c r="BC1319" s="372">
        <v>15.206799999999999</v>
      </c>
      <c r="BD1319" s="372">
        <v>0.13483000000000001</v>
      </c>
      <c r="BE1319" s="372">
        <v>10.292</v>
      </c>
      <c r="BF1319" s="372">
        <v>11.282999999999999</v>
      </c>
      <c r="BG1319" s="372">
        <v>11.92</v>
      </c>
      <c r="BH1319" s="372">
        <v>12.276999999999999</v>
      </c>
      <c r="BI1319" s="372">
        <v>12.855</v>
      </c>
      <c r="BJ1319" s="372">
        <v>13.265000000000001</v>
      </c>
      <c r="BK1319" s="372">
        <v>13.903</v>
      </c>
      <c r="BL1319" s="372">
        <v>15.207000000000001</v>
      </c>
      <c r="BM1319" s="372">
        <v>16.678000000000001</v>
      </c>
      <c r="BN1319" s="372">
        <v>17.545999999999999</v>
      </c>
      <c r="BO1319" s="372">
        <v>18.167999999999999</v>
      </c>
      <c r="BP1319" s="372">
        <v>19.145</v>
      </c>
      <c r="BQ1319" s="372">
        <v>19.818000000000001</v>
      </c>
      <c r="BR1319" s="372">
        <v>21.175999999999998</v>
      </c>
      <c r="BS1319" s="372">
        <v>23.806999999999999</v>
      </c>
    </row>
    <row r="1320" spans="1:71" x14ac:dyDescent="0.2">
      <c r="A1320" s="265">
        <f t="shared" si="607"/>
        <v>15.3895</v>
      </c>
      <c r="B1320" s="265">
        <f t="shared" si="608"/>
        <v>14.111000000000001</v>
      </c>
      <c r="C1320" s="265">
        <f t="shared" si="585"/>
        <v>16.812999999999999</v>
      </c>
      <c r="D1320" s="265">
        <f t="shared" si="609"/>
        <v>1318</v>
      </c>
      <c r="E1320" s="373">
        <f t="shared" si="610"/>
        <v>43.301848049281311</v>
      </c>
      <c r="F1320" s="373">
        <f t="shared" si="611"/>
        <v>3.6084873374401094</v>
      </c>
      <c r="G1320" s="373">
        <f t="shared" si="612"/>
        <v>52.301848049281311</v>
      </c>
      <c r="H1320" s="374">
        <f t="shared" si="613"/>
        <v>0.99907482824112581</v>
      </c>
      <c r="I1320" s="374">
        <f t="shared" si="586"/>
        <v>0.98400469317804873</v>
      </c>
      <c r="J1320" s="374">
        <f t="shared" si="587"/>
        <v>0.98550948793899873</v>
      </c>
      <c r="K1320" s="265" cm="1">
        <f t="array" ref="K1320">$G1320^gamma_drug4/($G1320^gamma_drug4+(AGE_50_drug4+9)^gamma_drug4)</f>
        <v>1</v>
      </c>
      <c r="L1320" s="264">
        <f t="shared" si="588"/>
        <v>1318</v>
      </c>
      <c r="M1320" s="264">
        <f t="shared" si="589"/>
        <v>-0.21340000000000001</v>
      </c>
      <c r="N1320" s="264">
        <f t="shared" si="590"/>
        <v>15.3895</v>
      </c>
      <c r="O1320" s="264">
        <f t="shared" si="591"/>
        <v>0.12990000000000002</v>
      </c>
      <c r="P1320" s="264">
        <f t="shared" si="592"/>
        <v>10.475</v>
      </c>
      <c r="Q1320" s="264">
        <f t="shared" si="593"/>
        <v>11.486499999999999</v>
      </c>
      <c r="R1320" s="264">
        <f t="shared" si="594"/>
        <v>12.131499999999999</v>
      </c>
      <c r="S1320" s="264">
        <f t="shared" si="595"/>
        <v>12.490500000000001</v>
      </c>
      <c r="T1320" s="264">
        <f t="shared" si="596"/>
        <v>13.068999999999999</v>
      </c>
      <c r="U1320" s="264">
        <f t="shared" si="597"/>
        <v>13.4785</v>
      </c>
      <c r="V1320" s="264">
        <f t="shared" si="598"/>
        <v>14.111000000000001</v>
      </c>
      <c r="W1320" s="264">
        <f t="shared" si="599"/>
        <v>15.3895</v>
      </c>
      <c r="X1320" s="264">
        <f t="shared" si="600"/>
        <v>16.812999999999999</v>
      </c>
      <c r="Y1320" s="264">
        <f t="shared" si="601"/>
        <v>17.643000000000001</v>
      </c>
      <c r="Z1320" s="264">
        <f t="shared" si="602"/>
        <v>18.234000000000002</v>
      </c>
      <c r="AA1320" s="264">
        <f t="shared" si="603"/>
        <v>19.1555</v>
      </c>
      <c r="AB1320" s="264">
        <f t="shared" si="604"/>
        <v>19.785</v>
      </c>
      <c r="AC1320" s="264">
        <f t="shared" si="605"/>
        <v>21.045000000000002</v>
      </c>
      <c r="AD1320" s="264">
        <f t="shared" si="606"/>
        <v>23.445</v>
      </c>
      <c r="AF1320" s="266">
        <v>1318</v>
      </c>
      <c r="AG1320" s="266">
        <v>-9.6799999999999997E-2</v>
      </c>
      <c r="AH1320" s="266">
        <v>15.5662</v>
      </c>
      <c r="AI1320" s="266">
        <v>0.12494</v>
      </c>
      <c r="AJ1320" s="266">
        <v>10.654999999999999</v>
      </c>
      <c r="AK1320" s="266">
        <v>11.686999999999999</v>
      </c>
      <c r="AL1320" s="266">
        <v>12.339</v>
      </c>
      <c r="AM1320" s="266">
        <v>12.7</v>
      </c>
      <c r="AN1320" s="266">
        <v>13.279</v>
      </c>
      <c r="AO1320" s="266">
        <v>13.686999999999999</v>
      </c>
      <c r="AP1320" s="266">
        <v>14.313000000000001</v>
      </c>
      <c r="AQ1320" s="266">
        <v>15.566000000000001</v>
      </c>
      <c r="AR1320" s="266">
        <v>16.940999999999999</v>
      </c>
      <c r="AS1320" s="266">
        <v>17.733000000000001</v>
      </c>
      <c r="AT1320" s="266">
        <v>18.292000000000002</v>
      </c>
      <c r="AU1320" s="266">
        <v>19.157</v>
      </c>
      <c r="AV1320" s="266">
        <v>19.742999999999999</v>
      </c>
      <c r="AW1320" s="266">
        <v>20.904</v>
      </c>
      <c r="AX1320" s="266">
        <v>23.071000000000002</v>
      </c>
      <c r="BA1320" s="372">
        <v>1318</v>
      </c>
      <c r="BB1320" s="372">
        <v>-0.33</v>
      </c>
      <c r="BC1320" s="372">
        <v>15.2128</v>
      </c>
      <c r="BD1320" s="372">
        <v>0.13486000000000001</v>
      </c>
      <c r="BE1320" s="372">
        <v>10.295</v>
      </c>
      <c r="BF1320" s="372">
        <v>11.286</v>
      </c>
      <c r="BG1320" s="372">
        <v>11.923999999999999</v>
      </c>
      <c r="BH1320" s="372">
        <v>12.281000000000001</v>
      </c>
      <c r="BI1320" s="372">
        <v>12.859</v>
      </c>
      <c r="BJ1320" s="372">
        <v>13.27</v>
      </c>
      <c r="BK1320" s="372">
        <v>13.909000000000001</v>
      </c>
      <c r="BL1320" s="372">
        <v>15.212999999999999</v>
      </c>
      <c r="BM1320" s="372">
        <v>16.684999999999999</v>
      </c>
      <c r="BN1320" s="372">
        <v>17.553000000000001</v>
      </c>
      <c r="BO1320" s="372">
        <v>18.175999999999998</v>
      </c>
      <c r="BP1320" s="372">
        <v>19.154</v>
      </c>
      <c r="BQ1320" s="372">
        <v>19.827000000000002</v>
      </c>
      <c r="BR1320" s="372">
        <v>21.186</v>
      </c>
      <c r="BS1320" s="372">
        <v>23.818999999999999</v>
      </c>
    </row>
    <row r="1321" spans="1:71" x14ac:dyDescent="0.2">
      <c r="A1321" s="265">
        <f t="shared" si="607"/>
        <v>15.395499999999998</v>
      </c>
      <c r="B1321" s="265">
        <f t="shared" si="608"/>
        <v>14.116</v>
      </c>
      <c r="C1321" s="265">
        <f t="shared" si="585"/>
        <v>16.819499999999998</v>
      </c>
      <c r="D1321" s="265">
        <f t="shared" si="609"/>
        <v>1319</v>
      </c>
      <c r="E1321" s="373">
        <f t="shared" si="610"/>
        <v>43.3347022587269</v>
      </c>
      <c r="F1321" s="373">
        <f t="shared" si="611"/>
        <v>3.6112251882272415</v>
      </c>
      <c r="G1321" s="373">
        <f t="shared" si="612"/>
        <v>52.3347022587269</v>
      </c>
      <c r="H1321" s="374">
        <f t="shared" si="613"/>
        <v>0.99907734971990692</v>
      </c>
      <c r="I1321" s="374">
        <f t="shared" si="586"/>
        <v>0.98403451510630202</v>
      </c>
      <c r="J1321" s="374">
        <f t="shared" si="587"/>
        <v>0.98553278554430557</v>
      </c>
      <c r="K1321" s="265" cm="1">
        <f t="array" ref="K1321">$G1321^gamma_drug4/($G1321^gamma_drug4+(AGE_50_drug4+9)^gamma_drug4)</f>
        <v>1</v>
      </c>
      <c r="L1321" s="264">
        <f t="shared" si="588"/>
        <v>1319</v>
      </c>
      <c r="M1321" s="264">
        <f t="shared" si="589"/>
        <v>-0.2135</v>
      </c>
      <c r="N1321" s="264">
        <f t="shared" si="590"/>
        <v>15.395299999999999</v>
      </c>
      <c r="O1321" s="264">
        <f t="shared" si="591"/>
        <v>0.129915</v>
      </c>
      <c r="P1321" s="264">
        <f t="shared" si="592"/>
        <v>10.478999999999999</v>
      </c>
      <c r="Q1321" s="264">
        <f t="shared" si="593"/>
        <v>11.491</v>
      </c>
      <c r="R1321" s="264">
        <f t="shared" si="594"/>
        <v>12.1355</v>
      </c>
      <c r="S1321" s="264">
        <f t="shared" si="595"/>
        <v>12.495000000000001</v>
      </c>
      <c r="T1321" s="264">
        <f t="shared" si="596"/>
        <v>13.074000000000002</v>
      </c>
      <c r="U1321" s="264">
        <f t="shared" si="597"/>
        <v>13.483000000000001</v>
      </c>
      <c r="V1321" s="264">
        <f t="shared" si="598"/>
        <v>14.116</v>
      </c>
      <c r="W1321" s="264">
        <f t="shared" si="599"/>
        <v>15.395499999999998</v>
      </c>
      <c r="X1321" s="264">
        <f t="shared" si="600"/>
        <v>16.819499999999998</v>
      </c>
      <c r="Y1321" s="264">
        <f t="shared" si="601"/>
        <v>17.649999999999999</v>
      </c>
      <c r="Z1321" s="264">
        <f t="shared" si="602"/>
        <v>18.241500000000002</v>
      </c>
      <c r="AA1321" s="264">
        <f t="shared" si="603"/>
        <v>19.163</v>
      </c>
      <c r="AB1321" s="264">
        <f t="shared" si="604"/>
        <v>19.792999999999999</v>
      </c>
      <c r="AC1321" s="264">
        <f t="shared" si="605"/>
        <v>21.0535</v>
      </c>
      <c r="AD1321" s="264">
        <f t="shared" si="606"/>
        <v>23.455500000000001</v>
      </c>
      <c r="AF1321" s="266">
        <v>1319</v>
      </c>
      <c r="AG1321" s="266">
        <v>-9.69E-2</v>
      </c>
      <c r="AH1321" s="266">
        <v>15.5717</v>
      </c>
      <c r="AI1321" s="266">
        <v>0.12495000000000001</v>
      </c>
      <c r="AJ1321" s="266">
        <v>10.659000000000001</v>
      </c>
      <c r="AK1321" s="266">
        <v>11.691000000000001</v>
      </c>
      <c r="AL1321" s="266">
        <v>12.343</v>
      </c>
      <c r="AM1321" s="266">
        <v>12.704000000000001</v>
      </c>
      <c r="AN1321" s="266">
        <v>13.284000000000001</v>
      </c>
      <c r="AO1321" s="266">
        <v>13.691000000000001</v>
      </c>
      <c r="AP1321" s="266">
        <v>14.318</v>
      </c>
      <c r="AQ1321" s="266">
        <v>15.571999999999999</v>
      </c>
      <c r="AR1321" s="266">
        <v>16.946999999999999</v>
      </c>
      <c r="AS1321" s="266">
        <v>17.739000000000001</v>
      </c>
      <c r="AT1321" s="266">
        <v>18.298999999999999</v>
      </c>
      <c r="AU1321" s="266">
        <v>19.164000000000001</v>
      </c>
      <c r="AV1321" s="266">
        <v>19.75</v>
      </c>
      <c r="AW1321" s="266">
        <v>20.911999999999999</v>
      </c>
      <c r="AX1321" s="266">
        <v>23.081</v>
      </c>
      <c r="BA1321" s="372">
        <v>1319</v>
      </c>
      <c r="BB1321" s="372">
        <v>-0.3301</v>
      </c>
      <c r="BC1321" s="372">
        <v>15.2189</v>
      </c>
      <c r="BD1321" s="372">
        <v>0.13488</v>
      </c>
      <c r="BE1321" s="372">
        <v>10.298999999999999</v>
      </c>
      <c r="BF1321" s="372">
        <v>11.291</v>
      </c>
      <c r="BG1321" s="372">
        <v>11.928000000000001</v>
      </c>
      <c r="BH1321" s="372">
        <v>12.286</v>
      </c>
      <c r="BI1321" s="372">
        <v>12.864000000000001</v>
      </c>
      <c r="BJ1321" s="372">
        <v>13.275</v>
      </c>
      <c r="BK1321" s="372">
        <v>13.914</v>
      </c>
      <c r="BL1321" s="372">
        <v>15.218999999999999</v>
      </c>
      <c r="BM1321" s="372">
        <v>16.692</v>
      </c>
      <c r="BN1321" s="372">
        <v>17.561</v>
      </c>
      <c r="BO1321" s="372">
        <v>18.184000000000001</v>
      </c>
      <c r="BP1321" s="372">
        <v>19.161999999999999</v>
      </c>
      <c r="BQ1321" s="372">
        <v>19.835999999999999</v>
      </c>
      <c r="BR1321" s="372">
        <v>21.195</v>
      </c>
      <c r="BS1321" s="372">
        <v>23.83</v>
      </c>
    </row>
    <row r="1322" spans="1:71" x14ac:dyDescent="0.2">
      <c r="A1322" s="265">
        <f t="shared" si="607"/>
        <v>15.401</v>
      </c>
      <c r="B1322" s="265">
        <f t="shared" si="608"/>
        <v>14.121</v>
      </c>
      <c r="C1322" s="265">
        <f t="shared" si="585"/>
        <v>16.826000000000001</v>
      </c>
      <c r="D1322" s="265">
        <f t="shared" si="609"/>
        <v>1320</v>
      </c>
      <c r="E1322" s="373">
        <f t="shared" si="610"/>
        <v>43.367556468172488</v>
      </c>
      <c r="F1322" s="373">
        <f t="shared" si="611"/>
        <v>3.6139630390143735</v>
      </c>
      <c r="G1322" s="373">
        <f t="shared" si="612"/>
        <v>52.367556468172488</v>
      </c>
      <c r="H1322" s="374">
        <f t="shared" si="613"/>
        <v>0.99907986275697924</v>
      </c>
      <c r="I1322" s="374">
        <f t="shared" si="586"/>
        <v>0.98406426367046318</v>
      </c>
      <c r="J1322" s="374">
        <f t="shared" si="587"/>
        <v>0.98555603165485006</v>
      </c>
      <c r="K1322" s="265" cm="1">
        <f t="array" ref="K1322">$G1322^gamma_drug4/($G1322^gamma_drug4+(AGE_50_drug4+9)^gamma_drug4)</f>
        <v>1</v>
      </c>
      <c r="L1322" s="264">
        <f t="shared" si="588"/>
        <v>1320</v>
      </c>
      <c r="M1322" s="264">
        <f t="shared" si="589"/>
        <v>-0.21355000000000002</v>
      </c>
      <c r="N1322" s="264">
        <f t="shared" si="590"/>
        <v>15.40105</v>
      </c>
      <c r="O1322" s="264">
        <f t="shared" si="591"/>
        <v>0.12994</v>
      </c>
      <c r="P1322" s="264">
        <f t="shared" si="592"/>
        <v>10.481999999999999</v>
      </c>
      <c r="Q1322" s="264">
        <f t="shared" si="593"/>
        <v>11.494</v>
      </c>
      <c r="R1322" s="264">
        <f t="shared" si="594"/>
        <v>12.1395</v>
      </c>
      <c r="S1322" s="264">
        <f t="shared" si="595"/>
        <v>12.499499999999999</v>
      </c>
      <c r="T1322" s="264">
        <f t="shared" si="596"/>
        <v>13.0785</v>
      </c>
      <c r="U1322" s="264">
        <f t="shared" si="597"/>
        <v>13.488</v>
      </c>
      <c r="V1322" s="264">
        <f t="shared" si="598"/>
        <v>14.121</v>
      </c>
      <c r="W1322" s="264">
        <f t="shared" si="599"/>
        <v>15.401</v>
      </c>
      <c r="X1322" s="264">
        <f t="shared" si="600"/>
        <v>16.826000000000001</v>
      </c>
      <c r="Y1322" s="264">
        <f t="shared" si="601"/>
        <v>17.657</v>
      </c>
      <c r="Z1322" s="264">
        <f t="shared" si="602"/>
        <v>18.249000000000002</v>
      </c>
      <c r="AA1322" s="264">
        <f t="shared" si="603"/>
        <v>19.171500000000002</v>
      </c>
      <c r="AB1322" s="264">
        <f t="shared" si="604"/>
        <v>19.801499999999997</v>
      </c>
      <c r="AC1322" s="264">
        <f t="shared" si="605"/>
        <v>21.0625</v>
      </c>
      <c r="AD1322" s="264">
        <f t="shared" si="606"/>
        <v>23.466000000000001</v>
      </c>
      <c r="AF1322" s="266">
        <v>1320</v>
      </c>
      <c r="AG1322" s="266">
        <v>-9.7000000000000003E-2</v>
      </c>
      <c r="AH1322" s="266">
        <v>15.577199999999999</v>
      </c>
      <c r="AI1322" s="266">
        <v>0.12497</v>
      </c>
      <c r="AJ1322" s="266">
        <v>10.662000000000001</v>
      </c>
      <c r="AK1322" s="266">
        <v>11.694000000000001</v>
      </c>
      <c r="AL1322" s="266">
        <v>12.347</v>
      </c>
      <c r="AM1322" s="266">
        <v>12.709</v>
      </c>
      <c r="AN1322" s="266">
        <v>13.288</v>
      </c>
      <c r="AO1322" s="266">
        <v>13.696</v>
      </c>
      <c r="AP1322" s="266">
        <v>14.323</v>
      </c>
      <c r="AQ1322" s="266">
        <v>15.577</v>
      </c>
      <c r="AR1322" s="266">
        <v>16.952999999999999</v>
      </c>
      <c r="AS1322" s="266">
        <v>17.745999999999999</v>
      </c>
      <c r="AT1322" s="266">
        <v>18.306000000000001</v>
      </c>
      <c r="AU1322" s="266">
        <v>19.172000000000001</v>
      </c>
      <c r="AV1322" s="266">
        <v>19.757999999999999</v>
      </c>
      <c r="AW1322" s="266">
        <v>20.92</v>
      </c>
      <c r="AX1322" s="266">
        <v>23.09</v>
      </c>
      <c r="BA1322" s="372">
        <v>1320</v>
      </c>
      <c r="BB1322" s="372">
        <v>-0.3301</v>
      </c>
      <c r="BC1322" s="372">
        <v>15.2249</v>
      </c>
      <c r="BD1322" s="372">
        <v>0.13491</v>
      </c>
      <c r="BE1322" s="372">
        <v>10.302</v>
      </c>
      <c r="BF1322" s="372">
        <v>11.294</v>
      </c>
      <c r="BG1322" s="372">
        <v>11.932</v>
      </c>
      <c r="BH1322" s="372">
        <v>12.29</v>
      </c>
      <c r="BI1322" s="372">
        <v>12.869</v>
      </c>
      <c r="BJ1322" s="372">
        <v>13.28</v>
      </c>
      <c r="BK1322" s="372">
        <v>13.919</v>
      </c>
      <c r="BL1322" s="372">
        <v>15.225</v>
      </c>
      <c r="BM1322" s="372">
        <v>16.699000000000002</v>
      </c>
      <c r="BN1322" s="372">
        <v>17.568000000000001</v>
      </c>
      <c r="BO1322" s="372">
        <v>18.192</v>
      </c>
      <c r="BP1322" s="372">
        <v>19.170999999999999</v>
      </c>
      <c r="BQ1322" s="372">
        <v>19.844999999999999</v>
      </c>
      <c r="BR1322" s="372">
        <v>21.204999999999998</v>
      </c>
      <c r="BS1322" s="372">
        <v>23.841999999999999</v>
      </c>
    </row>
    <row r="1323" spans="1:71" x14ac:dyDescent="0.2">
      <c r="A1323" s="265">
        <f t="shared" si="607"/>
        <v>15.407</v>
      </c>
      <c r="B1323" s="265">
        <f t="shared" si="608"/>
        <v>14.1265</v>
      </c>
      <c r="C1323" s="265">
        <f t="shared" si="585"/>
        <v>16.8325</v>
      </c>
      <c r="D1323" s="265">
        <f t="shared" si="609"/>
        <v>1321</v>
      </c>
      <c r="E1323" s="373">
        <f t="shared" si="610"/>
        <v>43.400410677618069</v>
      </c>
      <c r="F1323" s="373">
        <f t="shared" si="611"/>
        <v>3.6167008898015056</v>
      </c>
      <c r="G1323" s="373">
        <f t="shared" si="612"/>
        <v>52.400410677618069</v>
      </c>
      <c r="H1323" s="374">
        <f t="shared" si="613"/>
        <v>0.99908236738584033</v>
      </c>
      <c r="I1323" s="374">
        <f t="shared" si="586"/>
        <v>0.98409393909352483</v>
      </c>
      <c r="J1323" s="374">
        <f t="shared" si="587"/>
        <v>0.98557922641489171</v>
      </c>
      <c r="K1323" s="265" cm="1">
        <f t="array" ref="K1323">$G1323^gamma_drug4/($G1323^gamma_drug4+(AGE_50_drug4+9)^gamma_drug4)</f>
        <v>1</v>
      </c>
      <c r="L1323" s="264">
        <f t="shared" si="588"/>
        <v>1321</v>
      </c>
      <c r="M1323" s="264">
        <f t="shared" si="589"/>
        <v>-0.21365000000000001</v>
      </c>
      <c r="N1323" s="264">
        <f t="shared" si="590"/>
        <v>15.40685</v>
      </c>
      <c r="O1323" s="264">
        <f t="shared" si="591"/>
        <v>0.129965</v>
      </c>
      <c r="P1323" s="264">
        <f t="shared" si="592"/>
        <v>10.484999999999999</v>
      </c>
      <c r="Q1323" s="264">
        <f t="shared" si="593"/>
        <v>11.498000000000001</v>
      </c>
      <c r="R1323" s="264">
        <f t="shared" si="594"/>
        <v>12.144</v>
      </c>
      <c r="S1323" s="264">
        <f t="shared" si="595"/>
        <v>12.503499999999999</v>
      </c>
      <c r="T1323" s="264">
        <f t="shared" si="596"/>
        <v>13.082999999999998</v>
      </c>
      <c r="U1323" s="264">
        <f t="shared" si="597"/>
        <v>13.4925</v>
      </c>
      <c r="V1323" s="264">
        <f t="shared" si="598"/>
        <v>14.1265</v>
      </c>
      <c r="W1323" s="264">
        <f t="shared" si="599"/>
        <v>15.407</v>
      </c>
      <c r="X1323" s="264">
        <f t="shared" si="600"/>
        <v>16.8325</v>
      </c>
      <c r="Y1323" s="264">
        <f t="shared" si="601"/>
        <v>17.6645</v>
      </c>
      <c r="Z1323" s="264">
        <f t="shared" si="602"/>
        <v>18.256499999999999</v>
      </c>
      <c r="AA1323" s="264">
        <f t="shared" si="603"/>
        <v>19.179499999999997</v>
      </c>
      <c r="AB1323" s="264">
        <f t="shared" si="604"/>
        <v>19.809999999999999</v>
      </c>
      <c r="AC1323" s="264">
        <f t="shared" si="605"/>
        <v>21.072499999999998</v>
      </c>
      <c r="AD1323" s="264">
        <f t="shared" si="606"/>
        <v>23.477499999999999</v>
      </c>
      <c r="AF1323" s="266">
        <v>1321</v>
      </c>
      <c r="AG1323" s="266">
        <v>-9.7100000000000006E-2</v>
      </c>
      <c r="AH1323" s="266">
        <v>15.582700000000001</v>
      </c>
      <c r="AI1323" s="266">
        <v>0.12499</v>
      </c>
      <c r="AJ1323" s="266">
        <v>10.664999999999999</v>
      </c>
      <c r="AK1323" s="266">
        <v>11.698</v>
      </c>
      <c r="AL1323" s="266">
        <v>12.351000000000001</v>
      </c>
      <c r="AM1323" s="266">
        <v>12.712999999999999</v>
      </c>
      <c r="AN1323" s="266">
        <v>13.292999999999999</v>
      </c>
      <c r="AO1323" s="266">
        <v>13.7</v>
      </c>
      <c r="AP1323" s="266">
        <v>14.327999999999999</v>
      </c>
      <c r="AQ1323" s="266">
        <v>15.583</v>
      </c>
      <c r="AR1323" s="266">
        <v>16.959</v>
      </c>
      <c r="AS1323" s="266">
        <v>17.753</v>
      </c>
      <c r="AT1323" s="266">
        <v>18.312999999999999</v>
      </c>
      <c r="AU1323" s="266">
        <v>19.178999999999998</v>
      </c>
      <c r="AV1323" s="266">
        <v>19.765999999999998</v>
      </c>
      <c r="AW1323" s="266">
        <v>20.928999999999998</v>
      </c>
      <c r="AX1323" s="266">
        <v>23.1</v>
      </c>
      <c r="BA1323" s="372">
        <v>1321</v>
      </c>
      <c r="BB1323" s="372">
        <v>-0.33019999999999999</v>
      </c>
      <c r="BC1323" s="372">
        <v>15.231</v>
      </c>
      <c r="BD1323" s="372">
        <v>0.13494</v>
      </c>
      <c r="BE1323" s="372">
        <v>10.305</v>
      </c>
      <c r="BF1323" s="372">
        <v>11.298</v>
      </c>
      <c r="BG1323" s="372">
        <v>11.936999999999999</v>
      </c>
      <c r="BH1323" s="372">
        <v>12.294</v>
      </c>
      <c r="BI1323" s="372">
        <v>12.872999999999999</v>
      </c>
      <c r="BJ1323" s="372">
        <v>13.285</v>
      </c>
      <c r="BK1323" s="372">
        <v>13.925000000000001</v>
      </c>
      <c r="BL1323" s="372">
        <v>15.231</v>
      </c>
      <c r="BM1323" s="372">
        <v>16.706</v>
      </c>
      <c r="BN1323" s="372">
        <v>17.576000000000001</v>
      </c>
      <c r="BO1323" s="372">
        <v>18.2</v>
      </c>
      <c r="BP1323" s="372">
        <v>19.18</v>
      </c>
      <c r="BQ1323" s="372">
        <v>19.853999999999999</v>
      </c>
      <c r="BR1323" s="372">
        <v>21.216000000000001</v>
      </c>
      <c r="BS1323" s="372">
        <v>23.855</v>
      </c>
    </row>
    <row r="1324" spans="1:71" x14ac:dyDescent="0.2">
      <c r="A1324" s="265">
        <f t="shared" si="607"/>
        <v>15.4125</v>
      </c>
      <c r="B1324" s="265">
        <f t="shared" si="608"/>
        <v>14.131499999999999</v>
      </c>
      <c r="C1324" s="265">
        <f t="shared" si="585"/>
        <v>16.838999999999999</v>
      </c>
      <c r="D1324" s="265">
        <f t="shared" si="609"/>
        <v>1322</v>
      </c>
      <c r="E1324" s="373">
        <f t="shared" si="610"/>
        <v>43.433264887063658</v>
      </c>
      <c r="F1324" s="373">
        <f t="shared" si="611"/>
        <v>3.6194387405886381</v>
      </c>
      <c r="G1324" s="373">
        <f t="shared" si="612"/>
        <v>52.433264887063658</v>
      </c>
      <c r="H1324" s="374">
        <f t="shared" si="613"/>
        <v>0.99908486363983384</v>
      </c>
      <c r="I1324" s="374">
        <f t="shared" si="586"/>
        <v>0.98412354159767768</v>
      </c>
      <c r="J1324" s="374">
        <f t="shared" si="587"/>
        <v>0.98560236996820272</v>
      </c>
      <c r="K1324" s="265" cm="1">
        <f t="array" ref="K1324">$G1324^gamma_drug4/($G1324^gamma_drug4+(AGE_50_drug4+9)^gamma_drug4)</f>
        <v>1</v>
      </c>
      <c r="L1324" s="264">
        <f t="shared" si="588"/>
        <v>1322</v>
      </c>
      <c r="M1324" s="264">
        <f t="shared" si="589"/>
        <v>-0.2137</v>
      </c>
      <c r="N1324" s="264">
        <f t="shared" si="590"/>
        <v>15.412600000000001</v>
      </c>
      <c r="O1324" s="264">
        <f t="shared" si="591"/>
        <v>0.12998999999999999</v>
      </c>
      <c r="P1324" s="264">
        <f t="shared" si="592"/>
        <v>10.488</v>
      </c>
      <c r="Q1324" s="264">
        <f t="shared" si="593"/>
        <v>11.501999999999999</v>
      </c>
      <c r="R1324" s="264">
        <f t="shared" si="594"/>
        <v>12.148</v>
      </c>
      <c r="S1324" s="264">
        <f t="shared" si="595"/>
        <v>12.507999999999999</v>
      </c>
      <c r="T1324" s="264">
        <f t="shared" si="596"/>
        <v>13.0875</v>
      </c>
      <c r="U1324" s="264">
        <f t="shared" si="597"/>
        <v>13.497</v>
      </c>
      <c r="V1324" s="264">
        <f t="shared" si="598"/>
        <v>14.131499999999999</v>
      </c>
      <c r="W1324" s="264">
        <f t="shared" si="599"/>
        <v>15.4125</v>
      </c>
      <c r="X1324" s="264">
        <f t="shared" si="600"/>
        <v>16.838999999999999</v>
      </c>
      <c r="Y1324" s="264">
        <f t="shared" si="601"/>
        <v>17.670999999999999</v>
      </c>
      <c r="Z1324" s="264">
        <f t="shared" si="602"/>
        <v>18.263999999999999</v>
      </c>
      <c r="AA1324" s="264">
        <f t="shared" si="603"/>
        <v>19.1875</v>
      </c>
      <c r="AB1324" s="264">
        <f t="shared" si="604"/>
        <v>19.8185</v>
      </c>
      <c r="AC1324" s="264">
        <f t="shared" si="605"/>
        <v>21.081499999999998</v>
      </c>
      <c r="AD1324" s="264">
        <f t="shared" si="606"/>
        <v>23.488500000000002</v>
      </c>
      <c r="AF1324" s="266">
        <v>1322</v>
      </c>
      <c r="AG1324" s="266">
        <v>-9.7199999999999995E-2</v>
      </c>
      <c r="AH1324" s="266">
        <v>15.588200000000001</v>
      </c>
      <c r="AI1324" s="266">
        <v>0.12501000000000001</v>
      </c>
      <c r="AJ1324" s="266">
        <v>10.667999999999999</v>
      </c>
      <c r="AK1324" s="266">
        <v>11.702</v>
      </c>
      <c r="AL1324" s="266">
        <v>12.355</v>
      </c>
      <c r="AM1324" s="266">
        <v>12.717000000000001</v>
      </c>
      <c r="AN1324" s="266">
        <v>13.297000000000001</v>
      </c>
      <c r="AO1324" s="266">
        <v>13.705</v>
      </c>
      <c r="AP1324" s="266">
        <v>14.333</v>
      </c>
      <c r="AQ1324" s="266">
        <v>15.587999999999999</v>
      </c>
      <c r="AR1324" s="266">
        <v>16.965</v>
      </c>
      <c r="AS1324" s="266">
        <v>17.759</v>
      </c>
      <c r="AT1324" s="266">
        <v>18.32</v>
      </c>
      <c r="AU1324" s="266">
        <v>19.187000000000001</v>
      </c>
      <c r="AV1324" s="266">
        <v>19.774000000000001</v>
      </c>
      <c r="AW1324" s="266">
        <v>20.937000000000001</v>
      </c>
      <c r="AX1324" s="266">
        <v>23.11</v>
      </c>
      <c r="BA1324" s="372">
        <v>1322</v>
      </c>
      <c r="BB1324" s="372">
        <v>-0.33019999999999999</v>
      </c>
      <c r="BC1324" s="372">
        <v>15.237</v>
      </c>
      <c r="BD1324" s="372">
        <v>0.13497000000000001</v>
      </c>
      <c r="BE1324" s="372">
        <v>10.308</v>
      </c>
      <c r="BF1324" s="372">
        <v>11.302</v>
      </c>
      <c r="BG1324" s="372">
        <v>11.941000000000001</v>
      </c>
      <c r="BH1324" s="372">
        <v>12.298999999999999</v>
      </c>
      <c r="BI1324" s="372">
        <v>12.878</v>
      </c>
      <c r="BJ1324" s="372">
        <v>13.289</v>
      </c>
      <c r="BK1324" s="372">
        <v>13.93</v>
      </c>
      <c r="BL1324" s="372">
        <v>15.237</v>
      </c>
      <c r="BM1324" s="372">
        <v>16.713000000000001</v>
      </c>
      <c r="BN1324" s="372">
        <v>17.582999999999998</v>
      </c>
      <c r="BO1324" s="372">
        <v>18.207999999999998</v>
      </c>
      <c r="BP1324" s="372">
        <v>19.187999999999999</v>
      </c>
      <c r="BQ1324" s="372">
        <v>19.863</v>
      </c>
      <c r="BR1324" s="372">
        <v>21.225999999999999</v>
      </c>
      <c r="BS1324" s="372">
        <v>23.867000000000001</v>
      </c>
    </row>
    <row r="1325" spans="1:71" x14ac:dyDescent="0.2">
      <c r="A1325" s="265">
        <f t="shared" si="607"/>
        <v>15.4185</v>
      </c>
      <c r="B1325" s="265">
        <f t="shared" si="608"/>
        <v>14.1365</v>
      </c>
      <c r="C1325" s="265">
        <f t="shared" si="585"/>
        <v>16.845500000000001</v>
      </c>
      <c r="D1325" s="265">
        <f t="shared" si="609"/>
        <v>1323</v>
      </c>
      <c r="E1325" s="373">
        <f t="shared" si="610"/>
        <v>43.466119096509239</v>
      </c>
      <c r="F1325" s="373">
        <f t="shared" si="611"/>
        <v>3.6221765913757702</v>
      </c>
      <c r="G1325" s="373">
        <f t="shared" si="612"/>
        <v>52.466119096509239</v>
      </c>
      <c r="H1325" s="374">
        <f t="shared" si="613"/>
        <v>0.99908735155215089</v>
      </c>
      <c r="I1325" s="374">
        <f t="shared" si="586"/>
        <v>0.98415307140431263</v>
      </c>
      <c r="J1325" s="374">
        <f t="shared" si="587"/>
        <v>0.98562546245806959</v>
      </c>
      <c r="K1325" s="265" cm="1">
        <f t="array" ref="K1325">$G1325^gamma_drug4/($G1325^gamma_drug4+(AGE_50_drug4+9)^gamma_drug4)</f>
        <v>1</v>
      </c>
      <c r="L1325" s="264">
        <f t="shared" si="588"/>
        <v>1323</v>
      </c>
      <c r="M1325" s="264">
        <f t="shared" si="589"/>
        <v>-0.21379999999999999</v>
      </c>
      <c r="N1325" s="264">
        <f t="shared" si="590"/>
        <v>15.41835</v>
      </c>
      <c r="O1325" s="264">
        <f t="shared" si="591"/>
        <v>0.13001000000000001</v>
      </c>
      <c r="P1325" s="264">
        <f t="shared" si="592"/>
        <v>10.492000000000001</v>
      </c>
      <c r="Q1325" s="264">
        <f t="shared" si="593"/>
        <v>11.506</v>
      </c>
      <c r="R1325" s="264">
        <f t="shared" si="594"/>
        <v>12.152000000000001</v>
      </c>
      <c r="S1325" s="264">
        <f t="shared" si="595"/>
        <v>12.512</v>
      </c>
      <c r="T1325" s="264">
        <f t="shared" si="596"/>
        <v>13.092499999999999</v>
      </c>
      <c r="U1325" s="264">
        <f t="shared" si="597"/>
        <v>13.502000000000001</v>
      </c>
      <c r="V1325" s="264">
        <f t="shared" si="598"/>
        <v>14.1365</v>
      </c>
      <c r="W1325" s="264">
        <f t="shared" si="599"/>
        <v>15.4185</v>
      </c>
      <c r="X1325" s="264">
        <f t="shared" si="600"/>
        <v>16.845500000000001</v>
      </c>
      <c r="Y1325" s="264">
        <f t="shared" si="601"/>
        <v>17.6785</v>
      </c>
      <c r="Z1325" s="264">
        <f t="shared" si="602"/>
        <v>18.271000000000001</v>
      </c>
      <c r="AA1325" s="264">
        <f t="shared" si="603"/>
        <v>19.195499999999999</v>
      </c>
      <c r="AB1325" s="264">
        <f t="shared" si="604"/>
        <v>19.826499999999999</v>
      </c>
      <c r="AC1325" s="264">
        <f t="shared" si="605"/>
        <v>21.090499999999999</v>
      </c>
      <c r="AD1325" s="264">
        <f t="shared" si="606"/>
        <v>23.499000000000002</v>
      </c>
      <c r="AF1325" s="266">
        <v>1323</v>
      </c>
      <c r="AG1325" s="266">
        <v>-9.74E-2</v>
      </c>
      <c r="AH1325" s="266">
        <v>15.5937</v>
      </c>
      <c r="AI1325" s="266">
        <v>0.12501999999999999</v>
      </c>
      <c r="AJ1325" s="266">
        <v>10.672000000000001</v>
      </c>
      <c r="AK1325" s="266">
        <v>11.706</v>
      </c>
      <c r="AL1325" s="266">
        <v>12.359</v>
      </c>
      <c r="AM1325" s="266">
        <v>12.721</v>
      </c>
      <c r="AN1325" s="266">
        <v>13.302</v>
      </c>
      <c r="AO1325" s="266">
        <v>13.71</v>
      </c>
      <c r="AP1325" s="266">
        <v>14.337999999999999</v>
      </c>
      <c r="AQ1325" s="266">
        <v>15.593999999999999</v>
      </c>
      <c r="AR1325" s="266">
        <v>16.972000000000001</v>
      </c>
      <c r="AS1325" s="266">
        <v>17.765999999999998</v>
      </c>
      <c r="AT1325" s="266">
        <v>18.327000000000002</v>
      </c>
      <c r="AU1325" s="266">
        <v>19.193999999999999</v>
      </c>
      <c r="AV1325" s="266">
        <v>19.780999999999999</v>
      </c>
      <c r="AW1325" s="266">
        <v>20.945</v>
      </c>
      <c r="AX1325" s="266">
        <v>23.119</v>
      </c>
      <c r="BA1325" s="372">
        <v>1323</v>
      </c>
      <c r="BB1325" s="372">
        <v>-0.33019999999999999</v>
      </c>
      <c r="BC1325" s="372">
        <v>15.243</v>
      </c>
      <c r="BD1325" s="372">
        <v>0.13500000000000001</v>
      </c>
      <c r="BE1325" s="372">
        <v>10.311999999999999</v>
      </c>
      <c r="BF1325" s="372">
        <v>11.305999999999999</v>
      </c>
      <c r="BG1325" s="372">
        <v>11.945</v>
      </c>
      <c r="BH1325" s="372">
        <v>12.303000000000001</v>
      </c>
      <c r="BI1325" s="372">
        <v>12.882999999999999</v>
      </c>
      <c r="BJ1325" s="372">
        <v>13.294</v>
      </c>
      <c r="BK1325" s="372">
        <v>13.935</v>
      </c>
      <c r="BL1325" s="372">
        <v>15.243</v>
      </c>
      <c r="BM1325" s="372">
        <v>16.719000000000001</v>
      </c>
      <c r="BN1325" s="372">
        <v>17.591000000000001</v>
      </c>
      <c r="BO1325" s="372">
        <v>18.215</v>
      </c>
      <c r="BP1325" s="372">
        <v>19.196999999999999</v>
      </c>
      <c r="BQ1325" s="372">
        <v>19.872</v>
      </c>
      <c r="BR1325" s="372">
        <v>21.236000000000001</v>
      </c>
      <c r="BS1325" s="372">
        <v>23.879000000000001</v>
      </c>
    </row>
    <row r="1326" spans="1:71" x14ac:dyDescent="0.2">
      <c r="A1326" s="265">
        <f t="shared" si="607"/>
        <v>15.423999999999999</v>
      </c>
      <c r="B1326" s="265">
        <f t="shared" si="608"/>
        <v>14.141</v>
      </c>
      <c r="C1326" s="265">
        <f t="shared" si="585"/>
        <v>16.852</v>
      </c>
      <c r="D1326" s="265">
        <f t="shared" si="609"/>
        <v>1324</v>
      </c>
      <c r="E1326" s="373">
        <f t="shared" si="610"/>
        <v>43.498973305954827</v>
      </c>
      <c r="F1326" s="373">
        <f t="shared" si="611"/>
        <v>3.6249144421629023</v>
      </c>
      <c r="G1326" s="373">
        <f t="shared" si="612"/>
        <v>52.498973305954827</v>
      </c>
      <c r="H1326" s="374">
        <f t="shared" si="613"/>
        <v>0.99908983115583028</v>
      </c>
      <c r="I1326" s="374">
        <f t="shared" si="586"/>
        <v>0.98418252873402512</v>
      </c>
      <c r="J1326" s="374">
        <f t="shared" si="587"/>
        <v>0.98564850402729498</v>
      </c>
      <c r="K1326" s="265" cm="1">
        <f t="array" ref="K1326">$G1326^gamma_drug4/($G1326^gamma_drug4+(AGE_50_drug4+9)^gamma_drug4)</f>
        <v>1</v>
      </c>
      <c r="L1326" s="264">
        <f t="shared" si="588"/>
        <v>1324</v>
      </c>
      <c r="M1326" s="264">
        <f t="shared" si="589"/>
        <v>-0.21389999999999998</v>
      </c>
      <c r="N1326" s="264">
        <f t="shared" si="590"/>
        <v>15.424150000000001</v>
      </c>
      <c r="O1326" s="264">
        <f t="shared" si="591"/>
        <v>0.13003000000000001</v>
      </c>
      <c r="P1326" s="264">
        <f t="shared" si="592"/>
        <v>10.495000000000001</v>
      </c>
      <c r="Q1326" s="264">
        <f t="shared" si="593"/>
        <v>11.509499999999999</v>
      </c>
      <c r="R1326" s="264">
        <f t="shared" si="594"/>
        <v>12.155999999999999</v>
      </c>
      <c r="S1326" s="264">
        <f t="shared" si="595"/>
        <v>12.516</v>
      </c>
      <c r="T1326" s="264">
        <f t="shared" si="596"/>
        <v>13.096499999999999</v>
      </c>
      <c r="U1326" s="264">
        <f t="shared" si="597"/>
        <v>13.506499999999999</v>
      </c>
      <c r="V1326" s="264">
        <f t="shared" si="598"/>
        <v>14.141</v>
      </c>
      <c r="W1326" s="264">
        <f t="shared" si="599"/>
        <v>15.423999999999999</v>
      </c>
      <c r="X1326" s="264">
        <f t="shared" si="600"/>
        <v>16.852</v>
      </c>
      <c r="Y1326" s="264">
        <f t="shared" si="601"/>
        <v>17.684999999999999</v>
      </c>
      <c r="Z1326" s="264">
        <f t="shared" si="602"/>
        <v>18.277999999999999</v>
      </c>
      <c r="AA1326" s="264">
        <f t="shared" si="603"/>
        <v>19.202999999999999</v>
      </c>
      <c r="AB1326" s="264">
        <f t="shared" si="604"/>
        <v>19.835000000000001</v>
      </c>
      <c r="AC1326" s="264">
        <f t="shared" si="605"/>
        <v>21.099499999999999</v>
      </c>
      <c r="AD1326" s="264">
        <f t="shared" si="606"/>
        <v>23.509500000000003</v>
      </c>
      <c r="AF1326" s="266">
        <v>1324</v>
      </c>
      <c r="AG1326" s="266">
        <v>-9.7500000000000003E-2</v>
      </c>
      <c r="AH1326" s="266">
        <v>15.5992</v>
      </c>
      <c r="AI1326" s="266">
        <v>0.12504000000000001</v>
      </c>
      <c r="AJ1326" s="266">
        <v>10.675000000000001</v>
      </c>
      <c r="AK1326" s="266">
        <v>11.709</v>
      </c>
      <c r="AL1326" s="266">
        <v>12.363</v>
      </c>
      <c r="AM1326" s="266">
        <v>12.725</v>
      </c>
      <c r="AN1326" s="266">
        <v>13.305999999999999</v>
      </c>
      <c r="AO1326" s="266">
        <v>13.714</v>
      </c>
      <c r="AP1326" s="266">
        <v>14.342000000000001</v>
      </c>
      <c r="AQ1326" s="266">
        <v>15.599</v>
      </c>
      <c r="AR1326" s="266">
        <v>16.978000000000002</v>
      </c>
      <c r="AS1326" s="266">
        <v>17.771999999999998</v>
      </c>
      <c r="AT1326" s="266">
        <v>18.332999999999998</v>
      </c>
      <c r="AU1326" s="266">
        <v>19.201000000000001</v>
      </c>
      <c r="AV1326" s="266">
        <v>19.789000000000001</v>
      </c>
      <c r="AW1326" s="266">
        <v>20.954000000000001</v>
      </c>
      <c r="AX1326" s="266">
        <v>23.129000000000001</v>
      </c>
      <c r="BA1326" s="372">
        <v>1324</v>
      </c>
      <c r="BB1326" s="372">
        <v>-0.33029999999999998</v>
      </c>
      <c r="BC1326" s="372">
        <v>15.2491</v>
      </c>
      <c r="BD1326" s="372">
        <v>0.13502</v>
      </c>
      <c r="BE1326" s="372">
        <v>10.315</v>
      </c>
      <c r="BF1326" s="372">
        <v>11.31</v>
      </c>
      <c r="BG1326" s="372">
        <v>11.949</v>
      </c>
      <c r="BH1326" s="372">
        <v>12.307</v>
      </c>
      <c r="BI1326" s="372">
        <v>12.887</v>
      </c>
      <c r="BJ1326" s="372">
        <v>13.298999999999999</v>
      </c>
      <c r="BK1326" s="372">
        <v>13.94</v>
      </c>
      <c r="BL1326" s="372">
        <v>15.249000000000001</v>
      </c>
      <c r="BM1326" s="372">
        <v>16.725999999999999</v>
      </c>
      <c r="BN1326" s="372">
        <v>17.597999999999999</v>
      </c>
      <c r="BO1326" s="372">
        <v>18.222999999999999</v>
      </c>
      <c r="BP1326" s="372">
        <v>19.204999999999998</v>
      </c>
      <c r="BQ1326" s="372">
        <v>19.881</v>
      </c>
      <c r="BR1326" s="372">
        <v>21.245000000000001</v>
      </c>
      <c r="BS1326" s="372">
        <v>23.89</v>
      </c>
    </row>
    <row r="1327" spans="1:71" x14ac:dyDescent="0.2">
      <c r="A1327" s="265">
        <f t="shared" si="607"/>
        <v>15.43</v>
      </c>
      <c r="B1327" s="265">
        <f t="shared" si="608"/>
        <v>14.1465</v>
      </c>
      <c r="C1327" s="265">
        <f t="shared" si="585"/>
        <v>16.858499999999999</v>
      </c>
      <c r="D1327" s="265">
        <f t="shared" si="609"/>
        <v>1325</v>
      </c>
      <c r="E1327" s="373">
        <f t="shared" si="610"/>
        <v>43.531827515400408</v>
      </c>
      <c r="F1327" s="373">
        <f t="shared" si="611"/>
        <v>3.6276522929500343</v>
      </c>
      <c r="G1327" s="373">
        <f t="shared" si="612"/>
        <v>52.531827515400408</v>
      </c>
      <c r="H1327" s="374">
        <f t="shared" si="613"/>
        <v>0.9990923024837598</v>
      </c>
      <c r="I1327" s="374">
        <f t="shared" si="586"/>
        <v>0.98421191380661777</v>
      </c>
      <c r="J1327" s="374">
        <f t="shared" si="587"/>
        <v>0.98567149481820016</v>
      </c>
      <c r="K1327" s="265" cm="1">
        <f t="array" ref="K1327">$G1327^gamma_drug4/($G1327^gamma_drug4+(AGE_50_drug4+9)^gamma_drug4)</f>
        <v>1</v>
      </c>
      <c r="L1327" s="264">
        <f t="shared" si="588"/>
        <v>1325</v>
      </c>
      <c r="M1327" s="264">
        <f t="shared" si="589"/>
        <v>-0.21395</v>
      </c>
      <c r="N1327" s="264">
        <f t="shared" si="590"/>
        <v>15.4299</v>
      </c>
      <c r="O1327" s="264">
        <f t="shared" si="591"/>
        <v>0.130055</v>
      </c>
      <c r="P1327" s="264">
        <f t="shared" si="592"/>
        <v>10.4985</v>
      </c>
      <c r="Q1327" s="264">
        <f t="shared" si="593"/>
        <v>11.513</v>
      </c>
      <c r="R1327" s="264">
        <f t="shared" si="594"/>
        <v>12.16</v>
      </c>
      <c r="S1327" s="264">
        <f t="shared" si="595"/>
        <v>12.520499999999998</v>
      </c>
      <c r="T1327" s="264">
        <f t="shared" si="596"/>
        <v>13.100999999999999</v>
      </c>
      <c r="U1327" s="264">
        <f t="shared" si="597"/>
        <v>13.5115</v>
      </c>
      <c r="V1327" s="264">
        <f t="shared" si="598"/>
        <v>14.1465</v>
      </c>
      <c r="W1327" s="264">
        <f t="shared" si="599"/>
        <v>15.43</v>
      </c>
      <c r="X1327" s="264">
        <f t="shared" si="600"/>
        <v>16.858499999999999</v>
      </c>
      <c r="Y1327" s="264">
        <f t="shared" si="601"/>
        <v>17.692500000000003</v>
      </c>
      <c r="Z1327" s="264">
        <f t="shared" si="602"/>
        <v>18.285499999999999</v>
      </c>
      <c r="AA1327" s="264">
        <f t="shared" si="603"/>
        <v>19.211500000000001</v>
      </c>
      <c r="AB1327" s="264">
        <f t="shared" si="604"/>
        <v>19.843499999999999</v>
      </c>
      <c r="AC1327" s="264">
        <f t="shared" si="605"/>
        <v>21.108499999999999</v>
      </c>
      <c r="AD1327" s="264">
        <f t="shared" si="606"/>
        <v>23.520499999999998</v>
      </c>
      <c r="AF1327" s="266">
        <v>1325</v>
      </c>
      <c r="AG1327" s="266">
        <v>-9.7600000000000006E-2</v>
      </c>
      <c r="AH1327" s="266">
        <v>15.604699999999999</v>
      </c>
      <c r="AI1327" s="266">
        <v>0.12506</v>
      </c>
      <c r="AJ1327" s="266">
        <v>10.678000000000001</v>
      </c>
      <c r="AK1327" s="266">
        <v>11.712999999999999</v>
      </c>
      <c r="AL1327" s="266">
        <v>12.367000000000001</v>
      </c>
      <c r="AM1327" s="266">
        <v>12.728999999999999</v>
      </c>
      <c r="AN1327" s="266">
        <v>13.31</v>
      </c>
      <c r="AO1327" s="266">
        <v>13.718999999999999</v>
      </c>
      <c r="AP1327" s="266">
        <v>14.347</v>
      </c>
      <c r="AQ1327" s="266">
        <v>15.605</v>
      </c>
      <c r="AR1327" s="266">
        <v>16.984000000000002</v>
      </c>
      <c r="AS1327" s="266">
        <v>17.779</v>
      </c>
      <c r="AT1327" s="266">
        <v>18.34</v>
      </c>
      <c r="AU1327" s="266">
        <v>19.209</v>
      </c>
      <c r="AV1327" s="266">
        <v>19.797000000000001</v>
      </c>
      <c r="AW1327" s="266">
        <v>20.962</v>
      </c>
      <c r="AX1327" s="266">
        <v>23.138999999999999</v>
      </c>
      <c r="BA1327" s="372">
        <v>1325</v>
      </c>
      <c r="BB1327" s="372">
        <v>-0.33029999999999998</v>
      </c>
      <c r="BC1327" s="372">
        <v>15.255100000000001</v>
      </c>
      <c r="BD1327" s="372">
        <v>0.13505</v>
      </c>
      <c r="BE1327" s="372">
        <v>10.319000000000001</v>
      </c>
      <c r="BF1327" s="372">
        <v>11.313000000000001</v>
      </c>
      <c r="BG1327" s="372">
        <v>11.952999999999999</v>
      </c>
      <c r="BH1327" s="372">
        <v>12.311999999999999</v>
      </c>
      <c r="BI1327" s="372">
        <v>12.891999999999999</v>
      </c>
      <c r="BJ1327" s="372">
        <v>13.304</v>
      </c>
      <c r="BK1327" s="372">
        <v>13.946</v>
      </c>
      <c r="BL1327" s="372">
        <v>15.255000000000001</v>
      </c>
      <c r="BM1327" s="372">
        <v>16.733000000000001</v>
      </c>
      <c r="BN1327" s="372">
        <v>17.606000000000002</v>
      </c>
      <c r="BO1327" s="372">
        <v>18.231000000000002</v>
      </c>
      <c r="BP1327" s="372">
        <v>19.213999999999999</v>
      </c>
      <c r="BQ1327" s="372">
        <v>19.89</v>
      </c>
      <c r="BR1327" s="372">
        <v>21.254999999999999</v>
      </c>
      <c r="BS1327" s="372">
        <v>23.902000000000001</v>
      </c>
    </row>
    <row r="1328" spans="1:71" x14ac:dyDescent="0.2">
      <c r="A1328" s="265">
        <f t="shared" si="607"/>
        <v>15.435499999999999</v>
      </c>
      <c r="B1328" s="265">
        <f t="shared" si="608"/>
        <v>14.1515</v>
      </c>
      <c r="C1328" s="265">
        <f t="shared" si="585"/>
        <v>16.864999999999998</v>
      </c>
      <c r="D1328" s="265">
        <f t="shared" si="609"/>
        <v>1326</v>
      </c>
      <c r="E1328" s="373">
        <f t="shared" si="610"/>
        <v>43.564681724845997</v>
      </c>
      <c r="F1328" s="373">
        <f t="shared" si="611"/>
        <v>3.6303901437371664</v>
      </c>
      <c r="G1328" s="373">
        <f t="shared" si="612"/>
        <v>52.564681724845997</v>
      </c>
      <c r="H1328" s="374">
        <f t="shared" si="613"/>
        <v>0.99909476556867693</v>
      </c>
      <c r="I1328" s="374">
        <f t="shared" si="586"/>
        <v>0.98424122684110382</v>
      </c>
      <c r="J1328" s="374">
        <f t="shared" si="587"/>
        <v>0.9856944349726261</v>
      </c>
      <c r="K1328" s="265" cm="1">
        <f t="array" ref="K1328">$G1328^gamma_drug4/($G1328^gamma_drug4+(AGE_50_drug4+9)^gamma_drug4)</f>
        <v>1</v>
      </c>
      <c r="L1328" s="264">
        <f t="shared" si="588"/>
        <v>1326</v>
      </c>
      <c r="M1328" s="264">
        <f t="shared" si="589"/>
        <v>-0.21405000000000002</v>
      </c>
      <c r="N1328" s="264">
        <f t="shared" si="590"/>
        <v>15.435600000000001</v>
      </c>
      <c r="O1328" s="264">
        <f t="shared" si="591"/>
        <v>0.13008</v>
      </c>
      <c r="P1328" s="264">
        <f t="shared" si="592"/>
        <v>10.5015</v>
      </c>
      <c r="Q1328" s="264">
        <f t="shared" si="593"/>
        <v>11.516500000000001</v>
      </c>
      <c r="R1328" s="264">
        <f t="shared" si="594"/>
        <v>12.164000000000001</v>
      </c>
      <c r="S1328" s="264">
        <f t="shared" si="595"/>
        <v>12.5245</v>
      </c>
      <c r="T1328" s="264">
        <f t="shared" si="596"/>
        <v>13.106</v>
      </c>
      <c r="U1328" s="264">
        <f t="shared" si="597"/>
        <v>13.516</v>
      </c>
      <c r="V1328" s="264">
        <f t="shared" si="598"/>
        <v>14.1515</v>
      </c>
      <c r="W1328" s="264">
        <f t="shared" si="599"/>
        <v>15.435499999999999</v>
      </c>
      <c r="X1328" s="264">
        <f t="shared" si="600"/>
        <v>16.864999999999998</v>
      </c>
      <c r="Y1328" s="264">
        <f t="shared" si="601"/>
        <v>17.698999999999998</v>
      </c>
      <c r="Z1328" s="264">
        <f t="shared" si="602"/>
        <v>18.292999999999999</v>
      </c>
      <c r="AA1328" s="264">
        <f t="shared" si="603"/>
        <v>19.219000000000001</v>
      </c>
      <c r="AB1328" s="264">
        <f t="shared" si="604"/>
        <v>19.852</v>
      </c>
      <c r="AC1328" s="264">
        <f t="shared" si="605"/>
        <v>21.117999999999999</v>
      </c>
      <c r="AD1328" s="264">
        <f t="shared" si="606"/>
        <v>23.531500000000001</v>
      </c>
      <c r="AF1328" s="266">
        <v>1326</v>
      </c>
      <c r="AG1328" s="266">
        <v>-9.7699999999999995E-2</v>
      </c>
      <c r="AH1328" s="266">
        <v>15.610099999999999</v>
      </c>
      <c r="AI1328" s="266">
        <v>0.12508</v>
      </c>
      <c r="AJ1328" s="266">
        <v>10.680999999999999</v>
      </c>
      <c r="AK1328" s="266">
        <v>11.715999999999999</v>
      </c>
      <c r="AL1328" s="266">
        <v>12.371</v>
      </c>
      <c r="AM1328" s="266">
        <v>12.733000000000001</v>
      </c>
      <c r="AN1328" s="266">
        <v>13.315</v>
      </c>
      <c r="AO1328" s="266">
        <v>13.723000000000001</v>
      </c>
      <c r="AP1328" s="266">
        <v>14.352</v>
      </c>
      <c r="AQ1328" s="266">
        <v>15.61</v>
      </c>
      <c r="AR1328" s="266">
        <v>16.989999999999998</v>
      </c>
      <c r="AS1328" s="266">
        <v>17.785</v>
      </c>
      <c r="AT1328" s="266">
        <v>18.347000000000001</v>
      </c>
      <c r="AU1328" s="266">
        <v>19.216000000000001</v>
      </c>
      <c r="AV1328" s="266">
        <v>19.805</v>
      </c>
      <c r="AW1328" s="266">
        <v>20.97</v>
      </c>
      <c r="AX1328" s="266">
        <v>23.149000000000001</v>
      </c>
      <c r="BA1328" s="372">
        <v>1326</v>
      </c>
      <c r="BB1328" s="372">
        <v>-0.33040000000000003</v>
      </c>
      <c r="BC1328" s="372">
        <v>15.261100000000001</v>
      </c>
      <c r="BD1328" s="372">
        <v>0.13508000000000001</v>
      </c>
      <c r="BE1328" s="372">
        <v>10.321999999999999</v>
      </c>
      <c r="BF1328" s="372">
        <v>11.317</v>
      </c>
      <c r="BG1328" s="372">
        <v>11.957000000000001</v>
      </c>
      <c r="BH1328" s="372">
        <v>12.316000000000001</v>
      </c>
      <c r="BI1328" s="372">
        <v>12.897</v>
      </c>
      <c r="BJ1328" s="372">
        <v>13.308999999999999</v>
      </c>
      <c r="BK1328" s="372">
        <v>13.951000000000001</v>
      </c>
      <c r="BL1328" s="372">
        <v>15.260999999999999</v>
      </c>
      <c r="BM1328" s="372">
        <v>16.739999999999998</v>
      </c>
      <c r="BN1328" s="372">
        <v>17.613</v>
      </c>
      <c r="BO1328" s="372">
        <v>18.239000000000001</v>
      </c>
      <c r="BP1328" s="372">
        <v>19.222000000000001</v>
      </c>
      <c r="BQ1328" s="372">
        <v>19.899000000000001</v>
      </c>
      <c r="BR1328" s="372">
        <v>21.265999999999998</v>
      </c>
      <c r="BS1328" s="372">
        <v>23.914000000000001</v>
      </c>
    </row>
    <row r="1329" spans="1:71" x14ac:dyDescent="0.2">
      <c r="A1329" s="265">
        <f t="shared" si="607"/>
        <v>15.4415</v>
      </c>
      <c r="B1329" s="265">
        <f t="shared" si="608"/>
        <v>14.156499999999999</v>
      </c>
      <c r="C1329" s="265">
        <f t="shared" si="585"/>
        <v>16.871499999999997</v>
      </c>
      <c r="D1329" s="265">
        <f t="shared" si="609"/>
        <v>1327</v>
      </c>
      <c r="E1329" s="373">
        <f t="shared" si="610"/>
        <v>43.597535934291578</v>
      </c>
      <c r="F1329" s="373">
        <f t="shared" si="611"/>
        <v>3.6331279945242985</v>
      </c>
      <c r="G1329" s="373">
        <f t="shared" si="612"/>
        <v>52.597535934291578</v>
      </c>
      <c r="H1329" s="374">
        <f t="shared" si="613"/>
        <v>0.99909722044316929</v>
      </c>
      <c r="I1329" s="374">
        <f t="shared" si="586"/>
        <v>0.9842704680557105</v>
      </c>
      <c r="J1329" s="374">
        <f t="shared" si="587"/>
        <v>0.98571732463193595</v>
      </c>
      <c r="K1329" s="265" cm="1">
        <f t="array" ref="K1329">$G1329^gamma_drug4/($G1329^gamma_drug4+(AGE_50_drug4+9)^gamma_drug4)</f>
        <v>1</v>
      </c>
      <c r="L1329" s="264">
        <f t="shared" si="588"/>
        <v>1327</v>
      </c>
      <c r="M1329" s="264">
        <f t="shared" si="589"/>
        <v>-0.21410000000000001</v>
      </c>
      <c r="N1329" s="264">
        <f t="shared" si="590"/>
        <v>15.441400000000002</v>
      </c>
      <c r="O1329" s="264">
        <f t="shared" si="591"/>
        <v>0.130105</v>
      </c>
      <c r="P1329" s="264">
        <f t="shared" si="592"/>
        <v>10.504999999999999</v>
      </c>
      <c r="Q1329" s="264">
        <f t="shared" si="593"/>
        <v>11.5205</v>
      </c>
      <c r="R1329" s="264">
        <f t="shared" si="594"/>
        <v>12.1685</v>
      </c>
      <c r="S1329" s="264">
        <f t="shared" si="595"/>
        <v>12.528500000000001</v>
      </c>
      <c r="T1329" s="264">
        <f t="shared" si="596"/>
        <v>13.11</v>
      </c>
      <c r="U1329" s="264">
        <f t="shared" si="597"/>
        <v>13.521000000000001</v>
      </c>
      <c r="V1329" s="264">
        <f t="shared" si="598"/>
        <v>14.156499999999999</v>
      </c>
      <c r="W1329" s="264">
        <f t="shared" si="599"/>
        <v>15.4415</v>
      </c>
      <c r="X1329" s="264">
        <f t="shared" si="600"/>
        <v>16.871499999999997</v>
      </c>
      <c r="Y1329" s="264">
        <f t="shared" si="601"/>
        <v>17.706499999999998</v>
      </c>
      <c r="Z1329" s="264">
        <f t="shared" si="602"/>
        <v>18.3005</v>
      </c>
      <c r="AA1329" s="264">
        <f t="shared" si="603"/>
        <v>19.227499999999999</v>
      </c>
      <c r="AB1329" s="264">
        <f t="shared" si="604"/>
        <v>19.86</v>
      </c>
      <c r="AC1329" s="264">
        <f t="shared" si="605"/>
        <v>21.127499999999998</v>
      </c>
      <c r="AD1329" s="264">
        <f t="shared" si="606"/>
        <v>23.542000000000002</v>
      </c>
      <c r="AF1329" s="266">
        <v>1327</v>
      </c>
      <c r="AG1329" s="266">
        <v>-9.7799999999999998E-2</v>
      </c>
      <c r="AH1329" s="266">
        <v>15.615600000000001</v>
      </c>
      <c r="AI1329" s="266">
        <v>0.12509999999999999</v>
      </c>
      <c r="AJ1329" s="266">
        <v>10.685</v>
      </c>
      <c r="AK1329" s="266">
        <v>11.72</v>
      </c>
      <c r="AL1329" s="266">
        <v>12.375</v>
      </c>
      <c r="AM1329" s="266">
        <v>12.737</v>
      </c>
      <c r="AN1329" s="266">
        <v>13.319000000000001</v>
      </c>
      <c r="AO1329" s="266">
        <v>13.728</v>
      </c>
      <c r="AP1329" s="266">
        <v>14.356999999999999</v>
      </c>
      <c r="AQ1329" s="266">
        <v>15.616</v>
      </c>
      <c r="AR1329" s="266">
        <v>16.995999999999999</v>
      </c>
      <c r="AS1329" s="266">
        <v>17.792000000000002</v>
      </c>
      <c r="AT1329" s="266">
        <v>18.353999999999999</v>
      </c>
      <c r="AU1329" s="266">
        <v>19.224</v>
      </c>
      <c r="AV1329" s="266">
        <v>19.812000000000001</v>
      </c>
      <c r="AW1329" s="266">
        <v>20.978999999999999</v>
      </c>
      <c r="AX1329" s="266">
        <v>23.158000000000001</v>
      </c>
      <c r="BA1329" s="372">
        <v>1327</v>
      </c>
      <c r="BB1329" s="372">
        <v>-0.33040000000000003</v>
      </c>
      <c r="BC1329" s="372">
        <v>15.267200000000001</v>
      </c>
      <c r="BD1329" s="372">
        <v>0.13511000000000001</v>
      </c>
      <c r="BE1329" s="372">
        <v>10.324999999999999</v>
      </c>
      <c r="BF1329" s="372">
        <v>11.321</v>
      </c>
      <c r="BG1329" s="372">
        <v>11.962</v>
      </c>
      <c r="BH1329" s="372">
        <v>12.32</v>
      </c>
      <c r="BI1329" s="372">
        <v>12.901</v>
      </c>
      <c r="BJ1329" s="372">
        <v>13.314</v>
      </c>
      <c r="BK1329" s="372">
        <v>13.956</v>
      </c>
      <c r="BL1329" s="372">
        <v>15.266999999999999</v>
      </c>
      <c r="BM1329" s="372">
        <v>16.747</v>
      </c>
      <c r="BN1329" s="372">
        <v>17.620999999999999</v>
      </c>
      <c r="BO1329" s="372">
        <v>18.247</v>
      </c>
      <c r="BP1329" s="372">
        <v>19.231000000000002</v>
      </c>
      <c r="BQ1329" s="372">
        <v>19.908000000000001</v>
      </c>
      <c r="BR1329" s="372">
        <v>21.276</v>
      </c>
      <c r="BS1329" s="372">
        <v>23.925999999999998</v>
      </c>
    </row>
    <row r="1330" spans="1:71" x14ac:dyDescent="0.2">
      <c r="A1330" s="265">
        <f t="shared" si="607"/>
        <v>15.446999999999999</v>
      </c>
      <c r="B1330" s="265">
        <f t="shared" si="608"/>
        <v>14.1615</v>
      </c>
      <c r="C1330" s="265">
        <f t="shared" si="585"/>
        <v>16.878</v>
      </c>
      <c r="D1330" s="265">
        <f t="shared" si="609"/>
        <v>1328</v>
      </c>
      <c r="E1330" s="373">
        <f t="shared" si="610"/>
        <v>43.630390143737166</v>
      </c>
      <c r="F1330" s="373">
        <f t="shared" si="611"/>
        <v>3.6358658453114305</v>
      </c>
      <c r="G1330" s="373">
        <f t="shared" si="612"/>
        <v>52.630390143737166</v>
      </c>
      <c r="H1330" s="374">
        <f t="shared" si="613"/>
        <v>0.99909966713967557</v>
      </c>
      <c r="I1330" s="374">
        <f t="shared" si="586"/>
        <v>0.98429963766788209</v>
      </c>
      <c r="J1330" s="374">
        <f t="shared" si="587"/>
        <v>0.98574016393701691</v>
      </c>
      <c r="K1330" s="265" cm="1">
        <f t="array" ref="K1330">$G1330^gamma_drug4/($G1330^gamma_drug4+(AGE_50_drug4+9)^gamma_drug4)</f>
        <v>1</v>
      </c>
      <c r="L1330" s="264">
        <f t="shared" si="588"/>
        <v>1328</v>
      </c>
      <c r="M1330" s="264">
        <f t="shared" si="589"/>
        <v>-0.21425</v>
      </c>
      <c r="N1330" s="264">
        <f t="shared" si="590"/>
        <v>15.447150000000001</v>
      </c>
      <c r="O1330" s="264">
        <f t="shared" si="591"/>
        <v>0.13012499999999999</v>
      </c>
      <c r="P1330" s="264">
        <f t="shared" si="592"/>
        <v>10.507999999999999</v>
      </c>
      <c r="Q1330" s="264">
        <f t="shared" si="593"/>
        <v>11.5245</v>
      </c>
      <c r="R1330" s="264">
        <f t="shared" si="594"/>
        <v>12.172499999999999</v>
      </c>
      <c r="S1330" s="264">
        <f t="shared" si="595"/>
        <v>12.5335</v>
      </c>
      <c r="T1330" s="264">
        <f t="shared" si="596"/>
        <v>13.115</v>
      </c>
      <c r="U1330" s="264">
        <f t="shared" si="597"/>
        <v>13.526</v>
      </c>
      <c r="V1330" s="264">
        <f t="shared" si="598"/>
        <v>14.1615</v>
      </c>
      <c r="W1330" s="264">
        <f t="shared" si="599"/>
        <v>15.446999999999999</v>
      </c>
      <c r="X1330" s="264">
        <f t="shared" si="600"/>
        <v>16.878</v>
      </c>
      <c r="Y1330" s="264">
        <f t="shared" si="601"/>
        <v>17.7135</v>
      </c>
      <c r="Z1330" s="264">
        <f t="shared" si="602"/>
        <v>18.308</v>
      </c>
      <c r="AA1330" s="264">
        <f t="shared" si="603"/>
        <v>19.235500000000002</v>
      </c>
      <c r="AB1330" s="264">
        <f t="shared" si="604"/>
        <v>19.868500000000001</v>
      </c>
      <c r="AC1330" s="264">
        <f t="shared" si="605"/>
        <v>21.136499999999998</v>
      </c>
      <c r="AD1330" s="264">
        <f t="shared" si="606"/>
        <v>23.5535</v>
      </c>
      <c r="AF1330" s="266">
        <v>1328</v>
      </c>
      <c r="AG1330" s="266">
        <v>-9.8000000000000004E-2</v>
      </c>
      <c r="AH1330" s="266">
        <v>15.6211</v>
      </c>
      <c r="AI1330" s="266">
        <v>0.12511</v>
      </c>
      <c r="AJ1330" s="266">
        <v>10.688000000000001</v>
      </c>
      <c r="AK1330" s="266">
        <v>11.724</v>
      </c>
      <c r="AL1330" s="266">
        <v>12.379</v>
      </c>
      <c r="AM1330" s="266">
        <v>12.742000000000001</v>
      </c>
      <c r="AN1330" s="266">
        <v>13.324</v>
      </c>
      <c r="AO1330" s="266">
        <v>13.733000000000001</v>
      </c>
      <c r="AP1330" s="266">
        <v>14.362</v>
      </c>
      <c r="AQ1330" s="266">
        <v>15.621</v>
      </c>
      <c r="AR1330" s="266">
        <v>17.001999999999999</v>
      </c>
      <c r="AS1330" s="266">
        <v>17.798999999999999</v>
      </c>
      <c r="AT1330" s="266">
        <v>18.361000000000001</v>
      </c>
      <c r="AU1330" s="266">
        <v>19.231000000000002</v>
      </c>
      <c r="AV1330" s="266">
        <v>19.82</v>
      </c>
      <c r="AW1330" s="266">
        <v>20.986999999999998</v>
      </c>
      <c r="AX1330" s="266">
        <v>23.167999999999999</v>
      </c>
      <c r="BA1330" s="372">
        <v>1328</v>
      </c>
      <c r="BB1330" s="372">
        <v>-0.33050000000000002</v>
      </c>
      <c r="BC1330" s="372">
        <v>15.273199999999999</v>
      </c>
      <c r="BD1330" s="372">
        <v>0.13514000000000001</v>
      </c>
      <c r="BE1330" s="372">
        <v>10.327999999999999</v>
      </c>
      <c r="BF1330" s="372">
        <v>11.324999999999999</v>
      </c>
      <c r="BG1330" s="372">
        <v>11.965999999999999</v>
      </c>
      <c r="BH1330" s="372">
        <v>12.324999999999999</v>
      </c>
      <c r="BI1330" s="372">
        <v>12.906000000000001</v>
      </c>
      <c r="BJ1330" s="372">
        <v>13.319000000000001</v>
      </c>
      <c r="BK1330" s="372">
        <v>13.961</v>
      </c>
      <c r="BL1330" s="372">
        <v>15.273</v>
      </c>
      <c r="BM1330" s="372">
        <v>16.754000000000001</v>
      </c>
      <c r="BN1330" s="372">
        <v>17.628</v>
      </c>
      <c r="BO1330" s="372">
        <v>18.254999999999999</v>
      </c>
      <c r="BP1330" s="372">
        <v>19.239999999999998</v>
      </c>
      <c r="BQ1330" s="372">
        <v>19.917000000000002</v>
      </c>
      <c r="BR1330" s="372">
        <v>21.286000000000001</v>
      </c>
      <c r="BS1330" s="372">
        <v>23.939</v>
      </c>
    </row>
    <row r="1331" spans="1:71" x14ac:dyDescent="0.2">
      <c r="A1331" s="265">
        <f t="shared" si="607"/>
        <v>15.452999999999999</v>
      </c>
      <c r="B1331" s="265">
        <f t="shared" si="608"/>
        <v>14.167000000000002</v>
      </c>
      <c r="C1331" s="265">
        <f t="shared" si="585"/>
        <v>16.884999999999998</v>
      </c>
      <c r="D1331" s="265">
        <f t="shared" si="609"/>
        <v>1329</v>
      </c>
      <c r="E1331" s="373">
        <f t="shared" si="610"/>
        <v>43.663244353182755</v>
      </c>
      <c r="F1331" s="373">
        <f t="shared" si="611"/>
        <v>3.6386036960985626</v>
      </c>
      <c r="G1331" s="373">
        <f t="shared" si="612"/>
        <v>52.663244353182755</v>
      </c>
      <c r="H1331" s="374">
        <f t="shared" si="613"/>
        <v>0.99910210569048652</v>
      </c>
      <c r="I1331" s="374">
        <f t="shared" si="586"/>
        <v>0.98432873589428316</v>
      </c>
      <c r="J1331" s="374">
        <f t="shared" si="587"/>
        <v>0.98576295302828176</v>
      </c>
      <c r="K1331" s="265" cm="1">
        <f t="array" ref="K1331">$G1331^gamma_drug4/($G1331^gamma_drug4+(AGE_50_drug4+9)^gamma_drug4)</f>
        <v>1</v>
      </c>
      <c r="L1331" s="264">
        <f t="shared" si="588"/>
        <v>1329</v>
      </c>
      <c r="M1331" s="264">
        <f t="shared" si="589"/>
        <v>-0.21430000000000002</v>
      </c>
      <c r="N1331" s="264">
        <f t="shared" si="590"/>
        <v>15.4529</v>
      </c>
      <c r="O1331" s="264">
        <f t="shared" si="591"/>
        <v>0.13014500000000001</v>
      </c>
      <c r="P1331" s="264">
        <f t="shared" si="592"/>
        <v>10.511500000000002</v>
      </c>
      <c r="Q1331" s="264">
        <f t="shared" si="593"/>
        <v>11.528500000000001</v>
      </c>
      <c r="R1331" s="264">
        <f t="shared" si="594"/>
        <v>12.176500000000001</v>
      </c>
      <c r="S1331" s="264">
        <f t="shared" si="595"/>
        <v>12.537500000000001</v>
      </c>
      <c r="T1331" s="264">
        <f t="shared" si="596"/>
        <v>13.119499999999999</v>
      </c>
      <c r="U1331" s="264">
        <f t="shared" si="597"/>
        <v>13.5305</v>
      </c>
      <c r="V1331" s="264">
        <f t="shared" si="598"/>
        <v>14.167000000000002</v>
      </c>
      <c r="W1331" s="264">
        <f t="shared" si="599"/>
        <v>15.452999999999999</v>
      </c>
      <c r="X1331" s="264">
        <f t="shared" si="600"/>
        <v>16.884999999999998</v>
      </c>
      <c r="Y1331" s="264">
        <f t="shared" si="601"/>
        <v>17.720500000000001</v>
      </c>
      <c r="Z1331" s="264">
        <f t="shared" si="602"/>
        <v>18.3155</v>
      </c>
      <c r="AA1331" s="264">
        <f t="shared" si="603"/>
        <v>19.243000000000002</v>
      </c>
      <c r="AB1331" s="264">
        <f t="shared" si="604"/>
        <v>19.876999999999999</v>
      </c>
      <c r="AC1331" s="264">
        <f t="shared" si="605"/>
        <v>21.145000000000003</v>
      </c>
      <c r="AD1331" s="264">
        <f t="shared" si="606"/>
        <v>23.563499999999998</v>
      </c>
      <c r="AF1331" s="266">
        <v>1329</v>
      </c>
      <c r="AG1331" s="266">
        <v>-9.8100000000000007E-2</v>
      </c>
      <c r="AH1331" s="266">
        <v>15.6266</v>
      </c>
      <c r="AI1331" s="266">
        <v>0.12512999999999999</v>
      </c>
      <c r="AJ1331" s="266">
        <v>10.691000000000001</v>
      </c>
      <c r="AK1331" s="266">
        <v>11.728</v>
      </c>
      <c r="AL1331" s="266">
        <v>12.382999999999999</v>
      </c>
      <c r="AM1331" s="266">
        <v>12.746</v>
      </c>
      <c r="AN1331" s="266">
        <v>13.327999999999999</v>
      </c>
      <c r="AO1331" s="266">
        <v>13.737</v>
      </c>
      <c r="AP1331" s="266">
        <v>14.367000000000001</v>
      </c>
      <c r="AQ1331" s="266">
        <v>15.627000000000001</v>
      </c>
      <c r="AR1331" s="266">
        <v>17.009</v>
      </c>
      <c r="AS1331" s="266">
        <v>17.805</v>
      </c>
      <c r="AT1331" s="266">
        <v>18.367999999999999</v>
      </c>
      <c r="AU1331" s="266">
        <v>19.238</v>
      </c>
      <c r="AV1331" s="266">
        <v>19.827999999999999</v>
      </c>
      <c r="AW1331" s="266">
        <v>20.995000000000001</v>
      </c>
      <c r="AX1331" s="266">
        <v>23.177</v>
      </c>
      <c r="BA1331" s="372">
        <v>1329</v>
      </c>
      <c r="BB1331" s="372">
        <v>-0.33050000000000002</v>
      </c>
      <c r="BC1331" s="372">
        <v>15.279199999999999</v>
      </c>
      <c r="BD1331" s="372">
        <v>0.13516</v>
      </c>
      <c r="BE1331" s="372">
        <v>10.332000000000001</v>
      </c>
      <c r="BF1331" s="372">
        <v>11.329000000000001</v>
      </c>
      <c r="BG1331" s="372">
        <v>11.97</v>
      </c>
      <c r="BH1331" s="372">
        <v>12.329000000000001</v>
      </c>
      <c r="BI1331" s="372">
        <v>12.911</v>
      </c>
      <c r="BJ1331" s="372">
        <v>13.324</v>
      </c>
      <c r="BK1331" s="372">
        <v>13.967000000000001</v>
      </c>
      <c r="BL1331" s="372">
        <v>15.279</v>
      </c>
      <c r="BM1331" s="372">
        <v>16.760999999999999</v>
      </c>
      <c r="BN1331" s="372">
        <v>17.635999999999999</v>
      </c>
      <c r="BO1331" s="372">
        <v>18.263000000000002</v>
      </c>
      <c r="BP1331" s="372">
        <v>19.248000000000001</v>
      </c>
      <c r="BQ1331" s="372">
        <v>19.925999999999998</v>
      </c>
      <c r="BR1331" s="372">
        <v>21.295000000000002</v>
      </c>
      <c r="BS1331" s="372">
        <v>23.95</v>
      </c>
    </row>
    <row r="1332" spans="1:71" x14ac:dyDescent="0.2">
      <c r="A1332" s="265">
        <f t="shared" si="607"/>
        <v>15.458500000000001</v>
      </c>
      <c r="B1332" s="265">
        <f t="shared" si="608"/>
        <v>14.172000000000001</v>
      </c>
      <c r="C1332" s="265">
        <f t="shared" si="585"/>
        <v>16.891500000000001</v>
      </c>
      <c r="D1332" s="265">
        <f t="shared" si="609"/>
        <v>1330</v>
      </c>
      <c r="E1332" s="373">
        <f t="shared" si="610"/>
        <v>43.696098562628336</v>
      </c>
      <c r="F1332" s="373">
        <f t="shared" si="611"/>
        <v>3.6413415468856947</v>
      </c>
      <c r="G1332" s="373">
        <f t="shared" si="612"/>
        <v>52.696098562628336</v>
      </c>
      <c r="H1332" s="374">
        <f t="shared" si="613"/>
        <v>0.99910453612774563</v>
      </c>
      <c r="I1332" s="374">
        <f t="shared" si="586"/>
        <v>0.98435776295080202</v>
      </c>
      <c r="J1332" s="374">
        <f t="shared" si="587"/>
        <v>0.98578569204567079</v>
      </c>
      <c r="K1332" s="265" cm="1">
        <f t="array" ref="K1332">$G1332^gamma_drug4/($G1332^gamma_drug4+(AGE_50_drug4+9)^gamma_drug4)</f>
        <v>1</v>
      </c>
      <c r="L1332" s="264">
        <f t="shared" si="588"/>
        <v>1330</v>
      </c>
      <c r="M1332" s="264">
        <f t="shared" si="589"/>
        <v>-0.21435000000000001</v>
      </c>
      <c r="N1332" s="264">
        <f t="shared" si="590"/>
        <v>15.4587</v>
      </c>
      <c r="O1332" s="264">
        <f t="shared" si="591"/>
        <v>0.13017000000000001</v>
      </c>
      <c r="P1332" s="264">
        <f t="shared" si="592"/>
        <v>10.515000000000001</v>
      </c>
      <c r="Q1332" s="264">
        <f t="shared" si="593"/>
        <v>11.532</v>
      </c>
      <c r="R1332" s="264">
        <f t="shared" si="594"/>
        <v>12.1805</v>
      </c>
      <c r="S1332" s="264">
        <f t="shared" si="595"/>
        <v>12.541499999999999</v>
      </c>
      <c r="T1332" s="264">
        <f t="shared" si="596"/>
        <v>13.1235</v>
      </c>
      <c r="U1332" s="264">
        <f t="shared" si="597"/>
        <v>13.535500000000001</v>
      </c>
      <c r="V1332" s="264">
        <f t="shared" si="598"/>
        <v>14.172000000000001</v>
      </c>
      <c r="W1332" s="264">
        <f t="shared" si="599"/>
        <v>15.458500000000001</v>
      </c>
      <c r="X1332" s="264">
        <f t="shared" si="600"/>
        <v>16.891500000000001</v>
      </c>
      <c r="Y1332" s="264">
        <f t="shared" si="601"/>
        <v>17.727499999999999</v>
      </c>
      <c r="Z1332" s="264">
        <f t="shared" si="602"/>
        <v>18.323</v>
      </c>
      <c r="AA1332" s="264">
        <f t="shared" si="603"/>
        <v>19.2515</v>
      </c>
      <c r="AB1332" s="264">
        <f t="shared" si="604"/>
        <v>19.884999999999998</v>
      </c>
      <c r="AC1332" s="264">
        <f t="shared" si="605"/>
        <v>21.154499999999999</v>
      </c>
      <c r="AD1332" s="264">
        <f t="shared" si="606"/>
        <v>23.5745</v>
      </c>
      <c r="AF1332" s="266">
        <v>1330</v>
      </c>
      <c r="AG1332" s="266">
        <v>-9.8199999999999996E-2</v>
      </c>
      <c r="AH1332" s="266">
        <v>15.632099999999999</v>
      </c>
      <c r="AI1332" s="266">
        <v>0.12515000000000001</v>
      </c>
      <c r="AJ1332" s="266">
        <v>10.695</v>
      </c>
      <c r="AK1332" s="266">
        <v>11.731</v>
      </c>
      <c r="AL1332" s="266">
        <v>12.387</v>
      </c>
      <c r="AM1332" s="266">
        <v>12.75</v>
      </c>
      <c r="AN1332" s="266">
        <v>13.332000000000001</v>
      </c>
      <c r="AO1332" s="266">
        <v>13.742000000000001</v>
      </c>
      <c r="AP1332" s="266">
        <v>14.372</v>
      </c>
      <c r="AQ1332" s="266">
        <v>15.632</v>
      </c>
      <c r="AR1332" s="266">
        <v>17.015000000000001</v>
      </c>
      <c r="AS1332" s="266">
        <v>17.812000000000001</v>
      </c>
      <c r="AT1332" s="266">
        <v>18.375</v>
      </c>
      <c r="AU1332" s="266">
        <v>19.245999999999999</v>
      </c>
      <c r="AV1332" s="266">
        <v>19.835000000000001</v>
      </c>
      <c r="AW1332" s="266">
        <v>21.004000000000001</v>
      </c>
      <c r="AX1332" s="266">
        <v>23.187000000000001</v>
      </c>
      <c r="BA1332" s="372">
        <v>1330</v>
      </c>
      <c r="BB1332" s="372">
        <v>-0.33050000000000002</v>
      </c>
      <c r="BC1332" s="372">
        <v>15.285299999999999</v>
      </c>
      <c r="BD1332" s="372">
        <v>0.13519</v>
      </c>
      <c r="BE1332" s="372">
        <v>10.335000000000001</v>
      </c>
      <c r="BF1332" s="372">
        <v>11.333</v>
      </c>
      <c r="BG1332" s="372">
        <v>11.974</v>
      </c>
      <c r="BH1332" s="372">
        <v>12.333</v>
      </c>
      <c r="BI1332" s="372">
        <v>12.914999999999999</v>
      </c>
      <c r="BJ1332" s="372">
        <v>13.329000000000001</v>
      </c>
      <c r="BK1332" s="372">
        <v>13.972</v>
      </c>
      <c r="BL1332" s="372">
        <v>15.285</v>
      </c>
      <c r="BM1332" s="372">
        <v>16.768000000000001</v>
      </c>
      <c r="BN1332" s="372">
        <v>17.643000000000001</v>
      </c>
      <c r="BO1332" s="372">
        <v>18.271000000000001</v>
      </c>
      <c r="BP1332" s="372">
        <v>19.257000000000001</v>
      </c>
      <c r="BQ1332" s="372">
        <v>19.934999999999999</v>
      </c>
      <c r="BR1332" s="372">
        <v>21.305</v>
      </c>
      <c r="BS1332" s="372">
        <v>23.962</v>
      </c>
    </row>
    <row r="1333" spans="1:71" x14ac:dyDescent="0.2">
      <c r="A1333" s="265">
        <f t="shared" si="607"/>
        <v>15.464500000000001</v>
      </c>
      <c r="B1333" s="265">
        <f t="shared" si="608"/>
        <v>14.177</v>
      </c>
      <c r="C1333" s="265">
        <f t="shared" si="585"/>
        <v>16.898</v>
      </c>
      <c r="D1333" s="265">
        <f t="shared" si="609"/>
        <v>1331</v>
      </c>
      <c r="E1333" s="373">
        <f t="shared" si="610"/>
        <v>43.728952772073924</v>
      </c>
      <c r="F1333" s="373">
        <f t="shared" si="611"/>
        <v>3.6440793976728267</v>
      </c>
      <c r="G1333" s="373">
        <f t="shared" si="612"/>
        <v>52.728952772073924</v>
      </c>
      <c r="H1333" s="374">
        <f t="shared" si="613"/>
        <v>0.99910695848344966</v>
      </c>
      <c r="I1333" s="374">
        <f t="shared" si="586"/>
        <v>0.98438671905255382</v>
      </c>
      <c r="J1333" s="374">
        <f t="shared" si="587"/>
        <v>0.98580838112865399</v>
      </c>
      <c r="K1333" s="265" cm="1">
        <f t="array" ref="K1333">$G1333^gamma_drug4/($G1333^gamma_drug4+(AGE_50_drug4+9)^gamma_drug4)</f>
        <v>1</v>
      </c>
      <c r="L1333" s="264">
        <f t="shared" si="588"/>
        <v>1331</v>
      </c>
      <c r="M1333" s="264">
        <f t="shared" si="589"/>
        <v>-0.21445</v>
      </c>
      <c r="N1333" s="264">
        <f t="shared" si="590"/>
        <v>15.464449999999999</v>
      </c>
      <c r="O1333" s="264">
        <f t="shared" si="591"/>
        <v>0.13019500000000001</v>
      </c>
      <c r="P1333" s="264">
        <f t="shared" si="592"/>
        <v>10.5185</v>
      </c>
      <c r="Q1333" s="264">
        <f t="shared" si="593"/>
        <v>11.535499999999999</v>
      </c>
      <c r="R1333" s="264">
        <f t="shared" si="594"/>
        <v>12.1845</v>
      </c>
      <c r="S1333" s="264">
        <f t="shared" si="595"/>
        <v>12.545999999999999</v>
      </c>
      <c r="T1333" s="264">
        <f t="shared" si="596"/>
        <v>13.128499999999999</v>
      </c>
      <c r="U1333" s="264">
        <f t="shared" si="597"/>
        <v>13.54</v>
      </c>
      <c r="V1333" s="264">
        <f t="shared" si="598"/>
        <v>14.177</v>
      </c>
      <c r="W1333" s="264">
        <f t="shared" si="599"/>
        <v>15.464500000000001</v>
      </c>
      <c r="X1333" s="264">
        <f t="shared" si="600"/>
        <v>16.898</v>
      </c>
      <c r="Y1333" s="264">
        <f t="shared" si="601"/>
        <v>17.734999999999999</v>
      </c>
      <c r="Z1333" s="264">
        <f t="shared" si="602"/>
        <v>18.330500000000001</v>
      </c>
      <c r="AA1333" s="264">
        <f t="shared" si="603"/>
        <v>19.259</v>
      </c>
      <c r="AB1333" s="264">
        <f t="shared" si="604"/>
        <v>19.8935</v>
      </c>
      <c r="AC1333" s="264">
        <f t="shared" si="605"/>
        <v>21.164000000000001</v>
      </c>
      <c r="AD1333" s="264">
        <f t="shared" si="606"/>
        <v>23.5855</v>
      </c>
      <c r="AF1333" s="266">
        <v>1331</v>
      </c>
      <c r="AG1333" s="266">
        <v>-9.8299999999999998E-2</v>
      </c>
      <c r="AH1333" s="266">
        <v>15.637600000000001</v>
      </c>
      <c r="AI1333" s="266">
        <v>0.12517</v>
      </c>
      <c r="AJ1333" s="266">
        <v>10.698</v>
      </c>
      <c r="AK1333" s="266">
        <v>11.734999999999999</v>
      </c>
      <c r="AL1333" s="266">
        <v>12.391</v>
      </c>
      <c r="AM1333" s="266">
        <v>12.754</v>
      </c>
      <c r="AN1333" s="266">
        <v>13.337</v>
      </c>
      <c r="AO1333" s="266">
        <v>13.746</v>
      </c>
      <c r="AP1333" s="266">
        <v>14.377000000000001</v>
      </c>
      <c r="AQ1333" s="266">
        <v>15.638</v>
      </c>
      <c r="AR1333" s="266">
        <v>17.021000000000001</v>
      </c>
      <c r="AS1333" s="266">
        <v>17.818999999999999</v>
      </c>
      <c r="AT1333" s="266">
        <v>18.382000000000001</v>
      </c>
      <c r="AU1333" s="266">
        <v>19.253</v>
      </c>
      <c r="AV1333" s="266">
        <v>19.843</v>
      </c>
      <c r="AW1333" s="266">
        <v>21.012</v>
      </c>
      <c r="AX1333" s="266">
        <v>23.196999999999999</v>
      </c>
      <c r="BA1333" s="372">
        <v>1331</v>
      </c>
      <c r="BB1333" s="372">
        <v>-0.3306</v>
      </c>
      <c r="BC1333" s="372">
        <v>15.2913</v>
      </c>
      <c r="BD1333" s="372">
        <v>0.13522000000000001</v>
      </c>
      <c r="BE1333" s="372">
        <v>10.339</v>
      </c>
      <c r="BF1333" s="372">
        <v>11.336</v>
      </c>
      <c r="BG1333" s="372">
        <v>11.978</v>
      </c>
      <c r="BH1333" s="372">
        <v>12.337999999999999</v>
      </c>
      <c r="BI1333" s="372">
        <v>12.92</v>
      </c>
      <c r="BJ1333" s="372">
        <v>13.334</v>
      </c>
      <c r="BK1333" s="372">
        <v>13.977</v>
      </c>
      <c r="BL1333" s="372">
        <v>15.291</v>
      </c>
      <c r="BM1333" s="372">
        <v>16.774999999999999</v>
      </c>
      <c r="BN1333" s="372">
        <v>17.651</v>
      </c>
      <c r="BO1333" s="372">
        <v>18.279</v>
      </c>
      <c r="BP1333" s="372">
        <v>19.265000000000001</v>
      </c>
      <c r="BQ1333" s="372">
        <v>19.943999999999999</v>
      </c>
      <c r="BR1333" s="372">
        <v>21.315999999999999</v>
      </c>
      <c r="BS1333" s="372">
        <v>23.974</v>
      </c>
    </row>
    <row r="1334" spans="1:71" x14ac:dyDescent="0.2">
      <c r="A1334" s="265">
        <f t="shared" si="607"/>
        <v>15.47</v>
      </c>
      <c r="B1334" s="265">
        <f t="shared" si="608"/>
        <v>14.181999999999999</v>
      </c>
      <c r="C1334" s="265">
        <f t="shared" si="585"/>
        <v>16.904499999999999</v>
      </c>
      <c r="D1334" s="265">
        <f t="shared" si="609"/>
        <v>1332</v>
      </c>
      <c r="E1334" s="373">
        <f t="shared" si="610"/>
        <v>43.761806981519506</v>
      </c>
      <c r="F1334" s="373">
        <f t="shared" si="611"/>
        <v>3.6468172484599588</v>
      </c>
      <c r="G1334" s="373">
        <f t="shared" si="612"/>
        <v>52.761806981519506</v>
      </c>
      <c r="H1334" s="374">
        <f t="shared" si="613"/>
        <v>0.99910937278944956</v>
      </c>
      <c r="I1334" s="374">
        <f t="shared" si="586"/>
        <v>0.98441560441388321</v>
      </c>
      <c r="J1334" s="374">
        <f t="shared" si="587"/>
        <v>0.9858310204162325</v>
      </c>
      <c r="K1334" s="265" cm="1">
        <f t="array" ref="K1334">$G1334^gamma_drug4/($G1334^gamma_drug4+(AGE_50_drug4+9)^gamma_drug4)</f>
        <v>1</v>
      </c>
      <c r="L1334" s="264">
        <f t="shared" si="588"/>
        <v>1332</v>
      </c>
      <c r="M1334" s="264">
        <f t="shared" si="589"/>
        <v>-0.2145</v>
      </c>
      <c r="N1334" s="264">
        <f t="shared" si="590"/>
        <v>15.4702</v>
      </c>
      <c r="O1334" s="264">
        <f t="shared" si="591"/>
        <v>0.13021500000000003</v>
      </c>
      <c r="P1334" s="264">
        <f t="shared" si="592"/>
        <v>10.5215</v>
      </c>
      <c r="Q1334" s="264">
        <f t="shared" si="593"/>
        <v>11.5395</v>
      </c>
      <c r="R1334" s="264">
        <f t="shared" si="594"/>
        <v>12.188499999999999</v>
      </c>
      <c r="S1334" s="264">
        <f t="shared" si="595"/>
        <v>12.55</v>
      </c>
      <c r="T1334" s="264">
        <f t="shared" si="596"/>
        <v>13.132999999999999</v>
      </c>
      <c r="U1334" s="264">
        <f t="shared" si="597"/>
        <v>13.544499999999999</v>
      </c>
      <c r="V1334" s="264">
        <f t="shared" si="598"/>
        <v>14.181999999999999</v>
      </c>
      <c r="W1334" s="264">
        <f t="shared" si="599"/>
        <v>15.47</v>
      </c>
      <c r="X1334" s="264">
        <f t="shared" si="600"/>
        <v>16.904499999999999</v>
      </c>
      <c r="Y1334" s="264">
        <f t="shared" si="601"/>
        <v>17.741500000000002</v>
      </c>
      <c r="Z1334" s="264">
        <f t="shared" si="602"/>
        <v>18.338000000000001</v>
      </c>
      <c r="AA1334" s="264">
        <f t="shared" si="603"/>
        <v>19.267000000000003</v>
      </c>
      <c r="AB1334" s="264">
        <f t="shared" si="604"/>
        <v>19.902000000000001</v>
      </c>
      <c r="AC1334" s="264">
        <f t="shared" si="605"/>
        <v>21.173000000000002</v>
      </c>
      <c r="AD1334" s="264">
        <f t="shared" si="606"/>
        <v>23.596</v>
      </c>
      <c r="AF1334" s="266">
        <v>1332</v>
      </c>
      <c r="AG1334" s="266">
        <v>-9.8400000000000001E-2</v>
      </c>
      <c r="AH1334" s="266">
        <v>15.6431</v>
      </c>
      <c r="AI1334" s="266">
        <v>0.12518000000000001</v>
      </c>
      <c r="AJ1334" s="266">
        <v>10.701000000000001</v>
      </c>
      <c r="AK1334" s="266">
        <v>11.739000000000001</v>
      </c>
      <c r="AL1334" s="266">
        <v>12.395</v>
      </c>
      <c r="AM1334" s="266">
        <v>12.757999999999999</v>
      </c>
      <c r="AN1334" s="266">
        <v>13.340999999999999</v>
      </c>
      <c r="AO1334" s="266">
        <v>13.750999999999999</v>
      </c>
      <c r="AP1334" s="266">
        <v>14.382</v>
      </c>
      <c r="AQ1334" s="266">
        <v>15.643000000000001</v>
      </c>
      <c r="AR1334" s="266">
        <v>17.027000000000001</v>
      </c>
      <c r="AS1334" s="266">
        <v>17.824999999999999</v>
      </c>
      <c r="AT1334" s="266">
        <v>18.388999999999999</v>
      </c>
      <c r="AU1334" s="266">
        <v>19.260000000000002</v>
      </c>
      <c r="AV1334" s="266">
        <v>19.850999999999999</v>
      </c>
      <c r="AW1334" s="266">
        <v>21.02</v>
      </c>
      <c r="AX1334" s="266">
        <v>23.206</v>
      </c>
      <c r="BA1334" s="372">
        <v>1332</v>
      </c>
      <c r="BB1334" s="372">
        <v>-0.3306</v>
      </c>
      <c r="BC1334" s="372">
        <v>15.2973</v>
      </c>
      <c r="BD1334" s="372">
        <v>0.13525000000000001</v>
      </c>
      <c r="BE1334" s="372">
        <v>10.342000000000001</v>
      </c>
      <c r="BF1334" s="372">
        <v>11.34</v>
      </c>
      <c r="BG1334" s="372">
        <v>11.981999999999999</v>
      </c>
      <c r="BH1334" s="372">
        <v>12.342000000000001</v>
      </c>
      <c r="BI1334" s="372">
        <v>12.925000000000001</v>
      </c>
      <c r="BJ1334" s="372">
        <v>13.337999999999999</v>
      </c>
      <c r="BK1334" s="372">
        <v>13.981999999999999</v>
      </c>
      <c r="BL1334" s="372">
        <v>15.297000000000001</v>
      </c>
      <c r="BM1334" s="372">
        <v>16.782</v>
      </c>
      <c r="BN1334" s="372">
        <v>17.658000000000001</v>
      </c>
      <c r="BO1334" s="372">
        <v>18.286999999999999</v>
      </c>
      <c r="BP1334" s="372">
        <v>19.274000000000001</v>
      </c>
      <c r="BQ1334" s="372">
        <v>19.952999999999999</v>
      </c>
      <c r="BR1334" s="372">
        <v>21.326000000000001</v>
      </c>
      <c r="BS1334" s="372">
        <v>23.986000000000001</v>
      </c>
    </row>
    <row r="1335" spans="1:71" x14ac:dyDescent="0.2">
      <c r="A1335" s="265">
        <f t="shared" si="607"/>
        <v>15.475999999999999</v>
      </c>
      <c r="B1335" s="265">
        <f t="shared" si="608"/>
        <v>14.186999999999999</v>
      </c>
      <c r="C1335" s="265">
        <f t="shared" si="585"/>
        <v>16.911000000000001</v>
      </c>
      <c r="D1335" s="265">
        <f t="shared" si="609"/>
        <v>1333</v>
      </c>
      <c r="E1335" s="373">
        <f t="shared" si="610"/>
        <v>43.794661190965094</v>
      </c>
      <c r="F1335" s="373">
        <f t="shared" si="611"/>
        <v>3.6495550992470909</v>
      </c>
      <c r="G1335" s="373">
        <f t="shared" si="612"/>
        <v>52.794661190965094</v>
      </c>
      <c r="H1335" s="374">
        <f t="shared" si="613"/>
        <v>0.99911177907745119</v>
      </c>
      <c r="I1335" s="374">
        <f t="shared" si="586"/>
        <v>0.98444441924836856</v>
      </c>
      <c r="J1335" s="374">
        <f t="shared" si="587"/>
        <v>0.98585361004694083</v>
      </c>
      <c r="K1335" s="265" cm="1">
        <f t="array" ref="K1335">$G1335^gamma_drug4/($G1335^gamma_drug4+(AGE_50_drug4+9)^gamma_drug4)</f>
        <v>1</v>
      </c>
      <c r="L1335" s="264">
        <f t="shared" si="588"/>
        <v>1333</v>
      </c>
      <c r="M1335" s="264">
        <f t="shared" si="589"/>
        <v>-0.21460000000000001</v>
      </c>
      <c r="N1335" s="264">
        <f t="shared" si="590"/>
        <v>15.475999999999999</v>
      </c>
      <c r="O1335" s="264">
        <f t="shared" si="591"/>
        <v>0.13023499999999999</v>
      </c>
      <c r="P1335" s="264">
        <f t="shared" si="592"/>
        <v>10.525</v>
      </c>
      <c r="Q1335" s="264">
        <f t="shared" si="593"/>
        <v>11.5435</v>
      </c>
      <c r="R1335" s="264">
        <f t="shared" si="594"/>
        <v>12.193</v>
      </c>
      <c r="S1335" s="264">
        <f t="shared" si="595"/>
        <v>12.554500000000001</v>
      </c>
      <c r="T1335" s="264">
        <f t="shared" si="596"/>
        <v>13.137499999999999</v>
      </c>
      <c r="U1335" s="264">
        <f t="shared" si="597"/>
        <v>13.55</v>
      </c>
      <c r="V1335" s="264">
        <f t="shared" si="598"/>
        <v>14.186999999999999</v>
      </c>
      <c r="W1335" s="264">
        <f t="shared" si="599"/>
        <v>15.475999999999999</v>
      </c>
      <c r="X1335" s="264">
        <f t="shared" si="600"/>
        <v>16.911000000000001</v>
      </c>
      <c r="Y1335" s="264">
        <f t="shared" si="601"/>
        <v>17.749000000000002</v>
      </c>
      <c r="Z1335" s="264">
        <f t="shared" si="602"/>
        <v>18.344999999999999</v>
      </c>
      <c r="AA1335" s="264">
        <f t="shared" si="603"/>
        <v>19.274999999999999</v>
      </c>
      <c r="AB1335" s="264">
        <f t="shared" si="604"/>
        <v>19.91</v>
      </c>
      <c r="AC1335" s="264">
        <f t="shared" si="605"/>
        <v>21.182000000000002</v>
      </c>
      <c r="AD1335" s="264">
        <f t="shared" si="606"/>
        <v>23.606999999999999</v>
      </c>
      <c r="AF1335" s="266">
        <v>1333</v>
      </c>
      <c r="AG1335" s="266">
        <v>-9.8500000000000004E-2</v>
      </c>
      <c r="AH1335" s="266">
        <v>15.6486</v>
      </c>
      <c r="AI1335" s="266">
        <v>0.12520000000000001</v>
      </c>
      <c r="AJ1335" s="266">
        <v>10.705</v>
      </c>
      <c r="AK1335" s="266">
        <v>11.743</v>
      </c>
      <c r="AL1335" s="266">
        <v>12.398999999999999</v>
      </c>
      <c r="AM1335" s="266">
        <v>12.762</v>
      </c>
      <c r="AN1335" s="266">
        <v>13.346</v>
      </c>
      <c r="AO1335" s="266">
        <v>13.756</v>
      </c>
      <c r="AP1335" s="266">
        <v>14.385999999999999</v>
      </c>
      <c r="AQ1335" s="266">
        <v>15.648999999999999</v>
      </c>
      <c r="AR1335" s="266">
        <v>17.033000000000001</v>
      </c>
      <c r="AS1335" s="266">
        <v>17.832000000000001</v>
      </c>
      <c r="AT1335" s="266">
        <v>18.396000000000001</v>
      </c>
      <c r="AU1335" s="266">
        <v>19.268000000000001</v>
      </c>
      <c r="AV1335" s="266">
        <v>19.858000000000001</v>
      </c>
      <c r="AW1335" s="266">
        <v>21.029</v>
      </c>
      <c r="AX1335" s="266">
        <v>23.216000000000001</v>
      </c>
      <c r="BA1335" s="372">
        <v>1333</v>
      </c>
      <c r="BB1335" s="372">
        <v>-0.33069999999999999</v>
      </c>
      <c r="BC1335" s="372">
        <v>15.3034</v>
      </c>
      <c r="BD1335" s="372">
        <v>0.13527</v>
      </c>
      <c r="BE1335" s="372">
        <v>10.345000000000001</v>
      </c>
      <c r="BF1335" s="372">
        <v>11.343999999999999</v>
      </c>
      <c r="BG1335" s="372">
        <v>11.987</v>
      </c>
      <c r="BH1335" s="372">
        <v>12.347</v>
      </c>
      <c r="BI1335" s="372">
        <v>12.929</v>
      </c>
      <c r="BJ1335" s="372">
        <v>13.343999999999999</v>
      </c>
      <c r="BK1335" s="372">
        <v>13.988</v>
      </c>
      <c r="BL1335" s="372">
        <v>15.303000000000001</v>
      </c>
      <c r="BM1335" s="372">
        <v>16.789000000000001</v>
      </c>
      <c r="BN1335" s="372">
        <v>17.666</v>
      </c>
      <c r="BO1335" s="372">
        <v>18.294</v>
      </c>
      <c r="BP1335" s="372">
        <v>19.282</v>
      </c>
      <c r="BQ1335" s="372">
        <v>19.962</v>
      </c>
      <c r="BR1335" s="372">
        <v>21.335000000000001</v>
      </c>
      <c r="BS1335" s="372">
        <v>23.998000000000001</v>
      </c>
    </row>
    <row r="1336" spans="1:71" x14ac:dyDescent="0.2">
      <c r="A1336" s="265">
        <f t="shared" si="607"/>
        <v>15.4815</v>
      </c>
      <c r="B1336" s="265">
        <f t="shared" si="608"/>
        <v>14.192</v>
      </c>
      <c r="C1336" s="265">
        <f t="shared" si="585"/>
        <v>16.917999999999999</v>
      </c>
      <c r="D1336" s="265">
        <f t="shared" si="609"/>
        <v>1334</v>
      </c>
      <c r="E1336" s="373">
        <f t="shared" si="610"/>
        <v>43.827515400410675</v>
      </c>
      <c r="F1336" s="373">
        <f t="shared" si="611"/>
        <v>3.6522929500342229</v>
      </c>
      <c r="G1336" s="373">
        <f t="shared" si="612"/>
        <v>52.827515400410675</v>
      </c>
      <c r="H1336" s="374">
        <f t="shared" si="613"/>
        <v>0.9991141773790162</v>
      </c>
      <c r="I1336" s="374">
        <f t="shared" si="586"/>
        <v>0.98447316376882399</v>
      </c>
      <c r="J1336" s="374">
        <f t="shared" si="587"/>
        <v>0.98587615015884833</v>
      </c>
      <c r="K1336" s="265" cm="1">
        <f t="array" ref="K1336">$G1336^gamma_drug4/($G1336^gamma_drug4+(AGE_50_drug4+9)^gamma_drug4)</f>
        <v>1</v>
      </c>
      <c r="L1336" s="264">
        <f t="shared" si="588"/>
        <v>1334</v>
      </c>
      <c r="M1336" s="264">
        <f t="shared" si="589"/>
        <v>-0.2147</v>
      </c>
      <c r="N1336" s="264">
        <f t="shared" si="590"/>
        <v>15.4817</v>
      </c>
      <c r="O1336" s="264">
        <f t="shared" si="591"/>
        <v>0.13025999999999999</v>
      </c>
      <c r="P1336" s="264">
        <f t="shared" si="592"/>
        <v>10.528500000000001</v>
      </c>
      <c r="Q1336" s="264">
        <f t="shared" si="593"/>
        <v>11.547000000000001</v>
      </c>
      <c r="R1336" s="264">
        <f t="shared" si="594"/>
        <v>12.196999999999999</v>
      </c>
      <c r="S1336" s="264">
        <f t="shared" si="595"/>
        <v>12.5585</v>
      </c>
      <c r="T1336" s="264">
        <f t="shared" si="596"/>
        <v>13.141999999999999</v>
      </c>
      <c r="U1336" s="264">
        <f t="shared" si="597"/>
        <v>13.554</v>
      </c>
      <c r="V1336" s="264">
        <f t="shared" si="598"/>
        <v>14.192</v>
      </c>
      <c r="W1336" s="264">
        <f t="shared" si="599"/>
        <v>15.4815</v>
      </c>
      <c r="X1336" s="264">
        <f t="shared" si="600"/>
        <v>16.917999999999999</v>
      </c>
      <c r="Y1336" s="264">
        <f t="shared" si="601"/>
        <v>17.755499999999998</v>
      </c>
      <c r="Z1336" s="264">
        <f t="shared" si="602"/>
        <v>18.352499999999999</v>
      </c>
      <c r="AA1336" s="264">
        <f t="shared" si="603"/>
        <v>19.283000000000001</v>
      </c>
      <c r="AB1336" s="264">
        <f t="shared" si="604"/>
        <v>19.918500000000002</v>
      </c>
      <c r="AC1336" s="264">
        <f t="shared" si="605"/>
        <v>21.190999999999999</v>
      </c>
      <c r="AD1336" s="264">
        <f t="shared" si="606"/>
        <v>23.618000000000002</v>
      </c>
      <c r="AF1336" s="266">
        <v>1334</v>
      </c>
      <c r="AG1336" s="266">
        <v>-9.8699999999999996E-2</v>
      </c>
      <c r="AH1336" s="266">
        <v>15.654</v>
      </c>
      <c r="AI1336" s="266">
        <v>0.12522</v>
      </c>
      <c r="AJ1336" s="266">
        <v>10.708</v>
      </c>
      <c r="AK1336" s="266">
        <v>11.746</v>
      </c>
      <c r="AL1336" s="266">
        <v>12.403</v>
      </c>
      <c r="AM1336" s="266">
        <v>12.766</v>
      </c>
      <c r="AN1336" s="266">
        <v>13.35</v>
      </c>
      <c r="AO1336" s="266">
        <v>13.76</v>
      </c>
      <c r="AP1336" s="266">
        <v>14.391</v>
      </c>
      <c r="AQ1336" s="266">
        <v>15.654</v>
      </c>
      <c r="AR1336" s="266">
        <v>17.04</v>
      </c>
      <c r="AS1336" s="266">
        <v>17.838000000000001</v>
      </c>
      <c r="AT1336" s="266">
        <v>18.402999999999999</v>
      </c>
      <c r="AU1336" s="266">
        <v>19.274999999999999</v>
      </c>
      <c r="AV1336" s="266">
        <v>19.866</v>
      </c>
      <c r="AW1336" s="266">
        <v>21.036999999999999</v>
      </c>
      <c r="AX1336" s="266">
        <v>23.225999999999999</v>
      </c>
      <c r="BA1336" s="372">
        <v>1334</v>
      </c>
      <c r="BB1336" s="372">
        <v>-0.33069999999999999</v>
      </c>
      <c r="BC1336" s="372">
        <v>15.3094</v>
      </c>
      <c r="BD1336" s="372">
        <v>0.1353</v>
      </c>
      <c r="BE1336" s="372">
        <v>10.349</v>
      </c>
      <c r="BF1336" s="372">
        <v>11.348000000000001</v>
      </c>
      <c r="BG1336" s="372">
        <v>11.991</v>
      </c>
      <c r="BH1336" s="372">
        <v>12.351000000000001</v>
      </c>
      <c r="BI1336" s="372">
        <v>12.933999999999999</v>
      </c>
      <c r="BJ1336" s="372">
        <v>13.348000000000001</v>
      </c>
      <c r="BK1336" s="372">
        <v>13.993</v>
      </c>
      <c r="BL1336" s="372">
        <v>15.308999999999999</v>
      </c>
      <c r="BM1336" s="372">
        <v>16.795999999999999</v>
      </c>
      <c r="BN1336" s="372">
        <v>17.672999999999998</v>
      </c>
      <c r="BO1336" s="372">
        <v>18.302</v>
      </c>
      <c r="BP1336" s="372">
        <v>19.291</v>
      </c>
      <c r="BQ1336" s="372">
        <v>19.971</v>
      </c>
      <c r="BR1336" s="372">
        <v>21.344999999999999</v>
      </c>
      <c r="BS1336" s="372">
        <v>24.01</v>
      </c>
    </row>
    <row r="1337" spans="1:71" x14ac:dyDescent="0.2">
      <c r="A1337" s="265">
        <f t="shared" si="607"/>
        <v>15.487500000000001</v>
      </c>
      <c r="B1337" s="265">
        <f t="shared" si="608"/>
        <v>14.196999999999999</v>
      </c>
      <c r="C1337" s="265">
        <f t="shared" si="585"/>
        <v>16.924500000000002</v>
      </c>
      <c r="D1337" s="265">
        <f t="shared" si="609"/>
        <v>1335</v>
      </c>
      <c r="E1337" s="373">
        <f t="shared" si="610"/>
        <v>43.860369609856264</v>
      </c>
      <c r="F1337" s="373">
        <f t="shared" si="611"/>
        <v>3.6550308008213555</v>
      </c>
      <c r="G1337" s="373">
        <f t="shared" si="612"/>
        <v>52.860369609856264</v>
      </c>
      <c r="H1337" s="374">
        <f t="shared" si="613"/>
        <v>0.99911656772556257</v>
      </c>
      <c r="I1337" s="374">
        <f t="shared" si="586"/>
        <v>0.98450183818730341</v>
      </c>
      <c r="J1337" s="374">
        <f t="shared" si="587"/>
        <v>0.98589864088956114</v>
      </c>
      <c r="K1337" s="265" cm="1">
        <f t="array" ref="K1337">$G1337^gamma_drug4/($G1337^gamma_drug4+(AGE_50_drug4+9)^gamma_drug4)</f>
        <v>1</v>
      </c>
      <c r="L1337" s="264">
        <f t="shared" si="588"/>
        <v>1335</v>
      </c>
      <c r="M1337" s="264">
        <f t="shared" si="589"/>
        <v>-0.21479999999999999</v>
      </c>
      <c r="N1337" s="264">
        <f t="shared" si="590"/>
        <v>15.487449999999999</v>
      </c>
      <c r="O1337" s="264">
        <f t="shared" si="591"/>
        <v>0.13028499999999998</v>
      </c>
      <c r="P1337" s="264">
        <f t="shared" si="592"/>
        <v>10.531500000000001</v>
      </c>
      <c r="Q1337" s="264">
        <f t="shared" si="593"/>
        <v>11.551</v>
      </c>
      <c r="R1337" s="264">
        <f t="shared" si="594"/>
        <v>12.201000000000001</v>
      </c>
      <c r="S1337" s="264">
        <f t="shared" si="595"/>
        <v>12.563000000000001</v>
      </c>
      <c r="T1337" s="264">
        <f t="shared" si="596"/>
        <v>13.1465</v>
      </c>
      <c r="U1337" s="264">
        <f t="shared" si="597"/>
        <v>13.559000000000001</v>
      </c>
      <c r="V1337" s="264">
        <f t="shared" si="598"/>
        <v>14.196999999999999</v>
      </c>
      <c r="W1337" s="264">
        <f t="shared" si="599"/>
        <v>15.487500000000001</v>
      </c>
      <c r="X1337" s="264">
        <f t="shared" si="600"/>
        <v>16.924500000000002</v>
      </c>
      <c r="Y1337" s="264">
        <f t="shared" si="601"/>
        <v>17.762999999999998</v>
      </c>
      <c r="Z1337" s="264">
        <f t="shared" si="602"/>
        <v>18.359499999999997</v>
      </c>
      <c r="AA1337" s="264">
        <f t="shared" si="603"/>
        <v>19.291</v>
      </c>
      <c r="AB1337" s="264">
        <f t="shared" si="604"/>
        <v>19.927</v>
      </c>
      <c r="AC1337" s="264">
        <f t="shared" si="605"/>
        <v>21.201000000000001</v>
      </c>
      <c r="AD1337" s="264">
        <f t="shared" si="606"/>
        <v>23.628999999999998</v>
      </c>
      <c r="AF1337" s="266">
        <v>1335</v>
      </c>
      <c r="AG1337" s="266">
        <v>-9.8799999999999999E-2</v>
      </c>
      <c r="AH1337" s="266">
        <v>15.6595</v>
      </c>
      <c r="AI1337" s="266">
        <v>0.12523999999999999</v>
      </c>
      <c r="AJ1337" s="266">
        <v>10.711</v>
      </c>
      <c r="AK1337" s="266">
        <v>11.75</v>
      </c>
      <c r="AL1337" s="266">
        <v>12.407</v>
      </c>
      <c r="AM1337" s="266">
        <v>12.771000000000001</v>
      </c>
      <c r="AN1337" s="266">
        <v>13.353999999999999</v>
      </c>
      <c r="AO1337" s="266">
        <v>13.765000000000001</v>
      </c>
      <c r="AP1337" s="266">
        <v>14.396000000000001</v>
      </c>
      <c r="AQ1337" s="266">
        <v>15.66</v>
      </c>
      <c r="AR1337" s="266">
        <v>17.045999999999999</v>
      </c>
      <c r="AS1337" s="266">
        <v>17.844999999999999</v>
      </c>
      <c r="AT1337" s="266">
        <v>18.408999999999999</v>
      </c>
      <c r="AU1337" s="266">
        <v>19.283000000000001</v>
      </c>
      <c r="AV1337" s="266">
        <v>19.873999999999999</v>
      </c>
      <c r="AW1337" s="266">
        <v>21.045999999999999</v>
      </c>
      <c r="AX1337" s="266">
        <v>23.236000000000001</v>
      </c>
      <c r="BA1337" s="372">
        <v>1335</v>
      </c>
      <c r="BB1337" s="372">
        <v>-0.33079999999999998</v>
      </c>
      <c r="BC1337" s="372">
        <v>15.3154</v>
      </c>
      <c r="BD1337" s="372">
        <v>0.13533000000000001</v>
      </c>
      <c r="BE1337" s="372">
        <v>10.352</v>
      </c>
      <c r="BF1337" s="372">
        <v>11.352</v>
      </c>
      <c r="BG1337" s="372">
        <v>11.994999999999999</v>
      </c>
      <c r="BH1337" s="372">
        <v>12.355</v>
      </c>
      <c r="BI1337" s="372">
        <v>12.939</v>
      </c>
      <c r="BJ1337" s="372">
        <v>13.353</v>
      </c>
      <c r="BK1337" s="372">
        <v>13.997999999999999</v>
      </c>
      <c r="BL1337" s="372">
        <v>15.315</v>
      </c>
      <c r="BM1337" s="372">
        <v>16.803000000000001</v>
      </c>
      <c r="BN1337" s="372">
        <v>17.681000000000001</v>
      </c>
      <c r="BO1337" s="372">
        <v>18.309999999999999</v>
      </c>
      <c r="BP1337" s="372">
        <v>19.298999999999999</v>
      </c>
      <c r="BQ1337" s="372">
        <v>19.98</v>
      </c>
      <c r="BR1337" s="372">
        <v>21.356000000000002</v>
      </c>
      <c r="BS1337" s="372">
        <v>24.021999999999998</v>
      </c>
    </row>
    <row r="1338" spans="1:71" x14ac:dyDescent="0.2">
      <c r="A1338" s="265">
        <f t="shared" si="607"/>
        <v>15.492999999999999</v>
      </c>
      <c r="B1338" s="265">
        <f t="shared" si="608"/>
        <v>14.202</v>
      </c>
      <c r="C1338" s="265">
        <f t="shared" si="585"/>
        <v>16.930999999999997</v>
      </c>
      <c r="D1338" s="265">
        <f t="shared" si="609"/>
        <v>1336</v>
      </c>
      <c r="E1338" s="373">
        <f t="shared" si="610"/>
        <v>43.893223819301845</v>
      </c>
      <c r="F1338" s="373">
        <f t="shared" si="611"/>
        <v>3.6577686516084875</v>
      </c>
      <c r="G1338" s="373">
        <f t="shared" si="612"/>
        <v>52.893223819301845</v>
      </c>
      <c r="H1338" s="374">
        <f t="shared" si="613"/>
        <v>0.9991189501483656</v>
      </c>
      <c r="I1338" s="374">
        <f t="shared" si="586"/>
        <v>0.98453044271510293</v>
      </c>
      <c r="J1338" s="374">
        <f t="shared" si="587"/>
        <v>0.985921082376224</v>
      </c>
      <c r="K1338" s="265" cm="1">
        <f t="array" ref="K1338">$G1338^gamma_drug4/($G1338^gamma_drug4+(AGE_50_drug4+9)^gamma_drug4)</f>
        <v>1</v>
      </c>
      <c r="L1338" s="264">
        <f t="shared" si="588"/>
        <v>1336</v>
      </c>
      <c r="M1338" s="264">
        <f t="shared" si="589"/>
        <v>-0.21484999999999999</v>
      </c>
      <c r="N1338" s="264">
        <f t="shared" si="590"/>
        <v>15.4932</v>
      </c>
      <c r="O1338" s="264">
        <f t="shared" si="591"/>
        <v>0.13031000000000001</v>
      </c>
      <c r="P1338" s="264">
        <f t="shared" si="592"/>
        <v>10.534500000000001</v>
      </c>
      <c r="Q1338" s="264">
        <f t="shared" si="593"/>
        <v>11.554</v>
      </c>
      <c r="R1338" s="264">
        <f t="shared" si="594"/>
        <v>12.205</v>
      </c>
      <c r="S1338" s="264">
        <f t="shared" si="595"/>
        <v>12.567</v>
      </c>
      <c r="T1338" s="264">
        <f t="shared" si="596"/>
        <v>13.151</v>
      </c>
      <c r="U1338" s="264">
        <f t="shared" si="597"/>
        <v>13.563500000000001</v>
      </c>
      <c r="V1338" s="264">
        <f t="shared" si="598"/>
        <v>14.202</v>
      </c>
      <c r="W1338" s="264">
        <f t="shared" si="599"/>
        <v>15.492999999999999</v>
      </c>
      <c r="X1338" s="264">
        <f t="shared" si="600"/>
        <v>16.930999999999997</v>
      </c>
      <c r="Y1338" s="264">
        <f t="shared" si="601"/>
        <v>17.77</v>
      </c>
      <c r="Z1338" s="264">
        <f t="shared" si="602"/>
        <v>18.367000000000001</v>
      </c>
      <c r="AA1338" s="264">
        <f t="shared" si="603"/>
        <v>19.298999999999999</v>
      </c>
      <c r="AB1338" s="264">
        <f t="shared" si="604"/>
        <v>19.935500000000001</v>
      </c>
      <c r="AC1338" s="264">
        <f t="shared" si="605"/>
        <v>21.21</v>
      </c>
      <c r="AD1338" s="264">
        <f t="shared" si="606"/>
        <v>23.64</v>
      </c>
      <c r="AF1338" s="266">
        <v>1336</v>
      </c>
      <c r="AG1338" s="266">
        <v>-9.8900000000000002E-2</v>
      </c>
      <c r="AH1338" s="266">
        <v>15.664999999999999</v>
      </c>
      <c r="AI1338" s="266">
        <v>0.12526000000000001</v>
      </c>
      <c r="AJ1338" s="266">
        <v>10.714</v>
      </c>
      <c r="AK1338" s="266">
        <v>11.753</v>
      </c>
      <c r="AL1338" s="266">
        <v>12.411</v>
      </c>
      <c r="AM1338" s="266">
        <v>12.775</v>
      </c>
      <c r="AN1338" s="266">
        <v>13.359</v>
      </c>
      <c r="AO1338" s="266">
        <v>13.769</v>
      </c>
      <c r="AP1338" s="266">
        <v>14.401</v>
      </c>
      <c r="AQ1338" s="266">
        <v>15.664999999999999</v>
      </c>
      <c r="AR1338" s="266">
        <v>17.052</v>
      </c>
      <c r="AS1338" s="266">
        <v>17.852</v>
      </c>
      <c r="AT1338" s="266">
        <v>18.416</v>
      </c>
      <c r="AU1338" s="266">
        <v>19.29</v>
      </c>
      <c r="AV1338" s="266">
        <v>19.882000000000001</v>
      </c>
      <c r="AW1338" s="266">
        <v>21.053999999999998</v>
      </c>
      <c r="AX1338" s="266">
        <v>23.245999999999999</v>
      </c>
      <c r="BA1338" s="372">
        <v>1336</v>
      </c>
      <c r="BB1338" s="372">
        <v>-0.33079999999999998</v>
      </c>
      <c r="BC1338" s="372">
        <v>15.321400000000001</v>
      </c>
      <c r="BD1338" s="372">
        <v>0.13536000000000001</v>
      </c>
      <c r="BE1338" s="372">
        <v>10.355</v>
      </c>
      <c r="BF1338" s="372">
        <v>11.355</v>
      </c>
      <c r="BG1338" s="372">
        <v>11.999000000000001</v>
      </c>
      <c r="BH1338" s="372">
        <v>12.359</v>
      </c>
      <c r="BI1338" s="372">
        <v>12.943</v>
      </c>
      <c r="BJ1338" s="372">
        <v>13.358000000000001</v>
      </c>
      <c r="BK1338" s="372">
        <v>14.003</v>
      </c>
      <c r="BL1338" s="372">
        <v>15.321</v>
      </c>
      <c r="BM1338" s="372">
        <v>16.809999999999999</v>
      </c>
      <c r="BN1338" s="372">
        <v>17.687999999999999</v>
      </c>
      <c r="BO1338" s="372">
        <v>18.318000000000001</v>
      </c>
      <c r="BP1338" s="372">
        <v>19.308</v>
      </c>
      <c r="BQ1338" s="372">
        <v>19.989000000000001</v>
      </c>
      <c r="BR1338" s="372">
        <v>21.366</v>
      </c>
      <c r="BS1338" s="372">
        <v>24.033999999999999</v>
      </c>
    </row>
    <row r="1339" spans="1:71" x14ac:dyDescent="0.2">
      <c r="A1339" s="265">
        <f t="shared" si="607"/>
        <v>15.499499999999999</v>
      </c>
      <c r="B1339" s="265">
        <f t="shared" si="608"/>
        <v>14.2075</v>
      </c>
      <c r="C1339" s="265">
        <f t="shared" si="585"/>
        <v>16.9375</v>
      </c>
      <c r="D1339" s="265">
        <f t="shared" si="609"/>
        <v>1337</v>
      </c>
      <c r="E1339" s="373">
        <f t="shared" si="610"/>
        <v>43.926078028747433</v>
      </c>
      <c r="F1339" s="373">
        <f t="shared" si="611"/>
        <v>3.6605065023956196</v>
      </c>
      <c r="G1339" s="373">
        <f t="shared" si="612"/>
        <v>52.926078028747433</v>
      </c>
      <c r="H1339" s="374">
        <f t="shared" si="613"/>
        <v>0.99912132467855841</v>
      </c>
      <c r="I1339" s="374">
        <f t="shared" si="586"/>
        <v>0.98455897756276467</v>
      </c>
      <c r="J1339" s="374">
        <f t="shared" si="587"/>
        <v>0.98594347475552213</v>
      </c>
      <c r="K1339" s="265" cm="1">
        <f t="array" ref="K1339">$G1339^gamma_drug4/($G1339^gamma_drug4+(AGE_50_drug4+9)^gamma_drug4)</f>
        <v>1</v>
      </c>
      <c r="L1339" s="264">
        <f t="shared" si="588"/>
        <v>1337</v>
      </c>
      <c r="M1339" s="264">
        <f t="shared" si="589"/>
        <v>-0.21489999999999998</v>
      </c>
      <c r="N1339" s="264">
        <f t="shared" si="590"/>
        <v>15.499000000000001</v>
      </c>
      <c r="O1339" s="264">
        <f t="shared" si="591"/>
        <v>0.13033</v>
      </c>
      <c r="P1339" s="264">
        <f t="shared" si="592"/>
        <v>10.538</v>
      </c>
      <c r="Q1339" s="264">
        <f t="shared" si="593"/>
        <v>11.558</v>
      </c>
      <c r="R1339" s="264">
        <f t="shared" si="594"/>
        <v>12.209</v>
      </c>
      <c r="S1339" s="264">
        <f t="shared" si="595"/>
        <v>12.5715</v>
      </c>
      <c r="T1339" s="264">
        <f t="shared" si="596"/>
        <v>13.1555</v>
      </c>
      <c r="U1339" s="264">
        <f t="shared" si="597"/>
        <v>13.5685</v>
      </c>
      <c r="V1339" s="264">
        <f t="shared" si="598"/>
        <v>14.2075</v>
      </c>
      <c r="W1339" s="264">
        <f t="shared" si="599"/>
        <v>15.499499999999999</v>
      </c>
      <c r="X1339" s="264">
        <f t="shared" si="600"/>
        <v>16.9375</v>
      </c>
      <c r="Y1339" s="264">
        <f t="shared" si="601"/>
        <v>17.777000000000001</v>
      </c>
      <c r="Z1339" s="264">
        <f t="shared" si="602"/>
        <v>18.374499999999998</v>
      </c>
      <c r="AA1339" s="264">
        <f t="shared" si="603"/>
        <v>19.307000000000002</v>
      </c>
      <c r="AB1339" s="264">
        <f t="shared" si="604"/>
        <v>19.9435</v>
      </c>
      <c r="AC1339" s="264">
        <f t="shared" si="605"/>
        <v>21.219000000000001</v>
      </c>
      <c r="AD1339" s="264">
        <f t="shared" si="606"/>
        <v>23.650500000000001</v>
      </c>
      <c r="AF1339" s="266">
        <v>1337</v>
      </c>
      <c r="AG1339" s="266">
        <v>-9.9000000000000005E-2</v>
      </c>
      <c r="AH1339" s="266">
        <v>15.670500000000001</v>
      </c>
      <c r="AI1339" s="266">
        <v>0.12526999999999999</v>
      </c>
      <c r="AJ1339" s="266">
        <v>10.718</v>
      </c>
      <c r="AK1339" s="266">
        <v>11.757</v>
      </c>
      <c r="AL1339" s="266">
        <v>12.414999999999999</v>
      </c>
      <c r="AM1339" s="266">
        <v>12.779</v>
      </c>
      <c r="AN1339" s="266">
        <v>13.363</v>
      </c>
      <c r="AO1339" s="266">
        <v>13.773999999999999</v>
      </c>
      <c r="AP1339" s="266">
        <v>14.406000000000001</v>
      </c>
      <c r="AQ1339" s="266">
        <v>15.670999999999999</v>
      </c>
      <c r="AR1339" s="266">
        <v>17.058</v>
      </c>
      <c r="AS1339" s="266">
        <v>17.858000000000001</v>
      </c>
      <c r="AT1339" s="266">
        <v>18.422999999999998</v>
      </c>
      <c r="AU1339" s="266">
        <v>19.297000000000001</v>
      </c>
      <c r="AV1339" s="266">
        <v>19.888999999999999</v>
      </c>
      <c r="AW1339" s="266">
        <v>21.062000000000001</v>
      </c>
      <c r="AX1339" s="266">
        <v>23.254999999999999</v>
      </c>
      <c r="BA1339" s="372">
        <v>1337</v>
      </c>
      <c r="BB1339" s="372">
        <v>-0.33079999999999998</v>
      </c>
      <c r="BC1339" s="372">
        <v>15.327500000000001</v>
      </c>
      <c r="BD1339" s="372">
        <v>0.13539000000000001</v>
      </c>
      <c r="BE1339" s="372">
        <v>10.358000000000001</v>
      </c>
      <c r="BF1339" s="372">
        <v>11.359</v>
      </c>
      <c r="BG1339" s="372">
        <v>12.003</v>
      </c>
      <c r="BH1339" s="372">
        <v>12.364000000000001</v>
      </c>
      <c r="BI1339" s="372">
        <v>12.948</v>
      </c>
      <c r="BJ1339" s="372">
        <v>13.363</v>
      </c>
      <c r="BK1339" s="372">
        <v>14.009</v>
      </c>
      <c r="BL1339" s="372">
        <v>15.327999999999999</v>
      </c>
      <c r="BM1339" s="372">
        <v>16.817</v>
      </c>
      <c r="BN1339" s="372">
        <v>17.696000000000002</v>
      </c>
      <c r="BO1339" s="372">
        <v>18.326000000000001</v>
      </c>
      <c r="BP1339" s="372">
        <v>19.317</v>
      </c>
      <c r="BQ1339" s="372">
        <v>19.998000000000001</v>
      </c>
      <c r="BR1339" s="372">
        <v>21.376000000000001</v>
      </c>
      <c r="BS1339" s="372">
        <v>24.045999999999999</v>
      </c>
    </row>
    <row r="1340" spans="1:71" x14ac:dyDescent="0.2">
      <c r="A1340" s="265">
        <f t="shared" si="607"/>
        <v>15.504999999999999</v>
      </c>
      <c r="B1340" s="265">
        <f t="shared" si="608"/>
        <v>14.212499999999999</v>
      </c>
      <c r="C1340" s="265">
        <f t="shared" si="585"/>
        <v>16.944000000000003</v>
      </c>
      <c r="D1340" s="265">
        <f t="shared" si="609"/>
        <v>1338</v>
      </c>
      <c r="E1340" s="373">
        <f t="shared" si="610"/>
        <v>43.958932238193022</v>
      </c>
      <c r="F1340" s="373">
        <f t="shared" si="611"/>
        <v>3.6632443531827517</v>
      </c>
      <c r="G1340" s="373">
        <f t="shared" si="612"/>
        <v>52.958932238193022</v>
      </c>
      <c r="H1340" s="374">
        <f t="shared" si="613"/>
        <v>0.99912369134713275</v>
      </c>
      <c r="I1340" s="374">
        <f t="shared" si="586"/>
        <v>0.98458744294007905</v>
      </c>
      <c r="J1340" s="374">
        <f t="shared" si="587"/>
        <v>0.98596581816368301</v>
      </c>
      <c r="K1340" s="265" cm="1">
        <f t="array" ref="K1340">$G1340^gamma_drug4/($G1340^gamma_drug4+(AGE_50_drug4+9)^gamma_drug4)</f>
        <v>1</v>
      </c>
      <c r="L1340" s="264">
        <f t="shared" si="588"/>
        <v>1338</v>
      </c>
      <c r="M1340" s="264">
        <f t="shared" si="589"/>
        <v>-0.21500000000000002</v>
      </c>
      <c r="N1340" s="264">
        <f t="shared" si="590"/>
        <v>15.504750000000001</v>
      </c>
      <c r="O1340" s="264">
        <f t="shared" si="591"/>
        <v>0.13035000000000002</v>
      </c>
      <c r="P1340" s="264">
        <f t="shared" si="592"/>
        <v>10.541499999999999</v>
      </c>
      <c r="Q1340" s="264">
        <f t="shared" si="593"/>
        <v>11.561999999999999</v>
      </c>
      <c r="R1340" s="264">
        <f t="shared" si="594"/>
        <v>12.213000000000001</v>
      </c>
      <c r="S1340" s="264">
        <f t="shared" si="595"/>
        <v>12.5755</v>
      </c>
      <c r="T1340" s="264">
        <f t="shared" si="596"/>
        <v>13.160499999999999</v>
      </c>
      <c r="U1340" s="264">
        <f t="shared" si="597"/>
        <v>13.573</v>
      </c>
      <c r="V1340" s="264">
        <f t="shared" si="598"/>
        <v>14.212499999999999</v>
      </c>
      <c r="W1340" s="264">
        <f t="shared" si="599"/>
        <v>15.504999999999999</v>
      </c>
      <c r="X1340" s="264">
        <f t="shared" si="600"/>
        <v>16.944000000000003</v>
      </c>
      <c r="Y1340" s="264">
        <f t="shared" si="601"/>
        <v>17.783999999999999</v>
      </c>
      <c r="Z1340" s="264">
        <f t="shared" si="602"/>
        <v>18.381999999999998</v>
      </c>
      <c r="AA1340" s="264">
        <f t="shared" si="603"/>
        <v>19.314999999999998</v>
      </c>
      <c r="AB1340" s="264">
        <f t="shared" si="604"/>
        <v>19.951999999999998</v>
      </c>
      <c r="AC1340" s="264">
        <f t="shared" si="605"/>
        <v>21.228000000000002</v>
      </c>
      <c r="AD1340" s="264">
        <f t="shared" si="606"/>
        <v>23.661000000000001</v>
      </c>
      <c r="AF1340" s="266">
        <v>1338</v>
      </c>
      <c r="AG1340" s="266">
        <v>-9.9099999999999994E-2</v>
      </c>
      <c r="AH1340" s="266">
        <v>15.676</v>
      </c>
      <c r="AI1340" s="266">
        <v>0.12529000000000001</v>
      </c>
      <c r="AJ1340" s="266">
        <v>10.721</v>
      </c>
      <c r="AK1340" s="266">
        <v>11.760999999999999</v>
      </c>
      <c r="AL1340" s="266">
        <v>12.419</v>
      </c>
      <c r="AM1340" s="266">
        <v>12.782999999999999</v>
      </c>
      <c r="AN1340" s="266">
        <v>13.368</v>
      </c>
      <c r="AO1340" s="266">
        <v>13.778</v>
      </c>
      <c r="AP1340" s="266">
        <v>14.411</v>
      </c>
      <c r="AQ1340" s="266">
        <v>15.676</v>
      </c>
      <c r="AR1340" s="266">
        <v>17.064</v>
      </c>
      <c r="AS1340" s="266">
        <v>17.864999999999998</v>
      </c>
      <c r="AT1340" s="266">
        <v>18.43</v>
      </c>
      <c r="AU1340" s="266">
        <v>19.305</v>
      </c>
      <c r="AV1340" s="266">
        <v>19.896999999999998</v>
      </c>
      <c r="AW1340" s="266">
        <v>21.071000000000002</v>
      </c>
      <c r="AX1340" s="266">
        <v>23.265000000000001</v>
      </c>
      <c r="BA1340" s="372">
        <v>1338</v>
      </c>
      <c r="BB1340" s="372">
        <v>-0.33090000000000003</v>
      </c>
      <c r="BC1340" s="372">
        <v>15.333500000000001</v>
      </c>
      <c r="BD1340" s="372">
        <v>0.13541</v>
      </c>
      <c r="BE1340" s="372">
        <v>10.362</v>
      </c>
      <c r="BF1340" s="372">
        <v>11.363</v>
      </c>
      <c r="BG1340" s="372">
        <v>12.007</v>
      </c>
      <c r="BH1340" s="372">
        <v>12.368</v>
      </c>
      <c r="BI1340" s="372">
        <v>12.952999999999999</v>
      </c>
      <c r="BJ1340" s="372">
        <v>13.368</v>
      </c>
      <c r="BK1340" s="372">
        <v>14.013999999999999</v>
      </c>
      <c r="BL1340" s="372">
        <v>15.334</v>
      </c>
      <c r="BM1340" s="372">
        <v>16.824000000000002</v>
      </c>
      <c r="BN1340" s="372">
        <v>17.702999999999999</v>
      </c>
      <c r="BO1340" s="372">
        <v>18.334</v>
      </c>
      <c r="BP1340" s="372">
        <v>19.324999999999999</v>
      </c>
      <c r="BQ1340" s="372">
        <v>20.007000000000001</v>
      </c>
      <c r="BR1340" s="372">
        <v>21.385000000000002</v>
      </c>
      <c r="BS1340" s="372">
        <v>24.056999999999999</v>
      </c>
    </row>
    <row r="1341" spans="1:71" x14ac:dyDescent="0.2">
      <c r="A1341" s="265">
        <f t="shared" si="607"/>
        <v>15.510999999999999</v>
      </c>
      <c r="B1341" s="265">
        <f t="shared" si="608"/>
        <v>14.217500000000001</v>
      </c>
      <c r="C1341" s="265">
        <f t="shared" si="585"/>
        <v>16.951000000000001</v>
      </c>
      <c r="D1341" s="265">
        <f t="shared" si="609"/>
        <v>1339</v>
      </c>
      <c r="E1341" s="373">
        <f t="shared" si="610"/>
        <v>43.991786447638603</v>
      </c>
      <c r="F1341" s="373">
        <f t="shared" si="611"/>
        <v>3.6659822039698837</v>
      </c>
      <c r="G1341" s="373">
        <f t="shared" si="612"/>
        <v>52.991786447638603</v>
      </c>
      <c r="H1341" s="374">
        <f t="shared" si="613"/>
        <v>0.99912605018493961</v>
      </c>
      <c r="I1341" s="374">
        <f t="shared" si="586"/>
        <v>0.98461583905608885</v>
      </c>
      <c r="J1341" s="374">
        <f t="shared" si="587"/>
        <v>0.98598811273647813</v>
      </c>
      <c r="K1341" s="265" cm="1">
        <f t="array" ref="K1341">$G1341^gamma_drug4/($G1341^gamma_drug4+(AGE_50_drug4+9)^gamma_drug4)</f>
        <v>1</v>
      </c>
      <c r="L1341" s="264">
        <f t="shared" si="588"/>
        <v>1339</v>
      </c>
      <c r="M1341" s="264">
        <f t="shared" si="589"/>
        <v>-0.21505000000000002</v>
      </c>
      <c r="N1341" s="264">
        <f t="shared" si="590"/>
        <v>15.5105</v>
      </c>
      <c r="O1341" s="264">
        <f t="shared" si="591"/>
        <v>0.13037500000000002</v>
      </c>
      <c r="P1341" s="264">
        <f t="shared" si="592"/>
        <v>10.544499999999999</v>
      </c>
      <c r="Q1341" s="264">
        <f t="shared" si="593"/>
        <v>11.566000000000001</v>
      </c>
      <c r="R1341" s="264">
        <f t="shared" si="594"/>
        <v>12.217500000000001</v>
      </c>
      <c r="S1341" s="264">
        <f t="shared" si="595"/>
        <v>12.58</v>
      </c>
      <c r="T1341" s="264">
        <f t="shared" si="596"/>
        <v>13.1645</v>
      </c>
      <c r="U1341" s="264">
        <f t="shared" si="597"/>
        <v>13.577999999999999</v>
      </c>
      <c r="V1341" s="264">
        <f t="shared" si="598"/>
        <v>14.217500000000001</v>
      </c>
      <c r="W1341" s="264">
        <f t="shared" si="599"/>
        <v>15.510999999999999</v>
      </c>
      <c r="X1341" s="264">
        <f t="shared" si="600"/>
        <v>16.951000000000001</v>
      </c>
      <c r="Y1341" s="264">
        <f t="shared" si="601"/>
        <v>17.790999999999997</v>
      </c>
      <c r="Z1341" s="264">
        <f t="shared" si="602"/>
        <v>18.389499999999998</v>
      </c>
      <c r="AA1341" s="264">
        <f t="shared" si="603"/>
        <v>19.323</v>
      </c>
      <c r="AB1341" s="264">
        <f t="shared" si="604"/>
        <v>19.9605</v>
      </c>
      <c r="AC1341" s="264">
        <f t="shared" si="605"/>
        <v>21.237000000000002</v>
      </c>
      <c r="AD1341" s="264">
        <f t="shared" si="606"/>
        <v>23.671500000000002</v>
      </c>
      <c r="AF1341" s="266">
        <v>1339</v>
      </c>
      <c r="AG1341" s="266">
        <v>-9.9199999999999997E-2</v>
      </c>
      <c r="AH1341" s="266">
        <v>15.6815</v>
      </c>
      <c r="AI1341" s="266">
        <v>0.12531</v>
      </c>
      <c r="AJ1341" s="266">
        <v>10.724</v>
      </c>
      <c r="AK1341" s="266">
        <v>11.765000000000001</v>
      </c>
      <c r="AL1341" s="266">
        <v>12.423</v>
      </c>
      <c r="AM1341" s="266">
        <v>12.787000000000001</v>
      </c>
      <c r="AN1341" s="266">
        <v>13.372</v>
      </c>
      <c r="AO1341" s="266">
        <v>13.782999999999999</v>
      </c>
      <c r="AP1341" s="266">
        <v>14.416</v>
      </c>
      <c r="AQ1341" s="266">
        <v>15.682</v>
      </c>
      <c r="AR1341" s="266">
        <v>17.071000000000002</v>
      </c>
      <c r="AS1341" s="266">
        <v>17.870999999999999</v>
      </c>
      <c r="AT1341" s="266">
        <v>18.437000000000001</v>
      </c>
      <c r="AU1341" s="266">
        <v>19.312000000000001</v>
      </c>
      <c r="AV1341" s="266">
        <v>19.905000000000001</v>
      </c>
      <c r="AW1341" s="266">
        <v>21.079000000000001</v>
      </c>
      <c r="AX1341" s="266">
        <v>23.274000000000001</v>
      </c>
      <c r="BA1341" s="372">
        <v>1339</v>
      </c>
      <c r="BB1341" s="372">
        <v>-0.33090000000000003</v>
      </c>
      <c r="BC1341" s="372">
        <v>15.339499999999999</v>
      </c>
      <c r="BD1341" s="372">
        <v>0.13544</v>
      </c>
      <c r="BE1341" s="372">
        <v>10.365</v>
      </c>
      <c r="BF1341" s="372">
        <v>11.367000000000001</v>
      </c>
      <c r="BG1341" s="372">
        <v>12.012</v>
      </c>
      <c r="BH1341" s="372">
        <v>12.372999999999999</v>
      </c>
      <c r="BI1341" s="372">
        <v>12.957000000000001</v>
      </c>
      <c r="BJ1341" s="372">
        <v>13.372999999999999</v>
      </c>
      <c r="BK1341" s="372">
        <v>14.019</v>
      </c>
      <c r="BL1341" s="372">
        <v>15.34</v>
      </c>
      <c r="BM1341" s="372">
        <v>16.831</v>
      </c>
      <c r="BN1341" s="372">
        <v>17.710999999999999</v>
      </c>
      <c r="BO1341" s="372">
        <v>18.341999999999999</v>
      </c>
      <c r="BP1341" s="372">
        <v>19.334</v>
      </c>
      <c r="BQ1341" s="372">
        <v>20.015999999999998</v>
      </c>
      <c r="BR1341" s="372">
        <v>21.395</v>
      </c>
      <c r="BS1341" s="372">
        <v>24.068999999999999</v>
      </c>
    </row>
    <row r="1342" spans="1:71" x14ac:dyDescent="0.2">
      <c r="A1342" s="265">
        <f t="shared" si="607"/>
        <v>15.516500000000001</v>
      </c>
      <c r="B1342" s="265">
        <f t="shared" si="608"/>
        <v>14.2225</v>
      </c>
      <c r="C1342" s="265">
        <f t="shared" si="585"/>
        <v>16.957000000000001</v>
      </c>
      <c r="D1342" s="265">
        <f t="shared" si="609"/>
        <v>1340</v>
      </c>
      <c r="E1342" s="373">
        <f t="shared" si="610"/>
        <v>44.024640657084191</v>
      </c>
      <c r="F1342" s="373">
        <f t="shared" si="611"/>
        <v>3.6687200547570158</v>
      </c>
      <c r="G1342" s="373">
        <f t="shared" si="612"/>
        <v>53.024640657084191</v>
      </c>
      <c r="H1342" s="374">
        <f t="shared" si="613"/>
        <v>0.99912840122269042</v>
      </c>
      <c r="I1342" s="374">
        <f t="shared" si="586"/>
        <v>0.984644166119091</v>
      </c>
      <c r="J1342" s="374">
        <f t="shared" si="587"/>
        <v>0.9860103586092247</v>
      </c>
      <c r="K1342" s="265" cm="1">
        <f t="array" ref="K1342">$G1342^gamma_drug4/($G1342^gamma_drug4+(AGE_50_drug4+9)^gamma_drug4)</f>
        <v>1</v>
      </c>
      <c r="L1342" s="264">
        <f t="shared" si="588"/>
        <v>1340</v>
      </c>
      <c r="M1342" s="264">
        <f t="shared" si="589"/>
        <v>-0.2152</v>
      </c>
      <c r="N1342" s="264">
        <f t="shared" si="590"/>
        <v>15.516249999999999</v>
      </c>
      <c r="O1342" s="264">
        <f t="shared" si="591"/>
        <v>0.13040000000000002</v>
      </c>
      <c r="P1342" s="264">
        <f t="shared" si="592"/>
        <v>10.547499999999999</v>
      </c>
      <c r="Q1342" s="264">
        <f t="shared" si="593"/>
        <v>11.569500000000001</v>
      </c>
      <c r="R1342" s="264">
        <f t="shared" si="594"/>
        <v>12.221499999999999</v>
      </c>
      <c r="S1342" s="264">
        <f t="shared" si="595"/>
        <v>12.584</v>
      </c>
      <c r="T1342" s="264">
        <f t="shared" si="596"/>
        <v>13.169</v>
      </c>
      <c r="U1342" s="264">
        <f t="shared" si="597"/>
        <v>13.583</v>
      </c>
      <c r="V1342" s="264">
        <f t="shared" si="598"/>
        <v>14.2225</v>
      </c>
      <c r="W1342" s="264">
        <f t="shared" si="599"/>
        <v>15.516500000000001</v>
      </c>
      <c r="X1342" s="264">
        <f t="shared" si="600"/>
        <v>16.957000000000001</v>
      </c>
      <c r="Y1342" s="264">
        <f t="shared" si="601"/>
        <v>17.798000000000002</v>
      </c>
      <c r="Z1342" s="264">
        <f t="shared" si="602"/>
        <v>18.396999999999998</v>
      </c>
      <c r="AA1342" s="264">
        <f t="shared" si="603"/>
        <v>19.331</v>
      </c>
      <c r="AB1342" s="264">
        <f t="shared" si="604"/>
        <v>19.969000000000001</v>
      </c>
      <c r="AC1342" s="264">
        <f t="shared" si="605"/>
        <v>21.247</v>
      </c>
      <c r="AD1342" s="264">
        <f t="shared" si="606"/>
        <v>23.683</v>
      </c>
      <c r="AF1342" s="266">
        <v>1340</v>
      </c>
      <c r="AG1342" s="266">
        <v>-9.9400000000000002E-2</v>
      </c>
      <c r="AH1342" s="266">
        <v>15.686999999999999</v>
      </c>
      <c r="AI1342" s="266">
        <v>0.12533</v>
      </c>
      <c r="AJ1342" s="266">
        <v>10.727</v>
      </c>
      <c r="AK1342" s="266">
        <v>11.768000000000001</v>
      </c>
      <c r="AL1342" s="266">
        <v>12.427</v>
      </c>
      <c r="AM1342" s="266">
        <v>12.791</v>
      </c>
      <c r="AN1342" s="266">
        <v>13.375999999999999</v>
      </c>
      <c r="AO1342" s="266">
        <v>13.788</v>
      </c>
      <c r="AP1342" s="266">
        <v>14.420999999999999</v>
      </c>
      <c r="AQ1342" s="266">
        <v>15.686999999999999</v>
      </c>
      <c r="AR1342" s="266">
        <v>17.077000000000002</v>
      </c>
      <c r="AS1342" s="266">
        <v>17.878</v>
      </c>
      <c r="AT1342" s="266">
        <v>18.443999999999999</v>
      </c>
      <c r="AU1342" s="266">
        <v>19.32</v>
      </c>
      <c r="AV1342" s="266">
        <v>19.913</v>
      </c>
      <c r="AW1342" s="266">
        <v>21.088000000000001</v>
      </c>
      <c r="AX1342" s="266">
        <v>23.283999999999999</v>
      </c>
      <c r="BA1342" s="372">
        <v>1340</v>
      </c>
      <c r="BB1342" s="372">
        <v>-0.33100000000000002</v>
      </c>
      <c r="BC1342" s="372">
        <v>15.345499999999999</v>
      </c>
      <c r="BD1342" s="372">
        <v>0.13547000000000001</v>
      </c>
      <c r="BE1342" s="372">
        <v>10.368</v>
      </c>
      <c r="BF1342" s="372">
        <v>11.371</v>
      </c>
      <c r="BG1342" s="372">
        <v>12.016</v>
      </c>
      <c r="BH1342" s="372">
        <v>12.377000000000001</v>
      </c>
      <c r="BI1342" s="372">
        <v>12.962</v>
      </c>
      <c r="BJ1342" s="372">
        <v>13.378</v>
      </c>
      <c r="BK1342" s="372">
        <v>14.023999999999999</v>
      </c>
      <c r="BL1342" s="372">
        <v>15.346</v>
      </c>
      <c r="BM1342" s="372">
        <v>16.837</v>
      </c>
      <c r="BN1342" s="372">
        <v>17.718</v>
      </c>
      <c r="BO1342" s="372">
        <v>18.350000000000001</v>
      </c>
      <c r="BP1342" s="372">
        <v>19.341999999999999</v>
      </c>
      <c r="BQ1342" s="372">
        <v>20.024999999999999</v>
      </c>
      <c r="BR1342" s="372">
        <v>21.405999999999999</v>
      </c>
      <c r="BS1342" s="372">
        <v>24.082000000000001</v>
      </c>
    </row>
    <row r="1343" spans="1:71" x14ac:dyDescent="0.2">
      <c r="A1343" s="265">
        <f t="shared" si="607"/>
        <v>15.522</v>
      </c>
      <c r="B1343" s="265">
        <f t="shared" si="608"/>
        <v>14.227499999999999</v>
      </c>
      <c r="C1343" s="265">
        <f t="shared" si="585"/>
        <v>16.9635</v>
      </c>
      <c r="D1343" s="265">
        <f t="shared" si="609"/>
        <v>1341</v>
      </c>
      <c r="E1343" s="373">
        <f t="shared" si="610"/>
        <v>44.057494866529773</v>
      </c>
      <c r="F1343" s="373">
        <f t="shared" si="611"/>
        <v>3.6714579055441479</v>
      </c>
      <c r="G1343" s="373">
        <f t="shared" si="612"/>
        <v>53.057494866529773</v>
      </c>
      <c r="H1343" s="374">
        <f t="shared" si="613"/>
        <v>0.99913074449095696</v>
      </c>
      <c r="I1343" s="374">
        <f t="shared" si="586"/>
        <v>0.98467242433664115</v>
      </c>
      <c r="J1343" s="374">
        <f t="shared" si="587"/>
        <v>0.98603255591678751</v>
      </c>
      <c r="K1343" s="265" cm="1">
        <f t="array" ref="K1343">$G1343^gamma_drug4/($G1343^gamma_drug4+(AGE_50_drug4+9)^gamma_drug4)</f>
        <v>1</v>
      </c>
      <c r="L1343" s="264">
        <f t="shared" si="588"/>
        <v>1341</v>
      </c>
      <c r="M1343" s="264">
        <f t="shared" si="589"/>
        <v>-0.21525</v>
      </c>
      <c r="N1343" s="264">
        <f t="shared" si="590"/>
        <v>15.521999999999998</v>
      </c>
      <c r="O1343" s="264">
        <f t="shared" si="591"/>
        <v>0.13042000000000001</v>
      </c>
      <c r="P1343" s="264">
        <f t="shared" si="592"/>
        <v>10.551500000000001</v>
      </c>
      <c r="Q1343" s="264">
        <f t="shared" si="593"/>
        <v>11.573499999999999</v>
      </c>
      <c r="R1343" s="264">
        <f t="shared" si="594"/>
        <v>12.2255</v>
      </c>
      <c r="S1343" s="264">
        <f t="shared" si="595"/>
        <v>12.5885</v>
      </c>
      <c r="T1343" s="264">
        <f t="shared" si="596"/>
        <v>13.173999999999999</v>
      </c>
      <c r="U1343" s="264">
        <f t="shared" si="597"/>
        <v>13.587499999999999</v>
      </c>
      <c r="V1343" s="264">
        <f t="shared" si="598"/>
        <v>14.227499999999999</v>
      </c>
      <c r="W1343" s="264">
        <f t="shared" si="599"/>
        <v>15.522</v>
      </c>
      <c r="X1343" s="264">
        <f t="shared" si="600"/>
        <v>16.9635</v>
      </c>
      <c r="Y1343" s="264">
        <f t="shared" si="601"/>
        <v>17.805</v>
      </c>
      <c r="Z1343" s="264">
        <f t="shared" si="602"/>
        <v>18.404499999999999</v>
      </c>
      <c r="AA1343" s="264">
        <f t="shared" si="603"/>
        <v>19.338999999999999</v>
      </c>
      <c r="AB1343" s="264">
        <f t="shared" si="604"/>
        <v>19.977499999999999</v>
      </c>
      <c r="AC1343" s="264">
        <f t="shared" si="605"/>
        <v>21.256</v>
      </c>
      <c r="AD1343" s="264">
        <f t="shared" si="606"/>
        <v>23.6935</v>
      </c>
      <c r="AF1343" s="266">
        <v>1341</v>
      </c>
      <c r="AG1343" s="266">
        <v>-9.9500000000000005E-2</v>
      </c>
      <c r="AH1343" s="266">
        <v>15.692399999999999</v>
      </c>
      <c r="AI1343" s="266">
        <v>0.12534000000000001</v>
      </c>
      <c r="AJ1343" s="266">
        <v>10.731</v>
      </c>
      <c r="AK1343" s="266">
        <v>11.772</v>
      </c>
      <c r="AL1343" s="266">
        <v>12.430999999999999</v>
      </c>
      <c r="AM1343" s="266">
        <v>12.795999999999999</v>
      </c>
      <c r="AN1343" s="266">
        <v>13.381</v>
      </c>
      <c r="AO1343" s="266">
        <v>13.792</v>
      </c>
      <c r="AP1343" s="266">
        <v>14.425000000000001</v>
      </c>
      <c r="AQ1343" s="266">
        <v>15.692</v>
      </c>
      <c r="AR1343" s="266">
        <v>17.082999999999998</v>
      </c>
      <c r="AS1343" s="266">
        <v>17.884</v>
      </c>
      <c r="AT1343" s="266">
        <v>18.451000000000001</v>
      </c>
      <c r="AU1343" s="266">
        <v>19.327000000000002</v>
      </c>
      <c r="AV1343" s="266">
        <v>19.920000000000002</v>
      </c>
      <c r="AW1343" s="266">
        <v>21.096</v>
      </c>
      <c r="AX1343" s="266">
        <v>23.292999999999999</v>
      </c>
      <c r="BA1343" s="372">
        <v>1341</v>
      </c>
      <c r="BB1343" s="372">
        <v>-0.33100000000000002</v>
      </c>
      <c r="BC1343" s="372">
        <v>15.351599999999999</v>
      </c>
      <c r="BD1343" s="372">
        <v>0.13550000000000001</v>
      </c>
      <c r="BE1343" s="372">
        <v>10.372</v>
      </c>
      <c r="BF1343" s="372">
        <v>11.375</v>
      </c>
      <c r="BG1343" s="372">
        <v>12.02</v>
      </c>
      <c r="BH1343" s="372">
        <v>12.381</v>
      </c>
      <c r="BI1343" s="372">
        <v>12.967000000000001</v>
      </c>
      <c r="BJ1343" s="372">
        <v>13.382999999999999</v>
      </c>
      <c r="BK1343" s="372">
        <v>14.03</v>
      </c>
      <c r="BL1343" s="372">
        <v>15.352</v>
      </c>
      <c r="BM1343" s="372">
        <v>16.844000000000001</v>
      </c>
      <c r="BN1343" s="372">
        <v>17.725999999999999</v>
      </c>
      <c r="BO1343" s="372">
        <v>18.358000000000001</v>
      </c>
      <c r="BP1343" s="372">
        <v>19.350999999999999</v>
      </c>
      <c r="BQ1343" s="372">
        <v>20.035</v>
      </c>
      <c r="BR1343" s="372">
        <v>21.416</v>
      </c>
      <c r="BS1343" s="372">
        <v>24.094000000000001</v>
      </c>
    </row>
    <row r="1344" spans="1:71" x14ac:dyDescent="0.2">
      <c r="A1344" s="265">
        <f t="shared" si="607"/>
        <v>15.528</v>
      </c>
      <c r="B1344" s="265">
        <f t="shared" si="608"/>
        <v>14.2325</v>
      </c>
      <c r="C1344" s="265">
        <f t="shared" si="585"/>
        <v>16.97</v>
      </c>
      <c r="D1344" s="265">
        <f t="shared" si="609"/>
        <v>1342</v>
      </c>
      <c r="E1344" s="373">
        <f t="shared" si="610"/>
        <v>44.090349075975361</v>
      </c>
      <c r="F1344" s="373">
        <f t="shared" si="611"/>
        <v>3.6741957563312799</v>
      </c>
      <c r="G1344" s="373">
        <f t="shared" si="612"/>
        <v>53.090349075975361</v>
      </c>
      <c r="H1344" s="374">
        <f t="shared" si="613"/>
        <v>0.99913308002017298</v>
      </c>
      <c r="I1344" s="374">
        <f t="shared" si="586"/>
        <v>0.98470061391555541</v>
      </c>
      <c r="J1344" s="374">
        <f t="shared" si="587"/>
        <v>0.98605470479358082</v>
      </c>
      <c r="K1344" s="265" cm="1">
        <f t="array" ref="K1344">$G1344^gamma_drug4/($G1344^gamma_drug4+(AGE_50_drug4+9)^gamma_drug4)</f>
        <v>1</v>
      </c>
      <c r="L1344" s="264">
        <f t="shared" si="588"/>
        <v>1342</v>
      </c>
      <c r="M1344" s="264">
        <f t="shared" si="589"/>
        <v>-0.21534999999999999</v>
      </c>
      <c r="N1344" s="264">
        <f t="shared" si="590"/>
        <v>15.527750000000001</v>
      </c>
      <c r="O1344" s="264">
        <f t="shared" si="591"/>
        <v>0.13044500000000001</v>
      </c>
      <c r="P1344" s="264">
        <f t="shared" si="592"/>
        <v>10.554500000000001</v>
      </c>
      <c r="Q1344" s="264">
        <f t="shared" si="593"/>
        <v>11.577</v>
      </c>
      <c r="R1344" s="264">
        <f t="shared" si="594"/>
        <v>12.2295</v>
      </c>
      <c r="S1344" s="264">
        <f t="shared" si="595"/>
        <v>12.593</v>
      </c>
      <c r="T1344" s="264">
        <f t="shared" si="596"/>
        <v>13.178000000000001</v>
      </c>
      <c r="U1344" s="264">
        <f t="shared" si="597"/>
        <v>13.592000000000001</v>
      </c>
      <c r="V1344" s="264">
        <f t="shared" si="598"/>
        <v>14.2325</v>
      </c>
      <c r="W1344" s="264">
        <f t="shared" si="599"/>
        <v>15.528</v>
      </c>
      <c r="X1344" s="264">
        <f t="shared" si="600"/>
        <v>16.97</v>
      </c>
      <c r="Y1344" s="264">
        <f t="shared" si="601"/>
        <v>17.811999999999998</v>
      </c>
      <c r="Z1344" s="264">
        <f t="shared" si="602"/>
        <v>18.411999999999999</v>
      </c>
      <c r="AA1344" s="264">
        <f t="shared" si="603"/>
        <v>19.347000000000001</v>
      </c>
      <c r="AB1344" s="264">
        <f t="shared" si="604"/>
        <v>19.986000000000001</v>
      </c>
      <c r="AC1344" s="264">
        <f t="shared" si="605"/>
        <v>21.265000000000001</v>
      </c>
      <c r="AD1344" s="264">
        <f t="shared" si="606"/>
        <v>23.704500000000003</v>
      </c>
      <c r="AF1344" s="266">
        <v>1342</v>
      </c>
      <c r="AG1344" s="266">
        <v>-9.9599999999999994E-2</v>
      </c>
      <c r="AH1344" s="266">
        <v>15.697900000000001</v>
      </c>
      <c r="AI1344" s="266">
        <v>0.12536</v>
      </c>
      <c r="AJ1344" s="266">
        <v>10.734</v>
      </c>
      <c r="AK1344" s="266">
        <v>11.776</v>
      </c>
      <c r="AL1344" s="266">
        <v>12.435</v>
      </c>
      <c r="AM1344" s="266">
        <v>12.8</v>
      </c>
      <c r="AN1344" s="266">
        <v>13.385</v>
      </c>
      <c r="AO1344" s="266">
        <v>13.797000000000001</v>
      </c>
      <c r="AP1344" s="266">
        <v>14.43</v>
      </c>
      <c r="AQ1344" s="266">
        <v>15.698</v>
      </c>
      <c r="AR1344" s="266">
        <v>17.088999999999999</v>
      </c>
      <c r="AS1344" s="266">
        <v>17.890999999999998</v>
      </c>
      <c r="AT1344" s="266">
        <v>18.457999999999998</v>
      </c>
      <c r="AU1344" s="266">
        <v>19.334</v>
      </c>
      <c r="AV1344" s="266">
        <v>19.928000000000001</v>
      </c>
      <c r="AW1344" s="266">
        <v>21.103999999999999</v>
      </c>
      <c r="AX1344" s="266">
        <v>23.303000000000001</v>
      </c>
      <c r="BA1344" s="372">
        <v>1342</v>
      </c>
      <c r="BB1344" s="372">
        <v>-0.33110000000000001</v>
      </c>
      <c r="BC1344" s="372">
        <v>15.3576</v>
      </c>
      <c r="BD1344" s="372">
        <v>0.13553000000000001</v>
      </c>
      <c r="BE1344" s="372">
        <v>10.375</v>
      </c>
      <c r="BF1344" s="372">
        <v>11.378</v>
      </c>
      <c r="BG1344" s="372">
        <v>12.023999999999999</v>
      </c>
      <c r="BH1344" s="372">
        <v>12.385999999999999</v>
      </c>
      <c r="BI1344" s="372">
        <v>12.971</v>
      </c>
      <c r="BJ1344" s="372">
        <v>13.387</v>
      </c>
      <c r="BK1344" s="372">
        <v>14.035</v>
      </c>
      <c r="BL1344" s="372">
        <v>15.358000000000001</v>
      </c>
      <c r="BM1344" s="372">
        <v>16.850999999999999</v>
      </c>
      <c r="BN1344" s="372">
        <v>17.733000000000001</v>
      </c>
      <c r="BO1344" s="372">
        <v>18.366</v>
      </c>
      <c r="BP1344" s="372">
        <v>19.36</v>
      </c>
      <c r="BQ1344" s="372">
        <v>20.044</v>
      </c>
      <c r="BR1344" s="372">
        <v>21.425999999999998</v>
      </c>
      <c r="BS1344" s="372">
        <v>24.106000000000002</v>
      </c>
    </row>
    <row r="1345" spans="1:71" x14ac:dyDescent="0.2">
      <c r="A1345" s="265">
        <f t="shared" si="607"/>
        <v>15.5335</v>
      </c>
      <c r="B1345" s="265">
        <f t="shared" si="608"/>
        <v>14.237500000000001</v>
      </c>
      <c r="C1345" s="265">
        <f t="shared" si="585"/>
        <v>16.976500000000001</v>
      </c>
      <c r="D1345" s="265">
        <f t="shared" si="609"/>
        <v>1343</v>
      </c>
      <c r="E1345" s="373">
        <f t="shared" si="610"/>
        <v>44.123203285420942</v>
      </c>
      <c r="F1345" s="373">
        <f t="shared" si="611"/>
        <v>3.676933607118412</v>
      </c>
      <c r="G1345" s="373">
        <f t="shared" si="612"/>
        <v>53.123203285420942</v>
      </c>
      <c r="H1345" s="374">
        <f t="shared" si="613"/>
        <v>0.99913540784063415</v>
      </c>
      <c r="I1345" s="374">
        <f t="shared" si="586"/>
        <v>0.98472873506191405</v>
      </c>
      <c r="J1345" s="374">
        <f t="shared" si="587"/>
        <v>0.98607680537356968</v>
      </c>
      <c r="K1345" s="265" cm="1">
        <f t="array" ref="K1345">$G1345^gamma_drug4/($G1345^gamma_drug4+(AGE_50_drug4+9)^gamma_drug4)</f>
        <v>1</v>
      </c>
      <c r="L1345" s="264">
        <f t="shared" si="588"/>
        <v>1343</v>
      </c>
      <c r="M1345" s="264">
        <f t="shared" si="589"/>
        <v>-0.21540000000000001</v>
      </c>
      <c r="N1345" s="264">
        <f t="shared" si="590"/>
        <v>15.5335</v>
      </c>
      <c r="O1345" s="264">
        <f t="shared" si="591"/>
        <v>0.130465</v>
      </c>
      <c r="P1345" s="264">
        <f t="shared" si="592"/>
        <v>10.557500000000001</v>
      </c>
      <c r="Q1345" s="264">
        <f t="shared" si="593"/>
        <v>11.580500000000001</v>
      </c>
      <c r="R1345" s="264">
        <f t="shared" si="594"/>
        <v>12.233000000000001</v>
      </c>
      <c r="S1345" s="264">
        <f t="shared" si="595"/>
        <v>12.597000000000001</v>
      </c>
      <c r="T1345" s="264">
        <f t="shared" si="596"/>
        <v>13.182500000000001</v>
      </c>
      <c r="U1345" s="264">
        <f t="shared" si="597"/>
        <v>13.596499999999999</v>
      </c>
      <c r="V1345" s="264">
        <f t="shared" si="598"/>
        <v>14.237500000000001</v>
      </c>
      <c r="W1345" s="264">
        <f t="shared" si="599"/>
        <v>15.5335</v>
      </c>
      <c r="X1345" s="264">
        <f t="shared" si="600"/>
        <v>16.976500000000001</v>
      </c>
      <c r="Y1345" s="264">
        <f t="shared" si="601"/>
        <v>17.819499999999998</v>
      </c>
      <c r="Z1345" s="264">
        <f t="shared" si="602"/>
        <v>18.419499999999999</v>
      </c>
      <c r="AA1345" s="264">
        <f t="shared" si="603"/>
        <v>19.354999999999997</v>
      </c>
      <c r="AB1345" s="264">
        <f t="shared" si="604"/>
        <v>19.994</v>
      </c>
      <c r="AC1345" s="264">
        <f t="shared" si="605"/>
        <v>21.274000000000001</v>
      </c>
      <c r="AD1345" s="264">
        <f t="shared" si="606"/>
        <v>23.715</v>
      </c>
      <c r="AF1345" s="266">
        <v>1343</v>
      </c>
      <c r="AG1345" s="266">
        <v>-9.9699999999999997E-2</v>
      </c>
      <c r="AH1345" s="266">
        <v>15.7034</v>
      </c>
      <c r="AI1345" s="266">
        <v>0.12537999999999999</v>
      </c>
      <c r="AJ1345" s="266">
        <v>10.737</v>
      </c>
      <c r="AK1345" s="266">
        <v>11.779</v>
      </c>
      <c r="AL1345" s="266">
        <v>12.438000000000001</v>
      </c>
      <c r="AM1345" s="266">
        <v>12.804</v>
      </c>
      <c r="AN1345" s="266">
        <v>13.388999999999999</v>
      </c>
      <c r="AO1345" s="266">
        <v>13.801</v>
      </c>
      <c r="AP1345" s="266">
        <v>14.435</v>
      </c>
      <c r="AQ1345" s="266">
        <v>15.702999999999999</v>
      </c>
      <c r="AR1345" s="266">
        <v>17.094999999999999</v>
      </c>
      <c r="AS1345" s="266">
        <v>17.898</v>
      </c>
      <c r="AT1345" s="266">
        <v>18.465</v>
      </c>
      <c r="AU1345" s="266">
        <v>19.341999999999999</v>
      </c>
      <c r="AV1345" s="266">
        <v>19.936</v>
      </c>
      <c r="AW1345" s="266">
        <v>21.113</v>
      </c>
      <c r="AX1345" s="266">
        <v>23.312999999999999</v>
      </c>
      <c r="BA1345" s="372">
        <v>1343</v>
      </c>
      <c r="BB1345" s="372">
        <v>-0.33110000000000001</v>
      </c>
      <c r="BC1345" s="372">
        <v>15.3636</v>
      </c>
      <c r="BD1345" s="372">
        <v>0.13555</v>
      </c>
      <c r="BE1345" s="372">
        <v>10.378</v>
      </c>
      <c r="BF1345" s="372">
        <v>11.382</v>
      </c>
      <c r="BG1345" s="372">
        <v>12.028</v>
      </c>
      <c r="BH1345" s="372">
        <v>12.39</v>
      </c>
      <c r="BI1345" s="372">
        <v>12.976000000000001</v>
      </c>
      <c r="BJ1345" s="372">
        <v>13.391999999999999</v>
      </c>
      <c r="BK1345" s="372">
        <v>14.04</v>
      </c>
      <c r="BL1345" s="372">
        <v>15.364000000000001</v>
      </c>
      <c r="BM1345" s="372">
        <v>16.858000000000001</v>
      </c>
      <c r="BN1345" s="372">
        <v>17.741</v>
      </c>
      <c r="BO1345" s="372">
        <v>18.373999999999999</v>
      </c>
      <c r="BP1345" s="372">
        <v>19.367999999999999</v>
      </c>
      <c r="BQ1345" s="372">
        <v>20.052</v>
      </c>
      <c r="BR1345" s="372">
        <v>21.434999999999999</v>
      </c>
      <c r="BS1345" s="372">
        <v>24.117000000000001</v>
      </c>
    </row>
    <row r="1346" spans="1:71" x14ac:dyDescent="0.2">
      <c r="A1346" s="265">
        <f t="shared" si="607"/>
        <v>15.5395</v>
      </c>
      <c r="B1346" s="265">
        <f t="shared" si="608"/>
        <v>14.2425</v>
      </c>
      <c r="C1346" s="265">
        <f t="shared" ref="C1346:C1409" si="614">X1346</f>
        <v>16.983499999999999</v>
      </c>
      <c r="D1346" s="265">
        <f t="shared" si="609"/>
        <v>1344</v>
      </c>
      <c r="E1346" s="373">
        <f t="shared" si="610"/>
        <v>44.156057494866531</v>
      </c>
      <c r="F1346" s="373">
        <f t="shared" si="611"/>
        <v>3.6796714579055441</v>
      </c>
      <c r="G1346" s="373">
        <f t="shared" si="612"/>
        <v>53.156057494866531</v>
      </c>
      <c r="H1346" s="374">
        <f t="shared" si="613"/>
        <v>0.99913772798249934</v>
      </c>
      <c r="I1346" s="374">
        <f t="shared" ref="I1346:I1409" si="615">$G1346^gamma_drug2/($G1346^gamma_drug2+(AGE_50_drug2+9)^gamma_drug2)</f>
        <v>0.98475678798106425</v>
      </c>
      <c r="J1346" s="374">
        <f t="shared" ref="J1346:J1409" si="616">$G1346^gamma_drug3/($G1346^gamma_drug3+(AGE_50_drug3+9)^gamma_drug3)</f>
        <v>0.98609885779027229</v>
      </c>
      <c r="K1346" s="265" cm="1">
        <f t="array" ref="K1346">$G1346^gamma_drug4/($G1346^gamma_drug4+(AGE_50_drug4+9)^gamma_drug4)</f>
        <v>1</v>
      </c>
      <c r="L1346" s="264">
        <f t="shared" ref="L1346:L1409" si="617">AVERAGE(AF1346,BA1346)</f>
        <v>1344</v>
      </c>
      <c r="M1346" s="264">
        <f t="shared" ref="M1346:M1409" si="618">AVERAGE(AG1346,BB1346)</f>
        <v>-0.21545</v>
      </c>
      <c r="N1346" s="264">
        <f t="shared" ref="N1346:N1409" si="619">AVERAGE(AH1346,BC1346)</f>
        <v>15.539249999999999</v>
      </c>
      <c r="O1346" s="264">
        <f t="shared" ref="O1346:O1409" si="620">AVERAGE(AI1346,BD1346)</f>
        <v>0.13048999999999999</v>
      </c>
      <c r="P1346" s="264">
        <f t="shared" ref="P1346:P1409" si="621">AVERAGE(AJ1346,BE1346)</f>
        <v>10.561</v>
      </c>
      <c r="Q1346" s="264">
        <f t="shared" ref="Q1346:Q1409" si="622">AVERAGE(AK1346,BF1346)</f>
        <v>11.584499999999998</v>
      </c>
      <c r="R1346" s="264">
        <f t="shared" ref="R1346:R1409" si="623">AVERAGE(AL1346,BG1346)</f>
        <v>12.237</v>
      </c>
      <c r="S1346" s="264">
        <f t="shared" ref="S1346:S1409" si="624">AVERAGE(AM1346,BH1346)</f>
        <v>12.600999999999999</v>
      </c>
      <c r="T1346" s="264">
        <f t="shared" ref="T1346:T1409" si="625">AVERAGE(AN1346,BI1346)</f>
        <v>13.1875</v>
      </c>
      <c r="U1346" s="264">
        <f t="shared" ref="U1346:U1409" si="626">AVERAGE(AO1346,BJ1346)</f>
        <v>13.6015</v>
      </c>
      <c r="V1346" s="264">
        <f t="shared" ref="V1346:V1409" si="627">AVERAGE(AP1346,BK1346)</f>
        <v>14.2425</v>
      </c>
      <c r="W1346" s="264">
        <f t="shared" ref="W1346:W1409" si="628">AVERAGE(AQ1346,BL1346)</f>
        <v>15.5395</v>
      </c>
      <c r="X1346" s="264">
        <f t="shared" ref="X1346:X1409" si="629">AVERAGE(AR1346,BM1346)</f>
        <v>16.983499999999999</v>
      </c>
      <c r="Y1346" s="264">
        <f t="shared" ref="Y1346:Y1409" si="630">AVERAGE(AS1346,BN1346)</f>
        <v>17.826000000000001</v>
      </c>
      <c r="Z1346" s="264">
        <f t="shared" ref="Z1346:Z1409" si="631">AVERAGE(AT1346,BO1346)</f>
        <v>18.426500000000001</v>
      </c>
      <c r="AA1346" s="264">
        <f t="shared" ref="AA1346:AA1409" si="632">AVERAGE(AU1346,BP1346)</f>
        <v>19.363</v>
      </c>
      <c r="AB1346" s="264">
        <f t="shared" ref="AB1346:AB1409" si="633">AVERAGE(AV1346,BQ1346)</f>
        <v>20.002000000000002</v>
      </c>
      <c r="AC1346" s="264">
        <f t="shared" ref="AC1346:AC1409" si="634">AVERAGE(AW1346,BR1346)</f>
        <v>21.283000000000001</v>
      </c>
      <c r="AD1346" s="264">
        <f t="shared" ref="AD1346:AD1409" si="635">AVERAGE(AX1346,BS1346)</f>
        <v>23.725999999999999</v>
      </c>
      <c r="AF1346" s="266">
        <v>1344</v>
      </c>
      <c r="AG1346" s="266">
        <v>-9.98E-2</v>
      </c>
      <c r="AH1346" s="266">
        <v>15.7089</v>
      </c>
      <c r="AI1346" s="266">
        <v>0.12540000000000001</v>
      </c>
      <c r="AJ1346" s="266">
        <v>10.74</v>
      </c>
      <c r="AK1346" s="266">
        <v>11.782999999999999</v>
      </c>
      <c r="AL1346" s="266">
        <v>12.442</v>
      </c>
      <c r="AM1346" s="266">
        <v>12.808</v>
      </c>
      <c r="AN1346" s="266">
        <v>13.394</v>
      </c>
      <c r="AO1346" s="266">
        <v>13.805999999999999</v>
      </c>
      <c r="AP1346" s="266">
        <v>14.44</v>
      </c>
      <c r="AQ1346" s="266">
        <v>15.709</v>
      </c>
      <c r="AR1346" s="266">
        <v>17.102</v>
      </c>
      <c r="AS1346" s="266">
        <v>17.904</v>
      </c>
      <c r="AT1346" s="266">
        <v>18.472000000000001</v>
      </c>
      <c r="AU1346" s="266">
        <v>19.349</v>
      </c>
      <c r="AV1346" s="266">
        <v>19.943000000000001</v>
      </c>
      <c r="AW1346" s="266">
        <v>21.120999999999999</v>
      </c>
      <c r="AX1346" s="266">
        <v>23.323</v>
      </c>
      <c r="BA1346" s="372">
        <v>1344</v>
      </c>
      <c r="BB1346" s="372">
        <v>-0.33110000000000001</v>
      </c>
      <c r="BC1346" s="372">
        <v>15.3696</v>
      </c>
      <c r="BD1346" s="372">
        <v>0.13558000000000001</v>
      </c>
      <c r="BE1346" s="372">
        <v>10.382</v>
      </c>
      <c r="BF1346" s="372">
        <v>11.385999999999999</v>
      </c>
      <c r="BG1346" s="372">
        <v>12.032</v>
      </c>
      <c r="BH1346" s="372">
        <v>12.394</v>
      </c>
      <c r="BI1346" s="372">
        <v>12.981</v>
      </c>
      <c r="BJ1346" s="372">
        <v>13.397</v>
      </c>
      <c r="BK1346" s="372">
        <v>14.045</v>
      </c>
      <c r="BL1346" s="372">
        <v>15.37</v>
      </c>
      <c r="BM1346" s="372">
        <v>16.864999999999998</v>
      </c>
      <c r="BN1346" s="372">
        <v>17.748000000000001</v>
      </c>
      <c r="BO1346" s="372">
        <v>18.381</v>
      </c>
      <c r="BP1346" s="372">
        <v>19.376999999999999</v>
      </c>
      <c r="BQ1346" s="372">
        <v>20.061</v>
      </c>
      <c r="BR1346" s="372">
        <v>21.445</v>
      </c>
      <c r="BS1346" s="372">
        <v>24.129000000000001</v>
      </c>
    </row>
    <row r="1347" spans="1:71" x14ac:dyDescent="0.2">
      <c r="A1347" s="265">
        <f t="shared" ref="A1347:A1410" si="636">W1347</f>
        <v>15.545</v>
      </c>
      <c r="B1347" s="265">
        <f t="shared" ref="B1347:B1410" si="637">V1347</f>
        <v>14.248000000000001</v>
      </c>
      <c r="C1347" s="265">
        <f t="shared" si="614"/>
        <v>16.990000000000002</v>
      </c>
      <c r="D1347" s="265">
        <f t="shared" ref="D1347:D1410" si="638">L1347</f>
        <v>1345</v>
      </c>
      <c r="E1347" s="373">
        <f t="shared" ref="E1347:E1410" si="639">D1347/(365.25/12)</f>
        <v>44.188911704312112</v>
      </c>
      <c r="F1347" s="373">
        <f t="shared" ref="F1347:F1410" si="640">D1347/365.25</f>
        <v>3.6824093086926761</v>
      </c>
      <c r="G1347" s="373">
        <f t="shared" ref="G1347:G1410" si="641">E1347+9</f>
        <v>53.188911704312112</v>
      </c>
      <c r="H1347" s="374">
        <f t="shared" ref="H1347:H1410" si="642">$G1347^gamma_drug1/(G1347^gamma+(AGE_50_drug1+9)^gamma_drug1)</f>
        <v>0.99914004047579075</v>
      </c>
      <c r="I1347" s="374">
        <f t="shared" si="615"/>
        <v>0.98478477287762345</v>
      </c>
      <c r="J1347" s="374">
        <f t="shared" si="616"/>
        <v>0.98612086217676131</v>
      </c>
      <c r="K1347" s="265" cm="1">
        <f t="array" ref="K1347">$G1347^gamma_drug4/($G1347^gamma_drug4+(AGE_50_drug4+9)^gamma_drug4)</f>
        <v>1</v>
      </c>
      <c r="L1347" s="264">
        <f t="shared" si="617"/>
        <v>1345</v>
      </c>
      <c r="M1347" s="264">
        <f t="shared" si="618"/>
        <v>-0.21554999999999999</v>
      </c>
      <c r="N1347" s="264">
        <f t="shared" si="619"/>
        <v>15.545</v>
      </c>
      <c r="O1347" s="264">
        <f t="shared" si="620"/>
        <v>0.13051499999999999</v>
      </c>
      <c r="P1347" s="264">
        <f t="shared" si="621"/>
        <v>10.564499999999999</v>
      </c>
      <c r="Q1347" s="264">
        <f t="shared" si="622"/>
        <v>11.5885</v>
      </c>
      <c r="R1347" s="264">
        <f t="shared" si="623"/>
        <v>12.241</v>
      </c>
      <c r="S1347" s="264">
        <f t="shared" si="624"/>
        <v>12.605499999999999</v>
      </c>
      <c r="T1347" s="264">
        <f t="shared" si="625"/>
        <v>13.1915</v>
      </c>
      <c r="U1347" s="264">
        <f t="shared" si="626"/>
        <v>13.606</v>
      </c>
      <c r="V1347" s="264">
        <f t="shared" si="627"/>
        <v>14.248000000000001</v>
      </c>
      <c r="W1347" s="264">
        <f t="shared" si="628"/>
        <v>15.545</v>
      </c>
      <c r="X1347" s="264">
        <f t="shared" si="629"/>
        <v>16.990000000000002</v>
      </c>
      <c r="Y1347" s="264">
        <f t="shared" si="630"/>
        <v>17.833500000000001</v>
      </c>
      <c r="Z1347" s="264">
        <f t="shared" si="631"/>
        <v>18.433999999999997</v>
      </c>
      <c r="AA1347" s="264">
        <f t="shared" si="632"/>
        <v>19.371000000000002</v>
      </c>
      <c r="AB1347" s="264">
        <f t="shared" si="633"/>
        <v>20.011000000000003</v>
      </c>
      <c r="AC1347" s="264">
        <f t="shared" si="634"/>
        <v>21.292999999999999</v>
      </c>
      <c r="AD1347" s="264">
        <f t="shared" si="635"/>
        <v>23.737499999999997</v>
      </c>
      <c r="AF1347" s="266">
        <v>1345</v>
      </c>
      <c r="AG1347" s="266">
        <v>-9.9900000000000003E-2</v>
      </c>
      <c r="AH1347" s="266">
        <v>15.714399999999999</v>
      </c>
      <c r="AI1347" s="266">
        <v>0.12542</v>
      </c>
      <c r="AJ1347" s="266">
        <v>10.744</v>
      </c>
      <c r="AK1347" s="266">
        <v>11.787000000000001</v>
      </c>
      <c r="AL1347" s="266">
        <v>12.446</v>
      </c>
      <c r="AM1347" s="266">
        <v>12.811999999999999</v>
      </c>
      <c r="AN1347" s="266">
        <v>13.398</v>
      </c>
      <c r="AO1347" s="266">
        <v>13.81</v>
      </c>
      <c r="AP1347" s="266">
        <v>14.445</v>
      </c>
      <c r="AQ1347" s="266">
        <v>15.714</v>
      </c>
      <c r="AR1347" s="266">
        <v>17.108000000000001</v>
      </c>
      <c r="AS1347" s="266">
        <v>17.911000000000001</v>
      </c>
      <c r="AT1347" s="266">
        <v>18.478999999999999</v>
      </c>
      <c r="AU1347" s="266">
        <v>19.356999999999999</v>
      </c>
      <c r="AV1347" s="266">
        <v>19.951000000000001</v>
      </c>
      <c r="AW1347" s="266">
        <v>21.13</v>
      </c>
      <c r="AX1347" s="266">
        <v>23.332999999999998</v>
      </c>
      <c r="BA1347" s="372">
        <v>1345</v>
      </c>
      <c r="BB1347" s="372">
        <v>-0.33119999999999999</v>
      </c>
      <c r="BC1347" s="372">
        <v>15.3756</v>
      </c>
      <c r="BD1347" s="372">
        <v>0.13561000000000001</v>
      </c>
      <c r="BE1347" s="372">
        <v>10.385</v>
      </c>
      <c r="BF1347" s="372">
        <v>11.39</v>
      </c>
      <c r="BG1347" s="372">
        <v>12.036</v>
      </c>
      <c r="BH1347" s="372">
        <v>12.398999999999999</v>
      </c>
      <c r="BI1347" s="372">
        <v>12.984999999999999</v>
      </c>
      <c r="BJ1347" s="372">
        <v>13.401999999999999</v>
      </c>
      <c r="BK1347" s="372">
        <v>14.051</v>
      </c>
      <c r="BL1347" s="372">
        <v>15.375999999999999</v>
      </c>
      <c r="BM1347" s="372">
        <v>16.872</v>
      </c>
      <c r="BN1347" s="372">
        <v>17.756</v>
      </c>
      <c r="BO1347" s="372">
        <v>18.388999999999999</v>
      </c>
      <c r="BP1347" s="372">
        <v>19.385000000000002</v>
      </c>
      <c r="BQ1347" s="372">
        <v>20.071000000000002</v>
      </c>
      <c r="BR1347" s="372">
        <v>21.456</v>
      </c>
      <c r="BS1347" s="372">
        <v>24.141999999999999</v>
      </c>
    </row>
    <row r="1348" spans="1:71" x14ac:dyDescent="0.2">
      <c r="A1348" s="265">
        <f t="shared" si="636"/>
        <v>15.551</v>
      </c>
      <c r="B1348" s="265">
        <f t="shared" si="637"/>
        <v>14.253</v>
      </c>
      <c r="C1348" s="265">
        <f t="shared" si="614"/>
        <v>16.996500000000001</v>
      </c>
      <c r="D1348" s="265">
        <f t="shared" si="638"/>
        <v>1346</v>
      </c>
      <c r="E1348" s="373">
        <f t="shared" si="639"/>
        <v>44.2217659137577</v>
      </c>
      <c r="F1348" s="373">
        <f t="shared" si="640"/>
        <v>3.6851471594798082</v>
      </c>
      <c r="G1348" s="373">
        <f t="shared" si="641"/>
        <v>53.2217659137577</v>
      </c>
      <c r="H1348" s="374">
        <f t="shared" si="642"/>
        <v>0.99914234535039526</v>
      </c>
      <c r="I1348" s="374">
        <f t="shared" si="615"/>
        <v>0.98481268995548155</v>
      </c>
      <c r="J1348" s="374">
        <f t="shared" si="616"/>
        <v>0.98614281866566567</v>
      </c>
      <c r="K1348" s="265" cm="1">
        <f t="array" ref="K1348">$G1348^gamma_drug4/($G1348^gamma_drug4+(AGE_50_drug4+9)^gamma_drug4)</f>
        <v>1</v>
      </c>
      <c r="L1348" s="264">
        <f t="shared" si="617"/>
        <v>1346</v>
      </c>
      <c r="M1348" s="264">
        <f t="shared" si="618"/>
        <v>-0.21565000000000001</v>
      </c>
      <c r="N1348" s="264">
        <f t="shared" si="619"/>
        <v>15.550800000000001</v>
      </c>
      <c r="O1348" s="264">
        <f t="shared" si="620"/>
        <v>0.13053500000000001</v>
      </c>
      <c r="P1348" s="264">
        <f t="shared" si="621"/>
        <v>10.567499999999999</v>
      </c>
      <c r="Q1348" s="264">
        <f t="shared" si="622"/>
        <v>11.592500000000001</v>
      </c>
      <c r="R1348" s="264">
        <f t="shared" si="623"/>
        <v>12.2455</v>
      </c>
      <c r="S1348" s="264">
        <f t="shared" si="624"/>
        <v>12.609500000000001</v>
      </c>
      <c r="T1348" s="264">
        <f t="shared" si="625"/>
        <v>13.1965</v>
      </c>
      <c r="U1348" s="264">
        <f t="shared" si="626"/>
        <v>13.611000000000001</v>
      </c>
      <c r="V1348" s="264">
        <f t="shared" si="627"/>
        <v>14.253</v>
      </c>
      <c r="W1348" s="264">
        <f t="shared" si="628"/>
        <v>15.551</v>
      </c>
      <c r="X1348" s="264">
        <f t="shared" si="629"/>
        <v>16.996500000000001</v>
      </c>
      <c r="Y1348" s="264">
        <f t="shared" si="630"/>
        <v>17.840499999999999</v>
      </c>
      <c r="Z1348" s="264">
        <f t="shared" si="631"/>
        <v>18.440999999999999</v>
      </c>
      <c r="AA1348" s="264">
        <f t="shared" si="632"/>
        <v>19.378999999999998</v>
      </c>
      <c r="AB1348" s="264">
        <f t="shared" si="633"/>
        <v>20.019500000000001</v>
      </c>
      <c r="AC1348" s="264">
        <f t="shared" si="634"/>
        <v>21.302</v>
      </c>
      <c r="AD1348" s="264">
        <f t="shared" si="635"/>
        <v>23.747999999999998</v>
      </c>
      <c r="AF1348" s="266">
        <v>1346</v>
      </c>
      <c r="AG1348" s="266">
        <v>-0.10009999999999999</v>
      </c>
      <c r="AH1348" s="266">
        <v>15.719900000000001</v>
      </c>
      <c r="AI1348" s="266">
        <v>0.12543000000000001</v>
      </c>
      <c r="AJ1348" s="266">
        <v>10.747</v>
      </c>
      <c r="AK1348" s="266">
        <v>11.791</v>
      </c>
      <c r="AL1348" s="266">
        <v>12.451000000000001</v>
      </c>
      <c r="AM1348" s="266">
        <v>12.816000000000001</v>
      </c>
      <c r="AN1348" s="266">
        <v>13.403</v>
      </c>
      <c r="AO1348" s="266">
        <v>13.815</v>
      </c>
      <c r="AP1348" s="266">
        <v>14.45</v>
      </c>
      <c r="AQ1348" s="266">
        <v>15.72</v>
      </c>
      <c r="AR1348" s="266">
        <v>17.114000000000001</v>
      </c>
      <c r="AS1348" s="266">
        <v>17.917999999999999</v>
      </c>
      <c r="AT1348" s="266">
        <v>18.484999999999999</v>
      </c>
      <c r="AU1348" s="266">
        <v>19.364000000000001</v>
      </c>
      <c r="AV1348" s="266">
        <v>19.959</v>
      </c>
      <c r="AW1348" s="266">
        <v>21.138000000000002</v>
      </c>
      <c r="AX1348" s="266">
        <v>23.341999999999999</v>
      </c>
      <c r="BA1348" s="372">
        <v>1346</v>
      </c>
      <c r="BB1348" s="372">
        <v>-0.33119999999999999</v>
      </c>
      <c r="BC1348" s="372">
        <v>15.3817</v>
      </c>
      <c r="BD1348" s="372">
        <v>0.13564000000000001</v>
      </c>
      <c r="BE1348" s="372">
        <v>10.388</v>
      </c>
      <c r="BF1348" s="372">
        <v>11.394</v>
      </c>
      <c r="BG1348" s="372">
        <v>12.04</v>
      </c>
      <c r="BH1348" s="372">
        <v>12.403</v>
      </c>
      <c r="BI1348" s="372">
        <v>12.99</v>
      </c>
      <c r="BJ1348" s="372">
        <v>13.407</v>
      </c>
      <c r="BK1348" s="372">
        <v>14.055999999999999</v>
      </c>
      <c r="BL1348" s="372">
        <v>15.382</v>
      </c>
      <c r="BM1348" s="372">
        <v>16.879000000000001</v>
      </c>
      <c r="BN1348" s="372">
        <v>17.763000000000002</v>
      </c>
      <c r="BO1348" s="372">
        <v>18.396999999999998</v>
      </c>
      <c r="BP1348" s="372">
        <v>19.393999999999998</v>
      </c>
      <c r="BQ1348" s="372">
        <v>20.079999999999998</v>
      </c>
      <c r="BR1348" s="372">
        <v>21.466000000000001</v>
      </c>
      <c r="BS1348" s="372">
        <v>24.154</v>
      </c>
    </row>
    <row r="1349" spans="1:71" x14ac:dyDescent="0.2">
      <c r="A1349" s="265">
        <f t="shared" si="636"/>
        <v>15.5565</v>
      </c>
      <c r="B1349" s="265">
        <f t="shared" si="637"/>
        <v>14.257999999999999</v>
      </c>
      <c r="C1349" s="265">
        <f t="shared" si="614"/>
        <v>17.003</v>
      </c>
      <c r="D1349" s="265">
        <f t="shared" si="638"/>
        <v>1347</v>
      </c>
      <c r="E1349" s="373">
        <f t="shared" si="639"/>
        <v>44.254620123203289</v>
      </c>
      <c r="F1349" s="373">
        <f t="shared" si="640"/>
        <v>3.6878850102669403</v>
      </c>
      <c r="G1349" s="373">
        <f t="shared" si="641"/>
        <v>53.254620123203289</v>
      </c>
      <c r="H1349" s="374">
        <f t="shared" si="642"/>
        <v>0.99914464263606462</v>
      </c>
      <c r="I1349" s="374">
        <f t="shared" si="615"/>
        <v>0.98484053941780514</v>
      </c>
      <c r="J1349" s="374">
        <f t="shared" si="616"/>
        <v>0.98616472738917238</v>
      </c>
      <c r="K1349" s="265" cm="1">
        <f t="array" ref="K1349">$G1349^gamma_drug4/($G1349^gamma_drug4+(AGE_50_drug4+9)^gamma_drug4)</f>
        <v>1</v>
      </c>
      <c r="L1349" s="264">
        <f t="shared" si="617"/>
        <v>1347</v>
      </c>
      <c r="M1349" s="264">
        <f t="shared" si="618"/>
        <v>-0.21575</v>
      </c>
      <c r="N1349" s="264">
        <f t="shared" si="619"/>
        <v>15.5565</v>
      </c>
      <c r="O1349" s="264">
        <f t="shared" si="620"/>
        <v>0.13056000000000001</v>
      </c>
      <c r="P1349" s="264">
        <f t="shared" si="621"/>
        <v>10.571</v>
      </c>
      <c r="Q1349" s="264">
        <f t="shared" si="622"/>
        <v>11.595500000000001</v>
      </c>
      <c r="R1349" s="264">
        <f t="shared" si="623"/>
        <v>12.249500000000001</v>
      </c>
      <c r="S1349" s="264">
        <f t="shared" si="624"/>
        <v>12.6135</v>
      </c>
      <c r="T1349" s="264">
        <f t="shared" si="625"/>
        <v>13.2005</v>
      </c>
      <c r="U1349" s="264">
        <f t="shared" si="626"/>
        <v>13.616</v>
      </c>
      <c r="V1349" s="264">
        <f t="shared" si="627"/>
        <v>14.257999999999999</v>
      </c>
      <c r="W1349" s="264">
        <f t="shared" si="628"/>
        <v>15.5565</v>
      </c>
      <c r="X1349" s="264">
        <f t="shared" si="629"/>
        <v>17.003</v>
      </c>
      <c r="Y1349" s="264">
        <f t="shared" si="630"/>
        <v>17.8475</v>
      </c>
      <c r="Z1349" s="264">
        <f t="shared" si="631"/>
        <v>18.448500000000003</v>
      </c>
      <c r="AA1349" s="264">
        <f t="shared" si="632"/>
        <v>19.387</v>
      </c>
      <c r="AB1349" s="264">
        <f t="shared" si="633"/>
        <v>20.0275</v>
      </c>
      <c r="AC1349" s="264">
        <f t="shared" si="634"/>
        <v>21.311</v>
      </c>
      <c r="AD1349" s="264">
        <f t="shared" si="635"/>
        <v>23.759</v>
      </c>
      <c r="AF1349" s="266">
        <v>1347</v>
      </c>
      <c r="AG1349" s="266">
        <v>-0.1002</v>
      </c>
      <c r="AH1349" s="266">
        <v>15.725300000000001</v>
      </c>
      <c r="AI1349" s="266">
        <v>0.12545000000000001</v>
      </c>
      <c r="AJ1349" s="266">
        <v>10.75</v>
      </c>
      <c r="AK1349" s="266">
        <v>11.794</v>
      </c>
      <c r="AL1349" s="266">
        <v>12.454000000000001</v>
      </c>
      <c r="AM1349" s="266">
        <v>12.82</v>
      </c>
      <c r="AN1349" s="266">
        <v>13.407</v>
      </c>
      <c r="AO1349" s="266">
        <v>13.82</v>
      </c>
      <c r="AP1349" s="266">
        <v>14.455</v>
      </c>
      <c r="AQ1349" s="266">
        <v>15.725</v>
      </c>
      <c r="AR1349" s="266">
        <v>17.12</v>
      </c>
      <c r="AS1349" s="266">
        <v>17.923999999999999</v>
      </c>
      <c r="AT1349" s="266">
        <v>18.492000000000001</v>
      </c>
      <c r="AU1349" s="266">
        <v>19.370999999999999</v>
      </c>
      <c r="AV1349" s="266">
        <v>19.966000000000001</v>
      </c>
      <c r="AW1349" s="266">
        <v>21.146000000000001</v>
      </c>
      <c r="AX1349" s="266">
        <v>23.352</v>
      </c>
      <c r="BA1349" s="372">
        <v>1347</v>
      </c>
      <c r="BB1349" s="372">
        <v>-0.33129999999999998</v>
      </c>
      <c r="BC1349" s="372">
        <v>15.387700000000001</v>
      </c>
      <c r="BD1349" s="372">
        <v>0.13567000000000001</v>
      </c>
      <c r="BE1349" s="372">
        <v>10.391999999999999</v>
      </c>
      <c r="BF1349" s="372">
        <v>11.397</v>
      </c>
      <c r="BG1349" s="372">
        <v>12.045</v>
      </c>
      <c r="BH1349" s="372">
        <v>12.407</v>
      </c>
      <c r="BI1349" s="372">
        <v>12.994</v>
      </c>
      <c r="BJ1349" s="372">
        <v>13.412000000000001</v>
      </c>
      <c r="BK1349" s="372">
        <v>14.061</v>
      </c>
      <c r="BL1349" s="372">
        <v>15.388</v>
      </c>
      <c r="BM1349" s="372">
        <v>16.885999999999999</v>
      </c>
      <c r="BN1349" s="372">
        <v>17.771000000000001</v>
      </c>
      <c r="BO1349" s="372">
        <v>18.405000000000001</v>
      </c>
      <c r="BP1349" s="372">
        <v>19.402999999999999</v>
      </c>
      <c r="BQ1349" s="372">
        <v>20.088999999999999</v>
      </c>
      <c r="BR1349" s="372">
        <v>21.475999999999999</v>
      </c>
      <c r="BS1349" s="372">
        <v>24.166</v>
      </c>
    </row>
    <row r="1350" spans="1:71" x14ac:dyDescent="0.2">
      <c r="A1350" s="265">
        <f t="shared" si="636"/>
        <v>15.5625</v>
      </c>
      <c r="B1350" s="265">
        <f t="shared" si="637"/>
        <v>14.263</v>
      </c>
      <c r="C1350" s="265">
        <f t="shared" si="614"/>
        <v>17.009500000000003</v>
      </c>
      <c r="D1350" s="265">
        <f t="shared" si="638"/>
        <v>1348</v>
      </c>
      <c r="E1350" s="373">
        <f t="shared" si="639"/>
        <v>44.28747433264887</v>
      </c>
      <c r="F1350" s="373">
        <f t="shared" si="640"/>
        <v>3.6906228610540723</v>
      </c>
      <c r="G1350" s="373">
        <f t="shared" si="641"/>
        <v>53.28747433264887</v>
      </c>
      <c r="H1350" s="374">
        <f t="shared" si="642"/>
        <v>0.99914693236241614</v>
      </c>
      <c r="I1350" s="374">
        <f t="shared" si="615"/>
        <v>0.98486832146703907</v>
      </c>
      <c r="J1350" s="374">
        <f t="shared" si="616"/>
        <v>0.98618658847902829</v>
      </c>
      <c r="K1350" s="265" cm="1">
        <f t="array" ref="K1350">$G1350^gamma_drug4/($G1350^gamma_drug4+(AGE_50_drug4+9)^gamma_drug4)</f>
        <v>1</v>
      </c>
      <c r="L1350" s="264">
        <f t="shared" si="617"/>
        <v>1348</v>
      </c>
      <c r="M1350" s="264">
        <f t="shared" si="618"/>
        <v>-0.21579999999999999</v>
      </c>
      <c r="N1350" s="264">
        <f t="shared" si="619"/>
        <v>15.562250000000001</v>
      </c>
      <c r="O1350" s="264">
        <f t="shared" si="620"/>
        <v>0.13058</v>
      </c>
      <c r="P1350" s="264">
        <f t="shared" si="621"/>
        <v>10.5745</v>
      </c>
      <c r="Q1350" s="264">
        <f t="shared" si="622"/>
        <v>11.599499999999999</v>
      </c>
      <c r="R1350" s="264">
        <f t="shared" si="623"/>
        <v>12.253499999999999</v>
      </c>
      <c r="S1350" s="264">
        <f t="shared" si="624"/>
        <v>12.618</v>
      </c>
      <c r="T1350" s="264">
        <f t="shared" si="625"/>
        <v>13.205</v>
      </c>
      <c r="U1350" s="264">
        <f t="shared" si="626"/>
        <v>13.6205</v>
      </c>
      <c r="V1350" s="264">
        <f t="shared" si="627"/>
        <v>14.263</v>
      </c>
      <c r="W1350" s="264">
        <f t="shared" si="628"/>
        <v>15.5625</v>
      </c>
      <c r="X1350" s="264">
        <f t="shared" si="629"/>
        <v>17.009500000000003</v>
      </c>
      <c r="Y1350" s="264">
        <f t="shared" si="630"/>
        <v>17.854500000000002</v>
      </c>
      <c r="Z1350" s="264">
        <f t="shared" si="631"/>
        <v>18.456</v>
      </c>
      <c r="AA1350" s="264">
        <f t="shared" si="632"/>
        <v>19.395000000000003</v>
      </c>
      <c r="AB1350" s="264">
        <f t="shared" si="633"/>
        <v>20.036000000000001</v>
      </c>
      <c r="AC1350" s="264">
        <f t="shared" si="634"/>
        <v>21.32</v>
      </c>
      <c r="AD1350" s="264">
        <f t="shared" si="635"/>
        <v>23.769500000000001</v>
      </c>
      <c r="AF1350" s="266">
        <v>1348</v>
      </c>
      <c r="AG1350" s="266">
        <v>-0.1003</v>
      </c>
      <c r="AH1350" s="266">
        <v>15.7308</v>
      </c>
      <c r="AI1350" s="266">
        <v>0.12547</v>
      </c>
      <c r="AJ1350" s="266">
        <v>10.754</v>
      </c>
      <c r="AK1350" s="266">
        <v>11.798</v>
      </c>
      <c r="AL1350" s="266">
        <v>12.458</v>
      </c>
      <c r="AM1350" s="266">
        <v>12.824</v>
      </c>
      <c r="AN1350" s="266">
        <v>13.411</v>
      </c>
      <c r="AO1350" s="266">
        <v>13.824</v>
      </c>
      <c r="AP1350" s="266">
        <v>14.459</v>
      </c>
      <c r="AQ1350" s="266">
        <v>15.731</v>
      </c>
      <c r="AR1350" s="266">
        <v>17.126000000000001</v>
      </c>
      <c r="AS1350" s="266">
        <v>17.931000000000001</v>
      </c>
      <c r="AT1350" s="266">
        <v>18.498999999999999</v>
      </c>
      <c r="AU1350" s="266">
        <v>19.379000000000001</v>
      </c>
      <c r="AV1350" s="266">
        <v>19.974</v>
      </c>
      <c r="AW1350" s="266">
        <v>21.155000000000001</v>
      </c>
      <c r="AX1350" s="266">
        <v>23.361999999999998</v>
      </c>
      <c r="BA1350" s="372">
        <v>1348</v>
      </c>
      <c r="BB1350" s="372">
        <v>-0.33129999999999998</v>
      </c>
      <c r="BC1350" s="372">
        <v>15.393700000000001</v>
      </c>
      <c r="BD1350" s="372">
        <v>0.13569000000000001</v>
      </c>
      <c r="BE1350" s="372">
        <v>10.395</v>
      </c>
      <c r="BF1350" s="372">
        <v>11.401</v>
      </c>
      <c r="BG1350" s="372">
        <v>12.048999999999999</v>
      </c>
      <c r="BH1350" s="372">
        <v>12.412000000000001</v>
      </c>
      <c r="BI1350" s="372">
        <v>12.999000000000001</v>
      </c>
      <c r="BJ1350" s="372">
        <v>13.417</v>
      </c>
      <c r="BK1350" s="372">
        <v>14.067</v>
      </c>
      <c r="BL1350" s="372">
        <v>15.394</v>
      </c>
      <c r="BM1350" s="372">
        <v>16.893000000000001</v>
      </c>
      <c r="BN1350" s="372">
        <v>17.777999999999999</v>
      </c>
      <c r="BO1350" s="372">
        <v>18.413</v>
      </c>
      <c r="BP1350" s="372">
        <v>19.411000000000001</v>
      </c>
      <c r="BQ1350" s="372">
        <v>20.097999999999999</v>
      </c>
      <c r="BR1350" s="372">
        <v>21.484999999999999</v>
      </c>
      <c r="BS1350" s="372">
        <v>24.177</v>
      </c>
    </row>
    <row r="1351" spans="1:71" x14ac:dyDescent="0.2">
      <c r="A1351" s="265">
        <f t="shared" si="636"/>
        <v>15.568000000000001</v>
      </c>
      <c r="B1351" s="265">
        <f t="shared" si="637"/>
        <v>14.268000000000001</v>
      </c>
      <c r="C1351" s="265">
        <f t="shared" si="614"/>
        <v>17.015999999999998</v>
      </c>
      <c r="D1351" s="265">
        <f t="shared" si="638"/>
        <v>1349</v>
      </c>
      <c r="E1351" s="373">
        <f t="shared" si="639"/>
        <v>44.320328542094458</v>
      </c>
      <c r="F1351" s="373">
        <f t="shared" si="640"/>
        <v>3.6933607118412048</v>
      </c>
      <c r="G1351" s="373">
        <f t="shared" si="641"/>
        <v>53.320328542094458</v>
      </c>
      <c r="H1351" s="374">
        <f t="shared" si="642"/>
        <v>0.99914921455893402</v>
      </c>
      <c r="I1351" s="374">
        <f t="shared" si="615"/>
        <v>0.98489603630491029</v>
      </c>
      <c r="J1351" s="374">
        <f t="shared" si="616"/>
        <v>0.98620840206654148</v>
      </c>
      <c r="K1351" s="265" cm="1">
        <f t="array" ref="K1351">$G1351^gamma_drug4/($G1351^gamma_drug4+(AGE_50_drug4+9)^gamma_drug4)</f>
        <v>1</v>
      </c>
      <c r="L1351" s="264">
        <f t="shared" si="617"/>
        <v>1349</v>
      </c>
      <c r="M1351" s="264">
        <f t="shared" si="618"/>
        <v>-0.21589999999999998</v>
      </c>
      <c r="N1351" s="264">
        <f t="shared" si="619"/>
        <v>15.568</v>
      </c>
      <c r="O1351" s="264">
        <f t="shared" si="620"/>
        <v>0.130605</v>
      </c>
      <c r="P1351" s="264">
        <f t="shared" si="621"/>
        <v>10.577500000000001</v>
      </c>
      <c r="Q1351" s="264">
        <f t="shared" si="622"/>
        <v>11.6035</v>
      </c>
      <c r="R1351" s="264">
        <f t="shared" si="623"/>
        <v>12.2575</v>
      </c>
      <c r="S1351" s="264">
        <f t="shared" si="624"/>
        <v>12.622</v>
      </c>
      <c r="T1351" s="264">
        <f t="shared" si="625"/>
        <v>13.21</v>
      </c>
      <c r="U1351" s="264">
        <f t="shared" si="626"/>
        <v>13.625500000000001</v>
      </c>
      <c r="V1351" s="264">
        <f t="shared" si="627"/>
        <v>14.268000000000001</v>
      </c>
      <c r="W1351" s="264">
        <f t="shared" si="628"/>
        <v>15.568000000000001</v>
      </c>
      <c r="X1351" s="264">
        <f t="shared" si="629"/>
        <v>17.015999999999998</v>
      </c>
      <c r="Y1351" s="264">
        <f t="shared" si="630"/>
        <v>17.861499999999999</v>
      </c>
      <c r="Z1351" s="264">
        <f t="shared" si="631"/>
        <v>18.4635</v>
      </c>
      <c r="AA1351" s="264">
        <f t="shared" si="632"/>
        <v>19.4025</v>
      </c>
      <c r="AB1351" s="264">
        <f t="shared" si="633"/>
        <v>20.044499999999999</v>
      </c>
      <c r="AC1351" s="264">
        <f t="shared" si="634"/>
        <v>21.329499999999999</v>
      </c>
      <c r="AD1351" s="264">
        <f t="shared" si="635"/>
        <v>23.7805</v>
      </c>
      <c r="AF1351" s="266">
        <v>1349</v>
      </c>
      <c r="AG1351" s="266">
        <v>-0.1004</v>
      </c>
      <c r="AH1351" s="266">
        <v>15.7363</v>
      </c>
      <c r="AI1351" s="266">
        <v>0.12548999999999999</v>
      </c>
      <c r="AJ1351" s="266">
        <v>10.757</v>
      </c>
      <c r="AK1351" s="266">
        <v>11.802</v>
      </c>
      <c r="AL1351" s="266">
        <v>12.462</v>
      </c>
      <c r="AM1351" s="266">
        <v>12.827999999999999</v>
      </c>
      <c r="AN1351" s="266">
        <v>13.416</v>
      </c>
      <c r="AO1351" s="266">
        <v>13.829000000000001</v>
      </c>
      <c r="AP1351" s="266">
        <v>14.464</v>
      </c>
      <c r="AQ1351" s="266">
        <v>15.736000000000001</v>
      </c>
      <c r="AR1351" s="266">
        <v>17.132000000000001</v>
      </c>
      <c r="AS1351" s="266">
        <v>17.937000000000001</v>
      </c>
      <c r="AT1351" s="266">
        <v>18.506</v>
      </c>
      <c r="AU1351" s="266">
        <v>19.385999999999999</v>
      </c>
      <c r="AV1351" s="266">
        <v>19.981999999999999</v>
      </c>
      <c r="AW1351" s="266">
        <v>21.163</v>
      </c>
      <c r="AX1351" s="266">
        <v>23.370999999999999</v>
      </c>
      <c r="BA1351" s="372">
        <v>1349</v>
      </c>
      <c r="BB1351" s="372">
        <v>-0.33139999999999997</v>
      </c>
      <c r="BC1351" s="372">
        <v>15.399699999999999</v>
      </c>
      <c r="BD1351" s="372">
        <v>0.13572000000000001</v>
      </c>
      <c r="BE1351" s="372">
        <v>10.398</v>
      </c>
      <c r="BF1351" s="372">
        <v>11.404999999999999</v>
      </c>
      <c r="BG1351" s="372">
        <v>12.053000000000001</v>
      </c>
      <c r="BH1351" s="372">
        <v>12.416</v>
      </c>
      <c r="BI1351" s="372">
        <v>13.004</v>
      </c>
      <c r="BJ1351" s="372">
        <v>13.422000000000001</v>
      </c>
      <c r="BK1351" s="372">
        <v>14.071999999999999</v>
      </c>
      <c r="BL1351" s="372">
        <v>15.4</v>
      </c>
      <c r="BM1351" s="372">
        <v>16.899999999999999</v>
      </c>
      <c r="BN1351" s="372">
        <v>17.786000000000001</v>
      </c>
      <c r="BO1351" s="372">
        <v>18.420999999999999</v>
      </c>
      <c r="BP1351" s="372">
        <v>19.419</v>
      </c>
      <c r="BQ1351" s="372">
        <v>20.106999999999999</v>
      </c>
      <c r="BR1351" s="372">
        <v>21.495999999999999</v>
      </c>
      <c r="BS1351" s="372">
        <v>24.19</v>
      </c>
    </row>
    <row r="1352" spans="1:71" x14ac:dyDescent="0.2">
      <c r="A1352" s="265">
        <f t="shared" si="636"/>
        <v>15.574000000000002</v>
      </c>
      <c r="B1352" s="265">
        <f t="shared" si="637"/>
        <v>14.273</v>
      </c>
      <c r="C1352" s="265">
        <f t="shared" si="614"/>
        <v>17.023</v>
      </c>
      <c r="D1352" s="265">
        <f t="shared" si="638"/>
        <v>1350</v>
      </c>
      <c r="E1352" s="373">
        <f t="shared" si="639"/>
        <v>44.353182751540039</v>
      </c>
      <c r="F1352" s="373">
        <f t="shared" si="640"/>
        <v>3.6960985626283369</v>
      </c>
      <c r="G1352" s="373">
        <f t="shared" si="641"/>
        <v>53.353182751540039</v>
      </c>
      <c r="H1352" s="374">
        <f t="shared" si="642"/>
        <v>0.99915148925496911</v>
      </c>
      <c r="I1352" s="374">
        <f t="shared" si="615"/>
        <v>0.98492368413243059</v>
      </c>
      <c r="J1352" s="374">
        <f t="shared" si="616"/>
        <v>0.98623016828258336</v>
      </c>
      <c r="K1352" s="265" cm="1">
        <f t="array" ref="K1352">$G1352^gamma_drug4/($G1352^gamma_drug4+(AGE_50_drug4+9)^gamma_drug4)</f>
        <v>1</v>
      </c>
      <c r="L1352" s="264">
        <f t="shared" si="617"/>
        <v>1350</v>
      </c>
      <c r="M1352" s="264">
        <f t="shared" si="618"/>
        <v>-0.21594999999999998</v>
      </c>
      <c r="N1352" s="264">
        <f t="shared" si="619"/>
        <v>15.57375</v>
      </c>
      <c r="O1352" s="264">
        <f t="shared" si="620"/>
        <v>0.13063000000000002</v>
      </c>
      <c r="P1352" s="264">
        <f t="shared" si="621"/>
        <v>10.580500000000001</v>
      </c>
      <c r="Q1352" s="264">
        <f t="shared" si="622"/>
        <v>11.606999999999999</v>
      </c>
      <c r="R1352" s="264">
        <f t="shared" si="623"/>
        <v>12.2615</v>
      </c>
      <c r="S1352" s="264">
        <f t="shared" si="624"/>
        <v>12.6265</v>
      </c>
      <c r="T1352" s="264">
        <f t="shared" si="625"/>
        <v>13.213999999999999</v>
      </c>
      <c r="U1352" s="264">
        <f t="shared" si="626"/>
        <v>13.6295</v>
      </c>
      <c r="V1352" s="264">
        <f t="shared" si="627"/>
        <v>14.273</v>
      </c>
      <c r="W1352" s="264">
        <f t="shared" si="628"/>
        <v>15.574000000000002</v>
      </c>
      <c r="X1352" s="264">
        <f t="shared" si="629"/>
        <v>17.023</v>
      </c>
      <c r="Y1352" s="264">
        <f t="shared" si="630"/>
        <v>17.868499999999997</v>
      </c>
      <c r="Z1352" s="264">
        <f t="shared" si="631"/>
        <v>18.471</v>
      </c>
      <c r="AA1352" s="264">
        <f t="shared" si="632"/>
        <v>19.410499999999999</v>
      </c>
      <c r="AB1352" s="264">
        <f t="shared" si="633"/>
        <v>20.052999999999997</v>
      </c>
      <c r="AC1352" s="264">
        <f t="shared" si="634"/>
        <v>21.338999999999999</v>
      </c>
      <c r="AD1352" s="264">
        <f t="shared" si="635"/>
        <v>23.791499999999999</v>
      </c>
      <c r="AF1352" s="266">
        <v>1350</v>
      </c>
      <c r="AG1352" s="266">
        <v>-0.10050000000000001</v>
      </c>
      <c r="AH1352" s="266">
        <v>15.7418</v>
      </c>
      <c r="AI1352" s="266">
        <v>0.12551000000000001</v>
      </c>
      <c r="AJ1352" s="266">
        <v>10.76</v>
      </c>
      <c r="AK1352" s="266">
        <v>11.805</v>
      </c>
      <c r="AL1352" s="266">
        <v>12.465999999999999</v>
      </c>
      <c r="AM1352" s="266">
        <v>12.833</v>
      </c>
      <c r="AN1352" s="266">
        <v>13.42</v>
      </c>
      <c r="AO1352" s="266">
        <v>13.833</v>
      </c>
      <c r="AP1352" s="266">
        <v>14.468999999999999</v>
      </c>
      <c r="AQ1352" s="266">
        <v>15.742000000000001</v>
      </c>
      <c r="AR1352" s="266">
        <v>17.138999999999999</v>
      </c>
      <c r="AS1352" s="266">
        <v>17.943999999999999</v>
      </c>
      <c r="AT1352" s="266">
        <v>18.513000000000002</v>
      </c>
      <c r="AU1352" s="266">
        <v>19.393000000000001</v>
      </c>
      <c r="AV1352" s="266">
        <v>19.989999999999998</v>
      </c>
      <c r="AW1352" s="266">
        <v>21.172000000000001</v>
      </c>
      <c r="AX1352" s="266">
        <v>23.381</v>
      </c>
      <c r="BA1352" s="372">
        <v>1350</v>
      </c>
      <c r="BB1352" s="372">
        <v>-0.33139999999999997</v>
      </c>
      <c r="BC1352" s="372">
        <v>15.4057</v>
      </c>
      <c r="BD1352" s="372">
        <v>0.13575000000000001</v>
      </c>
      <c r="BE1352" s="372">
        <v>10.401</v>
      </c>
      <c r="BF1352" s="372">
        <v>11.409000000000001</v>
      </c>
      <c r="BG1352" s="372">
        <v>12.057</v>
      </c>
      <c r="BH1352" s="372">
        <v>12.42</v>
      </c>
      <c r="BI1352" s="372">
        <v>13.007999999999999</v>
      </c>
      <c r="BJ1352" s="372">
        <v>13.426</v>
      </c>
      <c r="BK1352" s="372">
        <v>14.077</v>
      </c>
      <c r="BL1352" s="372">
        <v>15.406000000000001</v>
      </c>
      <c r="BM1352" s="372">
        <v>16.907</v>
      </c>
      <c r="BN1352" s="372">
        <v>17.792999999999999</v>
      </c>
      <c r="BO1352" s="372">
        <v>18.428999999999998</v>
      </c>
      <c r="BP1352" s="372">
        <v>19.428000000000001</v>
      </c>
      <c r="BQ1352" s="372">
        <v>20.116</v>
      </c>
      <c r="BR1352" s="372">
        <v>21.506</v>
      </c>
      <c r="BS1352" s="372">
        <v>24.202000000000002</v>
      </c>
    </row>
    <row r="1353" spans="1:71" x14ac:dyDescent="0.2">
      <c r="A1353" s="265">
        <f t="shared" si="636"/>
        <v>15.579499999999999</v>
      </c>
      <c r="B1353" s="265">
        <f t="shared" si="637"/>
        <v>14.278</v>
      </c>
      <c r="C1353" s="265">
        <f t="shared" si="614"/>
        <v>17.029499999999999</v>
      </c>
      <c r="D1353" s="265">
        <f t="shared" si="638"/>
        <v>1351</v>
      </c>
      <c r="E1353" s="373">
        <f t="shared" si="639"/>
        <v>44.386036960985628</v>
      </c>
      <c r="F1353" s="373">
        <f t="shared" si="640"/>
        <v>3.698836413415469</v>
      </c>
      <c r="G1353" s="373">
        <f t="shared" si="641"/>
        <v>53.386036960985628</v>
      </c>
      <c r="H1353" s="374">
        <f t="shared" si="642"/>
        <v>0.99915375647974036</v>
      </c>
      <c r="I1353" s="374">
        <f t="shared" si="615"/>
        <v>0.98495126514989939</v>
      </c>
      <c r="J1353" s="374">
        <f t="shared" si="616"/>
        <v>0.98625188725759039</v>
      </c>
      <c r="K1353" s="265" cm="1">
        <f t="array" ref="K1353">$G1353^gamma_drug4/($G1353^gamma_drug4+(AGE_50_drug4+9)^gamma_drug4)</f>
        <v>1</v>
      </c>
      <c r="L1353" s="264">
        <f t="shared" si="617"/>
        <v>1351</v>
      </c>
      <c r="M1353" s="264">
        <f t="shared" si="618"/>
        <v>-0.21599999999999997</v>
      </c>
      <c r="N1353" s="264">
        <f t="shared" si="619"/>
        <v>15.579499999999999</v>
      </c>
      <c r="O1353" s="264">
        <f t="shared" si="620"/>
        <v>0.13064999999999999</v>
      </c>
      <c r="P1353" s="264">
        <f t="shared" si="621"/>
        <v>10.584</v>
      </c>
      <c r="Q1353" s="264">
        <f t="shared" si="622"/>
        <v>11.611000000000001</v>
      </c>
      <c r="R1353" s="264">
        <f t="shared" si="623"/>
        <v>12.265499999999999</v>
      </c>
      <c r="S1353" s="264">
        <f t="shared" si="624"/>
        <v>12.6305</v>
      </c>
      <c r="T1353" s="264">
        <f t="shared" si="625"/>
        <v>13.219000000000001</v>
      </c>
      <c r="U1353" s="264">
        <f t="shared" si="626"/>
        <v>13.634499999999999</v>
      </c>
      <c r="V1353" s="264">
        <f t="shared" si="627"/>
        <v>14.278</v>
      </c>
      <c r="W1353" s="264">
        <f t="shared" si="628"/>
        <v>15.579499999999999</v>
      </c>
      <c r="X1353" s="264">
        <f t="shared" si="629"/>
        <v>17.029499999999999</v>
      </c>
      <c r="Y1353" s="264">
        <f t="shared" si="630"/>
        <v>17.875999999999998</v>
      </c>
      <c r="Z1353" s="264">
        <f t="shared" si="631"/>
        <v>18.4785</v>
      </c>
      <c r="AA1353" s="264">
        <f t="shared" si="632"/>
        <v>19.419</v>
      </c>
      <c r="AB1353" s="264">
        <f t="shared" si="633"/>
        <v>20.061</v>
      </c>
      <c r="AC1353" s="264">
        <f t="shared" si="634"/>
        <v>21.347999999999999</v>
      </c>
      <c r="AD1353" s="264">
        <f t="shared" si="635"/>
        <v>23.802</v>
      </c>
      <c r="AF1353" s="266">
        <v>1351</v>
      </c>
      <c r="AG1353" s="266">
        <v>-0.10059999999999999</v>
      </c>
      <c r="AH1353" s="266">
        <v>15.747299999999999</v>
      </c>
      <c r="AI1353" s="266">
        <v>0.12551999999999999</v>
      </c>
      <c r="AJ1353" s="266">
        <v>10.763</v>
      </c>
      <c r="AK1353" s="266">
        <v>11.808999999999999</v>
      </c>
      <c r="AL1353" s="266">
        <v>12.47</v>
      </c>
      <c r="AM1353" s="266">
        <v>12.837</v>
      </c>
      <c r="AN1353" s="266">
        <v>13.425000000000001</v>
      </c>
      <c r="AO1353" s="266">
        <v>13.837999999999999</v>
      </c>
      <c r="AP1353" s="266">
        <v>14.474</v>
      </c>
      <c r="AQ1353" s="266">
        <v>15.747</v>
      </c>
      <c r="AR1353" s="266">
        <v>17.145</v>
      </c>
      <c r="AS1353" s="266">
        <v>17.951000000000001</v>
      </c>
      <c r="AT1353" s="266">
        <v>18.52</v>
      </c>
      <c r="AU1353" s="266">
        <v>19.401</v>
      </c>
      <c r="AV1353" s="266">
        <v>19.997</v>
      </c>
      <c r="AW1353" s="266">
        <v>21.18</v>
      </c>
      <c r="AX1353" s="266">
        <v>23.39</v>
      </c>
      <c r="BA1353" s="372">
        <v>1351</v>
      </c>
      <c r="BB1353" s="372">
        <v>-0.33139999999999997</v>
      </c>
      <c r="BC1353" s="372">
        <v>15.4117</v>
      </c>
      <c r="BD1353" s="372">
        <v>0.13578000000000001</v>
      </c>
      <c r="BE1353" s="372">
        <v>10.404999999999999</v>
      </c>
      <c r="BF1353" s="372">
        <v>11.413</v>
      </c>
      <c r="BG1353" s="372">
        <v>12.061</v>
      </c>
      <c r="BH1353" s="372">
        <v>12.423999999999999</v>
      </c>
      <c r="BI1353" s="372">
        <v>13.013</v>
      </c>
      <c r="BJ1353" s="372">
        <v>13.430999999999999</v>
      </c>
      <c r="BK1353" s="372">
        <v>14.082000000000001</v>
      </c>
      <c r="BL1353" s="372">
        <v>15.412000000000001</v>
      </c>
      <c r="BM1353" s="372">
        <v>16.914000000000001</v>
      </c>
      <c r="BN1353" s="372">
        <v>17.800999999999998</v>
      </c>
      <c r="BO1353" s="372">
        <v>18.437000000000001</v>
      </c>
      <c r="BP1353" s="372">
        <v>19.437000000000001</v>
      </c>
      <c r="BQ1353" s="372">
        <v>20.125</v>
      </c>
      <c r="BR1353" s="372">
        <v>21.515999999999998</v>
      </c>
      <c r="BS1353" s="372">
        <v>24.213999999999999</v>
      </c>
    </row>
    <row r="1354" spans="1:71" x14ac:dyDescent="0.2">
      <c r="A1354" s="265">
        <f t="shared" si="636"/>
        <v>15.5855</v>
      </c>
      <c r="B1354" s="265">
        <f t="shared" si="637"/>
        <v>14.282999999999999</v>
      </c>
      <c r="C1354" s="265">
        <f t="shared" si="614"/>
        <v>17.036000000000001</v>
      </c>
      <c r="D1354" s="265">
        <f t="shared" si="638"/>
        <v>1352</v>
      </c>
      <c r="E1354" s="373">
        <f t="shared" si="639"/>
        <v>44.418891170431209</v>
      </c>
      <c r="F1354" s="373">
        <f t="shared" si="640"/>
        <v>3.7015742642026011</v>
      </c>
      <c r="G1354" s="373">
        <f t="shared" si="641"/>
        <v>53.418891170431209</v>
      </c>
      <c r="H1354" s="374">
        <f t="shared" si="642"/>
        <v>0.99915601626233486</v>
      </c>
      <c r="I1354" s="374">
        <f t="shared" si="615"/>
        <v>0.98497877955690671</v>
      </c>
      <c r="J1354" s="374">
        <f t="shared" si="616"/>
        <v>0.98627355912156534</v>
      </c>
      <c r="K1354" s="265" cm="1">
        <f t="array" ref="K1354">$G1354^gamma_drug4/($G1354^gamma_drug4+(AGE_50_drug4+9)^gamma_drug4)</f>
        <v>1</v>
      </c>
      <c r="L1354" s="264">
        <f t="shared" si="617"/>
        <v>1352</v>
      </c>
      <c r="M1354" s="264">
        <f t="shared" si="618"/>
        <v>-0.21615000000000001</v>
      </c>
      <c r="N1354" s="264">
        <f t="shared" si="619"/>
        <v>15.5853</v>
      </c>
      <c r="O1354" s="264">
        <f t="shared" si="620"/>
        <v>0.13067499999999999</v>
      </c>
      <c r="P1354" s="264">
        <f t="shared" si="621"/>
        <v>10.587499999999999</v>
      </c>
      <c r="Q1354" s="264">
        <f t="shared" si="622"/>
        <v>11.6145</v>
      </c>
      <c r="R1354" s="264">
        <f t="shared" si="623"/>
        <v>12.269500000000001</v>
      </c>
      <c r="S1354" s="264">
        <f t="shared" si="624"/>
        <v>12.635</v>
      </c>
      <c r="T1354" s="264">
        <f t="shared" si="625"/>
        <v>13.223500000000001</v>
      </c>
      <c r="U1354" s="264">
        <f t="shared" si="626"/>
        <v>13.6395</v>
      </c>
      <c r="V1354" s="264">
        <f t="shared" si="627"/>
        <v>14.282999999999999</v>
      </c>
      <c r="W1354" s="264">
        <f t="shared" si="628"/>
        <v>15.5855</v>
      </c>
      <c r="X1354" s="264">
        <f t="shared" si="629"/>
        <v>17.036000000000001</v>
      </c>
      <c r="Y1354" s="264">
        <f t="shared" si="630"/>
        <v>17.8825</v>
      </c>
      <c r="Z1354" s="264">
        <f t="shared" si="631"/>
        <v>18.486000000000001</v>
      </c>
      <c r="AA1354" s="264">
        <f t="shared" si="632"/>
        <v>19.426500000000001</v>
      </c>
      <c r="AB1354" s="264">
        <f t="shared" si="633"/>
        <v>20.069499999999998</v>
      </c>
      <c r="AC1354" s="264">
        <f t="shared" si="634"/>
        <v>21.356999999999999</v>
      </c>
      <c r="AD1354" s="264">
        <f t="shared" si="635"/>
        <v>23.812999999999999</v>
      </c>
      <c r="AF1354" s="266">
        <v>1352</v>
      </c>
      <c r="AG1354" s="266">
        <v>-0.1008</v>
      </c>
      <c r="AH1354" s="266">
        <v>15.752800000000001</v>
      </c>
      <c r="AI1354" s="266">
        <v>0.12554000000000001</v>
      </c>
      <c r="AJ1354" s="266">
        <v>10.766999999999999</v>
      </c>
      <c r="AK1354" s="266">
        <v>11.813000000000001</v>
      </c>
      <c r="AL1354" s="266">
        <v>12.474</v>
      </c>
      <c r="AM1354" s="266">
        <v>12.840999999999999</v>
      </c>
      <c r="AN1354" s="266">
        <v>13.429</v>
      </c>
      <c r="AO1354" s="266">
        <v>13.843</v>
      </c>
      <c r="AP1354" s="266">
        <v>14.478999999999999</v>
      </c>
      <c r="AQ1354" s="266">
        <v>15.753</v>
      </c>
      <c r="AR1354" s="266">
        <v>17.151</v>
      </c>
      <c r="AS1354" s="266">
        <v>17.957000000000001</v>
      </c>
      <c r="AT1354" s="266">
        <v>18.527000000000001</v>
      </c>
      <c r="AU1354" s="266">
        <v>19.408000000000001</v>
      </c>
      <c r="AV1354" s="266">
        <v>20.004999999999999</v>
      </c>
      <c r="AW1354" s="266">
        <v>21.187999999999999</v>
      </c>
      <c r="AX1354" s="266">
        <v>23.4</v>
      </c>
      <c r="BA1354" s="372">
        <v>1352</v>
      </c>
      <c r="BB1354" s="372">
        <v>-0.33150000000000002</v>
      </c>
      <c r="BC1354" s="372">
        <v>15.4178</v>
      </c>
      <c r="BD1354" s="372">
        <v>0.13580999999999999</v>
      </c>
      <c r="BE1354" s="372">
        <v>10.407999999999999</v>
      </c>
      <c r="BF1354" s="372">
        <v>11.416</v>
      </c>
      <c r="BG1354" s="372">
        <v>12.065</v>
      </c>
      <c r="BH1354" s="372">
        <v>12.429</v>
      </c>
      <c r="BI1354" s="372">
        <v>13.018000000000001</v>
      </c>
      <c r="BJ1354" s="372">
        <v>13.436</v>
      </c>
      <c r="BK1354" s="372">
        <v>14.087</v>
      </c>
      <c r="BL1354" s="372">
        <v>15.417999999999999</v>
      </c>
      <c r="BM1354" s="372">
        <v>16.920999999999999</v>
      </c>
      <c r="BN1354" s="372">
        <v>17.808</v>
      </c>
      <c r="BO1354" s="372">
        <v>18.445</v>
      </c>
      <c r="BP1354" s="372">
        <v>19.445</v>
      </c>
      <c r="BQ1354" s="372">
        <v>20.134</v>
      </c>
      <c r="BR1354" s="372">
        <v>21.526</v>
      </c>
      <c r="BS1354" s="372">
        <v>24.225999999999999</v>
      </c>
    </row>
    <row r="1355" spans="1:71" x14ac:dyDescent="0.2">
      <c r="A1355" s="265">
        <f t="shared" si="636"/>
        <v>15.590999999999999</v>
      </c>
      <c r="B1355" s="265">
        <f t="shared" si="637"/>
        <v>14.288499999999999</v>
      </c>
      <c r="C1355" s="265">
        <f t="shared" si="614"/>
        <v>17.0425</v>
      </c>
      <c r="D1355" s="265">
        <f t="shared" si="638"/>
        <v>1353</v>
      </c>
      <c r="E1355" s="373">
        <f t="shared" si="639"/>
        <v>44.451745379876797</v>
      </c>
      <c r="F1355" s="373">
        <f t="shared" si="640"/>
        <v>3.7043121149897331</v>
      </c>
      <c r="G1355" s="373">
        <f t="shared" si="641"/>
        <v>53.451745379876797</v>
      </c>
      <c r="H1355" s="374">
        <f t="shared" si="642"/>
        <v>0.99915826863170909</v>
      </c>
      <c r="I1355" s="374">
        <f t="shared" si="615"/>
        <v>0.98500622755233602</v>
      </c>
      <c r="J1355" s="374">
        <f t="shared" si="616"/>
        <v>0.98629518400407923</v>
      </c>
      <c r="K1355" s="265" cm="1">
        <f t="array" ref="K1355">$G1355^gamma_drug4/($G1355^gamma_drug4+(AGE_50_drug4+9)^gamma_drug4)</f>
        <v>1</v>
      </c>
      <c r="L1355" s="264">
        <f t="shared" si="617"/>
        <v>1353</v>
      </c>
      <c r="M1355" s="264">
        <f t="shared" si="618"/>
        <v>-0.2162</v>
      </c>
      <c r="N1355" s="264">
        <f t="shared" si="619"/>
        <v>15.591000000000001</v>
      </c>
      <c r="O1355" s="264">
        <f t="shared" si="620"/>
        <v>0.13069999999999998</v>
      </c>
      <c r="P1355" s="264">
        <f t="shared" si="621"/>
        <v>10.590499999999999</v>
      </c>
      <c r="Q1355" s="264">
        <f t="shared" si="622"/>
        <v>11.618</v>
      </c>
      <c r="R1355" s="264">
        <f t="shared" si="623"/>
        <v>12.2735</v>
      </c>
      <c r="S1355" s="264">
        <f t="shared" si="624"/>
        <v>12.638999999999999</v>
      </c>
      <c r="T1355" s="264">
        <f t="shared" si="625"/>
        <v>13.227499999999999</v>
      </c>
      <c r="U1355" s="264">
        <f t="shared" si="626"/>
        <v>13.644</v>
      </c>
      <c r="V1355" s="264">
        <f t="shared" si="627"/>
        <v>14.288499999999999</v>
      </c>
      <c r="W1355" s="264">
        <f t="shared" si="628"/>
        <v>15.590999999999999</v>
      </c>
      <c r="X1355" s="264">
        <f t="shared" si="629"/>
        <v>17.0425</v>
      </c>
      <c r="Y1355" s="264">
        <f t="shared" si="630"/>
        <v>17.89</v>
      </c>
      <c r="Z1355" s="264">
        <f t="shared" si="631"/>
        <v>18.493499999999997</v>
      </c>
      <c r="AA1355" s="264">
        <f t="shared" si="632"/>
        <v>19.4345</v>
      </c>
      <c r="AB1355" s="264">
        <f t="shared" si="633"/>
        <v>20.078000000000003</v>
      </c>
      <c r="AC1355" s="264">
        <f t="shared" si="634"/>
        <v>21.366500000000002</v>
      </c>
      <c r="AD1355" s="264">
        <f t="shared" si="635"/>
        <v>23.823999999999998</v>
      </c>
      <c r="AF1355" s="266">
        <v>1353</v>
      </c>
      <c r="AG1355" s="266">
        <v>-0.1009</v>
      </c>
      <c r="AH1355" s="266">
        <v>15.7582</v>
      </c>
      <c r="AI1355" s="266">
        <v>0.12556</v>
      </c>
      <c r="AJ1355" s="266">
        <v>10.77</v>
      </c>
      <c r="AK1355" s="266">
        <v>11.816000000000001</v>
      </c>
      <c r="AL1355" s="266">
        <v>12.478</v>
      </c>
      <c r="AM1355" s="266">
        <v>12.845000000000001</v>
      </c>
      <c r="AN1355" s="266">
        <v>13.433</v>
      </c>
      <c r="AO1355" s="266">
        <v>13.847</v>
      </c>
      <c r="AP1355" s="266">
        <v>14.484</v>
      </c>
      <c r="AQ1355" s="266">
        <v>15.757999999999999</v>
      </c>
      <c r="AR1355" s="266">
        <v>17.157</v>
      </c>
      <c r="AS1355" s="266">
        <v>17.963999999999999</v>
      </c>
      <c r="AT1355" s="266">
        <v>18.533999999999999</v>
      </c>
      <c r="AU1355" s="266">
        <v>19.414999999999999</v>
      </c>
      <c r="AV1355" s="266">
        <v>20.013000000000002</v>
      </c>
      <c r="AW1355" s="266">
        <v>21.196999999999999</v>
      </c>
      <c r="AX1355" s="266">
        <v>23.41</v>
      </c>
      <c r="BA1355" s="372">
        <v>1353</v>
      </c>
      <c r="BB1355" s="372">
        <v>-0.33150000000000002</v>
      </c>
      <c r="BC1355" s="372">
        <v>15.4238</v>
      </c>
      <c r="BD1355" s="372">
        <v>0.13583999999999999</v>
      </c>
      <c r="BE1355" s="372">
        <v>10.411</v>
      </c>
      <c r="BF1355" s="372">
        <v>11.42</v>
      </c>
      <c r="BG1355" s="372">
        <v>12.069000000000001</v>
      </c>
      <c r="BH1355" s="372">
        <v>12.433</v>
      </c>
      <c r="BI1355" s="372">
        <v>13.022</v>
      </c>
      <c r="BJ1355" s="372">
        <v>13.441000000000001</v>
      </c>
      <c r="BK1355" s="372">
        <v>14.093</v>
      </c>
      <c r="BL1355" s="372">
        <v>15.423999999999999</v>
      </c>
      <c r="BM1355" s="372">
        <v>16.928000000000001</v>
      </c>
      <c r="BN1355" s="372">
        <v>17.815999999999999</v>
      </c>
      <c r="BO1355" s="372">
        <v>18.452999999999999</v>
      </c>
      <c r="BP1355" s="372">
        <v>19.454000000000001</v>
      </c>
      <c r="BQ1355" s="372">
        <v>20.143000000000001</v>
      </c>
      <c r="BR1355" s="372">
        <v>21.536000000000001</v>
      </c>
      <c r="BS1355" s="372">
        <v>24.238</v>
      </c>
    </row>
    <row r="1356" spans="1:71" x14ac:dyDescent="0.2">
      <c r="A1356" s="265">
        <f t="shared" si="636"/>
        <v>15.597</v>
      </c>
      <c r="B1356" s="265">
        <f t="shared" si="637"/>
        <v>14.293500000000002</v>
      </c>
      <c r="C1356" s="265">
        <f t="shared" si="614"/>
        <v>17.048999999999999</v>
      </c>
      <c r="D1356" s="265">
        <f t="shared" si="638"/>
        <v>1354</v>
      </c>
      <c r="E1356" s="373">
        <f t="shared" si="639"/>
        <v>44.484599589322379</v>
      </c>
      <c r="F1356" s="373">
        <f t="shared" si="640"/>
        <v>3.7070499657768652</v>
      </c>
      <c r="G1356" s="373">
        <f t="shared" si="641"/>
        <v>53.484599589322379</v>
      </c>
      <c r="H1356" s="374">
        <f t="shared" si="642"/>
        <v>0.99916051361668923</v>
      </c>
      <c r="I1356" s="374">
        <f t="shared" si="615"/>
        <v>0.98503360933436723</v>
      </c>
      <c r="J1356" s="374">
        <f t="shared" si="616"/>
        <v>0.9863167620342731</v>
      </c>
      <c r="K1356" s="265" cm="1">
        <f t="array" ref="K1356">$G1356^gamma_drug4/($G1356^gamma_drug4+(AGE_50_drug4+9)^gamma_drug4)</f>
        <v>1</v>
      </c>
      <c r="L1356" s="264">
        <f t="shared" si="617"/>
        <v>1354</v>
      </c>
      <c r="M1356" s="264">
        <f t="shared" si="618"/>
        <v>-0.21629999999999999</v>
      </c>
      <c r="N1356" s="264">
        <f t="shared" si="619"/>
        <v>15.59675</v>
      </c>
      <c r="O1356" s="264">
        <f t="shared" si="620"/>
        <v>0.13072</v>
      </c>
      <c r="P1356" s="264">
        <f t="shared" si="621"/>
        <v>10.593999999999999</v>
      </c>
      <c r="Q1356" s="264">
        <f t="shared" si="622"/>
        <v>11.622</v>
      </c>
      <c r="R1356" s="264">
        <f t="shared" si="623"/>
        <v>12.277999999999999</v>
      </c>
      <c r="S1356" s="264">
        <f t="shared" si="624"/>
        <v>12.6435</v>
      </c>
      <c r="T1356" s="264">
        <f t="shared" si="625"/>
        <v>13.2325</v>
      </c>
      <c r="U1356" s="264">
        <f t="shared" si="626"/>
        <v>13.649000000000001</v>
      </c>
      <c r="V1356" s="264">
        <f t="shared" si="627"/>
        <v>14.293500000000002</v>
      </c>
      <c r="W1356" s="264">
        <f t="shared" si="628"/>
        <v>15.597</v>
      </c>
      <c r="X1356" s="264">
        <f t="shared" si="629"/>
        <v>17.048999999999999</v>
      </c>
      <c r="Y1356" s="264">
        <f t="shared" si="630"/>
        <v>17.8965</v>
      </c>
      <c r="Z1356" s="264">
        <f t="shared" si="631"/>
        <v>18.500999999999998</v>
      </c>
      <c r="AA1356" s="264">
        <f t="shared" si="632"/>
        <v>19.442499999999999</v>
      </c>
      <c r="AB1356" s="264">
        <f t="shared" si="633"/>
        <v>20.086500000000001</v>
      </c>
      <c r="AC1356" s="264">
        <f t="shared" si="634"/>
        <v>21.375499999999999</v>
      </c>
      <c r="AD1356" s="264">
        <f t="shared" si="635"/>
        <v>23.834499999999998</v>
      </c>
      <c r="AF1356" s="266">
        <v>1354</v>
      </c>
      <c r="AG1356" s="266">
        <v>-0.10100000000000001</v>
      </c>
      <c r="AH1356" s="266">
        <v>15.7637</v>
      </c>
      <c r="AI1356" s="266">
        <v>0.12558</v>
      </c>
      <c r="AJ1356" s="266">
        <v>10.773</v>
      </c>
      <c r="AK1356" s="266">
        <v>11.82</v>
      </c>
      <c r="AL1356" s="266">
        <v>12.481999999999999</v>
      </c>
      <c r="AM1356" s="266">
        <v>12.849</v>
      </c>
      <c r="AN1356" s="266">
        <v>13.438000000000001</v>
      </c>
      <c r="AO1356" s="266">
        <v>13.852</v>
      </c>
      <c r="AP1356" s="266">
        <v>14.489000000000001</v>
      </c>
      <c r="AQ1356" s="266">
        <v>15.763999999999999</v>
      </c>
      <c r="AR1356" s="266">
        <v>17.163</v>
      </c>
      <c r="AS1356" s="266">
        <v>17.97</v>
      </c>
      <c r="AT1356" s="266">
        <v>18.541</v>
      </c>
      <c r="AU1356" s="266">
        <v>19.422999999999998</v>
      </c>
      <c r="AV1356" s="266">
        <v>20.021000000000001</v>
      </c>
      <c r="AW1356" s="266">
        <v>21.204999999999998</v>
      </c>
      <c r="AX1356" s="266">
        <v>23.42</v>
      </c>
      <c r="BA1356" s="372">
        <v>1354</v>
      </c>
      <c r="BB1356" s="372">
        <v>-0.33160000000000001</v>
      </c>
      <c r="BC1356" s="372">
        <v>15.4298</v>
      </c>
      <c r="BD1356" s="372">
        <v>0.13586000000000001</v>
      </c>
      <c r="BE1356" s="372">
        <v>10.414999999999999</v>
      </c>
      <c r="BF1356" s="372">
        <v>11.423999999999999</v>
      </c>
      <c r="BG1356" s="372">
        <v>12.074</v>
      </c>
      <c r="BH1356" s="372">
        <v>12.438000000000001</v>
      </c>
      <c r="BI1356" s="372">
        <v>13.026999999999999</v>
      </c>
      <c r="BJ1356" s="372">
        <v>13.446</v>
      </c>
      <c r="BK1356" s="372">
        <v>14.098000000000001</v>
      </c>
      <c r="BL1356" s="372">
        <v>15.43</v>
      </c>
      <c r="BM1356" s="372">
        <v>16.934999999999999</v>
      </c>
      <c r="BN1356" s="372">
        <v>17.823</v>
      </c>
      <c r="BO1356" s="372">
        <v>18.460999999999999</v>
      </c>
      <c r="BP1356" s="372">
        <v>19.462</v>
      </c>
      <c r="BQ1356" s="372">
        <v>20.152000000000001</v>
      </c>
      <c r="BR1356" s="372">
        <v>21.545999999999999</v>
      </c>
      <c r="BS1356" s="372">
        <v>24.248999999999999</v>
      </c>
    </row>
    <row r="1357" spans="1:71" x14ac:dyDescent="0.2">
      <c r="A1357" s="265">
        <f t="shared" si="636"/>
        <v>15.602499999999999</v>
      </c>
      <c r="B1357" s="265">
        <f t="shared" si="637"/>
        <v>14.298500000000001</v>
      </c>
      <c r="C1357" s="265">
        <f t="shared" si="614"/>
        <v>17.056000000000001</v>
      </c>
      <c r="D1357" s="265">
        <f t="shared" si="638"/>
        <v>1355</v>
      </c>
      <c r="E1357" s="373">
        <f t="shared" si="639"/>
        <v>44.517453798767967</v>
      </c>
      <c r="F1357" s="373">
        <f t="shared" si="640"/>
        <v>3.7097878165639973</v>
      </c>
      <c r="G1357" s="373">
        <f t="shared" si="641"/>
        <v>53.517453798767967</v>
      </c>
      <c r="H1357" s="374">
        <f t="shared" si="642"/>
        <v>0.99916275124597198</v>
      </c>
      <c r="I1357" s="374">
        <f t="shared" si="615"/>
        <v>0.98506092510047938</v>
      </c>
      <c r="J1357" s="374">
        <f t="shared" si="616"/>
        <v>0.98633829334085954</v>
      </c>
      <c r="K1357" s="265" cm="1">
        <f t="array" ref="K1357">$G1357^gamma_drug4/($G1357^gamma_drug4+(AGE_50_drug4+9)^gamma_drug4)</f>
        <v>1</v>
      </c>
      <c r="L1357" s="264">
        <f t="shared" si="617"/>
        <v>1355</v>
      </c>
      <c r="M1357" s="264">
        <f t="shared" si="618"/>
        <v>-0.21634999999999999</v>
      </c>
      <c r="N1357" s="264">
        <f t="shared" si="619"/>
        <v>15.602499999999999</v>
      </c>
      <c r="O1357" s="264">
        <f t="shared" si="620"/>
        <v>0.130745</v>
      </c>
      <c r="P1357" s="264">
        <f t="shared" si="621"/>
        <v>10.597</v>
      </c>
      <c r="Q1357" s="264">
        <f t="shared" si="622"/>
        <v>11.626000000000001</v>
      </c>
      <c r="R1357" s="264">
        <f t="shared" si="623"/>
        <v>12.282</v>
      </c>
      <c r="S1357" s="264">
        <f t="shared" si="624"/>
        <v>12.647500000000001</v>
      </c>
      <c r="T1357" s="264">
        <f t="shared" si="625"/>
        <v>13.237</v>
      </c>
      <c r="U1357" s="264">
        <f t="shared" si="626"/>
        <v>13.653500000000001</v>
      </c>
      <c r="V1357" s="264">
        <f t="shared" si="627"/>
        <v>14.298500000000001</v>
      </c>
      <c r="W1357" s="264">
        <f t="shared" si="628"/>
        <v>15.602499999999999</v>
      </c>
      <c r="X1357" s="264">
        <f t="shared" si="629"/>
        <v>17.056000000000001</v>
      </c>
      <c r="Y1357" s="264">
        <f t="shared" si="630"/>
        <v>17.904</v>
      </c>
      <c r="Z1357" s="264">
        <f t="shared" si="631"/>
        <v>18.508499999999998</v>
      </c>
      <c r="AA1357" s="264">
        <f t="shared" si="632"/>
        <v>19.450499999999998</v>
      </c>
      <c r="AB1357" s="264">
        <f t="shared" si="633"/>
        <v>20.0945</v>
      </c>
      <c r="AC1357" s="264">
        <f t="shared" si="634"/>
        <v>21.384999999999998</v>
      </c>
      <c r="AD1357" s="264">
        <f t="shared" si="635"/>
        <v>23.846</v>
      </c>
      <c r="AF1357" s="266">
        <v>1355</v>
      </c>
      <c r="AG1357" s="266">
        <v>-0.1011</v>
      </c>
      <c r="AH1357" s="266">
        <v>15.7692</v>
      </c>
      <c r="AI1357" s="266">
        <v>0.12559999999999999</v>
      </c>
      <c r="AJ1357" s="266">
        <v>10.776</v>
      </c>
      <c r="AK1357" s="266">
        <v>11.824</v>
      </c>
      <c r="AL1357" s="266">
        <v>12.486000000000001</v>
      </c>
      <c r="AM1357" s="266">
        <v>12.853</v>
      </c>
      <c r="AN1357" s="266">
        <v>13.442</v>
      </c>
      <c r="AO1357" s="266">
        <v>13.856</v>
      </c>
      <c r="AP1357" s="266">
        <v>14.494</v>
      </c>
      <c r="AQ1357" s="266">
        <v>15.769</v>
      </c>
      <c r="AR1357" s="266">
        <v>17.170000000000002</v>
      </c>
      <c r="AS1357" s="266">
        <v>17.977</v>
      </c>
      <c r="AT1357" s="266">
        <v>18.547999999999998</v>
      </c>
      <c r="AU1357" s="266">
        <v>19.43</v>
      </c>
      <c r="AV1357" s="266">
        <v>20.027999999999999</v>
      </c>
      <c r="AW1357" s="266">
        <v>21.213999999999999</v>
      </c>
      <c r="AX1357" s="266">
        <v>23.43</v>
      </c>
      <c r="BA1357" s="372">
        <v>1355</v>
      </c>
      <c r="BB1357" s="372">
        <v>-0.33160000000000001</v>
      </c>
      <c r="BC1357" s="372">
        <v>15.4358</v>
      </c>
      <c r="BD1357" s="372">
        <v>0.13589000000000001</v>
      </c>
      <c r="BE1357" s="372">
        <v>10.417999999999999</v>
      </c>
      <c r="BF1357" s="372">
        <v>11.428000000000001</v>
      </c>
      <c r="BG1357" s="372">
        <v>12.077999999999999</v>
      </c>
      <c r="BH1357" s="372">
        <v>12.442</v>
      </c>
      <c r="BI1357" s="372">
        <v>13.032</v>
      </c>
      <c r="BJ1357" s="372">
        <v>13.451000000000001</v>
      </c>
      <c r="BK1357" s="372">
        <v>14.103</v>
      </c>
      <c r="BL1357" s="372">
        <v>15.436</v>
      </c>
      <c r="BM1357" s="372">
        <v>16.942</v>
      </c>
      <c r="BN1357" s="372">
        <v>17.831</v>
      </c>
      <c r="BO1357" s="372">
        <v>18.469000000000001</v>
      </c>
      <c r="BP1357" s="372">
        <v>19.471</v>
      </c>
      <c r="BQ1357" s="372">
        <v>20.161000000000001</v>
      </c>
      <c r="BR1357" s="372">
        <v>21.556000000000001</v>
      </c>
      <c r="BS1357" s="372">
        <v>24.262</v>
      </c>
    </row>
    <row r="1358" spans="1:71" x14ac:dyDescent="0.2">
      <c r="A1358" s="265">
        <f t="shared" si="636"/>
        <v>15.608499999999999</v>
      </c>
      <c r="B1358" s="265">
        <f t="shared" si="637"/>
        <v>14.3035</v>
      </c>
      <c r="C1358" s="265">
        <f t="shared" si="614"/>
        <v>17.061999999999998</v>
      </c>
      <c r="D1358" s="265">
        <f t="shared" si="638"/>
        <v>1356</v>
      </c>
      <c r="E1358" s="373">
        <f t="shared" si="639"/>
        <v>44.550308008213555</v>
      </c>
      <c r="F1358" s="373">
        <f t="shared" si="640"/>
        <v>3.7125256673511293</v>
      </c>
      <c r="G1358" s="373">
        <f t="shared" si="641"/>
        <v>53.550308008213555</v>
      </c>
      <c r="H1358" s="374">
        <f t="shared" si="642"/>
        <v>0.99916498154812505</v>
      </c>
      <c r="I1358" s="374">
        <f t="shared" si="615"/>
        <v>0.98508817504745372</v>
      </c>
      <c r="J1358" s="374">
        <f t="shared" si="616"/>
        <v>0.98635977805212427</v>
      </c>
      <c r="K1358" s="265" cm="1">
        <f t="array" ref="K1358">$G1358^gamma_drug4/($G1358^gamma_drug4+(AGE_50_drug4+9)^gamma_drug4)</f>
        <v>1</v>
      </c>
      <c r="L1358" s="264">
        <f t="shared" si="617"/>
        <v>1356</v>
      </c>
      <c r="M1358" s="264">
        <f t="shared" si="618"/>
        <v>-0.21645</v>
      </c>
      <c r="N1358" s="264">
        <f t="shared" si="619"/>
        <v>15.60825</v>
      </c>
      <c r="O1358" s="264">
        <f t="shared" si="620"/>
        <v>0.13076500000000002</v>
      </c>
      <c r="P1358" s="264">
        <f t="shared" si="621"/>
        <v>10.6005</v>
      </c>
      <c r="Q1358" s="264">
        <f t="shared" si="622"/>
        <v>11.629999999999999</v>
      </c>
      <c r="R1358" s="264">
        <f t="shared" si="623"/>
        <v>12.286000000000001</v>
      </c>
      <c r="S1358" s="264">
        <f t="shared" si="624"/>
        <v>12.652000000000001</v>
      </c>
      <c r="T1358" s="264">
        <f t="shared" si="625"/>
        <v>13.241499999999998</v>
      </c>
      <c r="U1358" s="264">
        <f t="shared" si="626"/>
        <v>13.6585</v>
      </c>
      <c r="V1358" s="264">
        <f t="shared" si="627"/>
        <v>14.3035</v>
      </c>
      <c r="W1358" s="264">
        <f t="shared" si="628"/>
        <v>15.608499999999999</v>
      </c>
      <c r="X1358" s="264">
        <f t="shared" si="629"/>
        <v>17.061999999999998</v>
      </c>
      <c r="Y1358" s="264">
        <f t="shared" si="630"/>
        <v>17.911000000000001</v>
      </c>
      <c r="Z1358" s="264">
        <f t="shared" si="631"/>
        <v>18.515499999999999</v>
      </c>
      <c r="AA1358" s="264">
        <f t="shared" si="632"/>
        <v>19.459</v>
      </c>
      <c r="AB1358" s="264">
        <f t="shared" si="633"/>
        <v>20.103000000000002</v>
      </c>
      <c r="AC1358" s="264">
        <f t="shared" si="634"/>
        <v>21.393999999999998</v>
      </c>
      <c r="AD1358" s="264">
        <f t="shared" si="635"/>
        <v>23.8565</v>
      </c>
      <c r="AF1358" s="266">
        <v>1356</v>
      </c>
      <c r="AG1358" s="266">
        <v>-0.1012</v>
      </c>
      <c r="AH1358" s="266">
        <v>15.774699999999999</v>
      </c>
      <c r="AI1358" s="266">
        <v>0.12561</v>
      </c>
      <c r="AJ1358" s="266">
        <v>10.78</v>
      </c>
      <c r="AK1358" s="266">
        <v>11.827999999999999</v>
      </c>
      <c r="AL1358" s="266">
        <v>12.49</v>
      </c>
      <c r="AM1358" s="266">
        <v>12.858000000000001</v>
      </c>
      <c r="AN1358" s="266">
        <v>13.446999999999999</v>
      </c>
      <c r="AO1358" s="266">
        <v>13.861000000000001</v>
      </c>
      <c r="AP1358" s="266">
        <v>14.499000000000001</v>
      </c>
      <c r="AQ1358" s="266">
        <v>15.775</v>
      </c>
      <c r="AR1358" s="266">
        <v>17.175999999999998</v>
      </c>
      <c r="AS1358" s="266">
        <v>17.984000000000002</v>
      </c>
      <c r="AT1358" s="266">
        <v>18.553999999999998</v>
      </c>
      <c r="AU1358" s="266">
        <v>19.437999999999999</v>
      </c>
      <c r="AV1358" s="266">
        <v>20.036000000000001</v>
      </c>
      <c r="AW1358" s="266">
        <v>21.222000000000001</v>
      </c>
      <c r="AX1358" s="266">
        <v>23.439</v>
      </c>
      <c r="BA1358" s="372">
        <v>1356</v>
      </c>
      <c r="BB1358" s="372">
        <v>-0.33169999999999999</v>
      </c>
      <c r="BC1358" s="372">
        <v>15.441800000000001</v>
      </c>
      <c r="BD1358" s="372">
        <v>0.13592000000000001</v>
      </c>
      <c r="BE1358" s="372">
        <v>10.420999999999999</v>
      </c>
      <c r="BF1358" s="372">
        <v>11.432</v>
      </c>
      <c r="BG1358" s="372">
        <v>12.082000000000001</v>
      </c>
      <c r="BH1358" s="372">
        <v>12.446</v>
      </c>
      <c r="BI1358" s="372">
        <v>13.036</v>
      </c>
      <c r="BJ1358" s="372">
        <v>13.456</v>
      </c>
      <c r="BK1358" s="372">
        <v>14.108000000000001</v>
      </c>
      <c r="BL1358" s="372">
        <v>15.442</v>
      </c>
      <c r="BM1358" s="372">
        <v>16.948</v>
      </c>
      <c r="BN1358" s="372">
        <v>17.838000000000001</v>
      </c>
      <c r="BO1358" s="372">
        <v>18.477</v>
      </c>
      <c r="BP1358" s="372">
        <v>19.48</v>
      </c>
      <c r="BQ1358" s="372">
        <v>20.170000000000002</v>
      </c>
      <c r="BR1358" s="372">
        <v>21.565999999999999</v>
      </c>
      <c r="BS1358" s="372">
        <v>24.274000000000001</v>
      </c>
    </row>
    <row r="1359" spans="1:71" x14ac:dyDescent="0.2">
      <c r="A1359" s="265">
        <f t="shared" si="636"/>
        <v>15.614000000000001</v>
      </c>
      <c r="B1359" s="265">
        <f t="shared" si="637"/>
        <v>14.3085</v>
      </c>
      <c r="C1359" s="265">
        <f t="shared" si="614"/>
        <v>17.0685</v>
      </c>
      <c r="D1359" s="265">
        <f t="shared" si="638"/>
        <v>1357</v>
      </c>
      <c r="E1359" s="373">
        <f t="shared" si="639"/>
        <v>44.583162217659137</v>
      </c>
      <c r="F1359" s="373">
        <f t="shared" si="640"/>
        <v>3.7152635181382614</v>
      </c>
      <c r="G1359" s="373">
        <f t="shared" si="641"/>
        <v>53.583162217659137</v>
      </c>
      <c r="H1359" s="374">
        <f t="shared" si="642"/>
        <v>0.99916720455158803</v>
      </c>
      <c r="I1359" s="374">
        <f t="shared" si="615"/>
        <v>0.98511535937137606</v>
      </c>
      <c r="J1359" s="374">
        <f t="shared" si="616"/>
        <v>0.98638121629592812</v>
      </c>
      <c r="K1359" s="265" cm="1">
        <f t="array" ref="K1359">$G1359^gamma_drug4/($G1359^gamma_drug4+(AGE_50_drug4+9)^gamma_drug4)</f>
        <v>1</v>
      </c>
      <c r="L1359" s="264">
        <f t="shared" si="617"/>
        <v>1357</v>
      </c>
      <c r="M1359" s="264">
        <f t="shared" si="618"/>
        <v>-0.2165</v>
      </c>
      <c r="N1359" s="264">
        <f t="shared" si="619"/>
        <v>15.614000000000001</v>
      </c>
      <c r="O1359" s="264">
        <f t="shared" si="620"/>
        <v>0.13078999999999999</v>
      </c>
      <c r="P1359" s="264">
        <f t="shared" si="621"/>
        <v>10.6035</v>
      </c>
      <c r="Q1359" s="264">
        <f t="shared" si="622"/>
        <v>11.632999999999999</v>
      </c>
      <c r="R1359" s="264">
        <f t="shared" si="623"/>
        <v>12.29</v>
      </c>
      <c r="S1359" s="264">
        <f t="shared" si="624"/>
        <v>12.655999999999999</v>
      </c>
      <c r="T1359" s="264">
        <f t="shared" si="625"/>
        <v>13.246</v>
      </c>
      <c r="U1359" s="264">
        <f t="shared" si="626"/>
        <v>13.662500000000001</v>
      </c>
      <c r="V1359" s="264">
        <f t="shared" si="627"/>
        <v>14.3085</v>
      </c>
      <c r="W1359" s="264">
        <f t="shared" si="628"/>
        <v>15.614000000000001</v>
      </c>
      <c r="X1359" s="264">
        <f t="shared" si="629"/>
        <v>17.0685</v>
      </c>
      <c r="Y1359" s="264">
        <f t="shared" si="630"/>
        <v>17.917999999999999</v>
      </c>
      <c r="Z1359" s="264">
        <f t="shared" si="631"/>
        <v>18.522500000000001</v>
      </c>
      <c r="AA1359" s="264">
        <f t="shared" si="632"/>
        <v>19.4665</v>
      </c>
      <c r="AB1359" s="264">
        <f t="shared" si="633"/>
        <v>20.111499999999999</v>
      </c>
      <c r="AC1359" s="264">
        <f t="shared" si="634"/>
        <v>21.402999999999999</v>
      </c>
      <c r="AD1359" s="264">
        <f t="shared" si="635"/>
        <v>23.8675</v>
      </c>
      <c r="AF1359" s="266">
        <v>1357</v>
      </c>
      <c r="AG1359" s="266">
        <v>-0.1013</v>
      </c>
      <c r="AH1359" s="266">
        <v>15.780200000000001</v>
      </c>
      <c r="AI1359" s="266">
        <v>0.12562999999999999</v>
      </c>
      <c r="AJ1359" s="266">
        <v>10.782999999999999</v>
      </c>
      <c r="AK1359" s="266">
        <v>11.831</v>
      </c>
      <c r="AL1359" s="266">
        <v>12.494</v>
      </c>
      <c r="AM1359" s="266">
        <v>12.862</v>
      </c>
      <c r="AN1359" s="266">
        <v>13.451000000000001</v>
      </c>
      <c r="AO1359" s="266">
        <v>13.865</v>
      </c>
      <c r="AP1359" s="266">
        <v>14.503</v>
      </c>
      <c r="AQ1359" s="266">
        <v>15.78</v>
      </c>
      <c r="AR1359" s="266">
        <v>17.181999999999999</v>
      </c>
      <c r="AS1359" s="266">
        <v>17.989999999999998</v>
      </c>
      <c r="AT1359" s="266">
        <v>18.561</v>
      </c>
      <c r="AU1359" s="266">
        <v>19.445</v>
      </c>
      <c r="AV1359" s="266">
        <v>20.044</v>
      </c>
      <c r="AW1359" s="266">
        <v>21.23</v>
      </c>
      <c r="AX1359" s="266">
        <v>23.449000000000002</v>
      </c>
      <c r="BA1359" s="372">
        <v>1357</v>
      </c>
      <c r="BB1359" s="372">
        <v>-0.33169999999999999</v>
      </c>
      <c r="BC1359" s="372">
        <v>15.447800000000001</v>
      </c>
      <c r="BD1359" s="372">
        <v>0.13594999999999999</v>
      </c>
      <c r="BE1359" s="372">
        <v>10.423999999999999</v>
      </c>
      <c r="BF1359" s="372">
        <v>11.435</v>
      </c>
      <c r="BG1359" s="372">
        <v>12.086</v>
      </c>
      <c r="BH1359" s="372">
        <v>12.45</v>
      </c>
      <c r="BI1359" s="372">
        <v>13.041</v>
      </c>
      <c r="BJ1359" s="372">
        <v>13.46</v>
      </c>
      <c r="BK1359" s="372">
        <v>14.114000000000001</v>
      </c>
      <c r="BL1359" s="372">
        <v>15.448</v>
      </c>
      <c r="BM1359" s="372">
        <v>16.954999999999998</v>
      </c>
      <c r="BN1359" s="372">
        <v>17.846</v>
      </c>
      <c r="BO1359" s="372">
        <v>18.484000000000002</v>
      </c>
      <c r="BP1359" s="372">
        <v>19.488</v>
      </c>
      <c r="BQ1359" s="372">
        <v>20.178999999999998</v>
      </c>
      <c r="BR1359" s="372">
        <v>21.576000000000001</v>
      </c>
      <c r="BS1359" s="372">
        <v>24.286000000000001</v>
      </c>
    </row>
    <row r="1360" spans="1:71" x14ac:dyDescent="0.2">
      <c r="A1360" s="265">
        <f t="shared" si="636"/>
        <v>15.620000000000001</v>
      </c>
      <c r="B1360" s="265">
        <f t="shared" si="637"/>
        <v>14.313499999999999</v>
      </c>
      <c r="C1360" s="265">
        <f t="shared" si="614"/>
        <v>17.074999999999999</v>
      </c>
      <c r="D1360" s="265">
        <f t="shared" si="638"/>
        <v>1358</v>
      </c>
      <c r="E1360" s="373">
        <f t="shared" si="639"/>
        <v>44.616016427104725</v>
      </c>
      <c r="F1360" s="373">
        <f t="shared" si="640"/>
        <v>3.7180013689253935</v>
      </c>
      <c r="G1360" s="373">
        <f t="shared" si="641"/>
        <v>53.616016427104725</v>
      </c>
      <c r="H1360" s="374">
        <f t="shared" si="642"/>
        <v>0.99916942028467293</v>
      </c>
      <c r="I1360" s="374">
        <f t="shared" si="615"/>
        <v>0.98514247826764034</v>
      </c>
      <c r="J1360" s="374">
        <f t="shared" si="616"/>
        <v>0.98640260819970838</v>
      </c>
      <c r="K1360" s="265" cm="1">
        <f t="array" ref="K1360">$G1360^gamma_drug4/($G1360^gamma_drug4+(AGE_50_drug4+9)^gamma_drug4)</f>
        <v>1</v>
      </c>
      <c r="L1360" s="264">
        <f t="shared" si="617"/>
        <v>1358</v>
      </c>
      <c r="M1360" s="264">
        <f t="shared" si="618"/>
        <v>-0.21660000000000001</v>
      </c>
      <c r="N1360" s="264">
        <f t="shared" si="619"/>
        <v>15.6197</v>
      </c>
      <c r="O1360" s="264">
        <f t="shared" si="620"/>
        <v>0.13081500000000001</v>
      </c>
      <c r="P1360" s="264">
        <f t="shared" si="621"/>
        <v>10.606999999999999</v>
      </c>
      <c r="Q1360" s="264">
        <f t="shared" si="622"/>
        <v>11.637</v>
      </c>
      <c r="R1360" s="264">
        <f t="shared" si="623"/>
        <v>12.294</v>
      </c>
      <c r="S1360" s="264">
        <f t="shared" si="624"/>
        <v>12.660499999999999</v>
      </c>
      <c r="T1360" s="264">
        <f t="shared" si="625"/>
        <v>13.25</v>
      </c>
      <c r="U1360" s="264">
        <f t="shared" si="626"/>
        <v>13.6675</v>
      </c>
      <c r="V1360" s="264">
        <f t="shared" si="627"/>
        <v>14.313499999999999</v>
      </c>
      <c r="W1360" s="264">
        <f t="shared" si="628"/>
        <v>15.620000000000001</v>
      </c>
      <c r="X1360" s="264">
        <f t="shared" si="629"/>
        <v>17.074999999999999</v>
      </c>
      <c r="Y1360" s="264">
        <f t="shared" si="630"/>
        <v>17.925000000000001</v>
      </c>
      <c r="Z1360" s="264">
        <f t="shared" si="631"/>
        <v>18.53</v>
      </c>
      <c r="AA1360" s="264">
        <f t="shared" si="632"/>
        <v>19.474499999999999</v>
      </c>
      <c r="AB1360" s="264">
        <f t="shared" si="633"/>
        <v>20.119499999999999</v>
      </c>
      <c r="AC1360" s="264">
        <f t="shared" si="634"/>
        <v>21.412500000000001</v>
      </c>
      <c r="AD1360" s="264">
        <f t="shared" si="635"/>
        <v>23.878499999999999</v>
      </c>
      <c r="AF1360" s="266">
        <v>1358</v>
      </c>
      <c r="AG1360" s="266">
        <v>-0.10150000000000001</v>
      </c>
      <c r="AH1360" s="266">
        <v>15.785600000000001</v>
      </c>
      <c r="AI1360" s="266">
        <v>0.12565000000000001</v>
      </c>
      <c r="AJ1360" s="266">
        <v>10.786</v>
      </c>
      <c r="AK1360" s="266">
        <v>11.835000000000001</v>
      </c>
      <c r="AL1360" s="266">
        <v>12.497999999999999</v>
      </c>
      <c r="AM1360" s="266">
        <v>12.866</v>
      </c>
      <c r="AN1360" s="266">
        <v>13.455</v>
      </c>
      <c r="AO1360" s="266">
        <v>13.87</v>
      </c>
      <c r="AP1360" s="266">
        <v>14.507999999999999</v>
      </c>
      <c r="AQ1360" s="266">
        <v>15.786</v>
      </c>
      <c r="AR1360" s="266">
        <v>17.187999999999999</v>
      </c>
      <c r="AS1360" s="266">
        <v>17.997</v>
      </c>
      <c r="AT1360" s="266">
        <v>18.568000000000001</v>
      </c>
      <c r="AU1360" s="266">
        <v>19.452000000000002</v>
      </c>
      <c r="AV1360" s="266">
        <v>20.050999999999998</v>
      </c>
      <c r="AW1360" s="266">
        <v>21.239000000000001</v>
      </c>
      <c r="AX1360" s="266">
        <v>23.459</v>
      </c>
      <c r="BA1360" s="372">
        <v>1358</v>
      </c>
      <c r="BB1360" s="372">
        <v>-0.33169999999999999</v>
      </c>
      <c r="BC1360" s="372">
        <v>15.453799999999999</v>
      </c>
      <c r="BD1360" s="372">
        <v>0.13597999999999999</v>
      </c>
      <c r="BE1360" s="372">
        <v>10.428000000000001</v>
      </c>
      <c r="BF1360" s="372">
        <v>11.439</v>
      </c>
      <c r="BG1360" s="372">
        <v>12.09</v>
      </c>
      <c r="BH1360" s="372">
        <v>12.455</v>
      </c>
      <c r="BI1360" s="372">
        <v>13.045</v>
      </c>
      <c r="BJ1360" s="372">
        <v>13.465</v>
      </c>
      <c r="BK1360" s="372">
        <v>14.119</v>
      </c>
      <c r="BL1360" s="372">
        <v>15.454000000000001</v>
      </c>
      <c r="BM1360" s="372">
        <v>16.962</v>
      </c>
      <c r="BN1360" s="372">
        <v>17.853000000000002</v>
      </c>
      <c r="BO1360" s="372">
        <v>18.492000000000001</v>
      </c>
      <c r="BP1360" s="372">
        <v>19.497</v>
      </c>
      <c r="BQ1360" s="372">
        <v>20.187999999999999</v>
      </c>
      <c r="BR1360" s="372">
        <v>21.585999999999999</v>
      </c>
      <c r="BS1360" s="372">
        <v>24.297999999999998</v>
      </c>
    </row>
    <row r="1361" spans="1:71" x14ac:dyDescent="0.2">
      <c r="A1361" s="265">
        <f t="shared" si="636"/>
        <v>15.625500000000001</v>
      </c>
      <c r="B1361" s="265">
        <f t="shared" si="637"/>
        <v>14.3185</v>
      </c>
      <c r="C1361" s="265">
        <f t="shared" si="614"/>
        <v>17.081499999999998</v>
      </c>
      <c r="D1361" s="265">
        <f t="shared" si="638"/>
        <v>1359</v>
      </c>
      <c r="E1361" s="373">
        <f t="shared" si="639"/>
        <v>44.648870636550306</v>
      </c>
      <c r="F1361" s="373">
        <f t="shared" si="640"/>
        <v>3.7207392197125255</v>
      </c>
      <c r="G1361" s="373">
        <f t="shared" si="641"/>
        <v>53.648870636550306</v>
      </c>
      <c r="H1361" s="374">
        <f t="shared" si="642"/>
        <v>0.99917162877556465</v>
      </c>
      <c r="I1361" s="374">
        <f t="shared" si="615"/>
        <v>0.98516953193095091</v>
      </c>
      <c r="J1361" s="374">
        <f t="shared" si="616"/>
        <v>0.98642395389048021</v>
      </c>
      <c r="K1361" s="265" cm="1">
        <f t="array" ref="K1361">$G1361^gamma_drug4/($G1361^gamma_drug4+(AGE_50_drug4+9)^gamma_drug4)</f>
        <v>1</v>
      </c>
      <c r="L1361" s="264">
        <f t="shared" si="617"/>
        <v>1359</v>
      </c>
      <c r="M1361" s="264">
        <f t="shared" si="618"/>
        <v>-0.2167</v>
      </c>
      <c r="N1361" s="264">
        <f t="shared" si="619"/>
        <v>15.625450000000001</v>
      </c>
      <c r="O1361" s="264">
        <f t="shared" si="620"/>
        <v>0.13083500000000001</v>
      </c>
      <c r="P1361" s="264">
        <f t="shared" si="621"/>
        <v>10.61</v>
      </c>
      <c r="Q1361" s="264">
        <f t="shared" si="622"/>
        <v>11.640499999999999</v>
      </c>
      <c r="R1361" s="264">
        <f t="shared" si="623"/>
        <v>12.298</v>
      </c>
      <c r="S1361" s="264">
        <f t="shared" si="624"/>
        <v>12.6645</v>
      </c>
      <c r="T1361" s="264">
        <f t="shared" si="625"/>
        <v>13.255000000000001</v>
      </c>
      <c r="U1361" s="264">
        <f t="shared" si="626"/>
        <v>13.672000000000001</v>
      </c>
      <c r="V1361" s="264">
        <f t="shared" si="627"/>
        <v>14.3185</v>
      </c>
      <c r="W1361" s="264">
        <f t="shared" si="628"/>
        <v>15.625500000000001</v>
      </c>
      <c r="X1361" s="264">
        <f t="shared" si="629"/>
        <v>17.081499999999998</v>
      </c>
      <c r="Y1361" s="264">
        <f t="shared" si="630"/>
        <v>17.932000000000002</v>
      </c>
      <c r="Z1361" s="264">
        <f t="shared" si="631"/>
        <v>18.537500000000001</v>
      </c>
      <c r="AA1361" s="264">
        <f t="shared" si="632"/>
        <v>19.482500000000002</v>
      </c>
      <c r="AB1361" s="264">
        <f t="shared" si="633"/>
        <v>20.128</v>
      </c>
      <c r="AC1361" s="264">
        <f t="shared" si="634"/>
        <v>21.421500000000002</v>
      </c>
      <c r="AD1361" s="264">
        <f t="shared" si="635"/>
        <v>23.889000000000003</v>
      </c>
      <c r="AF1361" s="266">
        <v>1359</v>
      </c>
      <c r="AG1361" s="266">
        <v>-0.1016</v>
      </c>
      <c r="AH1361" s="266">
        <v>15.7911</v>
      </c>
      <c r="AI1361" s="266">
        <v>0.12567</v>
      </c>
      <c r="AJ1361" s="266">
        <v>10.789</v>
      </c>
      <c r="AK1361" s="266">
        <v>11.837999999999999</v>
      </c>
      <c r="AL1361" s="266">
        <v>12.502000000000001</v>
      </c>
      <c r="AM1361" s="266">
        <v>12.87</v>
      </c>
      <c r="AN1361" s="266">
        <v>13.46</v>
      </c>
      <c r="AO1361" s="266">
        <v>13.874000000000001</v>
      </c>
      <c r="AP1361" s="266">
        <v>14.513</v>
      </c>
      <c r="AQ1361" s="266">
        <v>15.791</v>
      </c>
      <c r="AR1361" s="266">
        <v>17.193999999999999</v>
      </c>
      <c r="AS1361" s="266">
        <v>18.003</v>
      </c>
      <c r="AT1361" s="266">
        <v>18.574999999999999</v>
      </c>
      <c r="AU1361" s="266">
        <v>19.46</v>
      </c>
      <c r="AV1361" s="266">
        <v>20.059000000000001</v>
      </c>
      <c r="AW1361" s="266">
        <v>21.247</v>
      </c>
      <c r="AX1361" s="266">
        <v>23.469000000000001</v>
      </c>
      <c r="BA1361" s="372">
        <v>1359</v>
      </c>
      <c r="BB1361" s="372">
        <v>-0.33179999999999998</v>
      </c>
      <c r="BC1361" s="372">
        <v>15.4598</v>
      </c>
      <c r="BD1361" s="372">
        <v>0.13600000000000001</v>
      </c>
      <c r="BE1361" s="372">
        <v>10.430999999999999</v>
      </c>
      <c r="BF1361" s="372">
        <v>11.443</v>
      </c>
      <c r="BG1361" s="372">
        <v>12.093999999999999</v>
      </c>
      <c r="BH1361" s="372">
        <v>12.459</v>
      </c>
      <c r="BI1361" s="372">
        <v>13.05</v>
      </c>
      <c r="BJ1361" s="372">
        <v>13.47</v>
      </c>
      <c r="BK1361" s="372">
        <v>14.124000000000001</v>
      </c>
      <c r="BL1361" s="372">
        <v>15.46</v>
      </c>
      <c r="BM1361" s="372">
        <v>16.969000000000001</v>
      </c>
      <c r="BN1361" s="372">
        <v>17.861000000000001</v>
      </c>
      <c r="BO1361" s="372">
        <v>18.5</v>
      </c>
      <c r="BP1361" s="372">
        <v>19.504999999999999</v>
      </c>
      <c r="BQ1361" s="372">
        <v>20.196999999999999</v>
      </c>
      <c r="BR1361" s="372">
        <v>21.596</v>
      </c>
      <c r="BS1361" s="372">
        <v>24.309000000000001</v>
      </c>
    </row>
    <row r="1362" spans="1:71" x14ac:dyDescent="0.2">
      <c r="A1362" s="265">
        <f t="shared" si="636"/>
        <v>15.631499999999999</v>
      </c>
      <c r="B1362" s="265">
        <f t="shared" si="637"/>
        <v>14.323499999999999</v>
      </c>
      <c r="C1362" s="265">
        <f t="shared" si="614"/>
        <v>17.0885</v>
      </c>
      <c r="D1362" s="265">
        <f t="shared" si="638"/>
        <v>1360</v>
      </c>
      <c r="E1362" s="373">
        <f t="shared" si="639"/>
        <v>44.681724845995895</v>
      </c>
      <c r="F1362" s="373">
        <f t="shared" si="640"/>
        <v>3.7234770704996576</v>
      </c>
      <c r="G1362" s="373">
        <f t="shared" si="641"/>
        <v>53.681724845995895</v>
      </c>
      <c r="H1362" s="374">
        <f t="shared" si="642"/>
        <v>0.99917383005232219</v>
      </c>
      <c r="I1362" s="374">
        <f t="shared" si="615"/>
        <v>0.98519652055532536</v>
      </c>
      <c r="J1362" s="374">
        <f t="shared" si="616"/>
        <v>0.98644525349483891</v>
      </c>
      <c r="K1362" s="265" cm="1">
        <f t="array" ref="K1362">$G1362^gamma_drug4/($G1362^gamma_drug4+(AGE_50_drug4+9)^gamma_drug4)</f>
        <v>1</v>
      </c>
      <c r="L1362" s="264">
        <f t="shared" si="617"/>
        <v>1360</v>
      </c>
      <c r="M1362" s="264">
        <f t="shared" si="618"/>
        <v>-0.21675</v>
      </c>
      <c r="N1362" s="264">
        <f t="shared" si="619"/>
        <v>15.6312</v>
      </c>
      <c r="O1362" s="264">
        <f t="shared" si="620"/>
        <v>0.13086</v>
      </c>
      <c r="P1362" s="264">
        <f t="shared" si="621"/>
        <v>10.613499999999998</v>
      </c>
      <c r="Q1362" s="264">
        <f t="shared" si="622"/>
        <v>11.644500000000001</v>
      </c>
      <c r="R1362" s="264">
        <f t="shared" si="623"/>
        <v>12.302</v>
      </c>
      <c r="S1362" s="264">
        <f t="shared" si="624"/>
        <v>12.6685</v>
      </c>
      <c r="T1362" s="264">
        <f t="shared" si="625"/>
        <v>13.259499999999999</v>
      </c>
      <c r="U1362" s="264">
        <f t="shared" si="626"/>
        <v>13.677</v>
      </c>
      <c r="V1362" s="264">
        <f t="shared" si="627"/>
        <v>14.323499999999999</v>
      </c>
      <c r="W1362" s="264">
        <f t="shared" si="628"/>
        <v>15.631499999999999</v>
      </c>
      <c r="X1362" s="264">
        <f t="shared" si="629"/>
        <v>17.0885</v>
      </c>
      <c r="Y1362" s="264">
        <f t="shared" si="630"/>
        <v>17.939</v>
      </c>
      <c r="Z1362" s="264">
        <f t="shared" si="631"/>
        <v>18.545000000000002</v>
      </c>
      <c r="AA1362" s="264">
        <f t="shared" si="632"/>
        <v>19.490499999999997</v>
      </c>
      <c r="AB1362" s="264">
        <f t="shared" si="633"/>
        <v>20.136499999999998</v>
      </c>
      <c r="AC1362" s="264">
        <f t="shared" si="634"/>
        <v>21.431000000000001</v>
      </c>
      <c r="AD1362" s="264">
        <f t="shared" si="635"/>
        <v>23.9</v>
      </c>
      <c r="AF1362" s="266">
        <v>1360</v>
      </c>
      <c r="AG1362" s="266">
        <v>-0.1017</v>
      </c>
      <c r="AH1362" s="266">
        <v>15.7966</v>
      </c>
      <c r="AI1362" s="266">
        <v>0.12569</v>
      </c>
      <c r="AJ1362" s="266">
        <v>10.792999999999999</v>
      </c>
      <c r="AK1362" s="266">
        <v>11.842000000000001</v>
      </c>
      <c r="AL1362" s="266">
        <v>12.506</v>
      </c>
      <c r="AM1362" s="266">
        <v>12.874000000000001</v>
      </c>
      <c r="AN1362" s="266">
        <v>13.464</v>
      </c>
      <c r="AO1362" s="266">
        <v>13.879</v>
      </c>
      <c r="AP1362" s="266">
        <v>14.518000000000001</v>
      </c>
      <c r="AQ1362" s="266">
        <v>15.797000000000001</v>
      </c>
      <c r="AR1362" s="266">
        <v>17.201000000000001</v>
      </c>
      <c r="AS1362" s="266">
        <v>18.010000000000002</v>
      </c>
      <c r="AT1362" s="266">
        <v>18.582000000000001</v>
      </c>
      <c r="AU1362" s="266">
        <v>19.466999999999999</v>
      </c>
      <c r="AV1362" s="266">
        <v>20.067</v>
      </c>
      <c r="AW1362" s="266">
        <v>21.256</v>
      </c>
      <c r="AX1362" s="266">
        <v>23.478999999999999</v>
      </c>
      <c r="BA1362" s="372">
        <v>1360</v>
      </c>
      <c r="BB1362" s="372">
        <v>-0.33179999999999998</v>
      </c>
      <c r="BC1362" s="372">
        <v>15.4658</v>
      </c>
      <c r="BD1362" s="372">
        <v>0.13603000000000001</v>
      </c>
      <c r="BE1362" s="372">
        <v>10.433999999999999</v>
      </c>
      <c r="BF1362" s="372">
        <v>11.446999999999999</v>
      </c>
      <c r="BG1362" s="372">
        <v>12.098000000000001</v>
      </c>
      <c r="BH1362" s="372">
        <v>12.462999999999999</v>
      </c>
      <c r="BI1362" s="372">
        <v>13.055</v>
      </c>
      <c r="BJ1362" s="372">
        <v>13.475</v>
      </c>
      <c r="BK1362" s="372">
        <v>14.129</v>
      </c>
      <c r="BL1362" s="372">
        <v>15.465999999999999</v>
      </c>
      <c r="BM1362" s="372">
        <v>16.975999999999999</v>
      </c>
      <c r="BN1362" s="372">
        <v>17.867999999999999</v>
      </c>
      <c r="BO1362" s="372">
        <v>18.507999999999999</v>
      </c>
      <c r="BP1362" s="372">
        <v>19.513999999999999</v>
      </c>
      <c r="BQ1362" s="372">
        <v>20.206</v>
      </c>
      <c r="BR1362" s="372">
        <v>21.606000000000002</v>
      </c>
      <c r="BS1362" s="372">
        <v>24.321000000000002</v>
      </c>
    </row>
    <row r="1363" spans="1:71" x14ac:dyDescent="0.2">
      <c r="A1363" s="265">
        <f t="shared" si="636"/>
        <v>15.637</v>
      </c>
      <c r="B1363" s="265">
        <f t="shared" si="637"/>
        <v>14.329000000000001</v>
      </c>
      <c r="C1363" s="265">
        <f t="shared" si="614"/>
        <v>17.094999999999999</v>
      </c>
      <c r="D1363" s="265">
        <f t="shared" si="638"/>
        <v>1361</v>
      </c>
      <c r="E1363" s="373">
        <f t="shared" si="639"/>
        <v>44.714579055441476</v>
      </c>
      <c r="F1363" s="373">
        <f t="shared" si="640"/>
        <v>3.7262149212867897</v>
      </c>
      <c r="G1363" s="373">
        <f t="shared" si="641"/>
        <v>53.714579055441476</v>
      </c>
      <c r="H1363" s="374">
        <f t="shared" si="642"/>
        <v>0.99917602414287865</v>
      </c>
      <c r="I1363" s="374">
        <f t="shared" si="615"/>
        <v>0.98522344433409748</v>
      </c>
      <c r="J1363" s="374">
        <f t="shared" si="616"/>
        <v>0.98646650713896122</v>
      </c>
      <c r="K1363" s="265" cm="1">
        <f t="array" ref="K1363">$G1363^gamma_drug4/($G1363^gamma_drug4+(AGE_50_drug4+9)^gamma_drug4)</f>
        <v>1</v>
      </c>
      <c r="L1363" s="264">
        <f t="shared" si="617"/>
        <v>1361</v>
      </c>
      <c r="M1363" s="264">
        <f t="shared" si="618"/>
        <v>-0.21684999999999999</v>
      </c>
      <c r="N1363" s="264">
        <f t="shared" si="619"/>
        <v>15.637</v>
      </c>
      <c r="O1363" s="264">
        <f t="shared" si="620"/>
        <v>0.13088</v>
      </c>
      <c r="P1363" s="264">
        <f t="shared" si="621"/>
        <v>10.617000000000001</v>
      </c>
      <c r="Q1363" s="264">
        <f t="shared" si="622"/>
        <v>11.6485</v>
      </c>
      <c r="R1363" s="264">
        <f t="shared" si="623"/>
        <v>12.3065</v>
      </c>
      <c r="S1363" s="264">
        <f t="shared" si="624"/>
        <v>12.673</v>
      </c>
      <c r="T1363" s="264">
        <f t="shared" si="625"/>
        <v>13.2645</v>
      </c>
      <c r="U1363" s="264">
        <f t="shared" si="626"/>
        <v>13.682</v>
      </c>
      <c r="V1363" s="264">
        <f t="shared" si="627"/>
        <v>14.329000000000001</v>
      </c>
      <c r="W1363" s="264">
        <f t="shared" si="628"/>
        <v>15.637</v>
      </c>
      <c r="X1363" s="264">
        <f t="shared" si="629"/>
        <v>17.094999999999999</v>
      </c>
      <c r="Y1363" s="264">
        <f t="shared" si="630"/>
        <v>17.9465</v>
      </c>
      <c r="Z1363" s="264">
        <f t="shared" si="631"/>
        <v>18.552499999999998</v>
      </c>
      <c r="AA1363" s="264">
        <f t="shared" si="632"/>
        <v>19.499000000000002</v>
      </c>
      <c r="AB1363" s="264">
        <f t="shared" si="633"/>
        <v>20.145000000000003</v>
      </c>
      <c r="AC1363" s="264">
        <f t="shared" si="634"/>
        <v>21.439999999999998</v>
      </c>
      <c r="AD1363" s="264">
        <f t="shared" si="635"/>
        <v>23.911000000000001</v>
      </c>
      <c r="AF1363" s="266">
        <v>1361</v>
      </c>
      <c r="AG1363" s="266">
        <v>-0.1018</v>
      </c>
      <c r="AH1363" s="266">
        <v>15.802099999999999</v>
      </c>
      <c r="AI1363" s="266">
        <v>0.12570000000000001</v>
      </c>
      <c r="AJ1363" s="266">
        <v>10.795999999999999</v>
      </c>
      <c r="AK1363" s="266">
        <v>11.846</v>
      </c>
      <c r="AL1363" s="266">
        <v>12.51</v>
      </c>
      <c r="AM1363" s="266">
        <v>12.878</v>
      </c>
      <c r="AN1363" s="266">
        <v>13.468999999999999</v>
      </c>
      <c r="AO1363" s="266">
        <v>13.884</v>
      </c>
      <c r="AP1363" s="266">
        <v>14.523</v>
      </c>
      <c r="AQ1363" s="266">
        <v>15.802</v>
      </c>
      <c r="AR1363" s="266">
        <v>17.207000000000001</v>
      </c>
      <c r="AS1363" s="266">
        <v>18.016999999999999</v>
      </c>
      <c r="AT1363" s="266">
        <v>18.588999999999999</v>
      </c>
      <c r="AU1363" s="266">
        <v>19.475000000000001</v>
      </c>
      <c r="AV1363" s="266">
        <v>20.074000000000002</v>
      </c>
      <c r="AW1363" s="266">
        <v>21.263999999999999</v>
      </c>
      <c r="AX1363" s="266">
        <v>23.488</v>
      </c>
      <c r="BA1363" s="372">
        <v>1361</v>
      </c>
      <c r="BB1363" s="372">
        <v>-0.33189999999999997</v>
      </c>
      <c r="BC1363" s="372">
        <v>15.4719</v>
      </c>
      <c r="BD1363" s="372">
        <v>0.13605999999999999</v>
      </c>
      <c r="BE1363" s="372">
        <v>10.438000000000001</v>
      </c>
      <c r="BF1363" s="372">
        <v>11.451000000000001</v>
      </c>
      <c r="BG1363" s="372">
        <v>12.103</v>
      </c>
      <c r="BH1363" s="372">
        <v>12.468</v>
      </c>
      <c r="BI1363" s="372">
        <v>13.06</v>
      </c>
      <c r="BJ1363" s="372">
        <v>13.48</v>
      </c>
      <c r="BK1363" s="372">
        <v>14.135</v>
      </c>
      <c r="BL1363" s="372">
        <v>15.472</v>
      </c>
      <c r="BM1363" s="372">
        <v>16.983000000000001</v>
      </c>
      <c r="BN1363" s="372">
        <v>17.876000000000001</v>
      </c>
      <c r="BO1363" s="372">
        <v>18.515999999999998</v>
      </c>
      <c r="BP1363" s="372">
        <v>19.523</v>
      </c>
      <c r="BQ1363" s="372">
        <v>20.216000000000001</v>
      </c>
      <c r="BR1363" s="372">
        <v>21.616</v>
      </c>
      <c r="BS1363" s="372">
        <v>24.334</v>
      </c>
    </row>
    <row r="1364" spans="1:71" x14ac:dyDescent="0.2">
      <c r="A1364" s="265">
        <f t="shared" si="636"/>
        <v>15.643000000000001</v>
      </c>
      <c r="B1364" s="265">
        <f t="shared" si="637"/>
        <v>14.334</v>
      </c>
      <c r="C1364" s="265">
        <f t="shared" si="614"/>
        <v>17.101500000000001</v>
      </c>
      <c r="D1364" s="265">
        <f t="shared" si="638"/>
        <v>1362</v>
      </c>
      <c r="E1364" s="373">
        <f t="shared" si="639"/>
        <v>44.747433264887064</v>
      </c>
      <c r="F1364" s="373">
        <f t="shared" si="640"/>
        <v>3.7289527720739222</v>
      </c>
      <c r="G1364" s="373">
        <f t="shared" si="641"/>
        <v>53.747433264887064</v>
      </c>
      <c r="H1364" s="374">
        <f t="shared" si="642"/>
        <v>0.99917821107504201</v>
      </c>
      <c r="I1364" s="374">
        <f t="shared" si="615"/>
        <v>0.98525030345991993</v>
      </c>
      <c r="J1364" s="374">
        <f t="shared" si="616"/>
        <v>0.98648771494860676</v>
      </c>
      <c r="K1364" s="265" cm="1">
        <f t="array" ref="K1364">$G1364^gamma_drug4/($G1364^gamma_drug4+(AGE_50_drug4+9)^gamma_drug4)</f>
        <v>1</v>
      </c>
      <c r="L1364" s="264">
        <f t="shared" si="617"/>
        <v>1362</v>
      </c>
      <c r="M1364" s="264">
        <f t="shared" si="618"/>
        <v>-0.21689999999999998</v>
      </c>
      <c r="N1364" s="264">
        <f t="shared" si="619"/>
        <v>15.642749999999999</v>
      </c>
      <c r="O1364" s="264">
        <f t="shared" si="620"/>
        <v>0.13090499999999999</v>
      </c>
      <c r="P1364" s="264">
        <f t="shared" si="621"/>
        <v>10.620000000000001</v>
      </c>
      <c r="Q1364" s="264">
        <f t="shared" si="622"/>
        <v>11.652000000000001</v>
      </c>
      <c r="R1364" s="264">
        <f t="shared" si="623"/>
        <v>12.310499999999999</v>
      </c>
      <c r="S1364" s="264">
        <f t="shared" si="624"/>
        <v>12.677</v>
      </c>
      <c r="T1364" s="264">
        <f t="shared" si="625"/>
        <v>13.2685</v>
      </c>
      <c r="U1364" s="264">
        <f t="shared" si="626"/>
        <v>13.686499999999999</v>
      </c>
      <c r="V1364" s="264">
        <f t="shared" si="627"/>
        <v>14.334</v>
      </c>
      <c r="W1364" s="264">
        <f t="shared" si="628"/>
        <v>15.643000000000001</v>
      </c>
      <c r="X1364" s="264">
        <f t="shared" si="629"/>
        <v>17.101500000000001</v>
      </c>
      <c r="Y1364" s="264">
        <f t="shared" si="630"/>
        <v>17.952999999999999</v>
      </c>
      <c r="Z1364" s="264">
        <f t="shared" si="631"/>
        <v>18.560000000000002</v>
      </c>
      <c r="AA1364" s="264">
        <f t="shared" si="632"/>
        <v>19.506499999999999</v>
      </c>
      <c r="AB1364" s="264">
        <f t="shared" si="633"/>
        <v>20.153500000000001</v>
      </c>
      <c r="AC1364" s="264">
        <f t="shared" si="634"/>
        <v>21.448999999999998</v>
      </c>
      <c r="AD1364" s="264">
        <f t="shared" si="635"/>
        <v>23.922000000000001</v>
      </c>
      <c r="AF1364" s="266">
        <v>1362</v>
      </c>
      <c r="AG1364" s="266">
        <v>-0.1019</v>
      </c>
      <c r="AH1364" s="266">
        <v>15.807600000000001</v>
      </c>
      <c r="AI1364" s="266">
        <v>0.12572</v>
      </c>
      <c r="AJ1364" s="266">
        <v>10.798999999999999</v>
      </c>
      <c r="AK1364" s="266">
        <v>11.85</v>
      </c>
      <c r="AL1364" s="266">
        <v>12.513999999999999</v>
      </c>
      <c r="AM1364" s="266">
        <v>12.882</v>
      </c>
      <c r="AN1364" s="266">
        <v>13.473000000000001</v>
      </c>
      <c r="AO1364" s="266">
        <v>13.888</v>
      </c>
      <c r="AP1364" s="266">
        <v>14.528</v>
      </c>
      <c r="AQ1364" s="266">
        <v>15.808</v>
      </c>
      <c r="AR1364" s="266">
        <v>17.213000000000001</v>
      </c>
      <c r="AS1364" s="266">
        <v>18.023</v>
      </c>
      <c r="AT1364" s="266">
        <v>18.596</v>
      </c>
      <c r="AU1364" s="266">
        <v>19.481999999999999</v>
      </c>
      <c r="AV1364" s="266">
        <v>20.082000000000001</v>
      </c>
      <c r="AW1364" s="266">
        <v>21.271999999999998</v>
      </c>
      <c r="AX1364" s="266">
        <v>23.498000000000001</v>
      </c>
      <c r="BA1364" s="372">
        <v>1362</v>
      </c>
      <c r="BB1364" s="372">
        <v>-0.33189999999999997</v>
      </c>
      <c r="BC1364" s="372">
        <v>15.4779</v>
      </c>
      <c r="BD1364" s="372">
        <v>0.13608999999999999</v>
      </c>
      <c r="BE1364" s="372">
        <v>10.441000000000001</v>
      </c>
      <c r="BF1364" s="372">
        <v>11.454000000000001</v>
      </c>
      <c r="BG1364" s="372">
        <v>12.106999999999999</v>
      </c>
      <c r="BH1364" s="372">
        <v>12.472</v>
      </c>
      <c r="BI1364" s="372">
        <v>13.064</v>
      </c>
      <c r="BJ1364" s="372">
        <v>13.484999999999999</v>
      </c>
      <c r="BK1364" s="372">
        <v>14.14</v>
      </c>
      <c r="BL1364" s="372">
        <v>15.478</v>
      </c>
      <c r="BM1364" s="372">
        <v>16.989999999999998</v>
      </c>
      <c r="BN1364" s="372">
        <v>17.882999999999999</v>
      </c>
      <c r="BO1364" s="372">
        <v>18.524000000000001</v>
      </c>
      <c r="BP1364" s="372">
        <v>19.530999999999999</v>
      </c>
      <c r="BQ1364" s="372">
        <v>20.225000000000001</v>
      </c>
      <c r="BR1364" s="372">
        <v>21.626000000000001</v>
      </c>
      <c r="BS1364" s="372">
        <v>24.346</v>
      </c>
    </row>
    <row r="1365" spans="1:71" x14ac:dyDescent="0.2">
      <c r="A1365" s="265">
        <f t="shared" si="636"/>
        <v>15.6485</v>
      </c>
      <c r="B1365" s="265">
        <f t="shared" si="637"/>
        <v>14.3385</v>
      </c>
      <c r="C1365" s="265">
        <f t="shared" si="614"/>
        <v>17.108000000000001</v>
      </c>
      <c r="D1365" s="265">
        <f t="shared" si="638"/>
        <v>1363</v>
      </c>
      <c r="E1365" s="373">
        <f t="shared" si="639"/>
        <v>44.780287474332646</v>
      </c>
      <c r="F1365" s="373">
        <f t="shared" si="640"/>
        <v>3.7316906228610542</v>
      </c>
      <c r="G1365" s="373">
        <f t="shared" si="641"/>
        <v>53.780287474332646</v>
      </c>
      <c r="H1365" s="374">
        <f t="shared" si="642"/>
        <v>0.99918039087649613</v>
      </c>
      <c r="I1365" s="374">
        <f t="shared" si="615"/>
        <v>0.98527709812476705</v>
      </c>
      <c r="J1365" s="374">
        <f t="shared" si="616"/>
        <v>0.98650887704911983</v>
      </c>
      <c r="K1365" s="265" cm="1">
        <f t="array" ref="K1365">$G1365^gamma_drug4/($G1365^gamma_drug4+(AGE_50_drug4+9)^gamma_drug4)</f>
        <v>1</v>
      </c>
      <c r="L1365" s="264">
        <f t="shared" si="617"/>
        <v>1363</v>
      </c>
      <c r="M1365" s="264">
        <f t="shared" si="618"/>
        <v>-0.217</v>
      </c>
      <c r="N1365" s="264">
        <f t="shared" si="619"/>
        <v>15.64845</v>
      </c>
      <c r="O1365" s="264">
        <f t="shared" si="620"/>
        <v>0.13092999999999999</v>
      </c>
      <c r="P1365" s="264">
        <f t="shared" si="621"/>
        <v>10.623000000000001</v>
      </c>
      <c r="Q1365" s="264">
        <f t="shared" si="622"/>
        <v>11.6555</v>
      </c>
      <c r="R1365" s="264">
        <f t="shared" si="623"/>
        <v>12.314500000000001</v>
      </c>
      <c r="S1365" s="264">
        <f t="shared" si="624"/>
        <v>12.681000000000001</v>
      </c>
      <c r="T1365" s="264">
        <f t="shared" si="625"/>
        <v>13.273</v>
      </c>
      <c r="U1365" s="264">
        <f t="shared" si="626"/>
        <v>13.691500000000001</v>
      </c>
      <c r="V1365" s="264">
        <f t="shared" si="627"/>
        <v>14.3385</v>
      </c>
      <c r="W1365" s="264">
        <f t="shared" si="628"/>
        <v>15.6485</v>
      </c>
      <c r="X1365" s="264">
        <f t="shared" si="629"/>
        <v>17.108000000000001</v>
      </c>
      <c r="Y1365" s="264">
        <f t="shared" si="630"/>
        <v>17.9605</v>
      </c>
      <c r="Z1365" s="264">
        <f t="shared" si="631"/>
        <v>18.567500000000003</v>
      </c>
      <c r="AA1365" s="264">
        <f t="shared" si="632"/>
        <v>19.514499999999998</v>
      </c>
      <c r="AB1365" s="264">
        <f t="shared" si="633"/>
        <v>20.161999999999999</v>
      </c>
      <c r="AC1365" s="264">
        <f t="shared" si="634"/>
        <v>21.458500000000001</v>
      </c>
      <c r="AD1365" s="264">
        <f t="shared" si="635"/>
        <v>23.932500000000001</v>
      </c>
      <c r="AF1365" s="266">
        <v>1363</v>
      </c>
      <c r="AG1365" s="266">
        <v>-0.10199999999999999</v>
      </c>
      <c r="AH1365" s="266">
        <v>15.813000000000001</v>
      </c>
      <c r="AI1365" s="266">
        <v>0.12573999999999999</v>
      </c>
      <c r="AJ1365" s="266">
        <v>10.802</v>
      </c>
      <c r="AK1365" s="266">
        <v>11.853</v>
      </c>
      <c r="AL1365" s="266">
        <v>12.518000000000001</v>
      </c>
      <c r="AM1365" s="266">
        <v>12.885999999999999</v>
      </c>
      <c r="AN1365" s="266">
        <v>13.477</v>
      </c>
      <c r="AO1365" s="266">
        <v>13.893000000000001</v>
      </c>
      <c r="AP1365" s="266">
        <v>14.532</v>
      </c>
      <c r="AQ1365" s="266">
        <v>15.813000000000001</v>
      </c>
      <c r="AR1365" s="266">
        <v>17.219000000000001</v>
      </c>
      <c r="AS1365" s="266">
        <v>18.03</v>
      </c>
      <c r="AT1365" s="266">
        <v>18.603000000000002</v>
      </c>
      <c r="AU1365" s="266">
        <v>19.489000000000001</v>
      </c>
      <c r="AV1365" s="266">
        <v>20.09</v>
      </c>
      <c r="AW1365" s="266">
        <v>21.280999999999999</v>
      </c>
      <c r="AX1365" s="266">
        <v>23.507000000000001</v>
      </c>
      <c r="BA1365" s="372">
        <v>1363</v>
      </c>
      <c r="BB1365" s="372">
        <v>-0.33200000000000002</v>
      </c>
      <c r="BC1365" s="372">
        <v>15.4839</v>
      </c>
      <c r="BD1365" s="372">
        <v>0.13611999999999999</v>
      </c>
      <c r="BE1365" s="372">
        <v>10.444000000000001</v>
      </c>
      <c r="BF1365" s="372">
        <v>11.458</v>
      </c>
      <c r="BG1365" s="372">
        <v>12.111000000000001</v>
      </c>
      <c r="BH1365" s="372">
        <v>12.476000000000001</v>
      </c>
      <c r="BI1365" s="372">
        <v>13.069000000000001</v>
      </c>
      <c r="BJ1365" s="372">
        <v>13.49</v>
      </c>
      <c r="BK1365" s="372">
        <v>14.145</v>
      </c>
      <c r="BL1365" s="372">
        <v>15.484</v>
      </c>
      <c r="BM1365" s="372">
        <v>16.997</v>
      </c>
      <c r="BN1365" s="372">
        <v>17.890999999999998</v>
      </c>
      <c r="BO1365" s="372">
        <v>18.532</v>
      </c>
      <c r="BP1365" s="372">
        <v>19.54</v>
      </c>
      <c r="BQ1365" s="372">
        <v>20.234000000000002</v>
      </c>
      <c r="BR1365" s="372">
        <v>21.635999999999999</v>
      </c>
      <c r="BS1365" s="372">
        <v>24.358000000000001</v>
      </c>
    </row>
    <row r="1366" spans="1:71" x14ac:dyDescent="0.2">
      <c r="A1366" s="265">
        <f t="shared" si="636"/>
        <v>15.654500000000001</v>
      </c>
      <c r="B1366" s="265">
        <f t="shared" si="637"/>
        <v>14.343500000000001</v>
      </c>
      <c r="C1366" s="265">
        <f t="shared" si="614"/>
        <v>17.1145</v>
      </c>
      <c r="D1366" s="265">
        <f t="shared" si="638"/>
        <v>1364</v>
      </c>
      <c r="E1366" s="373">
        <f t="shared" si="639"/>
        <v>44.813141683778234</v>
      </c>
      <c r="F1366" s="373">
        <f t="shared" si="640"/>
        <v>3.7344284736481863</v>
      </c>
      <c r="G1366" s="373">
        <f t="shared" si="641"/>
        <v>53.813141683778234</v>
      </c>
      <c r="H1366" s="374">
        <f t="shared" si="642"/>
        <v>0.99918256357480117</v>
      </c>
      <c r="I1366" s="374">
        <f t="shared" si="615"/>
        <v>0.98530382851993759</v>
      </c>
      <c r="J1366" s="374">
        <f t="shared" si="616"/>
        <v>0.98652999356543103</v>
      </c>
      <c r="K1366" s="265" cm="1">
        <f t="array" ref="K1366">$G1366^gamma_drug4/($G1366^gamma_drug4+(AGE_50_drug4+9)^gamma_drug4)</f>
        <v>1</v>
      </c>
      <c r="L1366" s="264">
        <f t="shared" si="617"/>
        <v>1364</v>
      </c>
      <c r="M1366" s="264">
        <f t="shared" si="618"/>
        <v>-0.21710000000000002</v>
      </c>
      <c r="N1366" s="264">
        <f t="shared" si="619"/>
        <v>15.654199999999999</v>
      </c>
      <c r="O1366" s="264">
        <f t="shared" si="620"/>
        <v>0.13095000000000001</v>
      </c>
      <c r="P1366" s="264">
        <f t="shared" si="621"/>
        <v>10.626999999999999</v>
      </c>
      <c r="Q1366" s="264">
        <f t="shared" si="622"/>
        <v>11.6595</v>
      </c>
      <c r="R1366" s="264">
        <f t="shared" si="623"/>
        <v>12.3185</v>
      </c>
      <c r="S1366" s="264">
        <f t="shared" si="624"/>
        <v>12.685500000000001</v>
      </c>
      <c r="T1366" s="264">
        <f t="shared" si="625"/>
        <v>13.2775</v>
      </c>
      <c r="U1366" s="264">
        <f t="shared" si="626"/>
        <v>13.696</v>
      </c>
      <c r="V1366" s="264">
        <f t="shared" si="627"/>
        <v>14.343500000000001</v>
      </c>
      <c r="W1366" s="264">
        <f t="shared" si="628"/>
        <v>15.654500000000001</v>
      </c>
      <c r="X1366" s="264">
        <f t="shared" si="629"/>
        <v>17.1145</v>
      </c>
      <c r="Y1366" s="264">
        <f t="shared" si="630"/>
        <v>17.967500000000001</v>
      </c>
      <c r="Z1366" s="264">
        <f t="shared" si="631"/>
        <v>18.574999999999999</v>
      </c>
      <c r="AA1366" s="264">
        <f t="shared" si="632"/>
        <v>19.522500000000001</v>
      </c>
      <c r="AB1366" s="264">
        <f t="shared" si="633"/>
        <v>20.170000000000002</v>
      </c>
      <c r="AC1366" s="264">
        <f t="shared" si="634"/>
        <v>21.467500000000001</v>
      </c>
      <c r="AD1366" s="264">
        <f t="shared" si="635"/>
        <v>23.942999999999998</v>
      </c>
      <c r="AF1366" s="266">
        <v>1364</v>
      </c>
      <c r="AG1366" s="266">
        <v>-0.1022</v>
      </c>
      <c r="AH1366" s="266">
        <v>15.8185</v>
      </c>
      <c r="AI1366" s="266">
        <v>0.12576000000000001</v>
      </c>
      <c r="AJ1366" s="266">
        <v>10.805999999999999</v>
      </c>
      <c r="AK1366" s="266">
        <v>11.856999999999999</v>
      </c>
      <c r="AL1366" s="266">
        <v>12.522</v>
      </c>
      <c r="AM1366" s="266">
        <v>12.89</v>
      </c>
      <c r="AN1366" s="266">
        <v>13.481999999999999</v>
      </c>
      <c r="AO1366" s="266">
        <v>13.897</v>
      </c>
      <c r="AP1366" s="266">
        <v>14.537000000000001</v>
      </c>
      <c r="AQ1366" s="266">
        <v>15.819000000000001</v>
      </c>
      <c r="AR1366" s="266">
        <v>17.225000000000001</v>
      </c>
      <c r="AS1366" s="266">
        <v>18.036999999999999</v>
      </c>
      <c r="AT1366" s="266">
        <v>18.61</v>
      </c>
      <c r="AU1366" s="266">
        <v>19.497</v>
      </c>
      <c r="AV1366" s="266">
        <v>20.097999999999999</v>
      </c>
      <c r="AW1366" s="266">
        <v>21.289000000000001</v>
      </c>
      <c r="AX1366" s="266">
        <v>23.516999999999999</v>
      </c>
      <c r="BA1366" s="372">
        <v>1364</v>
      </c>
      <c r="BB1366" s="372">
        <v>-0.33200000000000002</v>
      </c>
      <c r="BC1366" s="372">
        <v>15.4899</v>
      </c>
      <c r="BD1366" s="372">
        <v>0.13614000000000001</v>
      </c>
      <c r="BE1366" s="372">
        <v>10.448</v>
      </c>
      <c r="BF1366" s="372">
        <v>11.462</v>
      </c>
      <c r="BG1366" s="372">
        <v>12.115</v>
      </c>
      <c r="BH1366" s="372">
        <v>12.481</v>
      </c>
      <c r="BI1366" s="372">
        <v>13.073</v>
      </c>
      <c r="BJ1366" s="372">
        <v>13.494999999999999</v>
      </c>
      <c r="BK1366" s="372">
        <v>14.15</v>
      </c>
      <c r="BL1366" s="372">
        <v>15.49</v>
      </c>
      <c r="BM1366" s="372">
        <v>17.004000000000001</v>
      </c>
      <c r="BN1366" s="372">
        <v>17.898</v>
      </c>
      <c r="BO1366" s="372">
        <v>18.54</v>
      </c>
      <c r="BP1366" s="372">
        <v>19.547999999999998</v>
      </c>
      <c r="BQ1366" s="372">
        <v>20.242000000000001</v>
      </c>
      <c r="BR1366" s="372">
        <v>21.646000000000001</v>
      </c>
      <c r="BS1366" s="372">
        <v>24.369</v>
      </c>
    </row>
    <row r="1367" spans="1:71" x14ac:dyDescent="0.2">
      <c r="A1367" s="265">
        <f t="shared" si="636"/>
        <v>15.66</v>
      </c>
      <c r="B1367" s="265">
        <f t="shared" si="637"/>
        <v>14.3485</v>
      </c>
      <c r="C1367" s="265">
        <f t="shared" si="614"/>
        <v>17.121000000000002</v>
      </c>
      <c r="D1367" s="265">
        <f t="shared" si="638"/>
        <v>1365</v>
      </c>
      <c r="E1367" s="373">
        <f t="shared" si="639"/>
        <v>44.845995893223822</v>
      </c>
      <c r="F1367" s="373">
        <f t="shared" si="640"/>
        <v>3.7371663244353184</v>
      </c>
      <c r="G1367" s="373">
        <f t="shared" si="641"/>
        <v>53.845995893223822</v>
      </c>
      <c r="H1367" s="374">
        <f t="shared" si="642"/>
        <v>0.99918472919739398</v>
      </c>
      <c r="I1367" s="374">
        <f t="shared" si="615"/>
        <v>0.98533049483605728</v>
      </c>
      <c r="J1367" s="374">
        <f t="shared" si="616"/>
        <v>0.98655106462205866</v>
      </c>
      <c r="K1367" s="265" cm="1">
        <f t="array" ref="K1367">$G1367^gamma_drug4/($G1367^gamma_drug4+(AGE_50_drug4+9)^gamma_drug4)</f>
        <v>1</v>
      </c>
      <c r="L1367" s="264">
        <f t="shared" si="617"/>
        <v>1365</v>
      </c>
      <c r="M1367" s="264">
        <f t="shared" si="618"/>
        <v>-0.21715000000000001</v>
      </c>
      <c r="N1367" s="264">
        <f t="shared" si="619"/>
        <v>15.65995</v>
      </c>
      <c r="O1367" s="264">
        <f t="shared" si="620"/>
        <v>0.13097500000000001</v>
      </c>
      <c r="P1367" s="264">
        <f t="shared" si="621"/>
        <v>10.629999999999999</v>
      </c>
      <c r="Q1367" s="264">
        <f t="shared" si="622"/>
        <v>11.663499999999999</v>
      </c>
      <c r="R1367" s="264">
        <f t="shared" si="623"/>
        <v>12.3225</v>
      </c>
      <c r="S1367" s="264">
        <f t="shared" si="624"/>
        <v>12.689499999999999</v>
      </c>
      <c r="T1367" s="264">
        <f t="shared" si="625"/>
        <v>13.282</v>
      </c>
      <c r="U1367" s="264">
        <f t="shared" si="626"/>
        <v>13.7005</v>
      </c>
      <c r="V1367" s="264">
        <f t="shared" si="627"/>
        <v>14.3485</v>
      </c>
      <c r="W1367" s="264">
        <f t="shared" si="628"/>
        <v>15.66</v>
      </c>
      <c r="X1367" s="264">
        <f t="shared" si="629"/>
        <v>17.121000000000002</v>
      </c>
      <c r="Y1367" s="264">
        <f t="shared" si="630"/>
        <v>17.974499999999999</v>
      </c>
      <c r="Z1367" s="264">
        <f t="shared" si="631"/>
        <v>18.5825</v>
      </c>
      <c r="AA1367" s="264">
        <f t="shared" si="632"/>
        <v>19.5305</v>
      </c>
      <c r="AB1367" s="264">
        <f t="shared" si="633"/>
        <v>20.179000000000002</v>
      </c>
      <c r="AC1367" s="264">
        <f t="shared" si="634"/>
        <v>21.476999999999997</v>
      </c>
      <c r="AD1367" s="264">
        <f t="shared" si="635"/>
        <v>23.954500000000003</v>
      </c>
      <c r="AF1367" s="266">
        <v>1365</v>
      </c>
      <c r="AG1367" s="266">
        <v>-0.1023</v>
      </c>
      <c r="AH1367" s="266">
        <v>15.824</v>
      </c>
      <c r="AI1367" s="266">
        <v>0.12578</v>
      </c>
      <c r="AJ1367" s="266">
        <v>10.808999999999999</v>
      </c>
      <c r="AK1367" s="266">
        <v>11.861000000000001</v>
      </c>
      <c r="AL1367" s="266">
        <v>12.526</v>
      </c>
      <c r="AM1367" s="266">
        <v>12.894</v>
      </c>
      <c r="AN1367" s="266">
        <v>13.486000000000001</v>
      </c>
      <c r="AO1367" s="266">
        <v>13.901999999999999</v>
      </c>
      <c r="AP1367" s="266">
        <v>14.542</v>
      </c>
      <c r="AQ1367" s="266">
        <v>15.824</v>
      </c>
      <c r="AR1367" s="266">
        <v>17.231000000000002</v>
      </c>
      <c r="AS1367" s="266">
        <v>18.042999999999999</v>
      </c>
      <c r="AT1367" s="266">
        <v>18.617000000000001</v>
      </c>
      <c r="AU1367" s="266">
        <v>19.504000000000001</v>
      </c>
      <c r="AV1367" s="266">
        <v>20.106000000000002</v>
      </c>
      <c r="AW1367" s="266">
        <v>21.297999999999998</v>
      </c>
      <c r="AX1367" s="266">
        <v>23.527000000000001</v>
      </c>
      <c r="BA1367" s="372">
        <v>1365</v>
      </c>
      <c r="BB1367" s="372">
        <v>-0.33200000000000002</v>
      </c>
      <c r="BC1367" s="372">
        <v>15.495900000000001</v>
      </c>
      <c r="BD1367" s="372">
        <v>0.13617000000000001</v>
      </c>
      <c r="BE1367" s="372">
        <v>10.451000000000001</v>
      </c>
      <c r="BF1367" s="372">
        <v>11.465999999999999</v>
      </c>
      <c r="BG1367" s="372">
        <v>12.119</v>
      </c>
      <c r="BH1367" s="372">
        <v>12.484999999999999</v>
      </c>
      <c r="BI1367" s="372">
        <v>13.077999999999999</v>
      </c>
      <c r="BJ1367" s="372">
        <v>13.499000000000001</v>
      </c>
      <c r="BK1367" s="372">
        <v>14.154999999999999</v>
      </c>
      <c r="BL1367" s="372">
        <v>15.496</v>
      </c>
      <c r="BM1367" s="372">
        <v>17.010999999999999</v>
      </c>
      <c r="BN1367" s="372">
        <v>17.905999999999999</v>
      </c>
      <c r="BO1367" s="372">
        <v>18.547999999999998</v>
      </c>
      <c r="BP1367" s="372">
        <v>19.556999999999999</v>
      </c>
      <c r="BQ1367" s="372">
        <v>20.251999999999999</v>
      </c>
      <c r="BR1367" s="372">
        <v>21.655999999999999</v>
      </c>
      <c r="BS1367" s="372">
        <v>24.382000000000001</v>
      </c>
    </row>
    <row r="1368" spans="1:71" x14ac:dyDescent="0.2">
      <c r="A1368" s="265">
        <f t="shared" si="636"/>
        <v>15.666</v>
      </c>
      <c r="B1368" s="265">
        <f t="shared" si="637"/>
        <v>14.353999999999999</v>
      </c>
      <c r="C1368" s="265">
        <f t="shared" si="614"/>
        <v>17.128</v>
      </c>
      <c r="D1368" s="265">
        <f t="shared" si="638"/>
        <v>1366</v>
      </c>
      <c r="E1368" s="373">
        <f t="shared" si="639"/>
        <v>44.878850102669404</v>
      </c>
      <c r="F1368" s="373">
        <f t="shared" si="640"/>
        <v>3.7399041752224504</v>
      </c>
      <c r="G1368" s="373">
        <f t="shared" si="641"/>
        <v>53.878850102669404</v>
      </c>
      <c r="H1368" s="374">
        <f t="shared" si="642"/>
        <v>0.99918688777158915</v>
      </c>
      <c r="I1368" s="374">
        <f t="shared" si="615"/>
        <v>0.98535709726308174</v>
      </c>
      <c r="J1368" s="374">
        <f t="shared" si="616"/>
        <v>0.98657209034311077</v>
      </c>
      <c r="K1368" s="265" cm="1">
        <f t="array" ref="K1368">$G1368^gamma_drug4/($G1368^gamma_drug4+(AGE_50_drug4+9)^gamma_drug4)</f>
        <v>1</v>
      </c>
      <c r="L1368" s="264">
        <f t="shared" si="617"/>
        <v>1366</v>
      </c>
      <c r="M1368" s="264">
        <f t="shared" si="618"/>
        <v>-0.21725</v>
      </c>
      <c r="N1368" s="264">
        <f t="shared" si="619"/>
        <v>15.665699999999999</v>
      </c>
      <c r="O1368" s="264">
        <f t="shared" si="620"/>
        <v>0.13100000000000001</v>
      </c>
      <c r="P1368" s="264">
        <f t="shared" si="621"/>
        <v>10.632999999999999</v>
      </c>
      <c r="Q1368" s="264">
        <f t="shared" si="622"/>
        <v>11.667000000000002</v>
      </c>
      <c r="R1368" s="264">
        <f t="shared" si="623"/>
        <v>12.326499999999999</v>
      </c>
      <c r="S1368" s="264">
        <f t="shared" si="624"/>
        <v>12.693999999999999</v>
      </c>
      <c r="T1368" s="264">
        <f t="shared" si="625"/>
        <v>13.2865</v>
      </c>
      <c r="U1368" s="264">
        <f t="shared" si="626"/>
        <v>13.705</v>
      </c>
      <c r="V1368" s="264">
        <f t="shared" si="627"/>
        <v>14.353999999999999</v>
      </c>
      <c r="W1368" s="264">
        <f t="shared" si="628"/>
        <v>15.666</v>
      </c>
      <c r="X1368" s="264">
        <f t="shared" si="629"/>
        <v>17.128</v>
      </c>
      <c r="Y1368" s="264">
        <f t="shared" si="630"/>
        <v>17.9815</v>
      </c>
      <c r="Z1368" s="264">
        <f t="shared" si="631"/>
        <v>18.59</v>
      </c>
      <c r="AA1368" s="264">
        <f t="shared" si="632"/>
        <v>19.538499999999999</v>
      </c>
      <c r="AB1368" s="264">
        <f t="shared" si="633"/>
        <v>20.1875</v>
      </c>
      <c r="AC1368" s="264">
        <f t="shared" si="634"/>
        <v>21.486000000000001</v>
      </c>
      <c r="AD1368" s="264">
        <f t="shared" si="635"/>
        <v>23.965499999999999</v>
      </c>
      <c r="AF1368" s="266">
        <v>1366</v>
      </c>
      <c r="AG1368" s="266">
        <v>-0.1024</v>
      </c>
      <c r="AH1368" s="266">
        <v>15.829499999999999</v>
      </c>
      <c r="AI1368" s="266">
        <v>0.1258</v>
      </c>
      <c r="AJ1368" s="266">
        <v>10.811999999999999</v>
      </c>
      <c r="AK1368" s="266">
        <v>11.864000000000001</v>
      </c>
      <c r="AL1368" s="266">
        <v>12.53</v>
      </c>
      <c r="AM1368" s="266">
        <v>12.898999999999999</v>
      </c>
      <c r="AN1368" s="266">
        <v>13.49</v>
      </c>
      <c r="AO1368" s="266">
        <v>13.906000000000001</v>
      </c>
      <c r="AP1368" s="266">
        <v>14.547000000000001</v>
      </c>
      <c r="AQ1368" s="266">
        <v>15.83</v>
      </c>
      <c r="AR1368" s="266">
        <v>17.238</v>
      </c>
      <c r="AS1368" s="266">
        <v>18.05</v>
      </c>
      <c r="AT1368" s="266">
        <v>18.623999999999999</v>
      </c>
      <c r="AU1368" s="266">
        <v>19.512</v>
      </c>
      <c r="AV1368" s="266">
        <v>20.114000000000001</v>
      </c>
      <c r="AW1368" s="266">
        <v>21.306000000000001</v>
      </c>
      <c r="AX1368" s="266">
        <v>23.536999999999999</v>
      </c>
      <c r="BA1368" s="372">
        <v>1366</v>
      </c>
      <c r="BB1368" s="372">
        <v>-0.33210000000000001</v>
      </c>
      <c r="BC1368" s="372">
        <v>15.501899999999999</v>
      </c>
      <c r="BD1368" s="372">
        <v>0.13619999999999999</v>
      </c>
      <c r="BE1368" s="372">
        <v>10.454000000000001</v>
      </c>
      <c r="BF1368" s="372">
        <v>11.47</v>
      </c>
      <c r="BG1368" s="372">
        <v>12.122999999999999</v>
      </c>
      <c r="BH1368" s="372">
        <v>12.489000000000001</v>
      </c>
      <c r="BI1368" s="372">
        <v>13.083</v>
      </c>
      <c r="BJ1368" s="372">
        <v>13.504</v>
      </c>
      <c r="BK1368" s="372">
        <v>14.161</v>
      </c>
      <c r="BL1368" s="372">
        <v>15.502000000000001</v>
      </c>
      <c r="BM1368" s="372">
        <v>17.018000000000001</v>
      </c>
      <c r="BN1368" s="372">
        <v>17.913</v>
      </c>
      <c r="BO1368" s="372">
        <v>18.556000000000001</v>
      </c>
      <c r="BP1368" s="372">
        <v>19.565000000000001</v>
      </c>
      <c r="BQ1368" s="372">
        <v>20.260999999999999</v>
      </c>
      <c r="BR1368" s="372">
        <v>21.666</v>
      </c>
      <c r="BS1368" s="372">
        <v>24.393999999999998</v>
      </c>
    </row>
    <row r="1369" spans="1:71" x14ac:dyDescent="0.2">
      <c r="A1369" s="265">
        <f t="shared" si="636"/>
        <v>15.6715</v>
      </c>
      <c r="B1369" s="265">
        <f t="shared" si="637"/>
        <v>14.359</v>
      </c>
      <c r="C1369" s="265">
        <f t="shared" si="614"/>
        <v>17.134499999999999</v>
      </c>
      <c r="D1369" s="265">
        <f t="shared" si="638"/>
        <v>1367</v>
      </c>
      <c r="E1369" s="373">
        <f t="shared" si="639"/>
        <v>44.911704312114992</v>
      </c>
      <c r="F1369" s="373">
        <f t="shared" si="640"/>
        <v>3.7426420260095825</v>
      </c>
      <c r="G1369" s="373">
        <f t="shared" si="641"/>
        <v>53.911704312114992</v>
      </c>
      <c r="H1369" s="374">
        <f t="shared" si="642"/>
        <v>0.99918903932457914</v>
      </c>
      <c r="I1369" s="374">
        <f t="shared" si="615"/>
        <v>0.98538363599029954</v>
      </c>
      <c r="J1369" s="374">
        <f t="shared" si="616"/>
        <v>0.98659307085228598</v>
      </c>
      <c r="K1369" s="265" cm="1">
        <f t="array" ref="K1369">$G1369^gamma_drug4/($G1369^gamma_drug4+(AGE_50_drug4+9)^gamma_drug4)</f>
        <v>1</v>
      </c>
      <c r="L1369" s="264">
        <f t="shared" si="617"/>
        <v>1367</v>
      </c>
      <c r="M1369" s="264">
        <f t="shared" si="618"/>
        <v>-0.21729999999999999</v>
      </c>
      <c r="N1369" s="264">
        <f t="shared" si="619"/>
        <v>15.67145</v>
      </c>
      <c r="O1369" s="264">
        <f t="shared" si="620"/>
        <v>0.13102</v>
      </c>
      <c r="P1369" s="264">
        <f t="shared" si="621"/>
        <v>10.636500000000002</v>
      </c>
      <c r="Q1369" s="264">
        <f t="shared" si="622"/>
        <v>11.670500000000001</v>
      </c>
      <c r="R1369" s="264">
        <f t="shared" si="623"/>
        <v>12.330500000000001</v>
      </c>
      <c r="S1369" s="264">
        <f t="shared" si="624"/>
        <v>12.698499999999999</v>
      </c>
      <c r="T1369" s="264">
        <f t="shared" si="625"/>
        <v>13.291</v>
      </c>
      <c r="U1369" s="264">
        <f t="shared" si="626"/>
        <v>13.71</v>
      </c>
      <c r="V1369" s="264">
        <f t="shared" si="627"/>
        <v>14.359</v>
      </c>
      <c r="W1369" s="264">
        <f t="shared" si="628"/>
        <v>15.6715</v>
      </c>
      <c r="X1369" s="264">
        <f t="shared" si="629"/>
        <v>17.134499999999999</v>
      </c>
      <c r="Y1369" s="264">
        <f t="shared" si="630"/>
        <v>17.988500000000002</v>
      </c>
      <c r="Z1369" s="264">
        <f t="shared" si="631"/>
        <v>18.5975</v>
      </c>
      <c r="AA1369" s="264">
        <f t="shared" si="632"/>
        <v>19.546500000000002</v>
      </c>
      <c r="AB1369" s="264">
        <f t="shared" si="633"/>
        <v>20.195499999999999</v>
      </c>
      <c r="AC1369" s="264">
        <f t="shared" si="634"/>
        <v>21.494999999999997</v>
      </c>
      <c r="AD1369" s="264">
        <f t="shared" si="635"/>
        <v>23.975999999999999</v>
      </c>
      <c r="AF1369" s="266">
        <v>1367</v>
      </c>
      <c r="AG1369" s="266">
        <v>-0.10249999999999999</v>
      </c>
      <c r="AH1369" s="266">
        <v>15.835000000000001</v>
      </c>
      <c r="AI1369" s="266">
        <v>0.12581000000000001</v>
      </c>
      <c r="AJ1369" s="266">
        <v>10.816000000000001</v>
      </c>
      <c r="AK1369" s="266">
        <v>11.868</v>
      </c>
      <c r="AL1369" s="266">
        <v>12.534000000000001</v>
      </c>
      <c r="AM1369" s="266">
        <v>12.903</v>
      </c>
      <c r="AN1369" s="266">
        <v>13.494999999999999</v>
      </c>
      <c r="AO1369" s="266">
        <v>13.911</v>
      </c>
      <c r="AP1369" s="266">
        <v>14.552</v>
      </c>
      <c r="AQ1369" s="266">
        <v>15.835000000000001</v>
      </c>
      <c r="AR1369" s="266">
        <v>17.244</v>
      </c>
      <c r="AS1369" s="266">
        <v>18.056000000000001</v>
      </c>
      <c r="AT1369" s="266">
        <v>18.631</v>
      </c>
      <c r="AU1369" s="266">
        <v>19.518999999999998</v>
      </c>
      <c r="AV1369" s="266">
        <v>20.120999999999999</v>
      </c>
      <c r="AW1369" s="266">
        <v>21.314</v>
      </c>
      <c r="AX1369" s="266">
        <v>23.545999999999999</v>
      </c>
      <c r="BA1369" s="372">
        <v>1367</v>
      </c>
      <c r="BB1369" s="372">
        <v>-0.33210000000000001</v>
      </c>
      <c r="BC1369" s="372">
        <v>15.507899999999999</v>
      </c>
      <c r="BD1369" s="372">
        <v>0.13622999999999999</v>
      </c>
      <c r="BE1369" s="372">
        <v>10.457000000000001</v>
      </c>
      <c r="BF1369" s="372">
        <v>11.473000000000001</v>
      </c>
      <c r="BG1369" s="372">
        <v>12.127000000000001</v>
      </c>
      <c r="BH1369" s="372">
        <v>12.494</v>
      </c>
      <c r="BI1369" s="372">
        <v>13.087</v>
      </c>
      <c r="BJ1369" s="372">
        <v>13.509</v>
      </c>
      <c r="BK1369" s="372">
        <v>14.166</v>
      </c>
      <c r="BL1369" s="372">
        <v>15.507999999999999</v>
      </c>
      <c r="BM1369" s="372">
        <v>17.024999999999999</v>
      </c>
      <c r="BN1369" s="372">
        <v>17.920999999999999</v>
      </c>
      <c r="BO1369" s="372">
        <v>18.564</v>
      </c>
      <c r="BP1369" s="372">
        <v>19.574000000000002</v>
      </c>
      <c r="BQ1369" s="372">
        <v>20.27</v>
      </c>
      <c r="BR1369" s="372">
        <v>21.675999999999998</v>
      </c>
      <c r="BS1369" s="372">
        <v>24.405999999999999</v>
      </c>
    </row>
    <row r="1370" spans="1:71" x14ac:dyDescent="0.2">
      <c r="A1370" s="265">
        <f t="shared" si="636"/>
        <v>15.677</v>
      </c>
      <c r="B1370" s="265">
        <f t="shared" si="637"/>
        <v>14.364000000000001</v>
      </c>
      <c r="C1370" s="265">
        <f t="shared" si="614"/>
        <v>17.140999999999998</v>
      </c>
      <c r="D1370" s="265">
        <f t="shared" si="638"/>
        <v>1368</v>
      </c>
      <c r="E1370" s="373">
        <f t="shared" si="639"/>
        <v>44.944558521560573</v>
      </c>
      <c r="F1370" s="373">
        <f t="shared" si="640"/>
        <v>3.7453798767967146</v>
      </c>
      <c r="G1370" s="373">
        <f t="shared" si="641"/>
        <v>53.944558521560573</v>
      </c>
      <c r="H1370" s="374">
        <f t="shared" si="642"/>
        <v>0.99919118388343542</v>
      </c>
      <c r="I1370" s="374">
        <f t="shared" si="615"/>
        <v>0.98541011120633393</v>
      </c>
      <c r="J1370" s="374">
        <f t="shared" si="616"/>
        <v>0.98661400627287599</v>
      </c>
      <c r="K1370" s="265" cm="1">
        <f t="array" ref="K1370">$G1370^gamma_drug4/($G1370^gamma_drug4+(AGE_50_drug4+9)^gamma_drug4)</f>
        <v>1</v>
      </c>
      <c r="L1370" s="264">
        <f t="shared" si="617"/>
        <v>1368</v>
      </c>
      <c r="M1370" s="264">
        <f t="shared" si="618"/>
        <v>-0.21739999999999998</v>
      </c>
      <c r="N1370" s="264">
        <f t="shared" si="619"/>
        <v>15.677150000000001</v>
      </c>
      <c r="O1370" s="264">
        <f t="shared" si="620"/>
        <v>0.13104499999999999</v>
      </c>
      <c r="P1370" s="264">
        <f t="shared" si="621"/>
        <v>10.64</v>
      </c>
      <c r="Q1370" s="264">
        <f t="shared" si="622"/>
        <v>11.6745</v>
      </c>
      <c r="R1370" s="264">
        <f t="shared" si="623"/>
        <v>12.3345</v>
      </c>
      <c r="S1370" s="264">
        <f t="shared" si="624"/>
        <v>12.702500000000001</v>
      </c>
      <c r="T1370" s="264">
        <f t="shared" si="625"/>
        <v>13.295500000000001</v>
      </c>
      <c r="U1370" s="264">
        <f t="shared" si="626"/>
        <v>13.715</v>
      </c>
      <c r="V1370" s="264">
        <f t="shared" si="627"/>
        <v>14.364000000000001</v>
      </c>
      <c r="W1370" s="264">
        <f t="shared" si="628"/>
        <v>15.677</v>
      </c>
      <c r="X1370" s="264">
        <f t="shared" si="629"/>
        <v>17.140999999999998</v>
      </c>
      <c r="Y1370" s="264">
        <f t="shared" si="630"/>
        <v>17.9955</v>
      </c>
      <c r="Z1370" s="264">
        <f t="shared" si="631"/>
        <v>18.604500000000002</v>
      </c>
      <c r="AA1370" s="264">
        <f t="shared" si="632"/>
        <v>19.554499999999997</v>
      </c>
      <c r="AB1370" s="264">
        <f t="shared" si="633"/>
        <v>20.204000000000001</v>
      </c>
      <c r="AC1370" s="264">
        <f t="shared" si="634"/>
        <v>21.5045</v>
      </c>
      <c r="AD1370" s="264">
        <f t="shared" si="635"/>
        <v>23.987000000000002</v>
      </c>
      <c r="AF1370" s="266">
        <v>1368</v>
      </c>
      <c r="AG1370" s="266">
        <v>-0.1026</v>
      </c>
      <c r="AH1370" s="266">
        <v>15.840400000000001</v>
      </c>
      <c r="AI1370" s="266">
        <v>0.12583</v>
      </c>
      <c r="AJ1370" s="266">
        <v>10.819000000000001</v>
      </c>
      <c r="AK1370" s="266">
        <v>11.872</v>
      </c>
      <c r="AL1370" s="266">
        <v>12.538</v>
      </c>
      <c r="AM1370" s="266">
        <v>12.907</v>
      </c>
      <c r="AN1370" s="266">
        <v>13.499000000000001</v>
      </c>
      <c r="AO1370" s="266">
        <v>13.916</v>
      </c>
      <c r="AP1370" s="266">
        <v>14.557</v>
      </c>
      <c r="AQ1370" s="266">
        <v>15.84</v>
      </c>
      <c r="AR1370" s="266">
        <v>17.25</v>
      </c>
      <c r="AS1370" s="266">
        <v>18.062999999999999</v>
      </c>
      <c r="AT1370" s="266">
        <v>18.637</v>
      </c>
      <c r="AU1370" s="266">
        <v>19.526</v>
      </c>
      <c r="AV1370" s="266">
        <v>20.129000000000001</v>
      </c>
      <c r="AW1370" s="266">
        <v>21.323</v>
      </c>
      <c r="AX1370" s="266">
        <v>23.556000000000001</v>
      </c>
      <c r="BA1370" s="372">
        <v>1368</v>
      </c>
      <c r="BB1370" s="372">
        <v>-0.3322</v>
      </c>
      <c r="BC1370" s="372">
        <v>15.5139</v>
      </c>
      <c r="BD1370" s="372">
        <v>0.13625999999999999</v>
      </c>
      <c r="BE1370" s="372">
        <v>10.461</v>
      </c>
      <c r="BF1370" s="372">
        <v>11.477</v>
      </c>
      <c r="BG1370" s="372">
        <v>12.131</v>
      </c>
      <c r="BH1370" s="372">
        <v>12.497999999999999</v>
      </c>
      <c r="BI1370" s="372">
        <v>13.092000000000001</v>
      </c>
      <c r="BJ1370" s="372">
        <v>13.513999999999999</v>
      </c>
      <c r="BK1370" s="372">
        <v>14.170999999999999</v>
      </c>
      <c r="BL1370" s="372">
        <v>15.513999999999999</v>
      </c>
      <c r="BM1370" s="372">
        <v>17.032</v>
      </c>
      <c r="BN1370" s="372">
        <v>17.928000000000001</v>
      </c>
      <c r="BO1370" s="372">
        <v>18.571999999999999</v>
      </c>
      <c r="BP1370" s="372">
        <v>19.582999999999998</v>
      </c>
      <c r="BQ1370" s="372">
        <v>20.279</v>
      </c>
      <c r="BR1370" s="372">
        <v>21.686</v>
      </c>
      <c r="BS1370" s="372">
        <v>24.417999999999999</v>
      </c>
    </row>
    <row r="1371" spans="1:71" x14ac:dyDescent="0.2">
      <c r="A1371" s="265">
        <f t="shared" si="636"/>
        <v>15.683</v>
      </c>
      <c r="B1371" s="265">
        <f t="shared" si="637"/>
        <v>14.369</v>
      </c>
      <c r="C1371" s="265">
        <f t="shared" si="614"/>
        <v>17.146999999999998</v>
      </c>
      <c r="D1371" s="265">
        <f t="shared" si="638"/>
        <v>1369</v>
      </c>
      <c r="E1371" s="373">
        <f t="shared" si="639"/>
        <v>44.977412731006162</v>
      </c>
      <c r="F1371" s="373">
        <f t="shared" si="640"/>
        <v>3.7481177275838466</v>
      </c>
      <c r="G1371" s="373">
        <f t="shared" si="641"/>
        <v>53.977412731006162</v>
      </c>
      <c r="H1371" s="374">
        <f t="shared" si="642"/>
        <v>0.99919332147510875</v>
      </c>
      <c r="I1371" s="374">
        <f t="shared" si="615"/>
        <v>0.98543652309914642</v>
      </c>
      <c r="J1371" s="374">
        <f t="shared" si="616"/>
        <v>0.98663489672776616</v>
      </c>
      <c r="K1371" s="265" cm="1">
        <f t="array" ref="K1371">$G1371^gamma_drug4/($G1371^gamma_drug4+(AGE_50_drug4+9)^gamma_drug4)</f>
        <v>1</v>
      </c>
      <c r="L1371" s="264">
        <f t="shared" si="617"/>
        <v>1369</v>
      </c>
      <c r="M1371" s="264">
        <f t="shared" si="618"/>
        <v>-0.21745</v>
      </c>
      <c r="N1371" s="264">
        <f t="shared" si="619"/>
        <v>15.6829</v>
      </c>
      <c r="O1371" s="264">
        <f t="shared" si="620"/>
        <v>0.13106499999999999</v>
      </c>
      <c r="P1371" s="264">
        <f t="shared" si="621"/>
        <v>10.643000000000001</v>
      </c>
      <c r="Q1371" s="264">
        <f t="shared" si="622"/>
        <v>11.678000000000001</v>
      </c>
      <c r="R1371" s="264">
        <f t="shared" si="623"/>
        <v>12.338999999999999</v>
      </c>
      <c r="S1371" s="264">
        <f t="shared" si="624"/>
        <v>12.7065</v>
      </c>
      <c r="T1371" s="264">
        <f t="shared" si="625"/>
        <v>13.3</v>
      </c>
      <c r="U1371" s="264">
        <f t="shared" si="626"/>
        <v>13.7195</v>
      </c>
      <c r="V1371" s="264">
        <f t="shared" si="627"/>
        <v>14.369</v>
      </c>
      <c r="W1371" s="264">
        <f t="shared" si="628"/>
        <v>15.683</v>
      </c>
      <c r="X1371" s="264">
        <f t="shared" si="629"/>
        <v>17.146999999999998</v>
      </c>
      <c r="Y1371" s="264">
        <f t="shared" si="630"/>
        <v>18.003</v>
      </c>
      <c r="Z1371" s="264">
        <f t="shared" si="631"/>
        <v>18.611499999999999</v>
      </c>
      <c r="AA1371" s="264">
        <f t="shared" si="632"/>
        <v>19.5625</v>
      </c>
      <c r="AB1371" s="264">
        <f t="shared" si="633"/>
        <v>20.212</v>
      </c>
      <c r="AC1371" s="264">
        <f t="shared" si="634"/>
        <v>21.513500000000001</v>
      </c>
      <c r="AD1371" s="264">
        <f t="shared" si="635"/>
        <v>23.997499999999999</v>
      </c>
      <c r="AF1371" s="266">
        <v>1369</v>
      </c>
      <c r="AG1371" s="266">
        <v>-0.1027</v>
      </c>
      <c r="AH1371" s="266">
        <v>15.8459</v>
      </c>
      <c r="AI1371" s="266">
        <v>0.12584999999999999</v>
      </c>
      <c r="AJ1371" s="266">
        <v>10.821999999999999</v>
      </c>
      <c r="AK1371" s="266">
        <v>11.875</v>
      </c>
      <c r="AL1371" s="266">
        <v>12.542</v>
      </c>
      <c r="AM1371" s="266">
        <v>12.911</v>
      </c>
      <c r="AN1371" s="266">
        <v>13.503</v>
      </c>
      <c r="AO1371" s="266">
        <v>13.92</v>
      </c>
      <c r="AP1371" s="266">
        <v>14.561999999999999</v>
      </c>
      <c r="AQ1371" s="266">
        <v>15.846</v>
      </c>
      <c r="AR1371" s="266">
        <v>17.256</v>
      </c>
      <c r="AS1371" s="266">
        <v>18.07</v>
      </c>
      <c r="AT1371" s="266">
        <v>18.643999999999998</v>
      </c>
      <c r="AU1371" s="266">
        <v>19.533999999999999</v>
      </c>
      <c r="AV1371" s="266">
        <v>20.135999999999999</v>
      </c>
      <c r="AW1371" s="266">
        <v>21.331</v>
      </c>
      <c r="AX1371" s="266">
        <v>23.565999999999999</v>
      </c>
      <c r="BA1371" s="372">
        <v>1369</v>
      </c>
      <c r="BB1371" s="372">
        <v>-0.3322</v>
      </c>
      <c r="BC1371" s="372">
        <v>15.5199</v>
      </c>
      <c r="BD1371" s="372">
        <v>0.13628000000000001</v>
      </c>
      <c r="BE1371" s="372">
        <v>10.464</v>
      </c>
      <c r="BF1371" s="372">
        <v>11.481</v>
      </c>
      <c r="BG1371" s="372">
        <v>12.135999999999999</v>
      </c>
      <c r="BH1371" s="372">
        <v>12.502000000000001</v>
      </c>
      <c r="BI1371" s="372">
        <v>13.097</v>
      </c>
      <c r="BJ1371" s="372">
        <v>13.519</v>
      </c>
      <c r="BK1371" s="372">
        <v>14.176</v>
      </c>
      <c r="BL1371" s="372">
        <v>15.52</v>
      </c>
      <c r="BM1371" s="372">
        <v>17.038</v>
      </c>
      <c r="BN1371" s="372">
        <v>17.936</v>
      </c>
      <c r="BO1371" s="372">
        <v>18.579000000000001</v>
      </c>
      <c r="BP1371" s="372">
        <v>19.591000000000001</v>
      </c>
      <c r="BQ1371" s="372">
        <v>20.288</v>
      </c>
      <c r="BR1371" s="372">
        <v>21.696000000000002</v>
      </c>
      <c r="BS1371" s="372">
        <v>24.428999999999998</v>
      </c>
    </row>
    <row r="1372" spans="1:71" x14ac:dyDescent="0.2">
      <c r="A1372" s="265">
        <f t="shared" si="636"/>
        <v>15.688500000000001</v>
      </c>
      <c r="B1372" s="265">
        <f t="shared" si="637"/>
        <v>14.374500000000001</v>
      </c>
      <c r="C1372" s="265">
        <f t="shared" si="614"/>
        <v>17.153500000000001</v>
      </c>
      <c r="D1372" s="265">
        <f t="shared" si="638"/>
        <v>1370</v>
      </c>
      <c r="E1372" s="373">
        <f t="shared" si="639"/>
        <v>45.010266940451743</v>
      </c>
      <c r="F1372" s="373">
        <f t="shared" si="640"/>
        <v>3.7508555783709787</v>
      </c>
      <c r="G1372" s="373">
        <f t="shared" si="641"/>
        <v>54.010266940451743</v>
      </c>
      <c r="H1372" s="374">
        <f t="shared" si="642"/>
        <v>0.99919545212642968</v>
      </c>
      <c r="I1372" s="374">
        <f t="shared" si="615"/>
        <v>0.9854628718560392</v>
      </c>
      <c r="J1372" s="374">
        <f t="shared" si="616"/>
        <v>0.98665574233943787</v>
      </c>
      <c r="K1372" s="265" cm="1">
        <f t="array" ref="K1372">$G1372^gamma_drug4/($G1372^gamma_drug4+(AGE_50_drug4+9)^gamma_drug4)</f>
        <v>1</v>
      </c>
      <c r="L1372" s="264">
        <f t="shared" si="617"/>
        <v>1370</v>
      </c>
      <c r="M1372" s="264">
        <f t="shared" si="618"/>
        <v>-0.2175</v>
      </c>
      <c r="N1372" s="264">
        <f t="shared" si="619"/>
        <v>15.688649999999999</v>
      </c>
      <c r="O1372" s="264">
        <f t="shared" si="620"/>
        <v>0.13108999999999998</v>
      </c>
      <c r="P1372" s="264">
        <f t="shared" si="621"/>
        <v>10.646000000000001</v>
      </c>
      <c r="Q1372" s="264">
        <f t="shared" si="622"/>
        <v>11.681999999999999</v>
      </c>
      <c r="R1372" s="264">
        <f t="shared" si="623"/>
        <v>12.342500000000001</v>
      </c>
      <c r="S1372" s="264">
        <f t="shared" si="624"/>
        <v>12.710999999999999</v>
      </c>
      <c r="T1372" s="264">
        <f t="shared" si="625"/>
        <v>13.304500000000001</v>
      </c>
      <c r="U1372" s="264">
        <f t="shared" si="626"/>
        <v>13.724499999999999</v>
      </c>
      <c r="V1372" s="264">
        <f t="shared" si="627"/>
        <v>14.374500000000001</v>
      </c>
      <c r="W1372" s="264">
        <f t="shared" si="628"/>
        <v>15.688500000000001</v>
      </c>
      <c r="X1372" s="264">
        <f t="shared" si="629"/>
        <v>17.153500000000001</v>
      </c>
      <c r="Y1372" s="264">
        <f t="shared" si="630"/>
        <v>18.009500000000003</v>
      </c>
      <c r="Z1372" s="264">
        <f t="shared" si="631"/>
        <v>18.619</v>
      </c>
      <c r="AA1372" s="264">
        <f t="shared" si="632"/>
        <v>19.570500000000003</v>
      </c>
      <c r="AB1372" s="264">
        <f t="shared" si="633"/>
        <v>20.220500000000001</v>
      </c>
      <c r="AC1372" s="264">
        <f t="shared" si="634"/>
        <v>21.523</v>
      </c>
      <c r="AD1372" s="264">
        <f t="shared" si="635"/>
        <v>24.009</v>
      </c>
      <c r="AF1372" s="266">
        <v>1370</v>
      </c>
      <c r="AG1372" s="266">
        <v>-0.1028</v>
      </c>
      <c r="AH1372" s="266">
        <v>15.8514</v>
      </c>
      <c r="AI1372" s="266">
        <v>0.12587000000000001</v>
      </c>
      <c r="AJ1372" s="266">
        <v>10.824999999999999</v>
      </c>
      <c r="AK1372" s="266">
        <v>11.879</v>
      </c>
      <c r="AL1372" s="266">
        <v>12.545</v>
      </c>
      <c r="AM1372" s="266">
        <v>12.914999999999999</v>
      </c>
      <c r="AN1372" s="266">
        <v>13.507999999999999</v>
      </c>
      <c r="AO1372" s="266">
        <v>13.925000000000001</v>
      </c>
      <c r="AP1372" s="266">
        <v>14.567</v>
      </c>
      <c r="AQ1372" s="266">
        <v>15.851000000000001</v>
      </c>
      <c r="AR1372" s="266">
        <v>17.262</v>
      </c>
      <c r="AS1372" s="266">
        <v>18.076000000000001</v>
      </c>
      <c r="AT1372" s="266">
        <v>18.651</v>
      </c>
      <c r="AU1372" s="266">
        <v>19.541</v>
      </c>
      <c r="AV1372" s="266">
        <v>20.143999999999998</v>
      </c>
      <c r="AW1372" s="266">
        <v>21.34</v>
      </c>
      <c r="AX1372" s="266">
        <v>23.576000000000001</v>
      </c>
      <c r="BA1372" s="372">
        <v>1370</v>
      </c>
      <c r="BB1372" s="372">
        <v>-0.3322</v>
      </c>
      <c r="BC1372" s="372">
        <v>15.5259</v>
      </c>
      <c r="BD1372" s="372">
        <v>0.13630999999999999</v>
      </c>
      <c r="BE1372" s="372">
        <v>10.467000000000001</v>
      </c>
      <c r="BF1372" s="372">
        <v>11.484999999999999</v>
      </c>
      <c r="BG1372" s="372">
        <v>12.14</v>
      </c>
      <c r="BH1372" s="372">
        <v>12.507</v>
      </c>
      <c r="BI1372" s="372">
        <v>13.101000000000001</v>
      </c>
      <c r="BJ1372" s="372">
        <v>13.523999999999999</v>
      </c>
      <c r="BK1372" s="372">
        <v>14.182</v>
      </c>
      <c r="BL1372" s="372">
        <v>15.526</v>
      </c>
      <c r="BM1372" s="372">
        <v>17.045000000000002</v>
      </c>
      <c r="BN1372" s="372">
        <v>17.943000000000001</v>
      </c>
      <c r="BO1372" s="372">
        <v>18.587</v>
      </c>
      <c r="BP1372" s="372">
        <v>19.600000000000001</v>
      </c>
      <c r="BQ1372" s="372">
        <v>20.297000000000001</v>
      </c>
      <c r="BR1372" s="372">
        <v>21.706</v>
      </c>
      <c r="BS1372" s="372">
        <v>24.442</v>
      </c>
    </row>
    <row r="1373" spans="1:71" x14ac:dyDescent="0.2">
      <c r="A1373" s="265">
        <f t="shared" si="636"/>
        <v>15.6945</v>
      </c>
      <c r="B1373" s="265">
        <f t="shared" si="637"/>
        <v>14.379</v>
      </c>
      <c r="C1373" s="265">
        <f t="shared" si="614"/>
        <v>17.160499999999999</v>
      </c>
      <c r="D1373" s="265">
        <f t="shared" si="638"/>
        <v>1371</v>
      </c>
      <c r="E1373" s="373">
        <f t="shared" si="639"/>
        <v>45.043121149897331</v>
      </c>
      <c r="F1373" s="373">
        <f t="shared" si="640"/>
        <v>3.7535934291581108</v>
      </c>
      <c r="G1373" s="373">
        <f t="shared" si="641"/>
        <v>54.043121149897331</v>
      </c>
      <c r="H1373" s="374">
        <f t="shared" si="642"/>
        <v>0.99919757586410973</v>
      </c>
      <c r="I1373" s="374">
        <f t="shared" si="615"/>
        <v>0.98548915766365763</v>
      </c>
      <c r="J1373" s="374">
        <f t="shared" si="616"/>
        <v>0.98667654322996967</v>
      </c>
      <c r="K1373" s="265" cm="1">
        <f t="array" ref="K1373">$G1373^gamma_drug4/($G1373^gamma_drug4+(AGE_50_drug4+9)^gamma_drug4)</f>
        <v>1</v>
      </c>
      <c r="L1373" s="264">
        <f t="shared" si="617"/>
        <v>1371</v>
      </c>
      <c r="M1373" s="264">
        <f t="shared" si="618"/>
        <v>-0.21764999999999998</v>
      </c>
      <c r="N1373" s="264">
        <f t="shared" si="619"/>
        <v>15.6944</v>
      </c>
      <c r="O1373" s="264">
        <f t="shared" si="620"/>
        <v>0.13111499999999998</v>
      </c>
      <c r="P1373" s="264">
        <f t="shared" si="621"/>
        <v>10.6495</v>
      </c>
      <c r="Q1373" s="264">
        <f t="shared" si="622"/>
        <v>11.686</v>
      </c>
      <c r="R1373" s="264">
        <f t="shared" si="623"/>
        <v>12.346499999999999</v>
      </c>
      <c r="S1373" s="264">
        <f t="shared" si="624"/>
        <v>12.715</v>
      </c>
      <c r="T1373" s="264">
        <f t="shared" si="625"/>
        <v>13.309000000000001</v>
      </c>
      <c r="U1373" s="264">
        <f t="shared" si="626"/>
        <v>13.728999999999999</v>
      </c>
      <c r="V1373" s="264">
        <f t="shared" si="627"/>
        <v>14.379</v>
      </c>
      <c r="W1373" s="264">
        <f t="shared" si="628"/>
        <v>15.6945</v>
      </c>
      <c r="X1373" s="264">
        <f t="shared" si="629"/>
        <v>17.160499999999999</v>
      </c>
      <c r="Y1373" s="264">
        <f t="shared" si="630"/>
        <v>18.016999999999999</v>
      </c>
      <c r="Z1373" s="264">
        <f t="shared" si="631"/>
        <v>18.6265</v>
      </c>
      <c r="AA1373" s="264">
        <f t="shared" si="632"/>
        <v>19.578499999999998</v>
      </c>
      <c r="AB1373" s="264">
        <f t="shared" si="633"/>
        <v>20.228999999999999</v>
      </c>
      <c r="AC1373" s="264">
        <f t="shared" si="634"/>
        <v>21.532</v>
      </c>
      <c r="AD1373" s="264">
        <f t="shared" si="635"/>
        <v>24.02</v>
      </c>
      <c r="AF1373" s="266">
        <v>1371</v>
      </c>
      <c r="AG1373" s="266">
        <v>-0.10299999999999999</v>
      </c>
      <c r="AH1373" s="266">
        <v>15.8569</v>
      </c>
      <c r="AI1373" s="266">
        <v>0.12589</v>
      </c>
      <c r="AJ1373" s="266">
        <v>10.827999999999999</v>
      </c>
      <c r="AK1373" s="266">
        <v>11.882999999999999</v>
      </c>
      <c r="AL1373" s="266">
        <v>12.548999999999999</v>
      </c>
      <c r="AM1373" s="266">
        <v>12.919</v>
      </c>
      <c r="AN1373" s="266">
        <v>13.512</v>
      </c>
      <c r="AO1373" s="266">
        <v>13.929</v>
      </c>
      <c r="AP1373" s="266">
        <v>14.571</v>
      </c>
      <c r="AQ1373" s="266">
        <v>15.856999999999999</v>
      </c>
      <c r="AR1373" s="266">
        <v>17.268999999999998</v>
      </c>
      <c r="AS1373" s="266">
        <v>18.082999999999998</v>
      </c>
      <c r="AT1373" s="266">
        <v>18.658000000000001</v>
      </c>
      <c r="AU1373" s="266">
        <v>19.548999999999999</v>
      </c>
      <c r="AV1373" s="266">
        <v>20.152000000000001</v>
      </c>
      <c r="AW1373" s="266">
        <v>21.347999999999999</v>
      </c>
      <c r="AX1373" s="266">
        <v>23.585999999999999</v>
      </c>
      <c r="BA1373" s="372">
        <v>1371</v>
      </c>
      <c r="BB1373" s="372">
        <v>-0.33229999999999998</v>
      </c>
      <c r="BC1373" s="372">
        <v>15.5319</v>
      </c>
      <c r="BD1373" s="372">
        <v>0.13633999999999999</v>
      </c>
      <c r="BE1373" s="372">
        <v>10.471</v>
      </c>
      <c r="BF1373" s="372">
        <v>11.489000000000001</v>
      </c>
      <c r="BG1373" s="372">
        <v>12.144</v>
      </c>
      <c r="BH1373" s="372">
        <v>12.510999999999999</v>
      </c>
      <c r="BI1373" s="372">
        <v>13.106</v>
      </c>
      <c r="BJ1373" s="372">
        <v>13.529</v>
      </c>
      <c r="BK1373" s="372">
        <v>14.186999999999999</v>
      </c>
      <c r="BL1373" s="372">
        <v>15.532</v>
      </c>
      <c r="BM1373" s="372">
        <v>17.052</v>
      </c>
      <c r="BN1373" s="372">
        <v>17.951000000000001</v>
      </c>
      <c r="BO1373" s="372">
        <v>18.594999999999999</v>
      </c>
      <c r="BP1373" s="372">
        <v>19.608000000000001</v>
      </c>
      <c r="BQ1373" s="372">
        <v>20.306000000000001</v>
      </c>
      <c r="BR1373" s="372">
        <v>21.716000000000001</v>
      </c>
      <c r="BS1373" s="372">
        <v>24.454000000000001</v>
      </c>
    </row>
    <row r="1374" spans="1:71" x14ac:dyDescent="0.2">
      <c r="A1374" s="265">
        <f t="shared" si="636"/>
        <v>15.7</v>
      </c>
      <c r="B1374" s="265">
        <f t="shared" si="637"/>
        <v>14.384</v>
      </c>
      <c r="C1374" s="265">
        <f t="shared" si="614"/>
        <v>17.167000000000002</v>
      </c>
      <c r="D1374" s="265">
        <f t="shared" si="638"/>
        <v>1372</v>
      </c>
      <c r="E1374" s="373">
        <f t="shared" si="639"/>
        <v>45.075975359342912</v>
      </c>
      <c r="F1374" s="373">
        <f t="shared" si="640"/>
        <v>3.7563312799452429</v>
      </c>
      <c r="G1374" s="373">
        <f t="shared" si="641"/>
        <v>54.075975359342912</v>
      </c>
      <c r="H1374" s="374">
        <f t="shared" si="642"/>
        <v>0.99919969271474118</v>
      </c>
      <c r="I1374" s="374">
        <f t="shared" si="615"/>
        <v>0.98551538070799283</v>
      </c>
      <c r="J1374" s="374">
        <f t="shared" si="616"/>
        <v>0.98669729952103902</v>
      </c>
      <c r="K1374" s="265" cm="1">
        <f t="array" ref="K1374">$G1374^gamma_drug4/($G1374^gamma_drug4+(AGE_50_drug4+9)^gamma_drug4)</f>
        <v>1</v>
      </c>
      <c r="L1374" s="264">
        <f t="shared" si="617"/>
        <v>1372</v>
      </c>
      <c r="M1374" s="264">
        <f t="shared" si="618"/>
        <v>-0.2177</v>
      </c>
      <c r="N1374" s="264">
        <f t="shared" si="619"/>
        <v>15.700099999999999</v>
      </c>
      <c r="O1374" s="264">
        <f t="shared" si="620"/>
        <v>0.13113999999999998</v>
      </c>
      <c r="P1374" s="264">
        <f t="shared" si="621"/>
        <v>10.6525</v>
      </c>
      <c r="Q1374" s="264">
        <f t="shared" si="622"/>
        <v>11.689</v>
      </c>
      <c r="R1374" s="264">
        <f t="shared" si="623"/>
        <v>12.3505</v>
      </c>
      <c r="S1374" s="264">
        <f t="shared" si="624"/>
        <v>12.719000000000001</v>
      </c>
      <c r="T1374" s="264">
        <f t="shared" si="625"/>
        <v>13.313499999999999</v>
      </c>
      <c r="U1374" s="264">
        <f t="shared" si="626"/>
        <v>13.733499999999999</v>
      </c>
      <c r="V1374" s="264">
        <f t="shared" si="627"/>
        <v>14.384</v>
      </c>
      <c r="W1374" s="264">
        <f t="shared" si="628"/>
        <v>15.7</v>
      </c>
      <c r="X1374" s="264">
        <f t="shared" si="629"/>
        <v>17.167000000000002</v>
      </c>
      <c r="Y1374" s="264">
        <f t="shared" si="630"/>
        <v>18.023499999999999</v>
      </c>
      <c r="Z1374" s="264">
        <f t="shared" si="631"/>
        <v>18.634</v>
      </c>
      <c r="AA1374" s="264">
        <f t="shared" si="632"/>
        <v>19.586500000000001</v>
      </c>
      <c r="AB1374" s="264">
        <f t="shared" si="633"/>
        <v>20.237500000000001</v>
      </c>
      <c r="AC1374" s="264">
        <f t="shared" si="634"/>
        <v>21.541499999999999</v>
      </c>
      <c r="AD1374" s="264">
        <f t="shared" si="635"/>
        <v>24.0305</v>
      </c>
      <c r="AF1374" s="266">
        <v>1372</v>
      </c>
      <c r="AG1374" s="266">
        <v>-0.1031</v>
      </c>
      <c r="AH1374" s="266">
        <v>15.862299999999999</v>
      </c>
      <c r="AI1374" s="266">
        <v>0.12590999999999999</v>
      </c>
      <c r="AJ1374" s="266">
        <v>10.831</v>
      </c>
      <c r="AK1374" s="266">
        <v>11.885999999999999</v>
      </c>
      <c r="AL1374" s="266">
        <v>12.553000000000001</v>
      </c>
      <c r="AM1374" s="266">
        <v>12.923</v>
      </c>
      <c r="AN1374" s="266">
        <v>13.516999999999999</v>
      </c>
      <c r="AO1374" s="266">
        <v>13.933999999999999</v>
      </c>
      <c r="AP1374" s="266">
        <v>14.576000000000001</v>
      </c>
      <c r="AQ1374" s="266">
        <v>15.862</v>
      </c>
      <c r="AR1374" s="266">
        <v>17.274999999999999</v>
      </c>
      <c r="AS1374" s="266">
        <v>18.088999999999999</v>
      </c>
      <c r="AT1374" s="266">
        <v>18.664999999999999</v>
      </c>
      <c r="AU1374" s="266">
        <v>19.556000000000001</v>
      </c>
      <c r="AV1374" s="266">
        <v>20.16</v>
      </c>
      <c r="AW1374" s="266">
        <v>21.356999999999999</v>
      </c>
      <c r="AX1374" s="266">
        <v>23.594999999999999</v>
      </c>
      <c r="BA1374" s="372">
        <v>1372</v>
      </c>
      <c r="BB1374" s="372">
        <v>-0.33229999999999998</v>
      </c>
      <c r="BC1374" s="372">
        <v>15.5379</v>
      </c>
      <c r="BD1374" s="372">
        <v>0.13636999999999999</v>
      </c>
      <c r="BE1374" s="372">
        <v>10.474</v>
      </c>
      <c r="BF1374" s="372">
        <v>11.492000000000001</v>
      </c>
      <c r="BG1374" s="372">
        <v>12.148</v>
      </c>
      <c r="BH1374" s="372">
        <v>12.515000000000001</v>
      </c>
      <c r="BI1374" s="372">
        <v>13.11</v>
      </c>
      <c r="BJ1374" s="372">
        <v>13.532999999999999</v>
      </c>
      <c r="BK1374" s="372">
        <v>14.192</v>
      </c>
      <c r="BL1374" s="372">
        <v>15.538</v>
      </c>
      <c r="BM1374" s="372">
        <v>17.059000000000001</v>
      </c>
      <c r="BN1374" s="372">
        <v>17.957999999999998</v>
      </c>
      <c r="BO1374" s="372">
        <v>18.603000000000002</v>
      </c>
      <c r="BP1374" s="372">
        <v>19.617000000000001</v>
      </c>
      <c r="BQ1374" s="372">
        <v>20.315000000000001</v>
      </c>
      <c r="BR1374" s="372">
        <v>21.725999999999999</v>
      </c>
      <c r="BS1374" s="372">
        <v>24.466000000000001</v>
      </c>
    </row>
    <row r="1375" spans="1:71" x14ac:dyDescent="0.2">
      <c r="A1375" s="265">
        <f t="shared" si="636"/>
        <v>15.706</v>
      </c>
      <c r="B1375" s="265">
        <f t="shared" si="637"/>
        <v>14.388999999999999</v>
      </c>
      <c r="C1375" s="265">
        <f t="shared" si="614"/>
        <v>17.173499999999997</v>
      </c>
      <c r="D1375" s="265">
        <f t="shared" si="638"/>
        <v>1373</v>
      </c>
      <c r="E1375" s="373">
        <f t="shared" si="639"/>
        <v>45.108829568788501</v>
      </c>
      <c r="F1375" s="373">
        <f t="shared" si="640"/>
        <v>3.7590691307323749</v>
      </c>
      <c r="G1375" s="373">
        <f t="shared" si="641"/>
        <v>54.108829568788501</v>
      </c>
      <c r="H1375" s="374">
        <f t="shared" si="642"/>
        <v>0.99920180270479853</v>
      </c>
      <c r="I1375" s="374">
        <f t="shared" si="615"/>
        <v>0.98554154117438464</v>
      </c>
      <c r="J1375" s="374">
        <f t="shared" si="616"/>
        <v>0.98671801133392356</v>
      </c>
      <c r="K1375" s="265" cm="1">
        <f t="array" ref="K1375">$G1375^gamma_drug4/($G1375^gamma_drug4+(AGE_50_drug4+9)^gamma_drug4)</f>
        <v>1</v>
      </c>
      <c r="L1375" s="264">
        <f t="shared" si="617"/>
        <v>1373</v>
      </c>
      <c r="M1375" s="264">
        <f t="shared" si="618"/>
        <v>-0.21779999999999999</v>
      </c>
      <c r="N1375" s="264">
        <f t="shared" si="619"/>
        <v>15.705850000000002</v>
      </c>
      <c r="O1375" s="264">
        <f t="shared" si="620"/>
        <v>0.13116</v>
      </c>
      <c r="P1375" s="264">
        <f t="shared" si="621"/>
        <v>10.656000000000001</v>
      </c>
      <c r="Q1375" s="264">
        <f t="shared" si="622"/>
        <v>11.693000000000001</v>
      </c>
      <c r="R1375" s="264">
        <f t="shared" si="623"/>
        <v>12.3545</v>
      </c>
      <c r="S1375" s="264">
        <f t="shared" si="624"/>
        <v>12.722999999999999</v>
      </c>
      <c r="T1375" s="264">
        <f t="shared" si="625"/>
        <v>13.318000000000001</v>
      </c>
      <c r="U1375" s="264">
        <f t="shared" si="626"/>
        <v>13.7385</v>
      </c>
      <c r="V1375" s="264">
        <f t="shared" si="627"/>
        <v>14.388999999999999</v>
      </c>
      <c r="W1375" s="264">
        <f t="shared" si="628"/>
        <v>15.706</v>
      </c>
      <c r="X1375" s="264">
        <f t="shared" si="629"/>
        <v>17.173499999999997</v>
      </c>
      <c r="Y1375" s="264">
        <f t="shared" si="630"/>
        <v>18.030999999999999</v>
      </c>
      <c r="Z1375" s="264">
        <f t="shared" si="631"/>
        <v>18.641500000000001</v>
      </c>
      <c r="AA1375" s="264">
        <f t="shared" si="632"/>
        <v>19.5945</v>
      </c>
      <c r="AB1375" s="264">
        <f t="shared" si="633"/>
        <v>20.2455</v>
      </c>
      <c r="AC1375" s="264">
        <f t="shared" si="634"/>
        <v>21.550999999999998</v>
      </c>
      <c r="AD1375" s="264">
        <f t="shared" si="635"/>
        <v>24.041499999999999</v>
      </c>
      <c r="AF1375" s="266">
        <v>1373</v>
      </c>
      <c r="AG1375" s="266">
        <v>-0.1032</v>
      </c>
      <c r="AH1375" s="266">
        <v>15.867800000000001</v>
      </c>
      <c r="AI1375" s="266">
        <v>0.12592</v>
      </c>
      <c r="AJ1375" s="266">
        <v>10.835000000000001</v>
      </c>
      <c r="AK1375" s="266">
        <v>11.89</v>
      </c>
      <c r="AL1375" s="266">
        <v>12.557</v>
      </c>
      <c r="AM1375" s="266">
        <v>12.927</v>
      </c>
      <c r="AN1375" s="266">
        <v>13.521000000000001</v>
      </c>
      <c r="AO1375" s="266">
        <v>13.939</v>
      </c>
      <c r="AP1375" s="266">
        <v>14.581</v>
      </c>
      <c r="AQ1375" s="266">
        <v>15.868</v>
      </c>
      <c r="AR1375" s="266">
        <v>17.280999999999999</v>
      </c>
      <c r="AS1375" s="266">
        <v>18.096</v>
      </c>
      <c r="AT1375" s="266">
        <v>18.672000000000001</v>
      </c>
      <c r="AU1375" s="266">
        <v>19.562999999999999</v>
      </c>
      <c r="AV1375" s="266">
        <v>20.167000000000002</v>
      </c>
      <c r="AW1375" s="266">
        <v>21.364999999999998</v>
      </c>
      <c r="AX1375" s="266">
        <v>23.605</v>
      </c>
      <c r="BA1375" s="372">
        <v>1373</v>
      </c>
      <c r="BB1375" s="372">
        <v>-0.33239999999999997</v>
      </c>
      <c r="BC1375" s="372">
        <v>15.543900000000001</v>
      </c>
      <c r="BD1375" s="372">
        <v>0.13639999999999999</v>
      </c>
      <c r="BE1375" s="372">
        <v>10.477</v>
      </c>
      <c r="BF1375" s="372">
        <v>11.496</v>
      </c>
      <c r="BG1375" s="372">
        <v>12.151999999999999</v>
      </c>
      <c r="BH1375" s="372">
        <v>12.519</v>
      </c>
      <c r="BI1375" s="372">
        <v>13.115</v>
      </c>
      <c r="BJ1375" s="372">
        <v>13.538</v>
      </c>
      <c r="BK1375" s="372">
        <v>14.196999999999999</v>
      </c>
      <c r="BL1375" s="372">
        <v>15.544</v>
      </c>
      <c r="BM1375" s="372">
        <v>17.065999999999999</v>
      </c>
      <c r="BN1375" s="372">
        <v>17.966000000000001</v>
      </c>
      <c r="BO1375" s="372">
        <v>18.611000000000001</v>
      </c>
      <c r="BP1375" s="372">
        <v>19.626000000000001</v>
      </c>
      <c r="BQ1375" s="372">
        <v>20.324000000000002</v>
      </c>
      <c r="BR1375" s="372">
        <v>21.736999999999998</v>
      </c>
      <c r="BS1375" s="372">
        <v>24.478000000000002</v>
      </c>
    </row>
    <row r="1376" spans="1:71" x14ac:dyDescent="0.2">
      <c r="A1376" s="265">
        <f t="shared" si="636"/>
        <v>15.711500000000001</v>
      </c>
      <c r="B1376" s="265">
        <f t="shared" si="637"/>
        <v>14.394500000000001</v>
      </c>
      <c r="C1376" s="265">
        <f t="shared" si="614"/>
        <v>17.18</v>
      </c>
      <c r="D1376" s="265">
        <f t="shared" si="638"/>
        <v>1374</v>
      </c>
      <c r="E1376" s="373">
        <f t="shared" si="639"/>
        <v>45.141683778234089</v>
      </c>
      <c r="F1376" s="373">
        <f t="shared" si="640"/>
        <v>3.761806981519507</v>
      </c>
      <c r="G1376" s="373">
        <f t="shared" si="641"/>
        <v>54.141683778234089</v>
      </c>
      <c r="H1376" s="374">
        <f t="shared" si="642"/>
        <v>0.99920390586063823</v>
      </c>
      <c r="I1376" s="374">
        <f t="shared" si="615"/>
        <v>0.98556763924752422</v>
      </c>
      <c r="J1376" s="374">
        <f t="shared" si="616"/>
        <v>0.98673867878950294</v>
      </c>
      <c r="K1376" s="265" cm="1">
        <f t="array" ref="K1376">$G1376^gamma_drug4/($G1376^gamma_drug4+(AGE_50_drug4+9)^gamma_drug4)</f>
        <v>1</v>
      </c>
      <c r="L1376" s="264">
        <f t="shared" si="617"/>
        <v>1374</v>
      </c>
      <c r="M1376" s="264">
        <f t="shared" si="618"/>
        <v>-0.21784999999999999</v>
      </c>
      <c r="N1376" s="264">
        <f t="shared" si="619"/>
        <v>15.711600000000001</v>
      </c>
      <c r="O1376" s="264">
        <f t="shared" si="620"/>
        <v>0.13118000000000002</v>
      </c>
      <c r="P1376" s="264">
        <f t="shared" si="621"/>
        <v>10.6595</v>
      </c>
      <c r="Q1376" s="264">
        <f t="shared" si="622"/>
        <v>11.696999999999999</v>
      </c>
      <c r="R1376" s="264">
        <f t="shared" si="623"/>
        <v>12.358499999999999</v>
      </c>
      <c r="S1376" s="264">
        <f t="shared" si="624"/>
        <v>12.728</v>
      </c>
      <c r="T1376" s="264">
        <f t="shared" si="625"/>
        <v>13.3225</v>
      </c>
      <c r="U1376" s="264">
        <f t="shared" si="626"/>
        <v>13.742999999999999</v>
      </c>
      <c r="V1376" s="264">
        <f t="shared" si="627"/>
        <v>14.394500000000001</v>
      </c>
      <c r="W1376" s="264">
        <f t="shared" si="628"/>
        <v>15.711500000000001</v>
      </c>
      <c r="X1376" s="264">
        <f t="shared" si="629"/>
        <v>17.18</v>
      </c>
      <c r="Y1376" s="264">
        <f t="shared" si="630"/>
        <v>18.038</v>
      </c>
      <c r="Z1376" s="264">
        <f t="shared" si="631"/>
        <v>18.649000000000001</v>
      </c>
      <c r="AA1376" s="264">
        <f t="shared" si="632"/>
        <v>19.602499999999999</v>
      </c>
      <c r="AB1376" s="264">
        <f t="shared" si="633"/>
        <v>20.253999999999998</v>
      </c>
      <c r="AC1376" s="264">
        <f t="shared" si="634"/>
        <v>21.5595</v>
      </c>
      <c r="AD1376" s="264">
        <f t="shared" si="635"/>
        <v>24.052499999999998</v>
      </c>
      <c r="AF1376" s="266">
        <v>1374</v>
      </c>
      <c r="AG1376" s="266">
        <v>-0.1033</v>
      </c>
      <c r="AH1376" s="266">
        <v>15.8733</v>
      </c>
      <c r="AI1376" s="266">
        <v>0.12594</v>
      </c>
      <c r="AJ1376" s="266">
        <v>10.837999999999999</v>
      </c>
      <c r="AK1376" s="266">
        <v>11.894</v>
      </c>
      <c r="AL1376" s="266">
        <v>12.561</v>
      </c>
      <c r="AM1376" s="266">
        <v>12.932</v>
      </c>
      <c r="AN1376" s="266">
        <v>13.525</v>
      </c>
      <c r="AO1376" s="266">
        <v>13.943</v>
      </c>
      <c r="AP1376" s="266">
        <v>14.586</v>
      </c>
      <c r="AQ1376" s="266">
        <v>15.872999999999999</v>
      </c>
      <c r="AR1376" s="266">
        <v>17.286999999999999</v>
      </c>
      <c r="AS1376" s="266">
        <v>18.103000000000002</v>
      </c>
      <c r="AT1376" s="266">
        <v>18.678999999999998</v>
      </c>
      <c r="AU1376" s="266">
        <v>19.571000000000002</v>
      </c>
      <c r="AV1376" s="266">
        <v>20.175000000000001</v>
      </c>
      <c r="AW1376" s="266">
        <v>21.373000000000001</v>
      </c>
      <c r="AX1376" s="266">
        <v>23.614999999999998</v>
      </c>
      <c r="BA1376" s="372">
        <v>1374</v>
      </c>
      <c r="BB1376" s="372">
        <v>-0.33239999999999997</v>
      </c>
      <c r="BC1376" s="372">
        <v>15.549899999999999</v>
      </c>
      <c r="BD1376" s="372">
        <v>0.13642000000000001</v>
      </c>
      <c r="BE1376" s="372">
        <v>10.481</v>
      </c>
      <c r="BF1376" s="372">
        <v>11.5</v>
      </c>
      <c r="BG1376" s="372">
        <v>12.156000000000001</v>
      </c>
      <c r="BH1376" s="372">
        <v>12.523999999999999</v>
      </c>
      <c r="BI1376" s="372">
        <v>13.12</v>
      </c>
      <c r="BJ1376" s="372">
        <v>13.542999999999999</v>
      </c>
      <c r="BK1376" s="372">
        <v>14.202999999999999</v>
      </c>
      <c r="BL1376" s="372">
        <v>15.55</v>
      </c>
      <c r="BM1376" s="372">
        <v>17.073</v>
      </c>
      <c r="BN1376" s="372">
        <v>17.972999999999999</v>
      </c>
      <c r="BO1376" s="372">
        <v>18.619</v>
      </c>
      <c r="BP1376" s="372">
        <v>19.634</v>
      </c>
      <c r="BQ1376" s="372">
        <v>20.332999999999998</v>
      </c>
      <c r="BR1376" s="372">
        <v>21.745999999999999</v>
      </c>
      <c r="BS1376" s="372">
        <v>24.49</v>
      </c>
    </row>
    <row r="1377" spans="1:71" x14ac:dyDescent="0.2">
      <c r="A1377" s="265">
        <f t="shared" si="636"/>
        <v>15.717499999999999</v>
      </c>
      <c r="B1377" s="265">
        <f t="shared" si="637"/>
        <v>14.3995</v>
      </c>
      <c r="C1377" s="265">
        <f t="shared" si="614"/>
        <v>17.186499999999999</v>
      </c>
      <c r="D1377" s="265">
        <f t="shared" si="638"/>
        <v>1375</v>
      </c>
      <c r="E1377" s="373">
        <f t="shared" si="639"/>
        <v>45.17453798767967</v>
      </c>
      <c r="F1377" s="373">
        <f t="shared" si="640"/>
        <v>3.7645448323066395</v>
      </c>
      <c r="G1377" s="373">
        <f t="shared" si="641"/>
        <v>54.17453798767967</v>
      </c>
      <c r="H1377" s="374">
        <f t="shared" si="642"/>
        <v>0.99920600220849998</v>
      </c>
      <c r="I1377" s="374">
        <f t="shared" si="615"/>
        <v>0.98559367511145646</v>
      </c>
      <c r="J1377" s="374">
        <f t="shared" si="616"/>
        <v>0.98675930200826012</v>
      </c>
      <c r="K1377" s="265" cm="1">
        <f t="array" ref="K1377">$G1377^gamma_drug4/($G1377^gamma_drug4+(AGE_50_drug4+9)^gamma_drug4)</f>
        <v>1</v>
      </c>
      <c r="L1377" s="264">
        <f t="shared" si="617"/>
        <v>1375</v>
      </c>
      <c r="M1377" s="264">
        <f t="shared" si="618"/>
        <v>-0.21795</v>
      </c>
      <c r="N1377" s="264">
        <f t="shared" si="619"/>
        <v>15.71735</v>
      </c>
      <c r="O1377" s="264">
        <f t="shared" si="620"/>
        <v>0.13120499999999999</v>
      </c>
      <c r="P1377" s="264">
        <f t="shared" si="621"/>
        <v>10.6625</v>
      </c>
      <c r="Q1377" s="264">
        <f t="shared" si="622"/>
        <v>11.7005</v>
      </c>
      <c r="R1377" s="264">
        <f t="shared" si="623"/>
        <v>12.362500000000001</v>
      </c>
      <c r="S1377" s="264">
        <f t="shared" si="624"/>
        <v>12.731999999999999</v>
      </c>
      <c r="T1377" s="264">
        <f t="shared" si="625"/>
        <v>13.327</v>
      </c>
      <c r="U1377" s="264">
        <f t="shared" si="626"/>
        <v>13.748000000000001</v>
      </c>
      <c r="V1377" s="264">
        <f t="shared" si="627"/>
        <v>14.3995</v>
      </c>
      <c r="W1377" s="264">
        <f t="shared" si="628"/>
        <v>15.717499999999999</v>
      </c>
      <c r="X1377" s="264">
        <f t="shared" si="629"/>
        <v>17.186499999999999</v>
      </c>
      <c r="Y1377" s="264">
        <f t="shared" si="630"/>
        <v>18.045000000000002</v>
      </c>
      <c r="Z1377" s="264">
        <f t="shared" si="631"/>
        <v>18.656500000000001</v>
      </c>
      <c r="AA1377" s="264">
        <f t="shared" si="632"/>
        <v>19.610500000000002</v>
      </c>
      <c r="AB1377" s="264">
        <f t="shared" si="633"/>
        <v>20.262499999999999</v>
      </c>
      <c r="AC1377" s="264">
        <f t="shared" si="634"/>
        <v>21.569000000000003</v>
      </c>
      <c r="AD1377" s="264">
        <f t="shared" si="635"/>
        <v>24.062999999999999</v>
      </c>
      <c r="AF1377" s="266">
        <v>1375</v>
      </c>
      <c r="AG1377" s="266">
        <v>-0.10340000000000001</v>
      </c>
      <c r="AH1377" s="266">
        <v>15.8788</v>
      </c>
      <c r="AI1377" s="266">
        <v>0.12595999999999999</v>
      </c>
      <c r="AJ1377" s="266">
        <v>10.840999999999999</v>
      </c>
      <c r="AK1377" s="266">
        <v>11.897</v>
      </c>
      <c r="AL1377" s="266">
        <v>12.565</v>
      </c>
      <c r="AM1377" s="266">
        <v>12.936</v>
      </c>
      <c r="AN1377" s="266">
        <v>13.53</v>
      </c>
      <c r="AO1377" s="266">
        <v>13.948</v>
      </c>
      <c r="AP1377" s="266">
        <v>14.590999999999999</v>
      </c>
      <c r="AQ1377" s="266">
        <v>15.879</v>
      </c>
      <c r="AR1377" s="266">
        <v>17.292999999999999</v>
      </c>
      <c r="AS1377" s="266">
        <v>18.109000000000002</v>
      </c>
      <c r="AT1377" s="266">
        <v>18.686</v>
      </c>
      <c r="AU1377" s="266">
        <v>19.577999999999999</v>
      </c>
      <c r="AV1377" s="266">
        <v>20.183</v>
      </c>
      <c r="AW1377" s="266">
        <v>21.382000000000001</v>
      </c>
      <c r="AX1377" s="266">
        <v>23.623999999999999</v>
      </c>
      <c r="BA1377" s="372">
        <v>1375</v>
      </c>
      <c r="BB1377" s="372">
        <v>-0.33250000000000002</v>
      </c>
      <c r="BC1377" s="372">
        <v>15.555899999999999</v>
      </c>
      <c r="BD1377" s="372">
        <v>0.13644999999999999</v>
      </c>
      <c r="BE1377" s="372">
        <v>10.484</v>
      </c>
      <c r="BF1377" s="372">
        <v>11.504</v>
      </c>
      <c r="BG1377" s="372">
        <v>12.16</v>
      </c>
      <c r="BH1377" s="372">
        <v>12.528</v>
      </c>
      <c r="BI1377" s="372">
        <v>13.124000000000001</v>
      </c>
      <c r="BJ1377" s="372">
        <v>13.548</v>
      </c>
      <c r="BK1377" s="372">
        <v>14.208</v>
      </c>
      <c r="BL1377" s="372">
        <v>15.555999999999999</v>
      </c>
      <c r="BM1377" s="372">
        <v>17.079999999999998</v>
      </c>
      <c r="BN1377" s="372">
        <v>17.981000000000002</v>
      </c>
      <c r="BO1377" s="372">
        <v>18.626999999999999</v>
      </c>
      <c r="BP1377" s="372">
        <v>19.643000000000001</v>
      </c>
      <c r="BQ1377" s="372">
        <v>20.341999999999999</v>
      </c>
      <c r="BR1377" s="372">
        <v>21.756</v>
      </c>
      <c r="BS1377" s="372">
        <v>24.501999999999999</v>
      </c>
    </row>
    <row r="1378" spans="1:71" x14ac:dyDescent="0.2">
      <c r="A1378" s="265">
        <f t="shared" si="636"/>
        <v>15.722999999999999</v>
      </c>
      <c r="B1378" s="265">
        <f t="shared" si="637"/>
        <v>14.404499999999999</v>
      </c>
      <c r="C1378" s="265">
        <f t="shared" si="614"/>
        <v>17.192999999999998</v>
      </c>
      <c r="D1378" s="265">
        <f t="shared" si="638"/>
        <v>1376</v>
      </c>
      <c r="E1378" s="373">
        <f t="shared" si="639"/>
        <v>45.207392197125259</v>
      </c>
      <c r="F1378" s="373">
        <f t="shared" si="640"/>
        <v>3.7672826830937716</v>
      </c>
      <c r="G1378" s="373">
        <f t="shared" si="641"/>
        <v>54.207392197125259</v>
      </c>
      <c r="H1378" s="374">
        <f t="shared" si="642"/>
        <v>0.99920809177450698</v>
      </c>
      <c r="I1378" s="374">
        <f t="shared" si="615"/>
        <v>0.98561964894958232</v>
      </c>
      <c r="J1378" s="374">
        <f t="shared" si="616"/>
        <v>0.98677988111028303</v>
      </c>
      <c r="K1378" s="265" cm="1">
        <f t="array" ref="K1378">$G1378^gamma_drug4/($G1378^gamma_drug4+(AGE_50_drug4+9)^gamma_drug4)</f>
        <v>1</v>
      </c>
      <c r="L1378" s="264">
        <f t="shared" si="617"/>
        <v>1376</v>
      </c>
      <c r="M1378" s="264">
        <f t="shared" si="618"/>
        <v>-0.218</v>
      </c>
      <c r="N1378" s="264">
        <f t="shared" si="619"/>
        <v>15.723050000000001</v>
      </c>
      <c r="O1378" s="264">
        <f t="shared" si="620"/>
        <v>0.13123000000000001</v>
      </c>
      <c r="P1378" s="264">
        <f t="shared" si="621"/>
        <v>10.6655</v>
      </c>
      <c r="Q1378" s="264">
        <f t="shared" si="622"/>
        <v>11.704000000000001</v>
      </c>
      <c r="R1378" s="264">
        <f t="shared" si="623"/>
        <v>12.3665</v>
      </c>
      <c r="S1378" s="264">
        <f t="shared" si="624"/>
        <v>12.736000000000001</v>
      </c>
      <c r="T1378" s="264">
        <f t="shared" si="625"/>
        <v>13.3315</v>
      </c>
      <c r="U1378" s="264">
        <f t="shared" si="626"/>
        <v>13.752500000000001</v>
      </c>
      <c r="V1378" s="264">
        <f t="shared" si="627"/>
        <v>14.404499999999999</v>
      </c>
      <c r="W1378" s="264">
        <f t="shared" si="628"/>
        <v>15.722999999999999</v>
      </c>
      <c r="X1378" s="264">
        <f t="shared" si="629"/>
        <v>17.192999999999998</v>
      </c>
      <c r="Y1378" s="264">
        <f t="shared" si="630"/>
        <v>18.052</v>
      </c>
      <c r="Z1378" s="264">
        <f t="shared" si="631"/>
        <v>18.664000000000001</v>
      </c>
      <c r="AA1378" s="264">
        <f t="shared" si="632"/>
        <v>19.618499999999997</v>
      </c>
      <c r="AB1378" s="264">
        <f t="shared" si="633"/>
        <v>20.271000000000001</v>
      </c>
      <c r="AC1378" s="264">
        <f t="shared" si="634"/>
        <v>21.577999999999999</v>
      </c>
      <c r="AD1378" s="264">
        <f t="shared" si="635"/>
        <v>24.073999999999998</v>
      </c>
      <c r="AF1378" s="266">
        <v>1376</v>
      </c>
      <c r="AG1378" s="266">
        <v>-0.10349999999999999</v>
      </c>
      <c r="AH1378" s="266">
        <v>15.8842</v>
      </c>
      <c r="AI1378" s="266">
        <v>0.12598000000000001</v>
      </c>
      <c r="AJ1378" s="266">
        <v>10.843999999999999</v>
      </c>
      <c r="AK1378" s="266">
        <v>11.901</v>
      </c>
      <c r="AL1378" s="266">
        <v>12.569000000000001</v>
      </c>
      <c r="AM1378" s="266">
        <v>12.94</v>
      </c>
      <c r="AN1378" s="266">
        <v>13.534000000000001</v>
      </c>
      <c r="AO1378" s="266">
        <v>13.952</v>
      </c>
      <c r="AP1378" s="266">
        <v>14.596</v>
      </c>
      <c r="AQ1378" s="266">
        <v>15.884</v>
      </c>
      <c r="AR1378" s="266">
        <v>17.298999999999999</v>
      </c>
      <c r="AS1378" s="266">
        <v>18.116</v>
      </c>
      <c r="AT1378" s="266">
        <v>18.693000000000001</v>
      </c>
      <c r="AU1378" s="266">
        <v>19.585999999999999</v>
      </c>
      <c r="AV1378" s="266">
        <v>20.190999999999999</v>
      </c>
      <c r="AW1378" s="266">
        <v>21.39</v>
      </c>
      <c r="AX1378" s="266">
        <v>23.634</v>
      </c>
      <c r="BA1378" s="372">
        <v>1376</v>
      </c>
      <c r="BB1378" s="372">
        <v>-0.33250000000000002</v>
      </c>
      <c r="BC1378" s="372">
        <v>15.5619</v>
      </c>
      <c r="BD1378" s="372">
        <v>0.13647999999999999</v>
      </c>
      <c r="BE1378" s="372">
        <v>10.487</v>
      </c>
      <c r="BF1378" s="372">
        <v>11.507</v>
      </c>
      <c r="BG1378" s="372">
        <v>12.164</v>
      </c>
      <c r="BH1378" s="372">
        <v>12.532</v>
      </c>
      <c r="BI1378" s="372">
        <v>13.129</v>
      </c>
      <c r="BJ1378" s="372">
        <v>13.553000000000001</v>
      </c>
      <c r="BK1378" s="372">
        <v>14.212999999999999</v>
      </c>
      <c r="BL1378" s="372">
        <v>15.561999999999999</v>
      </c>
      <c r="BM1378" s="372">
        <v>17.087</v>
      </c>
      <c r="BN1378" s="372">
        <v>17.988</v>
      </c>
      <c r="BO1378" s="372">
        <v>18.635000000000002</v>
      </c>
      <c r="BP1378" s="372">
        <v>19.651</v>
      </c>
      <c r="BQ1378" s="372">
        <v>20.350999999999999</v>
      </c>
      <c r="BR1378" s="372">
        <v>21.765999999999998</v>
      </c>
      <c r="BS1378" s="372">
        <v>24.513999999999999</v>
      </c>
    </row>
    <row r="1379" spans="1:71" x14ac:dyDescent="0.2">
      <c r="A1379" s="265">
        <f t="shared" si="636"/>
        <v>15.728999999999999</v>
      </c>
      <c r="B1379" s="265">
        <f t="shared" si="637"/>
        <v>14.409500000000001</v>
      </c>
      <c r="C1379" s="265">
        <f t="shared" si="614"/>
        <v>17.200000000000003</v>
      </c>
      <c r="D1379" s="265">
        <f t="shared" si="638"/>
        <v>1377</v>
      </c>
      <c r="E1379" s="373">
        <f t="shared" si="639"/>
        <v>45.24024640657084</v>
      </c>
      <c r="F1379" s="373">
        <f t="shared" si="640"/>
        <v>3.7700205338809036</v>
      </c>
      <c r="G1379" s="373">
        <f t="shared" si="641"/>
        <v>54.24024640657084</v>
      </c>
      <c r="H1379" s="374">
        <f t="shared" si="642"/>
        <v>0.99921017458466654</v>
      </c>
      <c r="I1379" s="374">
        <f t="shared" si="615"/>
        <v>0.98564556094466227</v>
      </c>
      <c r="J1379" s="374">
        <f t="shared" si="616"/>
        <v>0.98680041621526615</v>
      </c>
      <c r="K1379" s="265" cm="1">
        <f t="array" ref="K1379">$G1379^gamma_drug4/($G1379^gamma_drug4+(AGE_50_drug4+9)^gamma_drug4)</f>
        <v>1</v>
      </c>
      <c r="L1379" s="264">
        <f t="shared" si="617"/>
        <v>1377</v>
      </c>
      <c r="M1379" s="264">
        <f t="shared" si="618"/>
        <v>-0.21810000000000002</v>
      </c>
      <c r="N1379" s="264">
        <f t="shared" si="619"/>
        <v>15.7288</v>
      </c>
      <c r="O1379" s="264">
        <f t="shared" si="620"/>
        <v>0.13125500000000001</v>
      </c>
      <c r="P1379" s="264">
        <f t="shared" si="621"/>
        <v>10.669</v>
      </c>
      <c r="Q1379" s="264">
        <f t="shared" si="622"/>
        <v>11.707999999999998</v>
      </c>
      <c r="R1379" s="264">
        <f t="shared" si="623"/>
        <v>12.3705</v>
      </c>
      <c r="S1379" s="264">
        <f t="shared" si="624"/>
        <v>12.740500000000001</v>
      </c>
      <c r="T1379" s="264">
        <f t="shared" si="625"/>
        <v>13.3355</v>
      </c>
      <c r="U1379" s="264">
        <f t="shared" si="626"/>
        <v>13.7575</v>
      </c>
      <c r="V1379" s="264">
        <f t="shared" si="627"/>
        <v>14.409500000000001</v>
      </c>
      <c r="W1379" s="264">
        <f t="shared" si="628"/>
        <v>15.728999999999999</v>
      </c>
      <c r="X1379" s="264">
        <f t="shared" si="629"/>
        <v>17.200000000000003</v>
      </c>
      <c r="Y1379" s="264">
        <f t="shared" si="630"/>
        <v>18.058999999999997</v>
      </c>
      <c r="Z1379" s="264">
        <f t="shared" si="631"/>
        <v>18.671500000000002</v>
      </c>
      <c r="AA1379" s="264">
        <f t="shared" si="632"/>
        <v>19.6265</v>
      </c>
      <c r="AB1379" s="264">
        <f t="shared" si="633"/>
        <v>20.279499999999999</v>
      </c>
      <c r="AC1379" s="264">
        <f t="shared" si="634"/>
        <v>21.587499999999999</v>
      </c>
      <c r="AD1379" s="264">
        <f t="shared" si="635"/>
        <v>24.085000000000001</v>
      </c>
      <c r="AF1379" s="266">
        <v>1377</v>
      </c>
      <c r="AG1379" s="266">
        <v>-0.1037</v>
      </c>
      <c r="AH1379" s="266">
        <v>15.889699999999999</v>
      </c>
      <c r="AI1379" s="266">
        <v>0.126</v>
      </c>
      <c r="AJ1379" s="266">
        <v>10.848000000000001</v>
      </c>
      <c r="AK1379" s="266">
        <v>11.904999999999999</v>
      </c>
      <c r="AL1379" s="266">
        <v>12.573</v>
      </c>
      <c r="AM1379" s="266">
        <v>12.944000000000001</v>
      </c>
      <c r="AN1379" s="266">
        <v>13.538</v>
      </c>
      <c r="AO1379" s="266">
        <v>13.957000000000001</v>
      </c>
      <c r="AP1379" s="266">
        <v>14.601000000000001</v>
      </c>
      <c r="AQ1379" s="266">
        <v>15.89</v>
      </c>
      <c r="AR1379" s="266">
        <v>17.306000000000001</v>
      </c>
      <c r="AS1379" s="266">
        <v>18.122</v>
      </c>
      <c r="AT1379" s="266">
        <v>18.7</v>
      </c>
      <c r="AU1379" s="266">
        <v>19.593</v>
      </c>
      <c r="AV1379" s="266">
        <v>20.199000000000002</v>
      </c>
      <c r="AW1379" s="266">
        <v>21.399000000000001</v>
      </c>
      <c r="AX1379" s="266">
        <v>23.643999999999998</v>
      </c>
      <c r="BA1379" s="372">
        <v>1377</v>
      </c>
      <c r="BB1379" s="372">
        <v>-0.33250000000000002</v>
      </c>
      <c r="BC1379" s="372">
        <v>15.5679</v>
      </c>
      <c r="BD1379" s="372">
        <v>0.13650999999999999</v>
      </c>
      <c r="BE1379" s="372">
        <v>10.49</v>
      </c>
      <c r="BF1379" s="372">
        <v>11.510999999999999</v>
      </c>
      <c r="BG1379" s="372">
        <v>12.167999999999999</v>
      </c>
      <c r="BH1379" s="372">
        <v>12.537000000000001</v>
      </c>
      <c r="BI1379" s="372">
        <v>13.132999999999999</v>
      </c>
      <c r="BJ1379" s="372">
        <v>13.558</v>
      </c>
      <c r="BK1379" s="372">
        <v>14.218</v>
      </c>
      <c r="BL1379" s="372">
        <v>15.568</v>
      </c>
      <c r="BM1379" s="372">
        <v>17.094000000000001</v>
      </c>
      <c r="BN1379" s="372">
        <v>17.995999999999999</v>
      </c>
      <c r="BO1379" s="372">
        <v>18.643000000000001</v>
      </c>
      <c r="BP1379" s="372">
        <v>19.66</v>
      </c>
      <c r="BQ1379" s="372">
        <v>20.36</v>
      </c>
      <c r="BR1379" s="372">
        <v>21.776</v>
      </c>
      <c r="BS1379" s="372">
        <v>24.526</v>
      </c>
    </row>
    <row r="1380" spans="1:71" x14ac:dyDescent="0.2">
      <c r="A1380" s="265">
        <f t="shared" si="636"/>
        <v>15.734500000000001</v>
      </c>
      <c r="B1380" s="265">
        <f t="shared" si="637"/>
        <v>14.414000000000001</v>
      </c>
      <c r="C1380" s="265">
        <f t="shared" si="614"/>
        <v>17.206499999999998</v>
      </c>
      <c r="D1380" s="265">
        <f t="shared" si="638"/>
        <v>1378</v>
      </c>
      <c r="E1380" s="373">
        <f t="shared" si="639"/>
        <v>45.273100616016428</v>
      </c>
      <c r="F1380" s="373">
        <f t="shared" si="640"/>
        <v>3.7727583846680357</v>
      </c>
      <c r="G1380" s="373">
        <f t="shared" si="641"/>
        <v>54.273100616016428</v>
      </c>
      <c r="H1380" s="374">
        <f t="shared" si="642"/>
        <v>0.99921225066487085</v>
      </c>
      <c r="I1380" s="374">
        <f t="shared" si="615"/>
        <v>0.98567141127881808</v>
      </c>
      <c r="J1380" s="374">
        <f t="shared" si="616"/>
        <v>0.98682090744251161</v>
      </c>
      <c r="K1380" s="265" cm="1">
        <f t="array" ref="K1380">$G1380^gamma_drug4/($G1380^gamma_drug4+(AGE_50_drug4+9)^gamma_drug4)</f>
        <v>1</v>
      </c>
      <c r="L1380" s="264">
        <f t="shared" si="617"/>
        <v>1378</v>
      </c>
      <c r="M1380" s="264">
        <f t="shared" si="618"/>
        <v>-0.21820000000000001</v>
      </c>
      <c r="N1380" s="264">
        <f t="shared" si="619"/>
        <v>15.73455</v>
      </c>
      <c r="O1380" s="264">
        <f t="shared" si="620"/>
        <v>0.13128000000000001</v>
      </c>
      <c r="P1380" s="264">
        <f t="shared" si="621"/>
        <v>10.672000000000001</v>
      </c>
      <c r="Q1380" s="264">
        <f t="shared" si="622"/>
        <v>11.711500000000001</v>
      </c>
      <c r="R1380" s="264">
        <f t="shared" si="623"/>
        <v>12.374500000000001</v>
      </c>
      <c r="S1380" s="264">
        <f t="shared" si="624"/>
        <v>12.7445</v>
      </c>
      <c r="T1380" s="264">
        <f t="shared" si="625"/>
        <v>13.340499999999999</v>
      </c>
      <c r="U1380" s="264">
        <f t="shared" si="626"/>
        <v>13.762</v>
      </c>
      <c r="V1380" s="264">
        <f t="shared" si="627"/>
        <v>14.414000000000001</v>
      </c>
      <c r="W1380" s="264">
        <f t="shared" si="628"/>
        <v>15.734500000000001</v>
      </c>
      <c r="X1380" s="264">
        <f t="shared" si="629"/>
        <v>17.206499999999998</v>
      </c>
      <c r="Y1380" s="264">
        <f t="shared" si="630"/>
        <v>18.066000000000003</v>
      </c>
      <c r="Z1380" s="264">
        <f t="shared" si="631"/>
        <v>18.679000000000002</v>
      </c>
      <c r="AA1380" s="264">
        <f t="shared" si="632"/>
        <v>19.634499999999999</v>
      </c>
      <c r="AB1380" s="264">
        <f t="shared" si="633"/>
        <v>20.287500000000001</v>
      </c>
      <c r="AC1380" s="264">
        <f t="shared" si="634"/>
        <v>21.597000000000001</v>
      </c>
      <c r="AD1380" s="264">
        <f t="shared" si="635"/>
        <v>24.096</v>
      </c>
      <c r="AF1380" s="266">
        <v>1378</v>
      </c>
      <c r="AG1380" s="266">
        <v>-0.1038</v>
      </c>
      <c r="AH1380" s="266">
        <v>15.895200000000001</v>
      </c>
      <c r="AI1380" s="266">
        <v>0.12601999999999999</v>
      </c>
      <c r="AJ1380" s="266">
        <v>10.851000000000001</v>
      </c>
      <c r="AK1380" s="266">
        <v>11.907999999999999</v>
      </c>
      <c r="AL1380" s="266">
        <v>12.577</v>
      </c>
      <c r="AM1380" s="266">
        <v>12.948</v>
      </c>
      <c r="AN1380" s="266">
        <v>13.542999999999999</v>
      </c>
      <c r="AO1380" s="266">
        <v>13.961</v>
      </c>
      <c r="AP1380" s="266">
        <v>14.605</v>
      </c>
      <c r="AQ1380" s="266">
        <v>15.895</v>
      </c>
      <c r="AR1380" s="266">
        <v>17.312000000000001</v>
      </c>
      <c r="AS1380" s="266">
        <v>18.129000000000001</v>
      </c>
      <c r="AT1380" s="266">
        <v>18.707000000000001</v>
      </c>
      <c r="AU1380" s="266">
        <v>19.600999999999999</v>
      </c>
      <c r="AV1380" s="266">
        <v>20.206</v>
      </c>
      <c r="AW1380" s="266">
        <v>21.407</v>
      </c>
      <c r="AX1380" s="266">
        <v>23.654</v>
      </c>
      <c r="BA1380" s="372">
        <v>1378</v>
      </c>
      <c r="BB1380" s="372">
        <v>-0.33260000000000001</v>
      </c>
      <c r="BC1380" s="372">
        <v>15.5739</v>
      </c>
      <c r="BD1380" s="372">
        <v>0.13653999999999999</v>
      </c>
      <c r="BE1380" s="372">
        <v>10.493</v>
      </c>
      <c r="BF1380" s="372">
        <v>11.515000000000001</v>
      </c>
      <c r="BG1380" s="372">
        <v>12.172000000000001</v>
      </c>
      <c r="BH1380" s="372">
        <v>12.541</v>
      </c>
      <c r="BI1380" s="372">
        <v>13.138</v>
      </c>
      <c r="BJ1380" s="372">
        <v>13.563000000000001</v>
      </c>
      <c r="BK1380" s="372">
        <v>14.223000000000001</v>
      </c>
      <c r="BL1380" s="372">
        <v>15.574</v>
      </c>
      <c r="BM1380" s="372">
        <v>17.100999999999999</v>
      </c>
      <c r="BN1380" s="372">
        <v>18.003</v>
      </c>
      <c r="BO1380" s="372">
        <v>18.651</v>
      </c>
      <c r="BP1380" s="372">
        <v>19.667999999999999</v>
      </c>
      <c r="BQ1380" s="372">
        <v>20.369</v>
      </c>
      <c r="BR1380" s="372">
        <v>21.786999999999999</v>
      </c>
      <c r="BS1380" s="372">
        <v>24.538</v>
      </c>
    </row>
    <row r="1381" spans="1:71" x14ac:dyDescent="0.2">
      <c r="A1381" s="265">
        <f t="shared" si="636"/>
        <v>15.740500000000001</v>
      </c>
      <c r="B1381" s="265">
        <f t="shared" si="637"/>
        <v>14.419499999999999</v>
      </c>
      <c r="C1381" s="265">
        <f t="shared" si="614"/>
        <v>17.213000000000001</v>
      </c>
      <c r="D1381" s="265">
        <f t="shared" si="638"/>
        <v>1379</v>
      </c>
      <c r="E1381" s="373">
        <f t="shared" si="639"/>
        <v>45.30595482546201</v>
      </c>
      <c r="F1381" s="373">
        <f t="shared" si="640"/>
        <v>3.7754962354551678</v>
      </c>
      <c r="G1381" s="373">
        <f t="shared" si="641"/>
        <v>54.30595482546201</v>
      </c>
      <c r="H1381" s="374">
        <f t="shared" si="642"/>
        <v>0.99921432004089716</v>
      </c>
      <c r="I1381" s="374">
        <f t="shared" si="615"/>
        <v>0.98569720013353546</v>
      </c>
      <c r="J1381" s="374">
        <f t="shared" si="616"/>
        <v>0.98684135491093139</v>
      </c>
      <c r="K1381" s="265" cm="1">
        <f t="array" ref="K1381">$G1381^gamma_drug4/($G1381^gamma_drug4+(AGE_50_drug4+9)^gamma_drug4)</f>
        <v>1</v>
      </c>
      <c r="L1381" s="264">
        <f t="shared" si="617"/>
        <v>1379</v>
      </c>
      <c r="M1381" s="264">
        <f t="shared" si="618"/>
        <v>-0.21825</v>
      </c>
      <c r="N1381" s="264">
        <f t="shared" si="619"/>
        <v>15.740300000000001</v>
      </c>
      <c r="O1381" s="264">
        <f t="shared" si="620"/>
        <v>0.131295</v>
      </c>
      <c r="P1381" s="264">
        <f t="shared" si="621"/>
        <v>10.6755</v>
      </c>
      <c r="Q1381" s="264">
        <f t="shared" si="622"/>
        <v>11.7155</v>
      </c>
      <c r="R1381" s="264">
        <f t="shared" si="623"/>
        <v>12.379</v>
      </c>
      <c r="S1381" s="264">
        <f t="shared" si="624"/>
        <v>12.7485</v>
      </c>
      <c r="T1381" s="264">
        <f t="shared" si="625"/>
        <v>13.345000000000001</v>
      </c>
      <c r="U1381" s="264">
        <f t="shared" si="626"/>
        <v>13.766500000000001</v>
      </c>
      <c r="V1381" s="264">
        <f t="shared" si="627"/>
        <v>14.419499999999999</v>
      </c>
      <c r="W1381" s="264">
        <f t="shared" si="628"/>
        <v>15.740500000000001</v>
      </c>
      <c r="X1381" s="264">
        <f t="shared" si="629"/>
        <v>17.213000000000001</v>
      </c>
      <c r="Y1381" s="264">
        <f t="shared" si="630"/>
        <v>18.073499999999999</v>
      </c>
      <c r="Z1381" s="264">
        <f t="shared" si="631"/>
        <v>18.686</v>
      </c>
      <c r="AA1381" s="264">
        <f t="shared" si="632"/>
        <v>19.642499999999998</v>
      </c>
      <c r="AB1381" s="264">
        <f t="shared" si="633"/>
        <v>20.295999999999999</v>
      </c>
      <c r="AC1381" s="264">
        <f t="shared" si="634"/>
        <v>21.605499999999999</v>
      </c>
      <c r="AD1381" s="264">
        <f t="shared" si="635"/>
        <v>24.1065</v>
      </c>
      <c r="AF1381" s="266">
        <v>1379</v>
      </c>
      <c r="AG1381" s="266">
        <v>-0.10390000000000001</v>
      </c>
      <c r="AH1381" s="266">
        <v>15.900700000000001</v>
      </c>
      <c r="AI1381" s="266">
        <v>0.12603</v>
      </c>
      <c r="AJ1381" s="266">
        <v>10.853999999999999</v>
      </c>
      <c r="AK1381" s="266">
        <v>11.912000000000001</v>
      </c>
      <c r="AL1381" s="266">
        <v>12.581</v>
      </c>
      <c r="AM1381" s="266">
        <v>12.952</v>
      </c>
      <c r="AN1381" s="266">
        <v>13.547000000000001</v>
      </c>
      <c r="AO1381" s="266">
        <v>13.965999999999999</v>
      </c>
      <c r="AP1381" s="266">
        <v>14.61</v>
      </c>
      <c r="AQ1381" s="266">
        <v>15.901</v>
      </c>
      <c r="AR1381" s="266">
        <v>17.318000000000001</v>
      </c>
      <c r="AS1381" s="266">
        <v>18.135999999999999</v>
      </c>
      <c r="AT1381" s="266">
        <v>18.713999999999999</v>
      </c>
      <c r="AU1381" s="266">
        <v>19.608000000000001</v>
      </c>
      <c r="AV1381" s="266">
        <v>20.213999999999999</v>
      </c>
      <c r="AW1381" s="266">
        <v>21.414999999999999</v>
      </c>
      <c r="AX1381" s="266">
        <v>23.663</v>
      </c>
      <c r="BA1381" s="372">
        <v>1379</v>
      </c>
      <c r="BB1381" s="372">
        <v>-0.33260000000000001</v>
      </c>
      <c r="BC1381" s="372">
        <v>15.5799</v>
      </c>
      <c r="BD1381" s="372">
        <v>0.13655999999999999</v>
      </c>
      <c r="BE1381" s="372">
        <v>10.497</v>
      </c>
      <c r="BF1381" s="372">
        <v>11.519</v>
      </c>
      <c r="BG1381" s="372">
        <v>12.177</v>
      </c>
      <c r="BH1381" s="372">
        <v>12.545</v>
      </c>
      <c r="BI1381" s="372">
        <v>13.143000000000001</v>
      </c>
      <c r="BJ1381" s="372">
        <v>13.567</v>
      </c>
      <c r="BK1381" s="372">
        <v>14.228999999999999</v>
      </c>
      <c r="BL1381" s="372">
        <v>15.58</v>
      </c>
      <c r="BM1381" s="372">
        <v>17.108000000000001</v>
      </c>
      <c r="BN1381" s="372">
        <v>18.010999999999999</v>
      </c>
      <c r="BO1381" s="372">
        <v>18.658000000000001</v>
      </c>
      <c r="BP1381" s="372">
        <v>19.677</v>
      </c>
      <c r="BQ1381" s="372">
        <v>20.378</v>
      </c>
      <c r="BR1381" s="372">
        <v>21.795999999999999</v>
      </c>
      <c r="BS1381" s="372">
        <v>24.55</v>
      </c>
    </row>
    <row r="1382" spans="1:71" x14ac:dyDescent="0.2">
      <c r="A1382" s="265">
        <f t="shared" si="636"/>
        <v>15.746</v>
      </c>
      <c r="B1382" s="265">
        <f t="shared" si="637"/>
        <v>14.4245</v>
      </c>
      <c r="C1382" s="265">
        <f t="shared" si="614"/>
        <v>17.2195</v>
      </c>
      <c r="D1382" s="265">
        <f t="shared" si="638"/>
        <v>1380</v>
      </c>
      <c r="E1382" s="373">
        <f t="shared" si="639"/>
        <v>45.338809034907598</v>
      </c>
      <c r="F1382" s="373">
        <f t="shared" si="640"/>
        <v>3.7782340862422998</v>
      </c>
      <c r="G1382" s="373">
        <f t="shared" si="641"/>
        <v>54.338809034907598</v>
      </c>
      <c r="H1382" s="374">
        <f t="shared" si="642"/>
        <v>0.99921638273840885</v>
      </c>
      <c r="I1382" s="374">
        <f t="shared" si="615"/>
        <v>0.98572292768966718</v>
      </c>
      <c r="J1382" s="374">
        <f t="shared" si="616"/>
        <v>0.98686175873904813</v>
      </c>
      <c r="K1382" s="265" cm="1">
        <f t="array" ref="K1382">$G1382^gamma_drug4/($G1382^gamma_drug4+(AGE_50_drug4+9)^gamma_drug4)</f>
        <v>1</v>
      </c>
      <c r="L1382" s="264">
        <f t="shared" si="617"/>
        <v>1380</v>
      </c>
      <c r="M1382" s="264">
        <f t="shared" si="618"/>
        <v>-0.21834999999999999</v>
      </c>
      <c r="N1382" s="264">
        <f t="shared" si="619"/>
        <v>15.746</v>
      </c>
      <c r="O1382" s="264">
        <f t="shared" si="620"/>
        <v>0.13131999999999999</v>
      </c>
      <c r="P1382" s="264">
        <f t="shared" si="621"/>
        <v>10.679</v>
      </c>
      <c r="Q1382" s="264">
        <f t="shared" si="622"/>
        <v>11.7195</v>
      </c>
      <c r="R1382" s="264">
        <f t="shared" si="623"/>
        <v>12.382999999999999</v>
      </c>
      <c r="S1382" s="264">
        <f t="shared" si="624"/>
        <v>12.753</v>
      </c>
      <c r="T1382" s="264">
        <f t="shared" si="625"/>
        <v>13.349499999999999</v>
      </c>
      <c r="U1382" s="264">
        <f t="shared" si="626"/>
        <v>13.771000000000001</v>
      </c>
      <c r="V1382" s="264">
        <f t="shared" si="627"/>
        <v>14.4245</v>
      </c>
      <c r="W1382" s="264">
        <f t="shared" si="628"/>
        <v>15.746</v>
      </c>
      <c r="X1382" s="264">
        <f t="shared" si="629"/>
        <v>17.2195</v>
      </c>
      <c r="Y1382" s="264">
        <f t="shared" si="630"/>
        <v>18.079999999999998</v>
      </c>
      <c r="Z1382" s="264">
        <f t="shared" si="631"/>
        <v>18.692999999999998</v>
      </c>
      <c r="AA1382" s="264">
        <f t="shared" si="632"/>
        <v>19.649999999999999</v>
      </c>
      <c r="AB1382" s="264">
        <f t="shared" si="633"/>
        <v>20.304500000000001</v>
      </c>
      <c r="AC1382" s="264">
        <f t="shared" si="634"/>
        <v>21.615000000000002</v>
      </c>
      <c r="AD1382" s="264">
        <f t="shared" si="635"/>
        <v>24.1175</v>
      </c>
      <c r="AF1382" s="266">
        <v>1380</v>
      </c>
      <c r="AG1382" s="266">
        <v>-0.104</v>
      </c>
      <c r="AH1382" s="266">
        <v>15.9061</v>
      </c>
      <c r="AI1382" s="266">
        <v>0.12605</v>
      </c>
      <c r="AJ1382" s="266">
        <v>10.858000000000001</v>
      </c>
      <c r="AK1382" s="266">
        <v>11.916</v>
      </c>
      <c r="AL1382" s="266">
        <v>12.585000000000001</v>
      </c>
      <c r="AM1382" s="266">
        <v>12.956</v>
      </c>
      <c r="AN1382" s="266">
        <v>13.552</v>
      </c>
      <c r="AO1382" s="266">
        <v>13.97</v>
      </c>
      <c r="AP1382" s="266">
        <v>14.615</v>
      </c>
      <c r="AQ1382" s="266">
        <v>15.906000000000001</v>
      </c>
      <c r="AR1382" s="266">
        <v>17.324000000000002</v>
      </c>
      <c r="AS1382" s="266">
        <v>18.141999999999999</v>
      </c>
      <c r="AT1382" s="266">
        <v>18.72</v>
      </c>
      <c r="AU1382" s="266">
        <v>19.614999999999998</v>
      </c>
      <c r="AV1382" s="266">
        <v>20.222000000000001</v>
      </c>
      <c r="AW1382" s="266">
        <v>21.423999999999999</v>
      </c>
      <c r="AX1382" s="266">
        <v>23.672999999999998</v>
      </c>
      <c r="BA1382" s="372">
        <v>1380</v>
      </c>
      <c r="BB1382" s="372">
        <v>-0.3327</v>
      </c>
      <c r="BC1382" s="372">
        <v>15.585900000000001</v>
      </c>
      <c r="BD1382" s="372">
        <v>0.13658999999999999</v>
      </c>
      <c r="BE1382" s="372">
        <v>10.5</v>
      </c>
      <c r="BF1382" s="372">
        <v>11.523</v>
      </c>
      <c r="BG1382" s="372">
        <v>12.180999999999999</v>
      </c>
      <c r="BH1382" s="372">
        <v>12.55</v>
      </c>
      <c r="BI1382" s="372">
        <v>13.147</v>
      </c>
      <c r="BJ1382" s="372">
        <v>13.571999999999999</v>
      </c>
      <c r="BK1382" s="372">
        <v>14.234</v>
      </c>
      <c r="BL1382" s="372">
        <v>15.586</v>
      </c>
      <c r="BM1382" s="372">
        <v>17.114999999999998</v>
      </c>
      <c r="BN1382" s="372">
        <v>18.018000000000001</v>
      </c>
      <c r="BO1382" s="372">
        <v>18.666</v>
      </c>
      <c r="BP1382" s="372">
        <v>19.684999999999999</v>
      </c>
      <c r="BQ1382" s="372">
        <v>20.387</v>
      </c>
      <c r="BR1382" s="372">
        <v>21.806000000000001</v>
      </c>
      <c r="BS1382" s="372">
        <v>24.562000000000001</v>
      </c>
    </row>
    <row r="1383" spans="1:71" x14ac:dyDescent="0.2">
      <c r="A1383" s="265">
        <f t="shared" si="636"/>
        <v>15.752000000000001</v>
      </c>
      <c r="B1383" s="265">
        <f t="shared" si="637"/>
        <v>14.429500000000001</v>
      </c>
      <c r="C1383" s="265">
        <f t="shared" si="614"/>
        <v>17.225999999999999</v>
      </c>
      <c r="D1383" s="265">
        <f t="shared" si="638"/>
        <v>1381</v>
      </c>
      <c r="E1383" s="373">
        <f t="shared" si="639"/>
        <v>45.371663244353179</v>
      </c>
      <c r="F1383" s="373">
        <f t="shared" si="640"/>
        <v>3.7809719370294319</v>
      </c>
      <c r="G1383" s="373">
        <f t="shared" si="641"/>
        <v>54.371663244353179</v>
      </c>
      <c r="H1383" s="374">
        <f t="shared" si="642"/>
        <v>0.99921843878295558</v>
      </c>
      <c r="I1383" s="374">
        <f t="shared" si="615"/>
        <v>0.98574859412743498</v>
      </c>
      <c r="J1383" s="374">
        <f t="shared" si="616"/>
        <v>0.98688211904499679</v>
      </c>
      <c r="K1383" s="265" cm="1">
        <f t="array" ref="K1383">$G1383^gamma_drug4/($G1383^gamma_drug4+(AGE_50_drug4+9)^gamma_drug4)</f>
        <v>1</v>
      </c>
      <c r="L1383" s="264">
        <f t="shared" si="617"/>
        <v>1381</v>
      </c>
      <c r="M1383" s="264">
        <f t="shared" si="618"/>
        <v>-0.21839999999999998</v>
      </c>
      <c r="N1383" s="264">
        <f t="shared" si="619"/>
        <v>15.7517</v>
      </c>
      <c r="O1383" s="264">
        <f t="shared" si="620"/>
        <v>0.13134499999999999</v>
      </c>
      <c r="P1383" s="264">
        <f t="shared" si="621"/>
        <v>10.682</v>
      </c>
      <c r="Q1383" s="264">
        <f t="shared" si="622"/>
        <v>11.7225</v>
      </c>
      <c r="R1383" s="264">
        <f t="shared" si="623"/>
        <v>12.387</v>
      </c>
      <c r="S1383" s="264">
        <f t="shared" si="624"/>
        <v>12.757000000000001</v>
      </c>
      <c r="T1383" s="264">
        <f t="shared" si="625"/>
        <v>13.353999999999999</v>
      </c>
      <c r="U1383" s="264">
        <f t="shared" si="626"/>
        <v>13.776</v>
      </c>
      <c r="V1383" s="264">
        <f t="shared" si="627"/>
        <v>14.429500000000001</v>
      </c>
      <c r="W1383" s="264">
        <f t="shared" si="628"/>
        <v>15.752000000000001</v>
      </c>
      <c r="X1383" s="264">
        <f t="shared" si="629"/>
        <v>17.225999999999999</v>
      </c>
      <c r="Y1383" s="264">
        <f t="shared" si="630"/>
        <v>18.087</v>
      </c>
      <c r="Z1383" s="264">
        <f t="shared" si="631"/>
        <v>18.700499999999998</v>
      </c>
      <c r="AA1383" s="264">
        <f t="shared" si="632"/>
        <v>19.6585</v>
      </c>
      <c r="AB1383" s="264">
        <f t="shared" si="633"/>
        <v>20.3125</v>
      </c>
      <c r="AC1383" s="264">
        <f t="shared" si="634"/>
        <v>21.623999999999999</v>
      </c>
      <c r="AD1383" s="264">
        <f t="shared" si="635"/>
        <v>24.128500000000003</v>
      </c>
      <c r="AF1383" s="266">
        <v>1381</v>
      </c>
      <c r="AG1383" s="266">
        <v>-0.1041</v>
      </c>
      <c r="AH1383" s="266">
        <v>15.9116</v>
      </c>
      <c r="AI1383" s="266">
        <v>0.12606999999999999</v>
      </c>
      <c r="AJ1383" s="266">
        <v>10.861000000000001</v>
      </c>
      <c r="AK1383" s="266">
        <v>11.919</v>
      </c>
      <c r="AL1383" s="266">
        <v>12.589</v>
      </c>
      <c r="AM1383" s="266">
        <v>12.96</v>
      </c>
      <c r="AN1383" s="266">
        <v>13.555999999999999</v>
      </c>
      <c r="AO1383" s="266">
        <v>13.975</v>
      </c>
      <c r="AP1383" s="266">
        <v>14.62</v>
      </c>
      <c r="AQ1383" s="266">
        <v>15.912000000000001</v>
      </c>
      <c r="AR1383" s="266">
        <v>17.329999999999998</v>
      </c>
      <c r="AS1383" s="266">
        <v>18.149000000000001</v>
      </c>
      <c r="AT1383" s="266">
        <v>18.727</v>
      </c>
      <c r="AU1383" s="266">
        <v>19.623000000000001</v>
      </c>
      <c r="AV1383" s="266">
        <v>20.228999999999999</v>
      </c>
      <c r="AW1383" s="266">
        <v>21.431999999999999</v>
      </c>
      <c r="AX1383" s="266">
        <v>23.683</v>
      </c>
      <c r="BA1383" s="372">
        <v>1381</v>
      </c>
      <c r="BB1383" s="372">
        <v>-0.3327</v>
      </c>
      <c r="BC1383" s="372">
        <v>15.591799999999999</v>
      </c>
      <c r="BD1383" s="372">
        <v>0.13661999999999999</v>
      </c>
      <c r="BE1383" s="372">
        <v>10.503</v>
      </c>
      <c r="BF1383" s="372">
        <v>11.526</v>
      </c>
      <c r="BG1383" s="372">
        <v>12.185</v>
      </c>
      <c r="BH1383" s="372">
        <v>12.554</v>
      </c>
      <c r="BI1383" s="372">
        <v>13.151999999999999</v>
      </c>
      <c r="BJ1383" s="372">
        <v>13.577</v>
      </c>
      <c r="BK1383" s="372">
        <v>14.239000000000001</v>
      </c>
      <c r="BL1383" s="372">
        <v>15.592000000000001</v>
      </c>
      <c r="BM1383" s="372">
        <v>17.122</v>
      </c>
      <c r="BN1383" s="372">
        <v>18.024999999999999</v>
      </c>
      <c r="BO1383" s="372">
        <v>18.673999999999999</v>
      </c>
      <c r="BP1383" s="372">
        <v>19.693999999999999</v>
      </c>
      <c r="BQ1383" s="372">
        <v>20.396000000000001</v>
      </c>
      <c r="BR1383" s="372">
        <v>21.815999999999999</v>
      </c>
      <c r="BS1383" s="372">
        <v>24.574000000000002</v>
      </c>
    </row>
    <row r="1384" spans="1:71" x14ac:dyDescent="0.2">
      <c r="A1384" s="265">
        <f t="shared" si="636"/>
        <v>15.7575</v>
      </c>
      <c r="B1384" s="265">
        <f t="shared" si="637"/>
        <v>14.4345</v>
      </c>
      <c r="C1384" s="265">
        <f t="shared" si="614"/>
        <v>17.232500000000002</v>
      </c>
      <c r="D1384" s="265">
        <f t="shared" si="638"/>
        <v>1382</v>
      </c>
      <c r="E1384" s="373">
        <f t="shared" si="639"/>
        <v>45.404517453798768</v>
      </c>
      <c r="F1384" s="373">
        <f t="shared" si="640"/>
        <v>3.783709787816564</v>
      </c>
      <c r="G1384" s="373">
        <f t="shared" si="641"/>
        <v>54.404517453798768</v>
      </c>
      <c r="H1384" s="374">
        <f t="shared" si="642"/>
        <v>0.99922048819997411</v>
      </c>
      <c r="I1384" s="374">
        <f t="shared" si="615"/>
        <v>0.98577419962643253</v>
      </c>
      <c r="J1384" s="374">
        <f t="shared" si="616"/>
        <v>0.98690243594652671</v>
      </c>
      <c r="K1384" s="265" cm="1">
        <f t="array" ref="K1384">$G1384^gamma_drug4/($G1384^gamma_drug4+(AGE_50_drug4+9)^gamma_drug4)</f>
        <v>1</v>
      </c>
      <c r="L1384" s="264">
        <f t="shared" si="617"/>
        <v>1382</v>
      </c>
      <c r="M1384" s="264">
        <f t="shared" si="618"/>
        <v>-0.2185</v>
      </c>
      <c r="N1384" s="264">
        <f t="shared" si="619"/>
        <v>15.757449999999999</v>
      </c>
      <c r="O1384" s="264">
        <f t="shared" si="620"/>
        <v>0.13136999999999999</v>
      </c>
      <c r="P1384" s="264">
        <f t="shared" si="621"/>
        <v>10.685500000000001</v>
      </c>
      <c r="Q1384" s="264">
        <f t="shared" si="622"/>
        <v>11.7265</v>
      </c>
      <c r="R1384" s="264">
        <f t="shared" si="623"/>
        <v>12.391</v>
      </c>
      <c r="S1384" s="264">
        <f t="shared" si="624"/>
        <v>12.760999999999999</v>
      </c>
      <c r="T1384" s="264">
        <f t="shared" si="625"/>
        <v>13.358499999999999</v>
      </c>
      <c r="U1384" s="264">
        <f t="shared" si="626"/>
        <v>13.7805</v>
      </c>
      <c r="V1384" s="264">
        <f t="shared" si="627"/>
        <v>14.4345</v>
      </c>
      <c r="W1384" s="264">
        <f t="shared" si="628"/>
        <v>15.7575</v>
      </c>
      <c r="X1384" s="264">
        <f t="shared" si="629"/>
        <v>17.232500000000002</v>
      </c>
      <c r="Y1384" s="264">
        <f t="shared" si="630"/>
        <v>18.0945</v>
      </c>
      <c r="Z1384" s="264">
        <f t="shared" si="631"/>
        <v>18.707999999999998</v>
      </c>
      <c r="AA1384" s="264">
        <f t="shared" si="632"/>
        <v>19.666499999999999</v>
      </c>
      <c r="AB1384" s="264">
        <f t="shared" si="633"/>
        <v>20.320999999999998</v>
      </c>
      <c r="AC1384" s="264">
        <f t="shared" si="634"/>
        <v>21.634</v>
      </c>
      <c r="AD1384" s="264">
        <f t="shared" si="635"/>
        <v>24.139499999999998</v>
      </c>
      <c r="AF1384" s="266">
        <v>1382</v>
      </c>
      <c r="AG1384" s="266">
        <v>-0.1042</v>
      </c>
      <c r="AH1384" s="266">
        <v>15.9171</v>
      </c>
      <c r="AI1384" s="266">
        <v>0.12609000000000001</v>
      </c>
      <c r="AJ1384" s="266">
        <v>10.864000000000001</v>
      </c>
      <c r="AK1384" s="266">
        <v>11.923</v>
      </c>
      <c r="AL1384" s="266">
        <v>12.593</v>
      </c>
      <c r="AM1384" s="266">
        <v>12.964</v>
      </c>
      <c r="AN1384" s="266">
        <v>13.56</v>
      </c>
      <c r="AO1384" s="266">
        <v>13.978999999999999</v>
      </c>
      <c r="AP1384" s="266">
        <v>14.625</v>
      </c>
      <c r="AQ1384" s="266">
        <v>15.917</v>
      </c>
      <c r="AR1384" s="266">
        <v>17.337</v>
      </c>
      <c r="AS1384" s="266">
        <v>18.155999999999999</v>
      </c>
      <c r="AT1384" s="266">
        <v>18.734000000000002</v>
      </c>
      <c r="AU1384" s="266">
        <v>19.63</v>
      </c>
      <c r="AV1384" s="266">
        <v>20.236999999999998</v>
      </c>
      <c r="AW1384" s="266">
        <v>21.440999999999999</v>
      </c>
      <c r="AX1384" s="266">
        <v>23.693000000000001</v>
      </c>
      <c r="BA1384" s="372">
        <v>1382</v>
      </c>
      <c r="BB1384" s="372">
        <v>-0.33279999999999998</v>
      </c>
      <c r="BC1384" s="372">
        <v>15.597799999999999</v>
      </c>
      <c r="BD1384" s="372">
        <v>0.13664999999999999</v>
      </c>
      <c r="BE1384" s="372">
        <v>10.507</v>
      </c>
      <c r="BF1384" s="372">
        <v>11.53</v>
      </c>
      <c r="BG1384" s="372">
        <v>12.189</v>
      </c>
      <c r="BH1384" s="372">
        <v>12.558</v>
      </c>
      <c r="BI1384" s="372">
        <v>13.157</v>
      </c>
      <c r="BJ1384" s="372">
        <v>13.582000000000001</v>
      </c>
      <c r="BK1384" s="372">
        <v>14.244</v>
      </c>
      <c r="BL1384" s="372">
        <v>15.598000000000001</v>
      </c>
      <c r="BM1384" s="372">
        <v>17.128</v>
      </c>
      <c r="BN1384" s="372">
        <v>18.033000000000001</v>
      </c>
      <c r="BO1384" s="372">
        <v>18.681999999999999</v>
      </c>
      <c r="BP1384" s="372">
        <v>19.702999999999999</v>
      </c>
      <c r="BQ1384" s="372">
        <v>20.405000000000001</v>
      </c>
      <c r="BR1384" s="372">
        <v>21.827000000000002</v>
      </c>
      <c r="BS1384" s="372">
        <v>24.585999999999999</v>
      </c>
    </row>
    <row r="1385" spans="1:71" x14ac:dyDescent="0.2">
      <c r="A1385" s="265">
        <f t="shared" si="636"/>
        <v>15.763500000000001</v>
      </c>
      <c r="B1385" s="265">
        <f t="shared" si="637"/>
        <v>14.439500000000001</v>
      </c>
      <c r="C1385" s="265">
        <f t="shared" si="614"/>
        <v>17.239000000000001</v>
      </c>
      <c r="D1385" s="265">
        <f t="shared" si="638"/>
        <v>1383</v>
      </c>
      <c r="E1385" s="373">
        <f t="shared" si="639"/>
        <v>45.437371663244356</v>
      </c>
      <c r="F1385" s="373">
        <f t="shared" si="640"/>
        <v>3.786447638603696</v>
      </c>
      <c r="G1385" s="373">
        <f t="shared" si="641"/>
        <v>54.437371663244356</v>
      </c>
      <c r="H1385" s="374">
        <f t="shared" si="642"/>
        <v>0.99922253101478897</v>
      </c>
      <c r="I1385" s="374">
        <f t="shared" si="615"/>
        <v>0.98579974436562767</v>
      </c>
      <c r="J1385" s="374">
        <f t="shared" si="616"/>
        <v>0.98692270956100192</v>
      </c>
      <c r="K1385" s="265" cm="1">
        <f t="array" ref="K1385">$G1385^gamma_drug4/($G1385^gamma_drug4+(AGE_50_drug4+9)^gamma_drug4)</f>
        <v>1</v>
      </c>
      <c r="L1385" s="264">
        <f t="shared" si="617"/>
        <v>1383</v>
      </c>
      <c r="M1385" s="264">
        <f t="shared" si="618"/>
        <v>-0.21854999999999999</v>
      </c>
      <c r="N1385" s="264">
        <f t="shared" si="619"/>
        <v>15.763199999999999</v>
      </c>
      <c r="O1385" s="264">
        <f t="shared" si="620"/>
        <v>0.13139499999999998</v>
      </c>
      <c r="P1385" s="264">
        <f t="shared" si="621"/>
        <v>10.688500000000001</v>
      </c>
      <c r="Q1385" s="264">
        <f t="shared" si="622"/>
        <v>11.73</v>
      </c>
      <c r="R1385" s="264">
        <f t="shared" si="623"/>
        <v>12.395</v>
      </c>
      <c r="S1385" s="264">
        <f t="shared" si="624"/>
        <v>12.765000000000001</v>
      </c>
      <c r="T1385" s="264">
        <f t="shared" si="625"/>
        <v>13.363</v>
      </c>
      <c r="U1385" s="264">
        <f t="shared" si="626"/>
        <v>13.785499999999999</v>
      </c>
      <c r="V1385" s="264">
        <f t="shared" si="627"/>
        <v>14.439500000000001</v>
      </c>
      <c r="W1385" s="264">
        <f t="shared" si="628"/>
        <v>15.763500000000001</v>
      </c>
      <c r="X1385" s="264">
        <f t="shared" si="629"/>
        <v>17.239000000000001</v>
      </c>
      <c r="Y1385" s="264">
        <f t="shared" si="630"/>
        <v>18.101500000000001</v>
      </c>
      <c r="Z1385" s="264">
        <f t="shared" si="631"/>
        <v>18.715499999999999</v>
      </c>
      <c r="AA1385" s="264">
        <f t="shared" si="632"/>
        <v>19.674500000000002</v>
      </c>
      <c r="AB1385" s="264">
        <f t="shared" si="633"/>
        <v>20.329999999999998</v>
      </c>
      <c r="AC1385" s="264">
        <f t="shared" si="634"/>
        <v>21.643000000000001</v>
      </c>
      <c r="AD1385" s="264">
        <f t="shared" si="635"/>
        <v>24.151</v>
      </c>
      <c r="AF1385" s="266">
        <v>1383</v>
      </c>
      <c r="AG1385" s="266">
        <v>-0.1043</v>
      </c>
      <c r="AH1385" s="266">
        <v>15.922599999999999</v>
      </c>
      <c r="AI1385" s="266">
        <v>0.12611</v>
      </c>
      <c r="AJ1385" s="266">
        <v>10.867000000000001</v>
      </c>
      <c r="AK1385" s="266">
        <v>11.926</v>
      </c>
      <c r="AL1385" s="266">
        <v>12.597</v>
      </c>
      <c r="AM1385" s="266">
        <v>12.968</v>
      </c>
      <c r="AN1385" s="266">
        <v>13.565</v>
      </c>
      <c r="AO1385" s="266">
        <v>13.984</v>
      </c>
      <c r="AP1385" s="266">
        <v>14.63</v>
      </c>
      <c r="AQ1385" s="266">
        <v>15.923</v>
      </c>
      <c r="AR1385" s="266">
        <v>17.343</v>
      </c>
      <c r="AS1385" s="266">
        <v>18.161999999999999</v>
      </c>
      <c r="AT1385" s="266">
        <v>18.741</v>
      </c>
      <c r="AU1385" s="266">
        <v>19.638000000000002</v>
      </c>
      <c r="AV1385" s="266">
        <v>20.245000000000001</v>
      </c>
      <c r="AW1385" s="266">
        <v>21.449000000000002</v>
      </c>
      <c r="AX1385" s="266">
        <v>23.702999999999999</v>
      </c>
      <c r="BA1385" s="372">
        <v>1383</v>
      </c>
      <c r="BB1385" s="372">
        <v>-0.33279999999999998</v>
      </c>
      <c r="BC1385" s="372">
        <v>15.6038</v>
      </c>
      <c r="BD1385" s="372">
        <v>0.13668</v>
      </c>
      <c r="BE1385" s="372">
        <v>10.51</v>
      </c>
      <c r="BF1385" s="372">
        <v>11.534000000000001</v>
      </c>
      <c r="BG1385" s="372">
        <v>12.193</v>
      </c>
      <c r="BH1385" s="372">
        <v>12.561999999999999</v>
      </c>
      <c r="BI1385" s="372">
        <v>13.161</v>
      </c>
      <c r="BJ1385" s="372">
        <v>13.587</v>
      </c>
      <c r="BK1385" s="372">
        <v>14.249000000000001</v>
      </c>
      <c r="BL1385" s="372">
        <v>15.603999999999999</v>
      </c>
      <c r="BM1385" s="372">
        <v>17.135000000000002</v>
      </c>
      <c r="BN1385" s="372">
        <v>18.041</v>
      </c>
      <c r="BO1385" s="372">
        <v>18.690000000000001</v>
      </c>
      <c r="BP1385" s="372">
        <v>19.710999999999999</v>
      </c>
      <c r="BQ1385" s="372">
        <v>20.414999999999999</v>
      </c>
      <c r="BR1385" s="372">
        <v>21.837</v>
      </c>
      <c r="BS1385" s="372">
        <v>24.599</v>
      </c>
    </row>
    <row r="1386" spans="1:71" x14ac:dyDescent="0.2">
      <c r="A1386" s="265">
        <f t="shared" si="636"/>
        <v>15.769</v>
      </c>
      <c r="B1386" s="265">
        <f t="shared" si="637"/>
        <v>14.444500000000001</v>
      </c>
      <c r="C1386" s="265">
        <f t="shared" si="614"/>
        <v>17.2455</v>
      </c>
      <c r="D1386" s="265">
        <f t="shared" si="638"/>
        <v>1384</v>
      </c>
      <c r="E1386" s="373">
        <f t="shared" si="639"/>
        <v>45.470225872689937</v>
      </c>
      <c r="F1386" s="373">
        <f t="shared" si="640"/>
        <v>3.7891854893908281</v>
      </c>
      <c r="G1386" s="373">
        <f t="shared" si="641"/>
        <v>54.470225872689937</v>
      </c>
      <c r="H1386" s="374">
        <f t="shared" si="642"/>
        <v>0.99922456725261244</v>
      </c>
      <c r="I1386" s="374">
        <f t="shared" si="615"/>
        <v>0.98582522852336496</v>
      </c>
      <c r="J1386" s="374">
        <f t="shared" si="616"/>
        <v>0.98694294000540417</v>
      </c>
      <c r="K1386" s="265" cm="1">
        <f t="array" ref="K1386">$G1386^gamma_drug4/($G1386^gamma_drug4+(AGE_50_drug4+9)^gamma_drug4)</f>
        <v>1</v>
      </c>
      <c r="L1386" s="264">
        <f t="shared" si="617"/>
        <v>1384</v>
      </c>
      <c r="M1386" s="264">
        <f t="shared" si="618"/>
        <v>-0.21864999999999998</v>
      </c>
      <c r="N1386" s="264">
        <f t="shared" si="619"/>
        <v>15.7689</v>
      </c>
      <c r="O1386" s="264">
        <f t="shared" si="620"/>
        <v>0.131415</v>
      </c>
      <c r="P1386" s="264">
        <f t="shared" si="621"/>
        <v>10.6915</v>
      </c>
      <c r="Q1386" s="264">
        <f t="shared" si="622"/>
        <v>11.734</v>
      </c>
      <c r="R1386" s="264">
        <f t="shared" si="623"/>
        <v>12.399000000000001</v>
      </c>
      <c r="S1386" s="264">
        <f t="shared" si="624"/>
        <v>12.769500000000001</v>
      </c>
      <c r="T1386" s="264">
        <f t="shared" si="625"/>
        <v>13.3675</v>
      </c>
      <c r="U1386" s="264">
        <f t="shared" si="626"/>
        <v>13.790500000000002</v>
      </c>
      <c r="V1386" s="264">
        <f t="shared" si="627"/>
        <v>14.444500000000001</v>
      </c>
      <c r="W1386" s="264">
        <f t="shared" si="628"/>
        <v>15.769</v>
      </c>
      <c r="X1386" s="264">
        <f t="shared" si="629"/>
        <v>17.2455</v>
      </c>
      <c r="Y1386" s="264">
        <f t="shared" si="630"/>
        <v>18.108499999999999</v>
      </c>
      <c r="Z1386" s="264">
        <f t="shared" si="631"/>
        <v>18.722999999999999</v>
      </c>
      <c r="AA1386" s="264">
        <f t="shared" si="632"/>
        <v>19.682499999999997</v>
      </c>
      <c r="AB1386" s="264">
        <f t="shared" si="633"/>
        <v>20.338000000000001</v>
      </c>
      <c r="AC1386" s="264">
        <f t="shared" si="634"/>
        <v>21.652000000000001</v>
      </c>
      <c r="AD1386" s="264">
        <f t="shared" si="635"/>
        <v>24.1615</v>
      </c>
      <c r="AF1386" s="266">
        <v>1384</v>
      </c>
      <c r="AG1386" s="266">
        <v>-0.1045</v>
      </c>
      <c r="AH1386" s="266">
        <v>15.928000000000001</v>
      </c>
      <c r="AI1386" s="266">
        <v>0.12612999999999999</v>
      </c>
      <c r="AJ1386" s="266">
        <v>10.87</v>
      </c>
      <c r="AK1386" s="266">
        <v>11.93</v>
      </c>
      <c r="AL1386" s="266">
        <v>12.601000000000001</v>
      </c>
      <c r="AM1386" s="266">
        <v>12.972</v>
      </c>
      <c r="AN1386" s="266">
        <v>13.569000000000001</v>
      </c>
      <c r="AO1386" s="266">
        <v>13.989000000000001</v>
      </c>
      <c r="AP1386" s="266">
        <v>14.634</v>
      </c>
      <c r="AQ1386" s="266">
        <v>15.928000000000001</v>
      </c>
      <c r="AR1386" s="266">
        <v>17.349</v>
      </c>
      <c r="AS1386" s="266">
        <v>18.169</v>
      </c>
      <c r="AT1386" s="266">
        <v>18.748000000000001</v>
      </c>
      <c r="AU1386" s="266">
        <v>19.645</v>
      </c>
      <c r="AV1386" s="266">
        <v>20.253</v>
      </c>
      <c r="AW1386" s="266">
        <v>21.457999999999998</v>
      </c>
      <c r="AX1386" s="266">
        <v>23.713000000000001</v>
      </c>
      <c r="BA1386" s="372">
        <v>1384</v>
      </c>
      <c r="BB1386" s="372">
        <v>-0.33279999999999998</v>
      </c>
      <c r="BC1386" s="372">
        <v>15.6098</v>
      </c>
      <c r="BD1386" s="372">
        <v>0.13669999999999999</v>
      </c>
      <c r="BE1386" s="372">
        <v>10.513</v>
      </c>
      <c r="BF1386" s="372">
        <v>11.538</v>
      </c>
      <c r="BG1386" s="372">
        <v>12.196999999999999</v>
      </c>
      <c r="BH1386" s="372">
        <v>12.567</v>
      </c>
      <c r="BI1386" s="372">
        <v>13.166</v>
      </c>
      <c r="BJ1386" s="372">
        <v>13.592000000000001</v>
      </c>
      <c r="BK1386" s="372">
        <v>14.255000000000001</v>
      </c>
      <c r="BL1386" s="372">
        <v>15.61</v>
      </c>
      <c r="BM1386" s="372">
        <v>17.141999999999999</v>
      </c>
      <c r="BN1386" s="372">
        <v>18.047999999999998</v>
      </c>
      <c r="BO1386" s="372">
        <v>18.698</v>
      </c>
      <c r="BP1386" s="372">
        <v>19.72</v>
      </c>
      <c r="BQ1386" s="372">
        <v>20.422999999999998</v>
      </c>
      <c r="BR1386" s="372">
        <v>21.846</v>
      </c>
      <c r="BS1386" s="372">
        <v>24.61</v>
      </c>
    </row>
    <row r="1387" spans="1:71" x14ac:dyDescent="0.2">
      <c r="A1387" s="265">
        <f t="shared" si="636"/>
        <v>15.774999999999999</v>
      </c>
      <c r="B1387" s="265">
        <f t="shared" si="637"/>
        <v>14.4495</v>
      </c>
      <c r="C1387" s="265">
        <f t="shared" si="614"/>
        <v>17.252000000000002</v>
      </c>
      <c r="D1387" s="265">
        <f t="shared" si="638"/>
        <v>1385</v>
      </c>
      <c r="E1387" s="373">
        <f t="shared" si="639"/>
        <v>45.503080082135526</v>
      </c>
      <c r="F1387" s="373">
        <f t="shared" si="640"/>
        <v>3.7919233401779602</v>
      </c>
      <c r="G1387" s="373">
        <f t="shared" si="641"/>
        <v>54.503080082135526</v>
      </c>
      <c r="H1387" s="374">
        <f t="shared" si="642"/>
        <v>0.99922659693854599</v>
      </c>
      <c r="I1387" s="374">
        <f t="shared" si="615"/>
        <v>0.98585065227736846</v>
      </c>
      <c r="J1387" s="374">
        <f t="shared" si="616"/>
        <v>0.98696312739633252</v>
      </c>
      <c r="K1387" s="265" cm="1">
        <f t="array" ref="K1387">$G1387^gamma_drug4/($G1387^gamma_drug4+(AGE_50_drug4+9)^gamma_drug4)</f>
        <v>1</v>
      </c>
      <c r="L1387" s="264">
        <f t="shared" si="617"/>
        <v>1385</v>
      </c>
      <c r="M1387" s="264">
        <f t="shared" si="618"/>
        <v>-0.21875</v>
      </c>
      <c r="N1387" s="264">
        <f t="shared" si="619"/>
        <v>15.774650000000001</v>
      </c>
      <c r="O1387" s="264">
        <f t="shared" si="620"/>
        <v>0.13144</v>
      </c>
      <c r="P1387" s="264">
        <f t="shared" si="621"/>
        <v>10.695499999999999</v>
      </c>
      <c r="Q1387" s="264">
        <f t="shared" si="622"/>
        <v>11.737500000000001</v>
      </c>
      <c r="R1387" s="264">
        <f t="shared" si="623"/>
        <v>12.403</v>
      </c>
      <c r="S1387" s="264">
        <f t="shared" si="624"/>
        <v>12.774000000000001</v>
      </c>
      <c r="T1387" s="264">
        <f t="shared" si="625"/>
        <v>13.371500000000001</v>
      </c>
      <c r="U1387" s="264">
        <f t="shared" si="626"/>
        <v>13.795</v>
      </c>
      <c r="V1387" s="264">
        <f t="shared" si="627"/>
        <v>14.4495</v>
      </c>
      <c r="W1387" s="264">
        <f t="shared" si="628"/>
        <v>15.774999999999999</v>
      </c>
      <c r="X1387" s="264">
        <f t="shared" si="629"/>
        <v>17.252000000000002</v>
      </c>
      <c r="Y1387" s="264">
        <f t="shared" si="630"/>
        <v>18.115000000000002</v>
      </c>
      <c r="Z1387" s="264">
        <f t="shared" si="631"/>
        <v>18.730499999999999</v>
      </c>
      <c r="AA1387" s="264">
        <f t="shared" si="632"/>
        <v>19.6905</v>
      </c>
      <c r="AB1387" s="264">
        <f t="shared" si="633"/>
        <v>20.346499999999999</v>
      </c>
      <c r="AC1387" s="264">
        <f t="shared" si="634"/>
        <v>21.661000000000001</v>
      </c>
      <c r="AD1387" s="264">
        <f t="shared" si="635"/>
        <v>24.172499999999999</v>
      </c>
      <c r="AF1387" s="266">
        <v>1385</v>
      </c>
      <c r="AG1387" s="266">
        <v>-0.1046</v>
      </c>
      <c r="AH1387" s="266">
        <v>15.9335</v>
      </c>
      <c r="AI1387" s="266">
        <v>0.12615000000000001</v>
      </c>
      <c r="AJ1387" s="266">
        <v>10.874000000000001</v>
      </c>
      <c r="AK1387" s="266">
        <v>11.933999999999999</v>
      </c>
      <c r="AL1387" s="266">
        <v>12.605</v>
      </c>
      <c r="AM1387" s="266">
        <v>12.977</v>
      </c>
      <c r="AN1387" s="266">
        <v>13.573</v>
      </c>
      <c r="AO1387" s="266">
        <v>13.993</v>
      </c>
      <c r="AP1387" s="266">
        <v>14.638999999999999</v>
      </c>
      <c r="AQ1387" s="266">
        <v>15.933999999999999</v>
      </c>
      <c r="AR1387" s="266">
        <v>17.355</v>
      </c>
      <c r="AS1387" s="266">
        <v>18.175000000000001</v>
      </c>
      <c r="AT1387" s="266">
        <v>18.754999999999999</v>
      </c>
      <c r="AU1387" s="266">
        <v>19.652999999999999</v>
      </c>
      <c r="AV1387" s="266">
        <v>20.260999999999999</v>
      </c>
      <c r="AW1387" s="266">
        <v>21.466000000000001</v>
      </c>
      <c r="AX1387" s="266">
        <v>23.722999999999999</v>
      </c>
      <c r="BA1387" s="372">
        <v>1385</v>
      </c>
      <c r="BB1387" s="372">
        <v>-0.33289999999999997</v>
      </c>
      <c r="BC1387" s="372">
        <v>15.6158</v>
      </c>
      <c r="BD1387" s="372">
        <v>0.13672999999999999</v>
      </c>
      <c r="BE1387" s="372">
        <v>10.516999999999999</v>
      </c>
      <c r="BF1387" s="372">
        <v>11.541</v>
      </c>
      <c r="BG1387" s="372">
        <v>12.201000000000001</v>
      </c>
      <c r="BH1387" s="372">
        <v>12.571</v>
      </c>
      <c r="BI1387" s="372">
        <v>13.17</v>
      </c>
      <c r="BJ1387" s="372">
        <v>13.597</v>
      </c>
      <c r="BK1387" s="372">
        <v>14.26</v>
      </c>
      <c r="BL1387" s="372">
        <v>15.616</v>
      </c>
      <c r="BM1387" s="372">
        <v>17.149000000000001</v>
      </c>
      <c r="BN1387" s="372">
        <v>18.055</v>
      </c>
      <c r="BO1387" s="372">
        <v>18.706</v>
      </c>
      <c r="BP1387" s="372">
        <v>19.728000000000002</v>
      </c>
      <c r="BQ1387" s="372">
        <v>20.431999999999999</v>
      </c>
      <c r="BR1387" s="372">
        <v>21.856000000000002</v>
      </c>
      <c r="BS1387" s="372">
        <v>24.622</v>
      </c>
    </row>
    <row r="1388" spans="1:71" x14ac:dyDescent="0.2">
      <c r="A1388" s="265">
        <f t="shared" si="636"/>
        <v>15.7805</v>
      </c>
      <c r="B1388" s="265">
        <f t="shared" si="637"/>
        <v>14.454499999999999</v>
      </c>
      <c r="C1388" s="265">
        <f t="shared" si="614"/>
        <v>17.258499999999998</v>
      </c>
      <c r="D1388" s="265">
        <f t="shared" si="638"/>
        <v>1386</v>
      </c>
      <c r="E1388" s="373">
        <f t="shared" si="639"/>
        <v>45.535934291581107</v>
      </c>
      <c r="F1388" s="373">
        <f t="shared" si="640"/>
        <v>3.7946611909650922</v>
      </c>
      <c r="G1388" s="373">
        <f t="shared" si="641"/>
        <v>54.535934291581107</v>
      </c>
      <c r="H1388" s="374">
        <f t="shared" si="642"/>
        <v>0.99922862009758007</v>
      </c>
      <c r="I1388" s="374">
        <f t="shared" si="615"/>
        <v>0.98587601580474382</v>
      </c>
      <c r="J1388" s="374">
        <f t="shared" si="616"/>
        <v>0.98698327185000656</v>
      </c>
      <c r="K1388" s="265" cm="1">
        <f t="array" ref="K1388">$G1388^gamma_drug4/($G1388^gamma_drug4+(AGE_50_drug4+9)^gamma_drug4)</f>
        <v>1</v>
      </c>
      <c r="L1388" s="264">
        <f t="shared" si="617"/>
        <v>1386</v>
      </c>
      <c r="M1388" s="264">
        <f t="shared" si="618"/>
        <v>-0.21879999999999999</v>
      </c>
      <c r="N1388" s="264">
        <f t="shared" si="619"/>
        <v>15.7804</v>
      </c>
      <c r="O1388" s="264">
        <f t="shared" si="620"/>
        <v>0.13145999999999999</v>
      </c>
      <c r="P1388" s="264">
        <f t="shared" si="621"/>
        <v>10.698499999999999</v>
      </c>
      <c r="Q1388" s="264">
        <f t="shared" si="622"/>
        <v>11.7415</v>
      </c>
      <c r="R1388" s="264">
        <f t="shared" si="623"/>
        <v>12.407</v>
      </c>
      <c r="S1388" s="264">
        <f t="shared" si="624"/>
        <v>12.777999999999999</v>
      </c>
      <c r="T1388" s="264">
        <f t="shared" si="625"/>
        <v>13.3765</v>
      </c>
      <c r="U1388" s="264">
        <f t="shared" si="626"/>
        <v>13.7995</v>
      </c>
      <c r="V1388" s="264">
        <f t="shared" si="627"/>
        <v>14.454499999999999</v>
      </c>
      <c r="W1388" s="264">
        <f t="shared" si="628"/>
        <v>15.7805</v>
      </c>
      <c r="X1388" s="264">
        <f t="shared" si="629"/>
        <v>17.258499999999998</v>
      </c>
      <c r="Y1388" s="264">
        <f t="shared" si="630"/>
        <v>18.122499999999999</v>
      </c>
      <c r="Z1388" s="264">
        <f t="shared" si="631"/>
        <v>18.738</v>
      </c>
      <c r="AA1388" s="264">
        <f t="shared" si="632"/>
        <v>19.698499999999999</v>
      </c>
      <c r="AB1388" s="264">
        <f t="shared" si="633"/>
        <v>20.355</v>
      </c>
      <c r="AC1388" s="264">
        <f t="shared" si="634"/>
        <v>21.670500000000001</v>
      </c>
      <c r="AD1388" s="264">
        <f t="shared" si="635"/>
        <v>24.183</v>
      </c>
      <c r="AF1388" s="266">
        <v>1386</v>
      </c>
      <c r="AG1388" s="266">
        <v>-0.1047</v>
      </c>
      <c r="AH1388" s="266">
        <v>15.939</v>
      </c>
      <c r="AI1388" s="266">
        <v>0.12615999999999999</v>
      </c>
      <c r="AJ1388" s="266">
        <v>10.877000000000001</v>
      </c>
      <c r="AK1388" s="266">
        <v>11.938000000000001</v>
      </c>
      <c r="AL1388" s="266">
        <v>12.609</v>
      </c>
      <c r="AM1388" s="266">
        <v>12.981</v>
      </c>
      <c r="AN1388" s="266">
        <v>13.577999999999999</v>
      </c>
      <c r="AO1388" s="266">
        <v>13.997999999999999</v>
      </c>
      <c r="AP1388" s="266">
        <v>14.644</v>
      </c>
      <c r="AQ1388" s="266">
        <v>15.939</v>
      </c>
      <c r="AR1388" s="266">
        <v>17.361000000000001</v>
      </c>
      <c r="AS1388" s="266">
        <v>18.181999999999999</v>
      </c>
      <c r="AT1388" s="266">
        <v>18.762</v>
      </c>
      <c r="AU1388" s="266">
        <v>19.66</v>
      </c>
      <c r="AV1388" s="266">
        <v>20.268000000000001</v>
      </c>
      <c r="AW1388" s="266">
        <v>21.474</v>
      </c>
      <c r="AX1388" s="266">
        <v>23.731999999999999</v>
      </c>
      <c r="BA1388" s="372">
        <v>1386</v>
      </c>
      <c r="BB1388" s="372">
        <v>-0.33289999999999997</v>
      </c>
      <c r="BC1388" s="372">
        <v>15.6218</v>
      </c>
      <c r="BD1388" s="372">
        <v>0.13675999999999999</v>
      </c>
      <c r="BE1388" s="372">
        <v>10.52</v>
      </c>
      <c r="BF1388" s="372">
        <v>11.545</v>
      </c>
      <c r="BG1388" s="372">
        <v>12.205</v>
      </c>
      <c r="BH1388" s="372">
        <v>12.574999999999999</v>
      </c>
      <c r="BI1388" s="372">
        <v>13.175000000000001</v>
      </c>
      <c r="BJ1388" s="372">
        <v>13.601000000000001</v>
      </c>
      <c r="BK1388" s="372">
        <v>14.265000000000001</v>
      </c>
      <c r="BL1388" s="372">
        <v>15.622</v>
      </c>
      <c r="BM1388" s="372">
        <v>17.155999999999999</v>
      </c>
      <c r="BN1388" s="372">
        <v>18.062999999999999</v>
      </c>
      <c r="BO1388" s="372">
        <v>18.713999999999999</v>
      </c>
      <c r="BP1388" s="372">
        <v>19.736999999999998</v>
      </c>
      <c r="BQ1388" s="372">
        <v>20.442</v>
      </c>
      <c r="BR1388" s="372">
        <v>21.867000000000001</v>
      </c>
      <c r="BS1388" s="372">
        <v>24.634</v>
      </c>
    </row>
    <row r="1389" spans="1:71" x14ac:dyDescent="0.2">
      <c r="A1389" s="265">
        <f t="shared" si="636"/>
        <v>15.7865</v>
      </c>
      <c r="B1389" s="265">
        <f t="shared" si="637"/>
        <v>14.459499999999998</v>
      </c>
      <c r="C1389" s="265">
        <f t="shared" si="614"/>
        <v>17.265499999999999</v>
      </c>
      <c r="D1389" s="265">
        <f t="shared" si="638"/>
        <v>1387</v>
      </c>
      <c r="E1389" s="373">
        <f t="shared" si="639"/>
        <v>45.568788501026695</v>
      </c>
      <c r="F1389" s="373">
        <f t="shared" si="640"/>
        <v>3.7973990417522243</v>
      </c>
      <c r="G1389" s="373">
        <f t="shared" si="641"/>
        <v>54.568788501026695</v>
      </c>
      <c r="H1389" s="374">
        <f t="shared" si="642"/>
        <v>0.999230636754595</v>
      </c>
      <c r="I1389" s="374">
        <f t="shared" si="615"/>
        <v>0.98590131928198099</v>
      </c>
      <c r="J1389" s="374">
        <f t="shared" si="616"/>
        <v>0.98700337348226674</v>
      </c>
      <c r="K1389" s="265" cm="1">
        <f t="array" ref="K1389">$G1389^gamma_drug4/($G1389^gamma_drug4+(AGE_50_drug4+9)^gamma_drug4)</f>
        <v>1</v>
      </c>
      <c r="L1389" s="264">
        <f t="shared" si="617"/>
        <v>1387</v>
      </c>
      <c r="M1389" s="264">
        <f t="shared" si="618"/>
        <v>-0.21890000000000001</v>
      </c>
      <c r="N1389" s="264">
        <f t="shared" si="619"/>
        <v>15.786149999999999</v>
      </c>
      <c r="O1389" s="264">
        <f t="shared" si="620"/>
        <v>0.13148499999999999</v>
      </c>
      <c r="P1389" s="264">
        <f t="shared" si="621"/>
        <v>10.701499999999999</v>
      </c>
      <c r="Q1389" s="264">
        <f t="shared" si="622"/>
        <v>11.745000000000001</v>
      </c>
      <c r="R1389" s="264">
        <f t="shared" si="623"/>
        <v>12.411</v>
      </c>
      <c r="S1389" s="264">
        <f t="shared" si="624"/>
        <v>12.782499999999999</v>
      </c>
      <c r="T1389" s="264">
        <f t="shared" si="625"/>
        <v>13.381</v>
      </c>
      <c r="U1389" s="264">
        <f t="shared" si="626"/>
        <v>13.804</v>
      </c>
      <c r="V1389" s="264">
        <f t="shared" si="627"/>
        <v>14.459499999999998</v>
      </c>
      <c r="W1389" s="264">
        <f t="shared" si="628"/>
        <v>15.7865</v>
      </c>
      <c r="X1389" s="264">
        <f t="shared" si="629"/>
        <v>17.265499999999999</v>
      </c>
      <c r="Y1389" s="264">
        <f t="shared" si="630"/>
        <v>18.130000000000003</v>
      </c>
      <c r="Z1389" s="264">
        <f t="shared" si="631"/>
        <v>18.7455</v>
      </c>
      <c r="AA1389" s="264">
        <f t="shared" si="632"/>
        <v>19.706499999999998</v>
      </c>
      <c r="AB1389" s="264">
        <f t="shared" si="633"/>
        <v>20.363500000000002</v>
      </c>
      <c r="AC1389" s="264">
        <f t="shared" si="634"/>
        <v>21.68</v>
      </c>
      <c r="AD1389" s="264">
        <f t="shared" si="635"/>
        <v>24.194499999999998</v>
      </c>
      <c r="AF1389" s="266">
        <v>1387</v>
      </c>
      <c r="AG1389" s="266">
        <v>-0.1048</v>
      </c>
      <c r="AH1389" s="266">
        <v>15.9445</v>
      </c>
      <c r="AI1389" s="266">
        <v>0.12617999999999999</v>
      </c>
      <c r="AJ1389" s="266">
        <v>10.88</v>
      </c>
      <c r="AK1389" s="266">
        <v>11.941000000000001</v>
      </c>
      <c r="AL1389" s="266">
        <v>12.613</v>
      </c>
      <c r="AM1389" s="266">
        <v>12.984999999999999</v>
      </c>
      <c r="AN1389" s="266">
        <v>13.582000000000001</v>
      </c>
      <c r="AO1389" s="266">
        <v>14.002000000000001</v>
      </c>
      <c r="AP1389" s="266">
        <v>14.648999999999999</v>
      </c>
      <c r="AQ1389" s="266">
        <v>15.945</v>
      </c>
      <c r="AR1389" s="266">
        <v>17.367999999999999</v>
      </c>
      <c r="AS1389" s="266">
        <v>18.189</v>
      </c>
      <c r="AT1389" s="266">
        <v>18.768999999999998</v>
      </c>
      <c r="AU1389" s="266">
        <v>19.667000000000002</v>
      </c>
      <c r="AV1389" s="266">
        <v>20.276</v>
      </c>
      <c r="AW1389" s="266">
        <v>21.483000000000001</v>
      </c>
      <c r="AX1389" s="266">
        <v>23.742000000000001</v>
      </c>
      <c r="BA1389" s="372">
        <v>1387</v>
      </c>
      <c r="BB1389" s="372">
        <v>-0.33300000000000002</v>
      </c>
      <c r="BC1389" s="372">
        <v>15.627800000000001</v>
      </c>
      <c r="BD1389" s="372">
        <v>0.13678999999999999</v>
      </c>
      <c r="BE1389" s="372">
        <v>10.523</v>
      </c>
      <c r="BF1389" s="372">
        <v>11.548999999999999</v>
      </c>
      <c r="BG1389" s="372">
        <v>12.209</v>
      </c>
      <c r="BH1389" s="372">
        <v>12.58</v>
      </c>
      <c r="BI1389" s="372">
        <v>13.18</v>
      </c>
      <c r="BJ1389" s="372">
        <v>13.606</v>
      </c>
      <c r="BK1389" s="372">
        <v>14.27</v>
      </c>
      <c r="BL1389" s="372">
        <v>15.628</v>
      </c>
      <c r="BM1389" s="372">
        <v>17.163</v>
      </c>
      <c r="BN1389" s="372">
        <v>18.071000000000002</v>
      </c>
      <c r="BO1389" s="372">
        <v>18.722000000000001</v>
      </c>
      <c r="BP1389" s="372">
        <v>19.745999999999999</v>
      </c>
      <c r="BQ1389" s="372">
        <v>20.451000000000001</v>
      </c>
      <c r="BR1389" s="372">
        <v>21.876999999999999</v>
      </c>
      <c r="BS1389" s="372">
        <v>24.646999999999998</v>
      </c>
    </row>
    <row r="1390" spans="1:71" x14ac:dyDescent="0.2">
      <c r="A1390" s="265">
        <f t="shared" si="636"/>
        <v>15.792</v>
      </c>
      <c r="B1390" s="265">
        <f t="shared" si="637"/>
        <v>14.464500000000001</v>
      </c>
      <c r="C1390" s="265">
        <f t="shared" si="614"/>
        <v>17.271999999999998</v>
      </c>
      <c r="D1390" s="265">
        <f t="shared" si="638"/>
        <v>1388</v>
      </c>
      <c r="E1390" s="373">
        <f t="shared" si="639"/>
        <v>45.601642710472277</v>
      </c>
      <c r="F1390" s="373">
        <f t="shared" si="640"/>
        <v>3.8001368925393568</v>
      </c>
      <c r="G1390" s="373">
        <f t="shared" si="641"/>
        <v>54.601642710472277</v>
      </c>
      <c r="H1390" s="374">
        <f t="shared" si="642"/>
        <v>0.99923264693436153</v>
      </c>
      <c r="I1390" s="374">
        <f t="shared" si="615"/>
        <v>0.98592656288495673</v>
      </c>
      <c r="J1390" s="374">
        <f t="shared" si="616"/>
        <v>0.98702343240857626</v>
      </c>
      <c r="K1390" s="265" cm="1">
        <f t="array" ref="K1390">$G1390^gamma_drug4/($G1390^gamma_drug4+(AGE_50_drug4+9)^gamma_drug4)</f>
        <v>1</v>
      </c>
      <c r="L1390" s="264">
        <f t="shared" si="617"/>
        <v>1388</v>
      </c>
      <c r="M1390" s="264">
        <f t="shared" si="618"/>
        <v>-0.21895000000000001</v>
      </c>
      <c r="N1390" s="264">
        <f t="shared" si="619"/>
        <v>15.79185</v>
      </c>
      <c r="O1390" s="264">
        <f t="shared" si="620"/>
        <v>0.13151000000000002</v>
      </c>
      <c r="P1390" s="264">
        <f t="shared" si="621"/>
        <v>10.704499999999999</v>
      </c>
      <c r="Q1390" s="264">
        <f t="shared" si="622"/>
        <v>11.749000000000001</v>
      </c>
      <c r="R1390" s="264">
        <f t="shared" si="623"/>
        <v>12.4145</v>
      </c>
      <c r="S1390" s="264">
        <f t="shared" si="624"/>
        <v>12.7865</v>
      </c>
      <c r="T1390" s="264">
        <f t="shared" si="625"/>
        <v>13.3855</v>
      </c>
      <c r="U1390" s="264">
        <f t="shared" si="626"/>
        <v>13.809000000000001</v>
      </c>
      <c r="V1390" s="264">
        <f t="shared" si="627"/>
        <v>14.464500000000001</v>
      </c>
      <c r="W1390" s="264">
        <f t="shared" si="628"/>
        <v>15.792</v>
      </c>
      <c r="X1390" s="264">
        <f t="shared" si="629"/>
        <v>17.271999999999998</v>
      </c>
      <c r="Y1390" s="264">
        <f t="shared" si="630"/>
        <v>18.136499999999998</v>
      </c>
      <c r="Z1390" s="264">
        <f t="shared" si="631"/>
        <v>18.753</v>
      </c>
      <c r="AA1390" s="264">
        <f t="shared" si="632"/>
        <v>19.714500000000001</v>
      </c>
      <c r="AB1390" s="264">
        <f t="shared" si="633"/>
        <v>20.372</v>
      </c>
      <c r="AC1390" s="264">
        <f t="shared" si="634"/>
        <v>21.689</v>
      </c>
      <c r="AD1390" s="264">
        <f t="shared" si="635"/>
        <v>24.204999999999998</v>
      </c>
      <c r="AF1390" s="266">
        <v>1388</v>
      </c>
      <c r="AG1390" s="266">
        <v>-0.10489999999999999</v>
      </c>
      <c r="AH1390" s="266">
        <v>15.9499</v>
      </c>
      <c r="AI1390" s="266">
        <v>0.12620000000000001</v>
      </c>
      <c r="AJ1390" s="266">
        <v>10.882999999999999</v>
      </c>
      <c r="AK1390" s="266">
        <v>11.945</v>
      </c>
      <c r="AL1390" s="266">
        <v>12.616</v>
      </c>
      <c r="AM1390" s="266">
        <v>12.989000000000001</v>
      </c>
      <c r="AN1390" s="266">
        <v>13.587</v>
      </c>
      <c r="AO1390" s="266">
        <v>14.007</v>
      </c>
      <c r="AP1390" s="266">
        <v>14.654</v>
      </c>
      <c r="AQ1390" s="266">
        <v>15.95</v>
      </c>
      <c r="AR1390" s="266">
        <v>17.373999999999999</v>
      </c>
      <c r="AS1390" s="266">
        <v>18.195</v>
      </c>
      <c r="AT1390" s="266">
        <v>18.776</v>
      </c>
      <c r="AU1390" s="266">
        <v>19.675000000000001</v>
      </c>
      <c r="AV1390" s="266">
        <v>20.283999999999999</v>
      </c>
      <c r="AW1390" s="266">
        <v>21.491</v>
      </c>
      <c r="AX1390" s="266">
        <v>23.751000000000001</v>
      </c>
      <c r="BA1390" s="372">
        <v>1388</v>
      </c>
      <c r="BB1390" s="372">
        <v>-0.33300000000000002</v>
      </c>
      <c r="BC1390" s="372">
        <v>15.633800000000001</v>
      </c>
      <c r="BD1390" s="372">
        <v>0.13682</v>
      </c>
      <c r="BE1390" s="372">
        <v>10.526</v>
      </c>
      <c r="BF1390" s="372">
        <v>11.553000000000001</v>
      </c>
      <c r="BG1390" s="372">
        <v>12.212999999999999</v>
      </c>
      <c r="BH1390" s="372">
        <v>12.584</v>
      </c>
      <c r="BI1390" s="372">
        <v>13.183999999999999</v>
      </c>
      <c r="BJ1390" s="372">
        <v>13.611000000000001</v>
      </c>
      <c r="BK1390" s="372">
        <v>14.275</v>
      </c>
      <c r="BL1390" s="372">
        <v>15.634</v>
      </c>
      <c r="BM1390" s="372">
        <v>17.170000000000002</v>
      </c>
      <c r="BN1390" s="372">
        <v>18.077999999999999</v>
      </c>
      <c r="BO1390" s="372">
        <v>18.73</v>
      </c>
      <c r="BP1390" s="372">
        <v>19.754000000000001</v>
      </c>
      <c r="BQ1390" s="372">
        <v>20.46</v>
      </c>
      <c r="BR1390" s="372">
        <v>21.887</v>
      </c>
      <c r="BS1390" s="372">
        <v>24.658999999999999</v>
      </c>
    </row>
    <row r="1391" spans="1:71" x14ac:dyDescent="0.2">
      <c r="A1391" s="265">
        <f t="shared" si="636"/>
        <v>15.797499999999999</v>
      </c>
      <c r="B1391" s="265">
        <f t="shared" si="637"/>
        <v>14.47</v>
      </c>
      <c r="C1391" s="265">
        <f t="shared" si="614"/>
        <v>17.278500000000001</v>
      </c>
      <c r="D1391" s="265">
        <f t="shared" si="638"/>
        <v>1389</v>
      </c>
      <c r="E1391" s="373">
        <f t="shared" si="639"/>
        <v>45.634496919917865</v>
      </c>
      <c r="F1391" s="373">
        <f t="shared" si="640"/>
        <v>3.8028747433264889</v>
      </c>
      <c r="G1391" s="373">
        <f t="shared" si="641"/>
        <v>54.634496919917865</v>
      </c>
      <c r="H1391" s="374">
        <f t="shared" si="642"/>
        <v>0.99923465066154127</v>
      </c>
      <c r="I1391" s="374">
        <f t="shared" si="615"/>
        <v>0.9859517467889366</v>
      </c>
      <c r="J1391" s="374">
        <f t="shared" si="616"/>
        <v>0.98704344874402239</v>
      </c>
      <c r="K1391" s="265" cm="1">
        <f t="array" ref="K1391">$G1391^gamma_drug4/($G1391^gamma_drug4+(AGE_50_drug4+9)^gamma_drug4)</f>
        <v>1</v>
      </c>
      <c r="L1391" s="264">
        <f t="shared" si="617"/>
        <v>1389</v>
      </c>
      <c r="M1391" s="264">
        <f t="shared" si="618"/>
        <v>-0.21904999999999999</v>
      </c>
      <c r="N1391" s="264">
        <f t="shared" si="619"/>
        <v>15.797599999999999</v>
      </c>
      <c r="O1391" s="264">
        <f t="shared" si="620"/>
        <v>0.13152999999999998</v>
      </c>
      <c r="P1391" s="264">
        <f t="shared" si="621"/>
        <v>10.708500000000001</v>
      </c>
      <c r="Q1391" s="264">
        <f t="shared" si="622"/>
        <v>11.752500000000001</v>
      </c>
      <c r="R1391" s="264">
        <f t="shared" si="623"/>
        <v>12.419</v>
      </c>
      <c r="S1391" s="264">
        <f t="shared" si="624"/>
        <v>12.7905</v>
      </c>
      <c r="T1391" s="264">
        <f t="shared" si="625"/>
        <v>13.39</v>
      </c>
      <c r="U1391" s="264">
        <f t="shared" si="626"/>
        <v>13.813499999999999</v>
      </c>
      <c r="V1391" s="264">
        <f t="shared" si="627"/>
        <v>14.47</v>
      </c>
      <c r="W1391" s="264">
        <f t="shared" si="628"/>
        <v>15.797499999999999</v>
      </c>
      <c r="X1391" s="264">
        <f t="shared" si="629"/>
        <v>17.278500000000001</v>
      </c>
      <c r="Y1391" s="264">
        <f t="shared" si="630"/>
        <v>18.143500000000003</v>
      </c>
      <c r="Z1391" s="264">
        <f t="shared" si="631"/>
        <v>18.759999999999998</v>
      </c>
      <c r="AA1391" s="264">
        <f t="shared" si="632"/>
        <v>19.722000000000001</v>
      </c>
      <c r="AB1391" s="264">
        <f t="shared" si="633"/>
        <v>20.380000000000003</v>
      </c>
      <c r="AC1391" s="264">
        <f t="shared" si="634"/>
        <v>21.698499999999999</v>
      </c>
      <c r="AD1391" s="264">
        <f t="shared" si="635"/>
        <v>24.215499999999999</v>
      </c>
      <c r="AF1391" s="266">
        <v>1389</v>
      </c>
      <c r="AG1391" s="266">
        <v>-0.105</v>
      </c>
      <c r="AH1391" s="266">
        <v>15.955399999999999</v>
      </c>
      <c r="AI1391" s="266">
        <v>0.12622</v>
      </c>
      <c r="AJ1391" s="266">
        <v>10.887</v>
      </c>
      <c r="AK1391" s="266">
        <v>11.948</v>
      </c>
      <c r="AL1391" s="266">
        <v>12.62</v>
      </c>
      <c r="AM1391" s="266">
        <v>12.993</v>
      </c>
      <c r="AN1391" s="266">
        <v>13.590999999999999</v>
      </c>
      <c r="AO1391" s="266">
        <v>14.010999999999999</v>
      </c>
      <c r="AP1391" s="266">
        <v>14.659000000000001</v>
      </c>
      <c r="AQ1391" s="266">
        <v>15.955</v>
      </c>
      <c r="AR1391" s="266">
        <v>17.38</v>
      </c>
      <c r="AS1391" s="266">
        <v>18.202000000000002</v>
      </c>
      <c r="AT1391" s="266">
        <v>18.783000000000001</v>
      </c>
      <c r="AU1391" s="266">
        <v>19.681999999999999</v>
      </c>
      <c r="AV1391" s="266">
        <v>20.291</v>
      </c>
      <c r="AW1391" s="266">
        <v>21.5</v>
      </c>
      <c r="AX1391" s="266">
        <v>23.760999999999999</v>
      </c>
      <c r="BA1391" s="372">
        <v>1389</v>
      </c>
      <c r="BB1391" s="372">
        <v>-0.33310000000000001</v>
      </c>
      <c r="BC1391" s="372">
        <v>15.639799999999999</v>
      </c>
      <c r="BD1391" s="372">
        <v>0.13683999999999999</v>
      </c>
      <c r="BE1391" s="372">
        <v>10.53</v>
      </c>
      <c r="BF1391" s="372">
        <v>11.557</v>
      </c>
      <c r="BG1391" s="372">
        <v>12.218</v>
      </c>
      <c r="BH1391" s="372">
        <v>12.587999999999999</v>
      </c>
      <c r="BI1391" s="372">
        <v>13.189</v>
      </c>
      <c r="BJ1391" s="372">
        <v>13.616</v>
      </c>
      <c r="BK1391" s="372">
        <v>14.281000000000001</v>
      </c>
      <c r="BL1391" s="372">
        <v>15.64</v>
      </c>
      <c r="BM1391" s="372">
        <v>17.177</v>
      </c>
      <c r="BN1391" s="372">
        <v>18.085000000000001</v>
      </c>
      <c r="BO1391" s="372">
        <v>18.736999999999998</v>
      </c>
      <c r="BP1391" s="372">
        <v>19.762</v>
      </c>
      <c r="BQ1391" s="372">
        <v>20.469000000000001</v>
      </c>
      <c r="BR1391" s="372">
        <v>21.896999999999998</v>
      </c>
      <c r="BS1391" s="372">
        <v>24.67</v>
      </c>
    </row>
    <row r="1392" spans="1:71" x14ac:dyDescent="0.2">
      <c r="A1392" s="265">
        <f t="shared" si="636"/>
        <v>15.8035</v>
      </c>
      <c r="B1392" s="265">
        <f t="shared" si="637"/>
        <v>14.475</v>
      </c>
      <c r="C1392" s="265">
        <f t="shared" si="614"/>
        <v>17.285</v>
      </c>
      <c r="D1392" s="265">
        <f t="shared" si="638"/>
        <v>1390</v>
      </c>
      <c r="E1392" s="373">
        <f t="shared" si="639"/>
        <v>45.667351129363446</v>
      </c>
      <c r="F1392" s="373">
        <f t="shared" si="640"/>
        <v>3.805612594113621</v>
      </c>
      <c r="G1392" s="373">
        <f t="shared" si="641"/>
        <v>54.667351129363446</v>
      </c>
      <c r="H1392" s="374">
        <f t="shared" si="642"/>
        <v>0.99923664796068756</v>
      </c>
      <c r="I1392" s="374">
        <f t="shared" si="615"/>
        <v>0.98597687116857824</v>
      </c>
      <c r="J1392" s="374">
        <f t="shared" si="616"/>
        <v>0.98706342260331781</v>
      </c>
      <c r="K1392" s="265" cm="1">
        <f t="array" ref="K1392">$G1392^gamma_drug4/($G1392^gamma_drug4+(AGE_50_drug4+9)^gamma_drug4)</f>
        <v>1</v>
      </c>
      <c r="L1392" s="264">
        <f t="shared" si="617"/>
        <v>1390</v>
      </c>
      <c r="M1392" s="264">
        <f t="shared" si="618"/>
        <v>-0.21910000000000002</v>
      </c>
      <c r="N1392" s="264">
        <f t="shared" si="619"/>
        <v>15.80335</v>
      </c>
      <c r="O1392" s="264">
        <f t="shared" si="620"/>
        <v>0.13155499999999998</v>
      </c>
      <c r="P1392" s="264">
        <f t="shared" si="621"/>
        <v>10.711500000000001</v>
      </c>
      <c r="Q1392" s="264">
        <f t="shared" si="622"/>
        <v>11.756</v>
      </c>
      <c r="R1392" s="264">
        <f t="shared" si="623"/>
        <v>12.423</v>
      </c>
      <c r="S1392" s="264">
        <f t="shared" si="624"/>
        <v>12.795</v>
      </c>
      <c r="T1392" s="264">
        <f t="shared" si="625"/>
        <v>13.394500000000001</v>
      </c>
      <c r="U1392" s="264">
        <f t="shared" si="626"/>
        <v>13.8185</v>
      </c>
      <c r="V1392" s="264">
        <f t="shared" si="627"/>
        <v>14.475</v>
      </c>
      <c r="W1392" s="264">
        <f t="shared" si="628"/>
        <v>15.8035</v>
      </c>
      <c r="X1392" s="264">
        <f t="shared" si="629"/>
        <v>17.285</v>
      </c>
      <c r="Y1392" s="264">
        <f t="shared" si="630"/>
        <v>18.151</v>
      </c>
      <c r="Z1392" s="264">
        <f t="shared" si="631"/>
        <v>18.767499999999998</v>
      </c>
      <c r="AA1392" s="264">
        <f t="shared" si="632"/>
        <v>19.730499999999999</v>
      </c>
      <c r="AB1392" s="264">
        <f t="shared" si="633"/>
        <v>20.388500000000001</v>
      </c>
      <c r="AC1392" s="264">
        <f t="shared" si="634"/>
        <v>21.7075</v>
      </c>
      <c r="AD1392" s="264">
        <f t="shared" si="635"/>
        <v>24.226500000000001</v>
      </c>
      <c r="AF1392" s="266">
        <v>1390</v>
      </c>
      <c r="AG1392" s="266">
        <v>-0.1051</v>
      </c>
      <c r="AH1392" s="266">
        <v>15.960900000000001</v>
      </c>
      <c r="AI1392" s="266">
        <v>0.12623999999999999</v>
      </c>
      <c r="AJ1392" s="266">
        <v>10.89</v>
      </c>
      <c r="AK1392" s="266">
        <v>11.952</v>
      </c>
      <c r="AL1392" s="266">
        <v>12.624000000000001</v>
      </c>
      <c r="AM1392" s="266">
        <v>12.997</v>
      </c>
      <c r="AN1392" s="266">
        <v>13.595000000000001</v>
      </c>
      <c r="AO1392" s="266">
        <v>14.016</v>
      </c>
      <c r="AP1392" s="266">
        <v>14.664</v>
      </c>
      <c r="AQ1392" s="266">
        <v>15.961</v>
      </c>
      <c r="AR1392" s="266">
        <v>17.385999999999999</v>
      </c>
      <c r="AS1392" s="266">
        <v>18.209</v>
      </c>
      <c r="AT1392" s="266">
        <v>18.79</v>
      </c>
      <c r="AU1392" s="266">
        <v>19.690000000000001</v>
      </c>
      <c r="AV1392" s="266">
        <v>20.298999999999999</v>
      </c>
      <c r="AW1392" s="266">
        <v>21.507999999999999</v>
      </c>
      <c r="AX1392" s="266">
        <v>23.771000000000001</v>
      </c>
      <c r="BA1392" s="372">
        <v>1390</v>
      </c>
      <c r="BB1392" s="372">
        <v>-0.33310000000000001</v>
      </c>
      <c r="BC1392" s="372">
        <v>15.645799999999999</v>
      </c>
      <c r="BD1392" s="372">
        <v>0.13686999999999999</v>
      </c>
      <c r="BE1392" s="372">
        <v>10.532999999999999</v>
      </c>
      <c r="BF1392" s="372">
        <v>11.56</v>
      </c>
      <c r="BG1392" s="372">
        <v>12.222</v>
      </c>
      <c r="BH1392" s="372">
        <v>12.593</v>
      </c>
      <c r="BI1392" s="372">
        <v>13.194000000000001</v>
      </c>
      <c r="BJ1392" s="372">
        <v>13.621</v>
      </c>
      <c r="BK1392" s="372">
        <v>14.286</v>
      </c>
      <c r="BL1392" s="372">
        <v>15.646000000000001</v>
      </c>
      <c r="BM1392" s="372">
        <v>17.184000000000001</v>
      </c>
      <c r="BN1392" s="372">
        <v>18.093</v>
      </c>
      <c r="BO1392" s="372">
        <v>18.745000000000001</v>
      </c>
      <c r="BP1392" s="372">
        <v>19.771000000000001</v>
      </c>
      <c r="BQ1392" s="372">
        <v>20.478000000000002</v>
      </c>
      <c r="BR1392" s="372">
        <v>21.907</v>
      </c>
      <c r="BS1392" s="372">
        <v>24.681999999999999</v>
      </c>
    </row>
    <row r="1393" spans="1:71" x14ac:dyDescent="0.2">
      <c r="A1393" s="265">
        <f t="shared" si="636"/>
        <v>15.808999999999999</v>
      </c>
      <c r="B1393" s="265">
        <f t="shared" si="637"/>
        <v>14.48</v>
      </c>
      <c r="C1393" s="265">
        <f t="shared" si="614"/>
        <v>17.291499999999999</v>
      </c>
      <c r="D1393" s="265">
        <f t="shared" si="638"/>
        <v>1391</v>
      </c>
      <c r="E1393" s="373">
        <f t="shared" si="639"/>
        <v>45.700205338809035</v>
      </c>
      <c r="F1393" s="373">
        <f t="shared" si="640"/>
        <v>3.808350444900753</v>
      </c>
      <c r="G1393" s="373">
        <f t="shared" si="641"/>
        <v>54.700205338809035</v>
      </c>
      <c r="H1393" s="374">
        <f t="shared" si="642"/>
        <v>0.99923863885624542</v>
      </c>
      <c r="I1393" s="374">
        <f t="shared" si="615"/>
        <v>0.98600193619793308</v>
      </c>
      <c r="J1393" s="374">
        <f t="shared" si="616"/>
        <v>0.98708335410080228</v>
      </c>
      <c r="K1393" s="265" cm="1">
        <f t="array" ref="K1393">$G1393^gamma_drug4/($G1393^gamma_drug4+(AGE_50_drug4+9)^gamma_drug4)</f>
        <v>1</v>
      </c>
      <c r="L1393" s="264">
        <f t="shared" si="617"/>
        <v>1391</v>
      </c>
      <c r="M1393" s="264">
        <f t="shared" si="618"/>
        <v>-0.21920000000000001</v>
      </c>
      <c r="N1393" s="264">
        <f t="shared" si="619"/>
        <v>15.809049999999999</v>
      </c>
      <c r="O1393" s="264">
        <f t="shared" si="620"/>
        <v>0.13158</v>
      </c>
      <c r="P1393" s="264">
        <f t="shared" si="621"/>
        <v>10.714500000000001</v>
      </c>
      <c r="Q1393" s="264">
        <f t="shared" si="622"/>
        <v>11.76</v>
      </c>
      <c r="R1393" s="264">
        <f t="shared" si="623"/>
        <v>12.427</v>
      </c>
      <c r="S1393" s="264">
        <f t="shared" si="624"/>
        <v>12.798999999999999</v>
      </c>
      <c r="T1393" s="264">
        <f t="shared" si="625"/>
        <v>13.399000000000001</v>
      </c>
      <c r="U1393" s="264">
        <f t="shared" si="626"/>
        <v>13.8225</v>
      </c>
      <c r="V1393" s="264">
        <f t="shared" si="627"/>
        <v>14.48</v>
      </c>
      <c r="W1393" s="264">
        <f t="shared" si="628"/>
        <v>15.808999999999999</v>
      </c>
      <c r="X1393" s="264">
        <f t="shared" si="629"/>
        <v>17.291499999999999</v>
      </c>
      <c r="Y1393" s="264">
        <f t="shared" si="630"/>
        <v>18.157499999999999</v>
      </c>
      <c r="Z1393" s="264">
        <f t="shared" si="631"/>
        <v>18.774999999999999</v>
      </c>
      <c r="AA1393" s="264">
        <f t="shared" si="632"/>
        <v>19.738500000000002</v>
      </c>
      <c r="AB1393" s="264">
        <f t="shared" si="633"/>
        <v>20.396999999999998</v>
      </c>
      <c r="AC1393" s="264">
        <f t="shared" si="634"/>
        <v>21.716999999999999</v>
      </c>
      <c r="AD1393" s="264">
        <f t="shared" si="635"/>
        <v>24.237499999999997</v>
      </c>
      <c r="AF1393" s="266">
        <v>1391</v>
      </c>
      <c r="AG1393" s="266">
        <v>-0.1053</v>
      </c>
      <c r="AH1393" s="266">
        <v>15.9664</v>
      </c>
      <c r="AI1393" s="266">
        <v>0.12626000000000001</v>
      </c>
      <c r="AJ1393" s="266">
        <v>10.893000000000001</v>
      </c>
      <c r="AK1393" s="266">
        <v>11.956</v>
      </c>
      <c r="AL1393" s="266">
        <v>12.628</v>
      </c>
      <c r="AM1393" s="266">
        <v>13.000999999999999</v>
      </c>
      <c r="AN1393" s="266">
        <v>13.6</v>
      </c>
      <c r="AO1393" s="266">
        <v>14.02</v>
      </c>
      <c r="AP1393" s="266">
        <v>14.669</v>
      </c>
      <c r="AQ1393" s="266">
        <v>15.965999999999999</v>
      </c>
      <c r="AR1393" s="266">
        <v>17.391999999999999</v>
      </c>
      <c r="AS1393" s="266">
        <v>18.215</v>
      </c>
      <c r="AT1393" s="266">
        <v>18.797000000000001</v>
      </c>
      <c r="AU1393" s="266">
        <v>19.696999999999999</v>
      </c>
      <c r="AV1393" s="266">
        <v>20.306999999999999</v>
      </c>
      <c r="AW1393" s="266">
        <v>21.516999999999999</v>
      </c>
      <c r="AX1393" s="266">
        <v>23.780999999999999</v>
      </c>
      <c r="BA1393" s="372">
        <v>1391</v>
      </c>
      <c r="BB1393" s="372">
        <v>-0.33310000000000001</v>
      </c>
      <c r="BC1393" s="372">
        <v>15.6517</v>
      </c>
      <c r="BD1393" s="372">
        <v>0.13689999999999999</v>
      </c>
      <c r="BE1393" s="372">
        <v>10.536</v>
      </c>
      <c r="BF1393" s="372">
        <v>11.564</v>
      </c>
      <c r="BG1393" s="372">
        <v>12.226000000000001</v>
      </c>
      <c r="BH1393" s="372">
        <v>12.597</v>
      </c>
      <c r="BI1393" s="372">
        <v>13.198</v>
      </c>
      <c r="BJ1393" s="372">
        <v>13.625</v>
      </c>
      <c r="BK1393" s="372">
        <v>14.291</v>
      </c>
      <c r="BL1393" s="372">
        <v>15.651999999999999</v>
      </c>
      <c r="BM1393" s="372">
        <v>17.190999999999999</v>
      </c>
      <c r="BN1393" s="372">
        <v>18.100000000000001</v>
      </c>
      <c r="BO1393" s="372">
        <v>18.753</v>
      </c>
      <c r="BP1393" s="372">
        <v>19.78</v>
      </c>
      <c r="BQ1393" s="372">
        <v>20.486999999999998</v>
      </c>
      <c r="BR1393" s="372">
        <v>21.917000000000002</v>
      </c>
      <c r="BS1393" s="372">
        <v>24.693999999999999</v>
      </c>
    </row>
    <row r="1394" spans="1:71" x14ac:dyDescent="0.2">
      <c r="A1394" s="265">
        <f t="shared" si="636"/>
        <v>15.815</v>
      </c>
      <c r="B1394" s="265">
        <f t="shared" si="637"/>
        <v>14.484500000000001</v>
      </c>
      <c r="C1394" s="265">
        <f t="shared" si="614"/>
        <v>17.298000000000002</v>
      </c>
      <c r="D1394" s="265">
        <f t="shared" si="638"/>
        <v>1392</v>
      </c>
      <c r="E1394" s="373">
        <f t="shared" si="639"/>
        <v>45.733059548254623</v>
      </c>
      <c r="F1394" s="373">
        <f t="shared" si="640"/>
        <v>3.8110882956878851</v>
      </c>
      <c r="G1394" s="373">
        <f t="shared" si="641"/>
        <v>54.733059548254623</v>
      </c>
      <c r="H1394" s="374">
        <f t="shared" si="642"/>
        <v>0.99924062337255259</v>
      </c>
      <c r="I1394" s="374">
        <f t="shared" si="615"/>
        <v>0.98602694205044894</v>
      </c>
      <c r="J1394" s="374">
        <f t="shared" si="616"/>
        <v>0.98710324335044386</v>
      </c>
      <c r="K1394" s="265" cm="1">
        <f t="array" ref="K1394">$G1394^gamma_drug4/($G1394^gamma_drug4+(AGE_50_drug4+9)^gamma_drug4)</f>
        <v>1</v>
      </c>
      <c r="L1394" s="264">
        <f t="shared" si="617"/>
        <v>1392</v>
      </c>
      <c r="M1394" s="264">
        <f t="shared" si="618"/>
        <v>-0.21929999999999999</v>
      </c>
      <c r="N1394" s="264">
        <f t="shared" si="619"/>
        <v>15.81475</v>
      </c>
      <c r="O1394" s="264">
        <f t="shared" si="620"/>
        <v>0.13159999999999999</v>
      </c>
      <c r="P1394" s="264">
        <f t="shared" si="621"/>
        <v>10.717500000000001</v>
      </c>
      <c r="Q1394" s="264">
        <f t="shared" si="622"/>
        <v>11.763999999999999</v>
      </c>
      <c r="R1394" s="264">
        <f t="shared" si="623"/>
        <v>12.431000000000001</v>
      </c>
      <c r="S1394" s="264">
        <f t="shared" si="624"/>
        <v>12.803000000000001</v>
      </c>
      <c r="T1394" s="264">
        <f t="shared" si="625"/>
        <v>13.403499999999999</v>
      </c>
      <c r="U1394" s="264">
        <f t="shared" si="626"/>
        <v>13.827500000000001</v>
      </c>
      <c r="V1394" s="264">
        <f t="shared" si="627"/>
        <v>14.484500000000001</v>
      </c>
      <c r="W1394" s="264">
        <f t="shared" si="628"/>
        <v>15.815</v>
      </c>
      <c r="X1394" s="264">
        <f t="shared" si="629"/>
        <v>17.298000000000002</v>
      </c>
      <c r="Y1394" s="264">
        <f t="shared" si="630"/>
        <v>18.164999999999999</v>
      </c>
      <c r="Z1394" s="264">
        <f t="shared" si="631"/>
        <v>18.782</v>
      </c>
      <c r="AA1394" s="264">
        <f t="shared" si="632"/>
        <v>19.746000000000002</v>
      </c>
      <c r="AB1394" s="264">
        <f t="shared" si="633"/>
        <v>20.4055</v>
      </c>
      <c r="AC1394" s="264">
        <f t="shared" si="634"/>
        <v>21.725999999999999</v>
      </c>
      <c r="AD1394" s="264">
        <f t="shared" si="635"/>
        <v>24.2485</v>
      </c>
      <c r="AF1394" s="266">
        <v>1392</v>
      </c>
      <c r="AG1394" s="266">
        <v>-0.10539999999999999</v>
      </c>
      <c r="AH1394" s="266">
        <v>15.9718</v>
      </c>
      <c r="AI1394" s="266">
        <v>0.12626999999999999</v>
      </c>
      <c r="AJ1394" s="266">
        <v>10.896000000000001</v>
      </c>
      <c r="AK1394" s="266">
        <v>11.96</v>
      </c>
      <c r="AL1394" s="266">
        <v>12.632</v>
      </c>
      <c r="AM1394" s="266">
        <v>13.005000000000001</v>
      </c>
      <c r="AN1394" s="266">
        <v>13.603999999999999</v>
      </c>
      <c r="AO1394" s="266">
        <v>14.025</v>
      </c>
      <c r="AP1394" s="266">
        <v>14.673</v>
      </c>
      <c r="AQ1394" s="266">
        <v>15.972</v>
      </c>
      <c r="AR1394" s="266">
        <v>17.398</v>
      </c>
      <c r="AS1394" s="266">
        <v>18.222000000000001</v>
      </c>
      <c r="AT1394" s="266">
        <v>18.803000000000001</v>
      </c>
      <c r="AU1394" s="266">
        <v>19.704000000000001</v>
      </c>
      <c r="AV1394" s="266">
        <v>20.315000000000001</v>
      </c>
      <c r="AW1394" s="266">
        <v>21.524999999999999</v>
      </c>
      <c r="AX1394" s="266">
        <v>23.79</v>
      </c>
      <c r="BA1394" s="372">
        <v>1392</v>
      </c>
      <c r="BB1394" s="372">
        <v>-0.3332</v>
      </c>
      <c r="BC1394" s="372">
        <v>15.6577</v>
      </c>
      <c r="BD1394" s="372">
        <v>0.13693</v>
      </c>
      <c r="BE1394" s="372">
        <v>10.539</v>
      </c>
      <c r="BF1394" s="372">
        <v>11.568</v>
      </c>
      <c r="BG1394" s="372">
        <v>12.23</v>
      </c>
      <c r="BH1394" s="372">
        <v>12.601000000000001</v>
      </c>
      <c r="BI1394" s="372">
        <v>13.202999999999999</v>
      </c>
      <c r="BJ1394" s="372">
        <v>13.63</v>
      </c>
      <c r="BK1394" s="372">
        <v>14.295999999999999</v>
      </c>
      <c r="BL1394" s="372">
        <v>15.657999999999999</v>
      </c>
      <c r="BM1394" s="372">
        <v>17.198</v>
      </c>
      <c r="BN1394" s="372">
        <v>18.108000000000001</v>
      </c>
      <c r="BO1394" s="372">
        <v>18.760999999999999</v>
      </c>
      <c r="BP1394" s="372">
        <v>19.788</v>
      </c>
      <c r="BQ1394" s="372">
        <v>20.495999999999999</v>
      </c>
      <c r="BR1394" s="372">
        <v>21.927</v>
      </c>
      <c r="BS1394" s="372">
        <v>24.707000000000001</v>
      </c>
    </row>
    <row r="1395" spans="1:71" x14ac:dyDescent="0.2">
      <c r="A1395" s="265">
        <f t="shared" si="636"/>
        <v>15.820499999999999</v>
      </c>
      <c r="B1395" s="265">
        <f t="shared" si="637"/>
        <v>14.4895</v>
      </c>
      <c r="C1395" s="265">
        <f t="shared" si="614"/>
        <v>17.305</v>
      </c>
      <c r="D1395" s="265">
        <f t="shared" si="638"/>
        <v>1393</v>
      </c>
      <c r="E1395" s="373">
        <f t="shared" si="639"/>
        <v>45.765913757700204</v>
      </c>
      <c r="F1395" s="373">
        <f t="shared" si="640"/>
        <v>3.8138261464750172</v>
      </c>
      <c r="G1395" s="373">
        <f t="shared" si="641"/>
        <v>54.765913757700204</v>
      </c>
      <c r="H1395" s="374">
        <f t="shared" si="642"/>
        <v>0.99924260153383981</v>
      </c>
      <c r="I1395" s="374">
        <f t="shared" si="615"/>
        <v>0.98605188889897255</v>
      </c>
      <c r="J1395" s="374">
        <f t="shared" si="616"/>
        <v>0.98712309046584035</v>
      </c>
      <c r="K1395" s="265" cm="1">
        <f t="array" ref="K1395">$G1395^gamma_drug4/($G1395^gamma_drug4+(AGE_50_drug4+9)^gamma_drug4)</f>
        <v>1</v>
      </c>
      <c r="L1395" s="264">
        <f t="shared" si="617"/>
        <v>1393</v>
      </c>
      <c r="M1395" s="264">
        <f t="shared" si="618"/>
        <v>-0.21934999999999999</v>
      </c>
      <c r="N1395" s="264">
        <f t="shared" si="619"/>
        <v>15.820499999999999</v>
      </c>
      <c r="O1395" s="264">
        <f t="shared" si="620"/>
        <v>0.13162499999999999</v>
      </c>
      <c r="P1395" s="264">
        <f t="shared" si="621"/>
        <v>10.721</v>
      </c>
      <c r="Q1395" s="264">
        <f t="shared" si="622"/>
        <v>11.766999999999999</v>
      </c>
      <c r="R1395" s="264">
        <f t="shared" si="623"/>
        <v>12.434999999999999</v>
      </c>
      <c r="S1395" s="264">
        <f t="shared" si="624"/>
        <v>12.807500000000001</v>
      </c>
      <c r="T1395" s="264">
        <f t="shared" si="625"/>
        <v>13.407500000000001</v>
      </c>
      <c r="U1395" s="264">
        <f t="shared" si="626"/>
        <v>13.8325</v>
      </c>
      <c r="V1395" s="264">
        <f t="shared" si="627"/>
        <v>14.4895</v>
      </c>
      <c r="W1395" s="264">
        <f t="shared" si="628"/>
        <v>15.820499999999999</v>
      </c>
      <c r="X1395" s="264">
        <f t="shared" si="629"/>
        <v>17.305</v>
      </c>
      <c r="Y1395" s="264">
        <f t="shared" si="630"/>
        <v>18.171500000000002</v>
      </c>
      <c r="Z1395" s="264">
        <f t="shared" si="631"/>
        <v>18.789499999999997</v>
      </c>
      <c r="AA1395" s="264">
        <f t="shared" si="632"/>
        <v>19.7545</v>
      </c>
      <c r="AB1395" s="264">
        <f t="shared" si="633"/>
        <v>20.413499999999999</v>
      </c>
      <c r="AC1395" s="264">
        <f t="shared" si="634"/>
        <v>21.735500000000002</v>
      </c>
      <c r="AD1395" s="264">
        <f t="shared" si="635"/>
        <v>24.259500000000003</v>
      </c>
      <c r="AF1395" s="266">
        <v>1393</v>
      </c>
      <c r="AG1395" s="266">
        <v>-0.1055</v>
      </c>
      <c r="AH1395" s="266">
        <v>15.9773</v>
      </c>
      <c r="AI1395" s="266">
        <v>0.12629000000000001</v>
      </c>
      <c r="AJ1395" s="266">
        <v>10.9</v>
      </c>
      <c r="AK1395" s="266">
        <v>11.962999999999999</v>
      </c>
      <c r="AL1395" s="266">
        <v>12.635999999999999</v>
      </c>
      <c r="AM1395" s="266">
        <v>13.01</v>
      </c>
      <c r="AN1395" s="266">
        <v>13.608000000000001</v>
      </c>
      <c r="AO1395" s="266">
        <v>14.03</v>
      </c>
      <c r="AP1395" s="266">
        <v>14.678000000000001</v>
      </c>
      <c r="AQ1395" s="266">
        <v>15.977</v>
      </c>
      <c r="AR1395" s="266">
        <v>17.405000000000001</v>
      </c>
      <c r="AS1395" s="266">
        <v>18.228000000000002</v>
      </c>
      <c r="AT1395" s="266">
        <v>18.809999999999999</v>
      </c>
      <c r="AU1395" s="266">
        <v>19.712</v>
      </c>
      <c r="AV1395" s="266">
        <v>20.321999999999999</v>
      </c>
      <c r="AW1395" s="266">
        <v>21.533999999999999</v>
      </c>
      <c r="AX1395" s="266">
        <v>23.8</v>
      </c>
      <c r="BA1395" s="372">
        <v>1393</v>
      </c>
      <c r="BB1395" s="372">
        <v>-0.3332</v>
      </c>
      <c r="BC1395" s="372">
        <v>15.6637</v>
      </c>
      <c r="BD1395" s="372">
        <v>0.13696</v>
      </c>
      <c r="BE1395" s="372">
        <v>10.542</v>
      </c>
      <c r="BF1395" s="372">
        <v>11.571</v>
      </c>
      <c r="BG1395" s="372">
        <v>12.234</v>
      </c>
      <c r="BH1395" s="372">
        <v>12.605</v>
      </c>
      <c r="BI1395" s="372">
        <v>13.207000000000001</v>
      </c>
      <c r="BJ1395" s="372">
        <v>13.635</v>
      </c>
      <c r="BK1395" s="372">
        <v>14.301</v>
      </c>
      <c r="BL1395" s="372">
        <v>15.664</v>
      </c>
      <c r="BM1395" s="372">
        <v>17.204999999999998</v>
      </c>
      <c r="BN1395" s="372">
        <v>18.114999999999998</v>
      </c>
      <c r="BO1395" s="372">
        <v>18.768999999999998</v>
      </c>
      <c r="BP1395" s="372">
        <v>19.797000000000001</v>
      </c>
      <c r="BQ1395" s="372">
        <v>20.504999999999999</v>
      </c>
      <c r="BR1395" s="372">
        <v>21.937000000000001</v>
      </c>
      <c r="BS1395" s="372">
        <v>24.719000000000001</v>
      </c>
    </row>
    <row r="1396" spans="1:71" x14ac:dyDescent="0.2">
      <c r="A1396" s="265">
        <f t="shared" si="636"/>
        <v>15.826499999999999</v>
      </c>
      <c r="B1396" s="265">
        <f t="shared" si="637"/>
        <v>14.495000000000001</v>
      </c>
      <c r="C1396" s="265">
        <f t="shared" si="614"/>
        <v>17.311</v>
      </c>
      <c r="D1396" s="265">
        <f t="shared" si="638"/>
        <v>1394</v>
      </c>
      <c r="E1396" s="373">
        <f t="shared" si="639"/>
        <v>45.798767967145793</v>
      </c>
      <c r="F1396" s="373">
        <f t="shared" si="640"/>
        <v>3.8165639972621492</v>
      </c>
      <c r="G1396" s="373">
        <f t="shared" si="641"/>
        <v>54.798767967145793</v>
      </c>
      <c r="H1396" s="374">
        <f t="shared" si="642"/>
        <v>0.99924457336423167</v>
      </c>
      <c r="I1396" s="374">
        <f t="shared" si="615"/>
        <v>0.98607677691575213</v>
      </c>
      <c r="J1396" s="374">
        <f t="shared" si="616"/>
        <v>0.98714289556022072</v>
      </c>
      <c r="K1396" s="265" cm="1">
        <f t="array" ref="K1396">$G1396^gamma_drug4/($G1396^gamma_drug4+(AGE_50_drug4+9)^gamma_drug4)</f>
        <v>1</v>
      </c>
      <c r="L1396" s="264">
        <f t="shared" si="617"/>
        <v>1394</v>
      </c>
      <c r="M1396" s="264">
        <f t="shared" si="618"/>
        <v>-0.21944999999999998</v>
      </c>
      <c r="N1396" s="264">
        <f t="shared" si="619"/>
        <v>15.82625</v>
      </c>
      <c r="O1396" s="264">
        <f t="shared" si="620"/>
        <v>0.13164500000000001</v>
      </c>
      <c r="P1396" s="264">
        <f t="shared" si="621"/>
        <v>10.724499999999999</v>
      </c>
      <c r="Q1396" s="264">
        <f t="shared" si="622"/>
        <v>11.771000000000001</v>
      </c>
      <c r="R1396" s="264">
        <f t="shared" si="623"/>
        <v>12.439</v>
      </c>
      <c r="S1396" s="264">
        <f t="shared" si="624"/>
        <v>12.811999999999999</v>
      </c>
      <c r="T1396" s="264">
        <f t="shared" si="625"/>
        <v>13.4125</v>
      </c>
      <c r="U1396" s="264">
        <f t="shared" si="626"/>
        <v>13.837</v>
      </c>
      <c r="V1396" s="264">
        <f t="shared" si="627"/>
        <v>14.495000000000001</v>
      </c>
      <c r="W1396" s="264">
        <f t="shared" si="628"/>
        <v>15.826499999999999</v>
      </c>
      <c r="X1396" s="264">
        <f t="shared" si="629"/>
        <v>17.311</v>
      </c>
      <c r="Y1396" s="264">
        <f t="shared" si="630"/>
        <v>18.179000000000002</v>
      </c>
      <c r="Z1396" s="264">
        <f t="shared" si="631"/>
        <v>18.797000000000001</v>
      </c>
      <c r="AA1396" s="264">
        <f t="shared" si="632"/>
        <v>19.762</v>
      </c>
      <c r="AB1396" s="264">
        <f t="shared" si="633"/>
        <v>20.421999999999997</v>
      </c>
      <c r="AC1396" s="264">
        <f t="shared" si="634"/>
        <v>21.744500000000002</v>
      </c>
      <c r="AD1396" s="264">
        <f t="shared" si="635"/>
        <v>24.27</v>
      </c>
      <c r="AF1396" s="266">
        <v>1394</v>
      </c>
      <c r="AG1396" s="266">
        <v>-0.1056</v>
      </c>
      <c r="AH1396" s="266">
        <v>15.982799999999999</v>
      </c>
      <c r="AI1396" s="266">
        <v>0.12631000000000001</v>
      </c>
      <c r="AJ1396" s="266">
        <v>10.903</v>
      </c>
      <c r="AK1396" s="266">
        <v>11.967000000000001</v>
      </c>
      <c r="AL1396" s="266">
        <v>12.64</v>
      </c>
      <c r="AM1396" s="266">
        <v>13.013999999999999</v>
      </c>
      <c r="AN1396" s="266">
        <v>13.613</v>
      </c>
      <c r="AO1396" s="266">
        <v>14.034000000000001</v>
      </c>
      <c r="AP1396" s="266">
        <v>14.683</v>
      </c>
      <c r="AQ1396" s="266">
        <v>15.983000000000001</v>
      </c>
      <c r="AR1396" s="266">
        <v>17.411000000000001</v>
      </c>
      <c r="AS1396" s="266">
        <v>18.234999999999999</v>
      </c>
      <c r="AT1396" s="266">
        <v>18.817</v>
      </c>
      <c r="AU1396" s="266">
        <v>19.719000000000001</v>
      </c>
      <c r="AV1396" s="266">
        <v>20.329999999999998</v>
      </c>
      <c r="AW1396" s="266">
        <v>21.542000000000002</v>
      </c>
      <c r="AX1396" s="266">
        <v>23.81</v>
      </c>
      <c r="BA1396" s="372">
        <v>1394</v>
      </c>
      <c r="BB1396" s="372">
        <v>-0.33329999999999999</v>
      </c>
      <c r="BC1396" s="372">
        <v>15.669700000000001</v>
      </c>
      <c r="BD1396" s="372">
        <v>0.13697999999999999</v>
      </c>
      <c r="BE1396" s="372">
        <v>10.545999999999999</v>
      </c>
      <c r="BF1396" s="372">
        <v>11.574999999999999</v>
      </c>
      <c r="BG1396" s="372">
        <v>12.238</v>
      </c>
      <c r="BH1396" s="372">
        <v>12.61</v>
      </c>
      <c r="BI1396" s="372">
        <v>13.212</v>
      </c>
      <c r="BJ1396" s="372">
        <v>13.64</v>
      </c>
      <c r="BK1396" s="372">
        <v>14.307</v>
      </c>
      <c r="BL1396" s="372">
        <v>15.67</v>
      </c>
      <c r="BM1396" s="372">
        <v>17.210999999999999</v>
      </c>
      <c r="BN1396" s="372">
        <v>18.123000000000001</v>
      </c>
      <c r="BO1396" s="372">
        <v>18.777000000000001</v>
      </c>
      <c r="BP1396" s="372">
        <v>19.805</v>
      </c>
      <c r="BQ1396" s="372">
        <v>20.513999999999999</v>
      </c>
      <c r="BR1396" s="372">
        <v>21.946999999999999</v>
      </c>
      <c r="BS1396" s="372">
        <v>24.73</v>
      </c>
    </row>
    <row r="1397" spans="1:71" x14ac:dyDescent="0.2">
      <c r="A1397" s="265">
        <f t="shared" si="636"/>
        <v>15.832000000000001</v>
      </c>
      <c r="B1397" s="265">
        <f t="shared" si="637"/>
        <v>14.5</v>
      </c>
      <c r="C1397" s="265">
        <f t="shared" si="614"/>
        <v>17.317500000000003</v>
      </c>
      <c r="D1397" s="265">
        <f t="shared" si="638"/>
        <v>1395</v>
      </c>
      <c r="E1397" s="373">
        <f t="shared" si="639"/>
        <v>45.831622176591374</v>
      </c>
      <c r="F1397" s="373">
        <f t="shared" si="640"/>
        <v>3.8193018480492813</v>
      </c>
      <c r="G1397" s="373">
        <f t="shared" si="641"/>
        <v>54.831622176591374</v>
      </c>
      <c r="H1397" s="374">
        <f t="shared" si="642"/>
        <v>0.99924653888774662</v>
      </c>
      <c r="I1397" s="374">
        <f t="shared" si="615"/>
        <v>0.98610160627243904</v>
      </c>
      <c r="J1397" s="374">
        <f t="shared" si="616"/>
        <v>0.9871626587464466</v>
      </c>
      <c r="K1397" s="265" cm="1">
        <f t="array" ref="K1397">$G1397^gamma_drug4/($G1397^gamma_drug4+(AGE_50_drug4+9)^gamma_drug4)</f>
        <v>1</v>
      </c>
      <c r="L1397" s="264">
        <f t="shared" si="617"/>
        <v>1395</v>
      </c>
      <c r="M1397" s="264">
        <f t="shared" si="618"/>
        <v>-0.2195</v>
      </c>
      <c r="N1397" s="264">
        <f t="shared" si="619"/>
        <v>15.831950000000001</v>
      </c>
      <c r="O1397" s="264">
        <f t="shared" si="620"/>
        <v>0.13167000000000001</v>
      </c>
      <c r="P1397" s="264">
        <f t="shared" si="621"/>
        <v>10.727499999999999</v>
      </c>
      <c r="Q1397" s="264">
        <f t="shared" si="622"/>
        <v>11.7745</v>
      </c>
      <c r="R1397" s="264">
        <f t="shared" si="623"/>
        <v>12.443000000000001</v>
      </c>
      <c r="S1397" s="264">
        <f t="shared" si="624"/>
        <v>12.816000000000001</v>
      </c>
      <c r="T1397" s="264">
        <f t="shared" si="625"/>
        <v>13.417000000000002</v>
      </c>
      <c r="U1397" s="264">
        <f t="shared" si="626"/>
        <v>13.841999999999999</v>
      </c>
      <c r="V1397" s="264">
        <f t="shared" si="627"/>
        <v>14.5</v>
      </c>
      <c r="W1397" s="264">
        <f t="shared" si="628"/>
        <v>15.832000000000001</v>
      </c>
      <c r="X1397" s="264">
        <f t="shared" si="629"/>
        <v>17.317500000000003</v>
      </c>
      <c r="Y1397" s="264">
        <f t="shared" si="630"/>
        <v>18.185499999999998</v>
      </c>
      <c r="Z1397" s="264">
        <f t="shared" si="631"/>
        <v>18.804500000000001</v>
      </c>
      <c r="AA1397" s="264">
        <f t="shared" si="632"/>
        <v>19.77</v>
      </c>
      <c r="AB1397" s="264">
        <f t="shared" si="633"/>
        <v>20.430500000000002</v>
      </c>
      <c r="AC1397" s="264">
        <f t="shared" si="634"/>
        <v>21.753999999999998</v>
      </c>
      <c r="AD1397" s="264">
        <f t="shared" si="635"/>
        <v>24.281500000000001</v>
      </c>
      <c r="AF1397" s="266">
        <v>1395</v>
      </c>
      <c r="AG1397" s="266">
        <v>-0.1057</v>
      </c>
      <c r="AH1397" s="266">
        <v>15.988200000000001</v>
      </c>
      <c r="AI1397" s="266">
        <v>0.12633</v>
      </c>
      <c r="AJ1397" s="266">
        <v>10.906000000000001</v>
      </c>
      <c r="AK1397" s="266">
        <v>11.97</v>
      </c>
      <c r="AL1397" s="266">
        <v>12.644</v>
      </c>
      <c r="AM1397" s="266">
        <v>13.018000000000001</v>
      </c>
      <c r="AN1397" s="266">
        <v>13.617000000000001</v>
      </c>
      <c r="AO1397" s="266">
        <v>14.039</v>
      </c>
      <c r="AP1397" s="266">
        <v>14.688000000000001</v>
      </c>
      <c r="AQ1397" s="266">
        <v>15.988</v>
      </c>
      <c r="AR1397" s="266">
        <v>17.417000000000002</v>
      </c>
      <c r="AS1397" s="266">
        <v>18.241</v>
      </c>
      <c r="AT1397" s="266">
        <v>18.824000000000002</v>
      </c>
      <c r="AU1397" s="266">
        <v>19.725999999999999</v>
      </c>
      <c r="AV1397" s="266">
        <v>20.338000000000001</v>
      </c>
      <c r="AW1397" s="266">
        <v>21.550999999999998</v>
      </c>
      <c r="AX1397" s="266">
        <v>23.82</v>
      </c>
      <c r="BA1397" s="372">
        <v>1395</v>
      </c>
      <c r="BB1397" s="372">
        <v>-0.33329999999999999</v>
      </c>
      <c r="BC1397" s="372">
        <v>15.675700000000001</v>
      </c>
      <c r="BD1397" s="372">
        <v>0.13700999999999999</v>
      </c>
      <c r="BE1397" s="372">
        <v>10.548999999999999</v>
      </c>
      <c r="BF1397" s="372">
        <v>11.579000000000001</v>
      </c>
      <c r="BG1397" s="372">
        <v>12.242000000000001</v>
      </c>
      <c r="BH1397" s="372">
        <v>12.614000000000001</v>
      </c>
      <c r="BI1397" s="372">
        <v>13.217000000000001</v>
      </c>
      <c r="BJ1397" s="372">
        <v>13.645</v>
      </c>
      <c r="BK1397" s="372">
        <v>14.311999999999999</v>
      </c>
      <c r="BL1397" s="372">
        <v>15.676</v>
      </c>
      <c r="BM1397" s="372">
        <v>17.218</v>
      </c>
      <c r="BN1397" s="372">
        <v>18.13</v>
      </c>
      <c r="BO1397" s="372">
        <v>18.785</v>
      </c>
      <c r="BP1397" s="372">
        <v>19.814</v>
      </c>
      <c r="BQ1397" s="372">
        <v>20.523</v>
      </c>
      <c r="BR1397" s="372">
        <v>21.957000000000001</v>
      </c>
      <c r="BS1397" s="372">
        <v>24.742999999999999</v>
      </c>
    </row>
    <row r="1398" spans="1:71" x14ac:dyDescent="0.2">
      <c r="A1398" s="265">
        <f t="shared" si="636"/>
        <v>15.838000000000001</v>
      </c>
      <c r="B1398" s="265">
        <f t="shared" si="637"/>
        <v>14.504999999999999</v>
      </c>
      <c r="C1398" s="265">
        <f t="shared" si="614"/>
        <v>17.323999999999998</v>
      </c>
      <c r="D1398" s="265">
        <f t="shared" si="638"/>
        <v>1396</v>
      </c>
      <c r="E1398" s="373">
        <f t="shared" si="639"/>
        <v>45.864476386036962</v>
      </c>
      <c r="F1398" s="373">
        <f t="shared" si="640"/>
        <v>3.8220396988364134</v>
      </c>
      <c r="G1398" s="373">
        <f t="shared" si="641"/>
        <v>54.864476386036962</v>
      </c>
      <c r="H1398" s="374">
        <f t="shared" si="642"/>
        <v>0.99924849812829797</v>
      </c>
      <c r="I1398" s="374">
        <f t="shared" si="615"/>
        <v>0.98612637714009121</v>
      </c>
      <c r="J1398" s="374">
        <f t="shared" si="616"/>
        <v>0.98718238013701354</v>
      </c>
      <c r="K1398" s="265" cm="1">
        <f t="array" ref="K1398">$G1398^gamma_drug4/($G1398^gamma_drug4+(AGE_50_drug4+9)^gamma_drug4)</f>
        <v>1</v>
      </c>
      <c r="L1398" s="264">
        <f t="shared" si="617"/>
        <v>1396</v>
      </c>
      <c r="M1398" s="264">
        <f t="shared" si="618"/>
        <v>-0.21959999999999999</v>
      </c>
      <c r="N1398" s="264">
        <f t="shared" si="619"/>
        <v>15.8377</v>
      </c>
      <c r="O1398" s="264">
        <f t="shared" si="620"/>
        <v>0.13169500000000001</v>
      </c>
      <c r="P1398" s="264">
        <f t="shared" si="621"/>
        <v>10.730499999999999</v>
      </c>
      <c r="Q1398" s="264">
        <f t="shared" si="622"/>
        <v>11.778500000000001</v>
      </c>
      <c r="R1398" s="264">
        <f t="shared" si="623"/>
        <v>12.446999999999999</v>
      </c>
      <c r="S1398" s="264">
        <f t="shared" si="624"/>
        <v>12.82</v>
      </c>
      <c r="T1398" s="264">
        <f t="shared" si="625"/>
        <v>13.420999999999999</v>
      </c>
      <c r="U1398" s="264">
        <f t="shared" si="626"/>
        <v>13.846499999999999</v>
      </c>
      <c r="V1398" s="264">
        <f t="shared" si="627"/>
        <v>14.504999999999999</v>
      </c>
      <c r="W1398" s="264">
        <f t="shared" si="628"/>
        <v>15.838000000000001</v>
      </c>
      <c r="X1398" s="264">
        <f t="shared" si="629"/>
        <v>17.323999999999998</v>
      </c>
      <c r="Y1398" s="264">
        <f t="shared" si="630"/>
        <v>18.193000000000001</v>
      </c>
      <c r="Z1398" s="264">
        <f t="shared" si="631"/>
        <v>18.811999999999998</v>
      </c>
      <c r="AA1398" s="264">
        <f t="shared" si="632"/>
        <v>19.778500000000001</v>
      </c>
      <c r="AB1398" s="264">
        <f t="shared" si="633"/>
        <v>20.439</v>
      </c>
      <c r="AC1398" s="264">
        <f t="shared" si="634"/>
        <v>21.762999999999998</v>
      </c>
      <c r="AD1398" s="264">
        <f t="shared" si="635"/>
        <v>24.292499999999997</v>
      </c>
      <c r="AF1398" s="266">
        <v>1396</v>
      </c>
      <c r="AG1398" s="266">
        <v>-0.10580000000000001</v>
      </c>
      <c r="AH1398" s="266">
        <v>15.9937</v>
      </c>
      <c r="AI1398" s="266">
        <v>0.12634999999999999</v>
      </c>
      <c r="AJ1398" s="266">
        <v>10.909000000000001</v>
      </c>
      <c r="AK1398" s="266">
        <v>11.974</v>
      </c>
      <c r="AL1398" s="266">
        <v>12.648</v>
      </c>
      <c r="AM1398" s="266">
        <v>13.022</v>
      </c>
      <c r="AN1398" s="266">
        <v>13.621</v>
      </c>
      <c r="AO1398" s="266">
        <v>14.042999999999999</v>
      </c>
      <c r="AP1398" s="266">
        <v>14.693</v>
      </c>
      <c r="AQ1398" s="266">
        <v>15.994</v>
      </c>
      <c r="AR1398" s="266">
        <v>17.422999999999998</v>
      </c>
      <c r="AS1398" s="266">
        <v>18.248000000000001</v>
      </c>
      <c r="AT1398" s="266">
        <v>18.831</v>
      </c>
      <c r="AU1398" s="266">
        <v>19.734000000000002</v>
      </c>
      <c r="AV1398" s="266">
        <v>20.346</v>
      </c>
      <c r="AW1398" s="266">
        <v>21.559000000000001</v>
      </c>
      <c r="AX1398" s="266">
        <v>23.83</v>
      </c>
      <c r="BA1398" s="372">
        <v>1396</v>
      </c>
      <c r="BB1398" s="372">
        <v>-0.33339999999999997</v>
      </c>
      <c r="BC1398" s="372">
        <v>15.681699999999999</v>
      </c>
      <c r="BD1398" s="372">
        <v>0.13704</v>
      </c>
      <c r="BE1398" s="372">
        <v>10.552</v>
      </c>
      <c r="BF1398" s="372">
        <v>11.583</v>
      </c>
      <c r="BG1398" s="372">
        <v>12.246</v>
      </c>
      <c r="BH1398" s="372">
        <v>12.618</v>
      </c>
      <c r="BI1398" s="372">
        <v>13.221</v>
      </c>
      <c r="BJ1398" s="372">
        <v>13.65</v>
      </c>
      <c r="BK1398" s="372">
        <v>14.317</v>
      </c>
      <c r="BL1398" s="372">
        <v>15.682</v>
      </c>
      <c r="BM1398" s="372">
        <v>17.225000000000001</v>
      </c>
      <c r="BN1398" s="372">
        <v>18.138000000000002</v>
      </c>
      <c r="BO1398" s="372">
        <v>18.792999999999999</v>
      </c>
      <c r="BP1398" s="372">
        <v>19.823</v>
      </c>
      <c r="BQ1398" s="372">
        <v>20.532</v>
      </c>
      <c r="BR1398" s="372">
        <v>21.966999999999999</v>
      </c>
      <c r="BS1398" s="372">
        <v>24.754999999999999</v>
      </c>
    </row>
    <row r="1399" spans="1:71" x14ac:dyDescent="0.2">
      <c r="A1399" s="265">
        <f t="shared" si="636"/>
        <v>15.843500000000001</v>
      </c>
      <c r="B1399" s="265">
        <f t="shared" si="637"/>
        <v>14.51</v>
      </c>
      <c r="C1399" s="265">
        <f t="shared" si="614"/>
        <v>17.330500000000001</v>
      </c>
      <c r="D1399" s="265">
        <f t="shared" si="638"/>
        <v>1397</v>
      </c>
      <c r="E1399" s="373">
        <f t="shared" si="639"/>
        <v>45.897330595482543</v>
      </c>
      <c r="F1399" s="373">
        <f t="shared" si="640"/>
        <v>3.8247775496235454</v>
      </c>
      <c r="G1399" s="373">
        <f t="shared" si="641"/>
        <v>54.897330595482543</v>
      </c>
      <c r="H1399" s="374">
        <f t="shared" si="642"/>
        <v>0.99925045110969424</v>
      </c>
      <c r="I1399" s="374">
        <f t="shared" si="615"/>
        <v>0.98615108968917464</v>
      </c>
      <c r="J1399" s="374">
        <f t="shared" si="616"/>
        <v>0.98720205984405229</v>
      </c>
      <c r="K1399" s="265" cm="1">
        <f t="array" ref="K1399">$G1399^gamma_drug4/($G1399^gamma_drug4+(AGE_50_drug4+9)^gamma_drug4)</f>
        <v>1</v>
      </c>
      <c r="L1399" s="264">
        <f t="shared" si="617"/>
        <v>1397</v>
      </c>
      <c r="M1399" s="264">
        <f t="shared" si="618"/>
        <v>-0.21964999999999998</v>
      </c>
      <c r="N1399" s="264">
        <f t="shared" si="619"/>
        <v>15.843450000000001</v>
      </c>
      <c r="O1399" s="264">
        <f t="shared" si="620"/>
        <v>0.13172</v>
      </c>
      <c r="P1399" s="264">
        <f t="shared" si="621"/>
        <v>10.734</v>
      </c>
      <c r="Q1399" s="264">
        <f t="shared" si="622"/>
        <v>11.782499999999999</v>
      </c>
      <c r="R1399" s="264">
        <f t="shared" si="623"/>
        <v>12.451000000000001</v>
      </c>
      <c r="S1399" s="264">
        <f t="shared" si="624"/>
        <v>12.8245</v>
      </c>
      <c r="T1399" s="264">
        <f t="shared" si="625"/>
        <v>13.426</v>
      </c>
      <c r="U1399" s="264">
        <f t="shared" si="626"/>
        <v>13.8515</v>
      </c>
      <c r="V1399" s="264">
        <f t="shared" si="627"/>
        <v>14.51</v>
      </c>
      <c r="W1399" s="264">
        <f t="shared" si="628"/>
        <v>15.843500000000001</v>
      </c>
      <c r="X1399" s="264">
        <f t="shared" si="629"/>
        <v>17.330500000000001</v>
      </c>
      <c r="Y1399" s="264">
        <f t="shared" si="630"/>
        <v>18.2</v>
      </c>
      <c r="Z1399" s="264">
        <f t="shared" si="631"/>
        <v>18.819499999999998</v>
      </c>
      <c r="AA1399" s="264">
        <f t="shared" si="632"/>
        <v>19.786000000000001</v>
      </c>
      <c r="AB1399" s="264">
        <f t="shared" si="633"/>
        <v>20.447499999999998</v>
      </c>
      <c r="AC1399" s="264">
        <f t="shared" si="634"/>
        <v>21.772500000000001</v>
      </c>
      <c r="AD1399" s="264">
        <f t="shared" si="635"/>
        <v>24.3035</v>
      </c>
      <c r="AF1399" s="266">
        <v>1397</v>
      </c>
      <c r="AG1399" s="266">
        <v>-0.10589999999999999</v>
      </c>
      <c r="AH1399" s="266">
        <v>15.9992</v>
      </c>
      <c r="AI1399" s="266">
        <v>0.12637000000000001</v>
      </c>
      <c r="AJ1399" s="266">
        <v>10.912000000000001</v>
      </c>
      <c r="AK1399" s="266">
        <v>11.978</v>
      </c>
      <c r="AL1399" s="266">
        <v>12.651999999999999</v>
      </c>
      <c r="AM1399" s="266">
        <v>13.026</v>
      </c>
      <c r="AN1399" s="266">
        <v>13.625999999999999</v>
      </c>
      <c r="AO1399" s="266">
        <v>14.048</v>
      </c>
      <c r="AP1399" s="266">
        <v>14.698</v>
      </c>
      <c r="AQ1399" s="266">
        <v>15.999000000000001</v>
      </c>
      <c r="AR1399" s="266">
        <v>17.428999999999998</v>
      </c>
      <c r="AS1399" s="266">
        <v>18.254999999999999</v>
      </c>
      <c r="AT1399" s="266">
        <v>18.838000000000001</v>
      </c>
      <c r="AU1399" s="266">
        <v>19.741</v>
      </c>
      <c r="AV1399" s="266">
        <v>20.353999999999999</v>
      </c>
      <c r="AW1399" s="266">
        <v>21.568000000000001</v>
      </c>
      <c r="AX1399" s="266">
        <v>23.84</v>
      </c>
      <c r="BA1399" s="372">
        <v>1397</v>
      </c>
      <c r="BB1399" s="372">
        <v>-0.33339999999999997</v>
      </c>
      <c r="BC1399" s="372">
        <v>15.6877</v>
      </c>
      <c r="BD1399" s="372">
        <v>0.13707</v>
      </c>
      <c r="BE1399" s="372">
        <v>10.555999999999999</v>
      </c>
      <c r="BF1399" s="372">
        <v>11.587</v>
      </c>
      <c r="BG1399" s="372">
        <v>12.25</v>
      </c>
      <c r="BH1399" s="372">
        <v>12.622999999999999</v>
      </c>
      <c r="BI1399" s="372">
        <v>13.226000000000001</v>
      </c>
      <c r="BJ1399" s="372">
        <v>13.654999999999999</v>
      </c>
      <c r="BK1399" s="372">
        <v>14.321999999999999</v>
      </c>
      <c r="BL1399" s="372">
        <v>15.688000000000001</v>
      </c>
      <c r="BM1399" s="372">
        <v>17.231999999999999</v>
      </c>
      <c r="BN1399" s="372">
        <v>18.145</v>
      </c>
      <c r="BO1399" s="372">
        <v>18.800999999999998</v>
      </c>
      <c r="BP1399" s="372">
        <v>19.831</v>
      </c>
      <c r="BQ1399" s="372">
        <v>20.541</v>
      </c>
      <c r="BR1399" s="372">
        <v>21.977</v>
      </c>
      <c r="BS1399" s="372">
        <v>24.766999999999999</v>
      </c>
    </row>
    <row r="1400" spans="1:71" x14ac:dyDescent="0.2">
      <c r="A1400" s="265">
        <f t="shared" si="636"/>
        <v>15.849499999999999</v>
      </c>
      <c r="B1400" s="265">
        <f t="shared" si="637"/>
        <v>14.5145</v>
      </c>
      <c r="C1400" s="265">
        <f t="shared" si="614"/>
        <v>17.337499999999999</v>
      </c>
      <c r="D1400" s="265">
        <f t="shared" si="638"/>
        <v>1398</v>
      </c>
      <c r="E1400" s="373">
        <f t="shared" si="639"/>
        <v>45.930184804928132</v>
      </c>
      <c r="F1400" s="373">
        <f t="shared" si="640"/>
        <v>3.8275154004106775</v>
      </c>
      <c r="G1400" s="373">
        <f t="shared" si="641"/>
        <v>54.930184804928132</v>
      </c>
      <c r="H1400" s="374">
        <f t="shared" si="642"/>
        <v>0.99925239785563946</v>
      </c>
      <c r="I1400" s="374">
        <f t="shared" si="615"/>
        <v>0.98617574408956599</v>
      </c>
      <c r="J1400" s="374">
        <f t="shared" si="616"/>
        <v>0.98722169797933057</v>
      </c>
      <c r="K1400" s="265" cm="1">
        <f t="array" ref="K1400">$G1400^gamma_drug4/($G1400^gamma_drug4+(AGE_50_drug4+9)^gamma_drug4)</f>
        <v>1</v>
      </c>
      <c r="L1400" s="264">
        <f t="shared" si="617"/>
        <v>1398</v>
      </c>
      <c r="M1400" s="264">
        <f t="shared" si="618"/>
        <v>-0.21975</v>
      </c>
      <c r="N1400" s="264">
        <f t="shared" si="619"/>
        <v>15.84915</v>
      </c>
      <c r="O1400" s="264">
        <f t="shared" si="620"/>
        <v>0.131745</v>
      </c>
      <c r="P1400" s="264">
        <f t="shared" si="621"/>
        <v>10.737500000000001</v>
      </c>
      <c r="Q1400" s="264">
        <f t="shared" si="622"/>
        <v>11.785499999999999</v>
      </c>
      <c r="R1400" s="264">
        <f t="shared" si="623"/>
        <v>12.455</v>
      </c>
      <c r="S1400" s="264">
        <f t="shared" si="624"/>
        <v>12.8285</v>
      </c>
      <c r="T1400" s="264">
        <f t="shared" si="625"/>
        <v>13.43</v>
      </c>
      <c r="U1400" s="264">
        <f t="shared" si="626"/>
        <v>13.855499999999999</v>
      </c>
      <c r="V1400" s="264">
        <f t="shared" si="627"/>
        <v>14.5145</v>
      </c>
      <c r="W1400" s="264">
        <f t="shared" si="628"/>
        <v>15.849499999999999</v>
      </c>
      <c r="X1400" s="264">
        <f t="shared" si="629"/>
        <v>17.337499999999999</v>
      </c>
      <c r="Y1400" s="264">
        <f t="shared" si="630"/>
        <v>18.2075</v>
      </c>
      <c r="Z1400" s="264">
        <f t="shared" si="631"/>
        <v>18.826999999999998</v>
      </c>
      <c r="AA1400" s="264">
        <f t="shared" si="632"/>
        <v>19.794499999999999</v>
      </c>
      <c r="AB1400" s="264">
        <f t="shared" si="633"/>
        <v>20.455500000000001</v>
      </c>
      <c r="AC1400" s="264">
        <f t="shared" si="634"/>
        <v>21.781500000000001</v>
      </c>
      <c r="AD1400" s="264">
        <f t="shared" si="635"/>
        <v>24.314500000000002</v>
      </c>
      <c r="AF1400" s="266">
        <v>1398</v>
      </c>
      <c r="AG1400" s="266">
        <v>-0.1061</v>
      </c>
      <c r="AH1400" s="266">
        <v>16.0047</v>
      </c>
      <c r="AI1400" s="266">
        <v>0.12639</v>
      </c>
      <c r="AJ1400" s="266">
        <v>10.916</v>
      </c>
      <c r="AK1400" s="266">
        <v>11.981</v>
      </c>
      <c r="AL1400" s="266">
        <v>12.656000000000001</v>
      </c>
      <c r="AM1400" s="266">
        <v>13.03</v>
      </c>
      <c r="AN1400" s="266">
        <v>13.63</v>
      </c>
      <c r="AO1400" s="266">
        <v>14.052</v>
      </c>
      <c r="AP1400" s="266">
        <v>14.702</v>
      </c>
      <c r="AQ1400" s="266">
        <v>16.004999999999999</v>
      </c>
      <c r="AR1400" s="266">
        <v>17.436</v>
      </c>
      <c r="AS1400" s="266">
        <v>18.262</v>
      </c>
      <c r="AT1400" s="266">
        <v>18.844999999999999</v>
      </c>
      <c r="AU1400" s="266">
        <v>19.748999999999999</v>
      </c>
      <c r="AV1400" s="266">
        <v>20.361000000000001</v>
      </c>
      <c r="AW1400" s="266">
        <v>21.576000000000001</v>
      </c>
      <c r="AX1400" s="266">
        <v>23.85</v>
      </c>
      <c r="BA1400" s="372">
        <v>1398</v>
      </c>
      <c r="BB1400" s="372">
        <v>-0.33339999999999997</v>
      </c>
      <c r="BC1400" s="372">
        <v>15.6936</v>
      </c>
      <c r="BD1400" s="372">
        <v>0.1371</v>
      </c>
      <c r="BE1400" s="372">
        <v>10.558999999999999</v>
      </c>
      <c r="BF1400" s="372">
        <v>11.59</v>
      </c>
      <c r="BG1400" s="372">
        <v>12.254</v>
      </c>
      <c r="BH1400" s="372">
        <v>12.627000000000001</v>
      </c>
      <c r="BI1400" s="372">
        <v>13.23</v>
      </c>
      <c r="BJ1400" s="372">
        <v>13.659000000000001</v>
      </c>
      <c r="BK1400" s="372">
        <v>14.327</v>
      </c>
      <c r="BL1400" s="372">
        <v>15.694000000000001</v>
      </c>
      <c r="BM1400" s="372">
        <v>17.239000000000001</v>
      </c>
      <c r="BN1400" s="372">
        <v>18.152999999999999</v>
      </c>
      <c r="BO1400" s="372">
        <v>18.809000000000001</v>
      </c>
      <c r="BP1400" s="372">
        <v>19.84</v>
      </c>
      <c r="BQ1400" s="372">
        <v>20.55</v>
      </c>
      <c r="BR1400" s="372">
        <v>21.986999999999998</v>
      </c>
      <c r="BS1400" s="372">
        <v>24.779</v>
      </c>
    </row>
    <row r="1401" spans="1:71" x14ac:dyDescent="0.2">
      <c r="A1401" s="265">
        <f t="shared" si="636"/>
        <v>15.855</v>
      </c>
      <c r="B1401" s="265">
        <f t="shared" si="637"/>
        <v>14.52</v>
      </c>
      <c r="C1401" s="265">
        <f t="shared" si="614"/>
        <v>17.344000000000001</v>
      </c>
      <c r="D1401" s="265">
        <f t="shared" si="638"/>
        <v>1399</v>
      </c>
      <c r="E1401" s="373">
        <f t="shared" si="639"/>
        <v>45.963039014373713</v>
      </c>
      <c r="F1401" s="373">
        <f t="shared" si="640"/>
        <v>3.8302532511978096</v>
      </c>
      <c r="G1401" s="373">
        <f t="shared" si="641"/>
        <v>54.963039014373713</v>
      </c>
      <c r="H1401" s="374">
        <f t="shared" si="642"/>
        <v>0.99925433838973421</v>
      </c>
      <c r="I1401" s="374">
        <f t="shared" si="615"/>
        <v>0.98620034051055538</v>
      </c>
      <c r="J1401" s="374">
        <f t="shared" si="616"/>
        <v>0.98724129465425392</v>
      </c>
      <c r="K1401" s="265" cm="1">
        <f t="array" ref="K1401">$G1401^gamma_drug4/($G1401^gamma_drug4+(AGE_50_drug4+9)^gamma_drug4)</f>
        <v>1</v>
      </c>
      <c r="L1401" s="264">
        <f t="shared" si="617"/>
        <v>1399</v>
      </c>
      <c r="M1401" s="264">
        <f t="shared" si="618"/>
        <v>-0.21985000000000002</v>
      </c>
      <c r="N1401" s="264">
        <f t="shared" si="619"/>
        <v>15.854850000000001</v>
      </c>
      <c r="O1401" s="264">
        <f t="shared" si="620"/>
        <v>0.13176499999999999</v>
      </c>
      <c r="P1401" s="264">
        <f t="shared" si="621"/>
        <v>10.740500000000001</v>
      </c>
      <c r="Q1401" s="264">
        <f t="shared" si="622"/>
        <v>11.7895</v>
      </c>
      <c r="R1401" s="264">
        <f t="shared" si="623"/>
        <v>12.4595</v>
      </c>
      <c r="S1401" s="264">
        <f t="shared" si="624"/>
        <v>12.8325</v>
      </c>
      <c r="T1401" s="264">
        <f t="shared" si="625"/>
        <v>13.4345</v>
      </c>
      <c r="U1401" s="264">
        <f t="shared" si="626"/>
        <v>13.8605</v>
      </c>
      <c r="V1401" s="264">
        <f t="shared" si="627"/>
        <v>14.52</v>
      </c>
      <c r="W1401" s="264">
        <f t="shared" si="628"/>
        <v>15.855</v>
      </c>
      <c r="X1401" s="264">
        <f t="shared" si="629"/>
        <v>17.344000000000001</v>
      </c>
      <c r="Y1401" s="264">
        <f t="shared" si="630"/>
        <v>18.213999999999999</v>
      </c>
      <c r="Z1401" s="264">
        <f t="shared" si="631"/>
        <v>18.834</v>
      </c>
      <c r="AA1401" s="264">
        <f t="shared" si="632"/>
        <v>19.802</v>
      </c>
      <c r="AB1401" s="264">
        <f t="shared" si="633"/>
        <v>20.463999999999999</v>
      </c>
      <c r="AC1401" s="264">
        <f t="shared" si="634"/>
        <v>21.791</v>
      </c>
      <c r="AD1401" s="264">
        <f t="shared" si="635"/>
        <v>24.325499999999998</v>
      </c>
      <c r="AF1401" s="266">
        <v>1399</v>
      </c>
      <c r="AG1401" s="266">
        <v>-0.1062</v>
      </c>
      <c r="AH1401" s="266">
        <v>16.010100000000001</v>
      </c>
      <c r="AI1401" s="266">
        <v>0.12640999999999999</v>
      </c>
      <c r="AJ1401" s="266">
        <v>10.919</v>
      </c>
      <c r="AK1401" s="266">
        <v>11.984999999999999</v>
      </c>
      <c r="AL1401" s="266">
        <v>12.66</v>
      </c>
      <c r="AM1401" s="266">
        <v>13.034000000000001</v>
      </c>
      <c r="AN1401" s="266">
        <v>13.634</v>
      </c>
      <c r="AO1401" s="266">
        <v>14.057</v>
      </c>
      <c r="AP1401" s="266">
        <v>14.707000000000001</v>
      </c>
      <c r="AQ1401" s="266">
        <v>16.010000000000002</v>
      </c>
      <c r="AR1401" s="266">
        <v>17.442</v>
      </c>
      <c r="AS1401" s="266">
        <v>18.268000000000001</v>
      </c>
      <c r="AT1401" s="266">
        <v>18.852</v>
      </c>
      <c r="AU1401" s="266">
        <v>19.756</v>
      </c>
      <c r="AV1401" s="266">
        <v>20.369</v>
      </c>
      <c r="AW1401" s="266">
        <v>21.585000000000001</v>
      </c>
      <c r="AX1401" s="266">
        <v>23.86</v>
      </c>
      <c r="BA1401" s="372">
        <v>1399</v>
      </c>
      <c r="BB1401" s="372">
        <v>-0.33350000000000002</v>
      </c>
      <c r="BC1401" s="372">
        <v>15.6996</v>
      </c>
      <c r="BD1401" s="372">
        <v>0.13711999999999999</v>
      </c>
      <c r="BE1401" s="372">
        <v>10.561999999999999</v>
      </c>
      <c r="BF1401" s="372">
        <v>11.593999999999999</v>
      </c>
      <c r="BG1401" s="372">
        <v>12.259</v>
      </c>
      <c r="BH1401" s="372">
        <v>12.631</v>
      </c>
      <c r="BI1401" s="372">
        <v>13.234999999999999</v>
      </c>
      <c r="BJ1401" s="372">
        <v>13.664</v>
      </c>
      <c r="BK1401" s="372">
        <v>14.333</v>
      </c>
      <c r="BL1401" s="372">
        <v>15.7</v>
      </c>
      <c r="BM1401" s="372">
        <v>17.245999999999999</v>
      </c>
      <c r="BN1401" s="372">
        <v>18.16</v>
      </c>
      <c r="BO1401" s="372">
        <v>18.815999999999999</v>
      </c>
      <c r="BP1401" s="372">
        <v>19.847999999999999</v>
      </c>
      <c r="BQ1401" s="372">
        <v>20.559000000000001</v>
      </c>
      <c r="BR1401" s="372">
        <v>21.997</v>
      </c>
      <c r="BS1401" s="372">
        <v>24.791</v>
      </c>
    </row>
    <row r="1402" spans="1:71" x14ac:dyDescent="0.2">
      <c r="A1402" s="265">
        <f t="shared" si="636"/>
        <v>15.860999999999999</v>
      </c>
      <c r="B1402" s="265">
        <f t="shared" si="637"/>
        <v>14.524999999999999</v>
      </c>
      <c r="C1402" s="265">
        <f t="shared" si="614"/>
        <v>17.3505</v>
      </c>
      <c r="D1402" s="265">
        <f t="shared" si="638"/>
        <v>1400</v>
      </c>
      <c r="E1402" s="373">
        <f t="shared" si="639"/>
        <v>45.995893223819301</v>
      </c>
      <c r="F1402" s="373">
        <f t="shared" si="640"/>
        <v>3.8329911019849416</v>
      </c>
      <c r="G1402" s="373">
        <f t="shared" si="641"/>
        <v>54.995893223819301</v>
      </c>
      <c r="H1402" s="374">
        <f t="shared" si="642"/>
        <v>0.99925627273547568</v>
      </c>
      <c r="I1402" s="374">
        <f t="shared" si="615"/>
        <v>0.986224879120848</v>
      </c>
      <c r="J1402" s="374">
        <f t="shared" si="616"/>
        <v>0.98726084997986763</v>
      </c>
      <c r="K1402" s="265" cm="1">
        <f t="array" ref="K1402">$G1402^gamma_drug4/($G1402^gamma_drug4+(AGE_50_drug4+9)^gamma_drug4)</f>
        <v>1</v>
      </c>
      <c r="L1402" s="264">
        <f t="shared" si="617"/>
        <v>1400</v>
      </c>
      <c r="M1402" s="264">
        <f t="shared" si="618"/>
        <v>-0.21990000000000001</v>
      </c>
      <c r="N1402" s="264">
        <f t="shared" si="619"/>
        <v>15.8606</v>
      </c>
      <c r="O1402" s="264">
        <f t="shared" si="620"/>
        <v>0.13178499999999999</v>
      </c>
      <c r="P1402" s="264">
        <f t="shared" si="621"/>
        <v>10.743500000000001</v>
      </c>
      <c r="Q1402" s="264">
        <f t="shared" si="622"/>
        <v>11.793500000000002</v>
      </c>
      <c r="R1402" s="264">
        <f t="shared" si="623"/>
        <v>12.4635</v>
      </c>
      <c r="S1402" s="264">
        <f t="shared" si="624"/>
        <v>12.836500000000001</v>
      </c>
      <c r="T1402" s="264">
        <f t="shared" si="625"/>
        <v>13.439499999999999</v>
      </c>
      <c r="U1402" s="264">
        <f t="shared" si="626"/>
        <v>13.865500000000001</v>
      </c>
      <c r="V1402" s="264">
        <f t="shared" si="627"/>
        <v>14.524999999999999</v>
      </c>
      <c r="W1402" s="264">
        <f t="shared" si="628"/>
        <v>15.860999999999999</v>
      </c>
      <c r="X1402" s="264">
        <f t="shared" si="629"/>
        <v>17.3505</v>
      </c>
      <c r="Y1402" s="264">
        <f t="shared" si="630"/>
        <v>18.221499999999999</v>
      </c>
      <c r="Z1402" s="264">
        <f t="shared" si="631"/>
        <v>18.841500000000003</v>
      </c>
      <c r="AA1402" s="264">
        <f t="shared" si="632"/>
        <v>19.810499999999998</v>
      </c>
      <c r="AB1402" s="264">
        <f t="shared" si="633"/>
        <v>20.4725</v>
      </c>
      <c r="AC1402" s="264">
        <f t="shared" si="634"/>
        <v>21.8</v>
      </c>
      <c r="AD1402" s="264">
        <f t="shared" si="635"/>
        <v>24.335999999999999</v>
      </c>
      <c r="AF1402" s="266">
        <v>1400</v>
      </c>
      <c r="AG1402" s="266">
        <v>-0.10630000000000001</v>
      </c>
      <c r="AH1402" s="266">
        <v>16.015599999999999</v>
      </c>
      <c r="AI1402" s="266">
        <v>0.12642</v>
      </c>
      <c r="AJ1402" s="266">
        <v>10.922000000000001</v>
      </c>
      <c r="AK1402" s="266">
        <v>11.989000000000001</v>
      </c>
      <c r="AL1402" s="266">
        <v>12.664</v>
      </c>
      <c r="AM1402" s="266">
        <v>13.038</v>
      </c>
      <c r="AN1402" s="266">
        <v>13.638999999999999</v>
      </c>
      <c r="AO1402" s="266">
        <v>14.061999999999999</v>
      </c>
      <c r="AP1402" s="266">
        <v>14.712</v>
      </c>
      <c r="AQ1402" s="266">
        <v>16.015999999999998</v>
      </c>
      <c r="AR1402" s="266">
        <v>17.448</v>
      </c>
      <c r="AS1402" s="266">
        <v>18.274999999999999</v>
      </c>
      <c r="AT1402" s="266">
        <v>18.859000000000002</v>
      </c>
      <c r="AU1402" s="266">
        <v>19.763999999999999</v>
      </c>
      <c r="AV1402" s="266">
        <v>20.376999999999999</v>
      </c>
      <c r="AW1402" s="266">
        <v>21.593</v>
      </c>
      <c r="AX1402" s="266">
        <v>23.869</v>
      </c>
      <c r="BA1402" s="372">
        <v>1400</v>
      </c>
      <c r="BB1402" s="372">
        <v>-0.33350000000000002</v>
      </c>
      <c r="BC1402" s="372">
        <v>15.7056</v>
      </c>
      <c r="BD1402" s="372">
        <v>0.13714999999999999</v>
      </c>
      <c r="BE1402" s="372">
        <v>10.565</v>
      </c>
      <c r="BF1402" s="372">
        <v>11.598000000000001</v>
      </c>
      <c r="BG1402" s="372">
        <v>12.263</v>
      </c>
      <c r="BH1402" s="372">
        <v>12.635</v>
      </c>
      <c r="BI1402" s="372">
        <v>13.24</v>
      </c>
      <c r="BJ1402" s="372">
        <v>13.669</v>
      </c>
      <c r="BK1402" s="372">
        <v>14.337999999999999</v>
      </c>
      <c r="BL1402" s="372">
        <v>15.706</v>
      </c>
      <c r="BM1402" s="372">
        <v>17.253</v>
      </c>
      <c r="BN1402" s="372">
        <v>18.167999999999999</v>
      </c>
      <c r="BO1402" s="372">
        <v>18.824000000000002</v>
      </c>
      <c r="BP1402" s="372">
        <v>19.856999999999999</v>
      </c>
      <c r="BQ1402" s="372">
        <v>20.568000000000001</v>
      </c>
      <c r="BR1402" s="372">
        <v>22.007000000000001</v>
      </c>
      <c r="BS1402" s="372">
        <v>24.803000000000001</v>
      </c>
    </row>
    <row r="1403" spans="1:71" x14ac:dyDescent="0.2">
      <c r="A1403" s="265">
        <f t="shared" si="636"/>
        <v>15.8665</v>
      </c>
      <c r="B1403" s="265">
        <f t="shared" si="637"/>
        <v>14.530000000000001</v>
      </c>
      <c r="C1403" s="265">
        <f t="shared" si="614"/>
        <v>17.356999999999999</v>
      </c>
      <c r="D1403" s="265">
        <f t="shared" si="638"/>
        <v>1401</v>
      </c>
      <c r="E1403" s="373">
        <f t="shared" si="639"/>
        <v>46.02874743326489</v>
      </c>
      <c r="F1403" s="373">
        <f t="shared" si="640"/>
        <v>3.8357289527720737</v>
      </c>
      <c r="G1403" s="373">
        <f t="shared" si="641"/>
        <v>55.02874743326489</v>
      </c>
      <c r="H1403" s="374">
        <f t="shared" si="642"/>
        <v>0.99925820091625817</v>
      </c>
      <c r="I1403" s="374">
        <f t="shared" si="615"/>
        <v>0.98624936008856678</v>
      </c>
      <c r="J1403" s="374">
        <f t="shared" si="616"/>
        <v>0.98728036406685771</v>
      </c>
      <c r="K1403" s="265" cm="1">
        <f t="array" ref="K1403">$G1403^gamma_drug4/($G1403^gamma_drug4+(AGE_50_drug4+9)^gamma_drug4)</f>
        <v>1</v>
      </c>
      <c r="L1403" s="264">
        <f t="shared" si="617"/>
        <v>1401</v>
      </c>
      <c r="M1403" s="264">
        <f t="shared" si="618"/>
        <v>-0.22</v>
      </c>
      <c r="N1403" s="264">
        <f t="shared" si="619"/>
        <v>15.866350000000001</v>
      </c>
      <c r="O1403" s="264">
        <f t="shared" si="620"/>
        <v>0.13180999999999998</v>
      </c>
      <c r="P1403" s="264">
        <f t="shared" si="621"/>
        <v>10.747</v>
      </c>
      <c r="Q1403" s="264">
        <f t="shared" si="622"/>
        <v>11.797000000000001</v>
      </c>
      <c r="R1403" s="264">
        <f t="shared" si="623"/>
        <v>12.467499999999999</v>
      </c>
      <c r="S1403" s="264">
        <f t="shared" si="624"/>
        <v>12.841000000000001</v>
      </c>
      <c r="T1403" s="264">
        <f t="shared" si="625"/>
        <v>13.4435</v>
      </c>
      <c r="U1403" s="264">
        <f t="shared" si="626"/>
        <v>13.870000000000001</v>
      </c>
      <c r="V1403" s="264">
        <f t="shared" si="627"/>
        <v>14.530000000000001</v>
      </c>
      <c r="W1403" s="264">
        <f t="shared" si="628"/>
        <v>15.8665</v>
      </c>
      <c r="X1403" s="264">
        <f t="shared" si="629"/>
        <v>17.356999999999999</v>
      </c>
      <c r="Y1403" s="264">
        <f t="shared" si="630"/>
        <v>18.228000000000002</v>
      </c>
      <c r="Z1403" s="264">
        <f t="shared" si="631"/>
        <v>18.849</v>
      </c>
      <c r="AA1403" s="264">
        <f t="shared" si="632"/>
        <v>19.817999999999998</v>
      </c>
      <c r="AB1403" s="264">
        <f t="shared" si="633"/>
        <v>20.480499999999999</v>
      </c>
      <c r="AC1403" s="264">
        <f t="shared" si="634"/>
        <v>21.808999999999997</v>
      </c>
      <c r="AD1403" s="264">
        <f t="shared" si="635"/>
        <v>24.347000000000001</v>
      </c>
      <c r="AF1403" s="266">
        <v>1401</v>
      </c>
      <c r="AG1403" s="266">
        <v>-0.10639999999999999</v>
      </c>
      <c r="AH1403" s="266">
        <v>16.021100000000001</v>
      </c>
      <c r="AI1403" s="266">
        <v>0.12644</v>
      </c>
      <c r="AJ1403" s="266">
        <v>10.925000000000001</v>
      </c>
      <c r="AK1403" s="266">
        <v>11.992000000000001</v>
      </c>
      <c r="AL1403" s="266">
        <v>12.667999999999999</v>
      </c>
      <c r="AM1403" s="266">
        <v>13.042</v>
      </c>
      <c r="AN1403" s="266">
        <v>13.643000000000001</v>
      </c>
      <c r="AO1403" s="266">
        <v>14.066000000000001</v>
      </c>
      <c r="AP1403" s="266">
        <v>14.717000000000001</v>
      </c>
      <c r="AQ1403" s="266">
        <v>16.021000000000001</v>
      </c>
      <c r="AR1403" s="266">
        <v>17.454000000000001</v>
      </c>
      <c r="AS1403" s="266">
        <v>18.280999999999999</v>
      </c>
      <c r="AT1403" s="266">
        <v>18.866</v>
      </c>
      <c r="AU1403" s="266">
        <v>19.771000000000001</v>
      </c>
      <c r="AV1403" s="266">
        <v>20.384</v>
      </c>
      <c r="AW1403" s="266">
        <v>21.600999999999999</v>
      </c>
      <c r="AX1403" s="266">
        <v>23.879000000000001</v>
      </c>
      <c r="BA1403" s="372">
        <v>1401</v>
      </c>
      <c r="BB1403" s="372">
        <v>-0.33360000000000001</v>
      </c>
      <c r="BC1403" s="372">
        <v>15.711600000000001</v>
      </c>
      <c r="BD1403" s="372">
        <v>0.13718</v>
      </c>
      <c r="BE1403" s="372">
        <v>10.569000000000001</v>
      </c>
      <c r="BF1403" s="372">
        <v>11.602</v>
      </c>
      <c r="BG1403" s="372">
        <v>12.266999999999999</v>
      </c>
      <c r="BH1403" s="372">
        <v>12.64</v>
      </c>
      <c r="BI1403" s="372">
        <v>13.244</v>
      </c>
      <c r="BJ1403" s="372">
        <v>13.673999999999999</v>
      </c>
      <c r="BK1403" s="372">
        <v>14.343</v>
      </c>
      <c r="BL1403" s="372">
        <v>15.712</v>
      </c>
      <c r="BM1403" s="372">
        <v>17.260000000000002</v>
      </c>
      <c r="BN1403" s="372">
        <v>18.175000000000001</v>
      </c>
      <c r="BO1403" s="372">
        <v>18.832000000000001</v>
      </c>
      <c r="BP1403" s="372">
        <v>19.864999999999998</v>
      </c>
      <c r="BQ1403" s="372">
        <v>20.577000000000002</v>
      </c>
      <c r="BR1403" s="372">
        <v>22.016999999999999</v>
      </c>
      <c r="BS1403" s="372">
        <v>24.815000000000001</v>
      </c>
    </row>
    <row r="1404" spans="1:71" x14ac:dyDescent="0.2">
      <c r="A1404" s="265">
        <f t="shared" si="636"/>
        <v>15.872</v>
      </c>
      <c r="B1404" s="265">
        <f t="shared" si="637"/>
        <v>14.535</v>
      </c>
      <c r="C1404" s="265">
        <f t="shared" si="614"/>
        <v>17.363500000000002</v>
      </c>
      <c r="D1404" s="265">
        <f t="shared" si="638"/>
        <v>1402</v>
      </c>
      <c r="E1404" s="373">
        <f t="shared" si="639"/>
        <v>46.061601642710471</v>
      </c>
      <c r="F1404" s="373">
        <f t="shared" si="640"/>
        <v>3.8384668035592062</v>
      </c>
      <c r="G1404" s="373">
        <f t="shared" si="641"/>
        <v>55.061601642710471</v>
      </c>
      <c r="H1404" s="374">
        <f t="shared" si="642"/>
        <v>0.99926012295537414</v>
      </c>
      <c r="I1404" s="374">
        <f t="shared" si="615"/>
        <v>0.98627378358125506</v>
      </c>
      <c r="J1404" s="374">
        <f t="shared" si="616"/>
        <v>0.98729983702555224</v>
      </c>
      <c r="K1404" s="265" cm="1">
        <f t="array" ref="K1404">$G1404^gamma_drug4/($G1404^gamma_drug4+(AGE_50_drug4+9)^gamma_drug4)</f>
        <v>1</v>
      </c>
      <c r="L1404" s="264">
        <f t="shared" si="617"/>
        <v>1402</v>
      </c>
      <c r="M1404" s="264">
        <f t="shared" si="618"/>
        <v>-0.22005</v>
      </c>
      <c r="N1404" s="264">
        <f t="shared" si="619"/>
        <v>15.872049999999998</v>
      </c>
      <c r="O1404" s="264">
        <f t="shared" si="620"/>
        <v>0.13183499999999998</v>
      </c>
      <c r="P1404" s="264">
        <f t="shared" si="621"/>
        <v>10.75</v>
      </c>
      <c r="Q1404" s="264">
        <f t="shared" si="622"/>
        <v>11.8005</v>
      </c>
      <c r="R1404" s="264">
        <f t="shared" si="623"/>
        <v>12.471500000000001</v>
      </c>
      <c r="S1404" s="264">
        <f t="shared" si="624"/>
        <v>12.844999999999999</v>
      </c>
      <c r="T1404" s="264">
        <f t="shared" si="625"/>
        <v>13.448499999999999</v>
      </c>
      <c r="U1404" s="264">
        <f t="shared" si="626"/>
        <v>13.875</v>
      </c>
      <c r="V1404" s="264">
        <f t="shared" si="627"/>
        <v>14.535</v>
      </c>
      <c r="W1404" s="264">
        <f t="shared" si="628"/>
        <v>15.872</v>
      </c>
      <c r="X1404" s="264">
        <f t="shared" si="629"/>
        <v>17.363500000000002</v>
      </c>
      <c r="Y1404" s="264">
        <f t="shared" si="630"/>
        <v>18.235500000000002</v>
      </c>
      <c r="Z1404" s="264">
        <f t="shared" si="631"/>
        <v>18.8565</v>
      </c>
      <c r="AA1404" s="264">
        <f t="shared" si="632"/>
        <v>19.826000000000001</v>
      </c>
      <c r="AB1404" s="264">
        <f t="shared" si="633"/>
        <v>20.488999999999997</v>
      </c>
      <c r="AC1404" s="264">
        <f t="shared" si="634"/>
        <v>21.8185</v>
      </c>
      <c r="AD1404" s="264">
        <f t="shared" si="635"/>
        <v>24.358000000000001</v>
      </c>
      <c r="AF1404" s="266">
        <v>1402</v>
      </c>
      <c r="AG1404" s="266">
        <v>-0.1065</v>
      </c>
      <c r="AH1404" s="266">
        <v>16.026499999999999</v>
      </c>
      <c r="AI1404" s="266">
        <v>0.12645999999999999</v>
      </c>
      <c r="AJ1404" s="266">
        <v>10.928000000000001</v>
      </c>
      <c r="AK1404" s="266">
        <v>11.996</v>
      </c>
      <c r="AL1404" s="266">
        <v>12.672000000000001</v>
      </c>
      <c r="AM1404" s="266">
        <v>13.045999999999999</v>
      </c>
      <c r="AN1404" s="266">
        <v>13.648</v>
      </c>
      <c r="AO1404" s="266">
        <v>14.071</v>
      </c>
      <c r="AP1404" s="266">
        <v>14.722</v>
      </c>
      <c r="AQ1404" s="266">
        <v>16.026</v>
      </c>
      <c r="AR1404" s="266">
        <v>17.46</v>
      </c>
      <c r="AS1404" s="266">
        <v>18.288</v>
      </c>
      <c r="AT1404" s="266">
        <v>18.873000000000001</v>
      </c>
      <c r="AU1404" s="266">
        <v>19.777999999999999</v>
      </c>
      <c r="AV1404" s="266">
        <v>20.391999999999999</v>
      </c>
      <c r="AW1404" s="266">
        <v>21.61</v>
      </c>
      <c r="AX1404" s="266">
        <v>23.888999999999999</v>
      </c>
      <c r="BA1404" s="372">
        <v>1402</v>
      </c>
      <c r="BB1404" s="372">
        <v>-0.33360000000000001</v>
      </c>
      <c r="BC1404" s="372">
        <v>15.717599999999999</v>
      </c>
      <c r="BD1404" s="372">
        <v>0.13721</v>
      </c>
      <c r="BE1404" s="372">
        <v>10.571999999999999</v>
      </c>
      <c r="BF1404" s="372">
        <v>11.605</v>
      </c>
      <c r="BG1404" s="372">
        <v>12.271000000000001</v>
      </c>
      <c r="BH1404" s="372">
        <v>12.644</v>
      </c>
      <c r="BI1404" s="372">
        <v>13.249000000000001</v>
      </c>
      <c r="BJ1404" s="372">
        <v>13.679</v>
      </c>
      <c r="BK1404" s="372">
        <v>14.348000000000001</v>
      </c>
      <c r="BL1404" s="372">
        <v>15.718</v>
      </c>
      <c r="BM1404" s="372">
        <v>17.266999999999999</v>
      </c>
      <c r="BN1404" s="372">
        <v>18.183</v>
      </c>
      <c r="BO1404" s="372">
        <v>18.84</v>
      </c>
      <c r="BP1404" s="372">
        <v>19.873999999999999</v>
      </c>
      <c r="BQ1404" s="372">
        <v>20.585999999999999</v>
      </c>
      <c r="BR1404" s="372">
        <v>22.027000000000001</v>
      </c>
      <c r="BS1404" s="372">
        <v>24.827000000000002</v>
      </c>
    </row>
    <row r="1405" spans="1:71" x14ac:dyDescent="0.2">
      <c r="A1405" s="265">
        <f t="shared" si="636"/>
        <v>15.878</v>
      </c>
      <c r="B1405" s="265">
        <f t="shared" si="637"/>
        <v>14.5405</v>
      </c>
      <c r="C1405" s="265">
        <f t="shared" si="614"/>
        <v>17.3705</v>
      </c>
      <c r="D1405" s="265">
        <f t="shared" si="638"/>
        <v>1403</v>
      </c>
      <c r="E1405" s="373">
        <f t="shared" si="639"/>
        <v>46.094455852156059</v>
      </c>
      <c r="F1405" s="373">
        <f t="shared" si="640"/>
        <v>3.8412046543463383</v>
      </c>
      <c r="G1405" s="373">
        <f t="shared" si="641"/>
        <v>55.094455852156059</v>
      </c>
      <c r="H1405" s="374">
        <f t="shared" si="642"/>
        <v>0.99926203887601406</v>
      </c>
      <c r="I1405" s="374">
        <f t="shared" si="615"/>
        <v>0.98629814976587826</v>
      </c>
      <c r="J1405" s="374">
        <f t="shared" si="616"/>
        <v>0.98731926896592304</v>
      </c>
      <c r="K1405" s="265" cm="1">
        <f t="array" ref="K1405">$G1405^gamma_drug4/($G1405^gamma_drug4+(AGE_50_drug4+9)^gamma_drug4)</f>
        <v>1</v>
      </c>
      <c r="L1405" s="264">
        <f t="shared" si="617"/>
        <v>1403</v>
      </c>
      <c r="M1405" s="264">
        <f t="shared" si="618"/>
        <v>-0.22015000000000001</v>
      </c>
      <c r="N1405" s="264">
        <f t="shared" si="619"/>
        <v>15.877800000000001</v>
      </c>
      <c r="O1405" s="264">
        <f t="shared" si="620"/>
        <v>0.13186</v>
      </c>
      <c r="P1405" s="264">
        <f t="shared" si="621"/>
        <v>10.753499999999999</v>
      </c>
      <c r="Q1405" s="264">
        <f t="shared" si="622"/>
        <v>11.804500000000001</v>
      </c>
      <c r="R1405" s="264">
        <f t="shared" si="623"/>
        <v>12.475000000000001</v>
      </c>
      <c r="S1405" s="264">
        <f t="shared" si="624"/>
        <v>12.849</v>
      </c>
      <c r="T1405" s="264">
        <f t="shared" si="625"/>
        <v>13.452500000000001</v>
      </c>
      <c r="U1405" s="264">
        <f t="shared" si="626"/>
        <v>13.8795</v>
      </c>
      <c r="V1405" s="264">
        <f t="shared" si="627"/>
        <v>14.5405</v>
      </c>
      <c r="W1405" s="264">
        <f t="shared" si="628"/>
        <v>15.878</v>
      </c>
      <c r="X1405" s="264">
        <f t="shared" si="629"/>
        <v>17.3705</v>
      </c>
      <c r="Y1405" s="264">
        <f t="shared" si="630"/>
        <v>18.242000000000001</v>
      </c>
      <c r="Z1405" s="264">
        <f t="shared" si="631"/>
        <v>18.863999999999997</v>
      </c>
      <c r="AA1405" s="264">
        <f t="shared" si="632"/>
        <v>19.834499999999998</v>
      </c>
      <c r="AB1405" s="264">
        <f t="shared" si="633"/>
        <v>20.497999999999998</v>
      </c>
      <c r="AC1405" s="264">
        <f t="shared" si="634"/>
        <v>21.827999999999999</v>
      </c>
      <c r="AD1405" s="264">
        <f t="shared" si="635"/>
        <v>24.369</v>
      </c>
      <c r="AF1405" s="266">
        <v>1403</v>
      </c>
      <c r="AG1405" s="266">
        <v>-0.1066</v>
      </c>
      <c r="AH1405" s="266">
        <v>16.032</v>
      </c>
      <c r="AI1405" s="266">
        <v>0.12648000000000001</v>
      </c>
      <c r="AJ1405" s="266">
        <v>10.932</v>
      </c>
      <c r="AK1405" s="266">
        <v>12</v>
      </c>
      <c r="AL1405" s="266">
        <v>12.675000000000001</v>
      </c>
      <c r="AM1405" s="266">
        <v>13.05</v>
      </c>
      <c r="AN1405" s="266">
        <v>13.651999999999999</v>
      </c>
      <c r="AO1405" s="266">
        <v>14.074999999999999</v>
      </c>
      <c r="AP1405" s="266">
        <v>14.727</v>
      </c>
      <c r="AQ1405" s="266">
        <v>16.032</v>
      </c>
      <c r="AR1405" s="266">
        <v>17.466999999999999</v>
      </c>
      <c r="AS1405" s="266">
        <v>18.294</v>
      </c>
      <c r="AT1405" s="266">
        <v>18.88</v>
      </c>
      <c r="AU1405" s="266">
        <v>19.786000000000001</v>
      </c>
      <c r="AV1405" s="266">
        <v>20.399999999999999</v>
      </c>
      <c r="AW1405" s="266">
        <v>21.617999999999999</v>
      </c>
      <c r="AX1405" s="266">
        <v>23.898</v>
      </c>
      <c r="BA1405" s="372">
        <v>1403</v>
      </c>
      <c r="BB1405" s="372">
        <v>-0.3337</v>
      </c>
      <c r="BC1405" s="372">
        <v>15.723599999999999</v>
      </c>
      <c r="BD1405" s="372">
        <v>0.13724</v>
      </c>
      <c r="BE1405" s="372">
        <v>10.574999999999999</v>
      </c>
      <c r="BF1405" s="372">
        <v>11.609</v>
      </c>
      <c r="BG1405" s="372">
        <v>12.275</v>
      </c>
      <c r="BH1405" s="372">
        <v>12.648</v>
      </c>
      <c r="BI1405" s="372">
        <v>13.253</v>
      </c>
      <c r="BJ1405" s="372">
        <v>13.683999999999999</v>
      </c>
      <c r="BK1405" s="372">
        <v>14.353999999999999</v>
      </c>
      <c r="BL1405" s="372">
        <v>15.724</v>
      </c>
      <c r="BM1405" s="372">
        <v>17.274000000000001</v>
      </c>
      <c r="BN1405" s="372">
        <v>18.190000000000001</v>
      </c>
      <c r="BO1405" s="372">
        <v>18.847999999999999</v>
      </c>
      <c r="BP1405" s="372">
        <v>19.882999999999999</v>
      </c>
      <c r="BQ1405" s="372">
        <v>20.596</v>
      </c>
      <c r="BR1405" s="372">
        <v>22.038</v>
      </c>
      <c r="BS1405" s="372">
        <v>24.84</v>
      </c>
    </row>
    <row r="1406" spans="1:71" x14ac:dyDescent="0.2">
      <c r="A1406" s="265">
        <f t="shared" si="636"/>
        <v>15.884</v>
      </c>
      <c r="B1406" s="265">
        <f t="shared" si="637"/>
        <v>14.545500000000001</v>
      </c>
      <c r="C1406" s="265">
        <f t="shared" si="614"/>
        <v>17.3765</v>
      </c>
      <c r="D1406" s="265">
        <f t="shared" si="638"/>
        <v>1404</v>
      </c>
      <c r="E1406" s="373">
        <f t="shared" si="639"/>
        <v>46.127310061601641</v>
      </c>
      <c r="F1406" s="373">
        <f t="shared" si="640"/>
        <v>3.8439425051334704</v>
      </c>
      <c r="G1406" s="373">
        <f t="shared" si="641"/>
        <v>55.127310061601641</v>
      </c>
      <c r="H1406" s="374">
        <f t="shared" si="642"/>
        <v>0.99926394870126711</v>
      </c>
      <c r="I1406" s="374">
        <f t="shared" si="615"/>
        <v>0.98632245880882641</v>
      </c>
      <c r="J1406" s="374">
        <f t="shared" si="616"/>
        <v>0.98733865999758663</v>
      </c>
      <c r="K1406" s="265" cm="1">
        <f t="array" ref="K1406">$G1406^gamma_drug4/($G1406^gamma_drug4+(AGE_50_drug4+9)^gamma_drug4)</f>
        <v>1</v>
      </c>
      <c r="L1406" s="264">
        <f t="shared" si="617"/>
        <v>1404</v>
      </c>
      <c r="M1406" s="264">
        <f t="shared" si="618"/>
        <v>-0.22020000000000001</v>
      </c>
      <c r="N1406" s="264">
        <f t="shared" si="619"/>
        <v>15.883500000000002</v>
      </c>
      <c r="O1406" s="264">
        <f t="shared" si="620"/>
        <v>0.13188</v>
      </c>
      <c r="P1406" s="264">
        <f t="shared" si="621"/>
        <v>10.757000000000001</v>
      </c>
      <c r="Q1406" s="264">
        <f t="shared" si="622"/>
        <v>11.808</v>
      </c>
      <c r="R1406" s="264">
        <f t="shared" si="623"/>
        <v>12.478999999999999</v>
      </c>
      <c r="S1406" s="264">
        <f t="shared" si="624"/>
        <v>12.8535</v>
      </c>
      <c r="T1406" s="264">
        <f t="shared" si="625"/>
        <v>13.457000000000001</v>
      </c>
      <c r="U1406" s="264">
        <f t="shared" si="626"/>
        <v>13.884</v>
      </c>
      <c r="V1406" s="264">
        <f t="shared" si="627"/>
        <v>14.545500000000001</v>
      </c>
      <c r="W1406" s="264">
        <f t="shared" si="628"/>
        <v>15.884</v>
      </c>
      <c r="X1406" s="264">
        <f t="shared" si="629"/>
        <v>17.3765</v>
      </c>
      <c r="Y1406" s="264">
        <f t="shared" si="630"/>
        <v>18.249499999999998</v>
      </c>
      <c r="Z1406" s="264">
        <f t="shared" si="631"/>
        <v>18.871500000000001</v>
      </c>
      <c r="AA1406" s="264">
        <f t="shared" si="632"/>
        <v>19.841999999999999</v>
      </c>
      <c r="AB1406" s="264">
        <f t="shared" si="633"/>
        <v>20.506</v>
      </c>
      <c r="AC1406" s="264">
        <f t="shared" si="634"/>
        <v>21.837</v>
      </c>
      <c r="AD1406" s="264">
        <f t="shared" si="635"/>
        <v>24.3795</v>
      </c>
      <c r="AF1406" s="266">
        <v>1404</v>
      </c>
      <c r="AG1406" s="266">
        <v>-0.1067</v>
      </c>
      <c r="AH1406" s="266">
        <v>16.037500000000001</v>
      </c>
      <c r="AI1406" s="266">
        <v>0.1265</v>
      </c>
      <c r="AJ1406" s="266">
        <v>10.935</v>
      </c>
      <c r="AK1406" s="266">
        <v>12.003</v>
      </c>
      <c r="AL1406" s="266">
        <v>12.679</v>
      </c>
      <c r="AM1406" s="266">
        <v>13.054</v>
      </c>
      <c r="AN1406" s="266">
        <v>13.656000000000001</v>
      </c>
      <c r="AO1406" s="266">
        <v>14.08</v>
      </c>
      <c r="AP1406" s="266">
        <v>14.731999999999999</v>
      </c>
      <c r="AQ1406" s="266">
        <v>16.038</v>
      </c>
      <c r="AR1406" s="266">
        <v>17.472999999999999</v>
      </c>
      <c r="AS1406" s="266">
        <v>18.300999999999998</v>
      </c>
      <c r="AT1406" s="266">
        <v>18.887</v>
      </c>
      <c r="AU1406" s="266">
        <v>19.792999999999999</v>
      </c>
      <c r="AV1406" s="266">
        <v>20.408000000000001</v>
      </c>
      <c r="AW1406" s="266">
        <v>21.626999999999999</v>
      </c>
      <c r="AX1406" s="266">
        <v>23.908000000000001</v>
      </c>
      <c r="BA1406" s="372">
        <v>1404</v>
      </c>
      <c r="BB1406" s="372">
        <v>-0.3337</v>
      </c>
      <c r="BC1406" s="372">
        <v>15.7295</v>
      </c>
      <c r="BD1406" s="372">
        <v>0.13725999999999999</v>
      </c>
      <c r="BE1406" s="372">
        <v>10.579000000000001</v>
      </c>
      <c r="BF1406" s="372">
        <v>11.613</v>
      </c>
      <c r="BG1406" s="372">
        <v>12.279</v>
      </c>
      <c r="BH1406" s="372">
        <v>12.653</v>
      </c>
      <c r="BI1406" s="372">
        <v>13.257999999999999</v>
      </c>
      <c r="BJ1406" s="372">
        <v>13.688000000000001</v>
      </c>
      <c r="BK1406" s="372">
        <v>14.359</v>
      </c>
      <c r="BL1406" s="372">
        <v>15.73</v>
      </c>
      <c r="BM1406" s="372">
        <v>17.28</v>
      </c>
      <c r="BN1406" s="372">
        <v>18.198</v>
      </c>
      <c r="BO1406" s="372">
        <v>18.856000000000002</v>
      </c>
      <c r="BP1406" s="372">
        <v>19.890999999999998</v>
      </c>
      <c r="BQ1406" s="372">
        <v>20.603999999999999</v>
      </c>
      <c r="BR1406" s="372">
        <v>22.047000000000001</v>
      </c>
      <c r="BS1406" s="372">
        <v>24.850999999999999</v>
      </c>
    </row>
    <row r="1407" spans="1:71" x14ac:dyDescent="0.2">
      <c r="A1407" s="265">
        <f t="shared" si="636"/>
        <v>15.8895</v>
      </c>
      <c r="B1407" s="265">
        <f t="shared" si="637"/>
        <v>14.55</v>
      </c>
      <c r="C1407" s="265">
        <f t="shared" si="614"/>
        <v>17.382999999999999</v>
      </c>
      <c r="D1407" s="265">
        <f t="shared" si="638"/>
        <v>1405</v>
      </c>
      <c r="E1407" s="373">
        <f t="shared" si="639"/>
        <v>46.160164271047229</v>
      </c>
      <c r="F1407" s="373">
        <f t="shared" si="640"/>
        <v>3.8466803559206024</v>
      </c>
      <c r="G1407" s="373">
        <f t="shared" si="641"/>
        <v>55.160164271047229</v>
      </c>
      <c r="H1407" s="374">
        <f t="shared" si="642"/>
        <v>0.99926585245412203</v>
      </c>
      <c r="I1407" s="374">
        <f t="shared" si="615"/>
        <v>0.98634671087591652</v>
      </c>
      <c r="J1407" s="374">
        <f t="shared" si="616"/>
        <v>0.98735801022980585</v>
      </c>
      <c r="K1407" s="265" cm="1">
        <f t="array" ref="K1407">$G1407^gamma_drug4/($G1407^gamma_drug4+(AGE_50_drug4+9)^gamma_drug4)</f>
        <v>1</v>
      </c>
      <c r="L1407" s="264">
        <f t="shared" si="617"/>
        <v>1405</v>
      </c>
      <c r="M1407" s="264">
        <f t="shared" si="618"/>
        <v>-0.22025</v>
      </c>
      <c r="N1407" s="264">
        <f t="shared" si="619"/>
        <v>15.889250000000001</v>
      </c>
      <c r="O1407" s="264">
        <f t="shared" si="620"/>
        <v>0.13190499999999999</v>
      </c>
      <c r="P1407" s="264">
        <f t="shared" si="621"/>
        <v>10.760000000000002</v>
      </c>
      <c r="Q1407" s="264">
        <f t="shared" si="622"/>
        <v>11.812000000000001</v>
      </c>
      <c r="R1407" s="264">
        <f t="shared" si="623"/>
        <v>12.483000000000001</v>
      </c>
      <c r="S1407" s="264">
        <f t="shared" si="624"/>
        <v>12.858000000000001</v>
      </c>
      <c r="T1407" s="264">
        <f t="shared" si="625"/>
        <v>13.462</v>
      </c>
      <c r="U1407" s="264">
        <f t="shared" si="626"/>
        <v>13.888500000000001</v>
      </c>
      <c r="V1407" s="264">
        <f t="shared" si="627"/>
        <v>14.55</v>
      </c>
      <c r="W1407" s="264">
        <f t="shared" si="628"/>
        <v>15.8895</v>
      </c>
      <c r="X1407" s="264">
        <f t="shared" si="629"/>
        <v>17.382999999999999</v>
      </c>
      <c r="Y1407" s="264">
        <f t="shared" si="630"/>
        <v>18.256499999999999</v>
      </c>
      <c r="Z1407" s="264">
        <f t="shared" si="631"/>
        <v>18.878999999999998</v>
      </c>
      <c r="AA1407" s="264">
        <f t="shared" si="632"/>
        <v>19.850499999999997</v>
      </c>
      <c r="AB1407" s="264">
        <f t="shared" si="633"/>
        <v>20.514499999999998</v>
      </c>
      <c r="AC1407" s="264">
        <f t="shared" si="634"/>
        <v>21.846</v>
      </c>
      <c r="AD1407" s="264">
        <f t="shared" si="635"/>
        <v>24.390499999999999</v>
      </c>
      <c r="AF1407" s="266">
        <v>1405</v>
      </c>
      <c r="AG1407" s="266">
        <v>-0.10680000000000001</v>
      </c>
      <c r="AH1407" s="266">
        <v>16.042999999999999</v>
      </c>
      <c r="AI1407" s="266">
        <v>0.12651999999999999</v>
      </c>
      <c r="AJ1407" s="266">
        <v>10.938000000000001</v>
      </c>
      <c r="AK1407" s="266">
        <v>12.007</v>
      </c>
      <c r="AL1407" s="266">
        <v>12.683</v>
      </c>
      <c r="AM1407" s="266">
        <v>13.058999999999999</v>
      </c>
      <c r="AN1407" s="266">
        <v>13.661</v>
      </c>
      <c r="AO1407" s="266">
        <v>14.084</v>
      </c>
      <c r="AP1407" s="266">
        <v>14.736000000000001</v>
      </c>
      <c r="AQ1407" s="266">
        <v>16.042999999999999</v>
      </c>
      <c r="AR1407" s="266">
        <v>17.478999999999999</v>
      </c>
      <c r="AS1407" s="266">
        <v>18.308</v>
      </c>
      <c r="AT1407" s="266">
        <v>18.893999999999998</v>
      </c>
      <c r="AU1407" s="266">
        <v>19.800999999999998</v>
      </c>
      <c r="AV1407" s="266">
        <v>20.416</v>
      </c>
      <c r="AW1407" s="266">
        <v>21.635000000000002</v>
      </c>
      <c r="AX1407" s="266">
        <v>23.917999999999999</v>
      </c>
      <c r="BA1407" s="372">
        <v>1405</v>
      </c>
      <c r="BB1407" s="372">
        <v>-0.3337</v>
      </c>
      <c r="BC1407" s="372">
        <v>15.7355</v>
      </c>
      <c r="BD1407" s="372">
        <v>0.13729</v>
      </c>
      <c r="BE1407" s="372">
        <v>10.582000000000001</v>
      </c>
      <c r="BF1407" s="372">
        <v>11.617000000000001</v>
      </c>
      <c r="BG1407" s="372">
        <v>12.282999999999999</v>
      </c>
      <c r="BH1407" s="372">
        <v>12.657</v>
      </c>
      <c r="BI1407" s="372">
        <v>13.263</v>
      </c>
      <c r="BJ1407" s="372">
        <v>13.693</v>
      </c>
      <c r="BK1407" s="372">
        <v>14.364000000000001</v>
      </c>
      <c r="BL1407" s="372">
        <v>15.736000000000001</v>
      </c>
      <c r="BM1407" s="372">
        <v>17.286999999999999</v>
      </c>
      <c r="BN1407" s="372">
        <v>18.204999999999998</v>
      </c>
      <c r="BO1407" s="372">
        <v>18.864000000000001</v>
      </c>
      <c r="BP1407" s="372">
        <v>19.899999999999999</v>
      </c>
      <c r="BQ1407" s="372">
        <v>20.613</v>
      </c>
      <c r="BR1407" s="372">
        <v>22.056999999999999</v>
      </c>
      <c r="BS1407" s="372">
        <v>24.863</v>
      </c>
    </row>
    <row r="1408" spans="1:71" x14ac:dyDescent="0.2">
      <c r="A1408" s="265">
        <f t="shared" si="636"/>
        <v>15.895</v>
      </c>
      <c r="B1408" s="265">
        <f t="shared" si="637"/>
        <v>14.555</v>
      </c>
      <c r="C1408" s="265">
        <f t="shared" si="614"/>
        <v>17.389499999999998</v>
      </c>
      <c r="D1408" s="265">
        <f t="shared" si="638"/>
        <v>1406</v>
      </c>
      <c r="E1408" s="373">
        <f t="shared" si="639"/>
        <v>46.19301848049281</v>
      </c>
      <c r="F1408" s="373">
        <f t="shared" si="640"/>
        <v>3.8494182067077345</v>
      </c>
      <c r="G1408" s="373">
        <f t="shared" si="641"/>
        <v>55.19301848049281</v>
      </c>
      <c r="H1408" s="374">
        <f t="shared" si="642"/>
        <v>0.99926775015746705</v>
      </c>
      <c r="I1408" s="374">
        <f t="shared" si="615"/>
        <v>0.98637090613239486</v>
      </c>
      <c r="J1408" s="374">
        <f t="shared" si="616"/>
        <v>0.98737731977149124</v>
      </c>
      <c r="K1408" s="265" cm="1">
        <f t="array" ref="K1408">$G1408^gamma_drug4/($G1408^gamma_drug4+(AGE_50_drug4+9)^gamma_drug4)</f>
        <v>1</v>
      </c>
      <c r="L1408" s="264">
        <f t="shared" si="617"/>
        <v>1406</v>
      </c>
      <c r="M1408" s="264">
        <f t="shared" si="618"/>
        <v>-0.22039999999999998</v>
      </c>
      <c r="N1408" s="264">
        <f t="shared" si="619"/>
        <v>15.894950000000001</v>
      </c>
      <c r="O1408" s="264">
        <f t="shared" si="620"/>
        <v>0.13192999999999999</v>
      </c>
      <c r="P1408" s="264">
        <f t="shared" si="621"/>
        <v>10.763000000000002</v>
      </c>
      <c r="Q1408" s="264">
        <f t="shared" si="622"/>
        <v>11.815</v>
      </c>
      <c r="R1408" s="264">
        <f t="shared" si="623"/>
        <v>12.487</v>
      </c>
      <c r="S1408" s="264">
        <f t="shared" si="624"/>
        <v>12.862</v>
      </c>
      <c r="T1408" s="264">
        <f t="shared" si="625"/>
        <v>13.465999999999999</v>
      </c>
      <c r="U1408" s="264">
        <f t="shared" si="626"/>
        <v>13.8935</v>
      </c>
      <c r="V1408" s="264">
        <f t="shared" si="627"/>
        <v>14.555</v>
      </c>
      <c r="W1408" s="264">
        <f t="shared" si="628"/>
        <v>15.895</v>
      </c>
      <c r="X1408" s="264">
        <f t="shared" si="629"/>
        <v>17.389499999999998</v>
      </c>
      <c r="Y1408" s="264">
        <f t="shared" si="630"/>
        <v>18.263500000000001</v>
      </c>
      <c r="Z1408" s="264">
        <f t="shared" si="631"/>
        <v>18.886499999999998</v>
      </c>
      <c r="AA1408" s="264">
        <f t="shared" si="632"/>
        <v>19.858000000000001</v>
      </c>
      <c r="AB1408" s="264">
        <f t="shared" si="633"/>
        <v>20.523499999999999</v>
      </c>
      <c r="AC1408" s="264">
        <f t="shared" si="634"/>
        <v>21.855499999999999</v>
      </c>
      <c r="AD1408" s="264">
        <f t="shared" si="635"/>
        <v>24.402000000000001</v>
      </c>
      <c r="AF1408" s="266">
        <v>1406</v>
      </c>
      <c r="AG1408" s="266">
        <v>-0.107</v>
      </c>
      <c r="AH1408" s="266">
        <v>16.048400000000001</v>
      </c>
      <c r="AI1408" s="266">
        <v>0.12654000000000001</v>
      </c>
      <c r="AJ1408" s="266">
        <v>10.941000000000001</v>
      </c>
      <c r="AK1408" s="266">
        <v>12.01</v>
      </c>
      <c r="AL1408" s="266">
        <v>12.686999999999999</v>
      </c>
      <c r="AM1408" s="266">
        <v>13.063000000000001</v>
      </c>
      <c r="AN1408" s="266">
        <v>13.664999999999999</v>
      </c>
      <c r="AO1408" s="266">
        <v>14.089</v>
      </c>
      <c r="AP1408" s="266">
        <v>14.741</v>
      </c>
      <c r="AQ1408" s="266">
        <v>16.047999999999998</v>
      </c>
      <c r="AR1408" s="266">
        <v>17.484999999999999</v>
      </c>
      <c r="AS1408" s="266">
        <v>18.314</v>
      </c>
      <c r="AT1408" s="266">
        <v>18.901</v>
      </c>
      <c r="AU1408" s="266">
        <v>19.808</v>
      </c>
      <c r="AV1408" s="266">
        <v>20.423999999999999</v>
      </c>
      <c r="AW1408" s="266">
        <v>21.643999999999998</v>
      </c>
      <c r="AX1408" s="266">
        <v>23.928000000000001</v>
      </c>
      <c r="BA1408" s="372">
        <v>1406</v>
      </c>
      <c r="BB1408" s="372">
        <v>-0.33379999999999999</v>
      </c>
      <c r="BC1408" s="372">
        <v>15.7415</v>
      </c>
      <c r="BD1408" s="372">
        <v>0.13732</v>
      </c>
      <c r="BE1408" s="372">
        <v>10.585000000000001</v>
      </c>
      <c r="BF1408" s="372">
        <v>11.62</v>
      </c>
      <c r="BG1408" s="372">
        <v>12.287000000000001</v>
      </c>
      <c r="BH1408" s="372">
        <v>12.661</v>
      </c>
      <c r="BI1408" s="372">
        <v>13.266999999999999</v>
      </c>
      <c r="BJ1408" s="372">
        <v>13.698</v>
      </c>
      <c r="BK1408" s="372">
        <v>14.369</v>
      </c>
      <c r="BL1408" s="372">
        <v>15.742000000000001</v>
      </c>
      <c r="BM1408" s="372">
        <v>17.294</v>
      </c>
      <c r="BN1408" s="372">
        <v>18.213000000000001</v>
      </c>
      <c r="BO1408" s="372">
        <v>18.872</v>
      </c>
      <c r="BP1408" s="372">
        <v>19.908000000000001</v>
      </c>
      <c r="BQ1408" s="372">
        <v>20.623000000000001</v>
      </c>
      <c r="BR1408" s="372">
        <v>22.067</v>
      </c>
      <c r="BS1408" s="372">
        <v>24.876000000000001</v>
      </c>
    </row>
    <row r="1409" spans="1:71" x14ac:dyDescent="0.2">
      <c r="A1409" s="265">
        <f t="shared" si="636"/>
        <v>15.901</v>
      </c>
      <c r="B1409" s="265">
        <f t="shared" si="637"/>
        <v>14.56</v>
      </c>
      <c r="C1409" s="265">
        <f t="shared" si="614"/>
        <v>17.396000000000001</v>
      </c>
      <c r="D1409" s="265">
        <f t="shared" si="638"/>
        <v>1407</v>
      </c>
      <c r="E1409" s="373">
        <f t="shared" si="639"/>
        <v>46.225872689938399</v>
      </c>
      <c r="F1409" s="373">
        <f t="shared" si="640"/>
        <v>3.8521560574948666</v>
      </c>
      <c r="G1409" s="373">
        <f t="shared" si="641"/>
        <v>55.225872689938399</v>
      </c>
      <c r="H1409" s="374">
        <f t="shared" si="642"/>
        <v>0.99926964183409106</v>
      </c>
      <c r="I1409" s="374">
        <f t="shared" si="615"/>
        <v>0.98639504474293938</v>
      </c>
      <c r="J1409" s="374">
        <f t="shared" si="616"/>
        <v>0.98739658873120195</v>
      </c>
      <c r="K1409" s="265" cm="1">
        <f t="array" ref="K1409">$G1409^gamma_drug4/($G1409^gamma_drug4+(AGE_50_drug4+9)^gamma_drug4)</f>
        <v>1</v>
      </c>
      <c r="L1409" s="264">
        <f t="shared" si="617"/>
        <v>1407</v>
      </c>
      <c r="M1409" s="264">
        <f t="shared" si="618"/>
        <v>-0.22044999999999998</v>
      </c>
      <c r="N1409" s="264">
        <f t="shared" si="619"/>
        <v>15.900700000000001</v>
      </c>
      <c r="O1409" s="264">
        <f t="shared" si="620"/>
        <v>0.13195499999999999</v>
      </c>
      <c r="P1409" s="264">
        <f t="shared" si="621"/>
        <v>10.766</v>
      </c>
      <c r="Q1409" s="264">
        <f t="shared" si="622"/>
        <v>11.818999999999999</v>
      </c>
      <c r="R1409" s="264">
        <f t="shared" si="623"/>
        <v>12.491</v>
      </c>
      <c r="S1409" s="264">
        <f t="shared" si="624"/>
        <v>12.866</v>
      </c>
      <c r="T1409" s="264">
        <f t="shared" si="625"/>
        <v>13.470500000000001</v>
      </c>
      <c r="U1409" s="264">
        <f t="shared" si="626"/>
        <v>13.898</v>
      </c>
      <c r="V1409" s="264">
        <f t="shared" si="627"/>
        <v>14.56</v>
      </c>
      <c r="W1409" s="264">
        <f t="shared" si="628"/>
        <v>15.901</v>
      </c>
      <c r="X1409" s="264">
        <f t="shared" si="629"/>
        <v>17.396000000000001</v>
      </c>
      <c r="Y1409" s="264">
        <f t="shared" si="630"/>
        <v>18.270499999999998</v>
      </c>
      <c r="Z1409" s="264">
        <f t="shared" si="631"/>
        <v>18.893999999999998</v>
      </c>
      <c r="AA1409" s="264">
        <f t="shared" si="632"/>
        <v>19.866500000000002</v>
      </c>
      <c r="AB1409" s="264">
        <f t="shared" si="633"/>
        <v>20.531500000000001</v>
      </c>
      <c r="AC1409" s="264">
        <f t="shared" si="634"/>
        <v>21.865000000000002</v>
      </c>
      <c r="AD1409" s="264">
        <f t="shared" si="635"/>
        <v>24.413</v>
      </c>
      <c r="AF1409" s="266">
        <v>1407</v>
      </c>
      <c r="AG1409" s="266">
        <v>-0.1071</v>
      </c>
      <c r="AH1409" s="266">
        <v>16.053899999999999</v>
      </c>
      <c r="AI1409" s="266">
        <v>0.12656000000000001</v>
      </c>
      <c r="AJ1409" s="266">
        <v>10.944000000000001</v>
      </c>
      <c r="AK1409" s="266">
        <v>12.013999999999999</v>
      </c>
      <c r="AL1409" s="266">
        <v>12.691000000000001</v>
      </c>
      <c r="AM1409" s="266">
        <v>13.067</v>
      </c>
      <c r="AN1409" s="266">
        <v>13.669</v>
      </c>
      <c r="AO1409" s="266">
        <v>14.093</v>
      </c>
      <c r="AP1409" s="266">
        <v>14.746</v>
      </c>
      <c r="AQ1409" s="266">
        <v>16.053999999999998</v>
      </c>
      <c r="AR1409" s="266">
        <v>17.491</v>
      </c>
      <c r="AS1409" s="266">
        <v>18.321000000000002</v>
      </c>
      <c r="AT1409" s="266">
        <v>18.908000000000001</v>
      </c>
      <c r="AU1409" s="266">
        <v>19.815999999999999</v>
      </c>
      <c r="AV1409" s="266">
        <v>20.431000000000001</v>
      </c>
      <c r="AW1409" s="266">
        <v>21.652000000000001</v>
      </c>
      <c r="AX1409" s="266">
        <v>23.937999999999999</v>
      </c>
      <c r="BA1409" s="372">
        <v>1407</v>
      </c>
      <c r="BB1409" s="372">
        <v>-0.33379999999999999</v>
      </c>
      <c r="BC1409" s="372">
        <v>15.7475</v>
      </c>
      <c r="BD1409" s="372">
        <v>0.13735</v>
      </c>
      <c r="BE1409" s="372">
        <v>10.587999999999999</v>
      </c>
      <c r="BF1409" s="372">
        <v>11.624000000000001</v>
      </c>
      <c r="BG1409" s="372">
        <v>12.291</v>
      </c>
      <c r="BH1409" s="372">
        <v>12.664999999999999</v>
      </c>
      <c r="BI1409" s="372">
        <v>13.272</v>
      </c>
      <c r="BJ1409" s="372">
        <v>13.702999999999999</v>
      </c>
      <c r="BK1409" s="372">
        <v>14.374000000000001</v>
      </c>
      <c r="BL1409" s="372">
        <v>15.747999999999999</v>
      </c>
      <c r="BM1409" s="372">
        <v>17.300999999999998</v>
      </c>
      <c r="BN1409" s="372">
        <v>18.22</v>
      </c>
      <c r="BO1409" s="372">
        <v>18.88</v>
      </c>
      <c r="BP1409" s="372">
        <v>19.917000000000002</v>
      </c>
      <c r="BQ1409" s="372">
        <v>20.632000000000001</v>
      </c>
      <c r="BR1409" s="372">
        <v>22.077999999999999</v>
      </c>
      <c r="BS1409" s="372">
        <v>24.888000000000002</v>
      </c>
    </row>
    <row r="1410" spans="1:71" x14ac:dyDescent="0.2">
      <c r="A1410" s="265">
        <f t="shared" si="636"/>
        <v>15.906000000000001</v>
      </c>
      <c r="B1410" s="265">
        <f t="shared" si="637"/>
        <v>14.5655</v>
      </c>
      <c r="C1410" s="265">
        <f t="shared" ref="C1410:C1473" si="643">X1410</f>
        <v>17.4025</v>
      </c>
      <c r="D1410" s="265">
        <f t="shared" si="638"/>
        <v>1408</v>
      </c>
      <c r="E1410" s="373">
        <f t="shared" si="639"/>
        <v>46.258726899383987</v>
      </c>
      <c r="F1410" s="373">
        <f t="shared" si="640"/>
        <v>3.8548939082819986</v>
      </c>
      <c r="G1410" s="373">
        <f t="shared" si="641"/>
        <v>55.258726899383987</v>
      </c>
      <c r="H1410" s="374">
        <f t="shared" si="642"/>
        <v>0.99927152750668347</v>
      </c>
      <c r="I1410" s="374">
        <f t="shared" ref="I1410:I1473" si="644">$G1410^gamma_drug2/($G1410^gamma_drug2+(AGE_50_drug2+9)^gamma_drug2)</f>
        <v>0.98641912687166122</v>
      </c>
      <c r="J1410" s="374">
        <f t="shared" ref="J1410:J1473" si="645">$G1410^gamma_drug3/($G1410^gamma_drug3+(AGE_50_drug3+9)^gamma_drug3)</f>
        <v>0.98741581721714755</v>
      </c>
      <c r="K1410" s="265" cm="1">
        <f t="array" ref="K1410">$G1410^gamma_drug4/($G1410^gamma_drug4+(AGE_50_drug4+9)^gamma_drug4)</f>
        <v>1</v>
      </c>
      <c r="L1410" s="264">
        <f t="shared" ref="L1410:L1473" si="646">AVERAGE(AF1410,BA1410)</f>
        <v>1408</v>
      </c>
      <c r="M1410" s="264">
        <f t="shared" ref="M1410:M1473" si="647">AVERAGE(AG1410,BB1410)</f>
        <v>-0.22055</v>
      </c>
      <c r="N1410" s="264">
        <f t="shared" ref="N1410:N1473" si="648">AVERAGE(AH1410,BC1410)</f>
        <v>15.9064</v>
      </c>
      <c r="O1410" s="264">
        <f t="shared" ref="O1410:O1473" si="649">AVERAGE(AI1410,BD1410)</f>
        <v>0.13196999999999998</v>
      </c>
      <c r="P1410" s="264">
        <f t="shared" ref="P1410:P1473" si="650">AVERAGE(AJ1410,BE1410)</f>
        <v>10.77</v>
      </c>
      <c r="Q1410" s="264">
        <f t="shared" ref="Q1410:Q1473" si="651">AVERAGE(AK1410,BF1410)</f>
        <v>11.823</v>
      </c>
      <c r="R1410" s="264">
        <f t="shared" ref="R1410:R1473" si="652">AVERAGE(AL1410,BG1410)</f>
        <v>12.4955</v>
      </c>
      <c r="S1410" s="264">
        <f t="shared" ref="S1410:S1473" si="653">AVERAGE(AM1410,BH1410)</f>
        <v>12.8705</v>
      </c>
      <c r="T1410" s="264">
        <f t="shared" ref="T1410:T1473" si="654">AVERAGE(AN1410,BI1410)</f>
        <v>13.475</v>
      </c>
      <c r="U1410" s="264">
        <f t="shared" ref="U1410:U1473" si="655">AVERAGE(AO1410,BJ1410)</f>
        <v>13.903</v>
      </c>
      <c r="V1410" s="264">
        <f t="shared" ref="V1410:V1473" si="656">AVERAGE(AP1410,BK1410)</f>
        <v>14.5655</v>
      </c>
      <c r="W1410" s="264">
        <f t="shared" ref="W1410:W1473" si="657">AVERAGE(AQ1410,BL1410)</f>
        <v>15.906000000000001</v>
      </c>
      <c r="X1410" s="264">
        <f t="shared" ref="X1410:X1473" si="658">AVERAGE(AR1410,BM1410)</f>
        <v>17.4025</v>
      </c>
      <c r="Y1410" s="264">
        <f t="shared" ref="Y1410:Y1473" si="659">AVERAGE(AS1410,BN1410)</f>
        <v>18.2775</v>
      </c>
      <c r="Z1410" s="264">
        <f t="shared" ref="Z1410:Z1473" si="660">AVERAGE(AT1410,BO1410)</f>
        <v>18.900500000000001</v>
      </c>
      <c r="AA1410" s="264">
        <f t="shared" ref="AA1410:AA1473" si="661">AVERAGE(AU1410,BP1410)</f>
        <v>19.874000000000002</v>
      </c>
      <c r="AB1410" s="264">
        <f t="shared" ref="AB1410:AB1473" si="662">AVERAGE(AV1410,BQ1410)</f>
        <v>20.5395</v>
      </c>
      <c r="AC1410" s="264">
        <f t="shared" ref="AC1410:AC1473" si="663">AVERAGE(AW1410,BR1410)</f>
        <v>21.8735</v>
      </c>
      <c r="AD1410" s="264">
        <f t="shared" ref="AD1410:AD1473" si="664">AVERAGE(AX1410,BS1410)</f>
        <v>24.423000000000002</v>
      </c>
      <c r="AF1410" s="266">
        <v>1408</v>
      </c>
      <c r="AG1410" s="266">
        <v>-0.1072</v>
      </c>
      <c r="AH1410" s="266">
        <v>16.0594</v>
      </c>
      <c r="AI1410" s="266">
        <v>0.12656999999999999</v>
      </c>
      <c r="AJ1410" s="266">
        <v>10.948</v>
      </c>
      <c r="AK1410" s="266">
        <v>12.018000000000001</v>
      </c>
      <c r="AL1410" s="266">
        <v>12.695</v>
      </c>
      <c r="AM1410" s="266">
        <v>13.071</v>
      </c>
      <c r="AN1410" s="266">
        <v>13.673999999999999</v>
      </c>
      <c r="AO1410" s="266">
        <v>14.098000000000001</v>
      </c>
      <c r="AP1410" s="266">
        <v>14.750999999999999</v>
      </c>
      <c r="AQ1410" s="266">
        <v>16.059000000000001</v>
      </c>
      <c r="AR1410" s="266">
        <v>17.497</v>
      </c>
      <c r="AS1410" s="266">
        <v>18.327999999999999</v>
      </c>
      <c r="AT1410" s="266">
        <v>18.914000000000001</v>
      </c>
      <c r="AU1410" s="266">
        <v>19.823</v>
      </c>
      <c r="AV1410" s="266">
        <v>20.439</v>
      </c>
      <c r="AW1410" s="266">
        <v>21.66</v>
      </c>
      <c r="AX1410" s="266">
        <v>23.946999999999999</v>
      </c>
      <c r="BA1410" s="372">
        <v>1408</v>
      </c>
      <c r="BB1410" s="372">
        <v>-0.33389999999999997</v>
      </c>
      <c r="BC1410" s="372">
        <v>15.753399999999999</v>
      </c>
      <c r="BD1410" s="372">
        <v>0.13736999999999999</v>
      </c>
      <c r="BE1410" s="372">
        <v>10.592000000000001</v>
      </c>
      <c r="BF1410" s="372">
        <v>11.628</v>
      </c>
      <c r="BG1410" s="372">
        <v>12.295999999999999</v>
      </c>
      <c r="BH1410" s="372">
        <v>12.67</v>
      </c>
      <c r="BI1410" s="372">
        <v>13.276</v>
      </c>
      <c r="BJ1410" s="372">
        <v>13.708</v>
      </c>
      <c r="BK1410" s="372">
        <v>14.38</v>
      </c>
      <c r="BL1410" s="372">
        <v>15.753</v>
      </c>
      <c r="BM1410" s="372">
        <v>17.308</v>
      </c>
      <c r="BN1410" s="372">
        <v>18.227</v>
      </c>
      <c r="BO1410" s="372">
        <v>18.887</v>
      </c>
      <c r="BP1410" s="372">
        <v>19.925000000000001</v>
      </c>
      <c r="BQ1410" s="372">
        <v>20.64</v>
      </c>
      <c r="BR1410" s="372">
        <v>22.087</v>
      </c>
      <c r="BS1410" s="372">
        <v>24.899000000000001</v>
      </c>
    </row>
    <row r="1411" spans="1:71" x14ac:dyDescent="0.2">
      <c r="A1411" s="265">
        <f t="shared" ref="A1411:A1474" si="665">W1411</f>
        <v>15.912000000000001</v>
      </c>
      <c r="B1411" s="265">
        <f t="shared" ref="B1411:B1474" si="666">V1411</f>
        <v>14.570499999999999</v>
      </c>
      <c r="C1411" s="265">
        <f t="shared" si="643"/>
        <v>17.409500000000001</v>
      </c>
      <c r="D1411" s="265">
        <f t="shared" ref="D1411:D1474" si="667">L1411</f>
        <v>1409</v>
      </c>
      <c r="E1411" s="373">
        <f t="shared" ref="E1411:E1474" si="668">D1411/(365.25/12)</f>
        <v>46.291581108829568</v>
      </c>
      <c r="F1411" s="373">
        <f t="shared" ref="F1411:F1474" si="669">D1411/365.25</f>
        <v>3.8576317590691307</v>
      </c>
      <c r="G1411" s="373">
        <f t="shared" ref="G1411:G1474" si="670">E1411+9</f>
        <v>55.291581108829568</v>
      </c>
      <c r="H1411" s="374">
        <f t="shared" ref="H1411:H1474" si="671">$G1411^gamma_drug1/(G1411^gamma+(AGE_50_drug1+9)^gamma_drug1)</f>
        <v>0.99927340719783486</v>
      </c>
      <c r="I1411" s="374">
        <f t="shared" si="644"/>
        <v>0.98644315268210803</v>
      </c>
      <c r="J1411" s="374">
        <f t="shared" si="645"/>
        <v>0.98743500533718898</v>
      </c>
      <c r="K1411" s="265" cm="1">
        <f t="array" ref="K1411">$G1411^gamma_drug4/($G1411^gamma_drug4+(AGE_50_drug4+9)^gamma_drug4)</f>
        <v>1</v>
      </c>
      <c r="L1411" s="264">
        <f t="shared" si="646"/>
        <v>1409</v>
      </c>
      <c r="M1411" s="264">
        <f t="shared" si="647"/>
        <v>-0.22059999999999999</v>
      </c>
      <c r="N1411" s="264">
        <f t="shared" si="648"/>
        <v>15.912100000000001</v>
      </c>
      <c r="O1411" s="264">
        <f t="shared" si="649"/>
        <v>0.131995</v>
      </c>
      <c r="P1411" s="264">
        <f t="shared" si="650"/>
        <v>10.773</v>
      </c>
      <c r="Q1411" s="264">
        <f t="shared" si="651"/>
        <v>11.826499999999999</v>
      </c>
      <c r="R1411" s="264">
        <f t="shared" si="652"/>
        <v>12.499500000000001</v>
      </c>
      <c r="S1411" s="264">
        <f t="shared" si="653"/>
        <v>12.874499999999999</v>
      </c>
      <c r="T1411" s="264">
        <f t="shared" si="654"/>
        <v>13.479500000000002</v>
      </c>
      <c r="U1411" s="264">
        <f t="shared" si="655"/>
        <v>13.907499999999999</v>
      </c>
      <c r="V1411" s="264">
        <f t="shared" si="656"/>
        <v>14.570499999999999</v>
      </c>
      <c r="W1411" s="264">
        <f t="shared" si="657"/>
        <v>15.912000000000001</v>
      </c>
      <c r="X1411" s="264">
        <f t="shared" si="658"/>
        <v>17.409500000000001</v>
      </c>
      <c r="Y1411" s="264">
        <f t="shared" si="659"/>
        <v>18.284500000000001</v>
      </c>
      <c r="Z1411" s="264">
        <f t="shared" si="660"/>
        <v>18.908000000000001</v>
      </c>
      <c r="AA1411" s="264">
        <f t="shared" si="661"/>
        <v>19.881999999999998</v>
      </c>
      <c r="AB1411" s="264">
        <f t="shared" si="662"/>
        <v>20.548499999999997</v>
      </c>
      <c r="AC1411" s="264">
        <f t="shared" si="663"/>
        <v>21.883000000000003</v>
      </c>
      <c r="AD1411" s="264">
        <f t="shared" si="664"/>
        <v>24.434000000000001</v>
      </c>
      <c r="AF1411" s="266">
        <v>1409</v>
      </c>
      <c r="AG1411" s="266">
        <v>-0.10730000000000001</v>
      </c>
      <c r="AH1411" s="266">
        <v>16.064800000000002</v>
      </c>
      <c r="AI1411" s="266">
        <v>0.12659000000000001</v>
      </c>
      <c r="AJ1411" s="266">
        <v>10.951000000000001</v>
      </c>
      <c r="AK1411" s="266">
        <v>12.021000000000001</v>
      </c>
      <c r="AL1411" s="266">
        <v>12.699</v>
      </c>
      <c r="AM1411" s="266">
        <v>13.074999999999999</v>
      </c>
      <c r="AN1411" s="266">
        <v>13.678000000000001</v>
      </c>
      <c r="AO1411" s="266">
        <v>14.102</v>
      </c>
      <c r="AP1411" s="266">
        <v>14.756</v>
      </c>
      <c r="AQ1411" s="266">
        <v>16.065000000000001</v>
      </c>
      <c r="AR1411" s="266">
        <v>17.504000000000001</v>
      </c>
      <c r="AS1411" s="266">
        <v>18.334</v>
      </c>
      <c r="AT1411" s="266">
        <v>18.920999999999999</v>
      </c>
      <c r="AU1411" s="266">
        <v>19.829999999999998</v>
      </c>
      <c r="AV1411" s="266">
        <v>20.446999999999999</v>
      </c>
      <c r="AW1411" s="266">
        <v>21.669</v>
      </c>
      <c r="AX1411" s="266">
        <v>23.957000000000001</v>
      </c>
      <c r="BA1411" s="372">
        <v>1409</v>
      </c>
      <c r="BB1411" s="372">
        <v>-0.33389999999999997</v>
      </c>
      <c r="BC1411" s="372">
        <v>15.759399999999999</v>
      </c>
      <c r="BD1411" s="372">
        <v>0.13739999999999999</v>
      </c>
      <c r="BE1411" s="372">
        <v>10.595000000000001</v>
      </c>
      <c r="BF1411" s="372">
        <v>11.632</v>
      </c>
      <c r="BG1411" s="372">
        <v>12.3</v>
      </c>
      <c r="BH1411" s="372">
        <v>12.673999999999999</v>
      </c>
      <c r="BI1411" s="372">
        <v>13.281000000000001</v>
      </c>
      <c r="BJ1411" s="372">
        <v>13.712999999999999</v>
      </c>
      <c r="BK1411" s="372">
        <v>14.385</v>
      </c>
      <c r="BL1411" s="372">
        <v>15.759</v>
      </c>
      <c r="BM1411" s="372">
        <v>17.315000000000001</v>
      </c>
      <c r="BN1411" s="372">
        <v>18.234999999999999</v>
      </c>
      <c r="BO1411" s="372">
        <v>18.895</v>
      </c>
      <c r="BP1411" s="372">
        <v>19.934000000000001</v>
      </c>
      <c r="BQ1411" s="372">
        <v>20.65</v>
      </c>
      <c r="BR1411" s="372">
        <v>22.097000000000001</v>
      </c>
      <c r="BS1411" s="372">
        <v>24.911000000000001</v>
      </c>
    </row>
    <row r="1412" spans="1:71" x14ac:dyDescent="0.2">
      <c r="A1412" s="265">
        <f t="shared" si="665"/>
        <v>15.9175</v>
      </c>
      <c r="B1412" s="265">
        <f t="shared" si="666"/>
        <v>14.5755</v>
      </c>
      <c r="C1412" s="265">
        <f t="shared" si="643"/>
        <v>17.416</v>
      </c>
      <c r="D1412" s="265">
        <f t="shared" si="667"/>
        <v>1410</v>
      </c>
      <c r="E1412" s="373">
        <f t="shared" si="668"/>
        <v>46.324435318275157</v>
      </c>
      <c r="F1412" s="373">
        <f t="shared" si="669"/>
        <v>3.8603696098562628</v>
      </c>
      <c r="G1412" s="373">
        <f t="shared" si="670"/>
        <v>55.324435318275157</v>
      </c>
      <c r="H1412" s="374">
        <f t="shared" si="671"/>
        <v>0.99927528093003781</v>
      </c>
      <c r="I1412" s="374">
        <f t="shared" si="644"/>
        <v>0.98646712233726519</v>
      </c>
      <c r="J1412" s="374">
        <f t="shared" si="645"/>
        <v>0.98745415319884022</v>
      </c>
      <c r="K1412" s="265" cm="1">
        <f t="array" ref="K1412">$G1412^gamma_drug4/($G1412^gamma_drug4+(AGE_50_drug4+9)^gamma_drug4)</f>
        <v>1</v>
      </c>
      <c r="L1412" s="264">
        <f t="shared" si="646"/>
        <v>1410</v>
      </c>
      <c r="M1412" s="264">
        <f t="shared" si="647"/>
        <v>-0.22064999999999999</v>
      </c>
      <c r="N1412" s="264">
        <f t="shared" si="648"/>
        <v>15.91785</v>
      </c>
      <c r="O1412" s="264">
        <f t="shared" si="649"/>
        <v>0.13202</v>
      </c>
      <c r="P1412" s="264">
        <f t="shared" si="650"/>
        <v>10.776</v>
      </c>
      <c r="Q1412" s="264">
        <f t="shared" si="651"/>
        <v>11.83</v>
      </c>
      <c r="R1412" s="264">
        <f t="shared" si="652"/>
        <v>12.503499999999999</v>
      </c>
      <c r="S1412" s="264">
        <f t="shared" si="653"/>
        <v>12.878500000000001</v>
      </c>
      <c r="T1412" s="264">
        <f t="shared" si="654"/>
        <v>13.484</v>
      </c>
      <c r="U1412" s="264">
        <f t="shared" si="655"/>
        <v>13.911999999999999</v>
      </c>
      <c r="V1412" s="264">
        <f t="shared" si="656"/>
        <v>14.5755</v>
      </c>
      <c r="W1412" s="264">
        <f t="shared" si="657"/>
        <v>15.9175</v>
      </c>
      <c r="X1412" s="264">
        <f t="shared" si="658"/>
        <v>17.416</v>
      </c>
      <c r="Y1412" s="264">
        <f t="shared" si="659"/>
        <v>18.291499999999999</v>
      </c>
      <c r="Z1412" s="264">
        <f t="shared" si="660"/>
        <v>18.915500000000002</v>
      </c>
      <c r="AA1412" s="264">
        <f t="shared" si="661"/>
        <v>19.890500000000003</v>
      </c>
      <c r="AB1412" s="264">
        <f t="shared" si="662"/>
        <v>20.5565</v>
      </c>
      <c r="AC1412" s="264">
        <f t="shared" si="663"/>
        <v>21.891999999999999</v>
      </c>
      <c r="AD1412" s="264">
        <f t="shared" si="664"/>
        <v>24.445</v>
      </c>
      <c r="AF1412" s="266">
        <v>1410</v>
      </c>
      <c r="AG1412" s="266">
        <v>-0.1074</v>
      </c>
      <c r="AH1412" s="266">
        <v>16.0703</v>
      </c>
      <c r="AI1412" s="266">
        <v>0.12661</v>
      </c>
      <c r="AJ1412" s="266">
        <v>10.954000000000001</v>
      </c>
      <c r="AK1412" s="266">
        <v>12.025</v>
      </c>
      <c r="AL1412" s="266">
        <v>12.702999999999999</v>
      </c>
      <c r="AM1412" s="266">
        <v>13.079000000000001</v>
      </c>
      <c r="AN1412" s="266">
        <v>13.682</v>
      </c>
      <c r="AO1412" s="266">
        <v>14.106999999999999</v>
      </c>
      <c r="AP1412" s="266">
        <v>14.760999999999999</v>
      </c>
      <c r="AQ1412" s="266">
        <v>16.07</v>
      </c>
      <c r="AR1412" s="266">
        <v>17.510000000000002</v>
      </c>
      <c r="AS1412" s="266">
        <v>18.341000000000001</v>
      </c>
      <c r="AT1412" s="266">
        <v>18.928000000000001</v>
      </c>
      <c r="AU1412" s="266">
        <v>19.838000000000001</v>
      </c>
      <c r="AV1412" s="266">
        <v>20.454000000000001</v>
      </c>
      <c r="AW1412" s="266">
        <v>21.677</v>
      </c>
      <c r="AX1412" s="266">
        <v>23.966999999999999</v>
      </c>
      <c r="BA1412" s="372">
        <v>1410</v>
      </c>
      <c r="BB1412" s="372">
        <v>-0.33389999999999997</v>
      </c>
      <c r="BC1412" s="372">
        <v>15.7654</v>
      </c>
      <c r="BD1412" s="372">
        <v>0.13743</v>
      </c>
      <c r="BE1412" s="372">
        <v>10.598000000000001</v>
      </c>
      <c r="BF1412" s="372">
        <v>11.635</v>
      </c>
      <c r="BG1412" s="372">
        <v>12.304</v>
      </c>
      <c r="BH1412" s="372">
        <v>12.678000000000001</v>
      </c>
      <c r="BI1412" s="372">
        <v>13.286</v>
      </c>
      <c r="BJ1412" s="372">
        <v>13.717000000000001</v>
      </c>
      <c r="BK1412" s="372">
        <v>14.39</v>
      </c>
      <c r="BL1412" s="372">
        <v>15.765000000000001</v>
      </c>
      <c r="BM1412" s="372">
        <v>17.321999999999999</v>
      </c>
      <c r="BN1412" s="372">
        <v>18.242000000000001</v>
      </c>
      <c r="BO1412" s="372">
        <v>18.902999999999999</v>
      </c>
      <c r="BP1412" s="372">
        <v>19.943000000000001</v>
      </c>
      <c r="BQ1412" s="372">
        <v>20.658999999999999</v>
      </c>
      <c r="BR1412" s="372">
        <v>22.106999999999999</v>
      </c>
      <c r="BS1412" s="372">
        <v>24.922999999999998</v>
      </c>
    </row>
    <row r="1413" spans="1:71" x14ac:dyDescent="0.2">
      <c r="A1413" s="265">
        <f t="shared" si="665"/>
        <v>15.923500000000001</v>
      </c>
      <c r="B1413" s="265">
        <f t="shared" si="666"/>
        <v>14.580500000000001</v>
      </c>
      <c r="C1413" s="265">
        <f t="shared" si="643"/>
        <v>17.422499999999999</v>
      </c>
      <c r="D1413" s="265">
        <f t="shared" si="667"/>
        <v>1411</v>
      </c>
      <c r="E1413" s="373">
        <f t="shared" si="668"/>
        <v>46.357289527720738</v>
      </c>
      <c r="F1413" s="373">
        <f t="shared" si="669"/>
        <v>3.8631074606433948</v>
      </c>
      <c r="G1413" s="373">
        <f t="shared" si="670"/>
        <v>55.357289527720738</v>
      </c>
      <c r="H1413" s="374">
        <f t="shared" si="671"/>
        <v>0.99927714872568696</v>
      </c>
      <c r="I1413" s="374">
        <f t="shared" si="644"/>
        <v>0.98649103599955879</v>
      </c>
      <c r="J1413" s="374">
        <f t="shared" si="645"/>
        <v>0.98747326090926923</v>
      </c>
      <c r="K1413" s="265" cm="1">
        <f t="array" ref="K1413">$G1413^gamma_drug4/($G1413^gamma_drug4+(AGE_50_drug4+9)^gamma_drug4)</f>
        <v>1</v>
      </c>
      <c r="L1413" s="264">
        <f t="shared" si="646"/>
        <v>1411</v>
      </c>
      <c r="M1413" s="264">
        <f t="shared" si="647"/>
        <v>-0.22075</v>
      </c>
      <c r="N1413" s="264">
        <f t="shared" si="648"/>
        <v>15.9236</v>
      </c>
      <c r="O1413" s="264">
        <f t="shared" si="649"/>
        <v>0.132045</v>
      </c>
      <c r="P1413" s="264">
        <f t="shared" si="650"/>
        <v>10.779</v>
      </c>
      <c r="Q1413" s="264">
        <f t="shared" si="651"/>
        <v>11.834</v>
      </c>
      <c r="R1413" s="264">
        <f t="shared" si="652"/>
        <v>12.5075</v>
      </c>
      <c r="S1413" s="264">
        <f t="shared" si="653"/>
        <v>12.882999999999999</v>
      </c>
      <c r="T1413" s="264">
        <f t="shared" si="654"/>
        <v>13.488499999999998</v>
      </c>
      <c r="U1413" s="264">
        <f t="shared" si="655"/>
        <v>13.916499999999999</v>
      </c>
      <c r="V1413" s="264">
        <f t="shared" si="656"/>
        <v>14.580500000000001</v>
      </c>
      <c r="W1413" s="264">
        <f t="shared" si="657"/>
        <v>15.923500000000001</v>
      </c>
      <c r="X1413" s="264">
        <f t="shared" si="658"/>
        <v>17.422499999999999</v>
      </c>
      <c r="Y1413" s="264">
        <f t="shared" si="659"/>
        <v>18.298500000000001</v>
      </c>
      <c r="Z1413" s="264">
        <f t="shared" si="660"/>
        <v>18.923000000000002</v>
      </c>
      <c r="AA1413" s="264">
        <f t="shared" si="661"/>
        <v>19.898</v>
      </c>
      <c r="AB1413" s="264">
        <f t="shared" si="662"/>
        <v>20.564999999999998</v>
      </c>
      <c r="AC1413" s="264">
        <f t="shared" si="663"/>
        <v>21.902000000000001</v>
      </c>
      <c r="AD1413" s="264">
        <f t="shared" si="664"/>
        <v>24.456499999999998</v>
      </c>
      <c r="AF1413" s="266">
        <v>1411</v>
      </c>
      <c r="AG1413" s="266">
        <v>-0.1075</v>
      </c>
      <c r="AH1413" s="266">
        <v>16.075800000000001</v>
      </c>
      <c r="AI1413" s="266">
        <v>0.12662999999999999</v>
      </c>
      <c r="AJ1413" s="266">
        <v>10.957000000000001</v>
      </c>
      <c r="AK1413" s="266">
        <v>12.029</v>
      </c>
      <c r="AL1413" s="266">
        <v>12.707000000000001</v>
      </c>
      <c r="AM1413" s="266">
        <v>13.083</v>
      </c>
      <c r="AN1413" s="266">
        <v>13.686999999999999</v>
      </c>
      <c r="AO1413" s="266">
        <v>14.111000000000001</v>
      </c>
      <c r="AP1413" s="266">
        <v>14.766</v>
      </c>
      <c r="AQ1413" s="266">
        <v>16.076000000000001</v>
      </c>
      <c r="AR1413" s="266">
        <v>17.515999999999998</v>
      </c>
      <c r="AS1413" s="266">
        <v>18.347000000000001</v>
      </c>
      <c r="AT1413" s="266">
        <v>18.934999999999999</v>
      </c>
      <c r="AU1413" s="266">
        <v>19.844999999999999</v>
      </c>
      <c r="AV1413" s="266">
        <v>20.462</v>
      </c>
      <c r="AW1413" s="266">
        <v>21.686</v>
      </c>
      <c r="AX1413" s="266">
        <v>23.977</v>
      </c>
      <c r="BA1413" s="372">
        <v>1411</v>
      </c>
      <c r="BB1413" s="372">
        <v>-0.33400000000000002</v>
      </c>
      <c r="BC1413" s="372">
        <v>15.7714</v>
      </c>
      <c r="BD1413" s="372">
        <v>0.13746</v>
      </c>
      <c r="BE1413" s="372">
        <v>10.601000000000001</v>
      </c>
      <c r="BF1413" s="372">
        <v>11.638999999999999</v>
      </c>
      <c r="BG1413" s="372">
        <v>12.308</v>
      </c>
      <c r="BH1413" s="372">
        <v>12.683</v>
      </c>
      <c r="BI1413" s="372">
        <v>13.29</v>
      </c>
      <c r="BJ1413" s="372">
        <v>13.722</v>
      </c>
      <c r="BK1413" s="372">
        <v>14.395</v>
      </c>
      <c r="BL1413" s="372">
        <v>15.771000000000001</v>
      </c>
      <c r="BM1413" s="372">
        <v>17.329000000000001</v>
      </c>
      <c r="BN1413" s="372">
        <v>18.25</v>
      </c>
      <c r="BO1413" s="372">
        <v>18.911000000000001</v>
      </c>
      <c r="BP1413" s="372">
        <v>19.951000000000001</v>
      </c>
      <c r="BQ1413" s="372">
        <v>20.667999999999999</v>
      </c>
      <c r="BR1413" s="372">
        <v>22.117999999999999</v>
      </c>
      <c r="BS1413" s="372">
        <v>24.936</v>
      </c>
    </row>
    <row r="1414" spans="1:71" x14ac:dyDescent="0.2">
      <c r="A1414" s="265">
        <f t="shared" si="665"/>
        <v>15.928999999999998</v>
      </c>
      <c r="B1414" s="265">
        <f t="shared" si="666"/>
        <v>14.585000000000001</v>
      </c>
      <c r="C1414" s="265">
        <f t="shared" si="643"/>
        <v>17.428999999999998</v>
      </c>
      <c r="D1414" s="265">
        <f t="shared" si="667"/>
        <v>1412</v>
      </c>
      <c r="E1414" s="373">
        <f t="shared" si="668"/>
        <v>46.390143737166326</v>
      </c>
      <c r="F1414" s="373">
        <f t="shared" si="669"/>
        <v>3.8658453114305269</v>
      </c>
      <c r="G1414" s="373">
        <f t="shared" si="670"/>
        <v>55.390143737166326</v>
      </c>
      <c r="H1414" s="374">
        <f t="shared" si="671"/>
        <v>0.9992790106070798</v>
      </c>
      <c r="I1414" s="374">
        <f t="shared" si="644"/>
        <v>0.98651489383085755</v>
      </c>
      <c r="J1414" s="374">
        <f t="shared" si="645"/>
        <v>0.98749232857529934</v>
      </c>
      <c r="K1414" s="265" cm="1">
        <f t="array" ref="K1414">$G1414^gamma_drug4/($G1414^gamma_drug4+(AGE_50_drug4+9)^gamma_drug4)</f>
        <v>1</v>
      </c>
      <c r="L1414" s="264">
        <f t="shared" si="646"/>
        <v>1412</v>
      </c>
      <c r="M1414" s="264">
        <f t="shared" si="647"/>
        <v>-0.2208</v>
      </c>
      <c r="N1414" s="264">
        <f t="shared" si="648"/>
        <v>15.9293</v>
      </c>
      <c r="O1414" s="264">
        <f t="shared" si="649"/>
        <v>0.13207000000000002</v>
      </c>
      <c r="P1414" s="264">
        <f t="shared" si="650"/>
        <v>10.782</v>
      </c>
      <c r="Q1414" s="264">
        <f t="shared" si="651"/>
        <v>11.8375</v>
      </c>
      <c r="R1414" s="264">
        <f t="shared" si="652"/>
        <v>12.5115</v>
      </c>
      <c r="S1414" s="264">
        <f t="shared" si="653"/>
        <v>12.887</v>
      </c>
      <c r="T1414" s="264">
        <f t="shared" si="654"/>
        <v>13.493</v>
      </c>
      <c r="U1414" s="264">
        <f t="shared" si="655"/>
        <v>13.9215</v>
      </c>
      <c r="V1414" s="264">
        <f t="shared" si="656"/>
        <v>14.585000000000001</v>
      </c>
      <c r="W1414" s="264">
        <f t="shared" si="657"/>
        <v>15.928999999999998</v>
      </c>
      <c r="X1414" s="264">
        <f t="shared" si="658"/>
        <v>17.428999999999998</v>
      </c>
      <c r="Y1414" s="264">
        <f t="shared" si="659"/>
        <v>18.305999999999997</v>
      </c>
      <c r="Z1414" s="264">
        <f t="shared" si="660"/>
        <v>18.930500000000002</v>
      </c>
      <c r="AA1414" s="264">
        <f t="shared" si="661"/>
        <v>19.906500000000001</v>
      </c>
      <c r="AB1414" s="264">
        <f t="shared" si="662"/>
        <v>20.573499999999999</v>
      </c>
      <c r="AC1414" s="264">
        <f t="shared" si="663"/>
        <v>21.911000000000001</v>
      </c>
      <c r="AD1414" s="264">
        <f t="shared" si="664"/>
        <v>24.467500000000001</v>
      </c>
      <c r="AF1414" s="266">
        <v>1412</v>
      </c>
      <c r="AG1414" s="266">
        <v>-0.1076</v>
      </c>
      <c r="AH1414" s="266">
        <v>16.081199999999999</v>
      </c>
      <c r="AI1414" s="266">
        <v>0.12665000000000001</v>
      </c>
      <c r="AJ1414" s="266">
        <v>10.96</v>
      </c>
      <c r="AK1414" s="266">
        <v>12.032</v>
      </c>
      <c r="AL1414" s="266">
        <v>12.711</v>
      </c>
      <c r="AM1414" s="266">
        <v>13.087</v>
      </c>
      <c r="AN1414" s="266">
        <v>13.691000000000001</v>
      </c>
      <c r="AO1414" s="266">
        <v>14.116</v>
      </c>
      <c r="AP1414" s="266">
        <v>14.77</v>
      </c>
      <c r="AQ1414" s="266">
        <v>16.081</v>
      </c>
      <c r="AR1414" s="266">
        <v>17.521999999999998</v>
      </c>
      <c r="AS1414" s="266">
        <v>18.353999999999999</v>
      </c>
      <c r="AT1414" s="266">
        <v>18.942</v>
      </c>
      <c r="AU1414" s="266">
        <v>19.853000000000002</v>
      </c>
      <c r="AV1414" s="266">
        <v>20.47</v>
      </c>
      <c r="AW1414" s="266">
        <v>21.693999999999999</v>
      </c>
      <c r="AX1414" s="266">
        <v>23.986999999999998</v>
      </c>
      <c r="BA1414" s="372">
        <v>1412</v>
      </c>
      <c r="BB1414" s="372">
        <v>-0.33400000000000002</v>
      </c>
      <c r="BC1414" s="372">
        <v>15.7774</v>
      </c>
      <c r="BD1414" s="372">
        <v>0.13749</v>
      </c>
      <c r="BE1414" s="372">
        <v>10.603999999999999</v>
      </c>
      <c r="BF1414" s="372">
        <v>11.643000000000001</v>
      </c>
      <c r="BG1414" s="372">
        <v>12.311999999999999</v>
      </c>
      <c r="BH1414" s="372">
        <v>12.686999999999999</v>
      </c>
      <c r="BI1414" s="372">
        <v>13.295</v>
      </c>
      <c r="BJ1414" s="372">
        <v>13.727</v>
      </c>
      <c r="BK1414" s="372">
        <v>14.4</v>
      </c>
      <c r="BL1414" s="372">
        <v>15.776999999999999</v>
      </c>
      <c r="BM1414" s="372">
        <v>17.335999999999999</v>
      </c>
      <c r="BN1414" s="372">
        <v>18.257999999999999</v>
      </c>
      <c r="BO1414" s="372">
        <v>18.919</v>
      </c>
      <c r="BP1414" s="372">
        <v>19.96</v>
      </c>
      <c r="BQ1414" s="372">
        <v>20.677</v>
      </c>
      <c r="BR1414" s="372">
        <v>22.128</v>
      </c>
      <c r="BS1414" s="372">
        <v>24.948</v>
      </c>
    </row>
    <row r="1415" spans="1:71" x14ac:dyDescent="0.2">
      <c r="A1415" s="265">
        <f t="shared" si="665"/>
        <v>15.934999999999999</v>
      </c>
      <c r="B1415" s="265">
        <f t="shared" si="666"/>
        <v>14.5905</v>
      </c>
      <c r="C1415" s="265">
        <f t="shared" si="643"/>
        <v>17.435499999999998</v>
      </c>
      <c r="D1415" s="265">
        <f t="shared" si="667"/>
        <v>1413</v>
      </c>
      <c r="E1415" s="373">
        <f t="shared" si="668"/>
        <v>46.422997946611908</v>
      </c>
      <c r="F1415" s="373">
        <f t="shared" si="669"/>
        <v>3.868583162217659</v>
      </c>
      <c r="G1415" s="373">
        <f t="shared" si="670"/>
        <v>55.422997946611908</v>
      </c>
      <c r="H1415" s="374">
        <f t="shared" si="671"/>
        <v>0.99928086659641702</v>
      </c>
      <c r="I1415" s="374">
        <f t="shared" si="644"/>
        <v>0.9865386959924749</v>
      </c>
      <c r="J1415" s="374">
        <f t="shared" si="645"/>
        <v>0.9875113563034108</v>
      </c>
      <c r="K1415" s="265" cm="1">
        <f t="array" ref="K1415">$G1415^gamma_drug4/($G1415^gamma_drug4+(AGE_50_drug4+9)^gamma_drug4)</f>
        <v>1</v>
      </c>
      <c r="L1415" s="264">
        <f t="shared" si="646"/>
        <v>1413</v>
      </c>
      <c r="M1415" s="264">
        <f t="shared" si="647"/>
        <v>-0.22095000000000001</v>
      </c>
      <c r="N1415" s="264">
        <f t="shared" si="648"/>
        <v>15.935</v>
      </c>
      <c r="O1415" s="264">
        <f t="shared" si="649"/>
        <v>0.13208999999999999</v>
      </c>
      <c r="P1415" s="264">
        <f t="shared" si="650"/>
        <v>10.786000000000001</v>
      </c>
      <c r="Q1415" s="264">
        <f t="shared" si="651"/>
        <v>11.8415</v>
      </c>
      <c r="R1415" s="264">
        <f t="shared" si="652"/>
        <v>12.515499999999999</v>
      </c>
      <c r="S1415" s="264">
        <f t="shared" si="653"/>
        <v>12.891</v>
      </c>
      <c r="T1415" s="264">
        <f t="shared" si="654"/>
        <v>13.497</v>
      </c>
      <c r="U1415" s="264">
        <f t="shared" si="655"/>
        <v>13.926500000000001</v>
      </c>
      <c r="V1415" s="264">
        <f t="shared" si="656"/>
        <v>14.5905</v>
      </c>
      <c r="W1415" s="264">
        <f t="shared" si="657"/>
        <v>15.934999999999999</v>
      </c>
      <c r="X1415" s="264">
        <f t="shared" si="658"/>
        <v>17.435499999999998</v>
      </c>
      <c r="Y1415" s="264">
        <f t="shared" si="659"/>
        <v>18.313000000000002</v>
      </c>
      <c r="Z1415" s="264">
        <f t="shared" si="660"/>
        <v>18.938000000000002</v>
      </c>
      <c r="AA1415" s="264">
        <f t="shared" si="661"/>
        <v>19.914000000000001</v>
      </c>
      <c r="AB1415" s="264">
        <f t="shared" si="662"/>
        <v>20.582000000000001</v>
      </c>
      <c r="AC1415" s="264">
        <f t="shared" si="663"/>
        <v>21.92</v>
      </c>
      <c r="AD1415" s="264">
        <f t="shared" si="664"/>
        <v>24.478000000000002</v>
      </c>
      <c r="AF1415" s="266">
        <v>1413</v>
      </c>
      <c r="AG1415" s="266">
        <v>-0.10780000000000001</v>
      </c>
      <c r="AH1415" s="266">
        <v>16.0867</v>
      </c>
      <c r="AI1415" s="266">
        <v>0.12667</v>
      </c>
      <c r="AJ1415" s="266">
        <v>10.964</v>
      </c>
      <c r="AK1415" s="266">
        <v>12.036</v>
      </c>
      <c r="AL1415" s="266">
        <v>12.715</v>
      </c>
      <c r="AM1415" s="266">
        <v>13.090999999999999</v>
      </c>
      <c r="AN1415" s="266">
        <v>13.695</v>
      </c>
      <c r="AO1415" s="266">
        <v>14.121</v>
      </c>
      <c r="AP1415" s="266">
        <v>14.775</v>
      </c>
      <c r="AQ1415" s="266">
        <v>16.087</v>
      </c>
      <c r="AR1415" s="266">
        <v>17.527999999999999</v>
      </c>
      <c r="AS1415" s="266">
        <v>18.361000000000001</v>
      </c>
      <c r="AT1415" s="266">
        <v>18.949000000000002</v>
      </c>
      <c r="AU1415" s="266">
        <v>19.86</v>
      </c>
      <c r="AV1415" s="266">
        <v>20.478000000000002</v>
      </c>
      <c r="AW1415" s="266">
        <v>21.702999999999999</v>
      </c>
      <c r="AX1415" s="266">
        <v>23.997</v>
      </c>
      <c r="BA1415" s="372">
        <v>1413</v>
      </c>
      <c r="BB1415" s="372">
        <v>-0.33410000000000001</v>
      </c>
      <c r="BC1415" s="372">
        <v>15.783300000000001</v>
      </c>
      <c r="BD1415" s="372">
        <v>0.13750999999999999</v>
      </c>
      <c r="BE1415" s="372">
        <v>10.608000000000001</v>
      </c>
      <c r="BF1415" s="372">
        <v>11.647</v>
      </c>
      <c r="BG1415" s="372">
        <v>12.316000000000001</v>
      </c>
      <c r="BH1415" s="372">
        <v>12.691000000000001</v>
      </c>
      <c r="BI1415" s="372">
        <v>13.298999999999999</v>
      </c>
      <c r="BJ1415" s="372">
        <v>13.731999999999999</v>
      </c>
      <c r="BK1415" s="372">
        <v>14.406000000000001</v>
      </c>
      <c r="BL1415" s="372">
        <v>15.782999999999999</v>
      </c>
      <c r="BM1415" s="372">
        <v>17.343</v>
      </c>
      <c r="BN1415" s="372">
        <v>18.265000000000001</v>
      </c>
      <c r="BO1415" s="372">
        <v>18.927</v>
      </c>
      <c r="BP1415" s="372">
        <v>19.968</v>
      </c>
      <c r="BQ1415" s="372">
        <v>20.686</v>
      </c>
      <c r="BR1415" s="372">
        <v>22.137</v>
      </c>
      <c r="BS1415" s="372">
        <v>24.959</v>
      </c>
    </row>
    <row r="1416" spans="1:71" x14ac:dyDescent="0.2">
      <c r="A1416" s="265">
        <f t="shared" si="665"/>
        <v>15.9405</v>
      </c>
      <c r="B1416" s="265">
        <f t="shared" si="666"/>
        <v>14.595499999999999</v>
      </c>
      <c r="C1416" s="265">
        <f t="shared" si="643"/>
        <v>17.442500000000003</v>
      </c>
      <c r="D1416" s="265">
        <f t="shared" si="667"/>
        <v>1414</v>
      </c>
      <c r="E1416" s="373">
        <f t="shared" si="668"/>
        <v>46.455852156057496</v>
      </c>
      <c r="F1416" s="373">
        <f t="shared" si="669"/>
        <v>3.871321013004791</v>
      </c>
      <c r="G1416" s="373">
        <f t="shared" si="670"/>
        <v>55.455852156057496</v>
      </c>
      <c r="H1416" s="374">
        <f t="shared" si="671"/>
        <v>0.99928271671580282</v>
      </c>
      <c r="I1416" s="374">
        <f t="shared" si="644"/>
        <v>0.98656244264517123</v>
      </c>
      <c r="J1416" s="374">
        <f t="shared" si="645"/>
        <v>0.98753034419974184</v>
      </c>
      <c r="K1416" s="265" cm="1">
        <f t="array" ref="K1416">$G1416^gamma_drug4/($G1416^gamma_drug4+(AGE_50_drug4+9)^gamma_drug4)</f>
        <v>1</v>
      </c>
      <c r="L1416" s="264">
        <f t="shared" si="646"/>
        <v>1414</v>
      </c>
      <c r="M1416" s="264">
        <f t="shared" si="647"/>
        <v>-0.221</v>
      </c>
      <c r="N1416" s="264">
        <f t="shared" si="648"/>
        <v>15.94075</v>
      </c>
      <c r="O1416" s="264">
        <f t="shared" si="649"/>
        <v>0.13211499999999998</v>
      </c>
      <c r="P1416" s="264">
        <f t="shared" si="650"/>
        <v>10.789000000000001</v>
      </c>
      <c r="Q1416" s="264">
        <f t="shared" si="651"/>
        <v>11.844999999999999</v>
      </c>
      <c r="R1416" s="264">
        <f t="shared" si="652"/>
        <v>12.519500000000001</v>
      </c>
      <c r="S1416" s="264">
        <f t="shared" si="653"/>
        <v>12.895</v>
      </c>
      <c r="T1416" s="264">
        <f t="shared" si="654"/>
        <v>13.501999999999999</v>
      </c>
      <c r="U1416" s="264">
        <f t="shared" si="655"/>
        <v>13.931000000000001</v>
      </c>
      <c r="V1416" s="264">
        <f t="shared" si="656"/>
        <v>14.595499999999999</v>
      </c>
      <c r="W1416" s="264">
        <f t="shared" si="657"/>
        <v>15.9405</v>
      </c>
      <c r="X1416" s="264">
        <f t="shared" si="658"/>
        <v>17.442500000000003</v>
      </c>
      <c r="Y1416" s="264">
        <f t="shared" si="659"/>
        <v>18.319499999999998</v>
      </c>
      <c r="Z1416" s="264">
        <f t="shared" si="660"/>
        <v>18.945499999999999</v>
      </c>
      <c r="AA1416" s="264">
        <f t="shared" si="661"/>
        <v>19.922499999999999</v>
      </c>
      <c r="AB1416" s="264">
        <f t="shared" si="662"/>
        <v>20.590499999999999</v>
      </c>
      <c r="AC1416" s="264">
        <f t="shared" si="663"/>
        <v>21.93</v>
      </c>
      <c r="AD1416" s="264">
        <f t="shared" si="664"/>
        <v>24.4895</v>
      </c>
      <c r="AF1416" s="266">
        <v>1414</v>
      </c>
      <c r="AG1416" s="266">
        <v>-0.1079</v>
      </c>
      <c r="AH1416" s="266">
        <v>16.092199999999998</v>
      </c>
      <c r="AI1416" s="266">
        <v>0.12669</v>
      </c>
      <c r="AJ1416" s="266">
        <v>10.967000000000001</v>
      </c>
      <c r="AK1416" s="266">
        <v>12.04</v>
      </c>
      <c r="AL1416" s="266">
        <v>12.718999999999999</v>
      </c>
      <c r="AM1416" s="266">
        <v>13.095000000000001</v>
      </c>
      <c r="AN1416" s="266">
        <v>13.7</v>
      </c>
      <c r="AO1416" s="266">
        <v>14.125</v>
      </c>
      <c r="AP1416" s="266">
        <v>14.78</v>
      </c>
      <c r="AQ1416" s="266">
        <v>16.091999999999999</v>
      </c>
      <c r="AR1416" s="266">
        <v>17.535</v>
      </c>
      <c r="AS1416" s="266">
        <v>18.367000000000001</v>
      </c>
      <c r="AT1416" s="266">
        <v>18.956</v>
      </c>
      <c r="AU1416" s="266">
        <v>19.867999999999999</v>
      </c>
      <c r="AV1416" s="266">
        <v>20.486000000000001</v>
      </c>
      <c r="AW1416" s="266">
        <v>21.712</v>
      </c>
      <c r="AX1416" s="266">
        <v>24.007000000000001</v>
      </c>
      <c r="BA1416" s="372">
        <v>1414</v>
      </c>
      <c r="BB1416" s="372">
        <v>-0.33410000000000001</v>
      </c>
      <c r="BC1416" s="372">
        <v>15.789300000000001</v>
      </c>
      <c r="BD1416" s="372">
        <v>0.13754</v>
      </c>
      <c r="BE1416" s="372">
        <v>10.611000000000001</v>
      </c>
      <c r="BF1416" s="372">
        <v>11.65</v>
      </c>
      <c r="BG1416" s="372">
        <v>12.32</v>
      </c>
      <c r="BH1416" s="372">
        <v>12.695</v>
      </c>
      <c r="BI1416" s="372">
        <v>13.304</v>
      </c>
      <c r="BJ1416" s="372">
        <v>13.737</v>
      </c>
      <c r="BK1416" s="372">
        <v>14.411</v>
      </c>
      <c r="BL1416" s="372">
        <v>15.789</v>
      </c>
      <c r="BM1416" s="372">
        <v>17.350000000000001</v>
      </c>
      <c r="BN1416" s="372">
        <v>18.271999999999998</v>
      </c>
      <c r="BO1416" s="372">
        <v>18.934999999999999</v>
      </c>
      <c r="BP1416" s="372">
        <v>19.977</v>
      </c>
      <c r="BQ1416" s="372">
        <v>20.695</v>
      </c>
      <c r="BR1416" s="372">
        <v>22.148</v>
      </c>
      <c r="BS1416" s="372">
        <v>24.972000000000001</v>
      </c>
    </row>
    <row r="1417" spans="1:71" x14ac:dyDescent="0.2">
      <c r="A1417" s="265">
        <f t="shared" si="665"/>
        <v>15.9465</v>
      </c>
      <c r="B1417" s="265">
        <f t="shared" si="666"/>
        <v>14.6005</v>
      </c>
      <c r="C1417" s="265">
        <f t="shared" si="643"/>
        <v>17.448999999999998</v>
      </c>
      <c r="D1417" s="265">
        <f t="shared" si="667"/>
        <v>1415</v>
      </c>
      <c r="E1417" s="373">
        <f t="shared" si="668"/>
        <v>46.488706365503077</v>
      </c>
      <c r="F1417" s="373">
        <f t="shared" si="669"/>
        <v>3.8740588637919235</v>
      </c>
      <c r="G1417" s="373">
        <f t="shared" si="670"/>
        <v>55.488706365503077</v>
      </c>
      <c r="H1417" s="374">
        <f t="shared" si="671"/>
        <v>0.99928456098724572</v>
      </c>
      <c r="I1417" s="374">
        <f t="shared" si="644"/>
        <v>0.9865861339491564</v>
      </c>
      <c r="J1417" s="374">
        <f t="shared" si="645"/>
        <v>0.98754929237008993</v>
      </c>
      <c r="K1417" s="265" cm="1">
        <f t="array" ref="K1417">$G1417^gamma_drug4/($G1417^gamma_drug4+(AGE_50_drug4+9)^gamma_drug4)</f>
        <v>1</v>
      </c>
      <c r="L1417" s="264">
        <f t="shared" si="646"/>
        <v>1415</v>
      </c>
      <c r="M1417" s="264">
        <f t="shared" si="647"/>
        <v>-0.22109999999999999</v>
      </c>
      <c r="N1417" s="264">
        <f t="shared" si="648"/>
        <v>15.946449999999999</v>
      </c>
      <c r="O1417" s="264">
        <f t="shared" si="649"/>
        <v>0.13213999999999998</v>
      </c>
      <c r="P1417" s="264">
        <f t="shared" si="650"/>
        <v>10.792000000000002</v>
      </c>
      <c r="Q1417" s="264">
        <f t="shared" si="651"/>
        <v>11.8485</v>
      </c>
      <c r="R1417" s="264">
        <f t="shared" si="652"/>
        <v>12.523</v>
      </c>
      <c r="S1417" s="264">
        <f t="shared" si="653"/>
        <v>12.8995</v>
      </c>
      <c r="T1417" s="264">
        <f t="shared" si="654"/>
        <v>13.506499999999999</v>
      </c>
      <c r="U1417" s="264">
        <f t="shared" si="655"/>
        <v>13.936</v>
      </c>
      <c r="V1417" s="264">
        <f t="shared" si="656"/>
        <v>14.6005</v>
      </c>
      <c r="W1417" s="264">
        <f t="shared" si="657"/>
        <v>15.9465</v>
      </c>
      <c r="X1417" s="264">
        <f t="shared" si="658"/>
        <v>17.448999999999998</v>
      </c>
      <c r="Y1417" s="264">
        <f t="shared" si="659"/>
        <v>18.326999999999998</v>
      </c>
      <c r="Z1417" s="264">
        <f t="shared" si="660"/>
        <v>18.953000000000003</v>
      </c>
      <c r="AA1417" s="264">
        <f t="shared" si="661"/>
        <v>19.930500000000002</v>
      </c>
      <c r="AB1417" s="264">
        <f t="shared" si="662"/>
        <v>20.598500000000001</v>
      </c>
      <c r="AC1417" s="264">
        <f t="shared" si="663"/>
        <v>21.939</v>
      </c>
      <c r="AD1417" s="264">
        <f t="shared" si="664"/>
        <v>24.500500000000002</v>
      </c>
      <c r="AF1417" s="266">
        <v>1415</v>
      </c>
      <c r="AG1417" s="266">
        <v>-0.108</v>
      </c>
      <c r="AH1417" s="266">
        <v>16.0976</v>
      </c>
      <c r="AI1417" s="266">
        <v>0.12670999999999999</v>
      </c>
      <c r="AJ1417" s="266">
        <v>10.97</v>
      </c>
      <c r="AK1417" s="266">
        <v>12.042999999999999</v>
      </c>
      <c r="AL1417" s="266">
        <v>12.722</v>
      </c>
      <c r="AM1417" s="266">
        <v>13.099</v>
      </c>
      <c r="AN1417" s="266">
        <v>13.704000000000001</v>
      </c>
      <c r="AO1417" s="266">
        <v>14.13</v>
      </c>
      <c r="AP1417" s="266">
        <v>14.785</v>
      </c>
      <c r="AQ1417" s="266">
        <v>16.097999999999999</v>
      </c>
      <c r="AR1417" s="266">
        <v>17.541</v>
      </c>
      <c r="AS1417" s="266">
        <v>18.373999999999999</v>
      </c>
      <c r="AT1417" s="266">
        <v>18.963000000000001</v>
      </c>
      <c r="AU1417" s="266">
        <v>19.875</v>
      </c>
      <c r="AV1417" s="266">
        <v>20.492999999999999</v>
      </c>
      <c r="AW1417" s="266">
        <v>21.72</v>
      </c>
      <c r="AX1417" s="266">
        <v>24.016999999999999</v>
      </c>
      <c r="BA1417" s="372">
        <v>1415</v>
      </c>
      <c r="BB1417" s="372">
        <v>-0.3342</v>
      </c>
      <c r="BC1417" s="372">
        <v>15.795299999999999</v>
      </c>
      <c r="BD1417" s="372">
        <v>0.13757</v>
      </c>
      <c r="BE1417" s="372">
        <v>10.614000000000001</v>
      </c>
      <c r="BF1417" s="372">
        <v>11.654</v>
      </c>
      <c r="BG1417" s="372">
        <v>12.324</v>
      </c>
      <c r="BH1417" s="372">
        <v>12.7</v>
      </c>
      <c r="BI1417" s="372">
        <v>13.308999999999999</v>
      </c>
      <c r="BJ1417" s="372">
        <v>13.742000000000001</v>
      </c>
      <c r="BK1417" s="372">
        <v>14.416</v>
      </c>
      <c r="BL1417" s="372">
        <v>15.795</v>
      </c>
      <c r="BM1417" s="372">
        <v>17.356999999999999</v>
      </c>
      <c r="BN1417" s="372">
        <v>18.28</v>
      </c>
      <c r="BO1417" s="372">
        <v>18.943000000000001</v>
      </c>
      <c r="BP1417" s="372">
        <v>19.986000000000001</v>
      </c>
      <c r="BQ1417" s="372">
        <v>20.704000000000001</v>
      </c>
      <c r="BR1417" s="372">
        <v>22.158000000000001</v>
      </c>
      <c r="BS1417" s="372">
        <v>24.984000000000002</v>
      </c>
    </row>
    <row r="1418" spans="1:71" x14ac:dyDescent="0.2">
      <c r="A1418" s="265">
        <f t="shared" si="665"/>
        <v>15.952000000000002</v>
      </c>
      <c r="B1418" s="265">
        <f t="shared" si="666"/>
        <v>14.605499999999999</v>
      </c>
      <c r="C1418" s="265">
        <f t="shared" si="643"/>
        <v>17.455500000000001</v>
      </c>
      <c r="D1418" s="265">
        <f t="shared" si="667"/>
        <v>1416</v>
      </c>
      <c r="E1418" s="373">
        <f t="shared" si="668"/>
        <v>46.521560574948666</v>
      </c>
      <c r="F1418" s="373">
        <f t="shared" si="669"/>
        <v>3.8767967145790556</v>
      </c>
      <c r="G1418" s="373">
        <f t="shared" si="670"/>
        <v>55.521560574948666</v>
      </c>
      <c r="H1418" s="374">
        <f t="shared" si="671"/>
        <v>0.99928639943265873</v>
      </c>
      <c r="I1418" s="374">
        <f t="shared" si="644"/>
        <v>0.98660977006409123</v>
      </c>
      <c r="J1418" s="374">
        <f t="shared" si="645"/>
        <v>0.98756820091991315</v>
      </c>
      <c r="K1418" s="265" cm="1">
        <f t="array" ref="K1418">$G1418^gamma_drug4/($G1418^gamma_drug4+(AGE_50_drug4+9)^gamma_drug4)</f>
        <v>1</v>
      </c>
      <c r="L1418" s="264">
        <f t="shared" si="646"/>
        <v>1416</v>
      </c>
      <c r="M1418" s="264">
        <f t="shared" si="647"/>
        <v>-0.22115000000000001</v>
      </c>
      <c r="N1418" s="264">
        <f t="shared" si="648"/>
        <v>15.952200000000001</v>
      </c>
      <c r="O1418" s="264">
        <f t="shared" si="649"/>
        <v>0.132165</v>
      </c>
      <c r="P1418" s="264">
        <f t="shared" si="650"/>
        <v>10.795000000000002</v>
      </c>
      <c r="Q1418" s="264">
        <f t="shared" si="651"/>
        <v>11.852499999999999</v>
      </c>
      <c r="R1418" s="264">
        <f t="shared" si="652"/>
        <v>12.527000000000001</v>
      </c>
      <c r="S1418" s="264">
        <f t="shared" si="653"/>
        <v>12.903500000000001</v>
      </c>
      <c r="T1418" s="264">
        <f t="shared" si="654"/>
        <v>13.5105</v>
      </c>
      <c r="U1418" s="264">
        <f t="shared" si="655"/>
        <v>13.940000000000001</v>
      </c>
      <c r="V1418" s="264">
        <f t="shared" si="656"/>
        <v>14.605499999999999</v>
      </c>
      <c r="W1418" s="264">
        <f t="shared" si="657"/>
        <v>15.952000000000002</v>
      </c>
      <c r="X1418" s="264">
        <f t="shared" si="658"/>
        <v>17.455500000000001</v>
      </c>
      <c r="Y1418" s="264">
        <f t="shared" si="659"/>
        <v>18.334</v>
      </c>
      <c r="Z1418" s="264">
        <f t="shared" si="660"/>
        <v>18.9605</v>
      </c>
      <c r="AA1418" s="264">
        <f t="shared" si="661"/>
        <v>19.938499999999998</v>
      </c>
      <c r="AB1418" s="264">
        <f t="shared" si="662"/>
        <v>20.606999999999999</v>
      </c>
      <c r="AC1418" s="264">
        <f t="shared" si="663"/>
        <v>21.948499999999999</v>
      </c>
      <c r="AD1418" s="264">
        <f t="shared" si="664"/>
        <v>24.511499999999998</v>
      </c>
      <c r="AF1418" s="266">
        <v>1416</v>
      </c>
      <c r="AG1418" s="266">
        <v>-0.1081</v>
      </c>
      <c r="AH1418" s="266">
        <v>16.103100000000001</v>
      </c>
      <c r="AI1418" s="266">
        <v>0.12673000000000001</v>
      </c>
      <c r="AJ1418" s="266">
        <v>10.973000000000001</v>
      </c>
      <c r="AK1418" s="266">
        <v>12.047000000000001</v>
      </c>
      <c r="AL1418" s="266">
        <v>12.726000000000001</v>
      </c>
      <c r="AM1418" s="266">
        <v>13.103</v>
      </c>
      <c r="AN1418" s="266">
        <v>13.708</v>
      </c>
      <c r="AO1418" s="266">
        <v>14.134</v>
      </c>
      <c r="AP1418" s="266">
        <v>14.79</v>
      </c>
      <c r="AQ1418" s="266">
        <v>16.103000000000002</v>
      </c>
      <c r="AR1418" s="266">
        <v>17.547000000000001</v>
      </c>
      <c r="AS1418" s="266">
        <v>18.381</v>
      </c>
      <c r="AT1418" s="266">
        <v>18.97</v>
      </c>
      <c r="AU1418" s="266">
        <v>19.882999999999999</v>
      </c>
      <c r="AV1418" s="266">
        <v>20.501000000000001</v>
      </c>
      <c r="AW1418" s="266">
        <v>21.728999999999999</v>
      </c>
      <c r="AX1418" s="266">
        <v>24.027000000000001</v>
      </c>
      <c r="BA1418" s="372">
        <v>1416</v>
      </c>
      <c r="BB1418" s="372">
        <v>-0.3342</v>
      </c>
      <c r="BC1418" s="372">
        <v>15.801299999999999</v>
      </c>
      <c r="BD1418" s="372">
        <v>0.1376</v>
      </c>
      <c r="BE1418" s="372">
        <v>10.617000000000001</v>
      </c>
      <c r="BF1418" s="372">
        <v>11.657999999999999</v>
      </c>
      <c r="BG1418" s="372">
        <v>12.327999999999999</v>
      </c>
      <c r="BH1418" s="372">
        <v>12.704000000000001</v>
      </c>
      <c r="BI1418" s="372">
        <v>13.313000000000001</v>
      </c>
      <c r="BJ1418" s="372">
        <v>13.746</v>
      </c>
      <c r="BK1418" s="372">
        <v>14.420999999999999</v>
      </c>
      <c r="BL1418" s="372">
        <v>15.801</v>
      </c>
      <c r="BM1418" s="372">
        <v>17.364000000000001</v>
      </c>
      <c r="BN1418" s="372">
        <v>18.286999999999999</v>
      </c>
      <c r="BO1418" s="372">
        <v>18.951000000000001</v>
      </c>
      <c r="BP1418" s="372">
        <v>19.994</v>
      </c>
      <c r="BQ1418" s="372">
        <v>20.713000000000001</v>
      </c>
      <c r="BR1418" s="372">
        <v>22.167999999999999</v>
      </c>
      <c r="BS1418" s="372">
        <v>24.995999999999999</v>
      </c>
    </row>
    <row r="1419" spans="1:71" x14ac:dyDescent="0.2">
      <c r="A1419" s="265">
        <f t="shared" si="665"/>
        <v>15.958000000000002</v>
      </c>
      <c r="B1419" s="265">
        <f t="shared" si="666"/>
        <v>14.6105</v>
      </c>
      <c r="C1419" s="265">
        <f t="shared" si="643"/>
        <v>17.461500000000001</v>
      </c>
      <c r="D1419" s="265">
        <f t="shared" si="667"/>
        <v>1417</v>
      </c>
      <c r="E1419" s="373">
        <f t="shared" si="668"/>
        <v>46.554414784394254</v>
      </c>
      <c r="F1419" s="373">
        <f t="shared" si="669"/>
        <v>3.8795345653661877</v>
      </c>
      <c r="G1419" s="373">
        <f t="shared" si="670"/>
        <v>55.554414784394254</v>
      </c>
      <c r="H1419" s="374">
        <f t="shared" si="671"/>
        <v>0.99928823207386008</v>
      </c>
      <c r="I1419" s="374">
        <f t="shared" si="644"/>
        <v>0.98663335114909057</v>
      </c>
      <c r="J1419" s="374">
        <f t="shared" si="645"/>
        <v>0.98758706995433154</v>
      </c>
      <c r="K1419" s="265" cm="1">
        <f t="array" ref="K1419">$G1419^gamma_drug4/($G1419^gamma_drug4+(AGE_50_drug4+9)^gamma_drug4)</f>
        <v>1</v>
      </c>
      <c r="L1419" s="264">
        <f t="shared" si="646"/>
        <v>1417</v>
      </c>
      <c r="M1419" s="264">
        <f t="shared" si="647"/>
        <v>-0.22120000000000001</v>
      </c>
      <c r="N1419" s="264">
        <f t="shared" si="648"/>
        <v>15.957899999999999</v>
      </c>
      <c r="O1419" s="264">
        <f t="shared" si="649"/>
        <v>0.132185</v>
      </c>
      <c r="P1419" s="264">
        <f t="shared" si="650"/>
        <v>10.798999999999999</v>
      </c>
      <c r="Q1419" s="264">
        <f t="shared" si="651"/>
        <v>11.856</v>
      </c>
      <c r="R1419" s="264">
        <f t="shared" si="652"/>
        <v>12.531500000000001</v>
      </c>
      <c r="S1419" s="264">
        <f t="shared" si="653"/>
        <v>12.908000000000001</v>
      </c>
      <c r="T1419" s="264">
        <f t="shared" si="654"/>
        <v>13.515499999999999</v>
      </c>
      <c r="U1419" s="264">
        <f t="shared" si="655"/>
        <v>13.945</v>
      </c>
      <c r="V1419" s="264">
        <f t="shared" si="656"/>
        <v>14.6105</v>
      </c>
      <c r="W1419" s="264">
        <f t="shared" si="657"/>
        <v>15.958000000000002</v>
      </c>
      <c r="X1419" s="264">
        <f t="shared" si="658"/>
        <v>17.461500000000001</v>
      </c>
      <c r="Y1419" s="264">
        <f t="shared" si="659"/>
        <v>18.341000000000001</v>
      </c>
      <c r="Z1419" s="264">
        <f t="shared" si="660"/>
        <v>18.968</v>
      </c>
      <c r="AA1419" s="264">
        <f t="shared" si="661"/>
        <v>19.9465</v>
      </c>
      <c r="AB1419" s="264">
        <f t="shared" si="662"/>
        <v>20.615500000000001</v>
      </c>
      <c r="AC1419" s="264">
        <f t="shared" si="663"/>
        <v>21.9575</v>
      </c>
      <c r="AD1419" s="264">
        <f t="shared" si="664"/>
        <v>24.521999999999998</v>
      </c>
      <c r="AF1419" s="266">
        <v>1417</v>
      </c>
      <c r="AG1419" s="266">
        <v>-0.1082</v>
      </c>
      <c r="AH1419" s="266">
        <v>16.108599999999999</v>
      </c>
      <c r="AI1419" s="266">
        <v>0.12673999999999999</v>
      </c>
      <c r="AJ1419" s="266">
        <v>10.977</v>
      </c>
      <c r="AK1419" s="266">
        <v>12.051</v>
      </c>
      <c r="AL1419" s="266">
        <v>12.731</v>
      </c>
      <c r="AM1419" s="266">
        <v>13.108000000000001</v>
      </c>
      <c r="AN1419" s="266">
        <v>13.712999999999999</v>
      </c>
      <c r="AO1419" s="266">
        <v>14.138999999999999</v>
      </c>
      <c r="AP1419" s="266">
        <v>14.795</v>
      </c>
      <c r="AQ1419" s="266">
        <v>16.109000000000002</v>
      </c>
      <c r="AR1419" s="266">
        <v>17.553000000000001</v>
      </c>
      <c r="AS1419" s="266">
        <v>18.387</v>
      </c>
      <c r="AT1419" s="266">
        <v>18.977</v>
      </c>
      <c r="AU1419" s="266">
        <v>19.89</v>
      </c>
      <c r="AV1419" s="266">
        <v>20.509</v>
      </c>
      <c r="AW1419" s="266">
        <v>21.736999999999998</v>
      </c>
      <c r="AX1419" s="266">
        <v>24.036000000000001</v>
      </c>
      <c r="BA1419" s="372">
        <v>1417</v>
      </c>
      <c r="BB1419" s="372">
        <v>-0.3342</v>
      </c>
      <c r="BC1419" s="372">
        <v>15.8072</v>
      </c>
      <c r="BD1419" s="372">
        <v>0.13763</v>
      </c>
      <c r="BE1419" s="372">
        <v>10.621</v>
      </c>
      <c r="BF1419" s="372">
        <v>11.661</v>
      </c>
      <c r="BG1419" s="372">
        <v>12.332000000000001</v>
      </c>
      <c r="BH1419" s="372">
        <v>12.708</v>
      </c>
      <c r="BI1419" s="372">
        <v>13.318</v>
      </c>
      <c r="BJ1419" s="372">
        <v>13.750999999999999</v>
      </c>
      <c r="BK1419" s="372">
        <v>14.426</v>
      </c>
      <c r="BL1419" s="372">
        <v>15.807</v>
      </c>
      <c r="BM1419" s="372">
        <v>17.37</v>
      </c>
      <c r="BN1419" s="372">
        <v>18.295000000000002</v>
      </c>
      <c r="BO1419" s="372">
        <v>18.959</v>
      </c>
      <c r="BP1419" s="372">
        <v>20.003</v>
      </c>
      <c r="BQ1419" s="372">
        <v>20.722000000000001</v>
      </c>
      <c r="BR1419" s="372">
        <v>22.178000000000001</v>
      </c>
      <c r="BS1419" s="372">
        <v>25.007999999999999</v>
      </c>
    </row>
    <row r="1420" spans="1:71" x14ac:dyDescent="0.2">
      <c r="A1420" s="265">
        <f t="shared" si="665"/>
        <v>15.9635</v>
      </c>
      <c r="B1420" s="265">
        <f t="shared" si="666"/>
        <v>14.614999999999998</v>
      </c>
      <c r="C1420" s="265">
        <f t="shared" si="643"/>
        <v>17.468</v>
      </c>
      <c r="D1420" s="265">
        <f t="shared" si="667"/>
        <v>1418</v>
      </c>
      <c r="E1420" s="373">
        <f t="shared" si="668"/>
        <v>46.587268993839835</v>
      </c>
      <c r="F1420" s="373">
        <f t="shared" si="669"/>
        <v>3.8822724161533197</v>
      </c>
      <c r="G1420" s="373">
        <f t="shared" si="670"/>
        <v>55.587268993839835</v>
      </c>
      <c r="H1420" s="374">
        <f t="shared" si="671"/>
        <v>0.99929005893257361</v>
      </c>
      <c r="I1420" s="374">
        <f t="shared" si="644"/>
        <v>0.98665687736272467</v>
      </c>
      <c r="J1420" s="374">
        <f t="shared" si="645"/>
        <v>0.98760589957812805</v>
      </c>
      <c r="K1420" s="265" cm="1">
        <f t="array" ref="K1420">$G1420^gamma_drug4/($G1420^gamma_drug4+(AGE_50_drug4+9)^gamma_drug4)</f>
        <v>1</v>
      </c>
      <c r="L1420" s="264">
        <f t="shared" si="646"/>
        <v>1418</v>
      </c>
      <c r="M1420" s="264">
        <f t="shared" si="647"/>
        <v>-0.2213</v>
      </c>
      <c r="N1420" s="264">
        <f t="shared" si="648"/>
        <v>15.9636</v>
      </c>
      <c r="O1420" s="264">
        <f t="shared" si="649"/>
        <v>0.13220500000000002</v>
      </c>
      <c r="P1420" s="264">
        <f t="shared" si="650"/>
        <v>10.802</v>
      </c>
      <c r="Q1420" s="264">
        <f t="shared" si="651"/>
        <v>11.859500000000001</v>
      </c>
      <c r="R1420" s="264">
        <f t="shared" si="652"/>
        <v>12.535</v>
      </c>
      <c r="S1420" s="264">
        <f t="shared" si="653"/>
        <v>12.9125</v>
      </c>
      <c r="T1420" s="264">
        <f t="shared" si="654"/>
        <v>13.519500000000001</v>
      </c>
      <c r="U1420" s="264">
        <f t="shared" si="655"/>
        <v>13.9495</v>
      </c>
      <c r="V1420" s="264">
        <f t="shared" si="656"/>
        <v>14.614999999999998</v>
      </c>
      <c r="W1420" s="264">
        <f t="shared" si="657"/>
        <v>15.9635</v>
      </c>
      <c r="X1420" s="264">
        <f t="shared" si="658"/>
        <v>17.468</v>
      </c>
      <c r="Y1420" s="264">
        <f t="shared" si="659"/>
        <v>18.347999999999999</v>
      </c>
      <c r="Z1420" s="264">
        <f t="shared" si="660"/>
        <v>18.975000000000001</v>
      </c>
      <c r="AA1420" s="264">
        <f t="shared" si="661"/>
        <v>19.954000000000001</v>
      </c>
      <c r="AB1420" s="264">
        <f t="shared" si="662"/>
        <v>20.624000000000002</v>
      </c>
      <c r="AC1420" s="264">
        <f t="shared" si="663"/>
        <v>21.9665</v>
      </c>
      <c r="AD1420" s="264">
        <f t="shared" si="664"/>
        <v>24.533000000000001</v>
      </c>
      <c r="AF1420" s="266">
        <v>1418</v>
      </c>
      <c r="AG1420" s="266">
        <v>-0.10829999999999999</v>
      </c>
      <c r="AH1420" s="266">
        <v>16.114000000000001</v>
      </c>
      <c r="AI1420" s="266">
        <v>0.12676000000000001</v>
      </c>
      <c r="AJ1420" s="266">
        <v>10.98</v>
      </c>
      <c r="AK1420" s="266">
        <v>12.054</v>
      </c>
      <c r="AL1420" s="266">
        <v>12.734</v>
      </c>
      <c r="AM1420" s="266">
        <v>13.112</v>
      </c>
      <c r="AN1420" s="266">
        <v>13.717000000000001</v>
      </c>
      <c r="AO1420" s="266">
        <v>14.143000000000001</v>
      </c>
      <c r="AP1420" s="266">
        <v>14.798999999999999</v>
      </c>
      <c r="AQ1420" s="266">
        <v>16.114000000000001</v>
      </c>
      <c r="AR1420" s="266">
        <v>17.559000000000001</v>
      </c>
      <c r="AS1420" s="266">
        <v>18.393999999999998</v>
      </c>
      <c r="AT1420" s="266">
        <v>18.984000000000002</v>
      </c>
      <c r="AU1420" s="266">
        <v>19.896999999999998</v>
      </c>
      <c r="AV1420" s="266">
        <v>20.516999999999999</v>
      </c>
      <c r="AW1420" s="266">
        <v>21.745000000000001</v>
      </c>
      <c r="AX1420" s="266">
        <v>24.045999999999999</v>
      </c>
      <c r="BA1420" s="372">
        <v>1418</v>
      </c>
      <c r="BB1420" s="372">
        <v>-0.33429999999999999</v>
      </c>
      <c r="BC1420" s="372">
        <v>15.8132</v>
      </c>
      <c r="BD1420" s="372">
        <v>0.13764999999999999</v>
      </c>
      <c r="BE1420" s="372">
        <v>10.624000000000001</v>
      </c>
      <c r="BF1420" s="372">
        <v>11.664999999999999</v>
      </c>
      <c r="BG1420" s="372">
        <v>12.336</v>
      </c>
      <c r="BH1420" s="372">
        <v>12.712999999999999</v>
      </c>
      <c r="BI1420" s="372">
        <v>13.321999999999999</v>
      </c>
      <c r="BJ1420" s="372">
        <v>13.756</v>
      </c>
      <c r="BK1420" s="372">
        <v>14.430999999999999</v>
      </c>
      <c r="BL1420" s="372">
        <v>15.813000000000001</v>
      </c>
      <c r="BM1420" s="372">
        <v>17.376999999999999</v>
      </c>
      <c r="BN1420" s="372">
        <v>18.302</v>
      </c>
      <c r="BO1420" s="372">
        <v>18.966000000000001</v>
      </c>
      <c r="BP1420" s="372">
        <v>20.010999999999999</v>
      </c>
      <c r="BQ1420" s="372">
        <v>20.731000000000002</v>
      </c>
      <c r="BR1420" s="372">
        <v>22.187999999999999</v>
      </c>
      <c r="BS1420" s="372">
        <v>25.02</v>
      </c>
    </row>
    <row r="1421" spans="1:71" x14ac:dyDescent="0.2">
      <c r="A1421" s="265">
        <f t="shared" si="665"/>
        <v>15.969000000000001</v>
      </c>
      <c r="B1421" s="265">
        <f t="shared" si="666"/>
        <v>14.6205</v>
      </c>
      <c r="C1421" s="265">
        <f t="shared" si="643"/>
        <v>17.475000000000001</v>
      </c>
      <c r="D1421" s="265">
        <f t="shared" si="667"/>
        <v>1419</v>
      </c>
      <c r="E1421" s="373">
        <f t="shared" si="668"/>
        <v>46.620123203285424</v>
      </c>
      <c r="F1421" s="373">
        <f t="shared" si="669"/>
        <v>3.8850102669404518</v>
      </c>
      <c r="G1421" s="373">
        <f t="shared" si="670"/>
        <v>55.620123203285424</v>
      </c>
      <c r="H1421" s="374">
        <f t="shared" si="671"/>
        <v>0.99929188003042879</v>
      </c>
      <c r="I1421" s="374">
        <f t="shared" si="644"/>
        <v>0.98668034886302147</v>
      </c>
      <c r="J1421" s="374">
        <f t="shared" si="645"/>
        <v>0.98762468989575025</v>
      </c>
      <c r="K1421" s="265" cm="1">
        <f t="array" ref="K1421">$G1421^gamma_drug4/($G1421^gamma_drug4+(AGE_50_drug4+9)^gamma_drug4)</f>
        <v>1</v>
      </c>
      <c r="L1421" s="264">
        <f t="shared" si="646"/>
        <v>1419</v>
      </c>
      <c r="M1421" s="264">
        <f t="shared" si="647"/>
        <v>-0.22134999999999999</v>
      </c>
      <c r="N1421" s="264">
        <f t="shared" si="648"/>
        <v>15.969349999999999</v>
      </c>
      <c r="O1421" s="264">
        <f t="shared" si="649"/>
        <v>0.13223000000000001</v>
      </c>
      <c r="P1421" s="264">
        <f t="shared" si="650"/>
        <v>10.805</v>
      </c>
      <c r="Q1421" s="264">
        <f t="shared" si="651"/>
        <v>11.8635</v>
      </c>
      <c r="R1421" s="264">
        <f t="shared" si="652"/>
        <v>12.539</v>
      </c>
      <c r="S1421" s="264">
        <f t="shared" si="653"/>
        <v>12.916499999999999</v>
      </c>
      <c r="T1421" s="264">
        <f t="shared" si="654"/>
        <v>13.5245</v>
      </c>
      <c r="U1421" s="264">
        <f t="shared" si="655"/>
        <v>13.954499999999999</v>
      </c>
      <c r="V1421" s="264">
        <f t="shared" si="656"/>
        <v>14.6205</v>
      </c>
      <c r="W1421" s="264">
        <f t="shared" si="657"/>
        <v>15.969000000000001</v>
      </c>
      <c r="X1421" s="264">
        <f t="shared" si="658"/>
        <v>17.475000000000001</v>
      </c>
      <c r="Y1421" s="264">
        <f t="shared" si="659"/>
        <v>18.354999999999997</v>
      </c>
      <c r="Z1421" s="264">
        <f t="shared" si="660"/>
        <v>18.982500000000002</v>
      </c>
      <c r="AA1421" s="264">
        <f t="shared" si="661"/>
        <v>19.962499999999999</v>
      </c>
      <c r="AB1421" s="264">
        <f t="shared" si="662"/>
        <v>20.631999999999998</v>
      </c>
      <c r="AC1421" s="264">
        <f t="shared" si="663"/>
        <v>21.975999999999999</v>
      </c>
      <c r="AD1421" s="264">
        <f t="shared" si="664"/>
        <v>24.544</v>
      </c>
      <c r="AF1421" s="266">
        <v>1419</v>
      </c>
      <c r="AG1421" s="266">
        <v>-0.1084</v>
      </c>
      <c r="AH1421" s="266">
        <v>16.119499999999999</v>
      </c>
      <c r="AI1421" s="266">
        <v>0.12678</v>
      </c>
      <c r="AJ1421" s="266">
        <v>10.983000000000001</v>
      </c>
      <c r="AK1421" s="266">
        <v>12.058</v>
      </c>
      <c r="AL1421" s="266">
        <v>12.738</v>
      </c>
      <c r="AM1421" s="266">
        <v>13.116</v>
      </c>
      <c r="AN1421" s="266">
        <v>13.722</v>
      </c>
      <c r="AO1421" s="266">
        <v>14.148</v>
      </c>
      <c r="AP1421" s="266">
        <v>14.804</v>
      </c>
      <c r="AQ1421" s="266">
        <v>16.119</v>
      </c>
      <c r="AR1421" s="266">
        <v>17.565999999999999</v>
      </c>
      <c r="AS1421" s="266">
        <v>18.399999999999999</v>
      </c>
      <c r="AT1421" s="266">
        <v>18.991</v>
      </c>
      <c r="AU1421" s="266">
        <v>19.905000000000001</v>
      </c>
      <c r="AV1421" s="266">
        <v>20.524000000000001</v>
      </c>
      <c r="AW1421" s="266">
        <v>21.754000000000001</v>
      </c>
      <c r="AX1421" s="266">
        <v>24.056000000000001</v>
      </c>
      <c r="BA1421" s="372">
        <v>1419</v>
      </c>
      <c r="BB1421" s="372">
        <v>-0.33429999999999999</v>
      </c>
      <c r="BC1421" s="372">
        <v>15.8192</v>
      </c>
      <c r="BD1421" s="372">
        <v>0.13768</v>
      </c>
      <c r="BE1421" s="372">
        <v>10.627000000000001</v>
      </c>
      <c r="BF1421" s="372">
        <v>11.669</v>
      </c>
      <c r="BG1421" s="372">
        <v>12.34</v>
      </c>
      <c r="BH1421" s="372">
        <v>12.717000000000001</v>
      </c>
      <c r="BI1421" s="372">
        <v>13.327</v>
      </c>
      <c r="BJ1421" s="372">
        <v>13.760999999999999</v>
      </c>
      <c r="BK1421" s="372">
        <v>14.436999999999999</v>
      </c>
      <c r="BL1421" s="372">
        <v>15.819000000000001</v>
      </c>
      <c r="BM1421" s="372">
        <v>17.384</v>
      </c>
      <c r="BN1421" s="372">
        <v>18.309999999999999</v>
      </c>
      <c r="BO1421" s="372">
        <v>18.974</v>
      </c>
      <c r="BP1421" s="372">
        <v>20.02</v>
      </c>
      <c r="BQ1421" s="372">
        <v>20.74</v>
      </c>
      <c r="BR1421" s="372">
        <v>22.198</v>
      </c>
      <c r="BS1421" s="372">
        <v>25.032</v>
      </c>
    </row>
    <row r="1422" spans="1:71" x14ac:dyDescent="0.2">
      <c r="A1422" s="265">
        <f t="shared" si="665"/>
        <v>15.975</v>
      </c>
      <c r="B1422" s="265">
        <f t="shared" si="666"/>
        <v>14.625499999999999</v>
      </c>
      <c r="C1422" s="265">
        <f t="shared" si="643"/>
        <v>17.481499999999997</v>
      </c>
      <c r="D1422" s="265">
        <f t="shared" si="667"/>
        <v>1420</v>
      </c>
      <c r="E1422" s="373">
        <f t="shared" si="668"/>
        <v>46.652977412731005</v>
      </c>
      <c r="F1422" s="373">
        <f t="shared" si="669"/>
        <v>3.8877481177275839</v>
      </c>
      <c r="G1422" s="373">
        <f t="shared" si="670"/>
        <v>55.652977412731005</v>
      </c>
      <c r="H1422" s="374">
        <f t="shared" si="671"/>
        <v>0.99929369538896207</v>
      </c>
      <c r="I1422" s="374">
        <f t="shared" si="644"/>
        <v>0.98670376580746944</v>
      </c>
      <c r="J1422" s="374">
        <f t="shared" si="645"/>
        <v>0.98764344101131119</v>
      </c>
      <c r="K1422" s="265" cm="1">
        <f t="array" ref="K1422">$G1422^gamma_drug4/($G1422^gamma_drug4+(AGE_50_drug4+9)^gamma_drug4)</f>
        <v>1</v>
      </c>
      <c r="L1422" s="264">
        <f t="shared" si="646"/>
        <v>1420</v>
      </c>
      <c r="M1422" s="264">
        <f t="shared" si="647"/>
        <v>-0.22144999999999998</v>
      </c>
      <c r="N1422" s="264">
        <f t="shared" si="648"/>
        <v>15.975100000000001</v>
      </c>
      <c r="O1422" s="264">
        <f t="shared" si="649"/>
        <v>0.13225500000000001</v>
      </c>
      <c r="P1422" s="264">
        <f t="shared" si="650"/>
        <v>10.8085</v>
      </c>
      <c r="Q1422" s="264">
        <f t="shared" si="651"/>
        <v>11.867000000000001</v>
      </c>
      <c r="R1422" s="264">
        <f t="shared" si="652"/>
        <v>12.542999999999999</v>
      </c>
      <c r="S1422" s="264">
        <f t="shared" si="653"/>
        <v>12.920500000000001</v>
      </c>
      <c r="T1422" s="264">
        <f t="shared" si="654"/>
        <v>13.529</v>
      </c>
      <c r="U1422" s="264">
        <f t="shared" si="655"/>
        <v>13.959</v>
      </c>
      <c r="V1422" s="264">
        <f t="shared" si="656"/>
        <v>14.625499999999999</v>
      </c>
      <c r="W1422" s="264">
        <f t="shared" si="657"/>
        <v>15.975</v>
      </c>
      <c r="X1422" s="264">
        <f t="shared" si="658"/>
        <v>17.481499999999997</v>
      </c>
      <c r="Y1422" s="264">
        <f t="shared" si="659"/>
        <v>18.362000000000002</v>
      </c>
      <c r="Z1422" s="264">
        <f t="shared" si="660"/>
        <v>18.990000000000002</v>
      </c>
      <c r="AA1422" s="264">
        <f t="shared" si="661"/>
        <v>19.97</v>
      </c>
      <c r="AB1422" s="264">
        <f t="shared" si="662"/>
        <v>20.640499999999999</v>
      </c>
      <c r="AC1422" s="264">
        <f t="shared" si="663"/>
        <v>21.984999999999999</v>
      </c>
      <c r="AD1422" s="264">
        <f t="shared" si="664"/>
        <v>24.555500000000002</v>
      </c>
      <c r="AF1422" s="266">
        <v>1420</v>
      </c>
      <c r="AG1422" s="266">
        <v>-0.1085</v>
      </c>
      <c r="AH1422" s="266">
        <v>16.125</v>
      </c>
      <c r="AI1422" s="266">
        <v>0.1268</v>
      </c>
      <c r="AJ1422" s="266">
        <v>10.986000000000001</v>
      </c>
      <c r="AK1422" s="266">
        <v>12.061</v>
      </c>
      <c r="AL1422" s="266">
        <v>12.742000000000001</v>
      </c>
      <c r="AM1422" s="266">
        <v>13.12</v>
      </c>
      <c r="AN1422" s="266">
        <v>13.726000000000001</v>
      </c>
      <c r="AO1422" s="266">
        <v>14.151999999999999</v>
      </c>
      <c r="AP1422" s="266">
        <v>14.808999999999999</v>
      </c>
      <c r="AQ1422" s="266">
        <v>16.125</v>
      </c>
      <c r="AR1422" s="266">
        <v>17.571999999999999</v>
      </c>
      <c r="AS1422" s="266">
        <v>18.407</v>
      </c>
      <c r="AT1422" s="266">
        <v>18.998000000000001</v>
      </c>
      <c r="AU1422" s="266">
        <v>19.911999999999999</v>
      </c>
      <c r="AV1422" s="266">
        <v>20.532</v>
      </c>
      <c r="AW1422" s="266">
        <v>21.762</v>
      </c>
      <c r="AX1422" s="266">
        <v>24.065999999999999</v>
      </c>
      <c r="BA1422" s="372">
        <v>1420</v>
      </c>
      <c r="BB1422" s="372">
        <v>-0.33439999999999998</v>
      </c>
      <c r="BC1422" s="372">
        <v>15.825200000000001</v>
      </c>
      <c r="BD1422" s="372">
        <v>0.13771</v>
      </c>
      <c r="BE1422" s="372">
        <v>10.631</v>
      </c>
      <c r="BF1422" s="372">
        <v>11.673</v>
      </c>
      <c r="BG1422" s="372">
        <v>12.343999999999999</v>
      </c>
      <c r="BH1422" s="372">
        <v>12.721</v>
      </c>
      <c r="BI1422" s="372">
        <v>13.332000000000001</v>
      </c>
      <c r="BJ1422" s="372">
        <v>13.766</v>
      </c>
      <c r="BK1422" s="372">
        <v>14.442</v>
      </c>
      <c r="BL1422" s="372">
        <v>15.824999999999999</v>
      </c>
      <c r="BM1422" s="372">
        <v>17.390999999999998</v>
      </c>
      <c r="BN1422" s="372">
        <v>18.317</v>
      </c>
      <c r="BO1422" s="372">
        <v>18.981999999999999</v>
      </c>
      <c r="BP1422" s="372">
        <v>20.027999999999999</v>
      </c>
      <c r="BQ1422" s="372">
        <v>20.748999999999999</v>
      </c>
      <c r="BR1422" s="372">
        <v>22.207999999999998</v>
      </c>
      <c r="BS1422" s="372">
        <v>25.045000000000002</v>
      </c>
    </row>
    <row r="1423" spans="1:71" x14ac:dyDescent="0.2">
      <c r="A1423" s="265">
        <f t="shared" si="665"/>
        <v>15.980499999999999</v>
      </c>
      <c r="B1423" s="265">
        <f t="shared" si="666"/>
        <v>14.6305</v>
      </c>
      <c r="C1423" s="265">
        <f t="shared" si="643"/>
        <v>17.488</v>
      </c>
      <c r="D1423" s="265">
        <f t="shared" si="667"/>
        <v>1421</v>
      </c>
      <c r="E1423" s="373">
        <f t="shared" si="668"/>
        <v>46.685831622176593</v>
      </c>
      <c r="F1423" s="373">
        <f t="shared" si="669"/>
        <v>3.890485968514716</v>
      </c>
      <c r="G1423" s="373">
        <f t="shared" si="670"/>
        <v>55.685831622176593</v>
      </c>
      <c r="H1423" s="374">
        <f t="shared" si="671"/>
        <v>0.99929550502961662</v>
      </c>
      <c r="I1423" s="374">
        <f t="shared" si="644"/>
        <v>0.98672712835301846</v>
      </c>
      <c r="J1423" s="374">
        <f t="shared" si="645"/>
        <v>0.98766215302859073</v>
      </c>
      <c r="K1423" s="265" cm="1">
        <f t="array" ref="K1423">$G1423^gamma_drug4/($G1423^gamma_drug4+(AGE_50_drug4+9)^gamma_drug4)</f>
        <v>1</v>
      </c>
      <c r="L1423" s="264">
        <f t="shared" si="646"/>
        <v>1421</v>
      </c>
      <c r="M1423" s="264">
        <f t="shared" si="647"/>
        <v>-0.22155</v>
      </c>
      <c r="N1423" s="264">
        <f t="shared" si="648"/>
        <v>15.98075</v>
      </c>
      <c r="O1423" s="264">
        <f t="shared" si="649"/>
        <v>0.13228000000000001</v>
      </c>
      <c r="P1423" s="264">
        <f t="shared" si="650"/>
        <v>10.811500000000001</v>
      </c>
      <c r="Q1423" s="264">
        <f t="shared" si="651"/>
        <v>11.8705</v>
      </c>
      <c r="R1423" s="264">
        <f t="shared" si="652"/>
        <v>12.547000000000001</v>
      </c>
      <c r="S1423" s="264">
        <f t="shared" si="653"/>
        <v>12.9245</v>
      </c>
      <c r="T1423" s="264">
        <f t="shared" si="654"/>
        <v>13.533000000000001</v>
      </c>
      <c r="U1423" s="264">
        <f t="shared" si="655"/>
        <v>13.9635</v>
      </c>
      <c r="V1423" s="264">
        <f t="shared" si="656"/>
        <v>14.6305</v>
      </c>
      <c r="W1423" s="264">
        <f t="shared" si="657"/>
        <v>15.980499999999999</v>
      </c>
      <c r="X1423" s="264">
        <f t="shared" si="658"/>
        <v>17.488</v>
      </c>
      <c r="Y1423" s="264">
        <f t="shared" si="659"/>
        <v>18.369500000000002</v>
      </c>
      <c r="Z1423" s="264">
        <f t="shared" si="660"/>
        <v>18.997499999999999</v>
      </c>
      <c r="AA1423" s="264">
        <f t="shared" si="661"/>
        <v>19.9785</v>
      </c>
      <c r="AB1423" s="264">
        <f t="shared" si="662"/>
        <v>20.649000000000001</v>
      </c>
      <c r="AC1423" s="264">
        <f t="shared" si="663"/>
        <v>21.994500000000002</v>
      </c>
      <c r="AD1423" s="264">
        <f t="shared" si="664"/>
        <v>24.566499999999998</v>
      </c>
      <c r="AF1423" s="266">
        <v>1421</v>
      </c>
      <c r="AG1423" s="266">
        <v>-0.1087</v>
      </c>
      <c r="AH1423" s="266">
        <v>16.130400000000002</v>
      </c>
      <c r="AI1423" s="266">
        <v>0.12681999999999999</v>
      </c>
      <c r="AJ1423" s="266">
        <v>10.989000000000001</v>
      </c>
      <c r="AK1423" s="266">
        <v>12.065</v>
      </c>
      <c r="AL1423" s="266">
        <v>12.746</v>
      </c>
      <c r="AM1423" s="266">
        <v>13.124000000000001</v>
      </c>
      <c r="AN1423" s="266">
        <v>13.73</v>
      </c>
      <c r="AO1423" s="266">
        <v>14.157</v>
      </c>
      <c r="AP1423" s="266">
        <v>14.814</v>
      </c>
      <c r="AQ1423" s="266">
        <v>16.13</v>
      </c>
      <c r="AR1423" s="266">
        <v>17.577999999999999</v>
      </c>
      <c r="AS1423" s="266">
        <v>18.414000000000001</v>
      </c>
      <c r="AT1423" s="266">
        <v>19.004999999999999</v>
      </c>
      <c r="AU1423" s="266">
        <v>19.920000000000002</v>
      </c>
      <c r="AV1423" s="266">
        <v>20.54</v>
      </c>
      <c r="AW1423" s="266">
        <v>21.771000000000001</v>
      </c>
      <c r="AX1423" s="266">
        <v>24.076000000000001</v>
      </c>
      <c r="BA1423" s="372">
        <v>1421</v>
      </c>
      <c r="BB1423" s="372">
        <v>-0.33439999999999998</v>
      </c>
      <c r="BC1423" s="372">
        <v>15.831099999999999</v>
      </c>
      <c r="BD1423" s="372">
        <v>0.13774</v>
      </c>
      <c r="BE1423" s="372">
        <v>10.634</v>
      </c>
      <c r="BF1423" s="372">
        <v>11.676</v>
      </c>
      <c r="BG1423" s="372">
        <v>12.348000000000001</v>
      </c>
      <c r="BH1423" s="372">
        <v>12.725</v>
      </c>
      <c r="BI1423" s="372">
        <v>13.336</v>
      </c>
      <c r="BJ1423" s="372">
        <v>13.77</v>
      </c>
      <c r="BK1423" s="372">
        <v>14.446999999999999</v>
      </c>
      <c r="BL1423" s="372">
        <v>15.831</v>
      </c>
      <c r="BM1423" s="372">
        <v>17.398</v>
      </c>
      <c r="BN1423" s="372">
        <v>18.324999999999999</v>
      </c>
      <c r="BO1423" s="372">
        <v>18.989999999999998</v>
      </c>
      <c r="BP1423" s="372">
        <v>20.036999999999999</v>
      </c>
      <c r="BQ1423" s="372">
        <v>20.757999999999999</v>
      </c>
      <c r="BR1423" s="372">
        <v>22.218</v>
      </c>
      <c r="BS1423" s="372">
        <v>25.056999999999999</v>
      </c>
    </row>
    <row r="1424" spans="1:71" x14ac:dyDescent="0.2">
      <c r="A1424" s="265">
        <f t="shared" si="665"/>
        <v>15.986499999999999</v>
      </c>
      <c r="B1424" s="265">
        <f t="shared" si="666"/>
        <v>14.6355</v>
      </c>
      <c r="C1424" s="265">
        <f t="shared" si="643"/>
        <v>17.494500000000002</v>
      </c>
      <c r="D1424" s="265">
        <f t="shared" si="667"/>
        <v>1422</v>
      </c>
      <c r="E1424" s="373">
        <f t="shared" si="668"/>
        <v>46.718685831622174</v>
      </c>
      <c r="F1424" s="373">
        <f t="shared" si="669"/>
        <v>3.893223819301848</v>
      </c>
      <c r="G1424" s="373">
        <f t="shared" si="670"/>
        <v>55.718685831622174</v>
      </c>
      <c r="H1424" s="374">
        <f t="shared" si="671"/>
        <v>0.99929730897374291</v>
      </c>
      <c r="I1424" s="374">
        <f t="shared" si="644"/>
        <v>0.9867504366560832</v>
      </c>
      <c r="J1424" s="374">
        <f t="shared" si="645"/>
        <v>0.98768082605103724</v>
      </c>
      <c r="K1424" s="265" cm="1">
        <f t="array" ref="K1424">$G1424^gamma_drug4/($G1424^gamma_drug4+(AGE_50_drug4+9)^gamma_drug4)</f>
        <v>1</v>
      </c>
      <c r="L1424" s="264">
        <f t="shared" si="646"/>
        <v>1422</v>
      </c>
      <c r="M1424" s="264">
        <f t="shared" si="647"/>
        <v>-0.22165000000000001</v>
      </c>
      <c r="N1424" s="264">
        <f t="shared" si="648"/>
        <v>15.986499999999999</v>
      </c>
      <c r="O1424" s="264">
        <f t="shared" si="649"/>
        <v>0.1323</v>
      </c>
      <c r="P1424" s="264">
        <f t="shared" si="650"/>
        <v>10.814500000000001</v>
      </c>
      <c r="Q1424" s="264">
        <f t="shared" si="651"/>
        <v>11.874500000000001</v>
      </c>
      <c r="R1424" s="264">
        <f t="shared" si="652"/>
        <v>12.551500000000001</v>
      </c>
      <c r="S1424" s="264">
        <f t="shared" si="653"/>
        <v>12.929</v>
      </c>
      <c r="T1424" s="264">
        <f t="shared" si="654"/>
        <v>13.538</v>
      </c>
      <c r="U1424" s="264">
        <f t="shared" si="655"/>
        <v>13.968</v>
      </c>
      <c r="V1424" s="264">
        <f t="shared" si="656"/>
        <v>14.6355</v>
      </c>
      <c r="W1424" s="264">
        <f t="shared" si="657"/>
        <v>15.986499999999999</v>
      </c>
      <c r="X1424" s="264">
        <f t="shared" si="658"/>
        <v>17.494500000000002</v>
      </c>
      <c r="Y1424" s="264">
        <f t="shared" si="659"/>
        <v>18.376000000000001</v>
      </c>
      <c r="Z1424" s="264">
        <f t="shared" si="660"/>
        <v>19.005000000000003</v>
      </c>
      <c r="AA1424" s="264">
        <f t="shared" si="661"/>
        <v>19.986000000000001</v>
      </c>
      <c r="AB1424" s="264">
        <f t="shared" si="662"/>
        <v>20.657499999999999</v>
      </c>
      <c r="AC1424" s="264">
        <f t="shared" si="663"/>
        <v>22.003500000000003</v>
      </c>
      <c r="AD1424" s="264">
        <f t="shared" si="664"/>
        <v>24.576999999999998</v>
      </c>
      <c r="AF1424" s="266">
        <v>1422</v>
      </c>
      <c r="AG1424" s="266">
        <v>-0.10879999999999999</v>
      </c>
      <c r="AH1424" s="266">
        <v>16.135899999999999</v>
      </c>
      <c r="AI1424" s="266">
        <v>0.12684000000000001</v>
      </c>
      <c r="AJ1424" s="266">
        <v>10.992000000000001</v>
      </c>
      <c r="AK1424" s="266">
        <v>12.069000000000001</v>
      </c>
      <c r="AL1424" s="266">
        <v>12.75</v>
      </c>
      <c r="AM1424" s="266">
        <v>13.128</v>
      </c>
      <c r="AN1424" s="266">
        <v>13.734999999999999</v>
      </c>
      <c r="AO1424" s="266">
        <v>14.161</v>
      </c>
      <c r="AP1424" s="266">
        <v>14.819000000000001</v>
      </c>
      <c r="AQ1424" s="266">
        <v>16.135999999999999</v>
      </c>
      <c r="AR1424" s="266">
        <v>17.584</v>
      </c>
      <c r="AS1424" s="266">
        <v>18.420000000000002</v>
      </c>
      <c r="AT1424" s="266">
        <v>19.012</v>
      </c>
      <c r="AU1424" s="266">
        <v>19.927</v>
      </c>
      <c r="AV1424" s="266">
        <v>20.547999999999998</v>
      </c>
      <c r="AW1424" s="266">
        <v>21.779</v>
      </c>
      <c r="AX1424" s="266">
        <v>24.085999999999999</v>
      </c>
      <c r="BA1424" s="372">
        <v>1422</v>
      </c>
      <c r="BB1424" s="372">
        <v>-0.33450000000000002</v>
      </c>
      <c r="BC1424" s="372">
        <v>15.8371</v>
      </c>
      <c r="BD1424" s="372">
        <v>0.13775999999999999</v>
      </c>
      <c r="BE1424" s="372">
        <v>10.637</v>
      </c>
      <c r="BF1424" s="372">
        <v>11.68</v>
      </c>
      <c r="BG1424" s="372">
        <v>12.353</v>
      </c>
      <c r="BH1424" s="372">
        <v>12.73</v>
      </c>
      <c r="BI1424" s="372">
        <v>13.340999999999999</v>
      </c>
      <c r="BJ1424" s="372">
        <v>13.775</v>
      </c>
      <c r="BK1424" s="372">
        <v>14.452</v>
      </c>
      <c r="BL1424" s="372">
        <v>15.837</v>
      </c>
      <c r="BM1424" s="372">
        <v>17.405000000000001</v>
      </c>
      <c r="BN1424" s="372">
        <v>18.332000000000001</v>
      </c>
      <c r="BO1424" s="372">
        <v>18.998000000000001</v>
      </c>
      <c r="BP1424" s="372">
        <v>20.045000000000002</v>
      </c>
      <c r="BQ1424" s="372">
        <v>20.766999999999999</v>
      </c>
      <c r="BR1424" s="372">
        <v>22.228000000000002</v>
      </c>
      <c r="BS1424" s="372">
        <v>25.068000000000001</v>
      </c>
    </row>
    <row r="1425" spans="1:71" x14ac:dyDescent="0.2">
      <c r="A1425" s="265">
        <f t="shared" si="665"/>
        <v>15.991999999999999</v>
      </c>
      <c r="B1425" s="265">
        <f t="shared" si="666"/>
        <v>14.640499999999999</v>
      </c>
      <c r="C1425" s="265">
        <f t="shared" si="643"/>
        <v>17.500999999999998</v>
      </c>
      <c r="D1425" s="265">
        <f t="shared" si="667"/>
        <v>1423</v>
      </c>
      <c r="E1425" s="373">
        <f t="shared" si="668"/>
        <v>46.751540041067763</v>
      </c>
      <c r="F1425" s="373">
        <f t="shared" si="669"/>
        <v>3.8959616700889801</v>
      </c>
      <c r="G1425" s="373">
        <f t="shared" si="670"/>
        <v>55.751540041067763</v>
      </c>
      <c r="H1425" s="374">
        <f t="shared" si="671"/>
        <v>0.9992991072425994</v>
      </c>
      <c r="I1425" s="374">
        <f t="shared" si="644"/>
        <v>0.98677369087254418</v>
      </c>
      <c r="J1425" s="374">
        <f t="shared" si="645"/>
        <v>0.98769946018176813</v>
      </c>
      <c r="K1425" s="265" cm="1">
        <f t="array" ref="K1425">$G1425^gamma_drug4/($G1425^gamma_drug4+(AGE_50_drug4+9)^gamma_drug4)</f>
        <v>1</v>
      </c>
      <c r="L1425" s="264">
        <f t="shared" si="646"/>
        <v>1423</v>
      </c>
      <c r="M1425" s="264">
        <f t="shared" si="647"/>
        <v>-0.22170000000000001</v>
      </c>
      <c r="N1425" s="264">
        <f t="shared" si="648"/>
        <v>15.99225</v>
      </c>
      <c r="O1425" s="264">
        <f t="shared" si="649"/>
        <v>0.132325</v>
      </c>
      <c r="P1425" s="264">
        <f t="shared" si="650"/>
        <v>10.818000000000001</v>
      </c>
      <c r="Q1425" s="264">
        <f t="shared" si="651"/>
        <v>11.878</v>
      </c>
      <c r="R1425" s="264">
        <f t="shared" si="652"/>
        <v>12.555499999999999</v>
      </c>
      <c r="S1425" s="264">
        <f t="shared" si="653"/>
        <v>12.933</v>
      </c>
      <c r="T1425" s="264">
        <f t="shared" si="654"/>
        <v>13.542000000000002</v>
      </c>
      <c r="U1425" s="264">
        <f t="shared" si="655"/>
        <v>13.972999999999999</v>
      </c>
      <c r="V1425" s="264">
        <f t="shared" si="656"/>
        <v>14.640499999999999</v>
      </c>
      <c r="W1425" s="264">
        <f t="shared" si="657"/>
        <v>15.991999999999999</v>
      </c>
      <c r="X1425" s="264">
        <f t="shared" si="658"/>
        <v>17.500999999999998</v>
      </c>
      <c r="Y1425" s="264">
        <f t="shared" si="659"/>
        <v>18.383499999999998</v>
      </c>
      <c r="Z1425" s="264">
        <f t="shared" si="660"/>
        <v>19.012499999999999</v>
      </c>
      <c r="AA1425" s="264">
        <f t="shared" si="661"/>
        <v>19.994499999999999</v>
      </c>
      <c r="AB1425" s="264">
        <f t="shared" si="662"/>
        <v>20.666</v>
      </c>
      <c r="AC1425" s="264">
        <f t="shared" si="663"/>
        <v>22.012999999999998</v>
      </c>
      <c r="AD1425" s="264">
        <f t="shared" si="664"/>
        <v>24.588000000000001</v>
      </c>
      <c r="AF1425" s="266">
        <v>1423</v>
      </c>
      <c r="AG1425" s="266">
        <v>-0.1089</v>
      </c>
      <c r="AH1425" s="266">
        <v>16.141400000000001</v>
      </c>
      <c r="AI1425" s="266">
        <v>0.12686</v>
      </c>
      <c r="AJ1425" s="266">
        <v>10.996</v>
      </c>
      <c r="AK1425" s="266">
        <v>12.071999999999999</v>
      </c>
      <c r="AL1425" s="266">
        <v>12.754</v>
      </c>
      <c r="AM1425" s="266">
        <v>13.132</v>
      </c>
      <c r="AN1425" s="266">
        <v>13.739000000000001</v>
      </c>
      <c r="AO1425" s="266">
        <v>14.166</v>
      </c>
      <c r="AP1425" s="266">
        <v>14.824</v>
      </c>
      <c r="AQ1425" s="266">
        <v>16.140999999999998</v>
      </c>
      <c r="AR1425" s="266">
        <v>17.59</v>
      </c>
      <c r="AS1425" s="266">
        <v>18.427</v>
      </c>
      <c r="AT1425" s="266">
        <v>19.018999999999998</v>
      </c>
      <c r="AU1425" s="266">
        <v>19.934999999999999</v>
      </c>
      <c r="AV1425" s="266">
        <v>20.556000000000001</v>
      </c>
      <c r="AW1425" s="266">
        <v>21.788</v>
      </c>
      <c r="AX1425" s="266">
        <v>24.096</v>
      </c>
      <c r="BA1425" s="372">
        <v>1423</v>
      </c>
      <c r="BB1425" s="372">
        <v>-0.33450000000000002</v>
      </c>
      <c r="BC1425" s="372">
        <v>15.8431</v>
      </c>
      <c r="BD1425" s="372">
        <v>0.13779</v>
      </c>
      <c r="BE1425" s="372">
        <v>10.64</v>
      </c>
      <c r="BF1425" s="372">
        <v>11.683999999999999</v>
      </c>
      <c r="BG1425" s="372">
        <v>12.356999999999999</v>
      </c>
      <c r="BH1425" s="372">
        <v>12.734</v>
      </c>
      <c r="BI1425" s="372">
        <v>13.345000000000001</v>
      </c>
      <c r="BJ1425" s="372">
        <v>13.78</v>
      </c>
      <c r="BK1425" s="372">
        <v>14.457000000000001</v>
      </c>
      <c r="BL1425" s="372">
        <v>15.843</v>
      </c>
      <c r="BM1425" s="372">
        <v>17.411999999999999</v>
      </c>
      <c r="BN1425" s="372">
        <v>18.34</v>
      </c>
      <c r="BO1425" s="372">
        <v>19.006</v>
      </c>
      <c r="BP1425" s="372">
        <v>20.053999999999998</v>
      </c>
      <c r="BQ1425" s="372">
        <v>20.776</v>
      </c>
      <c r="BR1425" s="372">
        <v>22.238</v>
      </c>
      <c r="BS1425" s="372">
        <v>25.08</v>
      </c>
    </row>
    <row r="1426" spans="1:71" x14ac:dyDescent="0.2">
      <c r="A1426" s="265">
        <f t="shared" si="665"/>
        <v>15.997999999999999</v>
      </c>
      <c r="B1426" s="265">
        <f t="shared" si="666"/>
        <v>14.645499999999998</v>
      </c>
      <c r="C1426" s="265">
        <f t="shared" si="643"/>
        <v>17.508000000000003</v>
      </c>
      <c r="D1426" s="265">
        <f t="shared" si="667"/>
        <v>1424</v>
      </c>
      <c r="E1426" s="373">
        <f t="shared" si="668"/>
        <v>46.784394250513344</v>
      </c>
      <c r="F1426" s="373">
        <f t="shared" si="669"/>
        <v>3.8986995208761122</v>
      </c>
      <c r="G1426" s="373">
        <f t="shared" si="670"/>
        <v>55.784394250513344</v>
      </c>
      <c r="H1426" s="374">
        <f t="shared" si="671"/>
        <v>0.99930089985735271</v>
      </c>
      <c r="I1426" s="374">
        <f t="shared" si="644"/>
        <v>0.98679689115775071</v>
      </c>
      <c r="J1426" s="374">
        <f t="shared" si="645"/>
        <v>0.9877180555235715</v>
      </c>
      <c r="K1426" s="265" cm="1">
        <f t="array" ref="K1426">$G1426^gamma_drug4/($G1426^gamma_drug4+(AGE_50_drug4+9)^gamma_drug4)</f>
        <v>1</v>
      </c>
      <c r="L1426" s="264">
        <f t="shared" si="646"/>
        <v>1424</v>
      </c>
      <c r="M1426" s="264">
        <f t="shared" si="647"/>
        <v>-0.22175</v>
      </c>
      <c r="N1426" s="264">
        <f t="shared" si="648"/>
        <v>15.9979</v>
      </c>
      <c r="O1426" s="264">
        <f t="shared" si="649"/>
        <v>0.13235</v>
      </c>
      <c r="P1426" s="264">
        <f t="shared" si="650"/>
        <v>10.821000000000002</v>
      </c>
      <c r="Q1426" s="264">
        <f t="shared" si="651"/>
        <v>11.882000000000001</v>
      </c>
      <c r="R1426" s="264">
        <f t="shared" si="652"/>
        <v>12.5595</v>
      </c>
      <c r="S1426" s="264">
        <f t="shared" si="653"/>
        <v>12.936999999999999</v>
      </c>
      <c r="T1426" s="264">
        <f t="shared" si="654"/>
        <v>13.5465</v>
      </c>
      <c r="U1426" s="264">
        <f t="shared" si="655"/>
        <v>13.977499999999999</v>
      </c>
      <c r="V1426" s="264">
        <f t="shared" si="656"/>
        <v>14.645499999999998</v>
      </c>
      <c r="W1426" s="264">
        <f t="shared" si="657"/>
        <v>15.997999999999999</v>
      </c>
      <c r="X1426" s="264">
        <f t="shared" si="658"/>
        <v>17.508000000000003</v>
      </c>
      <c r="Y1426" s="264">
        <f t="shared" si="659"/>
        <v>18.390500000000003</v>
      </c>
      <c r="Z1426" s="264">
        <f t="shared" si="660"/>
        <v>19.02</v>
      </c>
      <c r="AA1426" s="264">
        <f t="shared" si="661"/>
        <v>20.002499999999998</v>
      </c>
      <c r="AB1426" s="264">
        <f t="shared" si="662"/>
        <v>20.673999999999999</v>
      </c>
      <c r="AC1426" s="264">
        <f t="shared" si="663"/>
        <v>22.021999999999998</v>
      </c>
      <c r="AD1426" s="264">
        <f t="shared" si="664"/>
        <v>24.598500000000001</v>
      </c>
      <c r="AF1426" s="266">
        <v>1424</v>
      </c>
      <c r="AG1426" s="266">
        <v>-0.109</v>
      </c>
      <c r="AH1426" s="266">
        <v>16.146799999999999</v>
      </c>
      <c r="AI1426" s="266">
        <v>0.12687999999999999</v>
      </c>
      <c r="AJ1426" s="266">
        <v>10.999000000000001</v>
      </c>
      <c r="AK1426" s="266">
        <v>12.076000000000001</v>
      </c>
      <c r="AL1426" s="266">
        <v>12.757999999999999</v>
      </c>
      <c r="AM1426" s="266">
        <v>13.135999999999999</v>
      </c>
      <c r="AN1426" s="266">
        <v>13.743</v>
      </c>
      <c r="AO1426" s="266">
        <v>14.17</v>
      </c>
      <c r="AP1426" s="266">
        <v>14.827999999999999</v>
      </c>
      <c r="AQ1426" s="266">
        <v>16.146999999999998</v>
      </c>
      <c r="AR1426" s="266">
        <v>17.597000000000001</v>
      </c>
      <c r="AS1426" s="266">
        <v>18.434000000000001</v>
      </c>
      <c r="AT1426" s="266">
        <v>19.026</v>
      </c>
      <c r="AU1426" s="266">
        <v>19.942</v>
      </c>
      <c r="AV1426" s="266">
        <v>20.562999999999999</v>
      </c>
      <c r="AW1426" s="266">
        <v>21.795999999999999</v>
      </c>
      <c r="AX1426" s="266">
        <v>24.105</v>
      </c>
      <c r="BA1426" s="372">
        <v>1424</v>
      </c>
      <c r="BB1426" s="372">
        <v>-0.33450000000000002</v>
      </c>
      <c r="BC1426" s="372">
        <v>15.849</v>
      </c>
      <c r="BD1426" s="372">
        <v>0.13782</v>
      </c>
      <c r="BE1426" s="372">
        <v>10.643000000000001</v>
      </c>
      <c r="BF1426" s="372">
        <v>11.688000000000001</v>
      </c>
      <c r="BG1426" s="372">
        <v>12.361000000000001</v>
      </c>
      <c r="BH1426" s="372">
        <v>12.738</v>
      </c>
      <c r="BI1426" s="372">
        <v>13.35</v>
      </c>
      <c r="BJ1426" s="372">
        <v>13.785</v>
      </c>
      <c r="BK1426" s="372">
        <v>14.462999999999999</v>
      </c>
      <c r="BL1426" s="372">
        <v>15.849</v>
      </c>
      <c r="BM1426" s="372">
        <v>17.419</v>
      </c>
      <c r="BN1426" s="372">
        <v>18.347000000000001</v>
      </c>
      <c r="BO1426" s="372">
        <v>19.013999999999999</v>
      </c>
      <c r="BP1426" s="372">
        <v>20.062999999999999</v>
      </c>
      <c r="BQ1426" s="372">
        <v>20.785</v>
      </c>
      <c r="BR1426" s="372">
        <v>22.248000000000001</v>
      </c>
      <c r="BS1426" s="372">
        <v>25.091999999999999</v>
      </c>
    </row>
    <row r="1427" spans="1:71" x14ac:dyDescent="0.2">
      <c r="A1427" s="265">
        <f t="shared" si="665"/>
        <v>16.003500000000003</v>
      </c>
      <c r="B1427" s="265">
        <f t="shared" si="666"/>
        <v>14.650500000000001</v>
      </c>
      <c r="C1427" s="265">
        <f t="shared" si="643"/>
        <v>17.514499999999998</v>
      </c>
      <c r="D1427" s="265">
        <f t="shared" si="667"/>
        <v>1425</v>
      </c>
      <c r="E1427" s="373">
        <f t="shared" si="668"/>
        <v>46.817248459958932</v>
      </c>
      <c r="F1427" s="373">
        <f t="shared" si="669"/>
        <v>3.9014373716632442</v>
      </c>
      <c r="G1427" s="373">
        <f t="shared" si="670"/>
        <v>55.817248459958932</v>
      </c>
      <c r="H1427" s="374">
        <f t="shared" si="671"/>
        <v>0.99930268683907852</v>
      </c>
      <c r="I1427" s="374">
        <f t="shared" si="644"/>
        <v>0.98682003766652249</v>
      </c>
      <c r="J1427" s="374">
        <f t="shared" si="645"/>
        <v>0.98773661217890718</v>
      </c>
      <c r="K1427" s="265" cm="1">
        <f t="array" ref="K1427">$G1427^gamma_drug4/($G1427^gamma_drug4+(AGE_50_drug4+9)^gamma_drug4)</f>
        <v>1</v>
      </c>
      <c r="L1427" s="264">
        <f t="shared" si="646"/>
        <v>1425</v>
      </c>
      <c r="M1427" s="264">
        <f t="shared" si="647"/>
        <v>-0.22184999999999999</v>
      </c>
      <c r="N1427" s="264">
        <f t="shared" si="648"/>
        <v>16.00365</v>
      </c>
      <c r="O1427" s="264">
        <f t="shared" si="649"/>
        <v>0.13237500000000002</v>
      </c>
      <c r="P1427" s="264">
        <f t="shared" si="650"/>
        <v>10.8245</v>
      </c>
      <c r="Q1427" s="264">
        <f t="shared" si="651"/>
        <v>11.8855</v>
      </c>
      <c r="R1427" s="264">
        <f t="shared" si="652"/>
        <v>12.563500000000001</v>
      </c>
      <c r="S1427" s="264">
        <f t="shared" si="653"/>
        <v>12.941000000000001</v>
      </c>
      <c r="T1427" s="264">
        <f t="shared" si="654"/>
        <v>13.550999999999998</v>
      </c>
      <c r="U1427" s="264">
        <f t="shared" si="655"/>
        <v>13.9825</v>
      </c>
      <c r="V1427" s="264">
        <f t="shared" si="656"/>
        <v>14.650500000000001</v>
      </c>
      <c r="W1427" s="264">
        <f t="shared" si="657"/>
        <v>16.003500000000003</v>
      </c>
      <c r="X1427" s="264">
        <f t="shared" si="658"/>
        <v>17.514499999999998</v>
      </c>
      <c r="Y1427" s="264">
        <f t="shared" si="659"/>
        <v>18.397500000000001</v>
      </c>
      <c r="Z1427" s="264">
        <f t="shared" si="660"/>
        <v>19.0275</v>
      </c>
      <c r="AA1427" s="264">
        <f t="shared" si="661"/>
        <v>20.0105</v>
      </c>
      <c r="AB1427" s="264">
        <f t="shared" si="662"/>
        <v>20.683</v>
      </c>
      <c r="AC1427" s="264">
        <f t="shared" si="663"/>
        <v>22.031500000000001</v>
      </c>
      <c r="AD1427" s="264">
        <f t="shared" si="664"/>
        <v>24.61</v>
      </c>
      <c r="AF1427" s="266">
        <v>1425</v>
      </c>
      <c r="AG1427" s="266">
        <v>-0.1091</v>
      </c>
      <c r="AH1427" s="266">
        <v>16.1523</v>
      </c>
      <c r="AI1427" s="266">
        <v>0.12690000000000001</v>
      </c>
      <c r="AJ1427" s="266">
        <v>11.002000000000001</v>
      </c>
      <c r="AK1427" s="266">
        <v>12.079000000000001</v>
      </c>
      <c r="AL1427" s="266">
        <v>12.762</v>
      </c>
      <c r="AM1427" s="266">
        <v>13.14</v>
      </c>
      <c r="AN1427" s="266">
        <v>13.747999999999999</v>
      </c>
      <c r="AO1427" s="266">
        <v>14.175000000000001</v>
      </c>
      <c r="AP1427" s="266">
        <v>14.833</v>
      </c>
      <c r="AQ1427" s="266">
        <v>16.152000000000001</v>
      </c>
      <c r="AR1427" s="266">
        <v>17.603000000000002</v>
      </c>
      <c r="AS1427" s="266">
        <v>18.440000000000001</v>
      </c>
      <c r="AT1427" s="266">
        <v>19.033000000000001</v>
      </c>
      <c r="AU1427" s="266">
        <v>19.95</v>
      </c>
      <c r="AV1427" s="266">
        <v>20.571000000000002</v>
      </c>
      <c r="AW1427" s="266">
        <v>21.805</v>
      </c>
      <c r="AX1427" s="266">
        <v>24.114999999999998</v>
      </c>
      <c r="BA1427" s="372">
        <v>1425</v>
      </c>
      <c r="BB1427" s="372">
        <v>-0.33460000000000001</v>
      </c>
      <c r="BC1427" s="372">
        <v>15.855</v>
      </c>
      <c r="BD1427" s="372">
        <v>0.13785</v>
      </c>
      <c r="BE1427" s="372">
        <v>10.647</v>
      </c>
      <c r="BF1427" s="372">
        <v>11.692</v>
      </c>
      <c r="BG1427" s="372">
        <v>12.365</v>
      </c>
      <c r="BH1427" s="372">
        <v>12.742000000000001</v>
      </c>
      <c r="BI1427" s="372">
        <v>13.353999999999999</v>
      </c>
      <c r="BJ1427" s="372">
        <v>13.79</v>
      </c>
      <c r="BK1427" s="372">
        <v>14.468</v>
      </c>
      <c r="BL1427" s="372">
        <v>15.855</v>
      </c>
      <c r="BM1427" s="372">
        <v>17.425999999999998</v>
      </c>
      <c r="BN1427" s="372">
        <v>18.355</v>
      </c>
      <c r="BO1427" s="372">
        <v>19.021999999999998</v>
      </c>
      <c r="BP1427" s="372">
        <v>20.071000000000002</v>
      </c>
      <c r="BQ1427" s="372">
        <v>20.795000000000002</v>
      </c>
      <c r="BR1427" s="372">
        <v>22.257999999999999</v>
      </c>
      <c r="BS1427" s="372">
        <v>25.105</v>
      </c>
    </row>
    <row r="1428" spans="1:71" x14ac:dyDescent="0.2">
      <c r="A1428" s="265">
        <f t="shared" si="665"/>
        <v>16.009500000000003</v>
      </c>
      <c r="B1428" s="265">
        <f t="shared" si="666"/>
        <v>14.6555</v>
      </c>
      <c r="C1428" s="265">
        <f t="shared" si="643"/>
        <v>17.521000000000001</v>
      </c>
      <c r="D1428" s="265">
        <f t="shared" si="667"/>
        <v>1426</v>
      </c>
      <c r="E1428" s="373">
        <f t="shared" si="668"/>
        <v>46.850102669404521</v>
      </c>
      <c r="F1428" s="373">
        <f t="shared" si="669"/>
        <v>3.9041752224503763</v>
      </c>
      <c r="G1428" s="373">
        <f t="shared" si="670"/>
        <v>55.850102669404521</v>
      </c>
      <c r="H1428" s="374">
        <f t="shared" si="671"/>
        <v>0.99930446820876129</v>
      </c>
      <c r="I1428" s="374">
        <f t="shared" si="644"/>
        <v>0.98684313055315165</v>
      </c>
      <c r="J1428" s="374">
        <f t="shared" si="645"/>
        <v>0.98775513024990846</v>
      </c>
      <c r="K1428" s="265" cm="1">
        <f t="array" ref="K1428">$G1428^gamma_drug4/($G1428^gamma_drug4+(AGE_50_drug4+9)^gamma_drug4)</f>
        <v>1</v>
      </c>
      <c r="L1428" s="264">
        <f t="shared" si="646"/>
        <v>1426</v>
      </c>
      <c r="M1428" s="264">
        <f t="shared" si="647"/>
        <v>-0.22190000000000001</v>
      </c>
      <c r="N1428" s="264">
        <f t="shared" si="648"/>
        <v>16.009399999999999</v>
      </c>
      <c r="O1428" s="264">
        <f t="shared" si="649"/>
        <v>0.13240000000000002</v>
      </c>
      <c r="P1428" s="264">
        <f t="shared" si="650"/>
        <v>10.827500000000001</v>
      </c>
      <c r="Q1428" s="264">
        <f t="shared" si="651"/>
        <v>11.888999999999999</v>
      </c>
      <c r="R1428" s="264">
        <f t="shared" si="652"/>
        <v>12.567499999999999</v>
      </c>
      <c r="S1428" s="264">
        <f t="shared" si="653"/>
        <v>12.945499999999999</v>
      </c>
      <c r="T1428" s="264">
        <f t="shared" si="654"/>
        <v>13.5555</v>
      </c>
      <c r="U1428" s="264">
        <f t="shared" si="655"/>
        <v>13.987</v>
      </c>
      <c r="V1428" s="264">
        <f t="shared" si="656"/>
        <v>14.6555</v>
      </c>
      <c r="W1428" s="264">
        <f t="shared" si="657"/>
        <v>16.009500000000003</v>
      </c>
      <c r="X1428" s="264">
        <f t="shared" si="658"/>
        <v>17.521000000000001</v>
      </c>
      <c r="Y1428" s="264">
        <f t="shared" si="659"/>
        <v>18.404499999999999</v>
      </c>
      <c r="Z1428" s="264">
        <f t="shared" si="660"/>
        <v>19.035</v>
      </c>
      <c r="AA1428" s="264">
        <f t="shared" si="661"/>
        <v>20.0185</v>
      </c>
      <c r="AB1428" s="264">
        <f t="shared" si="662"/>
        <v>20.691499999999998</v>
      </c>
      <c r="AC1428" s="264">
        <f t="shared" si="663"/>
        <v>22.040500000000002</v>
      </c>
      <c r="AD1428" s="264">
        <f t="shared" si="664"/>
        <v>24.621000000000002</v>
      </c>
      <c r="AF1428" s="266">
        <v>1426</v>
      </c>
      <c r="AG1428" s="266">
        <v>-0.10920000000000001</v>
      </c>
      <c r="AH1428" s="266">
        <v>16.157800000000002</v>
      </c>
      <c r="AI1428" s="266">
        <v>0.12692000000000001</v>
      </c>
      <c r="AJ1428" s="266">
        <v>11.005000000000001</v>
      </c>
      <c r="AK1428" s="266">
        <v>12.083</v>
      </c>
      <c r="AL1428" s="266">
        <v>12.766</v>
      </c>
      <c r="AM1428" s="266">
        <v>13.144</v>
      </c>
      <c r="AN1428" s="266">
        <v>13.752000000000001</v>
      </c>
      <c r="AO1428" s="266">
        <v>14.179</v>
      </c>
      <c r="AP1428" s="266">
        <v>14.837999999999999</v>
      </c>
      <c r="AQ1428" s="266">
        <v>16.158000000000001</v>
      </c>
      <c r="AR1428" s="266">
        <v>17.609000000000002</v>
      </c>
      <c r="AS1428" s="266">
        <v>18.446999999999999</v>
      </c>
      <c r="AT1428" s="266">
        <v>19.04</v>
      </c>
      <c r="AU1428" s="266">
        <v>19.957000000000001</v>
      </c>
      <c r="AV1428" s="266">
        <v>20.579000000000001</v>
      </c>
      <c r="AW1428" s="266">
        <v>21.812999999999999</v>
      </c>
      <c r="AX1428" s="266">
        <v>24.125</v>
      </c>
      <c r="BA1428" s="372">
        <v>1426</v>
      </c>
      <c r="BB1428" s="372">
        <v>-0.33460000000000001</v>
      </c>
      <c r="BC1428" s="372">
        <v>15.861000000000001</v>
      </c>
      <c r="BD1428" s="372">
        <v>0.13788</v>
      </c>
      <c r="BE1428" s="372">
        <v>10.65</v>
      </c>
      <c r="BF1428" s="372">
        <v>11.695</v>
      </c>
      <c r="BG1428" s="372">
        <v>12.369</v>
      </c>
      <c r="BH1428" s="372">
        <v>12.747</v>
      </c>
      <c r="BI1428" s="372">
        <v>13.359</v>
      </c>
      <c r="BJ1428" s="372">
        <v>13.795</v>
      </c>
      <c r="BK1428" s="372">
        <v>14.473000000000001</v>
      </c>
      <c r="BL1428" s="372">
        <v>15.861000000000001</v>
      </c>
      <c r="BM1428" s="372">
        <v>17.433</v>
      </c>
      <c r="BN1428" s="372">
        <v>18.361999999999998</v>
      </c>
      <c r="BO1428" s="372">
        <v>19.03</v>
      </c>
      <c r="BP1428" s="372">
        <v>20.079999999999998</v>
      </c>
      <c r="BQ1428" s="372">
        <v>20.803999999999998</v>
      </c>
      <c r="BR1428" s="372">
        <v>22.268000000000001</v>
      </c>
      <c r="BS1428" s="372">
        <v>25.117000000000001</v>
      </c>
    </row>
    <row r="1429" spans="1:71" x14ac:dyDescent="0.2">
      <c r="A1429" s="265">
        <f t="shared" si="665"/>
        <v>16.015000000000001</v>
      </c>
      <c r="B1429" s="265">
        <f t="shared" si="666"/>
        <v>14.660499999999999</v>
      </c>
      <c r="C1429" s="265">
        <f t="shared" si="643"/>
        <v>17.527000000000001</v>
      </c>
      <c r="D1429" s="265">
        <f t="shared" si="667"/>
        <v>1427</v>
      </c>
      <c r="E1429" s="373">
        <f t="shared" si="668"/>
        <v>46.882956878850102</v>
      </c>
      <c r="F1429" s="373">
        <f t="shared" si="669"/>
        <v>3.9069130732375084</v>
      </c>
      <c r="G1429" s="373">
        <f t="shared" si="670"/>
        <v>55.882956878850102</v>
      </c>
      <c r="H1429" s="374">
        <f t="shared" si="671"/>
        <v>0.9993062439872954</v>
      </c>
      <c r="I1429" s="374">
        <f t="shared" si="644"/>
        <v>0.98686616997140508</v>
      </c>
      <c r="J1429" s="374">
        <f t="shared" si="645"/>
        <v>0.98777360983838236</v>
      </c>
      <c r="K1429" s="265" cm="1">
        <f t="array" ref="K1429">$G1429^gamma_drug4/($G1429^gamma_drug4+(AGE_50_drug4+9)^gamma_drug4)</f>
        <v>1</v>
      </c>
      <c r="L1429" s="264">
        <f t="shared" si="646"/>
        <v>1427</v>
      </c>
      <c r="M1429" s="264">
        <f t="shared" si="647"/>
        <v>-0.222</v>
      </c>
      <c r="N1429" s="264">
        <f t="shared" si="648"/>
        <v>16.015049999999999</v>
      </c>
      <c r="O1429" s="264">
        <f t="shared" si="649"/>
        <v>0.132415</v>
      </c>
      <c r="P1429" s="264">
        <f t="shared" si="650"/>
        <v>10.831</v>
      </c>
      <c r="Q1429" s="264">
        <f t="shared" si="651"/>
        <v>11.893000000000001</v>
      </c>
      <c r="R1429" s="264">
        <f t="shared" si="652"/>
        <v>12.5715</v>
      </c>
      <c r="S1429" s="264">
        <f t="shared" si="653"/>
        <v>12.9495</v>
      </c>
      <c r="T1429" s="264">
        <f t="shared" si="654"/>
        <v>13.56</v>
      </c>
      <c r="U1429" s="264">
        <f t="shared" si="655"/>
        <v>13.991499999999998</v>
      </c>
      <c r="V1429" s="264">
        <f t="shared" si="656"/>
        <v>14.660499999999999</v>
      </c>
      <c r="W1429" s="264">
        <f t="shared" si="657"/>
        <v>16.015000000000001</v>
      </c>
      <c r="X1429" s="264">
        <f t="shared" si="658"/>
        <v>17.527000000000001</v>
      </c>
      <c r="Y1429" s="264">
        <f t="shared" si="659"/>
        <v>18.411000000000001</v>
      </c>
      <c r="Z1429" s="264">
        <f t="shared" si="660"/>
        <v>19.041499999999999</v>
      </c>
      <c r="AA1429" s="264">
        <f t="shared" si="661"/>
        <v>20.026</v>
      </c>
      <c r="AB1429" s="264">
        <f t="shared" si="662"/>
        <v>20.6995</v>
      </c>
      <c r="AC1429" s="264">
        <f t="shared" si="663"/>
        <v>22.049500000000002</v>
      </c>
      <c r="AD1429" s="264">
        <f t="shared" si="664"/>
        <v>24.631500000000003</v>
      </c>
      <c r="AF1429" s="266">
        <v>1427</v>
      </c>
      <c r="AG1429" s="266">
        <v>-0.10929999999999999</v>
      </c>
      <c r="AH1429" s="266">
        <v>16.1632</v>
      </c>
      <c r="AI1429" s="266">
        <v>0.12692999999999999</v>
      </c>
      <c r="AJ1429" s="266">
        <v>11.009</v>
      </c>
      <c r="AK1429" s="266">
        <v>12.087</v>
      </c>
      <c r="AL1429" s="266">
        <v>12.77</v>
      </c>
      <c r="AM1429" s="266">
        <v>13.148</v>
      </c>
      <c r="AN1429" s="266">
        <v>13.756</v>
      </c>
      <c r="AO1429" s="266">
        <v>14.183999999999999</v>
      </c>
      <c r="AP1429" s="266">
        <v>14.843</v>
      </c>
      <c r="AQ1429" s="266">
        <v>16.163</v>
      </c>
      <c r="AR1429" s="266">
        <v>17.614999999999998</v>
      </c>
      <c r="AS1429" s="266">
        <v>18.452999999999999</v>
      </c>
      <c r="AT1429" s="266">
        <v>19.045999999999999</v>
      </c>
      <c r="AU1429" s="266">
        <v>19.963999999999999</v>
      </c>
      <c r="AV1429" s="266">
        <v>20.587</v>
      </c>
      <c r="AW1429" s="266">
        <v>21.821000000000002</v>
      </c>
      <c r="AX1429" s="266">
        <v>24.134</v>
      </c>
      <c r="BA1429" s="372">
        <v>1427</v>
      </c>
      <c r="BB1429" s="372">
        <v>-0.3347</v>
      </c>
      <c r="BC1429" s="372">
        <v>15.866899999999999</v>
      </c>
      <c r="BD1429" s="372">
        <v>0.13789999999999999</v>
      </c>
      <c r="BE1429" s="372">
        <v>10.653</v>
      </c>
      <c r="BF1429" s="372">
        <v>11.699</v>
      </c>
      <c r="BG1429" s="372">
        <v>12.372999999999999</v>
      </c>
      <c r="BH1429" s="372">
        <v>12.750999999999999</v>
      </c>
      <c r="BI1429" s="372">
        <v>13.364000000000001</v>
      </c>
      <c r="BJ1429" s="372">
        <v>13.798999999999999</v>
      </c>
      <c r="BK1429" s="372">
        <v>14.478</v>
      </c>
      <c r="BL1429" s="372">
        <v>15.867000000000001</v>
      </c>
      <c r="BM1429" s="372">
        <v>17.439</v>
      </c>
      <c r="BN1429" s="372">
        <v>18.369</v>
      </c>
      <c r="BO1429" s="372">
        <v>19.036999999999999</v>
      </c>
      <c r="BP1429" s="372">
        <v>20.088000000000001</v>
      </c>
      <c r="BQ1429" s="372">
        <v>20.812000000000001</v>
      </c>
      <c r="BR1429" s="372">
        <v>22.277999999999999</v>
      </c>
      <c r="BS1429" s="372">
        <v>25.129000000000001</v>
      </c>
    </row>
    <row r="1430" spans="1:71" x14ac:dyDescent="0.2">
      <c r="A1430" s="265">
        <f t="shared" si="665"/>
        <v>16.021000000000001</v>
      </c>
      <c r="B1430" s="265">
        <f t="shared" si="666"/>
        <v>14.665500000000002</v>
      </c>
      <c r="C1430" s="265">
        <f t="shared" si="643"/>
        <v>17.5335</v>
      </c>
      <c r="D1430" s="265">
        <f t="shared" si="667"/>
        <v>1428</v>
      </c>
      <c r="E1430" s="373">
        <f t="shared" si="668"/>
        <v>46.91581108829569</v>
      </c>
      <c r="F1430" s="373">
        <f t="shared" si="669"/>
        <v>3.9096509240246409</v>
      </c>
      <c r="G1430" s="373">
        <f t="shared" si="670"/>
        <v>55.91581108829569</v>
      </c>
      <c r="H1430" s="374">
        <f t="shared" si="671"/>
        <v>0.99930801419548532</v>
      </c>
      <c r="I1430" s="374">
        <f t="shared" si="644"/>
        <v>0.98688915607452654</v>
      </c>
      <c r="J1430" s="374">
        <f t="shared" si="645"/>
        <v>0.98779205104581191</v>
      </c>
      <c r="K1430" s="265" cm="1">
        <f t="array" ref="K1430">$G1430^gamma_drug4/($G1430^gamma_drug4+(AGE_50_drug4+9)^gamma_drug4)</f>
        <v>1</v>
      </c>
      <c r="L1430" s="264">
        <f t="shared" si="646"/>
        <v>1428</v>
      </c>
      <c r="M1430" s="264">
        <f t="shared" si="647"/>
        <v>-0.22205</v>
      </c>
      <c r="N1430" s="264">
        <f t="shared" si="648"/>
        <v>16.020800000000001</v>
      </c>
      <c r="O1430" s="264">
        <f t="shared" si="649"/>
        <v>0.13244</v>
      </c>
      <c r="P1430" s="264">
        <f t="shared" si="650"/>
        <v>10.834</v>
      </c>
      <c r="Q1430" s="264">
        <f t="shared" si="651"/>
        <v>11.8965</v>
      </c>
      <c r="R1430" s="264">
        <f t="shared" si="652"/>
        <v>12.5755</v>
      </c>
      <c r="S1430" s="264">
        <f t="shared" si="653"/>
        <v>12.954000000000001</v>
      </c>
      <c r="T1430" s="264">
        <f t="shared" si="654"/>
        <v>13.564499999999999</v>
      </c>
      <c r="U1430" s="264">
        <f t="shared" si="655"/>
        <v>13.996500000000001</v>
      </c>
      <c r="V1430" s="264">
        <f t="shared" si="656"/>
        <v>14.665500000000002</v>
      </c>
      <c r="W1430" s="264">
        <f t="shared" si="657"/>
        <v>16.021000000000001</v>
      </c>
      <c r="X1430" s="264">
        <f t="shared" si="658"/>
        <v>17.5335</v>
      </c>
      <c r="Y1430" s="264">
        <f t="shared" si="659"/>
        <v>18.418500000000002</v>
      </c>
      <c r="Z1430" s="264">
        <f t="shared" si="660"/>
        <v>19.048999999999999</v>
      </c>
      <c r="AA1430" s="264">
        <f t="shared" si="661"/>
        <v>20.034500000000001</v>
      </c>
      <c r="AB1430" s="264">
        <f t="shared" si="662"/>
        <v>20.707999999999998</v>
      </c>
      <c r="AC1430" s="264">
        <f t="shared" si="663"/>
        <v>22.058999999999997</v>
      </c>
      <c r="AD1430" s="264">
        <f t="shared" si="664"/>
        <v>24.642499999999998</v>
      </c>
      <c r="AF1430" s="266">
        <v>1428</v>
      </c>
      <c r="AG1430" s="266">
        <v>-0.1094</v>
      </c>
      <c r="AH1430" s="266">
        <v>16.168700000000001</v>
      </c>
      <c r="AI1430" s="266">
        <v>0.12695000000000001</v>
      </c>
      <c r="AJ1430" s="266">
        <v>11.012</v>
      </c>
      <c r="AK1430" s="266">
        <v>12.09</v>
      </c>
      <c r="AL1430" s="266">
        <v>12.773999999999999</v>
      </c>
      <c r="AM1430" s="266">
        <v>13.153</v>
      </c>
      <c r="AN1430" s="266">
        <v>13.760999999999999</v>
      </c>
      <c r="AO1430" s="266">
        <v>14.189</v>
      </c>
      <c r="AP1430" s="266">
        <v>14.848000000000001</v>
      </c>
      <c r="AQ1430" s="266">
        <v>16.169</v>
      </c>
      <c r="AR1430" s="266">
        <v>17.620999999999999</v>
      </c>
      <c r="AS1430" s="266">
        <v>18.46</v>
      </c>
      <c r="AT1430" s="266">
        <v>19.053000000000001</v>
      </c>
      <c r="AU1430" s="266">
        <v>19.972000000000001</v>
      </c>
      <c r="AV1430" s="266">
        <v>20.594000000000001</v>
      </c>
      <c r="AW1430" s="266">
        <v>21.83</v>
      </c>
      <c r="AX1430" s="266">
        <v>24.143999999999998</v>
      </c>
      <c r="BA1430" s="372">
        <v>1428</v>
      </c>
      <c r="BB1430" s="372">
        <v>-0.3347</v>
      </c>
      <c r="BC1430" s="372">
        <v>15.8729</v>
      </c>
      <c r="BD1430" s="372">
        <v>0.13793</v>
      </c>
      <c r="BE1430" s="372">
        <v>10.656000000000001</v>
      </c>
      <c r="BF1430" s="372">
        <v>11.702999999999999</v>
      </c>
      <c r="BG1430" s="372">
        <v>12.377000000000001</v>
      </c>
      <c r="BH1430" s="372">
        <v>12.755000000000001</v>
      </c>
      <c r="BI1430" s="372">
        <v>13.368</v>
      </c>
      <c r="BJ1430" s="372">
        <v>13.804</v>
      </c>
      <c r="BK1430" s="372">
        <v>14.483000000000001</v>
      </c>
      <c r="BL1430" s="372">
        <v>15.872999999999999</v>
      </c>
      <c r="BM1430" s="372">
        <v>17.446000000000002</v>
      </c>
      <c r="BN1430" s="372">
        <v>18.376999999999999</v>
      </c>
      <c r="BO1430" s="372">
        <v>19.045000000000002</v>
      </c>
      <c r="BP1430" s="372">
        <v>20.097000000000001</v>
      </c>
      <c r="BQ1430" s="372">
        <v>20.821999999999999</v>
      </c>
      <c r="BR1430" s="372">
        <v>22.288</v>
      </c>
      <c r="BS1430" s="372">
        <v>25.140999999999998</v>
      </c>
    </row>
    <row r="1431" spans="1:71" x14ac:dyDescent="0.2">
      <c r="A1431" s="265">
        <f t="shared" si="665"/>
        <v>16.026499999999999</v>
      </c>
      <c r="B1431" s="265">
        <f t="shared" si="666"/>
        <v>14.670999999999999</v>
      </c>
      <c r="C1431" s="265">
        <f t="shared" si="643"/>
        <v>17.540500000000002</v>
      </c>
      <c r="D1431" s="265">
        <f t="shared" si="667"/>
        <v>1429</v>
      </c>
      <c r="E1431" s="373">
        <f t="shared" si="668"/>
        <v>46.948665297741272</v>
      </c>
      <c r="F1431" s="373">
        <f t="shared" si="669"/>
        <v>3.9123887748117729</v>
      </c>
      <c r="G1431" s="373">
        <f t="shared" si="670"/>
        <v>55.948665297741272</v>
      </c>
      <c r="H1431" s="374">
        <f t="shared" si="671"/>
        <v>0.9993097788540457</v>
      </c>
      <c r="I1431" s="374">
        <f t="shared" si="644"/>
        <v>0.9869120890152383</v>
      </c>
      <c r="J1431" s="374">
        <f t="shared" si="645"/>
        <v>0.98781045397335643</v>
      </c>
      <c r="K1431" s="265" cm="1">
        <f t="array" ref="K1431">$G1431^gamma_drug4/($G1431^gamma_drug4+(AGE_50_drug4+9)^gamma_drug4)</f>
        <v>1</v>
      </c>
      <c r="L1431" s="264">
        <f t="shared" si="646"/>
        <v>1429</v>
      </c>
      <c r="M1431" s="264">
        <f t="shared" si="647"/>
        <v>-0.22220000000000001</v>
      </c>
      <c r="N1431" s="264">
        <f t="shared" si="648"/>
        <v>16.02655</v>
      </c>
      <c r="O1431" s="264">
        <f t="shared" si="649"/>
        <v>0.132465</v>
      </c>
      <c r="P1431" s="264">
        <f t="shared" si="650"/>
        <v>10.8375</v>
      </c>
      <c r="Q1431" s="264">
        <f t="shared" si="651"/>
        <v>11.900500000000001</v>
      </c>
      <c r="R1431" s="264">
        <f t="shared" si="652"/>
        <v>12.579000000000001</v>
      </c>
      <c r="S1431" s="264">
        <f t="shared" si="653"/>
        <v>12.958</v>
      </c>
      <c r="T1431" s="264">
        <f t="shared" si="654"/>
        <v>13.568999999999999</v>
      </c>
      <c r="U1431" s="264">
        <f t="shared" si="655"/>
        <v>14.000999999999999</v>
      </c>
      <c r="V1431" s="264">
        <f t="shared" si="656"/>
        <v>14.670999999999999</v>
      </c>
      <c r="W1431" s="264">
        <f t="shared" si="657"/>
        <v>16.026499999999999</v>
      </c>
      <c r="X1431" s="264">
        <f t="shared" si="658"/>
        <v>17.540500000000002</v>
      </c>
      <c r="Y1431" s="264">
        <f t="shared" si="659"/>
        <v>18.426000000000002</v>
      </c>
      <c r="Z1431" s="264">
        <f t="shared" si="660"/>
        <v>19.0565</v>
      </c>
      <c r="AA1431" s="264">
        <f t="shared" si="661"/>
        <v>20.0425</v>
      </c>
      <c r="AB1431" s="264">
        <f t="shared" si="662"/>
        <v>20.7165</v>
      </c>
      <c r="AC1431" s="264">
        <f t="shared" si="663"/>
        <v>22.068999999999999</v>
      </c>
      <c r="AD1431" s="264">
        <f t="shared" si="664"/>
        <v>24.653500000000001</v>
      </c>
      <c r="AF1431" s="266">
        <v>1429</v>
      </c>
      <c r="AG1431" s="266">
        <v>-0.1096</v>
      </c>
      <c r="AH1431" s="266">
        <v>16.174199999999999</v>
      </c>
      <c r="AI1431" s="266">
        <v>0.12697</v>
      </c>
      <c r="AJ1431" s="266">
        <v>11.015000000000001</v>
      </c>
      <c r="AK1431" s="266">
        <v>12.093999999999999</v>
      </c>
      <c r="AL1431" s="266">
        <v>12.776999999999999</v>
      </c>
      <c r="AM1431" s="266">
        <v>13.157</v>
      </c>
      <c r="AN1431" s="266">
        <v>13.765000000000001</v>
      </c>
      <c r="AO1431" s="266">
        <v>14.193</v>
      </c>
      <c r="AP1431" s="266">
        <v>14.853</v>
      </c>
      <c r="AQ1431" s="266">
        <v>16.173999999999999</v>
      </c>
      <c r="AR1431" s="266">
        <v>17.628</v>
      </c>
      <c r="AS1431" s="266">
        <v>18.466999999999999</v>
      </c>
      <c r="AT1431" s="266">
        <v>19.059999999999999</v>
      </c>
      <c r="AU1431" s="266">
        <v>19.978999999999999</v>
      </c>
      <c r="AV1431" s="266">
        <v>20.602</v>
      </c>
      <c r="AW1431" s="266">
        <v>21.838999999999999</v>
      </c>
      <c r="AX1431" s="266">
        <v>24.154</v>
      </c>
      <c r="BA1431" s="372">
        <v>1429</v>
      </c>
      <c r="BB1431" s="372">
        <v>-0.33479999999999999</v>
      </c>
      <c r="BC1431" s="372">
        <v>15.8789</v>
      </c>
      <c r="BD1431" s="372">
        <v>0.13796</v>
      </c>
      <c r="BE1431" s="372">
        <v>10.66</v>
      </c>
      <c r="BF1431" s="372">
        <v>11.707000000000001</v>
      </c>
      <c r="BG1431" s="372">
        <v>12.381</v>
      </c>
      <c r="BH1431" s="372">
        <v>12.759</v>
      </c>
      <c r="BI1431" s="372">
        <v>13.372999999999999</v>
      </c>
      <c r="BJ1431" s="372">
        <v>13.808999999999999</v>
      </c>
      <c r="BK1431" s="372">
        <v>14.489000000000001</v>
      </c>
      <c r="BL1431" s="372">
        <v>15.879</v>
      </c>
      <c r="BM1431" s="372">
        <v>17.452999999999999</v>
      </c>
      <c r="BN1431" s="372">
        <v>18.385000000000002</v>
      </c>
      <c r="BO1431" s="372">
        <v>19.053000000000001</v>
      </c>
      <c r="BP1431" s="372">
        <v>20.106000000000002</v>
      </c>
      <c r="BQ1431" s="372">
        <v>20.831</v>
      </c>
      <c r="BR1431" s="372">
        <v>22.298999999999999</v>
      </c>
      <c r="BS1431" s="372">
        <v>25.152999999999999</v>
      </c>
    </row>
    <row r="1432" spans="1:71" x14ac:dyDescent="0.2">
      <c r="A1432" s="265">
        <f t="shared" si="665"/>
        <v>16.032499999999999</v>
      </c>
      <c r="B1432" s="265">
        <f t="shared" si="666"/>
        <v>14.6755</v>
      </c>
      <c r="C1432" s="265">
        <f t="shared" si="643"/>
        <v>17.547000000000001</v>
      </c>
      <c r="D1432" s="265">
        <f t="shared" si="667"/>
        <v>1430</v>
      </c>
      <c r="E1432" s="373">
        <f t="shared" si="668"/>
        <v>46.98151950718686</v>
      </c>
      <c r="F1432" s="373">
        <f t="shared" si="669"/>
        <v>3.915126625598905</v>
      </c>
      <c r="G1432" s="373">
        <f t="shared" si="670"/>
        <v>55.98151950718686</v>
      </c>
      <c r="H1432" s="374">
        <f t="shared" si="671"/>
        <v>0.99931153798360273</v>
      </c>
      <c r="I1432" s="374">
        <f t="shared" si="644"/>
        <v>0.98693496894574362</v>
      </c>
      <c r="J1432" s="374">
        <f t="shared" si="645"/>
        <v>0.98782881872185346</v>
      </c>
      <c r="K1432" s="265" cm="1">
        <f t="array" ref="K1432">$G1432^gamma_drug4/($G1432^gamma_drug4+(AGE_50_drug4+9)^gamma_drug4)</f>
        <v>1</v>
      </c>
      <c r="L1432" s="264">
        <f t="shared" si="646"/>
        <v>1430</v>
      </c>
      <c r="M1432" s="264">
        <f t="shared" si="647"/>
        <v>-0.22225</v>
      </c>
      <c r="N1432" s="264">
        <f t="shared" si="648"/>
        <v>16.032250000000001</v>
      </c>
      <c r="O1432" s="264">
        <f t="shared" si="649"/>
        <v>0.13249</v>
      </c>
      <c r="P1432" s="264">
        <f t="shared" si="650"/>
        <v>10.8405</v>
      </c>
      <c r="Q1432" s="264">
        <f t="shared" si="651"/>
        <v>11.904</v>
      </c>
      <c r="R1432" s="264">
        <f t="shared" si="652"/>
        <v>12.583</v>
      </c>
      <c r="S1432" s="264">
        <f t="shared" si="653"/>
        <v>12.962499999999999</v>
      </c>
      <c r="T1432" s="264">
        <f t="shared" si="654"/>
        <v>13.573</v>
      </c>
      <c r="U1432" s="264">
        <f t="shared" si="655"/>
        <v>14.006</v>
      </c>
      <c r="V1432" s="264">
        <f t="shared" si="656"/>
        <v>14.6755</v>
      </c>
      <c r="W1432" s="264">
        <f t="shared" si="657"/>
        <v>16.032499999999999</v>
      </c>
      <c r="X1432" s="264">
        <f t="shared" si="658"/>
        <v>17.547000000000001</v>
      </c>
      <c r="Y1432" s="264">
        <f t="shared" si="659"/>
        <v>18.432499999999997</v>
      </c>
      <c r="Z1432" s="264">
        <f t="shared" si="660"/>
        <v>19.064</v>
      </c>
      <c r="AA1432" s="264">
        <f t="shared" si="661"/>
        <v>20.0505</v>
      </c>
      <c r="AB1432" s="264">
        <f t="shared" si="662"/>
        <v>20.725000000000001</v>
      </c>
      <c r="AC1432" s="264">
        <f t="shared" si="663"/>
        <v>22.078000000000003</v>
      </c>
      <c r="AD1432" s="264">
        <f t="shared" si="664"/>
        <v>24.664999999999999</v>
      </c>
      <c r="AF1432" s="266">
        <v>1430</v>
      </c>
      <c r="AG1432" s="266">
        <v>-0.10970000000000001</v>
      </c>
      <c r="AH1432" s="266">
        <v>16.179600000000001</v>
      </c>
      <c r="AI1432" s="266">
        <v>0.12698999999999999</v>
      </c>
      <c r="AJ1432" s="266">
        <v>11.018000000000001</v>
      </c>
      <c r="AK1432" s="266">
        <v>12.098000000000001</v>
      </c>
      <c r="AL1432" s="266">
        <v>12.781000000000001</v>
      </c>
      <c r="AM1432" s="266">
        <v>13.161</v>
      </c>
      <c r="AN1432" s="266">
        <v>13.769</v>
      </c>
      <c r="AO1432" s="266">
        <v>14.198</v>
      </c>
      <c r="AP1432" s="266">
        <v>14.856999999999999</v>
      </c>
      <c r="AQ1432" s="266">
        <v>16.18</v>
      </c>
      <c r="AR1432" s="266">
        <v>17.634</v>
      </c>
      <c r="AS1432" s="266">
        <v>18.472999999999999</v>
      </c>
      <c r="AT1432" s="266">
        <v>19.067</v>
      </c>
      <c r="AU1432" s="266">
        <v>19.986999999999998</v>
      </c>
      <c r="AV1432" s="266">
        <v>20.61</v>
      </c>
      <c r="AW1432" s="266">
        <v>21.847000000000001</v>
      </c>
      <c r="AX1432" s="266">
        <v>24.164000000000001</v>
      </c>
      <c r="BA1432" s="372">
        <v>1430</v>
      </c>
      <c r="BB1432" s="372">
        <v>-0.33479999999999999</v>
      </c>
      <c r="BC1432" s="372">
        <v>15.8849</v>
      </c>
      <c r="BD1432" s="372">
        <v>0.13799</v>
      </c>
      <c r="BE1432" s="372">
        <v>10.663</v>
      </c>
      <c r="BF1432" s="372">
        <v>11.71</v>
      </c>
      <c r="BG1432" s="372">
        <v>12.385</v>
      </c>
      <c r="BH1432" s="372">
        <v>12.763999999999999</v>
      </c>
      <c r="BI1432" s="372">
        <v>13.377000000000001</v>
      </c>
      <c r="BJ1432" s="372">
        <v>13.814</v>
      </c>
      <c r="BK1432" s="372">
        <v>14.494</v>
      </c>
      <c r="BL1432" s="372">
        <v>15.885</v>
      </c>
      <c r="BM1432" s="372">
        <v>17.46</v>
      </c>
      <c r="BN1432" s="372">
        <v>18.391999999999999</v>
      </c>
      <c r="BO1432" s="372">
        <v>19.061</v>
      </c>
      <c r="BP1432" s="372">
        <v>20.114000000000001</v>
      </c>
      <c r="BQ1432" s="372">
        <v>20.84</v>
      </c>
      <c r="BR1432" s="372">
        <v>22.309000000000001</v>
      </c>
      <c r="BS1432" s="372">
        <v>25.166</v>
      </c>
    </row>
    <row r="1433" spans="1:71" x14ac:dyDescent="0.2">
      <c r="A1433" s="265">
        <f t="shared" si="665"/>
        <v>16.038</v>
      </c>
      <c r="B1433" s="265">
        <f t="shared" si="666"/>
        <v>14.6805</v>
      </c>
      <c r="C1433" s="265">
        <f t="shared" si="643"/>
        <v>17.5535</v>
      </c>
      <c r="D1433" s="265">
        <f t="shared" si="667"/>
        <v>1431</v>
      </c>
      <c r="E1433" s="373">
        <f t="shared" si="668"/>
        <v>47.014373716632441</v>
      </c>
      <c r="F1433" s="373">
        <f t="shared" si="669"/>
        <v>3.9178644763860371</v>
      </c>
      <c r="G1433" s="373">
        <f t="shared" si="670"/>
        <v>56.014373716632441</v>
      </c>
      <c r="H1433" s="374">
        <f t="shared" si="671"/>
        <v>0.9993132916046934</v>
      </c>
      <c r="I1433" s="374">
        <f t="shared" si="644"/>
        <v>0.98695779601772848</v>
      </c>
      <c r="J1433" s="374">
        <f t="shared" si="645"/>
        <v>0.9878471453918195</v>
      </c>
      <c r="K1433" s="265" cm="1">
        <f t="array" ref="K1433">$G1433^gamma_drug4/($G1433^gamma_drug4+(AGE_50_drug4+9)^gamma_drug4)</f>
        <v>1</v>
      </c>
      <c r="L1433" s="264">
        <f t="shared" si="646"/>
        <v>1431</v>
      </c>
      <c r="M1433" s="264">
        <f t="shared" si="647"/>
        <v>-0.2223</v>
      </c>
      <c r="N1433" s="264">
        <f t="shared" si="648"/>
        <v>16.037949999999999</v>
      </c>
      <c r="O1433" s="264">
        <f t="shared" si="649"/>
        <v>0.13251000000000002</v>
      </c>
      <c r="P1433" s="264">
        <f t="shared" si="650"/>
        <v>10.843500000000001</v>
      </c>
      <c r="Q1433" s="264">
        <f t="shared" si="651"/>
        <v>11.907500000000001</v>
      </c>
      <c r="R1433" s="264">
        <f t="shared" si="652"/>
        <v>12.587</v>
      </c>
      <c r="S1433" s="264">
        <f t="shared" si="653"/>
        <v>12.9665</v>
      </c>
      <c r="T1433" s="264">
        <f t="shared" si="654"/>
        <v>13.577999999999999</v>
      </c>
      <c r="U1433" s="264">
        <f t="shared" si="655"/>
        <v>14.0105</v>
      </c>
      <c r="V1433" s="264">
        <f t="shared" si="656"/>
        <v>14.6805</v>
      </c>
      <c r="W1433" s="264">
        <f t="shared" si="657"/>
        <v>16.038</v>
      </c>
      <c r="X1433" s="264">
        <f t="shared" si="658"/>
        <v>17.5535</v>
      </c>
      <c r="Y1433" s="264">
        <f t="shared" si="659"/>
        <v>18.439500000000002</v>
      </c>
      <c r="Z1433" s="264">
        <f t="shared" si="660"/>
        <v>19.0715</v>
      </c>
      <c r="AA1433" s="264">
        <f t="shared" si="661"/>
        <v>20.058</v>
      </c>
      <c r="AB1433" s="264">
        <f t="shared" si="662"/>
        <v>20.733499999999999</v>
      </c>
      <c r="AC1433" s="264">
        <f t="shared" si="663"/>
        <v>22.087000000000003</v>
      </c>
      <c r="AD1433" s="264">
        <f t="shared" si="664"/>
        <v>24.6755</v>
      </c>
      <c r="AF1433" s="266">
        <v>1431</v>
      </c>
      <c r="AG1433" s="266">
        <v>-0.10979999999999999</v>
      </c>
      <c r="AH1433" s="266">
        <v>16.185099999999998</v>
      </c>
      <c r="AI1433" s="266">
        <v>0.12701000000000001</v>
      </c>
      <c r="AJ1433" s="266">
        <v>11.021000000000001</v>
      </c>
      <c r="AK1433" s="266">
        <v>12.101000000000001</v>
      </c>
      <c r="AL1433" s="266">
        <v>12.785</v>
      </c>
      <c r="AM1433" s="266">
        <v>13.164999999999999</v>
      </c>
      <c r="AN1433" s="266">
        <v>13.773999999999999</v>
      </c>
      <c r="AO1433" s="266">
        <v>14.202</v>
      </c>
      <c r="AP1433" s="266">
        <v>14.862</v>
      </c>
      <c r="AQ1433" s="266">
        <v>16.184999999999999</v>
      </c>
      <c r="AR1433" s="266">
        <v>17.64</v>
      </c>
      <c r="AS1433" s="266">
        <v>18.48</v>
      </c>
      <c r="AT1433" s="266">
        <v>19.074000000000002</v>
      </c>
      <c r="AU1433" s="266">
        <v>19.994</v>
      </c>
      <c r="AV1433" s="266">
        <v>20.617999999999999</v>
      </c>
      <c r="AW1433" s="266">
        <v>21.856000000000002</v>
      </c>
      <c r="AX1433" s="266">
        <v>24.173999999999999</v>
      </c>
      <c r="BA1433" s="372">
        <v>1431</v>
      </c>
      <c r="BB1433" s="372">
        <v>-0.33479999999999999</v>
      </c>
      <c r="BC1433" s="372">
        <v>15.8908</v>
      </c>
      <c r="BD1433" s="372">
        <v>0.13800999999999999</v>
      </c>
      <c r="BE1433" s="372">
        <v>10.666</v>
      </c>
      <c r="BF1433" s="372">
        <v>11.714</v>
      </c>
      <c r="BG1433" s="372">
        <v>12.388999999999999</v>
      </c>
      <c r="BH1433" s="372">
        <v>12.768000000000001</v>
      </c>
      <c r="BI1433" s="372">
        <v>13.382</v>
      </c>
      <c r="BJ1433" s="372">
        <v>13.819000000000001</v>
      </c>
      <c r="BK1433" s="372">
        <v>14.499000000000001</v>
      </c>
      <c r="BL1433" s="372">
        <v>15.891</v>
      </c>
      <c r="BM1433" s="372">
        <v>17.466999999999999</v>
      </c>
      <c r="BN1433" s="372">
        <v>18.399000000000001</v>
      </c>
      <c r="BO1433" s="372">
        <v>19.068999999999999</v>
      </c>
      <c r="BP1433" s="372">
        <v>20.122</v>
      </c>
      <c r="BQ1433" s="372">
        <v>20.849</v>
      </c>
      <c r="BR1433" s="372">
        <v>22.318000000000001</v>
      </c>
      <c r="BS1433" s="372">
        <v>25.177</v>
      </c>
    </row>
    <row r="1434" spans="1:71" x14ac:dyDescent="0.2">
      <c r="A1434" s="265">
        <f t="shared" si="665"/>
        <v>16.044</v>
      </c>
      <c r="B1434" s="265">
        <f t="shared" si="666"/>
        <v>14.685500000000001</v>
      </c>
      <c r="C1434" s="265">
        <f t="shared" si="643"/>
        <v>17.560000000000002</v>
      </c>
      <c r="D1434" s="265">
        <f t="shared" si="667"/>
        <v>1432</v>
      </c>
      <c r="E1434" s="373">
        <f t="shared" si="668"/>
        <v>47.04722792607803</v>
      </c>
      <c r="F1434" s="373">
        <f t="shared" si="669"/>
        <v>3.9206023271731691</v>
      </c>
      <c r="G1434" s="373">
        <f t="shared" si="670"/>
        <v>56.04722792607803</v>
      </c>
      <c r="H1434" s="374">
        <f t="shared" si="671"/>
        <v>0.99931503973776692</v>
      </c>
      <c r="I1434" s="374">
        <f t="shared" si="644"/>
        <v>0.98698057038236375</v>
      </c>
      <c r="J1434" s="374">
        <f t="shared" si="645"/>
        <v>0.9878654340834514</v>
      </c>
      <c r="K1434" s="265" cm="1">
        <f t="array" ref="K1434">$G1434^gamma_drug4/($G1434^gamma_drug4+(AGE_50_drug4+9)^gamma_drug4)</f>
        <v>1</v>
      </c>
      <c r="L1434" s="264">
        <f t="shared" si="646"/>
        <v>1432</v>
      </c>
      <c r="M1434" s="264">
        <f t="shared" si="647"/>
        <v>-0.22239999999999999</v>
      </c>
      <c r="N1434" s="264">
        <f t="shared" si="648"/>
        <v>16.043700000000001</v>
      </c>
      <c r="O1434" s="264">
        <f t="shared" si="649"/>
        <v>0.13253500000000001</v>
      </c>
      <c r="P1434" s="264">
        <f t="shared" si="650"/>
        <v>10.847</v>
      </c>
      <c r="Q1434" s="264">
        <f t="shared" si="651"/>
        <v>11.9115</v>
      </c>
      <c r="R1434" s="264">
        <f t="shared" si="652"/>
        <v>12.591000000000001</v>
      </c>
      <c r="S1434" s="264">
        <f t="shared" si="653"/>
        <v>12.970500000000001</v>
      </c>
      <c r="T1434" s="264">
        <f t="shared" si="654"/>
        <v>13.5825</v>
      </c>
      <c r="U1434" s="264">
        <f t="shared" si="655"/>
        <v>14.015499999999999</v>
      </c>
      <c r="V1434" s="264">
        <f t="shared" si="656"/>
        <v>14.685500000000001</v>
      </c>
      <c r="W1434" s="264">
        <f t="shared" si="657"/>
        <v>16.044</v>
      </c>
      <c r="X1434" s="264">
        <f t="shared" si="658"/>
        <v>17.560000000000002</v>
      </c>
      <c r="Y1434" s="264">
        <f t="shared" si="659"/>
        <v>18.446999999999999</v>
      </c>
      <c r="Z1434" s="264">
        <f t="shared" si="660"/>
        <v>19.079000000000001</v>
      </c>
      <c r="AA1434" s="264">
        <f t="shared" si="661"/>
        <v>20.066499999999998</v>
      </c>
      <c r="AB1434" s="264">
        <f t="shared" si="662"/>
        <v>20.742000000000001</v>
      </c>
      <c r="AC1434" s="264">
        <f t="shared" si="663"/>
        <v>22.096</v>
      </c>
      <c r="AD1434" s="264">
        <f t="shared" si="664"/>
        <v>24.686500000000002</v>
      </c>
      <c r="AF1434" s="266">
        <v>1432</v>
      </c>
      <c r="AG1434" s="266">
        <v>-0.1099</v>
      </c>
      <c r="AH1434" s="266">
        <v>16.1906</v>
      </c>
      <c r="AI1434" s="266">
        <v>0.12703</v>
      </c>
      <c r="AJ1434" s="266">
        <v>11.023999999999999</v>
      </c>
      <c r="AK1434" s="266">
        <v>12.105</v>
      </c>
      <c r="AL1434" s="266">
        <v>12.789</v>
      </c>
      <c r="AM1434" s="266">
        <v>13.169</v>
      </c>
      <c r="AN1434" s="266">
        <v>13.778</v>
      </c>
      <c r="AO1434" s="266">
        <v>14.207000000000001</v>
      </c>
      <c r="AP1434" s="266">
        <v>14.867000000000001</v>
      </c>
      <c r="AQ1434" s="266">
        <v>16.190999999999999</v>
      </c>
      <c r="AR1434" s="266">
        <v>17.646000000000001</v>
      </c>
      <c r="AS1434" s="266">
        <v>18.486999999999998</v>
      </c>
      <c r="AT1434" s="266">
        <v>19.081</v>
      </c>
      <c r="AU1434" s="266">
        <v>20.001999999999999</v>
      </c>
      <c r="AV1434" s="266">
        <v>20.626000000000001</v>
      </c>
      <c r="AW1434" s="266">
        <v>21.864000000000001</v>
      </c>
      <c r="AX1434" s="266">
        <v>24.184000000000001</v>
      </c>
      <c r="BA1434" s="372">
        <v>1432</v>
      </c>
      <c r="BB1434" s="372">
        <v>-0.33489999999999998</v>
      </c>
      <c r="BC1434" s="372">
        <v>15.896800000000001</v>
      </c>
      <c r="BD1434" s="372">
        <v>0.13804</v>
      </c>
      <c r="BE1434" s="372">
        <v>10.67</v>
      </c>
      <c r="BF1434" s="372">
        <v>11.718</v>
      </c>
      <c r="BG1434" s="372">
        <v>12.393000000000001</v>
      </c>
      <c r="BH1434" s="372">
        <v>12.772</v>
      </c>
      <c r="BI1434" s="372">
        <v>13.387</v>
      </c>
      <c r="BJ1434" s="372">
        <v>13.824</v>
      </c>
      <c r="BK1434" s="372">
        <v>14.504</v>
      </c>
      <c r="BL1434" s="372">
        <v>15.897</v>
      </c>
      <c r="BM1434" s="372">
        <v>17.474</v>
      </c>
      <c r="BN1434" s="372">
        <v>18.407</v>
      </c>
      <c r="BO1434" s="372">
        <v>19.077000000000002</v>
      </c>
      <c r="BP1434" s="372">
        <v>20.131</v>
      </c>
      <c r="BQ1434" s="372">
        <v>20.858000000000001</v>
      </c>
      <c r="BR1434" s="372">
        <v>22.327999999999999</v>
      </c>
      <c r="BS1434" s="372">
        <v>25.189</v>
      </c>
    </row>
    <row r="1435" spans="1:71" x14ac:dyDescent="0.2">
      <c r="A1435" s="265">
        <f t="shared" si="665"/>
        <v>16.049500000000002</v>
      </c>
      <c r="B1435" s="265">
        <f t="shared" si="666"/>
        <v>14.6905</v>
      </c>
      <c r="C1435" s="265">
        <f t="shared" si="643"/>
        <v>17.566500000000001</v>
      </c>
      <c r="D1435" s="265">
        <f t="shared" si="667"/>
        <v>1433</v>
      </c>
      <c r="E1435" s="373">
        <f t="shared" si="668"/>
        <v>47.080082135523611</v>
      </c>
      <c r="F1435" s="373">
        <f t="shared" si="669"/>
        <v>3.9233401779603012</v>
      </c>
      <c r="G1435" s="373">
        <f t="shared" si="670"/>
        <v>56.080082135523611</v>
      </c>
      <c r="H1435" s="374">
        <f t="shared" si="671"/>
        <v>0.99931678240318467</v>
      </c>
      <c r="I1435" s="374">
        <f t="shared" si="644"/>
        <v>0.98700329219030725</v>
      </c>
      <c r="J1435" s="374">
        <f t="shared" si="645"/>
        <v>0.98788368489662737</v>
      </c>
      <c r="K1435" s="265" cm="1">
        <f t="array" ref="K1435">$G1435^gamma_drug4/($G1435^gamma_drug4+(AGE_50_drug4+9)^gamma_drug4)</f>
        <v>1</v>
      </c>
      <c r="L1435" s="264">
        <f t="shared" si="646"/>
        <v>1433</v>
      </c>
      <c r="M1435" s="264">
        <f t="shared" si="647"/>
        <v>-0.22244999999999998</v>
      </c>
      <c r="N1435" s="264">
        <f t="shared" si="648"/>
        <v>16.049399999999999</v>
      </c>
      <c r="O1435" s="264">
        <f t="shared" si="649"/>
        <v>0.13256000000000001</v>
      </c>
      <c r="P1435" s="264">
        <f t="shared" si="650"/>
        <v>10.85</v>
      </c>
      <c r="Q1435" s="264">
        <f t="shared" si="651"/>
        <v>11.914999999999999</v>
      </c>
      <c r="R1435" s="264">
        <f t="shared" si="652"/>
        <v>12.594999999999999</v>
      </c>
      <c r="S1435" s="264">
        <f t="shared" si="653"/>
        <v>12.975</v>
      </c>
      <c r="T1435" s="264">
        <f t="shared" si="654"/>
        <v>13.586500000000001</v>
      </c>
      <c r="U1435" s="264">
        <f t="shared" si="655"/>
        <v>14.019500000000001</v>
      </c>
      <c r="V1435" s="264">
        <f t="shared" si="656"/>
        <v>14.6905</v>
      </c>
      <c r="W1435" s="264">
        <f t="shared" si="657"/>
        <v>16.049500000000002</v>
      </c>
      <c r="X1435" s="264">
        <f t="shared" si="658"/>
        <v>17.566500000000001</v>
      </c>
      <c r="Y1435" s="264">
        <f t="shared" si="659"/>
        <v>18.453499999999998</v>
      </c>
      <c r="Z1435" s="264">
        <f t="shared" si="660"/>
        <v>19.086500000000001</v>
      </c>
      <c r="AA1435" s="264">
        <f t="shared" si="661"/>
        <v>20.0745</v>
      </c>
      <c r="AB1435" s="264">
        <f t="shared" si="662"/>
        <v>20.75</v>
      </c>
      <c r="AC1435" s="264">
        <f t="shared" si="663"/>
        <v>22.106000000000002</v>
      </c>
      <c r="AD1435" s="264">
        <f t="shared" si="664"/>
        <v>24.697499999999998</v>
      </c>
      <c r="AF1435" s="266">
        <v>1433</v>
      </c>
      <c r="AG1435" s="266">
        <v>-0.11</v>
      </c>
      <c r="AH1435" s="266">
        <v>16.196000000000002</v>
      </c>
      <c r="AI1435" s="266">
        <v>0.12705</v>
      </c>
      <c r="AJ1435" s="266">
        <v>11.026999999999999</v>
      </c>
      <c r="AK1435" s="266">
        <v>12.108000000000001</v>
      </c>
      <c r="AL1435" s="266">
        <v>12.792999999999999</v>
      </c>
      <c r="AM1435" s="266">
        <v>13.173</v>
      </c>
      <c r="AN1435" s="266">
        <v>13.782</v>
      </c>
      <c r="AO1435" s="266">
        <v>14.211</v>
      </c>
      <c r="AP1435" s="266">
        <v>14.872</v>
      </c>
      <c r="AQ1435" s="266">
        <v>16.196000000000002</v>
      </c>
      <c r="AR1435" s="266">
        <v>17.652000000000001</v>
      </c>
      <c r="AS1435" s="266">
        <v>18.492999999999999</v>
      </c>
      <c r="AT1435" s="266">
        <v>19.088000000000001</v>
      </c>
      <c r="AU1435" s="266">
        <v>20.009</v>
      </c>
      <c r="AV1435" s="266">
        <v>20.632999999999999</v>
      </c>
      <c r="AW1435" s="266">
        <v>21.873000000000001</v>
      </c>
      <c r="AX1435" s="266">
        <v>24.193999999999999</v>
      </c>
      <c r="BA1435" s="372">
        <v>1433</v>
      </c>
      <c r="BB1435" s="372">
        <v>-0.33489999999999998</v>
      </c>
      <c r="BC1435" s="372">
        <v>15.902799999999999</v>
      </c>
      <c r="BD1435" s="372">
        <v>0.13807</v>
      </c>
      <c r="BE1435" s="372">
        <v>10.673</v>
      </c>
      <c r="BF1435" s="372">
        <v>11.722</v>
      </c>
      <c r="BG1435" s="372">
        <v>12.397</v>
      </c>
      <c r="BH1435" s="372">
        <v>12.776999999999999</v>
      </c>
      <c r="BI1435" s="372">
        <v>13.391</v>
      </c>
      <c r="BJ1435" s="372">
        <v>13.827999999999999</v>
      </c>
      <c r="BK1435" s="372">
        <v>14.509</v>
      </c>
      <c r="BL1435" s="372">
        <v>15.903</v>
      </c>
      <c r="BM1435" s="372">
        <v>17.481000000000002</v>
      </c>
      <c r="BN1435" s="372">
        <v>18.414000000000001</v>
      </c>
      <c r="BO1435" s="372">
        <v>19.085000000000001</v>
      </c>
      <c r="BP1435" s="372">
        <v>20.14</v>
      </c>
      <c r="BQ1435" s="372">
        <v>20.867000000000001</v>
      </c>
      <c r="BR1435" s="372">
        <v>22.338999999999999</v>
      </c>
      <c r="BS1435" s="372">
        <v>25.201000000000001</v>
      </c>
    </row>
    <row r="1436" spans="1:71" x14ac:dyDescent="0.2">
      <c r="A1436" s="265">
        <f t="shared" si="665"/>
        <v>16.055500000000002</v>
      </c>
      <c r="B1436" s="265">
        <f t="shared" si="666"/>
        <v>14.695499999999999</v>
      </c>
      <c r="C1436" s="265">
        <f t="shared" si="643"/>
        <v>17.573499999999999</v>
      </c>
      <c r="D1436" s="265">
        <f t="shared" si="667"/>
        <v>1434</v>
      </c>
      <c r="E1436" s="373">
        <f t="shared" si="668"/>
        <v>47.112936344969199</v>
      </c>
      <c r="F1436" s="373">
        <f t="shared" si="669"/>
        <v>3.9260780287474333</v>
      </c>
      <c r="G1436" s="373">
        <f t="shared" si="670"/>
        <v>56.112936344969199</v>
      </c>
      <c r="H1436" s="374">
        <f t="shared" si="671"/>
        <v>0.99931851962122042</v>
      </c>
      <c r="I1436" s="374">
        <f t="shared" si="644"/>
        <v>0.98702596159170553</v>
      </c>
      <c r="J1436" s="374">
        <f t="shared" si="645"/>
        <v>0.98790189793090855</v>
      </c>
      <c r="K1436" s="265" cm="1">
        <f t="array" ref="K1436">$G1436^gamma_drug4/($G1436^gamma_drug4+(AGE_50_drug4+9)^gamma_drug4)</f>
        <v>1</v>
      </c>
      <c r="L1436" s="264">
        <f t="shared" si="646"/>
        <v>1434</v>
      </c>
      <c r="M1436" s="264">
        <f t="shared" si="647"/>
        <v>-0.22255000000000003</v>
      </c>
      <c r="N1436" s="264">
        <f t="shared" si="648"/>
        <v>16.055099999999999</v>
      </c>
      <c r="O1436" s="264">
        <f t="shared" si="649"/>
        <v>0.13258500000000001</v>
      </c>
      <c r="P1436" s="264">
        <f t="shared" si="650"/>
        <v>10.8535</v>
      </c>
      <c r="Q1436" s="264">
        <f t="shared" si="651"/>
        <v>11.9185</v>
      </c>
      <c r="R1436" s="264">
        <f t="shared" si="652"/>
        <v>12.599</v>
      </c>
      <c r="S1436" s="264">
        <f t="shared" si="653"/>
        <v>12.978999999999999</v>
      </c>
      <c r="T1436" s="264">
        <f t="shared" si="654"/>
        <v>13.5915</v>
      </c>
      <c r="U1436" s="264">
        <f t="shared" si="655"/>
        <v>14.0245</v>
      </c>
      <c r="V1436" s="264">
        <f t="shared" si="656"/>
        <v>14.695499999999999</v>
      </c>
      <c r="W1436" s="264">
        <f t="shared" si="657"/>
        <v>16.055500000000002</v>
      </c>
      <c r="X1436" s="264">
        <f t="shared" si="658"/>
        <v>17.573499999999999</v>
      </c>
      <c r="Y1436" s="264">
        <f t="shared" si="659"/>
        <v>18.460999999999999</v>
      </c>
      <c r="Z1436" s="264">
        <f t="shared" si="660"/>
        <v>19.094000000000001</v>
      </c>
      <c r="AA1436" s="264">
        <f t="shared" si="661"/>
        <v>20.0825</v>
      </c>
      <c r="AB1436" s="264">
        <f t="shared" si="662"/>
        <v>20.758499999999998</v>
      </c>
      <c r="AC1436" s="264">
        <f t="shared" si="663"/>
        <v>22.115000000000002</v>
      </c>
      <c r="AD1436" s="264">
        <f t="shared" si="664"/>
        <v>24.709</v>
      </c>
      <c r="AF1436" s="266">
        <v>1434</v>
      </c>
      <c r="AG1436" s="266">
        <v>-0.1101</v>
      </c>
      <c r="AH1436" s="266">
        <v>16.201499999999999</v>
      </c>
      <c r="AI1436" s="266">
        <v>0.12706999999999999</v>
      </c>
      <c r="AJ1436" s="266">
        <v>11.031000000000001</v>
      </c>
      <c r="AK1436" s="266">
        <v>12.112</v>
      </c>
      <c r="AL1436" s="266">
        <v>12.797000000000001</v>
      </c>
      <c r="AM1436" s="266">
        <v>13.177</v>
      </c>
      <c r="AN1436" s="266">
        <v>13.787000000000001</v>
      </c>
      <c r="AO1436" s="266">
        <v>14.215999999999999</v>
      </c>
      <c r="AP1436" s="266">
        <v>14.877000000000001</v>
      </c>
      <c r="AQ1436" s="266">
        <v>16.202000000000002</v>
      </c>
      <c r="AR1436" s="266">
        <v>17.658999999999999</v>
      </c>
      <c r="AS1436" s="266">
        <v>18.5</v>
      </c>
      <c r="AT1436" s="266">
        <v>19.094999999999999</v>
      </c>
      <c r="AU1436" s="266">
        <v>20.016999999999999</v>
      </c>
      <c r="AV1436" s="266">
        <v>20.640999999999998</v>
      </c>
      <c r="AW1436" s="266">
        <v>21.881</v>
      </c>
      <c r="AX1436" s="266">
        <v>24.204000000000001</v>
      </c>
      <c r="BA1436" s="372">
        <v>1434</v>
      </c>
      <c r="BB1436" s="372">
        <v>-0.33500000000000002</v>
      </c>
      <c r="BC1436" s="372">
        <v>15.9087</v>
      </c>
      <c r="BD1436" s="372">
        <v>0.1381</v>
      </c>
      <c r="BE1436" s="372">
        <v>10.676</v>
      </c>
      <c r="BF1436" s="372">
        <v>11.725</v>
      </c>
      <c r="BG1436" s="372">
        <v>12.401</v>
      </c>
      <c r="BH1436" s="372">
        <v>12.781000000000001</v>
      </c>
      <c r="BI1436" s="372">
        <v>13.396000000000001</v>
      </c>
      <c r="BJ1436" s="372">
        <v>13.833</v>
      </c>
      <c r="BK1436" s="372">
        <v>14.513999999999999</v>
      </c>
      <c r="BL1436" s="372">
        <v>15.909000000000001</v>
      </c>
      <c r="BM1436" s="372">
        <v>17.488</v>
      </c>
      <c r="BN1436" s="372">
        <v>18.422000000000001</v>
      </c>
      <c r="BO1436" s="372">
        <v>19.093</v>
      </c>
      <c r="BP1436" s="372">
        <v>20.148</v>
      </c>
      <c r="BQ1436" s="372">
        <v>20.876000000000001</v>
      </c>
      <c r="BR1436" s="372">
        <v>22.349</v>
      </c>
      <c r="BS1436" s="372">
        <v>25.213999999999999</v>
      </c>
    </row>
    <row r="1437" spans="1:71" x14ac:dyDescent="0.2">
      <c r="A1437" s="265">
        <f t="shared" si="665"/>
        <v>16.061</v>
      </c>
      <c r="B1437" s="265">
        <f t="shared" si="666"/>
        <v>14.7005</v>
      </c>
      <c r="C1437" s="265">
        <f t="shared" si="643"/>
        <v>17.579999999999998</v>
      </c>
      <c r="D1437" s="265">
        <f t="shared" si="667"/>
        <v>1435</v>
      </c>
      <c r="E1437" s="373">
        <f t="shared" si="668"/>
        <v>47.145790554414788</v>
      </c>
      <c r="F1437" s="373">
        <f t="shared" si="669"/>
        <v>3.9288158795345653</v>
      </c>
      <c r="G1437" s="373">
        <f t="shared" si="670"/>
        <v>56.145790554414788</v>
      </c>
      <c r="H1437" s="374">
        <f t="shared" si="671"/>
        <v>0.99932025141206149</v>
      </c>
      <c r="I1437" s="374">
        <f t="shared" si="644"/>
        <v>0.98704857873619634</v>
      </c>
      <c r="J1437" s="374">
        <f t="shared" si="645"/>
        <v>0.98792007328553955</v>
      </c>
      <c r="K1437" s="265" cm="1">
        <f t="array" ref="K1437">$G1437^gamma_drug4/($G1437^gamma_drug4+(AGE_50_drug4+9)^gamma_drug4)</f>
        <v>1</v>
      </c>
      <c r="L1437" s="264">
        <f t="shared" si="646"/>
        <v>1435</v>
      </c>
      <c r="M1437" s="264">
        <f t="shared" si="647"/>
        <v>-0.22260000000000002</v>
      </c>
      <c r="N1437" s="264">
        <f t="shared" si="648"/>
        <v>16.0608</v>
      </c>
      <c r="O1437" s="264">
        <f t="shared" si="649"/>
        <v>0.13261000000000001</v>
      </c>
      <c r="P1437" s="264">
        <f t="shared" si="650"/>
        <v>10.8565</v>
      </c>
      <c r="Q1437" s="264">
        <f t="shared" si="651"/>
        <v>11.922499999999999</v>
      </c>
      <c r="R1437" s="264">
        <f t="shared" si="652"/>
        <v>12.603</v>
      </c>
      <c r="S1437" s="264">
        <f t="shared" si="653"/>
        <v>12.983000000000001</v>
      </c>
      <c r="T1437" s="264">
        <f t="shared" si="654"/>
        <v>13.595500000000001</v>
      </c>
      <c r="U1437" s="264">
        <f t="shared" si="655"/>
        <v>14.029</v>
      </c>
      <c r="V1437" s="264">
        <f t="shared" si="656"/>
        <v>14.7005</v>
      </c>
      <c r="W1437" s="264">
        <f t="shared" si="657"/>
        <v>16.061</v>
      </c>
      <c r="X1437" s="264">
        <f t="shared" si="658"/>
        <v>17.579999999999998</v>
      </c>
      <c r="Y1437" s="264">
        <f t="shared" si="659"/>
        <v>18.468</v>
      </c>
      <c r="Z1437" s="264">
        <f t="shared" si="660"/>
        <v>19.101500000000001</v>
      </c>
      <c r="AA1437" s="264">
        <f t="shared" si="661"/>
        <v>20.090499999999999</v>
      </c>
      <c r="AB1437" s="264">
        <f t="shared" si="662"/>
        <v>20.767000000000003</v>
      </c>
      <c r="AC1437" s="264">
        <f t="shared" si="663"/>
        <v>22.124500000000001</v>
      </c>
      <c r="AD1437" s="264">
        <f t="shared" si="664"/>
        <v>24.72</v>
      </c>
      <c r="AF1437" s="266">
        <v>1435</v>
      </c>
      <c r="AG1437" s="266">
        <v>-0.11020000000000001</v>
      </c>
      <c r="AH1437" s="266">
        <v>16.206900000000001</v>
      </c>
      <c r="AI1437" s="266">
        <v>0.12709000000000001</v>
      </c>
      <c r="AJ1437" s="266">
        <v>11.034000000000001</v>
      </c>
      <c r="AK1437" s="266">
        <v>12.116</v>
      </c>
      <c r="AL1437" s="266">
        <v>12.801</v>
      </c>
      <c r="AM1437" s="266">
        <v>13.180999999999999</v>
      </c>
      <c r="AN1437" s="266">
        <v>13.791</v>
      </c>
      <c r="AO1437" s="266">
        <v>14.22</v>
      </c>
      <c r="AP1437" s="266">
        <v>14.881</v>
      </c>
      <c r="AQ1437" s="266">
        <v>16.207000000000001</v>
      </c>
      <c r="AR1437" s="266">
        <v>17.664999999999999</v>
      </c>
      <c r="AS1437" s="266">
        <v>18.507000000000001</v>
      </c>
      <c r="AT1437" s="266">
        <v>19.102</v>
      </c>
      <c r="AU1437" s="266">
        <v>20.024000000000001</v>
      </c>
      <c r="AV1437" s="266">
        <v>20.649000000000001</v>
      </c>
      <c r="AW1437" s="266">
        <v>21.89</v>
      </c>
      <c r="AX1437" s="266">
        <v>24.213999999999999</v>
      </c>
      <c r="BA1437" s="372">
        <v>1435</v>
      </c>
      <c r="BB1437" s="372">
        <v>-0.33500000000000002</v>
      </c>
      <c r="BC1437" s="372">
        <v>15.9147</v>
      </c>
      <c r="BD1437" s="372">
        <v>0.13813</v>
      </c>
      <c r="BE1437" s="372">
        <v>10.679</v>
      </c>
      <c r="BF1437" s="372">
        <v>11.728999999999999</v>
      </c>
      <c r="BG1437" s="372">
        <v>12.404999999999999</v>
      </c>
      <c r="BH1437" s="372">
        <v>12.785</v>
      </c>
      <c r="BI1437" s="372">
        <v>13.4</v>
      </c>
      <c r="BJ1437" s="372">
        <v>13.837999999999999</v>
      </c>
      <c r="BK1437" s="372">
        <v>14.52</v>
      </c>
      <c r="BL1437" s="372">
        <v>15.914999999999999</v>
      </c>
      <c r="BM1437" s="372">
        <v>17.495000000000001</v>
      </c>
      <c r="BN1437" s="372">
        <v>18.428999999999998</v>
      </c>
      <c r="BO1437" s="372">
        <v>19.100999999999999</v>
      </c>
      <c r="BP1437" s="372">
        <v>20.157</v>
      </c>
      <c r="BQ1437" s="372">
        <v>20.885000000000002</v>
      </c>
      <c r="BR1437" s="372">
        <v>22.359000000000002</v>
      </c>
      <c r="BS1437" s="372">
        <v>25.225999999999999</v>
      </c>
    </row>
    <row r="1438" spans="1:71" x14ac:dyDescent="0.2">
      <c r="A1438" s="265">
        <f t="shared" si="665"/>
        <v>16.066499999999998</v>
      </c>
      <c r="B1438" s="265">
        <f t="shared" si="666"/>
        <v>14.705500000000001</v>
      </c>
      <c r="C1438" s="265">
        <f t="shared" si="643"/>
        <v>17.586500000000001</v>
      </c>
      <c r="D1438" s="265">
        <f t="shared" si="667"/>
        <v>1436</v>
      </c>
      <c r="E1438" s="373">
        <f t="shared" si="668"/>
        <v>47.178644763860369</v>
      </c>
      <c r="F1438" s="373">
        <f t="shared" si="669"/>
        <v>3.9315537303216974</v>
      </c>
      <c r="G1438" s="373">
        <f t="shared" si="670"/>
        <v>56.178644763860369</v>
      </c>
      <c r="H1438" s="374">
        <f t="shared" si="671"/>
        <v>0.99932197779580834</v>
      </c>
      <c r="I1438" s="374">
        <f t="shared" si="644"/>
        <v>0.98707114377290983</v>
      </c>
      <c r="J1438" s="374">
        <f t="shared" si="645"/>
        <v>0.98793821105945046</v>
      </c>
      <c r="K1438" s="265" cm="1">
        <f t="array" ref="K1438">$G1438^gamma_drug4/($G1438^gamma_drug4+(AGE_50_drug4+9)^gamma_drug4)</f>
        <v>1</v>
      </c>
      <c r="L1438" s="264">
        <f t="shared" si="646"/>
        <v>1436</v>
      </c>
      <c r="M1438" s="264">
        <f t="shared" si="647"/>
        <v>-0.22270000000000001</v>
      </c>
      <c r="N1438" s="264">
        <f t="shared" si="648"/>
        <v>16.066549999999999</v>
      </c>
      <c r="O1438" s="264">
        <f t="shared" si="649"/>
        <v>0.13263</v>
      </c>
      <c r="P1438" s="264">
        <f t="shared" si="650"/>
        <v>10.86</v>
      </c>
      <c r="Q1438" s="264">
        <f t="shared" si="651"/>
        <v>11.926</v>
      </c>
      <c r="R1438" s="264">
        <f t="shared" si="652"/>
        <v>12.6075</v>
      </c>
      <c r="S1438" s="264">
        <f t="shared" si="653"/>
        <v>12.987</v>
      </c>
      <c r="T1438" s="264">
        <f t="shared" si="654"/>
        <v>13.6</v>
      </c>
      <c r="U1438" s="264">
        <f t="shared" si="655"/>
        <v>14.033999999999999</v>
      </c>
      <c r="V1438" s="264">
        <f t="shared" si="656"/>
        <v>14.705500000000001</v>
      </c>
      <c r="W1438" s="264">
        <f t="shared" si="657"/>
        <v>16.066499999999998</v>
      </c>
      <c r="X1438" s="264">
        <f t="shared" si="658"/>
        <v>17.586500000000001</v>
      </c>
      <c r="Y1438" s="264">
        <f t="shared" si="659"/>
        <v>18.475000000000001</v>
      </c>
      <c r="Z1438" s="264">
        <f t="shared" si="660"/>
        <v>19.109000000000002</v>
      </c>
      <c r="AA1438" s="264">
        <f t="shared" si="661"/>
        <v>20.098500000000001</v>
      </c>
      <c r="AB1438" s="264">
        <f t="shared" si="662"/>
        <v>20.775500000000001</v>
      </c>
      <c r="AC1438" s="264">
        <f t="shared" si="663"/>
        <v>22.133499999999998</v>
      </c>
      <c r="AD1438" s="264">
        <f t="shared" si="664"/>
        <v>24.731000000000002</v>
      </c>
      <c r="AF1438" s="266">
        <v>1436</v>
      </c>
      <c r="AG1438" s="266">
        <v>-0.1103</v>
      </c>
      <c r="AH1438" s="266">
        <v>16.212399999999999</v>
      </c>
      <c r="AI1438" s="266">
        <v>0.12711</v>
      </c>
      <c r="AJ1438" s="266">
        <v>11.037000000000001</v>
      </c>
      <c r="AK1438" s="266">
        <v>12.119</v>
      </c>
      <c r="AL1438" s="266">
        <v>12.805</v>
      </c>
      <c r="AM1438" s="266">
        <v>13.185</v>
      </c>
      <c r="AN1438" s="266">
        <v>13.795</v>
      </c>
      <c r="AO1438" s="266">
        <v>14.225</v>
      </c>
      <c r="AP1438" s="266">
        <v>14.885999999999999</v>
      </c>
      <c r="AQ1438" s="266">
        <v>16.212</v>
      </c>
      <c r="AR1438" s="266">
        <v>17.670999999999999</v>
      </c>
      <c r="AS1438" s="266">
        <v>18.513000000000002</v>
      </c>
      <c r="AT1438" s="266">
        <v>19.109000000000002</v>
      </c>
      <c r="AU1438" s="266">
        <v>20.030999999999999</v>
      </c>
      <c r="AV1438" s="266">
        <v>20.657</v>
      </c>
      <c r="AW1438" s="266">
        <v>21.898</v>
      </c>
      <c r="AX1438" s="266">
        <v>24.224</v>
      </c>
      <c r="BA1438" s="372">
        <v>1436</v>
      </c>
      <c r="BB1438" s="372">
        <v>-0.33510000000000001</v>
      </c>
      <c r="BC1438" s="372">
        <v>15.9207</v>
      </c>
      <c r="BD1438" s="372">
        <v>0.13815</v>
      </c>
      <c r="BE1438" s="372">
        <v>10.683</v>
      </c>
      <c r="BF1438" s="372">
        <v>11.733000000000001</v>
      </c>
      <c r="BG1438" s="372">
        <v>12.41</v>
      </c>
      <c r="BH1438" s="372">
        <v>12.789</v>
      </c>
      <c r="BI1438" s="372">
        <v>13.404999999999999</v>
      </c>
      <c r="BJ1438" s="372">
        <v>13.843</v>
      </c>
      <c r="BK1438" s="372">
        <v>14.525</v>
      </c>
      <c r="BL1438" s="372">
        <v>15.920999999999999</v>
      </c>
      <c r="BM1438" s="372">
        <v>17.501999999999999</v>
      </c>
      <c r="BN1438" s="372">
        <v>18.437000000000001</v>
      </c>
      <c r="BO1438" s="372">
        <v>19.109000000000002</v>
      </c>
      <c r="BP1438" s="372">
        <v>20.166</v>
      </c>
      <c r="BQ1438" s="372">
        <v>20.893999999999998</v>
      </c>
      <c r="BR1438" s="372">
        <v>22.369</v>
      </c>
      <c r="BS1438" s="372">
        <v>25.238</v>
      </c>
    </row>
    <row r="1439" spans="1:71" x14ac:dyDescent="0.2">
      <c r="A1439" s="265">
        <f t="shared" si="665"/>
        <v>16.072499999999998</v>
      </c>
      <c r="B1439" s="265">
        <f t="shared" si="666"/>
        <v>14.7105</v>
      </c>
      <c r="C1439" s="265">
        <f t="shared" si="643"/>
        <v>17.592500000000001</v>
      </c>
      <c r="D1439" s="265">
        <f t="shared" si="667"/>
        <v>1437</v>
      </c>
      <c r="E1439" s="373">
        <f t="shared" si="668"/>
        <v>47.211498973305957</v>
      </c>
      <c r="F1439" s="373">
        <f t="shared" si="669"/>
        <v>3.9342915811088295</v>
      </c>
      <c r="G1439" s="373">
        <f t="shared" si="670"/>
        <v>56.211498973305957</v>
      </c>
      <c r="H1439" s="374">
        <f t="shared" si="671"/>
        <v>0.99932369879247573</v>
      </c>
      <c r="I1439" s="374">
        <f t="shared" si="644"/>
        <v>0.98709365685047146</v>
      </c>
      <c r="J1439" s="374">
        <f t="shared" si="645"/>
        <v>0.98795631135125717</v>
      </c>
      <c r="K1439" s="265" cm="1">
        <f t="array" ref="K1439">$G1439^gamma_drug4/($G1439^gamma_drug4+(AGE_50_drug4+9)^gamma_drug4)</f>
        <v>1</v>
      </c>
      <c r="L1439" s="264">
        <f t="shared" si="646"/>
        <v>1437</v>
      </c>
      <c r="M1439" s="264">
        <f t="shared" si="647"/>
        <v>-0.2228</v>
      </c>
      <c r="N1439" s="264">
        <f t="shared" si="648"/>
        <v>16.07225</v>
      </c>
      <c r="O1439" s="264">
        <f t="shared" si="649"/>
        <v>0.132655</v>
      </c>
      <c r="P1439" s="264">
        <f t="shared" si="650"/>
        <v>10.863</v>
      </c>
      <c r="Q1439" s="264">
        <f t="shared" si="651"/>
        <v>11.929500000000001</v>
      </c>
      <c r="R1439" s="264">
        <f t="shared" si="652"/>
        <v>12.611499999999999</v>
      </c>
      <c r="S1439" s="264">
        <f t="shared" si="653"/>
        <v>12.9915</v>
      </c>
      <c r="T1439" s="264">
        <f t="shared" si="654"/>
        <v>13.604500000000002</v>
      </c>
      <c r="U1439" s="264">
        <f t="shared" si="655"/>
        <v>14.038499999999999</v>
      </c>
      <c r="V1439" s="264">
        <f t="shared" si="656"/>
        <v>14.7105</v>
      </c>
      <c r="W1439" s="264">
        <f t="shared" si="657"/>
        <v>16.072499999999998</v>
      </c>
      <c r="X1439" s="264">
        <f t="shared" si="658"/>
        <v>17.592500000000001</v>
      </c>
      <c r="Y1439" s="264">
        <f t="shared" si="659"/>
        <v>18.481999999999999</v>
      </c>
      <c r="Z1439" s="264">
        <f t="shared" si="660"/>
        <v>19.116</v>
      </c>
      <c r="AA1439" s="264">
        <f t="shared" si="661"/>
        <v>20.1065</v>
      </c>
      <c r="AB1439" s="264">
        <f t="shared" si="662"/>
        <v>20.783999999999999</v>
      </c>
      <c r="AC1439" s="264">
        <f t="shared" si="663"/>
        <v>22.143000000000001</v>
      </c>
      <c r="AD1439" s="264">
        <f t="shared" si="664"/>
        <v>24.742000000000001</v>
      </c>
      <c r="AF1439" s="266">
        <v>1437</v>
      </c>
      <c r="AG1439" s="266">
        <v>-0.1105</v>
      </c>
      <c r="AH1439" s="266">
        <v>16.2179</v>
      </c>
      <c r="AI1439" s="266">
        <v>0.12712999999999999</v>
      </c>
      <c r="AJ1439" s="266">
        <v>11.04</v>
      </c>
      <c r="AK1439" s="266">
        <v>12.122999999999999</v>
      </c>
      <c r="AL1439" s="266">
        <v>12.808999999999999</v>
      </c>
      <c r="AM1439" s="266">
        <v>13.189</v>
      </c>
      <c r="AN1439" s="266">
        <v>13.8</v>
      </c>
      <c r="AO1439" s="266">
        <v>14.228999999999999</v>
      </c>
      <c r="AP1439" s="266">
        <v>14.891</v>
      </c>
      <c r="AQ1439" s="266">
        <v>16.218</v>
      </c>
      <c r="AR1439" s="266">
        <v>17.677</v>
      </c>
      <c r="AS1439" s="266">
        <v>18.52</v>
      </c>
      <c r="AT1439" s="266">
        <v>19.116</v>
      </c>
      <c r="AU1439" s="266">
        <v>20.039000000000001</v>
      </c>
      <c r="AV1439" s="266">
        <v>20.664999999999999</v>
      </c>
      <c r="AW1439" s="266">
        <v>21.907</v>
      </c>
      <c r="AX1439" s="266">
        <v>24.234000000000002</v>
      </c>
      <c r="BA1439" s="372">
        <v>1437</v>
      </c>
      <c r="BB1439" s="372">
        <v>-0.33510000000000001</v>
      </c>
      <c r="BC1439" s="372">
        <v>15.926600000000001</v>
      </c>
      <c r="BD1439" s="372">
        <v>0.13818</v>
      </c>
      <c r="BE1439" s="372">
        <v>10.686</v>
      </c>
      <c r="BF1439" s="372">
        <v>11.736000000000001</v>
      </c>
      <c r="BG1439" s="372">
        <v>12.414</v>
      </c>
      <c r="BH1439" s="372">
        <v>12.794</v>
      </c>
      <c r="BI1439" s="372">
        <v>13.409000000000001</v>
      </c>
      <c r="BJ1439" s="372">
        <v>13.848000000000001</v>
      </c>
      <c r="BK1439" s="372">
        <v>14.53</v>
      </c>
      <c r="BL1439" s="372">
        <v>15.927</v>
      </c>
      <c r="BM1439" s="372">
        <v>17.507999999999999</v>
      </c>
      <c r="BN1439" s="372">
        <v>18.443999999999999</v>
      </c>
      <c r="BO1439" s="372">
        <v>19.116</v>
      </c>
      <c r="BP1439" s="372">
        <v>20.173999999999999</v>
      </c>
      <c r="BQ1439" s="372">
        <v>20.902999999999999</v>
      </c>
      <c r="BR1439" s="372">
        <v>22.379000000000001</v>
      </c>
      <c r="BS1439" s="372">
        <v>25.25</v>
      </c>
    </row>
    <row r="1440" spans="1:71" x14ac:dyDescent="0.2">
      <c r="A1440" s="265">
        <f t="shared" si="665"/>
        <v>16.077999999999999</v>
      </c>
      <c r="B1440" s="265">
        <f t="shared" si="666"/>
        <v>14.7155</v>
      </c>
      <c r="C1440" s="265">
        <f t="shared" si="643"/>
        <v>17.599</v>
      </c>
      <c r="D1440" s="265">
        <f t="shared" si="667"/>
        <v>1438</v>
      </c>
      <c r="E1440" s="373">
        <f t="shared" si="668"/>
        <v>47.244353182751539</v>
      </c>
      <c r="F1440" s="373">
        <f t="shared" si="669"/>
        <v>3.9370294318959616</v>
      </c>
      <c r="G1440" s="373">
        <f t="shared" si="670"/>
        <v>56.244353182751539</v>
      </c>
      <c r="H1440" s="374">
        <f t="shared" si="671"/>
        <v>0.99932541442199252</v>
      </c>
      <c r="I1440" s="374">
        <f t="shared" si="644"/>
        <v>0.98711611811700317</v>
      </c>
      <c r="J1440" s="374">
        <f t="shared" si="645"/>
        <v>0.98797437425926316</v>
      </c>
      <c r="K1440" s="265" cm="1">
        <f t="array" ref="K1440">$G1440^gamma_drug4/($G1440^gamma_drug4+(AGE_50_drug4+9)^gamma_drug4)</f>
        <v>1</v>
      </c>
      <c r="L1440" s="264">
        <f t="shared" si="646"/>
        <v>1438</v>
      </c>
      <c r="M1440" s="264">
        <f t="shared" si="647"/>
        <v>-0.22284999999999999</v>
      </c>
      <c r="N1440" s="264">
        <f t="shared" si="648"/>
        <v>16.077950000000001</v>
      </c>
      <c r="O1440" s="264">
        <f t="shared" si="649"/>
        <v>0.13268000000000002</v>
      </c>
      <c r="P1440" s="264">
        <f t="shared" si="650"/>
        <v>10.866</v>
      </c>
      <c r="Q1440" s="264">
        <f t="shared" si="651"/>
        <v>11.933</v>
      </c>
      <c r="R1440" s="264">
        <f t="shared" si="652"/>
        <v>12.614999999999998</v>
      </c>
      <c r="S1440" s="264">
        <f t="shared" si="653"/>
        <v>12.9955</v>
      </c>
      <c r="T1440" s="264">
        <f t="shared" si="654"/>
        <v>13.609</v>
      </c>
      <c r="U1440" s="264">
        <f t="shared" si="655"/>
        <v>14.042999999999999</v>
      </c>
      <c r="V1440" s="264">
        <f t="shared" si="656"/>
        <v>14.7155</v>
      </c>
      <c r="W1440" s="264">
        <f t="shared" si="657"/>
        <v>16.077999999999999</v>
      </c>
      <c r="X1440" s="264">
        <f t="shared" si="658"/>
        <v>17.599</v>
      </c>
      <c r="Y1440" s="264">
        <f t="shared" si="659"/>
        <v>18.489000000000001</v>
      </c>
      <c r="Z1440" s="264">
        <f t="shared" si="660"/>
        <v>19.1235</v>
      </c>
      <c r="AA1440" s="264">
        <f t="shared" si="661"/>
        <v>20.1145</v>
      </c>
      <c r="AB1440" s="264">
        <f t="shared" si="662"/>
        <v>20.792499999999997</v>
      </c>
      <c r="AC1440" s="264">
        <f t="shared" si="663"/>
        <v>22.152000000000001</v>
      </c>
      <c r="AD1440" s="264">
        <f t="shared" si="664"/>
        <v>24.753</v>
      </c>
      <c r="AF1440" s="266">
        <v>1438</v>
      </c>
      <c r="AG1440" s="266">
        <v>-0.1106</v>
      </c>
      <c r="AH1440" s="266">
        <v>16.223299999999998</v>
      </c>
      <c r="AI1440" s="266">
        <v>0.12715000000000001</v>
      </c>
      <c r="AJ1440" s="266">
        <v>11.042999999999999</v>
      </c>
      <c r="AK1440" s="266">
        <v>12.125999999999999</v>
      </c>
      <c r="AL1440" s="266">
        <v>12.811999999999999</v>
      </c>
      <c r="AM1440" s="266">
        <v>13.193</v>
      </c>
      <c r="AN1440" s="266">
        <v>13.804</v>
      </c>
      <c r="AO1440" s="266">
        <v>14.234</v>
      </c>
      <c r="AP1440" s="266">
        <v>14.896000000000001</v>
      </c>
      <c r="AQ1440" s="266">
        <v>16.222999999999999</v>
      </c>
      <c r="AR1440" s="266">
        <v>17.683</v>
      </c>
      <c r="AS1440" s="266">
        <v>18.526</v>
      </c>
      <c r="AT1440" s="266">
        <v>19.123000000000001</v>
      </c>
      <c r="AU1440" s="266">
        <v>20.045999999999999</v>
      </c>
      <c r="AV1440" s="266">
        <v>20.672999999999998</v>
      </c>
      <c r="AW1440" s="266">
        <v>21.914999999999999</v>
      </c>
      <c r="AX1440" s="266">
        <v>24.244</v>
      </c>
      <c r="BA1440" s="372">
        <v>1438</v>
      </c>
      <c r="BB1440" s="372">
        <v>-0.33510000000000001</v>
      </c>
      <c r="BC1440" s="372">
        <v>15.932600000000001</v>
      </c>
      <c r="BD1440" s="372">
        <v>0.13821</v>
      </c>
      <c r="BE1440" s="372">
        <v>10.689</v>
      </c>
      <c r="BF1440" s="372">
        <v>11.74</v>
      </c>
      <c r="BG1440" s="372">
        <v>12.417999999999999</v>
      </c>
      <c r="BH1440" s="372">
        <v>12.798</v>
      </c>
      <c r="BI1440" s="372">
        <v>13.414</v>
      </c>
      <c r="BJ1440" s="372">
        <v>13.852</v>
      </c>
      <c r="BK1440" s="372">
        <v>14.535</v>
      </c>
      <c r="BL1440" s="372">
        <v>15.933</v>
      </c>
      <c r="BM1440" s="372">
        <v>17.515000000000001</v>
      </c>
      <c r="BN1440" s="372">
        <v>18.452000000000002</v>
      </c>
      <c r="BO1440" s="372">
        <v>19.123999999999999</v>
      </c>
      <c r="BP1440" s="372">
        <v>20.183</v>
      </c>
      <c r="BQ1440" s="372">
        <v>20.911999999999999</v>
      </c>
      <c r="BR1440" s="372">
        <v>22.388999999999999</v>
      </c>
      <c r="BS1440" s="372">
        <v>25.262</v>
      </c>
    </row>
    <row r="1441" spans="1:71" x14ac:dyDescent="0.2">
      <c r="A1441" s="265">
        <f t="shared" si="665"/>
        <v>16.084</v>
      </c>
      <c r="B1441" s="265">
        <f t="shared" si="666"/>
        <v>14.720499999999999</v>
      </c>
      <c r="C1441" s="265">
        <f t="shared" si="643"/>
        <v>17.606000000000002</v>
      </c>
      <c r="D1441" s="265">
        <f t="shared" si="667"/>
        <v>1439</v>
      </c>
      <c r="E1441" s="373">
        <f t="shared" si="668"/>
        <v>47.277207392197127</v>
      </c>
      <c r="F1441" s="373">
        <f t="shared" si="669"/>
        <v>3.9397672826830936</v>
      </c>
      <c r="G1441" s="373">
        <f t="shared" si="670"/>
        <v>56.277207392197127</v>
      </c>
      <c r="H1441" s="374">
        <f t="shared" si="671"/>
        <v>0.99932712470420237</v>
      </c>
      <c r="I1441" s="374">
        <f t="shared" si="644"/>
        <v>0.98713852772012589</v>
      </c>
      <c r="J1441" s="374">
        <f t="shared" si="645"/>
        <v>0.98799239988146037</v>
      </c>
      <c r="K1441" s="265" cm="1">
        <f t="array" ref="K1441">$G1441^gamma_drug4/($G1441^gamma_drug4+(AGE_50_drug4+9)^gamma_drug4)</f>
        <v>1</v>
      </c>
      <c r="L1441" s="264">
        <f t="shared" si="646"/>
        <v>1439</v>
      </c>
      <c r="M1441" s="264">
        <f t="shared" si="647"/>
        <v>-0.22295000000000001</v>
      </c>
      <c r="N1441" s="264">
        <f t="shared" si="648"/>
        <v>16.0837</v>
      </c>
      <c r="O1441" s="264">
        <f t="shared" si="649"/>
        <v>0.13270500000000002</v>
      </c>
      <c r="P1441" s="264">
        <f t="shared" si="650"/>
        <v>10.869</v>
      </c>
      <c r="Q1441" s="264">
        <f t="shared" si="651"/>
        <v>11.937000000000001</v>
      </c>
      <c r="R1441" s="264">
        <f t="shared" si="652"/>
        <v>12.619</v>
      </c>
      <c r="S1441" s="264">
        <f t="shared" si="653"/>
        <v>12.999499999999999</v>
      </c>
      <c r="T1441" s="264">
        <f t="shared" si="654"/>
        <v>13.6135</v>
      </c>
      <c r="U1441" s="264">
        <f t="shared" si="655"/>
        <v>14.047499999999999</v>
      </c>
      <c r="V1441" s="264">
        <f t="shared" si="656"/>
        <v>14.720499999999999</v>
      </c>
      <c r="W1441" s="264">
        <f t="shared" si="657"/>
        <v>16.084</v>
      </c>
      <c r="X1441" s="264">
        <f t="shared" si="658"/>
        <v>17.606000000000002</v>
      </c>
      <c r="Y1441" s="264">
        <f t="shared" si="659"/>
        <v>18.496000000000002</v>
      </c>
      <c r="Z1441" s="264">
        <f t="shared" si="660"/>
        <v>19.131</v>
      </c>
      <c r="AA1441" s="264">
        <f t="shared" si="661"/>
        <v>20.122499999999999</v>
      </c>
      <c r="AB1441" s="264">
        <f t="shared" si="662"/>
        <v>20.801500000000001</v>
      </c>
      <c r="AC1441" s="264">
        <f t="shared" si="663"/>
        <v>22.1615</v>
      </c>
      <c r="AD1441" s="264">
        <f t="shared" si="664"/>
        <v>24.764499999999998</v>
      </c>
      <c r="AF1441" s="266">
        <v>1439</v>
      </c>
      <c r="AG1441" s="266">
        <v>-0.11070000000000001</v>
      </c>
      <c r="AH1441" s="266">
        <v>16.2288</v>
      </c>
      <c r="AI1441" s="266">
        <v>0.12717000000000001</v>
      </c>
      <c r="AJ1441" s="266">
        <v>11.045999999999999</v>
      </c>
      <c r="AK1441" s="266">
        <v>12.13</v>
      </c>
      <c r="AL1441" s="266">
        <v>12.816000000000001</v>
      </c>
      <c r="AM1441" s="266">
        <v>13.196999999999999</v>
      </c>
      <c r="AN1441" s="266">
        <v>13.808</v>
      </c>
      <c r="AO1441" s="266">
        <v>14.238</v>
      </c>
      <c r="AP1441" s="266">
        <v>14.901</v>
      </c>
      <c r="AQ1441" s="266">
        <v>16.228999999999999</v>
      </c>
      <c r="AR1441" s="266">
        <v>17.690000000000001</v>
      </c>
      <c r="AS1441" s="266">
        <v>18.533000000000001</v>
      </c>
      <c r="AT1441" s="266">
        <v>19.13</v>
      </c>
      <c r="AU1441" s="266">
        <v>20.053999999999998</v>
      </c>
      <c r="AV1441" s="266">
        <v>20.681000000000001</v>
      </c>
      <c r="AW1441" s="266">
        <v>21.923999999999999</v>
      </c>
      <c r="AX1441" s="266">
        <v>24.254000000000001</v>
      </c>
      <c r="BA1441" s="372">
        <v>1439</v>
      </c>
      <c r="BB1441" s="372">
        <v>-0.3352</v>
      </c>
      <c r="BC1441" s="372">
        <v>15.938599999999999</v>
      </c>
      <c r="BD1441" s="372">
        <v>0.13824</v>
      </c>
      <c r="BE1441" s="372">
        <v>10.692</v>
      </c>
      <c r="BF1441" s="372">
        <v>11.744</v>
      </c>
      <c r="BG1441" s="372">
        <v>12.422000000000001</v>
      </c>
      <c r="BH1441" s="372">
        <v>12.802</v>
      </c>
      <c r="BI1441" s="372">
        <v>13.419</v>
      </c>
      <c r="BJ1441" s="372">
        <v>13.856999999999999</v>
      </c>
      <c r="BK1441" s="372">
        <v>14.54</v>
      </c>
      <c r="BL1441" s="372">
        <v>15.939</v>
      </c>
      <c r="BM1441" s="372">
        <v>17.521999999999998</v>
      </c>
      <c r="BN1441" s="372">
        <v>18.459</v>
      </c>
      <c r="BO1441" s="372">
        <v>19.132000000000001</v>
      </c>
      <c r="BP1441" s="372">
        <v>20.190999999999999</v>
      </c>
      <c r="BQ1441" s="372">
        <v>20.922000000000001</v>
      </c>
      <c r="BR1441" s="372">
        <v>22.399000000000001</v>
      </c>
      <c r="BS1441" s="372">
        <v>25.274999999999999</v>
      </c>
    </row>
    <row r="1442" spans="1:71" x14ac:dyDescent="0.2">
      <c r="A1442" s="265">
        <f t="shared" si="665"/>
        <v>16.089500000000001</v>
      </c>
      <c r="B1442" s="265">
        <f t="shared" si="666"/>
        <v>14.725999999999999</v>
      </c>
      <c r="C1442" s="265">
        <f t="shared" si="643"/>
        <v>17.612500000000001</v>
      </c>
      <c r="D1442" s="265">
        <f t="shared" si="667"/>
        <v>1440</v>
      </c>
      <c r="E1442" s="373">
        <f t="shared" si="668"/>
        <v>47.310061601642708</v>
      </c>
      <c r="F1442" s="373">
        <f t="shared" si="669"/>
        <v>3.9425051334702257</v>
      </c>
      <c r="G1442" s="373">
        <f t="shared" si="670"/>
        <v>56.310061601642708</v>
      </c>
      <c r="H1442" s="374">
        <f t="shared" si="671"/>
        <v>0.99932882965886427</v>
      </c>
      <c r="I1442" s="374">
        <f t="shared" si="644"/>
        <v>0.98716088580696126</v>
      </c>
      <c r="J1442" s="374">
        <f t="shared" si="645"/>
        <v>0.98801038831553023</v>
      </c>
      <c r="K1442" s="265" cm="1">
        <f t="array" ref="K1442">$G1442^gamma_drug4/($G1442^gamma_drug4+(AGE_50_drug4+9)^gamma_drug4)</f>
        <v>1</v>
      </c>
      <c r="L1442" s="264">
        <f t="shared" si="646"/>
        <v>1440</v>
      </c>
      <c r="M1442" s="264">
        <f t="shared" si="647"/>
        <v>-0.223</v>
      </c>
      <c r="N1442" s="264">
        <f t="shared" si="648"/>
        <v>16.089400000000001</v>
      </c>
      <c r="O1442" s="264">
        <f t="shared" si="649"/>
        <v>0.13272</v>
      </c>
      <c r="P1442" s="264">
        <f t="shared" si="650"/>
        <v>10.8725</v>
      </c>
      <c r="Q1442" s="264">
        <f t="shared" si="651"/>
        <v>11.940999999999999</v>
      </c>
      <c r="R1442" s="264">
        <f t="shared" si="652"/>
        <v>12.623000000000001</v>
      </c>
      <c r="S1442" s="264">
        <f t="shared" si="653"/>
        <v>13.003499999999999</v>
      </c>
      <c r="T1442" s="264">
        <f t="shared" si="654"/>
        <v>13.618</v>
      </c>
      <c r="U1442" s="264">
        <f t="shared" si="655"/>
        <v>14.0525</v>
      </c>
      <c r="V1442" s="264">
        <f t="shared" si="656"/>
        <v>14.725999999999999</v>
      </c>
      <c r="W1442" s="264">
        <f t="shared" si="657"/>
        <v>16.089500000000001</v>
      </c>
      <c r="X1442" s="264">
        <f t="shared" si="658"/>
        <v>17.612500000000001</v>
      </c>
      <c r="Y1442" s="264">
        <f t="shared" si="659"/>
        <v>18.503499999999999</v>
      </c>
      <c r="Z1442" s="264">
        <f t="shared" si="660"/>
        <v>19.138500000000001</v>
      </c>
      <c r="AA1442" s="264">
        <f t="shared" si="661"/>
        <v>20.130499999999998</v>
      </c>
      <c r="AB1442" s="264">
        <f t="shared" si="662"/>
        <v>20.808999999999997</v>
      </c>
      <c r="AC1442" s="264">
        <f t="shared" si="663"/>
        <v>22.170499999999997</v>
      </c>
      <c r="AD1442" s="264">
        <f t="shared" si="664"/>
        <v>24.774500000000003</v>
      </c>
      <c r="AF1442" s="266">
        <v>1440</v>
      </c>
      <c r="AG1442" s="266">
        <v>-0.1108</v>
      </c>
      <c r="AH1442" s="266">
        <v>16.234300000000001</v>
      </c>
      <c r="AI1442" s="266">
        <v>0.12717999999999999</v>
      </c>
      <c r="AJ1442" s="266">
        <v>11.05</v>
      </c>
      <c r="AK1442" s="266">
        <v>12.134</v>
      </c>
      <c r="AL1442" s="266">
        <v>12.82</v>
      </c>
      <c r="AM1442" s="266">
        <v>13.201000000000001</v>
      </c>
      <c r="AN1442" s="266">
        <v>13.813000000000001</v>
      </c>
      <c r="AO1442" s="266">
        <v>14.243</v>
      </c>
      <c r="AP1442" s="266">
        <v>14.906000000000001</v>
      </c>
      <c r="AQ1442" s="266">
        <v>16.234000000000002</v>
      </c>
      <c r="AR1442" s="266">
        <v>17.696000000000002</v>
      </c>
      <c r="AS1442" s="266">
        <v>18.54</v>
      </c>
      <c r="AT1442" s="266">
        <v>19.137</v>
      </c>
      <c r="AU1442" s="266">
        <v>20.061</v>
      </c>
      <c r="AV1442" s="266">
        <v>20.687999999999999</v>
      </c>
      <c r="AW1442" s="266">
        <v>21.931999999999999</v>
      </c>
      <c r="AX1442" s="266">
        <v>24.263000000000002</v>
      </c>
      <c r="BA1442" s="372">
        <v>1440</v>
      </c>
      <c r="BB1442" s="372">
        <v>-0.3352</v>
      </c>
      <c r="BC1442" s="372">
        <v>15.9445</v>
      </c>
      <c r="BD1442" s="372">
        <v>0.13825999999999999</v>
      </c>
      <c r="BE1442" s="372">
        <v>10.695</v>
      </c>
      <c r="BF1442" s="372">
        <v>11.747999999999999</v>
      </c>
      <c r="BG1442" s="372">
        <v>12.426</v>
      </c>
      <c r="BH1442" s="372">
        <v>12.805999999999999</v>
      </c>
      <c r="BI1442" s="372">
        <v>13.423</v>
      </c>
      <c r="BJ1442" s="372">
        <v>13.862</v>
      </c>
      <c r="BK1442" s="372">
        <v>14.545999999999999</v>
      </c>
      <c r="BL1442" s="372">
        <v>15.945</v>
      </c>
      <c r="BM1442" s="372">
        <v>17.529</v>
      </c>
      <c r="BN1442" s="372">
        <v>18.466999999999999</v>
      </c>
      <c r="BO1442" s="372">
        <v>19.14</v>
      </c>
      <c r="BP1442" s="372">
        <v>20.2</v>
      </c>
      <c r="BQ1442" s="372">
        <v>20.93</v>
      </c>
      <c r="BR1442" s="372">
        <v>22.408999999999999</v>
      </c>
      <c r="BS1442" s="372">
        <v>25.286000000000001</v>
      </c>
    </row>
    <row r="1443" spans="1:71" x14ac:dyDescent="0.2">
      <c r="A1443" s="265">
        <f t="shared" si="665"/>
        <v>16.095500000000001</v>
      </c>
      <c r="B1443" s="265">
        <f t="shared" si="666"/>
        <v>14.731</v>
      </c>
      <c r="C1443" s="265">
        <f t="shared" si="643"/>
        <v>17.619</v>
      </c>
      <c r="D1443" s="265">
        <f t="shared" si="667"/>
        <v>1441</v>
      </c>
      <c r="E1443" s="373">
        <f t="shared" si="668"/>
        <v>47.342915811088297</v>
      </c>
      <c r="F1443" s="373">
        <f t="shared" si="669"/>
        <v>3.9452429842573578</v>
      </c>
      <c r="G1443" s="373">
        <f t="shared" si="670"/>
        <v>56.342915811088297</v>
      </c>
      <c r="H1443" s="374">
        <f t="shared" si="671"/>
        <v>0.9993305293056528</v>
      </c>
      <c r="I1443" s="374">
        <f t="shared" si="644"/>
        <v>0.98718319252413345</v>
      </c>
      <c r="J1443" s="374">
        <f t="shared" si="645"/>
        <v>0.9880283396588454</v>
      </c>
      <c r="K1443" s="265" cm="1">
        <f t="array" ref="K1443">$G1443^gamma_drug4/($G1443^gamma_drug4+(AGE_50_drug4+9)^gamma_drug4)</f>
        <v>1</v>
      </c>
      <c r="L1443" s="264">
        <f t="shared" si="646"/>
        <v>1441</v>
      </c>
      <c r="M1443" s="264">
        <f t="shared" si="647"/>
        <v>-0.22309999999999999</v>
      </c>
      <c r="N1443" s="264">
        <f t="shared" si="648"/>
        <v>16.095099999999999</v>
      </c>
      <c r="O1443" s="264">
        <f t="shared" si="649"/>
        <v>0.132745</v>
      </c>
      <c r="P1443" s="264">
        <f t="shared" si="650"/>
        <v>10.876000000000001</v>
      </c>
      <c r="Q1443" s="264">
        <f t="shared" si="651"/>
        <v>11.943999999999999</v>
      </c>
      <c r="R1443" s="264">
        <f t="shared" si="652"/>
        <v>12.626999999999999</v>
      </c>
      <c r="S1443" s="264">
        <f t="shared" si="653"/>
        <v>13.007999999999999</v>
      </c>
      <c r="T1443" s="264">
        <f t="shared" si="654"/>
        <v>13.6225</v>
      </c>
      <c r="U1443" s="264">
        <f t="shared" si="655"/>
        <v>14.057</v>
      </c>
      <c r="V1443" s="264">
        <f t="shared" si="656"/>
        <v>14.731</v>
      </c>
      <c r="W1443" s="264">
        <f t="shared" si="657"/>
        <v>16.095500000000001</v>
      </c>
      <c r="X1443" s="264">
        <f t="shared" si="658"/>
        <v>17.619</v>
      </c>
      <c r="Y1443" s="264">
        <f t="shared" si="659"/>
        <v>18.509999999999998</v>
      </c>
      <c r="Z1443" s="264">
        <f t="shared" si="660"/>
        <v>19.146000000000001</v>
      </c>
      <c r="AA1443" s="264">
        <f t="shared" si="661"/>
        <v>20.137999999999998</v>
      </c>
      <c r="AB1443" s="264">
        <f t="shared" si="662"/>
        <v>20.817500000000003</v>
      </c>
      <c r="AC1443" s="264">
        <f t="shared" si="663"/>
        <v>22.18</v>
      </c>
      <c r="AD1443" s="264">
        <f t="shared" si="664"/>
        <v>24.785499999999999</v>
      </c>
      <c r="AF1443" s="266">
        <v>1441</v>
      </c>
      <c r="AG1443" s="266">
        <v>-0.1109</v>
      </c>
      <c r="AH1443" s="266">
        <v>16.239699999999999</v>
      </c>
      <c r="AI1443" s="266">
        <v>0.12720000000000001</v>
      </c>
      <c r="AJ1443" s="266">
        <v>11.053000000000001</v>
      </c>
      <c r="AK1443" s="266">
        <v>12.137</v>
      </c>
      <c r="AL1443" s="266">
        <v>12.824</v>
      </c>
      <c r="AM1443" s="266">
        <v>13.205</v>
      </c>
      <c r="AN1443" s="266">
        <v>13.817</v>
      </c>
      <c r="AO1443" s="266">
        <v>14.247</v>
      </c>
      <c r="AP1443" s="266">
        <v>14.911</v>
      </c>
      <c r="AQ1443" s="266">
        <v>16.239999999999998</v>
      </c>
      <c r="AR1443" s="266">
        <v>17.702000000000002</v>
      </c>
      <c r="AS1443" s="266">
        <v>18.545999999999999</v>
      </c>
      <c r="AT1443" s="266">
        <v>19.143999999999998</v>
      </c>
      <c r="AU1443" s="266">
        <v>20.068000000000001</v>
      </c>
      <c r="AV1443" s="266">
        <v>20.696000000000002</v>
      </c>
      <c r="AW1443" s="266">
        <v>21.940999999999999</v>
      </c>
      <c r="AX1443" s="266">
        <v>24.273</v>
      </c>
      <c r="BA1443" s="372">
        <v>1441</v>
      </c>
      <c r="BB1443" s="372">
        <v>-0.33529999999999999</v>
      </c>
      <c r="BC1443" s="372">
        <v>15.9505</v>
      </c>
      <c r="BD1443" s="372">
        <v>0.13829</v>
      </c>
      <c r="BE1443" s="372">
        <v>10.699</v>
      </c>
      <c r="BF1443" s="372">
        <v>11.750999999999999</v>
      </c>
      <c r="BG1443" s="372">
        <v>12.43</v>
      </c>
      <c r="BH1443" s="372">
        <v>12.811</v>
      </c>
      <c r="BI1443" s="372">
        <v>13.428000000000001</v>
      </c>
      <c r="BJ1443" s="372">
        <v>13.867000000000001</v>
      </c>
      <c r="BK1443" s="372">
        <v>14.551</v>
      </c>
      <c r="BL1443" s="372">
        <v>15.951000000000001</v>
      </c>
      <c r="BM1443" s="372">
        <v>17.536000000000001</v>
      </c>
      <c r="BN1443" s="372">
        <v>18.474</v>
      </c>
      <c r="BO1443" s="372">
        <v>19.148</v>
      </c>
      <c r="BP1443" s="372">
        <v>20.207999999999998</v>
      </c>
      <c r="BQ1443" s="372">
        <v>20.939</v>
      </c>
      <c r="BR1443" s="372">
        <v>22.419</v>
      </c>
      <c r="BS1443" s="372">
        <v>25.297999999999998</v>
      </c>
    </row>
    <row r="1444" spans="1:71" x14ac:dyDescent="0.2">
      <c r="A1444" s="265">
        <f t="shared" si="665"/>
        <v>16.100999999999999</v>
      </c>
      <c r="B1444" s="265">
        <f t="shared" si="666"/>
        <v>14.735499999999998</v>
      </c>
      <c r="C1444" s="265">
        <f t="shared" si="643"/>
        <v>17.625499999999999</v>
      </c>
      <c r="D1444" s="265">
        <f t="shared" si="667"/>
        <v>1442</v>
      </c>
      <c r="E1444" s="373">
        <f t="shared" si="668"/>
        <v>47.375770020533878</v>
      </c>
      <c r="F1444" s="373">
        <f t="shared" si="669"/>
        <v>3.9479808350444903</v>
      </c>
      <c r="G1444" s="373">
        <f t="shared" si="670"/>
        <v>56.375770020533878</v>
      </c>
      <c r="H1444" s="374">
        <f t="shared" si="671"/>
        <v>0.99933222366415841</v>
      </c>
      <c r="I1444" s="374">
        <f t="shared" si="644"/>
        <v>0.98720544801777155</v>
      </c>
      <c r="J1444" s="374">
        <f t="shared" si="645"/>
        <v>0.9880462540084699</v>
      </c>
      <c r="K1444" s="265" cm="1">
        <f t="array" ref="K1444">$G1444^gamma_drug4/($G1444^gamma_drug4+(AGE_50_drug4+9)^gamma_drug4)</f>
        <v>1</v>
      </c>
      <c r="L1444" s="264">
        <f t="shared" si="646"/>
        <v>1442</v>
      </c>
      <c r="M1444" s="264">
        <f t="shared" si="647"/>
        <v>-0.22314999999999999</v>
      </c>
      <c r="N1444" s="264">
        <f t="shared" si="648"/>
        <v>16.100850000000001</v>
      </c>
      <c r="O1444" s="264">
        <f t="shared" si="649"/>
        <v>0.13277</v>
      </c>
      <c r="P1444" s="264">
        <f t="shared" si="650"/>
        <v>10.879</v>
      </c>
      <c r="Q1444" s="264">
        <f t="shared" si="651"/>
        <v>11.948</v>
      </c>
      <c r="R1444" s="264">
        <f t="shared" si="652"/>
        <v>12.631</v>
      </c>
      <c r="S1444" s="264">
        <f t="shared" si="653"/>
        <v>13.012</v>
      </c>
      <c r="T1444" s="264">
        <f t="shared" si="654"/>
        <v>13.6265</v>
      </c>
      <c r="U1444" s="264">
        <f t="shared" si="655"/>
        <v>14.062000000000001</v>
      </c>
      <c r="V1444" s="264">
        <f t="shared" si="656"/>
        <v>14.735499999999998</v>
      </c>
      <c r="W1444" s="264">
        <f t="shared" si="657"/>
        <v>16.100999999999999</v>
      </c>
      <c r="X1444" s="264">
        <f t="shared" si="658"/>
        <v>17.625499999999999</v>
      </c>
      <c r="Y1444" s="264">
        <f t="shared" si="659"/>
        <v>18.517499999999998</v>
      </c>
      <c r="Z1444" s="264">
        <f t="shared" si="660"/>
        <v>19.153500000000001</v>
      </c>
      <c r="AA1444" s="264">
        <f t="shared" si="661"/>
        <v>20.1465</v>
      </c>
      <c r="AB1444" s="264">
        <f t="shared" si="662"/>
        <v>20.826500000000003</v>
      </c>
      <c r="AC1444" s="264">
        <f t="shared" si="663"/>
        <v>22.189</v>
      </c>
      <c r="AD1444" s="264">
        <f t="shared" si="664"/>
        <v>24.797000000000001</v>
      </c>
      <c r="AF1444" s="266">
        <v>1442</v>
      </c>
      <c r="AG1444" s="266">
        <v>-0.111</v>
      </c>
      <c r="AH1444" s="266">
        <v>16.245200000000001</v>
      </c>
      <c r="AI1444" s="266">
        <v>0.12722</v>
      </c>
      <c r="AJ1444" s="266">
        <v>11.055999999999999</v>
      </c>
      <c r="AK1444" s="266">
        <v>12.141</v>
      </c>
      <c r="AL1444" s="266">
        <v>12.827999999999999</v>
      </c>
      <c r="AM1444" s="266">
        <v>13.209</v>
      </c>
      <c r="AN1444" s="266">
        <v>13.821</v>
      </c>
      <c r="AO1444" s="266">
        <v>14.252000000000001</v>
      </c>
      <c r="AP1444" s="266">
        <v>14.914999999999999</v>
      </c>
      <c r="AQ1444" s="266">
        <v>16.245000000000001</v>
      </c>
      <c r="AR1444" s="266">
        <v>17.707999999999998</v>
      </c>
      <c r="AS1444" s="266">
        <v>18.553000000000001</v>
      </c>
      <c r="AT1444" s="266">
        <v>19.151</v>
      </c>
      <c r="AU1444" s="266">
        <v>20.076000000000001</v>
      </c>
      <c r="AV1444" s="266">
        <v>20.704000000000001</v>
      </c>
      <c r="AW1444" s="266">
        <v>21.949000000000002</v>
      </c>
      <c r="AX1444" s="266">
        <v>24.283000000000001</v>
      </c>
      <c r="BA1444" s="372">
        <v>1442</v>
      </c>
      <c r="BB1444" s="372">
        <v>-0.33529999999999999</v>
      </c>
      <c r="BC1444" s="372">
        <v>15.9565</v>
      </c>
      <c r="BD1444" s="372">
        <v>0.13832</v>
      </c>
      <c r="BE1444" s="372">
        <v>10.702</v>
      </c>
      <c r="BF1444" s="372">
        <v>11.755000000000001</v>
      </c>
      <c r="BG1444" s="372">
        <v>12.433999999999999</v>
      </c>
      <c r="BH1444" s="372">
        <v>12.815</v>
      </c>
      <c r="BI1444" s="372">
        <v>13.432</v>
      </c>
      <c r="BJ1444" s="372">
        <v>13.872</v>
      </c>
      <c r="BK1444" s="372">
        <v>14.555999999999999</v>
      </c>
      <c r="BL1444" s="372">
        <v>15.957000000000001</v>
      </c>
      <c r="BM1444" s="372">
        <v>17.542999999999999</v>
      </c>
      <c r="BN1444" s="372">
        <v>18.481999999999999</v>
      </c>
      <c r="BO1444" s="372">
        <v>19.155999999999999</v>
      </c>
      <c r="BP1444" s="372">
        <v>20.216999999999999</v>
      </c>
      <c r="BQ1444" s="372">
        <v>20.949000000000002</v>
      </c>
      <c r="BR1444" s="372">
        <v>22.428999999999998</v>
      </c>
      <c r="BS1444" s="372">
        <v>25.311</v>
      </c>
    </row>
    <row r="1445" spans="1:71" x14ac:dyDescent="0.2">
      <c r="A1445" s="265">
        <f t="shared" si="665"/>
        <v>16.1065</v>
      </c>
      <c r="B1445" s="265">
        <f t="shared" si="666"/>
        <v>14.740500000000001</v>
      </c>
      <c r="C1445" s="265">
        <f t="shared" si="643"/>
        <v>17.631999999999998</v>
      </c>
      <c r="D1445" s="265">
        <f t="shared" si="667"/>
        <v>1443</v>
      </c>
      <c r="E1445" s="373">
        <f t="shared" si="668"/>
        <v>47.408624229979466</v>
      </c>
      <c r="F1445" s="373">
        <f t="shared" si="669"/>
        <v>3.9507186858316223</v>
      </c>
      <c r="G1445" s="373">
        <f t="shared" si="670"/>
        <v>56.408624229979466</v>
      </c>
      <c r="H1445" s="374">
        <f t="shared" si="671"/>
        <v>0.99933391275388794</v>
      </c>
      <c r="I1445" s="374">
        <f t="shared" si="644"/>
        <v>0.98722765243351096</v>
      </c>
      <c r="J1445" s="374">
        <f t="shared" si="645"/>
        <v>0.98806413146116145</v>
      </c>
      <c r="K1445" s="265" cm="1">
        <f t="array" ref="K1445">$G1445^gamma_drug4/($G1445^gamma_drug4+(AGE_50_drug4+9)^gamma_drug4)</f>
        <v>1</v>
      </c>
      <c r="L1445" s="264">
        <f t="shared" si="646"/>
        <v>1443</v>
      </c>
      <c r="M1445" s="264">
        <f t="shared" si="647"/>
        <v>-0.22325</v>
      </c>
      <c r="N1445" s="264">
        <f t="shared" si="648"/>
        <v>16.1065</v>
      </c>
      <c r="O1445" s="264">
        <f t="shared" si="649"/>
        <v>0.132795</v>
      </c>
      <c r="P1445" s="264">
        <f t="shared" si="650"/>
        <v>10.882</v>
      </c>
      <c r="Q1445" s="264">
        <f t="shared" si="651"/>
        <v>11.952</v>
      </c>
      <c r="R1445" s="264">
        <f t="shared" si="652"/>
        <v>12.635000000000002</v>
      </c>
      <c r="S1445" s="264">
        <f t="shared" si="653"/>
        <v>13.016</v>
      </c>
      <c r="T1445" s="264">
        <f t="shared" si="654"/>
        <v>13.631499999999999</v>
      </c>
      <c r="U1445" s="264">
        <f t="shared" si="655"/>
        <v>14.065999999999999</v>
      </c>
      <c r="V1445" s="264">
        <f t="shared" si="656"/>
        <v>14.740500000000001</v>
      </c>
      <c r="W1445" s="264">
        <f t="shared" si="657"/>
        <v>16.1065</v>
      </c>
      <c r="X1445" s="264">
        <f t="shared" si="658"/>
        <v>17.631999999999998</v>
      </c>
      <c r="Y1445" s="264">
        <f t="shared" si="659"/>
        <v>18.524000000000001</v>
      </c>
      <c r="Z1445" s="264">
        <f t="shared" si="660"/>
        <v>19.160499999999999</v>
      </c>
      <c r="AA1445" s="264">
        <f t="shared" si="661"/>
        <v>20.154499999999999</v>
      </c>
      <c r="AB1445" s="264">
        <f t="shared" si="662"/>
        <v>20.834499999999998</v>
      </c>
      <c r="AC1445" s="264">
        <f t="shared" si="663"/>
        <v>22.198499999999999</v>
      </c>
      <c r="AD1445" s="264">
        <f t="shared" si="664"/>
        <v>24.808</v>
      </c>
      <c r="AF1445" s="266">
        <v>1443</v>
      </c>
      <c r="AG1445" s="266">
        <v>-0.1111</v>
      </c>
      <c r="AH1445" s="266">
        <v>16.250599999999999</v>
      </c>
      <c r="AI1445" s="266">
        <v>0.12723999999999999</v>
      </c>
      <c r="AJ1445" s="266">
        <v>11.058999999999999</v>
      </c>
      <c r="AK1445" s="266">
        <v>12.145</v>
      </c>
      <c r="AL1445" s="266">
        <v>12.832000000000001</v>
      </c>
      <c r="AM1445" s="266">
        <v>13.212999999999999</v>
      </c>
      <c r="AN1445" s="266">
        <v>13.826000000000001</v>
      </c>
      <c r="AO1445" s="266">
        <v>14.256</v>
      </c>
      <c r="AP1445" s="266">
        <v>14.92</v>
      </c>
      <c r="AQ1445" s="266">
        <v>16.251000000000001</v>
      </c>
      <c r="AR1445" s="266">
        <v>17.713999999999999</v>
      </c>
      <c r="AS1445" s="266">
        <v>18.559000000000001</v>
      </c>
      <c r="AT1445" s="266">
        <v>19.157</v>
      </c>
      <c r="AU1445" s="266">
        <v>20.082999999999998</v>
      </c>
      <c r="AV1445" s="266">
        <v>20.710999999999999</v>
      </c>
      <c r="AW1445" s="266">
        <v>21.957999999999998</v>
      </c>
      <c r="AX1445" s="266">
        <v>24.292999999999999</v>
      </c>
      <c r="BA1445" s="372">
        <v>1443</v>
      </c>
      <c r="BB1445" s="372">
        <v>-0.33539999999999998</v>
      </c>
      <c r="BC1445" s="372">
        <v>15.962400000000001</v>
      </c>
      <c r="BD1445" s="372">
        <v>0.13835</v>
      </c>
      <c r="BE1445" s="372">
        <v>10.705</v>
      </c>
      <c r="BF1445" s="372">
        <v>11.759</v>
      </c>
      <c r="BG1445" s="372">
        <v>12.438000000000001</v>
      </c>
      <c r="BH1445" s="372">
        <v>12.819000000000001</v>
      </c>
      <c r="BI1445" s="372">
        <v>13.436999999999999</v>
      </c>
      <c r="BJ1445" s="372">
        <v>13.875999999999999</v>
      </c>
      <c r="BK1445" s="372">
        <v>14.561</v>
      </c>
      <c r="BL1445" s="372">
        <v>15.962</v>
      </c>
      <c r="BM1445" s="372">
        <v>17.55</v>
      </c>
      <c r="BN1445" s="372">
        <v>18.489000000000001</v>
      </c>
      <c r="BO1445" s="372">
        <v>19.164000000000001</v>
      </c>
      <c r="BP1445" s="372">
        <v>20.225999999999999</v>
      </c>
      <c r="BQ1445" s="372">
        <v>20.957999999999998</v>
      </c>
      <c r="BR1445" s="372">
        <v>22.439</v>
      </c>
      <c r="BS1445" s="372">
        <v>25.323</v>
      </c>
    </row>
    <row r="1446" spans="1:71" x14ac:dyDescent="0.2">
      <c r="A1446" s="265">
        <f t="shared" si="665"/>
        <v>16.112000000000002</v>
      </c>
      <c r="B1446" s="265">
        <f t="shared" si="666"/>
        <v>14.7455</v>
      </c>
      <c r="C1446" s="265">
        <f t="shared" si="643"/>
        <v>17.638500000000001</v>
      </c>
      <c r="D1446" s="265">
        <f t="shared" si="667"/>
        <v>1444</v>
      </c>
      <c r="E1446" s="373">
        <f t="shared" si="668"/>
        <v>47.441478439425055</v>
      </c>
      <c r="F1446" s="373">
        <f t="shared" si="669"/>
        <v>3.9534565366187544</v>
      </c>
      <c r="G1446" s="373">
        <f t="shared" si="670"/>
        <v>56.441478439425055</v>
      </c>
      <c r="H1446" s="374">
        <f t="shared" si="671"/>
        <v>0.99933559659426541</v>
      </c>
      <c r="I1446" s="374">
        <f t="shared" si="644"/>
        <v>0.98724980591649547</v>
      </c>
      <c r="J1446" s="374">
        <f t="shared" si="645"/>
        <v>0.98808197211337168</v>
      </c>
      <c r="K1446" s="265" cm="1">
        <f t="array" ref="K1446">$G1446^gamma_drug4/($G1446^gamma_drug4+(AGE_50_drug4+9)^gamma_drug4)</f>
        <v>1</v>
      </c>
      <c r="L1446" s="264">
        <f t="shared" si="646"/>
        <v>1444</v>
      </c>
      <c r="M1446" s="264">
        <f t="shared" si="647"/>
        <v>-0.2233</v>
      </c>
      <c r="N1446" s="264">
        <f t="shared" si="648"/>
        <v>16.11225</v>
      </c>
      <c r="O1446" s="264">
        <f t="shared" si="649"/>
        <v>0.13281999999999999</v>
      </c>
      <c r="P1446" s="264">
        <f t="shared" si="650"/>
        <v>10.8855</v>
      </c>
      <c r="Q1446" s="264">
        <f t="shared" si="651"/>
        <v>11.955</v>
      </c>
      <c r="R1446" s="264">
        <f t="shared" si="652"/>
        <v>12.638999999999999</v>
      </c>
      <c r="S1446" s="264">
        <f t="shared" si="653"/>
        <v>13.0205</v>
      </c>
      <c r="T1446" s="264">
        <f t="shared" si="654"/>
        <v>13.6355</v>
      </c>
      <c r="U1446" s="264">
        <f t="shared" si="655"/>
        <v>14.071</v>
      </c>
      <c r="V1446" s="264">
        <f t="shared" si="656"/>
        <v>14.7455</v>
      </c>
      <c r="W1446" s="264">
        <f t="shared" si="657"/>
        <v>16.112000000000002</v>
      </c>
      <c r="X1446" s="264">
        <f t="shared" si="658"/>
        <v>17.638500000000001</v>
      </c>
      <c r="Y1446" s="264">
        <f t="shared" si="659"/>
        <v>18.531500000000001</v>
      </c>
      <c r="Z1446" s="264">
        <f t="shared" si="660"/>
        <v>19.167999999999999</v>
      </c>
      <c r="AA1446" s="264">
        <f t="shared" si="661"/>
        <v>20.162500000000001</v>
      </c>
      <c r="AB1446" s="264">
        <f t="shared" si="662"/>
        <v>20.843</v>
      </c>
      <c r="AC1446" s="264">
        <f t="shared" si="663"/>
        <v>22.207999999999998</v>
      </c>
      <c r="AD1446" s="264">
        <f t="shared" si="664"/>
        <v>24.819000000000003</v>
      </c>
      <c r="AF1446" s="266">
        <v>1444</v>
      </c>
      <c r="AG1446" s="266">
        <v>-0.11119999999999999</v>
      </c>
      <c r="AH1446" s="266">
        <v>16.2561</v>
      </c>
      <c r="AI1446" s="266">
        <v>0.12726000000000001</v>
      </c>
      <c r="AJ1446" s="266">
        <v>11.063000000000001</v>
      </c>
      <c r="AK1446" s="266">
        <v>12.148</v>
      </c>
      <c r="AL1446" s="266">
        <v>12.836</v>
      </c>
      <c r="AM1446" s="266">
        <v>13.218</v>
      </c>
      <c r="AN1446" s="266">
        <v>13.83</v>
      </c>
      <c r="AO1446" s="266">
        <v>14.260999999999999</v>
      </c>
      <c r="AP1446" s="266">
        <v>14.925000000000001</v>
      </c>
      <c r="AQ1446" s="266">
        <v>16.256</v>
      </c>
      <c r="AR1446" s="266">
        <v>17.72</v>
      </c>
      <c r="AS1446" s="266">
        <v>18.565999999999999</v>
      </c>
      <c r="AT1446" s="266">
        <v>19.164000000000001</v>
      </c>
      <c r="AU1446" s="266">
        <v>20.091000000000001</v>
      </c>
      <c r="AV1446" s="266">
        <v>20.719000000000001</v>
      </c>
      <c r="AW1446" s="266">
        <v>21.966000000000001</v>
      </c>
      <c r="AX1446" s="266">
        <v>24.303000000000001</v>
      </c>
      <c r="BA1446" s="372">
        <v>1444</v>
      </c>
      <c r="BB1446" s="372">
        <v>-0.33539999999999998</v>
      </c>
      <c r="BC1446" s="372">
        <v>15.968400000000001</v>
      </c>
      <c r="BD1446" s="372">
        <v>0.13838</v>
      </c>
      <c r="BE1446" s="372">
        <v>10.708</v>
      </c>
      <c r="BF1446" s="372">
        <v>11.762</v>
      </c>
      <c r="BG1446" s="372">
        <v>12.442</v>
      </c>
      <c r="BH1446" s="372">
        <v>12.823</v>
      </c>
      <c r="BI1446" s="372">
        <v>13.441000000000001</v>
      </c>
      <c r="BJ1446" s="372">
        <v>13.881</v>
      </c>
      <c r="BK1446" s="372">
        <v>14.566000000000001</v>
      </c>
      <c r="BL1446" s="372">
        <v>15.968</v>
      </c>
      <c r="BM1446" s="372">
        <v>17.556999999999999</v>
      </c>
      <c r="BN1446" s="372">
        <v>18.497</v>
      </c>
      <c r="BO1446" s="372">
        <v>19.172000000000001</v>
      </c>
      <c r="BP1446" s="372">
        <v>20.234000000000002</v>
      </c>
      <c r="BQ1446" s="372">
        <v>20.966999999999999</v>
      </c>
      <c r="BR1446" s="372">
        <v>22.45</v>
      </c>
      <c r="BS1446" s="372">
        <v>25.335000000000001</v>
      </c>
    </row>
    <row r="1447" spans="1:71" x14ac:dyDescent="0.2">
      <c r="A1447" s="265">
        <f t="shared" si="665"/>
        <v>16.118000000000002</v>
      </c>
      <c r="B1447" s="265">
        <f t="shared" si="666"/>
        <v>14.750999999999999</v>
      </c>
      <c r="C1447" s="265">
        <f t="shared" si="643"/>
        <v>17.645499999999998</v>
      </c>
      <c r="D1447" s="265">
        <f t="shared" si="667"/>
        <v>1445</v>
      </c>
      <c r="E1447" s="373">
        <f t="shared" si="668"/>
        <v>47.474332648870636</v>
      </c>
      <c r="F1447" s="373">
        <f t="shared" si="669"/>
        <v>3.9561943874058865</v>
      </c>
      <c r="G1447" s="373">
        <f t="shared" si="670"/>
        <v>56.474332648870636</v>
      </c>
      <c r="H1447" s="374">
        <f t="shared" si="671"/>
        <v>0.99933727520463156</v>
      </c>
      <c r="I1447" s="374">
        <f t="shared" si="644"/>
        <v>0.98727190861137959</v>
      </c>
      <c r="J1447" s="374">
        <f t="shared" si="645"/>
        <v>0.98809977606124755</v>
      </c>
      <c r="K1447" s="265" cm="1">
        <f t="array" ref="K1447">$G1447^gamma_drug4/($G1447^gamma_drug4+(AGE_50_drug4+9)^gamma_drug4)</f>
        <v>1</v>
      </c>
      <c r="L1447" s="264">
        <f t="shared" si="646"/>
        <v>1445</v>
      </c>
      <c r="M1447" s="264">
        <f t="shared" si="647"/>
        <v>-0.22334999999999999</v>
      </c>
      <c r="N1447" s="264">
        <f t="shared" si="648"/>
        <v>16.118000000000002</v>
      </c>
      <c r="O1447" s="264">
        <f t="shared" si="649"/>
        <v>0.13284000000000001</v>
      </c>
      <c r="P1447" s="264">
        <f t="shared" si="650"/>
        <v>10.888999999999999</v>
      </c>
      <c r="Q1447" s="264">
        <f t="shared" si="651"/>
        <v>11.959</v>
      </c>
      <c r="R1447" s="264">
        <f t="shared" si="652"/>
        <v>12.643000000000001</v>
      </c>
      <c r="S1447" s="264">
        <f t="shared" si="653"/>
        <v>13.024999999999999</v>
      </c>
      <c r="T1447" s="264">
        <f t="shared" si="654"/>
        <v>13.64</v>
      </c>
      <c r="U1447" s="264">
        <f t="shared" si="655"/>
        <v>14.076000000000001</v>
      </c>
      <c r="V1447" s="264">
        <f t="shared" si="656"/>
        <v>14.750999999999999</v>
      </c>
      <c r="W1447" s="264">
        <f t="shared" si="657"/>
        <v>16.118000000000002</v>
      </c>
      <c r="X1447" s="264">
        <f t="shared" si="658"/>
        <v>17.645499999999998</v>
      </c>
      <c r="Y1447" s="264">
        <f t="shared" si="659"/>
        <v>18.538499999999999</v>
      </c>
      <c r="Z1447" s="264">
        <f t="shared" si="660"/>
        <v>19.1755</v>
      </c>
      <c r="AA1447" s="264">
        <f t="shared" si="661"/>
        <v>20.170499999999997</v>
      </c>
      <c r="AB1447" s="264">
        <f t="shared" si="662"/>
        <v>20.851500000000001</v>
      </c>
      <c r="AC1447" s="264">
        <f t="shared" si="663"/>
        <v>22.216999999999999</v>
      </c>
      <c r="AD1447" s="264">
        <f t="shared" si="664"/>
        <v>24.83</v>
      </c>
      <c r="AF1447" s="266">
        <v>1445</v>
      </c>
      <c r="AG1447" s="266">
        <v>-0.1113</v>
      </c>
      <c r="AH1447" s="266">
        <v>16.261600000000001</v>
      </c>
      <c r="AI1447" s="266">
        <v>0.12728</v>
      </c>
      <c r="AJ1447" s="266">
        <v>11.066000000000001</v>
      </c>
      <c r="AK1447" s="266">
        <v>12.151999999999999</v>
      </c>
      <c r="AL1447" s="266">
        <v>12.84</v>
      </c>
      <c r="AM1447" s="266">
        <v>13.222</v>
      </c>
      <c r="AN1447" s="266">
        <v>13.834</v>
      </c>
      <c r="AO1447" s="266">
        <v>14.266</v>
      </c>
      <c r="AP1447" s="266">
        <v>14.93</v>
      </c>
      <c r="AQ1447" s="266">
        <v>16.262</v>
      </c>
      <c r="AR1447" s="266">
        <v>17.727</v>
      </c>
      <c r="AS1447" s="266">
        <v>18.573</v>
      </c>
      <c r="AT1447" s="266">
        <v>19.170999999999999</v>
      </c>
      <c r="AU1447" s="266">
        <v>20.097999999999999</v>
      </c>
      <c r="AV1447" s="266">
        <v>20.727</v>
      </c>
      <c r="AW1447" s="266">
        <v>21.975000000000001</v>
      </c>
      <c r="AX1447" s="266">
        <v>24.312999999999999</v>
      </c>
      <c r="BA1447" s="372">
        <v>1445</v>
      </c>
      <c r="BB1447" s="372">
        <v>-0.33539999999999998</v>
      </c>
      <c r="BC1447" s="372">
        <v>15.974399999999999</v>
      </c>
      <c r="BD1447" s="372">
        <v>0.1384</v>
      </c>
      <c r="BE1447" s="372">
        <v>10.712</v>
      </c>
      <c r="BF1447" s="372">
        <v>11.766</v>
      </c>
      <c r="BG1447" s="372">
        <v>12.446</v>
      </c>
      <c r="BH1447" s="372">
        <v>12.827999999999999</v>
      </c>
      <c r="BI1447" s="372">
        <v>13.446</v>
      </c>
      <c r="BJ1447" s="372">
        <v>13.885999999999999</v>
      </c>
      <c r="BK1447" s="372">
        <v>14.571999999999999</v>
      </c>
      <c r="BL1447" s="372">
        <v>15.974</v>
      </c>
      <c r="BM1447" s="372">
        <v>17.564</v>
      </c>
      <c r="BN1447" s="372">
        <v>18.504000000000001</v>
      </c>
      <c r="BO1447" s="372">
        <v>19.18</v>
      </c>
      <c r="BP1447" s="372">
        <v>20.242999999999999</v>
      </c>
      <c r="BQ1447" s="372">
        <v>20.975999999999999</v>
      </c>
      <c r="BR1447" s="372">
        <v>22.459</v>
      </c>
      <c r="BS1447" s="372">
        <v>25.347000000000001</v>
      </c>
    </row>
    <row r="1448" spans="1:71" x14ac:dyDescent="0.2">
      <c r="A1448" s="265">
        <f t="shared" si="665"/>
        <v>16.1235</v>
      </c>
      <c r="B1448" s="265">
        <f t="shared" si="666"/>
        <v>14.756</v>
      </c>
      <c r="C1448" s="265">
        <f t="shared" si="643"/>
        <v>17.651499999999999</v>
      </c>
      <c r="D1448" s="265">
        <f t="shared" si="667"/>
        <v>1446</v>
      </c>
      <c r="E1448" s="373">
        <f t="shared" si="668"/>
        <v>47.507186858316224</v>
      </c>
      <c r="F1448" s="373">
        <f t="shared" si="669"/>
        <v>3.9589322381930185</v>
      </c>
      <c r="G1448" s="373">
        <f t="shared" si="670"/>
        <v>56.507186858316224</v>
      </c>
      <c r="H1448" s="374">
        <f t="shared" si="671"/>
        <v>0.99933894860424533</v>
      </c>
      <c r="I1448" s="374">
        <f t="shared" si="644"/>
        <v>0.98729396066232977</v>
      </c>
      <c r="J1448" s="374">
        <f t="shared" si="645"/>
        <v>0.98811754340063263</v>
      </c>
      <c r="K1448" s="265" cm="1">
        <f t="array" ref="K1448">$G1448^gamma_drug4/($G1448^gamma_drug4+(AGE_50_drug4+9)^gamma_drug4)</f>
        <v>1</v>
      </c>
      <c r="L1448" s="264">
        <f t="shared" si="646"/>
        <v>1446</v>
      </c>
      <c r="M1448" s="264">
        <f t="shared" si="647"/>
        <v>-0.2235</v>
      </c>
      <c r="N1448" s="264">
        <f t="shared" si="648"/>
        <v>16.123649999999998</v>
      </c>
      <c r="O1448" s="264">
        <f t="shared" si="649"/>
        <v>0.13286500000000001</v>
      </c>
      <c r="P1448" s="264">
        <f t="shared" si="650"/>
        <v>10.891999999999999</v>
      </c>
      <c r="Q1448" s="264">
        <f t="shared" si="651"/>
        <v>11.962499999999999</v>
      </c>
      <c r="R1448" s="264">
        <f t="shared" si="652"/>
        <v>12.646999999999998</v>
      </c>
      <c r="S1448" s="264">
        <f t="shared" si="653"/>
        <v>13.029</v>
      </c>
      <c r="T1448" s="264">
        <f t="shared" si="654"/>
        <v>13.645</v>
      </c>
      <c r="U1448" s="264">
        <f t="shared" si="655"/>
        <v>14.080500000000001</v>
      </c>
      <c r="V1448" s="264">
        <f t="shared" si="656"/>
        <v>14.756</v>
      </c>
      <c r="W1448" s="264">
        <f t="shared" si="657"/>
        <v>16.1235</v>
      </c>
      <c r="X1448" s="264">
        <f t="shared" si="658"/>
        <v>17.651499999999999</v>
      </c>
      <c r="Y1448" s="264">
        <f t="shared" si="659"/>
        <v>18.545500000000001</v>
      </c>
      <c r="Z1448" s="264">
        <f t="shared" si="660"/>
        <v>19.183</v>
      </c>
      <c r="AA1448" s="264">
        <f t="shared" si="661"/>
        <v>20.1785</v>
      </c>
      <c r="AB1448" s="264">
        <f t="shared" si="662"/>
        <v>20.86</v>
      </c>
      <c r="AC1448" s="264">
        <f t="shared" si="663"/>
        <v>22.225999999999999</v>
      </c>
      <c r="AD1448" s="264">
        <f t="shared" si="664"/>
        <v>24.841000000000001</v>
      </c>
      <c r="AF1448" s="266">
        <v>1446</v>
      </c>
      <c r="AG1448" s="266">
        <v>-0.1115</v>
      </c>
      <c r="AH1448" s="266">
        <v>16.266999999999999</v>
      </c>
      <c r="AI1448" s="266">
        <v>0.1273</v>
      </c>
      <c r="AJ1448" s="266">
        <v>11.069000000000001</v>
      </c>
      <c r="AK1448" s="266">
        <v>12.154999999999999</v>
      </c>
      <c r="AL1448" s="266">
        <v>12.843999999999999</v>
      </c>
      <c r="AM1448" s="266">
        <v>13.226000000000001</v>
      </c>
      <c r="AN1448" s="266">
        <v>13.839</v>
      </c>
      <c r="AO1448" s="266">
        <v>14.27</v>
      </c>
      <c r="AP1448" s="266">
        <v>14.935</v>
      </c>
      <c r="AQ1448" s="266">
        <v>16.266999999999999</v>
      </c>
      <c r="AR1448" s="266">
        <v>17.733000000000001</v>
      </c>
      <c r="AS1448" s="266">
        <v>18.579000000000001</v>
      </c>
      <c r="AT1448" s="266">
        <v>19.178000000000001</v>
      </c>
      <c r="AU1448" s="266">
        <v>20.106000000000002</v>
      </c>
      <c r="AV1448" s="266">
        <v>20.734999999999999</v>
      </c>
      <c r="AW1448" s="266">
        <v>21.983000000000001</v>
      </c>
      <c r="AX1448" s="266">
        <v>24.323</v>
      </c>
      <c r="BA1448" s="372">
        <v>1446</v>
      </c>
      <c r="BB1448" s="372">
        <v>-0.33550000000000002</v>
      </c>
      <c r="BC1448" s="372">
        <v>15.9803</v>
      </c>
      <c r="BD1448" s="372">
        <v>0.13843</v>
      </c>
      <c r="BE1448" s="372">
        <v>10.715</v>
      </c>
      <c r="BF1448" s="372">
        <v>11.77</v>
      </c>
      <c r="BG1448" s="372">
        <v>12.45</v>
      </c>
      <c r="BH1448" s="372">
        <v>12.832000000000001</v>
      </c>
      <c r="BI1448" s="372">
        <v>13.451000000000001</v>
      </c>
      <c r="BJ1448" s="372">
        <v>13.891</v>
      </c>
      <c r="BK1448" s="372">
        <v>14.577</v>
      </c>
      <c r="BL1448" s="372">
        <v>15.98</v>
      </c>
      <c r="BM1448" s="372">
        <v>17.57</v>
      </c>
      <c r="BN1448" s="372">
        <v>18.512</v>
      </c>
      <c r="BO1448" s="372">
        <v>19.187999999999999</v>
      </c>
      <c r="BP1448" s="372">
        <v>20.251000000000001</v>
      </c>
      <c r="BQ1448" s="372">
        <v>20.984999999999999</v>
      </c>
      <c r="BR1448" s="372">
        <v>22.469000000000001</v>
      </c>
      <c r="BS1448" s="372">
        <v>25.359000000000002</v>
      </c>
    </row>
    <row r="1449" spans="1:71" x14ac:dyDescent="0.2">
      <c r="A1449" s="265">
        <f t="shared" si="665"/>
        <v>16.1295</v>
      </c>
      <c r="B1449" s="265">
        <f t="shared" si="666"/>
        <v>14.760999999999999</v>
      </c>
      <c r="C1449" s="265">
        <f t="shared" si="643"/>
        <v>17.658000000000001</v>
      </c>
      <c r="D1449" s="265">
        <f t="shared" si="667"/>
        <v>1447</v>
      </c>
      <c r="E1449" s="373">
        <f t="shared" si="668"/>
        <v>47.540041067761805</v>
      </c>
      <c r="F1449" s="373">
        <f t="shared" si="669"/>
        <v>3.9616700889801506</v>
      </c>
      <c r="G1449" s="373">
        <f t="shared" si="670"/>
        <v>56.540041067761805</v>
      </c>
      <c r="H1449" s="374">
        <f t="shared" si="671"/>
        <v>0.99934061681228303</v>
      </c>
      <c r="I1449" s="374">
        <f t="shared" si="644"/>
        <v>0.98731596221302687</v>
      </c>
      <c r="J1449" s="374">
        <f t="shared" si="645"/>
        <v>0.98813527422706815</v>
      </c>
      <c r="K1449" s="265" cm="1">
        <f t="array" ref="K1449">$G1449^gamma_drug4/($G1449^gamma_drug4+(AGE_50_drug4+9)^gamma_drug4)</f>
        <v>1</v>
      </c>
      <c r="L1449" s="264">
        <f t="shared" si="646"/>
        <v>1447</v>
      </c>
      <c r="M1449" s="264">
        <f t="shared" si="647"/>
        <v>-0.22355000000000003</v>
      </c>
      <c r="N1449" s="264">
        <f t="shared" si="648"/>
        <v>16.1294</v>
      </c>
      <c r="O1449" s="264">
        <f t="shared" si="649"/>
        <v>0.13289000000000001</v>
      </c>
      <c r="P1449" s="264">
        <f t="shared" si="650"/>
        <v>10.895</v>
      </c>
      <c r="Q1449" s="264">
        <f t="shared" si="651"/>
        <v>11.9665</v>
      </c>
      <c r="R1449" s="264">
        <f t="shared" si="652"/>
        <v>12.651</v>
      </c>
      <c r="S1449" s="264">
        <f t="shared" si="653"/>
        <v>13.033000000000001</v>
      </c>
      <c r="T1449" s="264">
        <f t="shared" si="654"/>
        <v>13.649000000000001</v>
      </c>
      <c r="U1449" s="264">
        <f t="shared" si="655"/>
        <v>14.0855</v>
      </c>
      <c r="V1449" s="264">
        <f t="shared" si="656"/>
        <v>14.760999999999999</v>
      </c>
      <c r="W1449" s="264">
        <f t="shared" si="657"/>
        <v>16.1295</v>
      </c>
      <c r="X1449" s="264">
        <f t="shared" si="658"/>
        <v>17.658000000000001</v>
      </c>
      <c r="Y1449" s="264">
        <f t="shared" si="659"/>
        <v>18.552499999999998</v>
      </c>
      <c r="Z1449" s="264">
        <f t="shared" si="660"/>
        <v>19.1905</v>
      </c>
      <c r="AA1449" s="264">
        <f t="shared" si="661"/>
        <v>20.186500000000002</v>
      </c>
      <c r="AB1449" s="264">
        <f t="shared" si="662"/>
        <v>20.868499999999997</v>
      </c>
      <c r="AC1449" s="264">
        <f t="shared" si="663"/>
        <v>22.236000000000001</v>
      </c>
      <c r="AD1449" s="264">
        <f t="shared" si="664"/>
        <v>24.851999999999997</v>
      </c>
      <c r="AF1449" s="266">
        <v>1447</v>
      </c>
      <c r="AG1449" s="266">
        <v>-0.1116</v>
      </c>
      <c r="AH1449" s="266">
        <v>16.272500000000001</v>
      </c>
      <c r="AI1449" s="266">
        <v>0.12731999999999999</v>
      </c>
      <c r="AJ1449" s="266">
        <v>11.071999999999999</v>
      </c>
      <c r="AK1449" s="266">
        <v>12.159000000000001</v>
      </c>
      <c r="AL1449" s="266">
        <v>12.848000000000001</v>
      </c>
      <c r="AM1449" s="266">
        <v>13.23</v>
      </c>
      <c r="AN1449" s="266">
        <v>13.843</v>
      </c>
      <c r="AO1449" s="266">
        <v>14.275</v>
      </c>
      <c r="AP1449" s="266">
        <v>14.94</v>
      </c>
      <c r="AQ1449" s="266">
        <v>16.273</v>
      </c>
      <c r="AR1449" s="266">
        <v>17.739000000000001</v>
      </c>
      <c r="AS1449" s="266">
        <v>18.585999999999999</v>
      </c>
      <c r="AT1449" s="266">
        <v>19.184999999999999</v>
      </c>
      <c r="AU1449" s="266">
        <v>20.113</v>
      </c>
      <c r="AV1449" s="266">
        <v>20.742999999999999</v>
      </c>
      <c r="AW1449" s="266">
        <v>21.992000000000001</v>
      </c>
      <c r="AX1449" s="266">
        <v>24.332999999999998</v>
      </c>
      <c r="BA1449" s="372">
        <v>1447</v>
      </c>
      <c r="BB1449" s="372">
        <v>-0.33550000000000002</v>
      </c>
      <c r="BC1449" s="372">
        <v>15.9863</v>
      </c>
      <c r="BD1449" s="372">
        <v>0.13846</v>
      </c>
      <c r="BE1449" s="372">
        <v>10.718</v>
      </c>
      <c r="BF1449" s="372">
        <v>11.773999999999999</v>
      </c>
      <c r="BG1449" s="372">
        <v>12.454000000000001</v>
      </c>
      <c r="BH1449" s="372">
        <v>12.836</v>
      </c>
      <c r="BI1449" s="372">
        <v>13.455</v>
      </c>
      <c r="BJ1449" s="372">
        <v>13.896000000000001</v>
      </c>
      <c r="BK1449" s="372">
        <v>14.582000000000001</v>
      </c>
      <c r="BL1449" s="372">
        <v>15.986000000000001</v>
      </c>
      <c r="BM1449" s="372">
        <v>17.577000000000002</v>
      </c>
      <c r="BN1449" s="372">
        <v>18.518999999999998</v>
      </c>
      <c r="BO1449" s="372">
        <v>19.196000000000002</v>
      </c>
      <c r="BP1449" s="372">
        <v>20.260000000000002</v>
      </c>
      <c r="BQ1449" s="372">
        <v>20.994</v>
      </c>
      <c r="BR1449" s="372">
        <v>22.48</v>
      </c>
      <c r="BS1449" s="372">
        <v>25.370999999999999</v>
      </c>
    </row>
    <row r="1450" spans="1:71" x14ac:dyDescent="0.2">
      <c r="A1450" s="265">
        <f t="shared" si="665"/>
        <v>16.134999999999998</v>
      </c>
      <c r="B1450" s="265">
        <f t="shared" si="666"/>
        <v>14.765499999999999</v>
      </c>
      <c r="C1450" s="265">
        <f t="shared" si="643"/>
        <v>17.6645</v>
      </c>
      <c r="D1450" s="265">
        <f t="shared" si="667"/>
        <v>1448</v>
      </c>
      <c r="E1450" s="373">
        <f t="shared" si="668"/>
        <v>47.572895277207394</v>
      </c>
      <c r="F1450" s="373">
        <f t="shared" si="669"/>
        <v>3.9644079397672827</v>
      </c>
      <c r="G1450" s="373">
        <f t="shared" si="670"/>
        <v>56.572895277207394</v>
      </c>
      <c r="H1450" s="374">
        <f t="shared" si="671"/>
        <v>0.99934227984783996</v>
      </c>
      <c r="I1450" s="374">
        <f t="shared" si="644"/>
        <v>0.98733791340666777</v>
      </c>
      <c r="J1450" s="374">
        <f t="shared" si="645"/>
        <v>0.98815296863579383</v>
      </c>
      <c r="K1450" s="265" cm="1">
        <f t="array" ref="K1450">$G1450^gamma_drug4/($G1450^gamma_drug4+(AGE_50_drug4+9)^gamma_drug4)</f>
        <v>1</v>
      </c>
      <c r="L1450" s="264">
        <f t="shared" si="646"/>
        <v>1448</v>
      </c>
      <c r="M1450" s="264">
        <f t="shared" si="647"/>
        <v>-0.22365000000000002</v>
      </c>
      <c r="N1450" s="264">
        <f t="shared" si="648"/>
        <v>16.13505</v>
      </c>
      <c r="O1450" s="264">
        <f t="shared" si="649"/>
        <v>0.13291500000000001</v>
      </c>
      <c r="P1450" s="264">
        <f t="shared" si="650"/>
        <v>10.898</v>
      </c>
      <c r="Q1450" s="264">
        <f t="shared" si="651"/>
        <v>11.969999999999999</v>
      </c>
      <c r="R1450" s="264">
        <f t="shared" si="652"/>
        <v>12.654500000000001</v>
      </c>
      <c r="S1450" s="264">
        <f t="shared" si="653"/>
        <v>13.036999999999999</v>
      </c>
      <c r="T1450" s="264">
        <f t="shared" si="654"/>
        <v>13.653500000000001</v>
      </c>
      <c r="U1450" s="264">
        <f t="shared" si="655"/>
        <v>14.089500000000001</v>
      </c>
      <c r="V1450" s="264">
        <f t="shared" si="656"/>
        <v>14.765499999999999</v>
      </c>
      <c r="W1450" s="264">
        <f t="shared" si="657"/>
        <v>16.134999999999998</v>
      </c>
      <c r="X1450" s="264">
        <f t="shared" si="658"/>
        <v>17.6645</v>
      </c>
      <c r="Y1450" s="264">
        <f t="shared" si="659"/>
        <v>18.560000000000002</v>
      </c>
      <c r="Z1450" s="264">
        <f t="shared" si="660"/>
        <v>19.197499999999998</v>
      </c>
      <c r="AA1450" s="264">
        <f t="shared" si="661"/>
        <v>20.195</v>
      </c>
      <c r="AB1450" s="264">
        <f t="shared" si="662"/>
        <v>20.877000000000002</v>
      </c>
      <c r="AC1450" s="264">
        <f t="shared" si="663"/>
        <v>22.244999999999997</v>
      </c>
      <c r="AD1450" s="264">
        <f t="shared" si="664"/>
        <v>24.863500000000002</v>
      </c>
      <c r="AF1450" s="266">
        <v>1448</v>
      </c>
      <c r="AG1450" s="266">
        <v>-0.11169999999999999</v>
      </c>
      <c r="AH1450" s="266">
        <v>16.277899999999999</v>
      </c>
      <c r="AI1450" s="266">
        <v>0.12734000000000001</v>
      </c>
      <c r="AJ1450" s="266">
        <v>11.074999999999999</v>
      </c>
      <c r="AK1450" s="266">
        <v>12.163</v>
      </c>
      <c r="AL1450" s="266">
        <v>12.851000000000001</v>
      </c>
      <c r="AM1450" s="266">
        <v>13.234</v>
      </c>
      <c r="AN1450" s="266">
        <v>13.847</v>
      </c>
      <c r="AO1450" s="266">
        <v>14.279</v>
      </c>
      <c r="AP1450" s="266">
        <v>14.944000000000001</v>
      </c>
      <c r="AQ1450" s="266">
        <v>16.277999999999999</v>
      </c>
      <c r="AR1450" s="266">
        <v>17.745000000000001</v>
      </c>
      <c r="AS1450" s="266">
        <v>18.593</v>
      </c>
      <c r="AT1450" s="266">
        <v>19.192</v>
      </c>
      <c r="AU1450" s="266">
        <v>20.120999999999999</v>
      </c>
      <c r="AV1450" s="266">
        <v>20.751000000000001</v>
      </c>
      <c r="AW1450" s="266">
        <v>22</v>
      </c>
      <c r="AX1450" s="266">
        <v>24.343</v>
      </c>
      <c r="BA1450" s="372">
        <v>1448</v>
      </c>
      <c r="BB1450" s="372">
        <v>-0.33560000000000001</v>
      </c>
      <c r="BC1450" s="372">
        <v>15.9922</v>
      </c>
      <c r="BD1450" s="372">
        <v>0.13849</v>
      </c>
      <c r="BE1450" s="372">
        <v>10.721</v>
      </c>
      <c r="BF1450" s="372">
        <v>11.776999999999999</v>
      </c>
      <c r="BG1450" s="372">
        <v>12.458</v>
      </c>
      <c r="BH1450" s="372">
        <v>12.84</v>
      </c>
      <c r="BI1450" s="372">
        <v>13.46</v>
      </c>
      <c r="BJ1450" s="372">
        <v>13.9</v>
      </c>
      <c r="BK1450" s="372">
        <v>14.587</v>
      </c>
      <c r="BL1450" s="372">
        <v>15.992000000000001</v>
      </c>
      <c r="BM1450" s="372">
        <v>17.584</v>
      </c>
      <c r="BN1450" s="372">
        <v>18.527000000000001</v>
      </c>
      <c r="BO1450" s="372">
        <v>19.202999999999999</v>
      </c>
      <c r="BP1450" s="372">
        <v>20.268999999999998</v>
      </c>
      <c r="BQ1450" s="372">
        <v>21.003</v>
      </c>
      <c r="BR1450" s="372">
        <v>22.49</v>
      </c>
      <c r="BS1450" s="372">
        <v>25.384</v>
      </c>
    </row>
    <row r="1451" spans="1:71" x14ac:dyDescent="0.2">
      <c r="A1451" s="265">
        <f t="shared" si="665"/>
        <v>16.140499999999999</v>
      </c>
      <c r="B1451" s="265">
        <f t="shared" si="666"/>
        <v>14.7705</v>
      </c>
      <c r="C1451" s="265">
        <f t="shared" si="643"/>
        <v>17.670999999999999</v>
      </c>
      <c r="D1451" s="265">
        <f t="shared" si="667"/>
        <v>1449</v>
      </c>
      <c r="E1451" s="373">
        <f t="shared" si="668"/>
        <v>47.605749486652975</v>
      </c>
      <c r="F1451" s="373">
        <f t="shared" si="669"/>
        <v>3.9671457905544147</v>
      </c>
      <c r="G1451" s="373">
        <f t="shared" si="670"/>
        <v>56.605749486652975</v>
      </c>
      <c r="H1451" s="374">
        <f t="shared" si="671"/>
        <v>0.99934393772993002</v>
      </c>
      <c r="I1451" s="374">
        <f t="shared" si="644"/>
        <v>0.98735981438596709</v>
      </c>
      <c r="J1451" s="374">
        <f t="shared" si="645"/>
        <v>0.98817062672174938</v>
      </c>
      <c r="K1451" s="265" cm="1">
        <f t="array" ref="K1451">$G1451^gamma_drug4/($G1451^gamma_drug4+(AGE_50_drug4+9)^gamma_drug4)</f>
        <v>1</v>
      </c>
      <c r="L1451" s="264">
        <f t="shared" si="646"/>
        <v>1449</v>
      </c>
      <c r="M1451" s="264">
        <f t="shared" si="647"/>
        <v>-0.22370000000000001</v>
      </c>
      <c r="N1451" s="264">
        <f t="shared" si="648"/>
        <v>16.140799999999999</v>
      </c>
      <c r="O1451" s="264">
        <f t="shared" si="649"/>
        <v>0.132935</v>
      </c>
      <c r="P1451" s="264">
        <f t="shared" si="650"/>
        <v>10.901499999999999</v>
      </c>
      <c r="Q1451" s="264">
        <f t="shared" si="651"/>
        <v>11.973500000000001</v>
      </c>
      <c r="R1451" s="264">
        <f t="shared" si="652"/>
        <v>12.658999999999999</v>
      </c>
      <c r="S1451" s="264">
        <f t="shared" si="653"/>
        <v>13.041499999999999</v>
      </c>
      <c r="T1451" s="264">
        <f t="shared" si="654"/>
        <v>13.658000000000001</v>
      </c>
      <c r="U1451" s="264">
        <f t="shared" si="655"/>
        <v>14.0945</v>
      </c>
      <c r="V1451" s="264">
        <f t="shared" si="656"/>
        <v>14.7705</v>
      </c>
      <c r="W1451" s="264">
        <f t="shared" si="657"/>
        <v>16.140499999999999</v>
      </c>
      <c r="X1451" s="264">
        <f t="shared" si="658"/>
        <v>17.670999999999999</v>
      </c>
      <c r="Y1451" s="264">
        <f t="shared" si="659"/>
        <v>18.566499999999998</v>
      </c>
      <c r="Z1451" s="264">
        <f t="shared" si="660"/>
        <v>19.204999999999998</v>
      </c>
      <c r="AA1451" s="264">
        <f t="shared" si="661"/>
        <v>20.202500000000001</v>
      </c>
      <c r="AB1451" s="264">
        <f t="shared" si="662"/>
        <v>20.884999999999998</v>
      </c>
      <c r="AC1451" s="264">
        <f t="shared" si="663"/>
        <v>22.253999999999998</v>
      </c>
      <c r="AD1451" s="264">
        <f t="shared" si="664"/>
        <v>24.874000000000002</v>
      </c>
      <c r="AF1451" s="266">
        <v>1449</v>
      </c>
      <c r="AG1451" s="266">
        <v>-0.1118</v>
      </c>
      <c r="AH1451" s="266">
        <v>16.2834</v>
      </c>
      <c r="AI1451" s="266">
        <v>0.12736</v>
      </c>
      <c r="AJ1451" s="266">
        <v>11.077999999999999</v>
      </c>
      <c r="AK1451" s="266">
        <v>12.166</v>
      </c>
      <c r="AL1451" s="266">
        <v>12.855</v>
      </c>
      <c r="AM1451" s="266">
        <v>13.238</v>
      </c>
      <c r="AN1451" s="266">
        <v>13.852</v>
      </c>
      <c r="AO1451" s="266">
        <v>14.284000000000001</v>
      </c>
      <c r="AP1451" s="266">
        <v>14.949</v>
      </c>
      <c r="AQ1451" s="266">
        <v>16.283000000000001</v>
      </c>
      <c r="AR1451" s="266">
        <v>17.751000000000001</v>
      </c>
      <c r="AS1451" s="266">
        <v>18.599</v>
      </c>
      <c r="AT1451" s="266">
        <v>19.199000000000002</v>
      </c>
      <c r="AU1451" s="266">
        <v>20.128</v>
      </c>
      <c r="AV1451" s="266">
        <v>20.757999999999999</v>
      </c>
      <c r="AW1451" s="266">
        <v>22.009</v>
      </c>
      <c r="AX1451" s="266">
        <v>24.353000000000002</v>
      </c>
      <c r="BA1451" s="372">
        <v>1449</v>
      </c>
      <c r="BB1451" s="372">
        <v>-0.33560000000000001</v>
      </c>
      <c r="BC1451" s="372">
        <v>15.998200000000001</v>
      </c>
      <c r="BD1451" s="372">
        <v>0.13850999999999999</v>
      </c>
      <c r="BE1451" s="372">
        <v>10.725</v>
      </c>
      <c r="BF1451" s="372">
        <v>11.781000000000001</v>
      </c>
      <c r="BG1451" s="372">
        <v>12.462999999999999</v>
      </c>
      <c r="BH1451" s="372">
        <v>12.845000000000001</v>
      </c>
      <c r="BI1451" s="372">
        <v>13.464</v>
      </c>
      <c r="BJ1451" s="372">
        <v>13.904999999999999</v>
      </c>
      <c r="BK1451" s="372">
        <v>14.592000000000001</v>
      </c>
      <c r="BL1451" s="372">
        <v>15.997999999999999</v>
      </c>
      <c r="BM1451" s="372">
        <v>17.591000000000001</v>
      </c>
      <c r="BN1451" s="372">
        <v>18.533999999999999</v>
      </c>
      <c r="BO1451" s="372">
        <v>19.210999999999999</v>
      </c>
      <c r="BP1451" s="372">
        <v>20.277000000000001</v>
      </c>
      <c r="BQ1451" s="372">
        <v>21.012</v>
      </c>
      <c r="BR1451" s="372">
        <v>22.498999999999999</v>
      </c>
      <c r="BS1451" s="372">
        <v>25.395</v>
      </c>
    </row>
    <row r="1452" spans="1:71" x14ac:dyDescent="0.2">
      <c r="A1452" s="265">
        <f t="shared" si="665"/>
        <v>16.146500000000003</v>
      </c>
      <c r="B1452" s="265">
        <f t="shared" si="666"/>
        <v>14.775500000000001</v>
      </c>
      <c r="C1452" s="265">
        <f t="shared" si="643"/>
        <v>17.677999999999997</v>
      </c>
      <c r="D1452" s="265">
        <f t="shared" si="667"/>
        <v>1450</v>
      </c>
      <c r="E1452" s="373">
        <f t="shared" si="668"/>
        <v>47.638603696098563</v>
      </c>
      <c r="F1452" s="373">
        <f t="shared" si="669"/>
        <v>3.9698836413415468</v>
      </c>
      <c r="G1452" s="373">
        <f t="shared" si="670"/>
        <v>56.638603696098563</v>
      </c>
      <c r="H1452" s="374">
        <f t="shared" si="671"/>
        <v>0.99934559047748617</v>
      </c>
      <c r="I1452" s="374">
        <f t="shared" si="644"/>
        <v>0.98738166529315952</v>
      </c>
      <c r="J1452" s="374">
        <f t="shared" si="645"/>
        <v>0.98818824857957543</v>
      </c>
      <c r="K1452" s="265" cm="1">
        <f t="array" ref="K1452">$G1452^gamma_drug4/($G1452^gamma_drug4+(AGE_50_drug4+9)^gamma_drug4)</f>
        <v>1</v>
      </c>
      <c r="L1452" s="264">
        <f t="shared" si="646"/>
        <v>1450</v>
      </c>
      <c r="M1452" s="264">
        <f t="shared" si="647"/>
        <v>-0.2238</v>
      </c>
      <c r="N1452" s="264">
        <f t="shared" si="648"/>
        <v>16.146550000000001</v>
      </c>
      <c r="O1452" s="264">
        <f t="shared" si="649"/>
        <v>0.13295999999999999</v>
      </c>
      <c r="P1452" s="264">
        <f t="shared" si="650"/>
        <v>10.904499999999999</v>
      </c>
      <c r="Q1452" s="264">
        <f t="shared" si="651"/>
        <v>11.977499999999999</v>
      </c>
      <c r="R1452" s="264">
        <f t="shared" si="652"/>
        <v>12.663</v>
      </c>
      <c r="S1452" s="264">
        <f t="shared" si="653"/>
        <v>13.045500000000001</v>
      </c>
      <c r="T1452" s="264">
        <f t="shared" si="654"/>
        <v>13.6625</v>
      </c>
      <c r="U1452" s="264">
        <f t="shared" si="655"/>
        <v>14.099</v>
      </c>
      <c r="V1452" s="264">
        <f t="shared" si="656"/>
        <v>14.775500000000001</v>
      </c>
      <c r="W1452" s="264">
        <f t="shared" si="657"/>
        <v>16.146500000000003</v>
      </c>
      <c r="X1452" s="264">
        <f t="shared" si="658"/>
        <v>17.677999999999997</v>
      </c>
      <c r="Y1452" s="264">
        <f t="shared" si="659"/>
        <v>18.574000000000002</v>
      </c>
      <c r="Z1452" s="264">
        <f t="shared" si="660"/>
        <v>19.212499999999999</v>
      </c>
      <c r="AA1452" s="264">
        <f t="shared" si="661"/>
        <v>20.210999999999999</v>
      </c>
      <c r="AB1452" s="264">
        <f t="shared" si="662"/>
        <v>20.8935</v>
      </c>
      <c r="AC1452" s="264">
        <f t="shared" si="663"/>
        <v>22.264000000000003</v>
      </c>
      <c r="AD1452" s="264">
        <f t="shared" si="664"/>
        <v>24.884999999999998</v>
      </c>
      <c r="AF1452" s="266">
        <v>1450</v>
      </c>
      <c r="AG1452" s="266">
        <v>-0.1119</v>
      </c>
      <c r="AH1452" s="266">
        <v>16.288900000000002</v>
      </c>
      <c r="AI1452" s="266">
        <v>0.12737999999999999</v>
      </c>
      <c r="AJ1452" s="266">
        <v>11.081</v>
      </c>
      <c r="AK1452" s="266">
        <v>12.17</v>
      </c>
      <c r="AL1452" s="266">
        <v>12.859</v>
      </c>
      <c r="AM1452" s="266">
        <v>13.242000000000001</v>
      </c>
      <c r="AN1452" s="266">
        <v>13.856</v>
      </c>
      <c r="AO1452" s="266">
        <v>14.288</v>
      </c>
      <c r="AP1452" s="266">
        <v>14.954000000000001</v>
      </c>
      <c r="AQ1452" s="266">
        <v>16.289000000000001</v>
      </c>
      <c r="AR1452" s="266">
        <v>17.757999999999999</v>
      </c>
      <c r="AS1452" s="266">
        <v>18.606000000000002</v>
      </c>
      <c r="AT1452" s="266">
        <v>19.206</v>
      </c>
      <c r="AU1452" s="266">
        <v>20.135999999999999</v>
      </c>
      <c r="AV1452" s="266">
        <v>20.765999999999998</v>
      </c>
      <c r="AW1452" s="266">
        <v>22.018000000000001</v>
      </c>
      <c r="AX1452" s="266">
        <v>24.363</v>
      </c>
      <c r="BA1452" s="372">
        <v>1450</v>
      </c>
      <c r="BB1452" s="372">
        <v>-0.3357</v>
      </c>
      <c r="BC1452" s="372">
        <v>16.004200000000001</v>
      </c>
      <c r="BD1452" s="372">
        <v>0.13854</v>
      </c>
      <c r="BE1452" s="372">
        <v>10.728</v>
      </c>
      <c r="BF1452" s="372">
        <v>11.785</v>
      </c>
      <c r="BG1452" s="372">
        <v>12.467000000000001</v>
      </c>
      <c r="BH1452" s="372">
        <v>12.849</v>
      </c>
      <c r="BI1452" s="372">
        <v>13.468999999999999</v>
      </c>
      <c r="BJ1452" s="372">
        <v>13.91</v>
      </c>
      <c r="BK1452" s="372">
        <v>14.597</v>
      </c>
      <c r="BL1452" s="372">
        <v>16.004000000000001</v>
      </c>
      <c r="BM1452" s="372">
        <v>17.597999999999999</v>
      </c>
      <c r="BN1452" s="372">
        <v>18.542000000000002</v>
      </c>
      <c r="BO1452" s="372">
        <v>19.219000000000001</v>
      </c>
      <c r="BP1452" s="372">
        <v>20.286000000000001</v>
      </c>
      <c r="BQ1452" s="372">
        <v>21.021000000000001</v>
      </c>
      <c r="BR1452" s="372">
        <v>22.51</v>
      </c>
      <c r="BS1452" s="372">
        <v>25.407</v>
      </c>
    </row>
    <row r="1453" spans="1:71" x14ac:dyDescent="0.2">
      <c r="A1453" s="265">
        <f t="shared" si="665"/>
        <v>16.152000000000001</v>
      </c>
      <c r="B1453" s="265">
        <f t="shared" si="666"/>
        <v>14.7805</v>
      </c>
      <c r="C1453" s="265">
        <f t="shared" si="643"/>
        <v>17.6845</v>
      </c>
      <c r="D1453" s="265">
        <f t="shared" si="667"/>
        <v>1451</v>
      </c>
      <c r="E1453" s="373">
        <f t="shared" si="668"/>
        <v>47.671457905544145</v>
      </c>
      <c r="F1453" s="373">
        <f t="shared" si="669"/>
        <v>3.9726214921286789</v>
      </c>
      <c r="G1453" s="373">
        <f t="shared" si="670"/>
        <v>56.671457905544145</v>
      </c>
      <c r="H1453" s="374">
        <f t="shared" si="671"/>
        <v>0.9993472381093611</v>
      </c>
      <c r="I1453" s="374">
        <f t="shared" si="644"/>
        <v>0.98740346627000131</v>
      </c>
      <c r="J1453" s="374">
        <f t="shared" si="645"/>
        <v>0.98820583430361464</v>
      </c>
      <c r="K1453" s="265" cm="1">
        <f t="array" ref="K1453">$G1453^gamma_drug4/($G1453^gamma_drug4+(AGE_50_drug4+9)^gamma_drug4)</f>
        <v>1</v>
      </c>
      <c r="L1453" s="264">
        <f t="shared" si="646"/>
        <v>1451</v>
      </c>
      <c r="M1453" s="264">
        <f t="shared" si="647"/>
        <v>-0.22384999999999999</v>
      </c>
      <c r="N1453" s="264">
        <f t="shared" si="648"/>
        <v>16.152200000000001</v>
      </c>
      <c r="O1453" s="264">
        <f t="shared" si="649"/>
        <v>0.13298500000000002</v>
      </c>
      <c r="P1453" s="264">
        <f t="shared" si="650"/>
        <v>10.908000000000001</v>
      </c>
      <c r="Q1453" s="264">
        <f t="shared" si="651"/>
        <v>11.981</v>
      </c>
      <c r="R1453" s="264">
        <f t="shared" si="652"/>
        <v>12.667</v>
      </c>
      <c r="S1453" s="264">
        <f t="shared" si="653"/>
        <v>13.0495</v>
      </c>
      <c r="T1453" s="264">
        <f t="shared" si="654"/>
        <v>13.667</v>
      </c>
      <c r="U1453" s="264">
        <f t="shared" si="655"/>
        <v>14.103999999999999</v>
      </c>
      <c r="V1453" s="264">
        <f t="shared" si="656"/>
        <v>14.7805</v>
      </c>
      <c r="W1453" s="264">
        <f t="shared" si="657"/>
        <v>16.152000000000001</v>
      </c>
      <c r="X1453" s="264">
        <f t="shared" si="658"/>
        <v>17.6845</v>
      </c>
      <c r="Y1453" s="264">
        <f t="shared" si="659"/>
        <v>18.581</v>
      </c>
      <c r="Z1453" s="264">
        <f t="shared" si="660"/>
        <v>19.22</v>
      </c>
      <c r="AA1453" s="264">
        <f t="shared" si="661"/>
        <v>20.218499999999999</v>
      </c>
      <c r="AB1453" s="264">
        <f t="shared" si="662"/>
        <v>20.902000000000001</v>
      </c>
      <c r="AC1453" s="264">
        <f t="shared" si="663"/>
        <v>22.273</v>
      </c>
      <c r="AD1453" s="264">
        <f t="shared" si="664"/>
        <v>24.896000000000001</v>
      </c>
      <c r="AF1453" s="266">
        <v>1451</v>
      </c>
      <c r="AG1453" s="266">
        <v>-0.112</v>
      </c>
      <c r="AH1453" s="266">
        <v>16.2943</v>
      </c>
      <c r="AI1453" s="266">
        <v>0.12740000000000001</v>
      </c>
      <c r="AJ1453" s="266">
        <v>11.085000000000001</v>
      </c>
      <c r="AK1453" s="266">
        <v>12.173</v>
      </c>
      <c r="AL1453" s="266">
        <v>12.863</v>
      </c>
      <c r="AM1453" s="266">
        <v>13.246</v>
      </c>
      <c r="AN1453" s="266">
        <v>13.86</v>
      </c>
      <c r="AO1453" s="266">
        <v>14.292999999999999</v>
      </c>
      <c r="AP1453" s="266">
        <v>14.959</v>
      </c>
      <c r="AQ1453" s="266">
        <v>16.294</v>
      </c>
      <c r="AR1453" s="266">
        <v>17.763999999999999</v>
      </c>
      <c r="AS1453" s="266">
        <v>18.613</v>
      </c>
      <c r="AT1453" s="266">
        <v>19.213000000000001</v>
      </c>
      <c r="AU1453" s="266">
        <v>20.143000000000001</v>
      </c>
      <c r="AV1453" s="266">
        <v>20.774000000000001</v>
      </c>
      <c r="AW1453" s="266">
        <v>22.026</v>
      </c>
      <c r="AX1453" s="266">
        <v>24.372</v>
      </c>
      <c r="BA1453" s="372">
        <v>1451</v>
      </c>
      <c r="BB1453" s="372">
        <v>-0.3357</v>
      </c>
      <c r="BC1453" s="372">
        <v>16.010100000000001</v>
      </c>
      <c r="BD1453" s="372">
        <v>0.13857</v>
      </c>
      <c r="BE1453" s="372">
        <v>10.731</v>
      </c>
      <c r="BF1453" s="372">
        <v>11.789</v>
      </c>
      <c r="BG1453" s="372">
        <v>12.471</v>
      </c>
      <c r="BH1453" s="372">
        <v>12.853</v>
      </c>
      <c r="BI1453" s="372">
        <v>13.474</v>
      </c>
      <c r="BJ1453" s="372">
        <v>13.914999999999999</v>
      </c>
      <c r="BK1453" s="372">
        <v>14.602</v>
      </c>
      <c r="BL1453" s="372">
        <v>16.010000000000002</v>
      </c>
      <c r="BM1453" s="372">
        <v>17.605</v>
      </c>
      <c r="BN1453" s="372">
        <v>18.548999999999999</v>
      </c>
      <c r="BO1453" s="372">
        <v>19.227</v>
      </c>
      <c r="BP1453" s="372">
        <v>20.294</v>
      </c>
      <c r="BQ1453" s="372">
        <v>21.03</v>
      </c>
      <c r="BR1453" s="372">
        <v>22.52</v>
      </c>
      <c r="BS1453" s="372">
        <v>25.42</v>
      </c>
    </row>
    <row r="1454" spans="1:71" x14ac:dyDescent="0.2">
      <c r="A1454" s="265">
        <f t="shared" si="665"/>
        <v>16.158000000000001</v>
      </c>
      <c r="B1454" s="265">
        <f t="shared" si="666"/>
        <v>14.786000000000001</v>
      </c>
      <c r="C1454" s="265">
        <f t="shared" si="643"/>
        <v>17.690999999999999</v>
      </c>
      <c r="D1454" s="265">
        <f t="shared" si="667"/>
        <v>1452</v>
      </c>
      <c r="E1454" s="373">
        <f t="shared" si="668"/>
        <v>47.704312114989733</v>
      </c>
      <c r="F1454" s="373">
        <f t="shared" si="669"/>
        <v>3.9753593429158109</v>
      </c>
      <c r="G1454" s="373">
        <f t="shared" si="670"/>
        <v>56.704312114989733</v>
      </c>
      <c r="H1454" s="374">
        <f t="shared" si="671"/>
        <v>0.9993488806443277</v>
      </c>
      <c r="I1454" s="374">
        <f t="shared" si="644"/>
        <v>0.98742521745777234</v>
      </c>
      <c r="J1454" s="374">
        <f t="shared" si="645"/>
        <v>0.98822338398791287</v>
      </c>
      <c r="K1454" s="265" cm="1">
        <f t="array" ref="K1454">$G1454^gamma_drug4/($G1454^gamma_drug4+(AGE_50_drug4+9)^gamma_drug4)</f>
        <v>1</v>
      </c>
      <c r="L1454" s="264">
        <f t="shared" si="646"/>
        <v>1452</v>
      </c>
      <c r="M1454" s="264">
        <f t="shared" si="647"/>
        <v>-0.22389999999999999</v>
      </c>
      <c r="N1454" s="264">
        <f t="shared" si="648"/>
        <v>16.15795</v>
      </c>
      <c r="O1454" s="264">
        <f t="shared" si="649"/>
        <v>0.13301000000000002</v>
      </c>
      <c r="P1454" s="264">
        <f t="shared" si="650"/>
        <v>10.911</v>
      </c>
      <c r="Q1454" s="264">
        <f t="shared" si="651"/>
        <v>11.984500000000001</v>
      </c>
      <c r="R1454" s="264">
        <f t="shared" si="652"/>
        <v>12.670999999999999</v>
      </c>
      <c r="S1454" s="264">
        <f t="shared" si="653"/>
        <v>13.0535</v>
      </c>
      <c r="T1454" s="264">
        <f t="shared" si="654"/>
        <v>13.6715</v>
      </c>
      <c r="U1454" s="264">
        <f t="shared" si="655"/>
        <v>14.108499999999999</v>
      </c>
      <c r="V1454" s="264">
        <f t="shared" si="656"/>
        <v>14.786000000000001</v>
      </c>
      <c r="W1454" s="264">
        <f t="shared" si="657"/>
        <v>16.158000000000001</v>
      </c>
      <c r="X1454" s="264">
        <f t="shared" si="658"/>
        <v>17.690999999999999</v>
      </c>
      <c r="Y1454" s="264">
        <f t="shared" si="659"/>
        <v>18.588000000000001</v>
      </c>
      <c r="Z1454" s="264">
        <f t="shared" si="660"/>
        <v>19.227499999999999</v>
      </c>
      <c r="AA1454" s="264">
        <f t="shared" si="661"/>
        <v>20.227</v>
      </c>
      <c r="AB1454" s="264">
        <f t="shared" si="662"/>
        <v>20.910499999999999</v>
      </c>
      <c r="AC1454" s="264">
        <f t="shared" si="663"/>
        <v>22.282499999999999</v>
      </c>
      <c r="AD1454" s="264">
        <f t="shared" si="664"/>
        <v>24.907</v>
      </c>
      <c r="AF1454" s="266">
        <v>1452</v>
      </c>
      <c r="AG1454" s="266">
        <v>-0.11210000000000001</v>
      </c>
      <c r="AH1454" s="266">
        <v>16.299800000000001</v>
      </c>
      <c r="AI1454" s="266">
        <v>0.12742000000000001</v>
      </c>
      <c r="AJ1454" s="266">
        <v>11.087999999999999</v>
      </c>
      <c r="AK1454" s="266">
        <v>12.177</v>
      </c>
      <c r="AL1454" s="266">
        <v>12.867000000000001</v>
      </c>
      <c r="AM1454" s="266">
        <v>13.25</v>
      </c>
      <c r="AN1454" s="266">
        <v>13.865</v>
      </c>
      <c r="AO1454" s="266">
        <v>14.297000000000001</v>
      </c>
      <c r="AP1454" s="266">
        <v>14.964</v>
      </c>
      <c r="AQ1454" s="266">
        <v>16.3</v>
      </c>
      <c r="AR1454" s="266">
        <v>17.77</v>
      </c>
      <c r="AS1454" s="266">
        <v>18.619</v>
      </c>
      <c r="AT1454" s="266">
        <v>19.22</v>
      </c>
      <c r="AU1454" s="266">
        <v>20.151</v>
      </c>
      <c r="AV1454" s="266">
        <v>20.782</v>
      </c>
      <c r="AW1454" s="266">
        <v>22.035</v>
      </c>
      <c r="AX1454" s="266">
        <v>24.382000000000001</v>
      </c>
      <c r="BA1454" s="372">
        <v>1452</v>
      </c>
      <c r="BB1454" s="372">
        <v>-0.3357</v>
      </c>
      <c r="BC1454" s="372">
        <v>16.016100000000002</v>
      </c>
      <c r="BD1454" s="372">
        <v>0.1386</v>
      </c>
      <c r="BE1454" s="372">
        <v>10.734</v>
      </c>
      <c r="BF1454" s="372">
        <v>11.792</v>
      </c>
      <c r="BG1454" s="372">
        <v>12.475</v>
      </c>
      <c r="BH1454" s="372">
        <v>12.856999999999999</v>
      </c>
      <c r="BI1454" s="372">
        <v>13.478</v>
      </c>
      <c r="BJ1454" s="372">
        <v>13.92</v>
      </c>
      <c r="BK1454" s="372">
        <v>14.608000000000001</v>
      </c>
      <c r="BL1454" s="372">
        <v>16.015999999999998</v>
      </c>
      <c r="BM1454" s="372">
        <v>17.611999999999998</v>
      </c>
      <c r="BN1454" s="372">
        <v>18.556999999999999</v>
      </c>
      <c r="BO1454" s="372">
        <v>19.234999999999999</v>
      </c>
      <c r="BP1454" s="372">
        <v>20.303000000000001</v>
      </c>
      <c r="BQ1454" s="372">
        <v>21.039000000000001</v>
      </c>
      <c r="BR1454" s="372">
        <v>22.53</v>
      </c>
      <c r="BS1454" s="372">
        <v>25.431999999999999</v>
      </c>
    </row>
    <row r="1455" spans="1:71" x14ac:dyDescent="0.2">
      <c r="A1455" s="265">
        <f t="shared" si="665"/>
        <v>16.163499999999999</v>
      </c>
      <c r="B1455" s="265">
        <f t="shared" si="666"/>
        <v>14.7905</v>
      </c>
      <c r="C1455" s="265">
        <f t="shared" si="643"/>
        <v>17.697499999999998</v>
      </c>
      <c r="D1455" s="265">
        <f t="shared" si="667"/>
        <v>1453</v>
      </c>
      <c r="E1455" s="373">
        <f t="shared" si="668"/>
        <v>47.737166324435321</v>
      </c>
      <c r="F1455" s="373">
        <f t="shared" si="669"/>
        <v>3.978097193702943</v>
      </c>
      <c r="G1455" s="373">
        <f t="shared" si="670"/>
        <v>56.737166324435321</v>
      </c>
      <c r="H1455" s="374">
        <f t="shared" si="671"/>
        <v>0.99935051810107867</v>
      </c>
      <c r="I1455" s="374">
        <f t="shared" si="644"/>
        <v>0.98744691899727777</v>
      </c>
      <c r="J1455" s="374">
        <f t="shared" si="645"/>
        <v>0.98824089772622015</v>
      </c>
      <c r="K1455" s="265" cm="1">
        <f t="array" ref="K1455">$G1455^gamma_drug4/($G1455^gamma_drug4+(AGE_50_drug4+9)^gamma_drug4)</f>
        <v>1</v>
      </c>
      <c r="L1455" s="264">
        <f t="shared" si="646"/>
        <v>1453</v>
      </c>
      <c r="M1455" s="264">
        <f t="shared" si="647"/>
        <v>-0.22399999999999998</v>
      </c>
      <c r="N1455" s="264">
        <f t="shared" si="648"/>
        <v>16.163699999999999</v>
      </c>
      <c r="O1455" s="264">
        <f t="shared" si="649"/>
        <v>0.13302999999999998</v>
      </c>
      <c r="P1455" s="264">
        <f t="shared" si="650"/>
        <v>10.914</v>
      </c>
      <c r="Q1455" s="264">
        <f t="shared" si="651"/>
        <v>11.988499999999998</v>
      </c>
      <c r="R1455" s="264">
        <f t="shared" si="652"/>
        <v>12.675000000000001</v>
      </c>
      <c r="S1455" s="264">
        <f t="shared" si="653"/>
        <v>13.058</v>
      </c>
      <c r="T1455" s="264">
        <f t="shared" si="654"/>
        <v>13.676</v>
      </c>
      <c r="U1455" s="264">
        <f t="shared" si="655"/>
        <v>14.1135</v>
      </c>
      <c r="V1455" s="264">
        <f t="shared" si="656"/>
        <v>14.7905</v>
      </c>
      <c r="W1455" s="264">
        <f t="shared" si="657"/>
        <v>16.163499999999999</v>
      </c>
      <c r="X1455" s="264">
        <f t="shared" si="658"/>
        <v>17.697499999999998</v>
      </c>
      <c r="Y1455" s="264">
        <f t="shared" si="659"/>
        <v>18.594999999999999</v>
      </c>
      <c r="Z1455" s="264">
        <f t="shared" si="660"/>
        <v>19.234999999999999</v>
      </c>
      <c r="AA1455" s="264">
        <f t="shared" si="661"/>
        <v>20.234500000000001</v>
      </c>
      <c r="AB1455" s="264">
        <f t="shared" si="662"/>
        <v>20.918999999999997</v>
      </c>
      <c r="AC1455" s="264">
        <f t="shared" si="663"/>
        <v>22.291499999999999</v>
      </c>
      <c r="AD1455" s="264">
        <f t="shared" si="664"/>
        <v>24.917999999999999</v>
      </c>
      <c r="AF1455" s="266">
        <v>1453</v>
      </c>
      <c r="AG1455" s="266">
        <v>-0.11219999999999999</v>
      </c>
      <c r="AH1455" s="266">
        <v>16.305299999999999</v>
      </c>
      <c r="AI1455" s="266">
        <v>0.12744</v>
      </c>
      <c r="AJ1455" s="266">
        <v>11.090999999999999</v>
      </c>
      <c r="AK1455" s="266">
        <v>12.180999999999999</v>
      </c>
      <c r="AL1455" s="266">
        <v>12.871</v>
      </c>
      <c r="AM1455" s="266">
        <v>13.254</v>
      </c>
      <c r="AN1455" s="266">
        <v>13.869</v>
      </c>
      <c r="AO1455" s="266">
        <v>14.302</v>
      </c>
      <c r="AP1455" s="266">
        <v>14.968</v>
      </c>
      <c r="AQ1455" s="266">
        <v>16.305</v>
      </c>
      <c r="AR1455" s="266">
        <v>17.776</v>
      </c>
      <c r="AS1455" s="266">
        <v>18.626000000000001</v>
      </c>
      <c r="AT1455" s="266">
        <v>19.227</v>
      </c>
      <c r="AU1455" s="266">
        <v>20.158000000000001</v>
      </c>
      <c r="AV1455" s="266">
        <v>20.79</v>
      </c>
      <c r="AW1455" s="266">
        <v>22.042999999999999</v>
      </c>
      <c r="AX1455" s="266">
        <v>24.391999999999999</v>
      </c>
      <c r="BA1455" s="372">
        <v>1453</v>
      </c>
      <c r="BB1455" s="372">
        <v>-0.33579999999999999</v>
      </c>
      <c r="BC1455" s="372">
        <v>16.022099999999998</v>
      </c>
      <c r="BD1455" s="372">
        <v>0.13861999999999999</v>
      </c>
      <c r="BE1455" s="372">
        <v>10.737</v>
      </c>
      <c r="BF1455" s="372">
        <v>11.795999999999999</v>
      </c>
      <c r="BG1455" s="372">
        <v>12.478999999999999</v>
      </c>
      <c r="BH1455" s="372">
        <v>12.862</v>
      </c>
      <c r="BI1455" s="372">
        <v>13.483000000000001</v>
      </c>
      <c r="BJ1455" s="372">
        <v>13.925000000000001</v>
      </c>
      <c r="BK1455" s="372">
        <v>14.613</v>
      </c>
      <c r="BL1455" s="372">
        <v>16.021999999999998</v>
      </c>
      <c r="BM1455" s="372">
        <v>17.619</v>
      </c>
      <c r="BN1455" s="372">
        <v>18.564</v>
      </c>
      <c r="BO1455" s="372">
        <v>19.242999999999999</v>
      </c>
      <c r="BP1455" s="372">
        <v>20.311</v>
      </c>
      <c r="BQ1455" s="372">
        <v>21.047999999999998</v>
      </c>
      <c r="BR1455" s="372">
        <v>22.54</v>
      </c>
      <c r="BS1455" s="372">
        <v>25.443999999999999</v>
      </c>
    </row>
    <row r="1456" spans="1:71" x14ac:dyDescent="0.2">
      <c r="A1456" s="265">
        <f t="shared" si="665"/>
        <v>16.169499999999999</v>
      </c>
      <c r="B1456" s="265">
        <f t="shared" si="666"/>
        <v>14.795500000000001</v>
      </c>
      <c r="C1456" s="265">
        <f t="shared" si="643"/>
        <v>17.704000000000001</v>
      </c>
      <c r="D1456" s="265">
        <f t="shared" si="667"/>
        <v>1454</v>
      </c>
      <c r="E1456" s="373">
        <f t="shared" si="668"/>
        <v>47.770020533880903</v>
      </c>
      <c r="F1456" s="373">
        <f t="shared" si="669"/>
        <v>3.9808350444900751</v>
      </c>
      <c r="G1456" s="373">
        <f t="shared" si="670"/>
        <v>56.770020533880903</v>
      </c>
      <c r="H1456" s="374">
        <f t="shared" si="671"/>
        <v>0.99935215049822812</v>
      </c>
      <c r="I1456" s="374">
        <f t="shared" si="644"/>
        <v>0.98746857102885</v>
      </c>
      <c r="J1456" s="374">
        <f t="shared" si="645"/>
        <v>0.9882583756119917</v>
      </c>
      <c r="K1456" s="265" cm="1">
        <f t="array" ref="K1456">$G1456^gamma_drug4/($G1456^gamma_drug4+(AGE_50_drug4+9)^gamma_drug4)</f>
        <v>1</v>
      </c>
      <c r="L1456" s="264">
        <f t="shared" si="646"/>
        <v>1454</v>
      </c>
      <c r="M1456" s="264">
        <f t="shared" si="647"/>
        <v>-0.22405</v>
      </c>
      <c r="N1456" s="264">
        <f t="shared" si="648"/>
        <v>16.169350000000001</v>
      </c>
      <c r="O1456" s="264">
        <f t="shared" si="649"/>
        <v>0.13305499999999998</v>
      </c>
      <c r="P1456" s="264">
        <f t="shared" si="650"/>
        <v>10.9175</v>
      </c>
      <c r="Q1456" s="264">
        <f t="shared" si="651"/>
        <v>11.992000000000001</v>
      </c>
      <c r="R1456" s="264">
        <f t="shared" si="652"/>
        <v>12.679</v>
      </c>
      <c r="S1456" s="264">
        <f t="shared" si="653"/>
        <v>13.061999999999999</v>
      </c>
      <c r="T1456" s="264">
        <f t="shared" si="654"/>
        <v>13.68</v>
      </c>
      <c r="U1456" s="264">
        <f t="shared" si="655"/>
        <v>14.1175</v>
      </c>
      <c r="V1456" s="264">
        <f t="shared" si="656"/>
        <v>14.795500000000001</v>
      </c>
      <c r="W1456" s="264">
        <f t="shared" si="657"/>
        <v>16.169499999999999</v>
      </c>
      <c r="X1456" s="264">
        <f t="shared" si="658"/>
        <v>17.704000000000001</v>
      </c>
      <c r="Y1456" s="264">
        <f t="shared" si="659"/>
        <v>18.602</v>
      </c>
      <c r="Z1456" s="264">
        <f t="shared" si="660"/>
        <v>19.2425</v>
      </c>
      <c r="AA1456" s="264">
        <f t="shared" si="661"/>
        <v>20.243000000000002</v>
      </c>
      <c r="AB1456" s="264">
        <f t="shared" si="662"/>
        <v>20.927499999999998</v>
      </c>
      <c r="AC1456" s="264">
        <f t="shared" si="663"/>
        <v>22.301000000000002</v>
      </c>
      <c r="AD1456" s="264">
        <f t="shared" si="664"/>
        <v>24.929000000000002</v>
      </c>
      <c r="AF1456" s="266">
        <v>1454</v>
      </c>
      <c r="AG1456" s="266">
        <v>-0.1123</v>
      </c>
      <c r="AH1456" s="266">
        <v>16.310700000000001</v>
      </c>
      <c r="AI1456" s="266">
        <v>0.12745999999999999</v>
      </c>
      <c r="AJ1456" s="266">
        <v>11.093999999999999</v>
      </c>
      <c r="AK1456" s="266">
        <v>12.183999999999999</v>
      </c>
      <c r="AL1456" s="266">
        <v>12.875</v>
      </c>
      <c r="AM1456" s="266">
        <v>13.257999999999999</v>
      </c>
      <c r="AN1456" s="266">
        <v>13.872999999999999</v>
      </c>
      <c r="AO1456" s="266">
        <v>14.305999999999999</v>
      </c>
      <c r="AP1456" s="266">
        <v>14.973000000000001</v>
      </c>
      <c r="AQ1456" s="266">
        <v>16.311</v>
      </c>
      <c r="AR1456" s="266">
        <v>17.782</v>
      </c>
      <c r="AS1456" s="266">
        <v>18.632999999999999</v>
      </c>
      <c r="AT1456" s="266">
        <v>19.234000000000002</v>
      </c>
      <c r="AU1456" s="266">
        <v>20.166</v>
      </c>
      <c r="AV1456" s="266">
        <v>20.797999999999998</v>
      </c>
      <c r="AW1456" s="266">
        <v>22.052</v>
      </c>
      <c r="AX1456" s="266">
        <v>24.402000000000001</v>
      </c>
      <c r="BA1456" s="372">
        <v>1454</v>
      </c>
      <c r="BB1456" s="372">
        <v>-0.33579999999999999</v>
      </c>
      <c r="BC1456" s="372">
        <v>16.027999999999999</v>
      </c>
      <c r="BD1456" s="372">
        <v>0.13865</v>
      </c>
      <c r="BE1456" s="372">
        <v>10.741</v>
      </c>
      <c r="BF1456" s="372">
        <v>11.8</v>
      </c>
      <c r="BG1456" s="372">
        <v>12.483000000000001</v>
      </c>
      <c r="BH1456" s="372">
        <v>12.866</v>
      </c>
      <c r="BI1456" s="372">
        <v>13.487</v>
      </c>
      <c r="BJ1456" s="372">
        <v>13.929</v>
      </c>
      <c r="BK1456" s="372">
        <v>14.618</v>
      </c>
      <c r="BL1456" s="372">
        <v>16.027999999999999</v>
      </c>
      <c r="BM1456" s="372">
        <v>17.626000000000001</v>
      </c>
      <c r="BN1456" s="372">
        <v>18.571000000000002</v>
      </c>
      <c r="BO1456" s="372">
        <v>19.251000000000001</v>
      </c>
      <c r="BP1456" s="372">
        <v>20.32</v>
      </c>
      <c r="BQ1456" s="372">
        <v>21.056999999999999</v>
      </c>
      <c r="BR1456" s="372">
        <v>22.55</v>
      </c>
      <c r="BS1456" s="372">
        <v>25.456</v>
      </c>
    </row>
    <row r="1457" spans="1:71" x14ac:dyDescent="0.2">
      <c r="A1457" s="265">
        <f t="shared" si="665"/>
        <v>16.174999999999997</v>
      </c>
      <c r="B1457" s="265">
        <f t="shared" si="666"/>
        <v>14.8005</v>
      </c>
      <c r="C1457" s="265">
        <f t="shared" si="643"/>
        <v>17.710999999999999</v>
      </c>
      <c r="D1457" s="265">
        <f t="shared" si="667"/>
        <v>1455</v>
      </c>
      <c r="E1457" s="373">
        <f t="shared" si="668"/>
        <v>47.802874743326491</v>
      </c>
      <c r="F1457" s="373">
        <f t="shared" si="669"/>
        <v>3.9835728952772076</v>
      </c>
      <c r="G1457" s="373">
        <f t="shared" si="670"/>
        <v>56.802874743326491</v>
      </c>
      <c r="H1457" s="374">
        <f t="shared" si="671"/>
        <v>0.99935377785431079</v>
      </c>
      <c r="I1457" s="374">
        <f t="shared" si="644"/>
        <v>0.98749017369235037</v>
      </c>
      <c r="J1457" s="374">
        <f t="shared" si="645"/>
        <v>0.98827581773838924</v>
      </c>
      <c r="K1457" s="265" cm="1">
        <f t="array" ref="K1457">$G1457^gamma_drug4/($G1457^gamma_drug4+(AGE_50_drug4+9)^gamma_drug4)</f>
        <v>1</v>
      </c>
      <c r="L1457" s="264">
        <f t="shared" si="646"/>
        <v>1455</v>
      </c>
      <c r="M1457" s="264">
        <f t="shared" si="647"/>
        <v>-0.22419999999999998</v>
      </c>
      <c r="N1457" s="264">
        <f t="shared" si="648"/>
        <v>16.1751</v>
      </c>
      <c r="O1457" s="264">
        <f t="shared" si="649"/>
        <v>0.133075</v>
      </c>
      <c r="P1457" s="264">
        <f t="shared" si="650"/>
        <v>10.920999999999999</v>
      </c>
      <c r="Q1457" s="264">
        <f t="shared" si="651"/>
        <v>11.996</v>
      </c>
      <c r="R1457" s="264">
        <f t="shared" si="652"/>
        <v>12.683</v>
      </c>
      <c r="S1457" s="264">
        <f t="shared" si="653"/>
        <v>13.065999999999999</v>
      </c>
      <c r="T1457" s="264">
        <f t="shared" si="654"/>
        <v>13.685</v>
      </c>
      <c r="U1457" s="264">
        <f t="shared" si="655"/>
        <v>14.122499999999999</v>
      </c>
      <c r="V1457" s="264">
        <f t="shared" si="656"/>
        <v>14.8005</v>
      </c>
      <c r="W1457" s="264">
        <f t="shared" si="657"/>
        <v>16.174999999999997</v>
      </c>
      <c r="X1457" s="264">
        <f t="shared" si="658"/>
        <v>17.710999999999999</v>
      </c>
      <c r="Y1457" s="264">
        <f t="shared" si="659"/>
        <v>18.609000000000002</v>
      </c>
      <c r="Z1457" s="264">
        <f t="shared" si="660"/>
        <v>19.25</v>
      </c>
      <c r="AA1457" s="264">
        <f t="shared" si="661"/>
        <v>20.250999999999998</v>
      </c>
      <c r="AB1457" s="264">
        <f t="shared" si="662"/>
        <v>20.935499999999998</v>
      </c>
      <c r="AC1457" s="264">
        <f t="shared" si="663"/>
        <v>22.31</v>
      </c>
      <c r="AD1457" s="264">
        <f t="shared" si="664"/>
        <v>24.939999999999998</v>
      </c>
      <c r="AF1457" s="266">
        <v>1455</v>
      </c>
      <c r="AG1457" s="266">
        <v>-0.1125</v>
      </c>
      <c r="AH1457" s="266">
        <v>16.316199999999998</v>
      </c>
      <c r="AI1457" s="266">
        <v>0.12747</v>
      </c>
      <c r="AJ1457" s="266">
        <v>11.098000000000001</v>
      </c>
      <c r="AK1457" s="266">
        <v>12.188000000000001</v>
      </c>
      <c r="AL1457" s="266">
        <v>12.879</v>
      </c>
      <c r="AM1457" s="266">
        <v>13.262</v>
      </c>
      <c r="AN1457" s="266">
        <v>13.878</v>
      </c>
      <c r="AO1457" s="266">
        <v>14.311</v>
      </c>
      <c r="AP1457" s="266">
        <v>14.978</v>
      </c>
      <c r="AQ1457" s="266">
        <v>16.315999999999999</v>
      </c>
      <c r="AR1457" s="266">
        <v>17.789000000000001</v>
      </c>
      <c r="AS1457" s="266">
        <v>18.638999999999999</v>
      </c>
      <c r="AT1457" s="266">
        <v>19.241</v>
      </c>
      <c r="AU1457" s="266">
        <v>20.172999999999998</v>
      </c>
      <c r="AV1457" s="266">
        <v>20.805</v>
      </c>
      <c r="AW1457" s="266">
        <v>22.06</v>
      </c>
      <c r="AX1457" s="266">
        <v>24.411999999999999</v>
      </c>
      <c r="BA1457" s="372">
        <v>1455</v>
      </c>
      <c r="BB1457" s="372">
        <v>-0.33589999999999998</v>
      </c>
      <c r="BC1457" s="372">
        <v>16.033999999999999</v>
      </c>
      <c r="BD1457" s="372">
        <v>0.13868</v>
      </c>
      <c r="BE1457" s="372">
        <v>10.744</v>
      </c>
      <c r="BF1457" s="372">
        <v>11.804</v>
      </c>
      <c r="BG1457" s="372">
        <v>12.487</v>
      </c>
      <c r="BH1457" s="372">
        <v>12.87</v>
      </c>
      <c r="BI1457" s="372">
        <v>13.492000000000001</v>
      </c>
      <c r="BJ1457" s="372">
        <v>13.933999999999999</v>
      </c>
      <c r="BK1457" s="372">
        <v>14.622999999999999</v>
      </c>
      <c r="BL1457" s="372">
        <v>16.033999999999999</v>
      </c>
      <c r="BM1457" s="372">
        <v>17.632999999999999</v>
      </c>
      <c r="BN1457" s="372">
        <v>18.579000000000001</v>
      </c>
      <c r="BO1457" s="372">
        <v>19.259</v>
      </c>
      <c r="BP1457" s="372">
        <v>20.329000000000001</v>
      </c>
      <c r="BQ1457" s="372">
        <v>21.065999999999999</v>
      </c>
      <c r="BR1457" s="372">
        <v>22.56</v>
      </c>
      <c r="BS1457" s="372">
        <v>25.468</v>
      </c>
    </row>
    <row r="1458" spans="1:71" x14ac:dyDescent="0.2">
      <c r="A1458" s="265">
        <f t="shared" si="665"/>
        <v>16.180999999999997</v>
      </c>
      <c r="B1458" s="265">
        <f t="shared" si="666"/>
        <v>14.8055</v>
      </c>
      <c r="C1458" s="265">
        <f t="shared" si="643"/>
        <v>17.716999999999999</v>
      </c>
      <c r="D1458" s="265">
        <f t="shared" si="667"/>
        <v>1456</v>
      </c>
      <c r="E1458" s="373">
        <f t="shared" si="668"/>
        <v>47.835728952772072</v>
      </c>
      <c r="F1458" s="373">
        <f t="shared" si="669"/>
        <v>3.9863107460643397</v>
      </c>
      <c r="G1458" s="373">
        <f t="shared" si="670"/>
        <v>56.835728952772072</v>
      </c>
      <c r="H1458" s="374">
        <f t="shared" si="671"/>
        <v>0.99935540018778313</v>
      </c>
      <c r="I1458" s="374">
        <f t="shared" si="644"/>
        <v>0.98751172712717117</v>
      </c>
      <c r="J1458" s="374">
        <f t="shared" si="645"/>
        <v>0.98829322419828214</v>
      </c>
      <c r="K1458" s="265" cm="1">
        <f t="array" ref="K1458">$G1458^gamma_drug4/($G1458^gamma_drug4+(AGE_50_drug4+9)^gamma_drug4)</f>
        <v>1</v>
      </c>
      <c r="L1458" s="264">
        <f t="shared" si="646"/>
        <v>1456</v>
      </c>
      <c r="M1458" s="264">
        <f t="shared" si="647"/>
        <v>-0.22425</v>
      </c>
      <c r="N1458" s="264">
        <f t="shared" si="648"/>
        <v>16.18075</v>
      </c>
      <c r="O1458" s="264">
        <f t="shared" si="649"/>
        <v>0.1331</v>
      </c>
      <c r="P1458" s="264">
        <f t="shared" si="650"/>
        <v>10.923999999999999</v>
      </c>
      <c r="Q1458" s="264">
        <f t="shared" si="651"/>
        <v>11.999500000000001</v>
      </c>
      <c r="R1458" s="264">
        <f t="shared" si="652"/>
        <v>12.686999999999999</v>
      </c>
      <c r="S1458" s="264">
        <f t="shared" si="653"/>
        <v>13.07</v>
      </c>
      <c r="T1458" s="264">
        <f t="shared" si="654"/>
        <v>13.689</v>
      </c>
      <c r="U1458" s="264">
        <f t="shared" si="655"/>
        <v>14.126999999999999</v>
      </c>
      <c r="V1458" s="264">
        <f t="shared" si="656"/>
        <v>14.8055</v>
      </c>
      <c r="W1458" s="264">
        <f t="shared" si="657"/>
        <v>16.180999999999997</v>
      </c>
      <c r="X1458" s="264">
        <f t="shared" si="658"/>
        <v>17.716999999999999</v>
      </c>
      <c r="Y1458" s="264">
        <f t="shared" si="659"/>
        <v>18.616</v>
      </c>
      <c r="Z1458" s="264">
        <f t="shared" si="660"/>
        <v>19.2575</v>
      </c>
      <c r="AA1458" s="264">
        <f t="shared" si="661"/>
        <v>20.258499999999998</v>
      </c>
      <c r="AB1458" s="264">
        <f t="shared" si="662"/>
        <v>20.943999999999999</v>
      </c>
      <c r="AC1458" s="264">
        <f t="shared" si="663"/>
        <v>22.319000000000003</v>
      </c>
      <c r="AD1458" s="264">
        <f t="shared" si="664"/>
        <v>24.951000000000001</v>
      </c>
      <c r="AF1458" s="266">
        <v>1456</v>
      </c>
      <c r="AG1458" s="266">
        <v>-0.11260000000000001</v>
      </c>
      <c r="AH1458" s="266">
        <v>16.3216</v>
      </c>
      <c r="AI1458" s="266">
        <v>0.12748999999999999</v>
      </c>
      <c r="AJ1458" s="266">
        <v>11.101000000000001</v>
      </c>
      <c r="AK1458" s="266">
        <v>12.192</v>
      </c>
      <c r="AL1458" s="266">
        <v>12.882999999999999</v>
      </c>
      <c r="AM1458" s="266">
        <v>13.266</v>
      </c>
      <c r="AN1458" s="266">
        <v>13.882</v>
      </c>
      <c r="AO1458" s="266">
        <v>14.315</v>
      </c>
      <c r="AP1458" s="266">
        <v>14.983000000000001</v>
      </c>
      <c r="AQ1458" s="266">
        <v>16.321999999999999</v>
      </c>
      <c r="AR1458" s="266">
        <v>17.795000000000002</v>
      </c>
      <c r="AS1458" s="266">
        <v>18.646000000000001</v>
      </c>
      <c r="AT1458" s="266">
        <v>19.248000000000001</v>
      </c>
      <c r="AU1458" s="266">
        <v>20.18</v>
      </c>
      <c r="AV1458" s="266">
        <v>20.812999999999999</v>
      </c>
      <c r="AW1458" s="266">
        <v>22.068000000000001</v>
      </c>
      <c r="AX1458" s="266">
        <v>24.422000000000001</v>
      </c>
      <c r="BA1458" s="372">
        <v>1456</v>
      </c>
      <c r="BB1458" s="372">
        <v>-0.33589999999999998</v>
      </c>
      <c r="BC1458" s="372">
        <v>16.039899999999999</v>
      </c>
      <c r="BD1458" s="372">
        <v>0.13871</v>
      </c>
      <c r="BE1458" s="372">
        <v>10.747</v>
      </c>
      <c r="BF1458" s="372">
        <v>11.807</v>
      </c>
      <c r="BG1458" s="372">
        <v>12.491</v>
      </c>
      <c r="BH1458" s="372">
        <v>12.874000000000001</v>
      </c>
      <c r="BI1458" s="372">
        <v>13.496</v>
      </c>
      <c r="BJ1458" s="372">
        <v>13.939</v>
      </c>
      <c r="BK1458" s="372">
        <v>14.628</v>
      </c>
      <c r="BL1458" s="372">
        <v>16.04</v>
      </c>
      <c r="BM1458" s="372">
        <v>17.638999999999999</v>
      </c>
      <c r="BN1458" s="372">
        <v>18.585999999999999</v>
      </c>
      <c r="BO1458" s="372">
        <v>19.266999999999999</v>
      </c>
      <c r="BP1458" s="372">
        <v>20.337</v>
      </c>
      <c r="BQ1458" s="372">
        <v>21.074999999999999</v>
      </c>
      <c r="BR1458" s="372">
        <v>22.57</v>
      </c>
      <c r="BS1458" s="372">
        <v>25.48</v>
      </c>
    </row>
    <row r="1459" spans="1:71" x14ac:dyDescent="0.2">
      <c r="A1459" s="265">
        <f t="shared" si="665"/>
        <v>16.186500000000002</v>
      </c>
      <c r="B1459" s="265">
        <f t="shared" si="666"/>
        <v>14.811</v>
      </c>
      <c r="C1459" s="265">
        <f t="shared" si="643"/>
        <v>17.723500000000001</v>
      </c>
      <c r="D1459" s="265">
        <f t="shared" si="667"/>
        <v>1457</v>
      </c>
      <c r="E1459" s="373">
        <f t="shared" si="668"/>
        <v>47.868583162217661</v>
      </c>
      <c r="F1459" s="373">
        <f t="shared" si="669"/>
        <v>3.9890485968514717</v>
      </c>
      <c r="G1459" s="373">
        <f t="shared" si="670"/>
        <v>56.868583162217661</v>
      </c>
      <c r="H1459" s="374">
        <f t="shared" si="671"/>
        <v>0.99935701751702344</v>
      </c>
      <c r="I1459" s="374">
        <f t="shared" si="644"/>
        <v>0.98753323147223748</v>
      </c>
      <c r="J1459" s="374">
        <f t="shared" si="645"/>
        <v>0.9883105950842479</v>
      </c>
      <c r="K1459" s="265" cm="1">
        <f t="array" ref="K1459">$G1459^gamma_drug4/($G1459^gamma_drug4+(AGE_50_drug4+9)^gamma_drug4)</f>
        <v>1</v>
      </c>
      <c r="L1459" s="264">
        <f t="shared" si="646"/>
        <v>1457</v>
      </c>
      <c r="M1459" s="264">
        <f t="shared" si="647"/>
        <v>-0.2243</v>
      </c>
      <c r="N1459" s="264">
        <f t="shared" si="648"/>
        <v>16.186500000000002</v>
      </c>
      <c r="O1459" s="264">
        <f t="shared" si="649"/>
        <v>0.13312000000000002</v>
      </c>
      <c r="P1459" s="264">
        <f t="shared" si="650"/>
        <v>10.927</v>
      </c>
      <c r="Q1459" s="264">
        <f t="shared" si="651"/>
        <v>12.003</v>
      </c>
      <c r="R1459" s="264">
        <f t="shared" si="652"/>
        <v>12.690999999999999</v>
      </c>
      <c r="S1459" s="264">
        <f t="shared" si="653"/>
        <v>13.0745</v>
      </c>
      <c r="T1459" s="264">
        <f t="shared" si="654"/>
        <v>13.6935</v>
      </c>
      <c r="U1459" s="264">
        <f t="shared" si="655"/>
        <v>14.132000000000001</v>
      </c>
      <c r="V1459" s="264">
        <f t="shared" si="656"/>
        <v>14.811</v>
      </c>
      <c r="W1459" s="264">
        <f t="shared" si="657"/>
        <v>16.186500000000002</v>
      </c>
      <c r="X1459" s="264">
        <f t="shared" si="658"/>
        <v>17.723500000000001</v>
      </c>
      <c r="Y1459" s="264">
        <f t="shared" si="659"/>
        <v>18.623000000000001</v>
      </c>
      <c r="Z1459" s="264">
        <f t="shared" si="660"/>
        <v>19.264499999999998</v>
      </c>
      <c r="AA1459" s="264">
        <f t="shared" si="661"/>
        <v>20.266999999999999</v>
      </c>
      <c r="AB1459" s="264">
        <f t="shared" si="662"/>
        <v>20.952500000000001</v>
      </c>
      <c r="AC1459" s="264">
        <f t="shared" si="663"/>
        <v>22.328499999999998</v>
      </c>
      <c r="AD1459" s="264">
        <f t="shared" si="664"/>
        <v>24.962</v>
      </c>
      <c r="AF1459" s="266">
        <v>1457</v>
      </c>
      <c r="AG1459" s="266">
        <v>-0.11269999999999999</v>
      </c>
      <c r="AH1459" s="266">
        <v>16.327100000000002</v>
      </c>
      <c r="AI1459" s="266">
        <v>0.12751000000000001</v>
      </c>
      <c r="AJ1459" s="266">
        <v>11.103999999999999</v>
      </c>
      <c r="AK1459" s="266">
        <v>12.195</v>
      </c>
      <c r="AL1459" s="266">
        <v>12.887</v>
      </c>
      <c r="AM1459" s="266">
        <v>13.27</v>
      </c>
      <c r="AN1459" s="266">
        <v>13.885999999999999</v>
      </c>
      <c r="AO1459" s="266">
        <v>14.32</v>
      </c>
      <c r="AP1459" s="266">
        <v>14.988</v>
      </c>
      <c r="AQ1459" s="266">
        <v>16.327000000000002</v>
      </c>
      <c r="AR1459" s="266">
        <v>17.800999999999998</v>
      </c>
      <c r="AS1459" s="266">
        <v>18.652000000000001</v>
      </c>
      <c r="AT1459" s="266">
        <v>19.254999999999999</v>
      </c>
      <c r="AU1459" s="266">
        <v>20.187999999999999</v>
      </c>
      <c r="AV1459" s="266">
        <v>20.821000000000002</v>
      </c>
      <c r="AW1459" s="266">
        <v>22.077000000000002</v>
      </c>
      <c r="AX1459" s="266">
        <v>24.431999999999999</v>
      </c>
      <c r="BA1459" s="372">
        <v>1457</v>
      </c>
      <c r="BB1459" s="372">
        <v>-0.33589999999999998</v>
      </c>
      <c r="BC1459" s="372">
        <v>16.0459</v>
      </c>
      <c r="BD1459" s="372">
        <v>0.13872999999999999</v>
      </c>
      <c r="BE1459" s="372">
        <v>10.75</v>
      </c>
      <c r="BF1459" s="372">
        <v>11.811</v>
      </c>
      <c r="BG1459" s="372">
        <v>12.494999999999999</v>
      </c>
      <c r="BH1459" s="372">
        <v>12.879</v>
      </c>
      <c r="BI1459" s="372">
        <v>13.500999999999999</v>
      </c>
      <c r="BJ1459" s="372">
        <v>13.944000000000001</v>
      </c>
      <c r="BK1459" s="372">
        <v>14.634</v>
      </c>
      <c r="BL1459" s="372">
        <v>16.045999999999999</v>
      </c>
      <c r="BM1459" s="372">
        <v>17.646000000000001</v>
      </c>
      <c r="BN1459" s="372">
        <v>18.594000000000001</v>
      </c>
      <c r="BO1459" s="372">
        <v>19.274000000000001</v>
      </c>
      <c r="BP1459" s="372">
        <v>20.346</v>
      </c>
      <c r="BQ1459" s="372">
        <v>21.084</v>
      </c>
      <c r="BR1459" s="372">
        <v>22.58</v>
      </c>
      <c r="BS1459" s="372">
        <v>25.492000000000001</v>
      </c>
    </row>
    <row r="1460" spans="1:71" x14ac:dyDescent="0.2">
      <c r="A1460" s="265">
        <f t="shared" si="665"/>
        <v>16.192499999999999</v>
      </c>
      <c r="B1460" s="265">
        <f t="shared" si="666"/>
        <v>14.815999999999999</v>
      </c>
      <c r="C1460" s="265">
        <f t="shared" si="643"/>
        <v>17.729999999999997</v>
      </c>
      <c r="D1460" s="265">
        <f t="shared" si="667"/>
        <v>1458</v>
      </c>
      <c r="E1460" s="373">
        <f t="shared" si="668"/>
        <v>47.901437371663242</v>
      </c>
      <c r="F1460" s="373">
        <f t="shared" si="669"/>
        <v>3.9917864476386038</v>
      </c>
      <c r="G1460" s="373">
        <f t="shared" si="670"/>
        <v>56.901437371663242</v>
      </c>
      <c r="H1460" s="374">
        <f t="shared" si="671"/>
        <v>0.99935862986033241</v>
      </c>
      <c r="I1460" s="374">
        <f t="shared" si="644"/>
        <v>0.98755468686600867</v>
      </c>
      <c r="J1460" s="374">
        <f t="shared" si="645"/>
        <v>0.98832793048857415</v>
      </c>
      <c r="K1460" s="265" cm="1">
        <f t="array" ref="K1460">$G1460^gamma_drug4/($G1460^gamma_drug4+(AGE_50_drug4+9)^gamma_drug4)</f>
        <v>1</v>
      </c>
      <c r="L1460" s="264">
        <f t="shared" si="646"/>
        <v>1458</v>
      </c>
      <c r="M1460" s="264">
        <f t="shared" si="647"/>
        <v>-0.22440000000000002</v>
      </c>
      <c r="N1460" s="264">
        <f t="shared" si="648"/>
        <v>16.1922</v>
      </c>
      <c r="O1460" s="264">
        <f t="shared" si="649"/>
        <v>0.13314500000000001</v>
      </c>
      <c r="P1460" s="264">
        <f t="shared" si="650"/>
        <v>10.930499999999999</v>
      </c>
      <c r="Q1460" s="264">
        <f t="shared" si="651"/>
        <v>12.007</v>
      </c>
      <c r="R1460" s="264">
        <f t="shared" si="652"/>
        <v>12.694500000000001</v>
      </c>
      <c r="S1460" s="264">
        <f t="shared" si="653"/>
        <v>13.078499999999998</v>
      </c>
      <c r="T1460" s="264">
        <f t="shared" si="654"/>
        <v>13.698499999999999</v>
      </c>
      <c r="U1460" s="264">
        <f t="shared" si="655"/>
        <v>14.1365</v>
      </c>
      <c r="V1460" s="264">
        <f t="shared" si="656"/>
        <v>14.815999999999999</v>
      </c>
      <c r="W1460" s="264">
        <f t="shared" si="657"/>
        <v>16.192499999999999</v>
      </c>
      <c r="X1460" s="264">
        <f t="shared" si="658"/>
        <v>17.729999999999997</v>
      </c>
      <c r="Y1460" s="264">
        <f t="shared" si="659"/>
        <v>18.63</v>
      </c>
      <c r="Z1460" s="264">
        <f t="shared" si="660"/>
        <v>19.271999999999998</v>
      </c>
      <c r="AA1460" s="264">
        <f t="shared" si="661"/>
        <v>20.2745</v>
      </c>
      <c r="AB1460" s="264">
        <f t="shared" si="662"/>
        <v>20.9605</v>
      </c>
      <c r="AC1460" s="264">
        <f t="shared" si="663"/>
        <v>22.337499999999999</v>
      </c>
      <c r="AD1460" s="264">
        <f t="shared" si="664"/>
        <v>24.972999999999999</v>
      </c>
      <c r="AF1460" s="266">
        <v>1458</v>
      </c>
      <c r="AG1460" s="266">
        <v>-0.1128</v>
      </c>
      <c r="AH1460" s="266">
        <v>16.3325</v>
      </c>
      <c r="AI1460" s="266">
        <v>0.12753</v>
      </c>
      <c r="AJ1460" s="266">
        <v>11.106999999999999</v>
      </c>
      <c r="AK1460" s="266">
        <v>12.199</v>
      </c>
      <c r="AL1460" s="266">
        <v>12.89</v>
      </c>
      <c r="AM1460" s="266">
        <v>13.273999999999999</v>
      </c>
      <c r="AN1460" s="266">
        <v>13.891</v>
      </c>
      <c r="AO1460" s="266">
        <v>14.324</v>
      </c>
      <c r="AP1460" s="266">
        <v>14.993</v>
      </c>
      <c r="AQ1460" s="266">
        <v>16.332999999999998</v>
      </c>
      <c r="AR1460" s="266">
        <v>17.806999999999999</v>
      </c>
      <c r="AS1460" s="266">
        <v>18.658999999999999</v>
      </c>
      <c r="AT1460" s="266">
        <v>19.262</v>
      </c>
      <c r="AU1460" s="266">
        <v>20.195</v>
      </c>
      <c r="AV1460" s="266">
        <v>20.827999999999999</v>
      </c>
      <c r="AW1460" s="266">
        <v>22.085000000000001</v>
      </c>
      <c r="AX1460" s="266">
        <v>24.442</v>
      </c>
      <c r="BA1460" s="372">
        <v>1458</v>
      </c>
      <c r="BB1460" s="372">
        <v>-0.33600000000000002</v>
      </c>
      <c r="BC1460" s="372">
        <v>16.0519</v>
      </c>
      <c r="BD1460" s="372">
        <v>0.13875999999999999</v>
      </c>
      <c r="BE1460" s="372">
        <v>10.754</v>
      </c>
      <c r="BF1460" s="372">
        <v>11.815</v>
      </c>
      <c r="BG1460" s="372">
        <v>12.499000000000001</v>
      </c>
      <c r="BH1460" s="372">
        <v>12.882999999999999</v>
      </c>
      <c r="BI1460" s="372">
        <v>13.506</v>
      </c>
      <c r="BJ1460" s="372">
        <v>13.949</v>
      </c>
      <c r="BK1460" s="372">
        <v>14.638999999999999</v>
      </c>
      <c r="BL1460" s="372">
        <v>16.052</v>
      </c>
      <c r="BM1460" s="372">
        <v>17.652999999999999</v>
      </c>
      <c r="BN1460" s="372">
        <v>18.600999999999999</v>
      </c>
      <c r="BO1460" s="372">
        <v>19.282</v>
      </c>
      <c r="BP1460" s="372">
        <v>20.353999999999999</v>
      </c>
      <c r="BQ1460" s="372">
        <v>21.093</v>
      </c>
      <c r="BR1460" s="372">
        <v>22.59</v>
      </c>
      <c r="BS1460" s="372">
        <v>25.504000000000001</v>
      </c>
    </row>
    <row r="1461" spans="1:71" x14ac:dyDescent="0.2">
      <c r="A1461" s="265">
        <f t="shared" si="665"/>
        <v>16.198</v>
      </c>
      <c r="B1461" s="265">
        <f t="shared" si="666"/>
        <v>14.820499999999999</v>
      </c>
      <c r="C1461" s="265">
        <f t="shared" si="643"/>
        <v>17.736499999999999</v>
      </c>
      <c r="D1461" s="265">
        <f t="shared" si="667"/>
        <v>1459</v>
      </c>
      <c r="E1461" s="373">
        <f t="shared" si="668"/>
        <v>47.93429158110883</v>
      </c>
      <c r="F1461" s="373">
        <f t="shared" si="669"/>
        <v>3.9945242984257359</v>
      </c>
      <c r="G1461" s="373">
        <f t="shared" si="670"/>
        <v>56.93429158110883</v>
      </c>
      <c r="H1461" s="374">
        <f t="shared" si="671"/>
        <v>0.99936023723593315</v>
      </c>
      <c r="I1461" s="374">
        <f t="shared" si="644"/>
        <v>0.98757609344648056</v>
      </c>
      <c r="J1461" s="374">
        <f t="shared" si="645"/>
        <v>0.98834523050325873</v>
      </c>
      <c r="K1461" s="265" cm="1">
        <f t="array" ref="K1461">$G1461^gamma_drug4/($G1461^gamma_drug4+(AGE_50_drug4+9)^gamma_drug4)</f>
        <v>1</v>
      </c>
      <c r="L1461" s="264">
        <f t="shared" si="646"/>
        <v>1459</v>
      </c>
      <c r="M1461" s="264">
        <f t="shared" si="647"/>
        <v>-0.22445000000000001</v>
      </c>
      <c r="N1461" s="264">
        <f t="shared" si="648"/>
        <v>16.197900000000001</v>
      </c>
      <c r="O1461" s="264">
        <f t="shared" si="649"/>
        <v>0.13317000000000001</v>
      </c>
      <c r="P1461" s="264">
        <f t="shared" si="650"/>
        <v>10.933499999999999</v>
      </c>
      <c r="Q1461" s="264">
        <f t="shared" si="651"/>
        <v>12.01</v>
      </c>
      <c r="R1461" s="264">
        <f t="shared" si="652"/>
        <v>12.698499999999999</v>
      </c>
      <c r="S1461" s="264">
        <f t="shared" si="653"/>
        <v>13.0825</v>
      </c>
      <c r="T1461" s="264">
        <f t="shared" si="654"/>
        <v>13.702500000000001</v>
      </c>
      <c r="U1461" s="264">
        <f t="shared" si="655"/>
        <v>14.141</v>
      </c>
      <c r="V1461" s="264">
        <f t="shared" si="656"/>
        <v>14.820499999999999</v>
      </c>
      <c r="W1461" s="264">
        <f t="shared" si="657"/>
        <v>16.198</v>
      </c>
      <c r="X1461" s="264">
        <f t="shared" si="658"/>
        <v>17.736499999999999</v>
      </c>
      <c r="Y1461" s="264">
        <f t="shared" si="659"/>
        <v>18.637500000000003</v>
      </c>
      <c r="Z1461" s="264">
        <f t="shared" si="660"/>
        <v>19.279499999999999</v>
      </c>
      <c r="AA1461" s="264">
        <f t="shared" si="661"/>
        <v>20.283000000000001</v>
      </c>
      <c r="AB1461" s="264">
        <f t="shared" si="662"/>
        <v>20.9695</v>
      </c>
      <c r="AC1461" s="264">
        <f t="shared" si="663"/>
        <v>22.347000000000001</v>
      </c>
      <c r="AD1461" s="264">
        <f t="shared" si="664"/>
        <v>24.984000000000002</v>
      </c>
      <c r="AF1461" s="266">
        <v>1459</v>
      </c>
      <c r="AG1461" s="266">
        <v>-0.1129</v>
      </c>
      <c r="AH1461" s="266">
        <v>16.338000000000001</v>
      </c>
      <c r="AI1461" s="266">
        <v>0.12755</v>
      </c>
      <c r="AJ1461" s="266">
        <v>11.11</v>
      </c>
      <c r="AK1461" s="266">
        <v>12.202</v>
      </c>
      <c r="AL1461" s="266">
        <v>12.894</v>
      </c>
      <c r="AM1461" s="266">
        <v>13.278</v>
      </c>
      <c r="AN1461" s="266">
        <v>13.895</v>
      </c>
      <c r="AO1461" s="266">
        <v>14.329000000000001</v>
      </c>
      <c r="AP1461" s="266">
        <v>14.997</v>
      </c>
      <c r="AQ1461" s="266">
        <v>16.338000000000001</v>
      </c>
      <c r="AR1461" s="266">
        <v>17.812999999999999</v>
      </c>
      <c r="AS1461" s="266">
        <v>18.666</v>
      </c>
      <c r="AT1461" s="266">
        <v>19.268999999999998</v>
      </c>
      <c r="AU1461" s="266">
        <v>20.202999999999999</v>
      </c>
      <c r="AV1461" s="266">
        <v>20.835999999999999</v>
      </c>
      <c r="AW1461" s="266">
        <v>22.094000000000001</v>
      </c>
      <c r="AX1461" s="266">
        <v>24.452000000000002</v>
      </c>
      <c r="BA1461" s="372">
        <v>1459</v>
      </c>
      <c r="BB1461" s="372">
        <v>-0.33600000000000002</v>
      </c>
      <c r="BC1461" s="372">
        <v>16.0578</v>
      </c>
      <c r="BD1461" s="372">
        <v>0.13879</v>
      </c>
      <c r="BE1461" s="372">
        <v>10.757</v>
      </c>
      <c r="BF1461" s="372">
        <v>11.818</v>
      </c>
      <c r="BG1461" s="372">
        <v>12.503</v>
      </c>
      <c r="BH1461" s="372">
        <v>12.887</v>
      </c>
      <c r="BI1461" s="372">
        <v>13.51</v>
      </c>
      <c r="BJ1461" s="372">
        <v>13.952999999999999</v>
      </c>
      <c r="BK1461" s="372">
        <v>14.644</v>
      </c>
      <c r="BL1461" s="372">
        <v>16.058</v>
      </c>
      <c r="BM1461" s="372">
        <v>17.66</v>
      </c>
      <c r="BN1461" s="372">
        <v>18.609000000000002</v>
      </c>
      <c r="BO1461" s="372">
        <v>19.29</v>
      </c>
      <c r="BP1461" s="372">
        <v>20.363</v>
      </c>
      <c r="BQ1461" s="372">
        <v>21.103000000000002</v>
      </c>
      <c r="BR1461" s="372">
        <v>22.6</v>
      </c>
      <c r="BS1461" s="372">
        <v>25.515999999999998</v>
      </c>
    </row>
    <row r="1462" spans="1:71" x14ac:dyDescent="0.2">
      <c r="A1462" s="265">
        <f t="shared" si="665"/>
        <v>16.203499999999998</v>
      </c>
      <c r="B1462" s="265">
        <f t="shared" si="666"/>
        <v>14.8255</v>
      </c>
      <c r="C1462" s="265">
        <f t="shared" si="643"/>
        <v>17.743500000000001</v>
      </c>
      <c r="D1462" s="265">
        <f t="shared" si="667"/>
        <v>1460</v>
      </c>
      <c r="E1462" s="373">
        <f t="shared" si="668"/>
        <v>47.967145790554412</v>
      </c>
      <c r="F1462" s="373">
        <f t="shared" si="669"/>
        <v>3.9972621492128679</v>
      </c>
      <c r="G1462" s="373">
        <f t="shared" si="670"/>
        <v>56.967145790554412</v>
      </c>
      <c r="H1462" s="374">
        <f t="shared" si="671"/>
        <v>0.9993618396619719</v>
      </c>
      <c r="I1462" s="374">
        <f t="shared" si="644"/>
        <v>0.98759745135118682</v>
      </c>
      <c r="J1462" s="374">
        <f t="shared" si="645"/>
        <v>0.98836249522001152</v>
      </c>
      <c r="K1462" s="265" cm="1">
        <f t="array" ref="K1462">$G1462^gamma_drug4/($G1462^gamma_drug4+(AGE_50_drug4+9)^gamma_drug4)</f>
        <v>1</v>
      </c>
      <c r="L1462" s="264">
        <f t="shared" si="646"/>
        <v>1460</v>
      </c>
      <c r="M1462" s="264">
        <f t="shared" si="647"/>
        <v>-0.22455</v>
      </c>
      <c r="N1462" s="264">
        <f t="shared" si="648"/>
        <v>16.20365</v>
      </c>
      <c r="O1462" s="264">
        <f t="shared" si="649"/>
        <v>0.13319500000000001</v>
      </c>
      <c r="P1462" s="264">
        <f t="shared" si="650"/>
        <v>10.936499999999999</v>
      </c>
      <c r="Q1462" s="264">
        <f t="shared" si="651"/>
        <v>12.013999999999999</v>
      </c>
      <c r="R1462" s="264">
        <f t="shared" si="652"/>
        <v>12.702500000000001</v>
      </c>
      <c r="S1462" s="264">
        <f t="shared" si="653"/>
        <v>13.086500000000001</v>
      </c>
      <c r="T1462" s="264">
        <f t="shared" si="654"/>
        <v>13.707000000000001</v>
      </c>
      <c r="U1462" s="264">
        <f t="shared" si="655"/>
        <v>14.1455</v>
      </c>
      <c r="V1462" s="264">
        <f t="shared" si="656"/>
        <v>14.8255</v>
      </c>
      <c r="W1462" s="264">
        <f t="shared" si="657"/>
        <v>16.203499999999998</v>
      </c>
      <c r="X1462" s="264">
        <f t="shared" si="658"/>
        <v>17.743500000000001</v>
      </c>
      <c r="Y1462" s="264">
        <f t="shared" si="659"/>
        <v>18.643999999999998</v>
      </c>
      <c r="Z1462" s="264">
        <f t="shared" si="660"/>
        <v>19.286999999999999</v>
      </c>
      <c r="AA1462" s="264">
        <f t="shared" si="661"/>
        <v>20.291</v>
      </c>
      <c r="AB1462" s="264">
        <f t="shared" si="662"/>
        <v>20.978000000000002</v>
      </c>
      <c r="AC1462" s="264">
        <f t="shared" si="663"/>
        <v>22.356999999999999</v>
      </c>
      <c r="AD1462" s="264">
        <f t="shared" si="664"/>
        <v>24.9955</v>
      </c>
      <c r="AF1462" s="266">
        <v>1460</v>
      </c>
      <c r="AG1462" s="266">
        <v>-0.113</v>
      </c>
      <c r="AH1462" s="266">
        <v>16.343499999999999</v>
      </c>
      <c r="AI1462" s="266">
        <v>0.12756999999999999</v>
      </c>
      <c r="AJ1462" s="266">
        <v>11.113</v>
      </c>
      <c r="AK1462" s="266">
        <v>12.206</v>
      </c>
      <c r="AL1462" s="266">
        <v>12.898</v>
      </c>
      <c r="AM1462" s="266">
        <v>13.282</v>
      </c>
      <c r="AN1462" s="266">
        <v>13.898999999999999</v>
      </c>
      <c r="AO1462" s="266">
        <v>14.333</v>
      </c>
      <c r="AP1462" s="266">
        <v>15.002000000000001</v>
      </c>
      <c r="AQ1462" s="266">
        <v>16.343</v>
      </c>
      <c r="AR1462" s="266">
        <v>17.82</v>
      </c>
      <c r="AS1462" s="266">
        <v>18.672000000000001</v>
      </c>
      <c r="AT1462" s="266">
        <v>19.276</v>
      </c>
      <c r="AU1462" s="266">
        <v>20.21</v>
      </c>
      <c r="AV1462" s="266">
        <v>20.844000000000001</v>
      </c>
      <c r="AW1462" s="266">
        <v>22.103000000000002</v>
      </c>
      <c r="AX1462" s="266">
        <v>24.462</v>
      </c>
      <c r="BA1462" s="372">
        <v>1460</v>
      </c>
      <c r="BB1462" s="372">
        <v>-0.33610000000000001</v>
      </c>
      <c r="BC1462" s="372">
        <v>16.063800000000001</v>
      </c>
      <c r="BD1462" s="372">
        <v>0.13882</v>
      </c>
      <c r="BE1462" s="372">
        <v>10.76</v>
      </c>
      <c r="BF1462" s="372">
        <v>11.821999999999999</v>
      </c>
      <c r="BG1462" s="372">
        <v>12.507</v>
      </c>
      <c r="BH1462" s="372">
        <v>12.891</v>
      </c>
      <c r="BI1462" s="372">
        <v>13.515000000000001</v>
      </c>
      <c r="BJ1462" s="372">
        <v>13.958</v>
      </c>
      <c r="BK1462" s="372">
        <v>14.648999999999999</v>
      </c>
      <c r="BL1462" s="372">
        <v>16.064</v>
      </c>
      <c r="BM1462" s="372">
        <v>17.667000000000002</v>
      </c>
      <c r="BN1462" s="372">
        <v>18.616</v>
      </c>
      <c r="BO1462" s="372">
        <v>19.297999999999998</v>
      </c>
      <c r="BP1462" s="372">
        <v>20.372</v>
      </c>
      <c r="BQ1462" s="372">
        <v>21.111999999999998</v>
      </c>
      <c r="BR1462" s="372">
        <v>22.611000000000001</v>
      </c>
      <c r="BS1462" s="372">
        <v>25.529</v>
      </c>
    </row>
    <row r="1463" spans="1:71" x14ac:dyDescent="0.2">
      <c r="A1463" s="265">
        <f t="shared" si="665"/>
        <v>16.209499999999998</v>
      </c>
      <c r="B1463" s="265">
        <f t="shared" si="666"/>
        <v>14.830500000000001</v>
      </c>
      <c r="C1463" s="265">
        <f t="shared" si="643"/>
        <v>17.75</v>
      </c>
      <c r="D1463" s="265">
        <f t="shared" si="667"/>
        <v>1461</v>
      </c>
      <c r="E1463" s="373">
        <f t="shared" si="668"/>
        <v>48</v>
      </c>
      <c r="F1463" s="373">
        <f t="shared" si="669"/>
        <v>4</v>
      </c>
      <c r="G1463" s="373">
        <f t="shared" si="670"/>
        <v>57</v>
      </c>
      <c r="H1463" s="374">
        <f t="shared" si="671"/>
        <v>0.99936343715651832</v>
      </c>
      <c r="I1463" s="374">
        <f t="shared" si="644"/>
        <v>0.98761876071720134</v>
      </c>
      <c r="J1463" s="374">
        <f t="shared" si="645"/>
        <v>0.98837972473025504</v>
      </c>
      <c r="K1463" s="265" cm="1">
        <f t="array" ref="K1463">$G1463^gamma_drug4/($G1463^gamma_drug4+(AGE_50_drug4+9)^gamma_drug4)</f>
        <v>1</v>
      </c>
      <c r="L1463" s="264">
        <f t="shared" si="646"/>
        <v>1461</v>
      </c>
      <c r="M1463" s="264">
        <f t="shared" si="647"/>
        <v>-0.22460000000000002</v>
      </c>
      <c r="N1463" s="264">
        <f t="shared" si="648"/>
        <v>16.209299999999999</v>
      </c>
      <c r="O1463" s="264">
        <f t="shared" si="649"/>
        <v>0.133215</v>
      </c>
      <c r="P1463" s="264">
        <f t="shared" si="650"/>
        <v>10.939499999999999</v>
      </c>
      <c r="Q1463" s="264">
        <f t="shared" si="651"/>
        <v>12.018000000000001</v>
      </c>
      <c r="R1463" s="264">
        <f t="shared" si="652"/>
        <v>12.706499999999998</v>
      </c>
      <c r="S1463" s="264">
        <f t="shared" si="653"/>
        <v>13.091000000000001</v>
      </c>
      <c r="T1463" s="264">
        <f t="shared" si="654"/>
        <v>13.711500000000001</v>
      </c>
      <c r="U1463" s="264">
        <f t="shared" si="655"/>
        <v>14.150499999999999</v>
      </c>
      <c r="V1463" s="264">
        <f t="shared" si="656"/>
        <v>14.830500000000001</v>
      </c>
      <c r="W1463" s="264">
        <f t="shared" si="657"/>
        <v>16.209499999999998</v>
      </c>
      <c r="X1463" s="264">
        <f t="shared" si="658"/>
        <v>17.75</v>
      </c>
      <c r="Y1463" s="264">
        <f t="shared" si="659"/>
        <v>18.651499999999999</v>
      </c>
      <c r="Z1463" s="264">
        <f t="shared" si="660"/>
        <v>19.294499999999999</v>
      </c>
      <c r="AA1463" s="264">
        <f t="shared" si="661"/>
        <v>20.298999999999999</v>
      </c>
      <c r="AB1463" s="264">
        <f t="shared" si="662"/>
        <v>20.986000000000001</v>
      </c>
      <c r="AC1463" s="264">
        <f t="shared" si="663"/>
        <v>22.365500000000001</v>
      </c>
      <c r="AD1463" s="264">
        <f t="shared" si="664"/>
        <v>25.005499999999998</v>
      </c>
      <c r="AF1463" s="266">
        <v>1461</v>
      </c>
      <c r="AG1463" s="266">
        <v>-0.11310000000000001</v>
      </c>
      <c r="AH1463" s="266">
        <v>16.3489</v>
      </c>
      <c r="AI1463" s="266">
        <v>0.12759000000000001</v>
      </c>
      <c r="AJ1463" s="266">
        <v>11.116</v>
      </c>
      <c r="AK1463" s="266">
        <v>12.21</v>
      </c>
      <c r="AL1463" s="266">
        <v>12.901999999999999</v>
      </c>
      <c r="AM1463" s="266">
        <v>13.286</v>
      </c>
      <c r="AN1463" s="266">
        <v>13.904</v>
      </c>
      <c r="AO1463" s="266">
        <v>14.337999999999999</v>
      </c>
      <c r="AP1463" s="266">
        <v>15.007</v>
      </c>
      <c r="AQ1463" s="266">
        <v>16.349</v>
      </c>
      <c r="AR1463" s="266">
        <v>17.826000000000001</v>
      </c>
      <c r="AS1463" s="266">
        <v>18.678999999999998</v>
      </c>
      <c r="AT1463" s="266">
        <v>19.283000000000001</v>
      </c>
      <c r="AU1463" s="266">
        <v>20.218</v>
      </c>
      <c r="AV1463" s="266">
        <v>20.852</v>
      </c>
      <c r="AW1463" s="266">
        <v>22.111000000000001</v>
      </c>
      <c r="AX1463" s="266">
        <v>24.471</v>
      </c>
      <c r="BA1463" s="372">
        <v>1461</v>
      </c>
      <c r="BB1463" s="372">
        <v>-0.33610000000000001</v>
      </c>
      <c r="BC1463" s="372">
        <v>16.069700000000001</v>
      </c>
      <c r="BD1463" s="372">
        <v>0.13883999999999999</v>
      </c>
      <c r="BE1463" s="372">
        <v>10.763</v>
      </c>
      <c r="BF1463" s="372">
        <v>11.826000000000001</v>
      </c>
      <c r="BG1463" s="372">
        <v>12.510999999999999</v>
      </c>
      <c r="BH1463" s="372">
        <v>12.896000000000001</v>
      </c>
      <c r="BI1463" s="372">
        <v>13.519</v>
      </c>
      <c r="BJ1463" s="372">
        <v>13.962999999999999</v>
      </c>
      <c r="BK1463" s="372">
        <v>14.654</v>
      </c>
      <c r="BL1463" s="372">
        <v>16.07</v>
      </c>
      <c r="BM1463" s="372">
        <v>17.673999999999999</v>
      </c>
      <c r="BN1463" s="372">
        <v>18.623999999999999</v>
      </c>
      <c r="BO1463" s="372">
        <v>19.306000000000001</v>
      </c>
      <c r="BP1463" s="372">
        <v>20.38</v>
      </c>
      <c r="BQ1463" s="372">
        <v>21.12</v>
      </c>
      <c r="BR1463" s="372">
        <v>22.62</v>
      </c>
      <c r="BS1463" s="372">
        <v>25.54</v>
      </c>
    </row>
    <row r="1464" spans="1:71" x14ac:dyDescent="0.2">
      <c r="A1464" s="265">
        <f t="shared" si="665"/>
        <v>16.215</v>
      </c>
      <c r="B1464" s="265">
        <f t="shared" si="666"/>
        <v>14.8355</v>
      </c>
      <c r="C1464" s="265">
        <f t="shared" si="643"/>
        <v>17.756500000000003</v>
      </c>
      <c r="D1464" s="265">
        <f t="shared" si="667"/>
        <v>1462</v>
      </c>
      <c r="E1464" s="373">
        <f t="shared" si="668"/>
        <v>48.032854209445588</v>
      </c>
      <c r="F1464" s="373">
        <f t="shared" si="669"/>
        <v>4.0027378507871321</v>
      </c>
      <c r="G1464" s="373">
        <f t="shared" si="670"/>
        <v>57.032854209445588</v>
      </c>
      <c r="H1464" s="374">
        <f t="shared" si="671"/>
        <v>0.99936502973756569</v>
      </c>
      <c r="I1464" s="374">
        <f t="shared" si="644"/>
        <v>0.98764002168113918</v>
      </c>
      <c r="J1464" s="374">
        <f t="shared" si="645"/>
        <v>0.98839691912512584</v>
      </c>
      <c r="K1464" s="265" cm="1">
        <f t="array" ref="K1464">$G1464^gamma_drug4/($G1464^gamma_drug4+(AGE_50_drug4+9)^gamma_drug4)</f>
        <v>1</v>
      </c>
      <c r="L1464" s="264">
        <f t="shared" si="646"/>
        <v>1462</v>
      </c>
      <c r="M1464" s="264">
        <f t="shared" si="647"/>
        <v>-0.22470000000000001</v>
      </c>
      <c r="N1464" s="264">
        <f t="shared" si="648"/>
        <v>16.215049999999998</v>
      </c>
      <c r="O1464" s="264">
        <f t="shared" si="649"/>
        <v>0.13324</v>
      </c>
      <c r="P1464" s="264">
        <f t="shared" si="650"/>
        <v>10.943</v>
      </c>
      <c r="Q1464" s="264">
        <f t="shared" si="651"/>
        <v>12.0215</v>
      </c>
      <c r="R1464" s="264">
        <f t="shared" si="652"/>
        <v>12.7105</v>
      </c>
      <c r="S1464" s="264">
        <f t="shared" si="653"/>
        <v>13.095500000000001</v>
      </c>
      <c r="T1464" s="264">
        <f t="shared" si="654"/>
        <v>13.715999999999999</v>
      </c>
      <c r="U1464" s="264">
        <f t="shared" si="655"/>
        <v>14.155000000000001</v>
      </c>
      <c r="V1464" s="264">
        <f t="shared" si="656"/>
        <v>14.8355</v>
      </c>
      <c r="W1464" s="264">
        <f t="shared" si="657"/>
        <v>16.215</v>
      </c>
      <c r="X1464" s="264">
        <f t="shared" si="658"/>
        <v>17.756500000000003</v>
      </c>
      <c r="Y1464" s="264">
        <f t="shared" si="659"/>
        <v>18.6585</v>
      </c>
      <c r="Z1464" s="264">
        <f t="shared" si="660"/>
        <v>19.302</v>
      </c>
      <c r="AA1464" s="264">
        <f t="shared" si="661"/>
        <v>20.307000000000002</v>
      </c>
      <c r="AB1464" s="264">
        <f t="shared" si="662"/>
        <v>20.994999999999997</v>
      </c>
      <c r="AC1464" s="264">
        <f t="shared" si="663"/>
        <v>22.375</v>
      </c>
      <c r="AD1464" s="264">
        <f t="shared" si="664"/>
        <v>25.017000000000003</v>
      </c>
      <c r="AF1464" s="266">
        <v>1462</v>
      </c>
      <c r="AG1464" s="266">
        <v>-0.1132</v>
      </c>
      <c r="AH1464" s="266">
        <v>16.354399999999998</v>
      </c>
      <c r="AI1464" s="266">
        <v>0.12761</v>
      </c>
      <c r="AJ1464" s="266">
        <v>11.12</v>
      </c>
      <c r="AK1464" s="266">
        <v>12.212999999999999</v>
      </c>
      <c r="AL1464" s="266">
        <v>12.906000000000001</v>
      </c>
      <c r="AM1464" s="266">
        <v>13.291</v>
      </c>
      <c r="AN1464" s="266">
        <v>13.907999999999999</v>
      </c>
      <c r="AO1464" s="266">
        <v>14.342000000000001</v>
      </c>
      <c r="AP1464" s="266">
        <v>15.012</v>
      </c>
      <c r="AQ1464" s="266">
        <v>16.353999999999999</v>
      </c>
      <c r="AR1464" s="266">
        <v>17.832000000000001</v>
      </c>
      <c r="AS1464" s="266">
        <v>18.686</v>
      </c>
      <c r="AT1464" s="266">
        <v>19.29</v>
      </c>
      <c r="AU1464" s="266">
        <v>20.225000000000001</v>
      </c>
      <c r="AV1464" s="266">
        <v>20.86</v>
      </c>
      <c r="AW1464" s="266">
        <v>22.12</v>
      </c>
      <c r="AX1464" s="266">
        <v>24.481000000000002</v>
      </c>
      <c r="BA1464" s="372">
        <v>1462</v>
      </c>
      <c r="BB1464" s="372">
        <v>-0.3362</v>
      </c>
      <c r="BC1464" s="372">
        <v>16.075700000000001</v>
      </c>
      <c r="BD1464" s="372">
        <v>0.13886999999999999</v>
      </c>
      <c r="BE1464" s="372">
        <v>10.766</v>
      </c>
      <c r="BF1464" s="372">
        <v>11.83</v>
      </c>
      <c r="BG1464" s="372">
        <v>12.515000000000001</v>
      </c>
      <c r="BH1464" s="372">
        <v>12.9</v>
      </c>
      <c r="BI1464" s="372">
        <v>13.523999999999999</v>
      </c>
      <c r="BJ1464" s="372">
        <v>13.968</v>
      </c>
      <c r="BK1464" s="372">
        <v>14.659000000000001</v>
      </c>
      <c r="BL1464" s="372">
        <v>16.076000000000001</v>
      </c>
      <c r="BM1464" s="372">
        <v>17.681000000000001</v>
      </c>
      <c r="BN1464" s="372">
        <v>18.631</v>
      </c>
      <c r="BO1464" s="372">
        <v>19.314</v>
      </c>
      <c r="BP1464" s="372">
        <v>20.388999999999999</v>
      </c>
      <c r="BQ1464" s="372">
        <v>21.13</v>
      </c>
      <c r="BR1464" s="372">
        <v>22.63</v>
      </c>
      <c r="BS1464" s="372">
        <v>25.553000000000001</v>
      </c>
    </row>
    <row r="1465" spans="1:71" x14ac:dyDescent="0.2">
      <c r="A1465" s="265">
        <f t="shared" si="665"/>
        <v>16.221</v>
      </c>
      <c r="B1465" s="265">
        <f t="shared" si="666"/>
        <v>14.840999999999999</v>
      </c>
      <c r="C1465" s="265">
        <f t="shared" si="643"/>
        <v>17.762999999999998</v>
      </c>
      <c r="D1465" s="265">
        <f t="shared" si="667"/>
        <v>1463</v>
      </c>
      <c r="E1465" s="373">
        <f t="shared" si="668"/>
        <v>48.06570841889117</v>
      </c>
      <c r="F1465" s="373">
        <f t="shared" si="669"/>
        <v>4.0054757015742641</v>
      </c>
      <c r="G1465" s="373">
        <f t="shared" si="670"/>
        <v>57.06570841889117</v>
      </c>
      <c r="H1465" s="374">
        <f t="shared" si="671"/>
        <v>0.99936661742303146</v>
      </c>
      <c r="I1465" s="374">
        <f t="shared" si="644"/>
        <v>0.9876612343791592</v>
      </c>
      <c r="J1465" s="374">
        <f t="shared" si="645"/>
        <v>0.98841407849547502</v>
      </c>
      <c r="K1465" s="265" cm="1">
        <f t="array" ref="K1465">$G1465^gamma_drug4/($G1465^gamma_drug4+(AGE_50_drug4+9)^gamma_drug4)</f>
        <v>1</v>
      </c>
      <c r="L1465" s="264">
        <f t="shared" si="646"/>
        <v>1463</v>
      </c>
      <c r="M1465" s="264">
        <f t="shared" si="647"/>
        <v>-0.22475000000000001</v>
      </c>
      <c r="N1465" s="264">
        <f t="shared" si="648"/>
        <v>16.220750000000002</v>
      </c>
      <c r="O1465" s="264">
        <f t="shared" si="649"/>
        <v>0.13326499999999999</v>
      </c>
      <c r="P1465" s="264">
        <f t="shared" si="650"/>
        <v>10.9465</v>
      </c>
      <c r="Q1465" s="264">
        <f t="shared" si="651"/>
        <v>12.025</v>
      </c>
      <c r="R1465" s="264">
        <f t="shared" si="652"/>
        <v>12.714500000000001</v>
      </c>
      <c r="S1465" s="264">
        <f t="shared" si="653"/>
        <v>13.099499999999999</v>
      </c>
      <c r="T1465" s="264">
        <f t="shared" si="654"/>
        <v>13.72</v>
      </c>
      <c r="U1465" s="264">
        <f t="shared" si="655"/>
        <v>14.16</v>
      </c>
      <c r="V1465" s="264">
        <f t="shared" si="656"/>
        <v>14.840999999999999</v>
      </c>
      <c r="W1465" s="264">
        <f t="shared" si="657"/>
        <v>16.221</v>
      </c>
      <c r="X1465" s="264">
        <f t="shared" si="658"/>
        <v>17.762999999999998</v>
      </c>
      <c r="Y1465" s="264">
        <f t="shared" si="659"/>
        <v>18.665500000000002</v>
      </c>
      <c r="Z1465" s="264">
        <f t="shared" si="660"/>
        <v>19.3095</v>
      </c>
      <c r="AA1465" s="264">
        <f t="shared" si="661"/>
        <v>20.314999999999998</v>
      </c>
      <c r="AB1465" s="264">
        <f t="shared" si="662"/>
        <v>21.003499999999999</v>
      </c>
      <c r="AC1465" s="264">
        <f t="shared" si="663"/>
        <v>22.384499999999999</v>
      </c>
      <c r="AD1465" s="264">
        <f t="shared" si="664"/>
        <v>25.027999999999999</v>
      </c>
      <c r="AF1465" s="266">
        <v>1463</v>
      </c>
      <c r="AG1465" s="266">
        <v>-0.1133</v>
      </c>
      <c r="AH1465" s="266">
        <v>16.3598</v>
      </c>
      <c r="AI1465" s="266">
        <v>0.12762999999999999</v>
      </c>
      <c r="AJ1465" s="266">
        <v>11.122999999999999</v>
      </c>
      <c r="AK1465" s="266">
        <v>12.217000000000001</v>
      </c>
      <c r="AL1465" s="266">
        <v>12.91</v>
      </c>
      <c r="AM1465" s="266">
        <v>13.295</v>
      </c>
      <c r="AN1465" s="266">
        <v>13.912000000000001</v>
      </c>
      <c r="AO1465" s="266">
        <v>14.347</v>
      </c>
      <c r="AP1465" s="266">
        <v>15.016999999999999</v>
      </c>
      <c r="AQ1465" s="266">
        <v>16.36</v>
      </c>
      <c r="AR1465" s="266">
        <v>17.838000000000001</v>
      </c>
      <c r="AS1465" s="266">
        <v>18.692</v>
      </c>
      <c r="AT1465" s="266">
        <v>19.297000000000001</v>
      </c>
      <c r="AU1465" s="266">
        <v>20.233000000000001</v>
      </c>
      <c r="AV1465" s="266">
        <v>20.867999999999999</v>
      </c>
      <c r="AW1465" s="266">
        <v>22.128</v>
      </c>
      <c r="AX1465" s="266">
        <v>24.491</v>
      </c>
      <c r="BA1465" s="372">
        <v>1463</v>
      </c>
      <c r="BB1465" s="372">
        <v>-0.3362</v>
      </c>
      <c r="BC1465" s="372">
        <v>16.081700000000001</v>
      </c>
      <c r="BD1465" s="372">
        <v>0.1389</v>
      </c>
      <c r="BE1465" s="372">
        <v>10.77</v>
      </c>
      <c r="BF1465" s="372">
        <v>11.833</v>
      </c>
      <c r="BG1465" s="372">
        <v>12.519</v>
      </c>
      <c r="BH1465" s="372">
        <v>12.904</v>
      </c>
      <c r="BI1465" s="372">
        <v>13.528</v>
      </c>
      <c r="BJ1465" s="372">
        <v>13.973000000000001</v>
      </c>
      <c r="BK1465" s="372">
        <v>14.664999999999999</v>
      </c>
      <c r="BL1465" s="372">
        <v>16.082000000000001</v>
      </c>
      <c r="BM1465" s="372">
        <v>17.687999999999999</v>
      </c>
      <c r="BN1465" s="372">
        <v>18.638999999999999</v>
      </c>
      <c r="BO1465" s="372">
        <v>19.321999999999999</v>
      </c>
      <c r="BP1465" s="372">
        <v>20.396999999999998</v>
      </c>
      <c r="BQ1465" s="372">
        <v>21.138999999999999</v>
      </c>
      <c r="BR1465" s="372">
        <v>22.640999999999998</v>
      </c>
      <c r="BS1465" s="372">
        <v>25.565000000000001</v>
      </c>
    </row>
    <row r="1466" spans="1:71" x14ac:dyDescent="0.2">
      <c r="A1466" s="265">
        <f t="shared" si="665"/>
        <v>16.226500000000001</v>
      </c>
      <c r="B1466" s="265">
        <f t="shared" si="666"/>
        <v>14.845500000000001</v>
      </c>
      <c r="C1466" s="265">
        <f t="shared" si="643"/>
        <v>17.769500000000001</v>
      </c>
      <c r="D1466" s="265">
        <f t="shared" si="667"/>
        <v>1464</v>
      </c>
      <c r="E1466" s="373">
        <f t="shared" si="668"/>
        <v>48.098562628336758</v>
      </c>
      <c r="F1466" s="373">
        <f t="shared" si="669"/>
        <v>4.0082135523613962</v>
      </c>
      <c r="G1466" s="373">
        <f t="shared" si="670"/>
        <v>57.098562628336758</v>
      </c>
      <c r="H1466" s="374">
        <f t="shared" si="671"/>
        <v>0.99936820023075756</v>
      </c>
      <c r="I1466" s="374">
        <f t="shared" si="644"/>
        <v>0.98768239894696508</v>
      </c>
      <c r="J1466" s="374">
        <f t="shared" si="645"/>
        <v>0.98843120293187015</v>
      </c>
      <c r="K1466" s="265" cm="1">
        <f t="array" ref="K1466">$G1466^gamma_drug4/($G1466^gamma_drug4+(AGE_50_drug4+9)^gamma_drug4)</f>
        <v>1</v>
      </c>
      <c r="L1466" s="264">
        <f t="shared" si="646"/>
        <v>1464</v>
      </c>
      <c r="M1466" s="264">
        <f t="shared" si="647"/>
        <v>-0.2248</v>
      </c>
      <c r="N1466" s="264">
        <f t="shared" si="648"/>
        <v>16.22645</v>
      </c>
      <c r="O1466" s="264">
        <f t="shared" si="649"/>
        <v>0.13329000000000002</v>
      </c>
      <c r="P1466" s="264">
        <f t="shared" si="650"/>
        <v>10.9495</v>
      </c>
      <c r="Q1466" s="264">
        <f t="shared" si="651"/>
        <v>12.028500000000001</v>
      </c>
      <c r="R1466" s="264">
        <f t="shared" si="652"/>
        <v>12.718499999999999</v>
      </c>
      <c r="S1466" s="264">
        <f t="shared" si="653"/>
        <v>13.1035</v>
      </c>
      <c r="T1466" s="264">
        <f t="shared" si="654"/>
        <v>13.724499999999999</v>
      </c>
      <c r="U1466" s="264">
        <f t="shared" si="655"/>
        <v>14.164000000000001</v>
      </c>
      <c r="V1466" s="264">
        <f t="shared" si="656"/>
        <v>14.845500000000001</v>
      </c>
      <c r="W1466" s="264">
        <f t="shared" si="657"/>
        <v>16.226500000000001</v>
      </c>
      <c r="X1466" s="264">
        <f t="shared" si="658"/>
        <v>17.769500000000001</v>
      </c>
      <c r="Y1466" s="264">
        <f t="shared" si="659"/>
        <v>18.672499999999999</v>
      </c>
      <c r="Z1466" s="264">
        <f t="shared" si="660"/>
        <v>19.317</v>
      </c>
      <c r="AA1466" s="264">
        <f t="shared" si="661"/>
        <v>20.323</v>
      </c>
      <c r="AB1466" s="264">
        <f t="shared" si="662"/>
        <v>21.011499999999998</v>
      </c>
      <c r="AC1466" s="264">
        <f t="shared" si="663"/>
        <v>22.393999999999998</v>
      </c>
      <c r="AD1466" s="264">
        <f t="shared" si="664"/>
        <v>25.039000000000001</v>
      </c>
      <c r="AF1466" s="266">
        <v>1464</v>
      </c>
      <c r="AG1466" s="266">
        <v>-0.1134</v>
      </c>
      <c r="AH1466" s="266">
        <v>16.365300000000001</v>
      </c>
      <c r="AI1466" s="266">
        <v>0.12765000000000001</v>
      </c>
      <c r="AJ1466" s="266">
        <v>11.125999999999999</v>
      </c>
      <c r="AK1466" s="266">
        <v>12.22</v>
      </c>
      <c r="AL1466" s="266">
        <v>12.914</v>
      </c>
      <c r="AM1466" s="266">
        <v>13.298999999999999</v>
      </c>
      <c r="AN1466" s="266">
        <v>13.916</v>
      </c>
      <c r="AO1466" s="266">
        <v>14.351000000000001</v>
      </c>
      <c r="AP1466" s="266">
        <v>15.021000000000001</v>
      </c>
      <c r="AQ1466" s="266">
        <v>16.364999999999998</v>
      </c>
      <c r="AR1466" s="266">
        <v>17.844000000000001</v>
      </c>
      <c r="AS1466" s="266">
        <v>18.699000000000002</v>
      </c>
      <c r="AT1466" s="266">
        <v>19.303999999999998</v>
      </c>
      <c r="AU1466" s="266">
        <v>20.239999999999998</v>
      </c>
      <c r="AV1466" s="266">
        <v>20.875</v>
      </c>
      <c r="AW1466" s="266">
        <v>22.137</v>
      </c>
      <c r="AX1466" s="266">
        <v>24.501000000000001</v>
      </c>
      <c r="BA1466" s="372">
        <v>1464</v>
      </c>
      <c r="BB1466" s="372">
        <v>-0.3362</v>
      </c>
      <c r="BC1466" s="372">
        <v>16.087599999999998</v>
      </c>
      <c r="BD1466" s="372">
        <v>0.13893</v>
      </c>
      <c r="BE1466" s="372">
        <v>10.773</v>
      </c>
      <c r="BF1466" s="372">
        <v>11.837</v>
      </c>
      <c r="BG1466" s="372">
        <v>12.523</v>
      </c>
      <c r="BH1466" s="372">
        <v>12.907999999999999</v>
      </c>
      <c r="BI1466" s="372">
        <v>13.532999999999999</v>
      </c>
      <c r="BJ1466" s="372">
        <v>13.977</v>
      </c>
      <c r="BK1466" s="372">
        <v>14.67</v>
      </c>
      <c r="BL1466" s="372">
        <v>16.088000000000001</v>
      </c>
      <c r="BM1466" s="372">
        <v>17.695</v>
      </c>
      <c r="BN1466" s="372">
        <v>18.646000000000001</v>
      </c>
      <c r="BO1466" s="372">
        <v>19.329999999999998</v>
      </c>
      <c r="BP1466" s="372">
        <v>20.405999999999999</v>
      </c>
      <c r="BQ1466" s="372">
        <v>21.148</v>
      </c>
      <c r="BR1466" s="372">
        <v>22.651</v>
      </c>
      <c r="BS1466" s="372">
        <v>25.577000000000002</v>
      </c>
    </row>
    <row r="1467" spans="1:71" x14ac:dyDescent="0.2">
      <c r="A1467" s="265">
        <f t="shared" si="665"/>
        <v>16.232500000000002</v>
      </c>
      <c r="B1467" s="265">
        <f t="shared" si="666"/>
        <v>14.8505</v>
      </c>
      <c r="C1467" s="265">
        <f t="shared" si="643"/>
        <v>17.776499999999999</v>
      </c>
      <c r="D1467" s="265">
        <f t="shared" si="667"/>
        <v>1465</v>
      </c>
      <c r="E1467" s="373">
        <f t="shared" si="668"/>
        <v>48.131416837782339</v>
      </c>
      <c r="F1467" s="373">
        <f t="shared" si="669"/>
        <v>4.0109514031485283</v>
      </c>
      <c r="G1467" s="373">
        <f t="shared" si="670"/>
        <v>57.131416837782339</v>
      </c>
      <c r="H1467" s="374">
        <f t="shared" si="671"/>
        <v>0.9993697781785108</v>
      </c>
      <c r="I1467" s="374">
        <f t="shared" si="644"/>
        <v>0.98770351551980773</v>
      </c>
      <c r="J1467" s="374">
        <f t="shared" si="645"/>
        <v>0.98844829252459532</v>
      </c>
      <c r="K1467" s="265" cm="1">
        <f t="array" ref="K1467">$G1467^gamma_drug4/($G1467^gamma_drug4+(AGE_50_drug4+9)^gamma_drug4)</f>
        <v>1</v>
      </c>
      <c r="L1467" s="264">
        <f t="shared" si="646"/>
        <v>1465</v>
      </c>
      <c r="M1467" s="264">
        <f t="shared" si="647"/>
        <v>-0.22494999999999998</v>
      </c>
      <c r="N1467" s="264">
        <f t="shared" si="648"/>
        <v>16.232199999999999</v>
      </c>
      <c r="O1467" s="264">
        <f t="shared" si="649"/>
        <v>0.13330999999999998</v>
      </c>
      <c r="P1467" s="264">
        <f t="shared" si="650"/>
        <v>10.952500000000001</v>
      </c>
      <c r="Q1467" s="264">
        <f t="shared" si="651"/>
        <v>12.032499999999999</v>
      </c>
      <c r="R1467" s="264">
        <f t="shared" si="652"/>
        <v>12.722999999999999</v>
      </c>
      <c r="S1467" s="264">
        <f t="shared" si="653"/>
        <v>13.108000000000001</v>
      </c>
      <c r="T1467" s="264">
        <f t="shared" si="654"/>
        <v>13.7295</v>
      </c>
      <c r="U1467" s="264">
        <f t="shared" si="655"/>
        <v>14.169</v>
      </c>
      <c r="V1467" s="264">
        <f t="shared" si="656"/>
        <v>14.8505</v>
      </c>
      <c r="W1467" s="264">
        <f t="shared" si="657"/>
        <v>16.232500000000002</v>
      </c>
      <c r="X1467" s="264">
        <f t="shared" si="658"/>
        <v>17.776499999999999</v>
      </c>
      <c r="Y1467" s="264">
        <f t="shared" si="659"/>
        <v>18.68</v>
      </c>
      <c r="Z1467" s="264">
        <f t="shared" si="660"/>
        <v>19.3245</v>
      </c>
      <c r="AA1467" s="264">
        <f t="shared" si="661"/>
        <v>20.331000000000003</v>
      </c>
      <c r="AB1467" s="264">
        <f t="shared" si="662"/>
        <v>21.02</v>
      </c>
      <c r="AC1467" s="264">
        <f t="shared" si="663"/>
        <v>22.402999999999999</v>
      </c>
      <c r="AD1467" s="264">
        <f t="shared" si="664"/>
        <v>25.0505</v>
      </c>
      <c r="AF1467" s="266">
        <v>1465</v>
      </c>
      <c r="AG1467" s="266">
        <v>-0.11360000000000001</v>
      </c>
      <c r="AH1467" s="266">
        <v>16.370799999999999</v>
      </c>
      <c r="AI1467" s="266">
        <v>0.12767000000000001</v>
      </c>
      <c r="AJ1467" s="266">
        <v>11.129</v>
      </c>
      <c r="AK1467" s="266">
        <v>12.224</v>
      </c>
      <c r="AL1467" s="266">
        <v>12.917999999999999</v>
      </c>
      <c r="AM1467" s="266">
        <v>13.303000000000001</v>
      </c>
      <c r="AN1467" s="266">
        <v>13.920999999999999</v>
      </c>
      <c r="AO1467" s="266">
        <v>14.356</v>
      </c>
      <c r="AP1467" s="266">
        <v>15.026</v>
      </c>
      <c r="AQ1467" s="266">
        <v>16.370999999999999</v>
      </c>
      <c r="AR1467" s="266">
        <v>17.850999999999999</v>
      </c>
      <c r="AS1467" s="266">
        <v>18.706</v>
      </c>
      <c r="AT1467" s="266">
        <v>19.311</v>
      </c>
      <c r="AU1467" s="266">
        <v>20.248000000000001</v>
      </c>
      <c r="AV1467" s="266">
        <v>20.882999999999999</v>
      </c>
      <c r="AW1467" s="266">
        <v>22.145</v>
      </c>
      <c r="AX1467" s="266">
        <v>24.512</v>
      </c>
      <c r="BA1467" s="372">
        <v>1465</v>
      </c>
      <c r="BB1467" s="372">
        <v>-0.33629999999999999</v>
      </c>
      <c r="BC1467" s="372">
        <v>16.093599999999999</v>
      </c>
      <c r="BD1467" s="372">
        <v>0.13894999999999999</v>
      </c>
      <c r="BE1467" s="372">
        <v>10.776</v>
      </c>
      <c r="BF1467" s="372">
        <v>11.840999999999999</v>
      </c>
      <c r="BG1467" s="372">
        <v>12.528</v>
      </c>
      <c r="BH1467" s="372">
        <v>12.913</v>
      </c>
      <c r="BI1467" s="372">
        <v>13.538</v>
      </c>
      <c r="BJ1467" s="372">
        <v>13.981999999999999</v>
      </c>
      <c r="BK1467" s="372">
        <v>14.675000000000001</v>
      </c>
      <c r="BL1467" s="372">
        <v>16.094000000000001</v>
      </c>
      <c r="BM1467" s="372">
        <v>17.702000000000002</v>
      </c>
      <c r="BN1467" s="372">
        <v>18.654</v>
      </c>
      <c r="BO1467" s="372">
        <v>19.338000000000001</v>
      </c>
      <c r="BP1467" s="372">
        <v>20.414000000000001</v>
      </c>
      <c r="BQ1467" s="372">
        <v>21.157</v>
      </c>
      <c r="BR1467" s="372">
        <v>22.661000000000001</v>
      </c>
      <c r="BS1467" s="372">
        <v>25.588999999999999</v>
      </c>
    </row>
    <row r="1468" spans="1:71" x14ac:dyDescent="0.2">
      <c r="A1468" s="265">
        <f t="shared" si="665"/>
        <v>16.237500000000001</v>
      </c>
      <c r="B1468" s="265">
        <f t="shared" si="666"/>
        <v>14.855499999999999</v>
      </c>
      <c r="C1468" s="265">
        <f t="shared" si="643"/>
        <v>17.782499999999999</v>
      </c>
      <c r="D1468" s="265">
        <f t="shared" si="667"/>
        <v>1466</v>
      </c>
      <c r="E1468" s="373">
        <f t="shared" si="668"/>
        <v>48.164271047227928</v>
      </c>
      <c r="F1468" s="373">
        <f t="shared" si="669"/>
        <v>4.0136892539356603</v>
      </c>
      <c r="G1468" s="373">
        <f t="shared" si="670"/>
        <v>57.164271047227928</v>
      </c>
      <c r="H1468" s="374">
        <f t="shared" si="671"/>
        <v>0.99937135128398313</v>
      </c>
      <c r="I1468" s="374">
        <f t="shared" si="644"/>
        <v>0.98772458423248632</v>
      </c>
      <c r="J1468" s="374">
        <f t="shared" si="645"/>
        <v>0.98846534736365277</v>
      </c>
      <c r="K1468" s="265" cm="1">
        <f t="array" ref="K1468">$G1468^gamma_drug4/($G1468^gamma_drug4+(AGE_50_drug4+9)^gamma_drug4)</f>
        <v>1</v>
      </c>
      <c r="L1468" s="264">
        <f t="shared" si="646"/>
        <v>1466</v>
      </c>
      <c r="M1468" s="264">
        <f t="shared" si="647"/>
        <v>-0.22499999999999998</v>
      </c>
      <c r="N1468" s="264">
        <f t="shared" si="648"/>
        <v>16.237850000000002</v>
      </c>
      <c r="O1468" s="264">
        <f t="shared" si="649"/>
        <v>0.13333499999999998</v>
      </c>
      <c r="P1468" s="264">
        <f t="shared" si="650"/>
        <v>10.955500000000001</v>
      </c>
      <c r="Q1468" s="264">
        <f t="shared" si="651"/>
        <v>12.036000000000001</v>
      </c>
      <c r="R1468" s="264">
        <f t="shared" si="652"/>
        <v>12.7265</v>
      </c>
      <c r="S1468" s="264">
        <f t="shared" si="653"/>
        <v>13.112</v>
      </c>
      <c r="T1468" s="264">
        <f t="shared" si="654"/>
        <v>13.733499999999999</v>
      </c>
      <c r="U1468" s="264">
        <f t="shared" si="655"/>
        <v>14.173500000000001</v>
      </c>
      <c r="V1468" s="264">
        <f t="shared" si="656"/>
        <v>14.855499999999999</v>
      </c>
      <c r="W1468" s="264">
        <f t="shared" si="657"/>
        <v>16.237500000000001</v>
      </c>
      <c r="X1468" s="264">
        <f t="shared" si="658"/>
        <v>17.782499999999999</v>
      </c>
      <c r="Y1468" s="264">
        <f t="shared" si="659"/>
        <v>18.686500000000002</v>
      </c>
      <c r="Z1468" s="264">
        <f t="shared" si="660"/>
        <v>19.331499999999998</v>
      </c>
      <c r="AA1468" s="264">
        <f t="shared" si="661"/>
        <v>20.338999999999999</v>
      </c>
      <c r="AB1468" s="264">
        <f t="shared" si="662"/>
        <v>21.028500000000001</v>
      </c>
      <c r="AC1468" s="264">
        <f t="shared" si="663"/>
        <v>22.412500000000001</v>
      </c>
      <c r="AD1468" s="264">
        <f t="shared" si="664"/>
        <v>25.061</v>
      </c>
      <c r="AF1468" s="266">
        <v>1466</v>
      </c>
      <c r="AG1468" s="266">
        <v>-0.1137</v>
      </c>
      <c r="AH1468" s="266">
        <v>16.376200000000001</v>
      </c>
      <c r="AI1468" s="266">
        <v>0.12769</v>
      </c>
      <c r="AJ1468" s="266">
        <v>11.132</v>
      </c>
      <c r="AK1468" s="266">
        <v>12.227</v>
      </c>
      <c r="AL1468" s="266">
        <v>12.920999999999999</v>
      </c>
      <c r="AM1468" s="266">
        <v>13.307</v>
      </c>
      <c r="AN1468" s="266">
        <v>13.925000000000001</v>
      </c>
      <c r="AO1468" s="266">
        <v>14.36</v>
      </c>
      <c r="AP1468" s="266">
        <v>15.031000000000001</v>
      </c>
      <c r="AQ1468" s="266">
        <v>16.376000000000001</v>
      </c>
      <c r="AR1468" s="266">
        <v>17.856999999999999</v>
      </c>
      <c r="AS1468" s="266">
        <v>18.712</v>
      </c>
      <c r="AT1468" s="266">
        <v>19.318000000000001</v>
      </c>
      <c r="AU1468" s="266">
        <v>20.254999999999999</v>
      </c>
      <c r="AV1468" s="266">
        <v>20.890999999999998</v>
      </c>
      <c r="AW1468" s="266">
        <v>22.154</v>
      </c>
      <c r="AX1468" s="266">
        <v>24.521000000000001</v>
      </c>
      <c r="BA1468" s="372">
        <v>1466</v>
      </c>
      <c r="BB1468" s="372">
        <v>-0.33629999999999999</v>
      </c>
      <c r="BC1468" s="372">
        <v>16.099499999999999</v>
      </c>
      <c r="BD1468" s="372">
        <v>0.13897999999999999</v>
      </c>
      <c r="BE1468" s="372">
        <v>10.779</v>
      </c>
      <c r="BF1468" s="372">
        <v>11.845000000000001</v>
      </c>
      <c r="BG1468" s="372">
        <v>12.532</v>
      </c>
      <c r="BH1468" s="372">
        <v>12.917</v>
      </c>
      <c r="BI1468" s="372">
        <v>13.542</v>
      </c>
      <c r="BJ1468" s="372">
        <v>13.987</v>
      </c>
      <c r="BK1468" s="372">
        <v>14.68</v>
      </c>
      <c r="BL1468" s="372">
        <v>16.099</v>
      </c>
      <c r="BM1468" s="372">
        <v>17.707999999999998</v>
      </c>
      <c r="BN1468" s="372">
        <v>18.661000000000001</v>
      </c>
      <c r="BO1468" s="372">
        <v>19.344999999999999</v>
      </c>
      <c r="BP1468" s="372">
        <v>20.422999999999998</v>
      </c>
      <c r="BQ1468" s="372">
        <v>21.166</v>
      </c>
      <c r="BR1468" s="372">
        <v>22.670999999999999</v>
      </c>
      <c r="BS1468" s="372">
        <v>25.600999999999999</v>
      </c>
    </row>
    <row r="1469" spans="1:71" x14ac:dyDescent="0.2">
      <c r="A1469" s="265">
        <f t="shared" si="665"/>
        <v>16.244</v>
      </c>
      <c r="B1469" s="265">
        <f t="shared" si="666"/>
        <v>14.8605</v>
      </c>
      <c r="C1469" s="265">
        <f t="shared" si="643"/>
        <v>17.789000000000001</v>
      </c>
      <c r="D1469" s="265">
        <f t="shared" si="667"/>
        <v>1467</v>
      </c>
      <c r="E1469" s="373">
        <f t="shared" si="668"/>
        <v>48.197125256673509</v>
      </c>
      <c r="F1469" s="373">
        <f t="shared" si="669"/>
        <v>4.0164271047227924</v>
      </c>
      <c r="G1469" s="373">
        <f t="shared" si="670"/>
        <v>57.197125256673509</v>
      </c>
      <c r="H1469" s="374">
        <f t="shared" si="671"/>
        <v>0.99937291956479191</v>
      </c>
      <c r="I1469" s="374">
        <f t="shared" si="644"/>
        <v>0.98774560521935084</v>
      </c>
      <c r="J1469" s="374">
        <f t="shared" si="645"/>
        <v>0.98848236753876373</v>
      </c>
      <c r="K1469" s="265" cm="1">
        <f t="array" ref="K1469">$G1469^gamma_drug4/($G1469^gamma_drug4+(AGE_50_drug4+9)^gamma_drug4)</f>
        <v>1</v>
      </c>
      <c r="L1469" s="264">
        <f t="shared" si="646"/>
        <v>1467</v>
      </c>
      <c r="M1469" s="264">
        <f t="shared" si="647"/>
        <v>-0.22509999999999999</v>
      </c>
      <c r="N1469" s="264">
        <f t="shared" si="648"/>
        <v>16.243600000000001</v>
      </c>
      <c r="O1469" s="264">
        <f t="shared" si="649"/>
        <v>0.13335999999999998</v>
      </c>
      <c r="P1469" s="264">
        <f t="shared" si="650"/>
        <v>10.959</v>
      </c>
      <c r="Q1469" s="264">
        <f t="shared" si="651"/>
        <v>12.0395</v>
      </c>
      <c r="R1469" s="264">
        <f t="shared" si="652"/>
        <v>12.730499999999999</v>
      </c>
      <c r="S1469" s="264">
        <f t="shared" si="653"/>
        <v>13.116</v>
      </c>
      <c r="T1469" s="264">
        <f t="shared" si="654"/>
        <v>13.738</v>
      </c>
      <c r="U1469" s="264">
        <f t="shared" si="655"/>
        <v>14.1785</v>
      </c>
      <c r="V1469" s="264">
        <f t="shared" si="656"/>
        <v>14.8605</v>
      </c>
      <c r="W1469" s="264">
        <f t="shared" si="657"/>
        <v>16.244</v>
      </c>
      <c r="X1469" s="264">
        <f t="shared" si="658"/>
        <v>17.789000000000001</v>
      </c>
      <c r="Y1469" s="264">
        <f t="shared" si="659"/>
        <v>18.694000000000003</v>
      </c>
      <c r="Z1469" s="264">
        <f t="shared" si="660"/>
        <v>19.338999999999999</v>
      </c>
      <c r="AA1469" s="264">
        <f t="shared" si="661"/>
        <v>20.3475</v>
      </c>
      <c r="AB1469" s="264">
        <f t="shared" si="662"/>
        <v>21.036999999999999</v>
      </c>
      <c r="AC1469" s="264">
        <f t="shared" si="663"/>
        <v>22.421500000000002</v>
      </c>
      <c r="AD1469" s="264">
        <f t="shared" si="664"/>
        <v>25.072499999999998</v>
      </c>
      <c r="AF1469" s="266">
        <v>1467</v>
      </c>
      <c r="AG1469" s="266">
        <v>-0.1138</v>
      </c>
      <c r="AH1469" s="266">
        <v>16.381699999999999</v>
      </c>
      <c r="AI1469" s="266">
        <v>0.12770999999999999</v>
      </c>
      <c r="AJ1469" s="266">
        <v>11.135</v>
      </c>
      <c r="AK1469" s="266">
        <v>12.231</v>
      </c>
      <c r="AL1469" s="266">
        <v>12.925000000000001</v>
      </c>
      <c r="AM1469" s="266">
        <v>13.311</v>
      </c>
      <c r="AN1469" s="266">
        <v>13.929</v>
      </c>
      <c r="AO1469" s="266">
        <v>14.365</v>
      </c>
      <c r="AP1469" s="266">
        <v>15.036</v>
      </c>
      <c r="AQ1469" s="266">
        <v>16.382000000000001</v>
      </c>
      <c r="AR1469" s="266">
        <v>17.863</v>
      </c>
      <c r="AS1469" s="266">
        <v>18.719000000000001</v>
      </c>
      <c r="AT1469" s="266">
        <v>19.324999999999999</v>
      </c>
      <c r="AU1469" s="266">
        <v>20.263000000000002</v>
      </c>
      <c r="AV1469" s="266">
        <v>20.899000000000001</v>
      </c>
      <c r="AW1469" s="266">
        <v>22.161999999999999</v>
      </c>
      <c r="AX1469" s="266">
        <v>24.530999999999999</v>
      </c>
      <c r="BA1469" s="372">
        <v>1467</v>
      </c>
      <c r="BB1469" s="372">
        <v>-0.33639999999999998</v>
      </c>
      <c r="BC1469" s="372">
        <v>16.105499999999999</v>
      </c>
      <c r="BD1469" s="372">
        <v>0.13900999999999999</v>
      </c>
      <c r="BE1469" s="372">
        <v>10.782999999999999</v>
      </c>
      <c r="BF1469" s="372">
        <v>11.848000000000001</v>
      </c>
      <c r="BG1469" s="372">
        <v>12.536</v>
      </c>
      <c r="BH1469" s="372">
        <v>12.920999999999999</v>
      </c>
      <c r="BI1469" s="372">
        <v>13.547000000000001</v>
      </c>
      <c r="BJ1469" s="372">
        <v>13.992000000000001</v>
      </c>
      <c r="BK1469" s="372">
        <v>14.685</v>
      </c>
      <c r="BL1469" s="372">
        <v>16.106000000000002</v>
      </c>
      <c r="BM1469" s="372">
        <v>17.715</v>
      </c>
      <c r="BN1469" s="372">
        <v>18.669</v>
      </c>
      <c r="BO1469" s="372">
        <v>19.353000000000002</v>
      </c>
      <c r="BP1469" s="372">
        <v>20.431999999999999</v>
      </c>
      <c r="BQ1469" s="372">
        <v>21.175000000000001</v>
      </c>
      <c r="BR1469" s="372">
        <v>22.681000000000001</v>
      </c>
      <c r="BS1469" s="372">
        <v>25.614000000000001</v>
      </c>
    </row>
    <row r="1470" spans="1:71" x14ac:dyDescent="0.2">
      <c r="A1470" s="265">
        <f t="shared" si="665"/>
        <v>16.249499999999998</v>
      </c>
      <c r="B1470" s="265">
        <f t="shared" si="666"/>
        <v>14.866</v>
      </c>
      <c r="C1470" s="265">
        <f t="shared" si="643"/>
        <v>17.795500000000001</v>
      </c>
      <c r="D1470" s="265">
        <f t="shared" si="667"/>
        <v>1468</v>
      </c>
      <c r="E1470" s="373">
        <f t="shared" si="668"/>
        <v>48.229979466119097</v>
      </c>
      <c r="F1470" s="373">
        <f t="shared" si="669"/>
        <v>4.0191649555099245</v>
      </c>
      <c r="G1470" s="373">
        <f t="shared" si="670"/>
        <v>57.229979466119097</v>
      </c>
      <c r="H1470" s="374">
        <f t="shared" si="671"/>
        <v>0.99937448303848075</v>
      </c>
      <c r="I1470" s="374">
        <f t="shared" si="644"/>
        <v>0.98776657861430317</v>
      </c>
      <c r="J1470" s="374">
        <f t="shared" si="645"/>
        <v>0.98849935313936976</v>
      </c>
      <c r="K1470" s="265" cm="1">
        <f t="array" ref="K1470">$G1470^gamma_drug4/($G1470^gamma_drug4+(AGE_50_drug4+9)^gamma_drug4)</f>
        <v>1</v>
      </c>
      <c r="L1470" s="264">
        <f t="shared" si="646"/>
        <v>1468</v>
      </c>
      <c r="M1470" s="264">
        <f t="shared" si="647"/>
        <v>-0.22514999999999999</v>
      </c>
      <c r="N1470" s="264">
        <f t="shared" si="648"/>
        <v>16.249299999999998</v>
      </c>
      <c r="O1470" s="264">
        <f t="shared" si="649"/>
        <v>0.133385</v>
      </c>
      <c r="P1470" s="264">
        <f t="shared" si="650"/>
        <v>10.962</v>
      </c>
      <c r="Q1470" s="264">
        <f t="shared" si="651"/>
        <v>12.0435</v>
      </c>
      <c r="R1470" s="264">
        <f t="shared" si="652"/>
        <v>12.734500000000001</v>
      </c>
      <c r="S1470" s="264">
        <f t="shared" si="653"/>
        <v>13.1205</v>
      </c>
      <c r="T1470" s="264">
        <f t="shared" si="654"/>
        <v>13.7425</v>
      </c>
      <c r="U1470" s="264">
        <f t="shared" si="655"/>
        <v>14.183</v>
      </c>
      <c r="V1470" s="264">
        <f t="shared" si="656"/>
        <v>14.866</v>
      </c>
      <c r="W1470" s="264">
        <f t="shared" si="657"/>
        <v>16.249499999999998</v>
      </c>
      <c r="X1470" s="264">
        <f t="shared" si="658"/>
        <v>17.795500000000001</v>
      </c>
      <c r="Y1470" s="264">
        <f t="shared" si="659"/>
        <v>18.701000000000001</v>
      </c>
      <c r="Z1470" s="264">
        <f t="shared" si="660"/>
        <v>19.346</v>
      </c>
      <c r="AA1470" s="264">
        <f t="shared" si="661"/>
        <v>20.355</v>
      </c>
      <c r="AB1470" s="264">
        <f t="shared" si="662"/>
        <v>21.045500000000001</v>
      </c>
      <c r="AC1470" s="264">
        <f t="shared" si="663"/>
        <v>22.430999999999997</v>
      </c>
      <c r="AD1470" s="264">
        <f t="shared" si="664"/>
        <v>25.083500000000001</v>
      </c>
      <c r="AF1470" s="266">
        <v>1468</v>
      </c>
      <c r="AG1470" s="266">
        <v>-0.1139</v>
      </c>
      <c r="AH1470" s="266">
        <v>16.3871</v>
      </c>
      <c r="AI1470" s="266">
        <v>0.12773000000000001</v>
      </c>
      <c r="AJ1470" s="266">
        <v>11.138</v>
      </c>
      <c r="AK1470" s="266">
        <v>12.234999999999999</v>
      </c>
      <c r="AL1470" s="266">
        <v>12.929</v>
      </c>
      <c r="AM1470" s="266">
        <v>13.315</v>
      </c>
      <c r="AN1470" s="266">
        <v>13.933999999999999</v>
      </c>
      <c r="AO1470" s="266">
        <v>14.369</v>
      </c>
      <c r="AP1470" s="266">
        <v>15.041</v>
      </c>
      <c r="AQ1470" s="266">
        <v>16.387</v>
      </c>
      <c r="AR1470" s="266">
        <v>17.869</v>
      </c>
      <c r="AS1470" s="266">
        <v>18.725999999999999</v>
      </c>
      <c r="AT1470" s="266">
        <v>19.331</v>
      </c>
      <c r="AU1470" s="266">
        <v>20.27</v>
      </c>
      <c r="AV1470" s="266">
        <v>20.907</v>
      </c>
      <c r="AW1470" s="266">
        <v>22.170999999999999</v>
      </c>
      <c r="AX1470" s="266">
        <v>24.541</v>
      </c>
      <c r="BA1470" s="372">
        <v>1468</v>
      </c>
      <c r="BB1470" s="372">
        <v>-0.33639999999999998</v>
      </c>
      <c r="BC1470" s="372">
        <v>16.111499999999999</v>
      </c>
      <c r="BD1470" s="372">
        <v>0.13904</v>
      </c>
      <c r="BE1470" s="372">
        <v>10.786</v>
      </c>
      <c r="BF1470" s="372">
        <v>11.852</v>
      </c>
      <c r="BG1470" s="372">
        <v>12.54</v>
      </c>
      <c r="BH1470" s="372">
        <v>12.926</v>
      </c>
      <c r="BI1470" s="372">
        <v>13.551</v>
      </c>
      <c r="BJ1470" s="372">
        <v>13.997</v>
      </c>
      <c r="BK1470" s="372">
        <v>14.691000000000001</v>
      </c>
      <c r="BL1470" s="372">
        <v>16.111999999999998</v>
      </c>
      <c r="BM1470" s="372">
        <v>17.722000000000001</v>
      </c>
      <c r="BN1470" s="372">
        <v>18.675999999999998</v>
      </c>
      <c r="BO1470" s="372">
        <v>19.361000000000001</v>
      </c>
      <c r="BP1470" s="372">
        <v>20.440000000000001</v>
      </c>
      <c r="BQ1470" s="372">
        <v>21.184000000000001</v>
      </c>
      <c r="BR1470" s="372">
        <v>22.690999999999999</v>
      </c>
      <c r="BS1470" s="372">
        <v>25.626000000000001</v>
      </c>
    </row>
    <row r="1471" spans="1:71" x14ac:dyDescent="0.2">
      <c r="A1471" s="265">
        <f t="shared" si="665"/>
        <v>16.255000000000003</v>
      </c>
      <c r="B1471" s="265">
        <f t="shared" si="666"/>
        <v>14.870999999999999</v>
      </c>
      <c r="C1471" s="265">
        <f t="shared" si="643"/>
        <v>17.802</v>
      </c>
      <c r="D1471" s="265">
        <f t="shared" si="667"/>
        <v>1469</v>
      </c>
      <c r="E1471" s="373">
        <f t="shared" si="668"/>
        <v>48.262833675564679</v>
      </c>
      <c r="F1471" s="373">
        <f t="shared" si="669"/>
        <v>4.0219028062970565</v>
      </c>
      <c r="G1471" s="373">
        <f t="shared" si="670"/>
        <v>57.262833675564679</v>
      </c>
      <c r="H1471" s="374">
        <f t="shared" si="671"/>
        <v>0.99937604172251904</v>
      </c>
      <c r="I1471" s="374">
        <f t="shared" si="644"/>
        <v>0.98778750455079878</v>
      </c>
      <c r="J1471" s="374">
        <f t="shared" si="645"/>
        <v>0.98851630425463299</v>
      </c>
      <c r="K1471" s="265" cm="1">
        <f t="array" ref="K1471">$G1471^gamma_drug4/($G1471^gamma_drug4+(AGE_50_drug4+9)^gamma_drug4)</f>
        <v>1</v>
      </c>
      <c r="L1471" s="264">
        <f t="shared" si="646"/>
        <v>1469</v>
      </c>
      <c r="M1471" s="264">
        <f t="shared" si="647"/>
        <v>-0.22525000000000001</v>
      </c>
      <c r="N1471" s="264">
        <f t="shared" si="648"/>
        <v>16.255000000000003</v>
      </c>
      <c r="O1471" s="264">
        <f t="shared" si="649"/>
        <v>0.13341</v>
      </c>
      <c r="P1471" s="264">
        <f t="shared" si="650"/>
        <v>10.965499999999999</v>
      </c>
      <c r="Q1471" s="264">
        <f t="shared" si="651"/>
        <v>12.047000000000001</v>
      </c>
      <c r="R1471" s="264">
        <f t="shared" si="652"/>
        <v>12.7385</v>
      </c>
      <c r="S1471" s="264">
        <f t="shared" si="653"/>
        <v>13.124500000000001</v>
      </c>
      <c r="T1471" s="264">
        <f t="shared" si="654"/>
        <v>13.747</v>
      </c>
      <c r="U1471" s="264">
        <f t="shared" si="655"/>
        <v>14.1875</v>
      </c>
      <c r="V1471" s="264">
        <f t="shared" si="656"/>
        <v>14.870999999999999</v>
      </c>
      <c r="W1471" s="264">
        <f t="shared" si="657"/>
        <v>16.255000000000003</v>
      </c>
      <c r="X1471" s="264">
        <f t="shared" si="658"/>
        <v>17.802</v>
      </c>
      <c r="Y1471" s="264">
        <f t="shared" si="659"/>
        <v>18.707999999999998</v>
      </c>
      <c r="Z1471" s="264">
        <f t="shared" si="660"/>
        <v>19.3535</v>
      </c>
      <c r="AA1471" s="264">
        <f t="shared" si="661"/>
        <v>20.363500000000002</v>
      </c>
      <c r="AB1471" s="264">
        <f t="shared" si="662"/>
        <v>21.054499999999997</v>
      </c>
      <c r="AC1471" s="264">
        <f t="shared" si="663"/>
        <v>22.4405</v>
      </c>
      <c r="AD1471" s="264">
        <f t="shared" si="664"/>
        <v>25.094999999999999</v>
      </c>
      <c r="AF1471" s="266">
        <v>1469</v>
      </c>
      <c r="AG1471" s="266">
        <v>-0.114</v>
      </c>
      <c r="AH1471" s="266">
        <v>16.392600000000002</v>
      </c>
      <c r="AI1471" s="266">
        <v>0.12775</v>
      </c>
      <c r="AJ1471" s="266">
        <v>11.141999999999999</v>
      </c>
      <c r="AK1471" s="266">
        <v>12.238</v>
      </c>
      <c r="AL1471" s="266">
        <v>12.933</v>
      </c>
      <c r="AM1471" s="266">
        <v>13.319000000000001</v>
      </c>
      <c r="AN1471" s="266">
        <v>13.938000000000001</v>
      </c>
      <c r="AO1471" s="266">
        <v>14.374000000000001</v>
      </c>
      <c r="AP1471" s="266">
        <v>15.045999999999999</v>
      </c>
      <c r="AQ1471" s="266">
        <v>16.393000000000001</v>
      </c>
      <c r="AR1471" s="266">
        <v>17.875</v>
      </c>
      <c r="AS1471" s="266">
        <v>18.731999999999999</v>
      </c>
      <c r="AT1471" s="266">
        <v>19.338000000000001</v>
      </c>
      <c r="AU1471" s="266">
        <v>20.277999999999999</v>
      </c>
      <c r="AV1471" s="266">
        <v>20.914999999999999</v>
      </c>
      <c r="AW1471" s="266">
        <v>22.18</v>
      </c>
      <c r="AX1471" s="266">
        <v>24.550999999999998</v>
      </c>
      <c r="BA1471" s="372">
        <v>1469</v>
      </c>
      <c r="BB1471" s="372">
        <v>-0.33650000000000002</v>
      </c>
      <c r="BC1471" s="372">
        <v>16.1174</v>
      </c>
      <c r="BD1471" s="372">
        <v>0.13907</v>
      </c>
      <c r="BE1471" s="372">
        <v>10.789</v>
      </c>
      <c r="BF1471" s="372">
        <v>11.856</v>
      </c>
      <c r="BG1471" s="372">
        <v>12.544</v>
      </c>
      <c r="BH1471" s="372">
        <v>12.93</v>
      </c>
      <c r="BI1471" s="372">
        <v>13.555999999999999</v>
      </c>
      <c r="BJ1471" s="372">
        <v>14.000999999999999</v>
      </c>
      <c r="BK1471" s="372">
        <v>14.696</v>
      </c>
      <c r="BL1471" s="372">
        <v>16.117000000000001</v>
      </c>
      <c r="BM1471" s="372">
        <v>17.728999999999999</v>
      </c>
      <c r="BN1471" s="372">
        <v>18.684000000000001</v>
      </c>
      <c r="BO1471" s="372">
        <v>19.369</v>
      </c>
      <c r="BP1471" s="372">
        <v>20.449000000000002</v>
      </c>
      <c r="BQ1471" s="372">
        <v>21.193999999999999</v>
      </c>
      <c r="BR1471" s="372">
        <v>22.701000000000001</v>
      </c>
      <c r="BS1471" s="372">
        <v>25.638999999999999</v>
      </c>
    </row>
    <row r="1472" spans="1:71" x14ac:dyDescent="0.2">
      <c r="A1472" s="265">
        <f t="shared" si="665"/>
        <v>16.2605</v>
      </c>
      <c r="B1472" s="265">
        <f t="shared" si="666"/>
        <v>14.875500000000001</v>
      </c>
      <c r="C1472" s="265">
        <f t="shared" si="643"/>
        <v>17.809000000000001</v>
      </c>
      <c r="D1472" s="265">
        <f t="shared" si="667"/>
        <v>1470</v>
      </c>
      <c r="E1472" s="373">
        <f t="shared" si="668"/>
        <v>48.295687885010267</v>
      </c>
      <c r="F1472" s="373">
        <f t="shared" si="669"/>
        <v>4.0246406570841886</v>
      </c>
      <c r="G1472" s="373">
        <f t="shared" si="670"/>
        <v>57.295687885010267</v>
      </c>
      <c r="H1472" s="374">
        <f t="shared" si="671"/>
        <v>0.99937759563430328</v>
      </c>
      <c r="I1472" s="374">
        <f t="shared" si="644"/>
        <v>0.98780838316184927</v>
      </c>
      <c r="J1472" s="374">
        <f t="shared" si="645"/>
        <v>0.98853322097343832</v>
      </c>
      <c r="K1472" s="265" cm="1">
        <f t="array" ref="K1472">$G1472^gamma_drug4/($G1472^gamma_drug4+(AGE_50_drug4+9)^gamma_drug4)</f>
        <v>1</v>
      </c>
      <c r="L1472" s="264">
        <f t="shared" si="646"/>
        <v>1470</v>
      </c>
      <c r="M1472" s="264">
        <f t="shared" si="647"/>
        <v>-0.2253</v>
      </c>
      <c r="N1472" s="264">
        <f t="shared" si="648"/>
        <v>16.260750000000002</v>
      </c>
      <c r="O1472" s="264">
        <f t="shared" si="649"/>
        <v>0.13342999999999999</v>
      </c>
      <c r="P1472" s="264">
        <f t="shared" si="650"/>
        <v>10.968499999999999</v>
      </c>
      <c r="Q1472" s="264">
        <f t="shared" si="651"/>
        <v>12.051</v>
      </c>
      <c r="R1472" s="264">
        <f t="shared" si="652"/>
        <v>12.7425</v>
      </c>
      <c r="S1472" s="264">
        <f t="shared" si="653"/>
        <v>13.128499999999999</v>
      </c>
      <c r="T1472" s="264">
        <f t="shared" si="654"/>
        <v>13.7515</v>
      </c>
      <c r="U1472" s="264">
        <f t="shared" si="655"/>
        <v>14.192</v>
      </c>
      <c r="V1472" s="264">
        <f t="shared" si="656"/>
        <v>14.875500000000001</v>
      </c>
      <c r="W1472" s="264">
        <f t="shared" si="657"/>
        <v>16.2605</v>
      </c>
      <c r="X1472" s="264">
        <f t="shared" si="658"/>
        <v>17.809000000000001</v>
      </c>
      <c r="Y1472" s="264">
        <f t="shared" si="659"/>
        <v>18.715</v>
      </c>
      <c r="Z1472" s="264">
        <f t="shared" si="660"/>
        <v>19.360999999999997</v>
      </c>
      <c r="AA1472" s="264">
        <f t="shared" si="661"/>
        <v>20.371000000000002</v>
      </c>
      <c r="AB1472" s="264">
        <f t="shared" si="662"/>
        <v>21.0625</v>
      </c>
      <c r="AC1472" s="264">
        <f t="shared" si="663"/>
        <v>22.4495</v>
      </c>
      <c r="AD1472" s="264">
        <f t="shared" si="664"/>
        <v>25.105499999999999</v>
      </c>
      <c r="AF1472" s="266">
        <v>1470</v>
      </c>
      <c r="AG1472" s="266">
        <v>-0.11409999999999999</v>
      </c>
      <c r="AH1472" s="266">
        <v>16.398099999999999</v>
      </c>
      <c r="AI1472" s="266">
        <v>0.12776999999999999</v>
      </c>
      <c r="AJ1472" s="266">
        <v>11.145</v>
      </c>
      <c r="AK1472" s="266">
        <v>12.242000000000001</v>
      </c>
      <c r="AL1472" s="266">
        <v>12.936999999999999</v>
      </c>
      <c r="AM1472" s="266">
        <v>13.323</v>
      </c>
      <c r="AN1472" s="266">
        <v>13.942</v>
      </c>
      <c r="AO1472" s="266">
        <v>14.378</v>
      </c>
      <c r="AP1472" s="266">
        <v>15.05</v>
      </c>
      <c r="AQ1472" s="266">
        <v>16.398</v>
      </c>
      <c r="AR1472" s="266">
        <v>17.882000000000001</v>
      </c>
      <c r="AS1472" s="266">
        <v>18.739000000000001</v>
      </c>
      <c r="AT1472" s="266">
        <v>19.344999999999999</v>
      </c>
      <c r="AU1472" s="266">
        <v>20.285</v>
      </c>
      <c r="AV1472" s="266">
        <v>20.922999999999998</v>
      </c>
      <c r="AW1472" s="266">
        <v>22.187999999999999</v>
      </c>
      <c r="AX1472" s="266">
        <v>24.561</v>
      </c>
      <c r="BA1472" s="372">
        <v>1470</v>
      </c>
      <c r="BB1472" s="372">
        <v>-0.33650000000000002</v>
      </c>
      <c r="BC1472" s="372">
        <v>16.1234</v>
      </c>
      <c r="BD1472" s="372">
        <v>0.13908999999999999</v>
      </c>
      <c r="BE1472" s="372">
        <v>10.792</v>
      </c>
      <c r="BF1472" s="372">
        <v>11.86</v>
      </c>
      <c r="BG1472" s="372">
        <v>12.548</v>
      </c>
      <c r="BH1472" s="372">
        <v>12.933999999999999</v>
      </c>
      <c r="BI1472" s="372">
        <v>13.561</v>
      </c>
      <c r="BJ1472" s="372">
        <v>14.006</v>
      </c>
      <c r="BK1472" s="372">
        <v>14.701000000000001</v>
      </c>
      <c r="BL1472" s="372">
        <v>16.123000000000001</v>
      </c>
      <c r="BM1472" s="372">
        <v>17.736000000000001</v>
      </c>
      <c r="BN1472" s="372">
        <v>18.690999999999999</v>
      </c>
      <c r="BO1472" s="372">
        <v>19.376999999999999</v>
      </c>
      <c r="BP1472" s="372">
        <v>20.457000000000001</v>
      </c>
      <c r="BQ1472" s="372">
        <v>21.202000000000002</v>
      </c>
      <c r="BR1472" s="372">
        <v>22.710999999999999</v>
      </c>
      <c r="BS1472" s="372">
        <v>25.65</v>
      </c>
    </row>
    <row r="1473" spans="1:71" x14ac:dyDescent="0.2">
      <c r="A1473" s="265">
        <f t="shared" si="665"/>
        <v>16.266500000000001</v>
      </c>
      <c r="B1473" s="265">
        <f t="shared" si="666"/>
        <v>14.8805</v>
      </c>
      <c r="C1473" s="265">
        <f t="shared" si="643"/>
        <v>17.8155</v>
      </c>
      <c r="D1473" s="265">
        <f t="shared" si="667"/>
        <v>1471</v>
      </c>
      <c r="E1473" s="373">
        <f t="shared" si="668"/>
        <v>48.328542094455855</v>
      </c>
      <c r="F1473" s="373">
        <f t="shared" si="669"/>
        <v>4.0273785078713207</v>
      </c>
      <c r="G1473" s="373">
        <f t="shared" si="670"/>
        <v>57.328542094455855</v>
      </c>
      <c r="H1473" s="374">
        <f t="shared" si="671"/>
        <v>0.99937914479115653</v>
      </c>
      <c r="I1473" s="374">
        <f t="shared" si="644"/>
        <v>0.98782921458002304</v>
      </c>
      <c r="J1473" s="374">
        <f t="shared" si="645"/>
        <v>0.9885501033843932</v>
      </c>
      <c r="K1473" s="265" cm="1">
        <f t="array" ref="K1473">$G1473^gamma_drug4/($G1473^gamma_drug4+(AGE_50_drug4+9)^gamma_drug4)</f>
        <v>1</v>
      </c>
      <c r="L1473" s="264">
        <f t="shared" si="646"/>
        <v>1471</v>
      </c>
      <c r="M1473" s="264">
        <f t="shared" si="647"/>
        <v>-0.22534999999999999</v>
      </c>
      <c r="N1473" s="264">
        <f t="shared" si="648"/>
        <v>16.266400000000001</v>
      </c>
      <c r="O1473" s="264">
        <f t="shared" si="649"/>
        <v>0.13345499999999999</v>
      </c>
      <c r="P1473" s="264">
        <f t="shared" si="650"/>
        <v>10.971499999999999</v>
      </c>
      <c r="Q1473" s="264">
        <f t="shared" si="651"/>
        <v>12.053999999999998</v>
      </c>
      <c r="R1473" s="264">
        <f t="shared" si="652"/>
        <v>12.746500000000001</v>
      </c>
      <c r="S1473" s="264">
        <f t="shared" si="653"/>
        <v>13.1325</v>
      </c>
      <c r="T1473" s="264">
        <f t="shared" si="654"/>
        <v>13.756</v>
      </c>
      <c r="U1473" s="264">
        <f t="shared" si="655"/>
        <v>14.196999999999999</v>
      </c>
      <c r="V1473" s="264">
        <f t="shared" si="656"/>
        <v>14.8805</v>
      </c>
      <c r="W1473" s="264">
        <f t="shared" si="657"/>
        <v>16.266500000000001</v>
      </c>
      <c r="X1473" s="264">
        <f t="shared" si="658"/>
        <v>17.8155</v>
      </c>
      <c r="Y1473" s="264">
        <f t="shared" si="659"/>
        <v>18.721499999999999</v>
      </c>
      <c r="Z1473" s="264">
        <f t="shared" si="660"/>
        <v>19.368500000000001</v>
      </c>
      <c r="AA1473" s="264">
        <f t="shared" si="661"/>
        <v>20.3795</v>
      </c>
      <c r="AB1473" s="264">
        <f t="shared" si="662"/>
        <v>21.070499999999999</v>
      </c>
      <c r="AC1473" s="264">
        <f t="shared" si="663"/>
        <v>22.459</v>
      </c>
      <c r="AD1473" s="264">
        <f t="shared" si="664"/>
        <v>25.116500000000002</v>
      </c>
      <c r="AF1473" s="266">
        <v>1471</v>
      </c>
      <c r="AG1473" s="266">
        <v>-0.1142</v>
      </c>
      <c r="AH1473" s="266">
        <v>16.403500000000001</v>
      </c>
      <c r="AI1473" s="266">
        <v>0.12778999999999999</v>
      </c>
      <c r="AJ1473" s="266">
        <v>11.148</v>
      </c>
      <c r="AK1473" s="266">
        <v>12.244999999999999</v>
      </c>
      <c r="AL1473" s="266">
        <v>12.941000000000001</v>
      </c>
      <c r="AM1473" s="266">
        <v>13.327</v>
      </c>
      <c r="AN1473" s="266">
        <v>13.946999999999999</v>
      </c>
      <c r="AO1473" s="266">
        <v>14.382999999999999</v>
      </c>
      <c r="AP1473" s="266">
        <v>15.055</v>
      </c>
      <c r="AQ1473" s="266">
        <v>16.404</v>
      </c>
      <c r="AR1473" s="266">
        <v>17.888000000000002</v>
      </c>
      <c r="AS1473" s="266">
        <v>18.745000000000001</v>
      </c>
      <c r="AT1473" s="266">
        <v>19.352</v>
      </c>
      <c r="AU1473" s="266">
        <v>20.292999999999999</v>
      </c>
      <c r="AV1473" s="266">
        <v>20.93</v>
      </c>
      <c r="AW1473" s="266">
        <v>22.196999999999999</v>
      </c>
      <c r="AX1473" s="266">
        <v>24.571000000000002</v>
      </c>
      <c r="BA1473" s="372">
        <v>1471</v>
      </c>
      <c r="BB1473" s="372">
        <v>-0.33650000000000002</v>
      </c>
      <c r="BC1473" s="372">
        <v>16.129300000000001</v>
      </c>
      <c r="BD1473" s="372">
        <v>0.13911999999999999</v>
      </c>
      <c r="BE1473" s="372">
        <v>10.795</v>
      </c>
      <c r="BF1473" s="372">
        <v>11.863</v>
      </c>
      <c r="BG1473" s="372">
        <v>12.552</v>
      </c>
      <c r="BH1473" s="372">
        <v>12.938000000000001</v>
      </c>
      <c r="BI1473" s="372">
        <v>13.565</v>
      </c>
      <c r="BJ1473" s="372">
        <v>14.010999999999999</v>
      </c>
      <c r="BK1473" s="372">
        <v>14.706</v>
      </c>
      <c r="BL1473" s="372">
        <v>16.129000000000001</v>
      </c>
      <c r="BM1473" s="372">
        <v>17.742999999999999</v>
      </c>
      <c r="BN1473" s="372">
        <v>18.698</v>
      </c>
      <c r="BO1473" s="372">
        <v>19.385000000000002</v>
      </c>
      <c r="BP1473" s="372">
        <v>20.466000000000001</v>
      </c>
      <c r="BQ1473" s="372">
        <v>21.210999999999999</v>
      </c>
      <c r="BR1473" s="372">
        <v>22.721</v>
      </c>
      <c r="BS1473" s="372">
        <v>25.661999999999999</v>
      </c>
    </row>
    <row r="1474" spans="1:71" x14ac:dyDescent="0.2">
      <c r="A1474" s="265">
        <f t="shared" si="665"/>
        <v>16.271999999999998</v>
      </c>
      <c r="B1474" s="265">
        <f t="shared" si="666"/>
        <v>14.8855</v>
      </c>
      <c r="C1474" s="265">
        <f t="shared" ref="C1474:C1537" si="672">X1474</f>
        <v>17.821999999999999</v>
      </c>
      <c r="D1474" s="265">
        <f t="shared" si="667"/>
        <v>1472</v>
      </c>
      <c r="E1474" s="373">
        <f t="shared" si="668"/>
        <v>48.361396303901437</v>
      </c>
      <c r="F1474" s="373">
        <f t="shared" si="669"/>
        <v>4.0301163586584527</v>
      </c>
      <c r="G1474" s="373">
        <f t="shared" si="670"/>
        <v>57.361396303901437</v>
      </c>
      <c r="H1474" s="374">
        <f t="shared" si="671"/>
        <v>0.99938068921032941</v>
      </c>
      <c r="I1474" s="374">
        <f t="shared" ref="I1474:I1537" si="673">$G1474^gamma_drug2/($G1474^gamma_drug2+(AGE_50_drug2+9)^gamma_drug2)</f>
        <v>0.98784999893744752</v>
      </c>
      <c r="J1474" s="374">
        <f t="shared" ref="J1474:J1537" si="674">$G1474^gamma_drug3/($G1474^gamma_drug3+(AGE_50_drug3+9)^gamma_drug3)</f>
        <v>0.98856695157582941</v>
      </c>
      <c r="K1474" s="265" cm="1">
        <f t="array" ref="K1474">$G1474^gamma_drug4/($G1474^gamma_drug4+(AGE_50_drug4+9)^gamma_drug4)</f>
        <v>1</v>
      </c>
      <c r="L1474" s="264">
        <f t="shared" ref="L1474:L1537" si="675">AVERAGE(AF1474,BA1474)</f>
        <v>1472</v>
      </c>
      <c r="M1474" s="264">
        <f t="shared" ref="M1474:M1537" si="676">AVERAGE(AG1474,BB1474)</f>
        <v>-0.22545000000000001</v>
      </c>
      <c r="N1474" s="264">
        <f t="shared" ref="N1474:N1537" si="677">AVERAGE(AH1474,BC1474)</f>
        <v>16.27215</v>
      </c>
      <c r="O1474" s="264">
        <f t="shared" ref="O1474:O1537" si="678">AVERAGE(AI1474,BD1474)</f>
        <v>0.13347999999999999</v>
      </c>
      <c r="P1474" s="264">
        <f t="shared" ref="P1474:P1537" si="679">AVERAGE(AJ1474,BE1474)</f>
        <v>10.975</v>
      </c>
      <c r="Q1474" s="264">
        <f t="shared" ref="Q1474:Q1537" si="680">AVERAGE(AK1474,BF1474)</f>
        <v>12.058</v>
      </c>
      <c r="R1474" s="264">
        <f t="shared" ref="R1474:R1537" si="681">AVERAGE(AL1474,BG1474)</f>
        <v>12.750499999999999</v>
      </c>
      <c r="S1474" s="264">
        <f t="shared" ref="S1474:S1537" si="682">AVERAGE(AM1474,BH1474)</f>
        <v>13.137</v>
      </c>
      <c r="T1474" s="264">
        <f t="shared" ref="T1474:T1537" si="683">AVERAGE(AN1474,BI1474)</f>
        <v>13.7605</v>
      </c>
      <c r="U1474" s="264">
        <f t="shared" ref="U1474:U1537" si="684">AVERAGE(AO1474,BJ1474)</f>
        <v>14.201499999999999</v>
      </c>
      <c r="V1474" s="264">
        <f t="shared" ref="V1474:V1537" si="685">AVERAGE(AP1474,BK1474)</f>
        <v>14.8855</v>
      </c>
      <c r="W1474" s="264">
        <f t="shared" ref="W1474:W1537" si="686">AVERAGE(AQ1474,BL1474)</f>
        <v>16.271999999999998</v>
      </c>
      <c r="X1474" s="264">
        <f t="shared" ref="X1474:X1537" si="687">AVERAGE(AR1474,BM1474)</f>
        <v>17.821999999999999</v>
      </c>
      <c r="Y1474" s="264">
        <f t="shared" ref="Y1474:Y1537" si="688">AVERAGE(AS1474,BN1474)</f>
        <v>18.728999999999999</v>
      </c>
      <c r="Z1474" s="264">
        <f t="shared" ref="Z1474:Z1537" si="689">AVERAGE(AT1474,BO1474)</f>
        <v>19.376000000000001</v>
      </c>
      <c r="AA1474" s="264">
        <f t="shared" ref="AA1474:AA1537" si="690">AVERAGE(AU1474,BP1474)</f>
        <v>20.387500000000003</v>
      </c>
      <c r="AB1474" s="264">
        <f t="shared" ref="AB1474:AB1537" si="691">AVERAGE(AV1474,BQ1474)</f>
        <v>21.079499999999999</v>
      </c>
      <c r="AC1474" s="264">
        <f t="shared" ref="AC1474:AC1537" si="692">AVERAGE(AW1474,BR1474)</f>
        <v>22.468499999999999</v>
      </c>
      <c r="AD1474" s="264">
        <f t="shared" ref="AD1474:AD1537" si="693">AVERAGE(AX1474,BS1474)</f>
        <v>25.128</v>
      </c>
      <c r="AF1474" s="266">
        <v>1472</v>
      </c>
      <c r="AG1474" s="266">
        <v>-0.1143</v>
      </c>
      <c r="AH1474" s="266">
        <v>16.408999999999999</v>
      </c>
      <c r="AI1474" s="266">
        <v>0.12781000000000001</v>
      </c>
      <c r="AJ1474" s="266">
        <v>11.151</v>
      </c>
      <c r="AK1474" s="266">
        <v>12.249000000000001</v>
      </c>
      <c r="AL1474" s="266">
        <v>12.945</v>
      </c>
      <c r="AM1474" s="266">
        <v>13.331</v>
      </c>
      <c r="AN1474" s="266">
        <v>13.951000000000001</v>
      </c>
      <c r="AO1474" s="266">
        <v>14.387</v>
      </c>
      <c r="AP1474" s="266">
        <v>15.06</v>
      </c>
      <c r="AQ1474" s="266">
        <v>16.408999999999999</v>
      </c>
      <c r="AR1474" s="266">
        <v>17.893999999999998</v>
      </c>
      <c r="AS1474" s="266">
        <v>18.751999999999999</v>
      </c>
      <c r="AT1474" s="266">
        <v>19.359000000000002</v>
      </c>
      <c r="AU1474" s="266">
        <v>20.3</v>
      </c>
      <c r="AV1474" s="266">
        <v>20.937999999999999</v>
      </c>
      <c r="AW1474" s="266">
        <v>22.204999999999998</v>
      </c>
      <c r="AX1474" s="266">
        <v>24.581</v>
      </c>
      <c r="BA1474" s="372">
        <v>1472</v>
      </c>
      <c r="BB1474" s="372">
        <v>-0.33660000000000001</v>
      </c>
      <c r="BC1474" s="372">
        <v>16.135300000000001</v>
      </c>
      <c r="BD1474" s="372">
        <v>0.13915</v>
      </c>
      <c r="BE1474" s="372">
        <v>10.798999999999999</v>
      </c>
      <c r="BF1474" s="372">
        <v>11.867000000000001</v>
      </c>
      <c r="BG1474" s="372">
        <v>12.555999999999999</v>
      </c>
      <c r="BH1474" s="372">
        <v>12.943</v>
      </c>
      <c r="BI1474" s="372">
        <v>13.57</v>
      </c>
      <c r="BJ1474" s="372">
        <v>14.016</v>
      </c>
      <c r="BK1474" s="372">
        <v>14.711</v>
      </c>
      <c r="BL1474" s="372">
        <v>16.135000000000002</v>
      </c>
      <c r="BM1474" s="372">
        <v>17.75</v>
      </c>
      <c r="BN1474" s="372">
        <v>18.706</v>
      </c>
      <c r="BO1474" s="372">
        <v>19.393000000000001</v>
      </c>
      <c r="BP1474" s="372">
        <v>20.475000000000001</v>
      </c>
      <c r="BQ1474" s="372">
        <v>21.221</v>
      </c>
      <c r="BR1474" s="372">
        <v>22.731999999999999</v>
      </c>
      <c r="BS1474" s="372">
        <v>25.675000000000001</v>
      </c>
    </row>
    <row r="1475" spans="1:71" x14ac:dyDescent="0.2">
      <c r="A1475" s="265">
        <f t="shared" ref="A1475:A1538" si="694">W1475</f>
        <v>16.2775</v>
      </c>
      <c r="B1475" s="265">
        <f t="shared" ref="B1475:B1538" si="695">V1475</f>
        <v>14.890499999999999</v>
      </c>
      <c r="C1475" s="265">
        <f t="shared" si="672"/>
        <v>17.828499999999998</v>
      </c>
      <c r="D1475" s="265">
        <f t="shared" ref="D1475:D1538" si="696">L1475</f>
        <v>1473</v>
      </c>
      <c r="E1475" s="373">
        <f t="shared" ref="E1475:E1538" si="697">D1475/(365.25/12)</f>
        <v>48.394250513347025</v>
      </c>
      <c r="F1475" s="373">
        <f t="shared" ref="F1475:F1538" si="698">D1475/365.25</f>
        <v>4.0328542094455848</v>
      </c>
      <c r="G1475" s="373">
        <f t="shared" ref="G1475:G1538" si="699">E1475+9</f>
        <v>57.394250513347025</v>
      </c>
      <c r="H1475" s="374">
        <f t="shared" ref="H1475:H1538" si="700">$G1475^gamma_drug1/(G1475^gamma+(AGE_50_drug1+9)^gamma_drug1)</f>
        <v>0.99938222890900019</v>
      </c>
      <c r="I1475" s="374">
        <f t="shared" si="673"/>
        <v>0.98787073636581091</v>
      </c>
      <c r="J1475" s="374">
        <f t="shared" si="674"/>
        <v>0.98858376563580397</v>
      </c>
      <c r="K1475" s="265" cm="1">
        <f t="array" ref="K1475">$G1475^gamma_drug4/($G1475^gamma_drug4+(AGE_50_drug4+9)^gamma_drug4)</f>
        <v>1</v>
      </c>
      <c r="L1475" s="264">
        <f t="shared" si="675"/>
        <v>1473</v>
      </c>
      <c r="M1475" s="264">
        <f t="shared" si="676"/>
        <v>-0.22550000000000001</v>
      </c>
      <c r="N1475" s="264">
        <f t="shared" si="677"/>
        <v>16.277850000000001</v>
      </c>
      <c r="O1475" s="264">
        <f t="shared" si="678"/>
        <v>0.13350499999999998</v>
      </c>
      <c r="P1475" s="264">
        <f t="shared" si="679"/>
        <v>10.978</v>
      </c>
      <c r="Q1475" s="264">
        <f t="shared" si="680"/>
        <v>12.061500000000001</v>
      </c>
      <c r="R1475" s="264">
        <f t="shared" si="681"/>
        <v>12.7545</v>
      </c>
      <c r="S1475" s="264">
        <f t="shared" si="682"/>
        <v>13.141</v>
      </c>
      <c r="T1475" s="264">
        <f t="shared" si="683"/>
        <v>13.7645</v>
      </c>
      <c r="U1475" s="264">
        <f t="shared" si="684"/>
        <v>14.2065</v>
      </c>
      <c r="V1475" s="264">
        <f t="shared" si="685"/>
        <v>14.890499999999999</v>
      </c>
      <c r="W1475" s="264">
        <f t="shared" si="686"/>
        <v>16.2775</v>
      </c>
      <c r="X1475" s="264">
        <f t="shared" si="687"/>
        <v>17.828499999999998</v>
      </c>
      <c r="Y1475" s="264">
        <f t="shared" si="688"/>
        <v>18.736499999999999</v>
      </c>
      <c r="Z1475" s="264">
        <f t="shared" si="689"/>
        <v>19.383499999999998</v>
      </c>
      <c r="AA1475" s="264">
        <f t="shared" si="690"/>
        <v>20.395499999999998</v>
      </c>
      <c r="AB1475" s="264">
        <f t="shared" si="691"/>
        <v>21.088000000000001</v>
      </c>
      <c r="AC1475" s="264">
        <f t="shared" si="692"/>
        <v>22.478000000000002</v>
      </c>
      <c r="AD1475" s="264">
        <f t="shared" si="693"/>
        <v>25.139000000000003</v>
      </c>
      <c r="AF1475" s="266">
        <v>1473</v>
      </c>
      <c r="AG1475" s="266">
        <v>-0.1144</v>
      </c>
      <c r="AH1475" s="266">
        <v>16.414400000000001</v>
      </c>
      <c r="AI1475" s="266">
        <v>0.12783</v>
      </c>
      <c r="AJ1475" s="266">
        <v>11.154</v>
      </c>
      <c r="AK1475" s="266">
        <v>12.252000000000001</v>
      </c>
      <c r="AL1475" s="266">
        <v>12.949</v>
      </c>
      <c r="AM1475" s="266">
        <v>13.335000000000001</v>
      </c>
      <c r="AN1475" s="266">
        <v>13.955</v>
      </c>
      <c r="AO1475" s="266">
        <v>14.391999999999999</v>
      </c>
      <c r="AP1475" s="266">
        <v>15.065</v>
      </c>
      <c r="AQ1475" s="266">
        <v>16.414000000000001</v>
      </c>
      <c r="AR1475" s="266">
        <v>17.899999999999999</v>
      </c>
      <c r="AS1475" s="266">
        <v>18.759</v>
      </c>
      <c r="AT1475" s="266">
        <v>19.366</v>
      </c>
      <c r="AU1475" s="266">
        <v>20.308</v>
      </c>
      <c r="AV1475" s="266">
        <v>20.946000000000002</v>
      </c>
      <c r="AW1475" s="266">
        <v>22.213999999999999</v>
      </c>
      <c r="AX1475" s="266">
        <v>24.591000000000001</v>
      </c>
      <c r="BA1475" s="372">
        <v>1473</v>
      </c>
      <c r="BB1475" s="372">
        <v>-0.33660000000000001</v>
      </c>
      <c r="BC1475" s="372">
        <v>16.141300000000001</v>
      </c>
      <c r="BD1475" s="372">
        <v>0.13918</v>
      </c>
      <c r="BE1475" s="372">
        <v>10.802</v>
      </c>
      <c r="BF1475" s="372">
        <v>11.871</v>
      </c>
      <c r="BG1475" s="372">
        <v>12.56</v>
      </c>
      <c r="BH1475" s="372">
        <v>12.946999999999999</v>
      </c>
      <c r="BI1475" s="372">
        <v>13.574</v>
      </c>
      <c r="BJ1475" s="372">
        <v>14.021000000000001</v>
      </c>
      <c r="BK1475" s="372">
        <v>14.715999999999999</v>
      </c>
      <c r="BL1475" s="372">
        <v>16.140999999999998</v>
      </c>
      <c r="BM1475" s="372">
        <v>17.757000000000001</v>
      </c>
      <c r="BN1475" s="372">
        <v>18.713999999999999</v>
      </c>
      <c r="BO1475" s="372">
        <v>19.401</v>
      </c>
      <c r="BP1475" s="372">
        <v>20.483000000000001</v>
      </c>
      <c r="BQ1475" s="372">
        <v>21.23</v>
      </c>
      <c r="BR1475" s="372">
        <v>22.742000000000001</v>
      </c>
      <c r="BS1475" s="372">
        <v>25.687000000000001</v>
      </c>
    </row>
    <row r="1476" spans="1:71" x14ac:dyDescent="0.2">
      <c r="A1476" s="265">
        <f t="shared" si="694"/>
        <v>16.2835</v>
      </c>
      <c r="B1476" s="265">
        <f t="shared" si="695"/>
        <v>14.896000000000001</v>
      </c>
      <c r="C1476" s="265">
        <f t="shared" si="672"/>
        <v>17.835000000000001</v>
      </c>
      <c r="D1476" s="265">
        <f t="shared" si="696"/>
        <v>1474</v>
      </c>
      <c r="E1476" s="373">
        <f t="shared" si="697"/>
        <v>48.427104722792606</v>
      </c>
      <c r="F1476" s="373">
        <f t="shared" si="698"/>
        <v>4.0355920602327169</v>
      </c>
      <c r="G1476" s="373">
        <f t="shared" si="699"/>
        <v>57.427104722792606</v>
      </c>
      <c r="H1476" s="374">
        <f t="shared" si="700"/>
        <v>0.99938376390427486</v>
      </c>
      <c r="I1476" s="374">
        <f t="shared" si="673"/>
        <v>0.98789142699636368</v>
      </c>
      <c r="J1476" s="374">
        <f t="shared" si="674"/>
        <v>0.98860054565209987</v>
      </c>
      <c r="K1476" s="265" cm="1">
        <f t="array" ref="K1476">$G1476^gamma_drug4/($G1476^gamma_drug4+(AGE_50_drug4+9)^gamma_drug4)</f>
        <v>1</v>
      </c>
      <c r="L1476" s="264">
        <f t="shared" si="675"/>
        <v>1474</v>
      </c>
      <c r="M1476" s="264">
        <f t="shared" si="676"/>
        <v>-0.22564999999999999</v>
      </c>
      <c r="N1476" s="264">
        <f t="shared" si="677"/>
        <v>16.283549999999998</v>
      </c>
      <c r="O1476" s="264">
        <f t="shared" si="678"/>
        <v>0.133525</v>
      </c>
      <c r="P1476" s="264">
        <f t="shared" si="679"/>
        <v>10.981</v>
      </c>
      <c r="Q1476" s="264">
        <f t="shared" si="680"/>
        <v>12.065000000000001</v>
      </c>
      <c r="R1476" s="264">
        <f t="shared" si="681"/>
        <v>12.757999999999999</v>
      </c>
      <c r="S1476" s="264">
        <f t="shared" si="682"/>
        <v>13.145</v>
      </c>
      <c r="T1476" s="264">
        <f t="shared" si="683"/>
        <v>13.769500000000001</v>
      </c>
      <c r="U1476" s="264">
        <f t="shared" si="684"/>
        <v>14.2105</v>
      </c>
      <c r="V1476" s="264">
        <f t="shared" si="685"/>
        <v>14.896000000000001</v>
      </c>
      <c r="W1476" s="264">
        <f t="shared" si="686"/>
        <v>16.2835</v>
      </c>
      <c r="X1476" s="264">
        <f t="shared" si="687"/>
        <v>17.835000000000001</v>
      </c>
      <c r="Y1476" s="264">
        <f t="shared" si="688"/>
        <v>18.743000000000002</v>
      </c>
      <c r="Z1476" s="264">
        <f t="shared" si="689"/>
        <v>19.390999999999998</v>
      </c>
      <c r="AA1476" s="264">
        <f t="shared" si="690"/>
        <v>20.403500000000001</v>
      </c>
      <c r="AB1476" s="264">
        <f t="shared" si="691"/>
        <v>21.096499999999999</v>
      </c>
      <c r="AC1476" s="264">
        <f t="shared" si="692"/>
        <v>22.486499999999999</v>
      </c>
      <c r="AD1476" s="264">
        <f t="shared" si="693"/>
        <v>25.15</v>
      </c>
      <c r="AF1476" s="266">
        <v>1474</v>
      </c>
      <c r="AG1476" s="266">
        <v>-0.11459999999999999</v>
      </c>
      <c r="AH1476" s="266">
        <v>16.419899999999998</v>
      </c>
      <c r="AI1476" s="266">
        <v>0.12784999999999999</v>
      </c>
      <c r="AJ1476" s="266">
        <v>11.157</v>
      </c>
      <c r="AK1476" s="266">
        <v>12.256</v>
      </c>
      <c r="AL1476" s="266">
        <v>12.952</v>
      </c>
      <c r="AM1476" s="266">
        <v>13.339</v>
      </c>
      <c r="AN1476" s="266">
        <v>13.96</v>
      </c>
      <c r="AO1476" s="266">
        <v>14.396000000000001</v>
      </c>
      <c r="AP1476" s="266">
        <v>15.07</v>
      </c>
      <c r="AQ1476" s="266">
        <v>16.420000000000002</v>
      </c>
      <c r="AR1476" s="266">
        <v>17.905999999999999</v>
      </c>
      <c r="AS1476" s="266">
        <v>18.765000000000001</v>
      </c>
      <c r="AT1476" s="266">
        <v>19.373000000000001</v>
      </c>
      <c r="AU1476" s="266">
        <v>20.315000000000001</v>
      </c>
      <c r="AV1476" s="266">
        <v>20.954000000000001</v>
      </c>
      <c r="AW1476" s="266">
        <v>22.222000000000001</v>
      </c>
      <c r="AX1476" s="266">
        <v>24.600999999999999</v>
      </c>
      <c r="BA1476" s="372">
        <v>1474</v>
      </c>
      <c r="BB1476" s="372">
        <v>-0.3367</v>
      </c>
      <c r="BC1476" s="372">
        <v>16.147200000000002</v>
      </c>
      <c r="BD1476" s="372">
        <v>0.13919999999999999</v>
      </c>
      <c r="BE1476" s="372">
        <v>10.805</v>
      </c>
      <c r="BF1476" s="372">
        <v>11.874000000000001</v>
      </c>
      <c r="BG1476" s="372">
        <v>12.564</v>
      </c>
      <c r="BH1476" s="372">
        <v>12.951000000000001</v>
      </c>
      <c r="BI1476" s="372">
        <v>13.579000000000001</v>
      </c>
      <c r="BJ1476" s="372">
        <v>14.025</v>
      </c>
      <c r="BK1476" s="372">
        <v>14.722</v>
      </c>
      <c r="BL1476" s="372">
        <v>16.146999999999998</v>
      </c>
      <c r="BM1476" s="372">
        <v>17.763999999999999</v>
      </c>
      <c r="BN1476" s="372">
        <v>18.721</v>
      </c>
      <c r="BO1476" s="372">
        <v>19.408999999999999</v>
      </c>
      <c r="BP1476" s="372">
        <v>20.492000000000001</v>
      </c>
      <c r="BQ1476" s="372">
        <v>21.239000000000001</v>
      </c>
      <c r="BR1476" s="372">
        <v>22.751000000000001</v>
      </c>
      <c r="BS1476" s="372">
        <v>25.699000000000002</v>
      </c>
    </row>
    <row r="1477" spans="1:71" x14ac:dyDescent="0.2">
      <c r="A1477" s="265">
        <f t="shared" si="694"/>
        <v>16.289000000000001</v>
      </c>
      <c r="B1477" s="265">
        <f t="shared" si="695"/>
        <v>14.900500000000001</v>
      </c>
      <c r="C1477" s="265">
        <f t="shared" si="672"/>
        <v>17.841999999999999</v>
      </c>
      <c r="D1477" s="265">
        <f t="shared" si="696"/>
        <v>1475</v>
      </c>
      <c r="E1477" s="373">
        <f t="shared" si="697"/>
        <v>48.459958932238195</v>
      </c>
      <c r="F1477" s="373">
        <f t="shared" si="698"/>
        <v>4.0383299110198498</v>
      </c>
      <c r="G1477" s="373">
        <f t="shared" si="699"/>
        <v>57.459958932238195</v>
      </c>
      <c r="H1477" s="374">
        <f t="shared" si="700"/>
        <v>0.999385294213188</v>
      </c>
      <c r="I1477" s="374">
        <f t="shared" si="673"/>
        <v>0.98791207095992029</v>
      </c>
      <c r="J1477" s="374">
        <f t="shared" si="674"/>
        <v>0.98861729171222734</v>
      </c>
      <c r="K1477" s="265" cm="1">
        <f t="array" ref="K1477">$G1477^gamma_drug4/($G1477^gamma_drug4+(AGE_50_drug4+9)^gamma_drug4)</f>
        <v>1</v>
      </c>
      <c r="L1477" s="264">
        <f t="shared" si="675"/>
        <v>1475</v>
      </c>
      <c r="M1477" s="264">
        <f t="shared" si="676"/>
        <v>-0.22570000000000001</v>
      </c>
      <c r="N1477" s="264">
        <f t="shared" si="677"/>
        <v>16.289249999999999</v>
      </c>
      <c r="O1477" s="264">
        <f t="shared" si="678"/>
        <v>0.13355</v>
      </c>
      <c r="P1477" s="264">
        <f t="shared" si="679"/>
        <v>10.984</v>
      </c>
      <c r="Q1477" s="264">
        <f t="shared" si="680"/>
        <v>12.068999999999999</v>
      </c>
      <c r="R1477" s="264">
        <f t="shared" si="681"/>
        <v>12.762</v>
      </c>
      <c r="S1477" s="264">
        <f t="shared" si="682"/>
        <v>13.149000000000001</v>
      </c>
      <c r="T1477" s="264">
        <f t="shared" si="683"/>
        <v>13.7735</v>
      </c>
      <c r="U1477" s="264">
        <f t="shared" si="684"/>
        <v>14.215499999999999</v>
      </c>
      <c r="V1477" s="264">
        <f t="shared" si="685"/>
        <v>14.900500000000001</v>
      </c>
      <c r="W1477" s="264">
        <f t="shared" si="686"/>
        <v>16.289000000000001</v>
      </c>
      <c r="X1477" s="264">
        <f t="shared" si="687"/>
        <v>17.841999999999999</v>
      </c>
      <c r="Y1477" s="264">
        <f t="shared" si="688"/>
        <v>18.75</v>
      </c>
      <c r="Z1477" s="264">
        <f t="shared" si="689"/>
        <v>19.398499999999999</v>
      </c>
      <c r="AA1477" s="264">
        <f t="shared" si="690"/>
        <v>20.4115</v>
      </c>
      <c r="AB1477" s="264">
        <f t="shared" si="691"/>
        <v>21.105</v>
      </c>
      <c r="AC1477" s="264">
        <f t="shared" si="692"/>
        <v>22.496500000000001</v>
      </c>
      <c r="AD1477" s="264">
        <f t="shared" si="693"/>
        <v>25.161000000000001</v>
      </c>
      <c r="AF1477" s="266">
        <v>1475</v>
      </c>
      <c r="AG1477" s="266">
        <v>-0.1147</v>
      </c>
      <c r="AH1477" s="266">
        <v>16.4253</v>
      </c>
      <c r="AI1477" s="266">
        <v>0.12787000000000001</v>
      </c>
      <c r="AJ1477" s="266">
        <v>11.16</v>
      </c>
      <c r="AK1477" s="266">
        <v>12.26</v>
      </c>
      <c r="AL1477" s="266">
        <v>12.956</v>
      </c>
      <c r="AM1477" s="266">
        <v>13.343</v>
      </c>
      <c r="AN1477" s="266">
        <v>13.964</v>
      </c>
      <c r="AO1477" s="266">
        <v>14.401</v>
      </c>
      <c r="AP1477" s="266">
        <v>15.074</v>
      </c>
      <c r="AQ1477" s="266">
        <v>16.425000000000001</v>
      </c>
      <c r="AR1477" s="266">
        <v>17.913</v>
      </c>
      <c r="AS1477" s="266">
        <v>18.771999999999998</v>
      </c>
      <c r="AT1477" s="266">
        <v>19.38</v>
      </c>
      <c r="AU1477" s="266">
        <v>20.323</v>
      </c>
      <c r="AV1477" s="266">
        <v>20.962</v>
      </c>
      <c r="AW1477" s="266">
        <v>22.231000000000002</v>
      </c>
      <c r="AX1477" s="266">
        <v>24.611000000000001</v>
      </c>
      <c r="BA1477" s="372">
        <v>1475</v>
      </c>
      <c r="BB1477" s="372">
        <v>-0.3367</v>
      </c>
      <c r="BC1477" s="372">
        <v>16.153199999999998</v>
      </c>
      <c r="BD1477" s="372">
        <v>0.13922999999999999</v>
      </c>
      <c r="BE1477" s="372">
        <v>10.808</v>
      </c>
      <c r="BF1477" s="372">
        <v>11.878</v>
      </c>
      <c r="BG1477" s="372">
        <v>12.568</v>
      </c>
      <c r="BH1477" s="372">
        <v>12.955</v>
      </c>
      <c r="BI1477" s="372">
        <v>13.583</v>
      </c>
      <c r="BJ1477" s="372">
        <v>14.03</v>
      </c>
      <c r="BK1477" s="372">
        <v>14.727</v>
      </c>
      <c r="BL1477" s="372">
        <v>16.152999999999999</v>
      </c>
      <c r="BM1477" s="372">
        <v>17.771000000000001</v>
      </c>
      <c r="BN1477" s="372">
        <v>18.728000000000002</v>
      </c>
      <c r="BO1477" s="372">
        <v>19.417000000000002</v>
      </c>
      <c r="BP1477" s="372">
        <v>20.5</v>
      </c>
      <c r="BQ1477" s="372">
        <v>21.248000000000001</v>
      </c>
      <c r="BR1477" s="372">
        <v>22.762</v>
      </c>
      <c r="BS1477" s="372">
        <v>25.710999999999999</v>
      </c>
    </row>
    <row r="1478" spans="1:71" x14ac:dyDescent="0.2">
      <c r="A1478" s="265">
        <f t="shared" si="694"/>
        <v>16.295000000000002</v>
      </c>
      <c r="B1478" s="265">
        <f t="shared" si="695"/>
        <v>14.9055</v>
      </c>
      <c r="C1478" s="265">
        <f t="shared" si="672"/>
        <v>17.847999999999999</v>
      </c>
      <c r="D1478" s="265">
        <f t="shared" si="696"/>
        <v>1476</v>
      </c>
      <c r="E1478" s="373">
        <f t="shared" si="697"/>
        <v>48.492813141683776</v>
      </c>
      <c r="F1478" s="373">
        <f t="shared" si="698"/>
        <v>4.0410677618069819</v>
      </c>
      <c r="G1478" s="373">
        <f t="shared" si="699"/>
        <v>57.492813141683776</v>
      </c>
      <c r="H1478" s="374">
        <f t="shared" si="700"/>
        <v>0.99938681985270283</v>
      </c>
      <c r="I1478" s="374">
        <f t="shared" si="673"/>
        <v>0.98793266838686089</v>
      </c>
      <c r="J1478" s="374">
        <f t="shared" si="674"/>
        <v>0.98863400390342449</v>
      </c>
      <c r="K1478" s="265" cm="1">
        <f t="array" ref="K1478">$G1478^gamma_drug4/($G1478^gamma_drug4+(AGE_50_drug4+9)^gamma_drug4)</f>
        <v>1</v>
      </c>
      <c r="L1478" s="264">
        <f t="shared" si="675"/>
        <v>1476</v>
      </c>
      <c r="M1478" s="264">
        <f t="shared" si="676"/>
        <v>-0.2258</v>
      </c>
      <c r="N1478" s="264">
        <f t="shared" si="677"/>
        <v>16.29495</v>
      </c>
      <c r="O1478" s="264">
        <f t="shared" si="678"/>
        <v>0.133575</v>
      </c>
      <c r="P1478" s="264">
        <f t="shared" si="679"/>
        <v>10.987500000000001</v>
      </c>
      <c r="Q1478" s="264">
        <f t="shared" si="680"/>
        <v>12.0725</v>
      </c>
      <c r="R1478" s="264">
        <f t="shared" si="681"/>
        <v>12.766</v>
      </c>
      <c r="S1478" s="264">
        <f t="shared" si="682"/>
        <v>13.152999999999999</v>
      </c>
      <c r="T1478" s="264">
        <f t="shared" si="683"/>
        <v>13.777999999999999</v>
      </c>
      <c r="U1478" s="264">
        <f t="shared" si="684"/>
        <v>14.219999999999999</v>
      </c>
      <c r="V1478" s="264">
        <f t="shared" si="685"/>
        <v>14.9055</v>
      </c>
      <c r="W1478" s="264">
        <f t="shared" si="686"/>
        <v>16.295000000000002</v>
      </c>
      <c r="X1478" s="264">
        <f t="shared" si="687"/>
        <v>17.847999999999999</v>
      </c>
      <c r="Y1478" s="264">
        <f t="shared" si="688"/>
        <v>18.7575</v>
      </c>
      <c r="Z1478" s="264">
        <f t="shared" si="689"/>
        <v>19.405999999999999</v>
      </c>
      <c r="AA1478" s="264">
        <f t="shared" si="690"/>
        <v>20.419499999999999</v>
      </c>
      <c r="AB1478" s="264">
        <f t="shared" si="691"/>
        <v>21.113500000000002</v>
      </c>
      <c r="AC1478" s="264">
        <f t="shared" si="692"/>
        <v>22.506</v>
      </c>
      <c r="AD1478" s="264">
        <f t="shared" si="693"/>
        <v>25.171999999999997</v>
      </c>
      <c r="AF1478" s="266">
        <v>1476</v>
      </c>
      <c r="AG1478" s="266">
        <v>-0.1148</v>
      </c>
      <c r="AH1478" s="266">
        <v>16.430800000000001</v>
      </c>
      <c r="AI1478" s="266">
        <v>0.12789</v>
      </c>
      <c r="AJ1478" s="266">
        <v>11.164</v>
      </c>
      <c r="AK1478" s="266">
        <v>12.263</v>
      </c>
      <c r="AL1478" s="266">
        <v>12.96</v>
      </c>
      <c r="AM1478" s="266">
        <v>13.347</v>
      </c>
      <c r="AN1478" s="266">
        <v>13.968</v>
      </c>
      <c r="AO1478" s="266">
        <v>14.404999999999999</v>
      </c>
      <c r="AP1478" s="266">
        <v>15.079000000000001</v>
      </c>
      <c r="AQ1478" s="266">
        <v>16.431000000000001</v>
      </c>
      <c r="AR1478" s="266">
        <v>17.919</v>
      </c>
      <c r="AS1478" s="266">
        <v>18.779</v>
      </c>
      <c r="AT1478" s="266">
        <v>19.387</v>
      </c>
      <c r="AU1478" s="266">
        <v>20.329999999999998</v>
      </c>
      <c r="AV1478" s="266">
        <v>20.97</v>
      </c>
      <c r="AW1478" s="266">
        <v>22.24</v>
      </c>
      <c r="AX1478" s="266">
        <v>24.620999999999999</v>
      </c>
      <c r="BA1478" s="372">
        <v>1476</v>
      </c>
      <c r="BB1478" s="372">
        <v>-0.33679999999999999</v>
      </c>
      <c r="BC1478" s="372">
        <v>16.159099999999999</v>
      </c>
      <c r="BD1478" s="372">
        <v>0.13925999999999999</v>
      </c>
      <c r="BE1478" s="372">
        <v>10.811</v>
      </c>
      <c r="BF1478" s="372">
        <v>11.882</v>
      </c>
      <c r="BG1478" s="372">
        <v>12.571999999999999</v>
      </c>
      <c r="BH1478" s="372">
        <v>12.959</v>
      </c>
      <c r="BI1478" s="372">
        <v>13.587999999999999</v>
      </c>
      <c r="BJ1478" s="372">
        <v>14.035</v>
      </c>
      <c r="BK1478" s="372">
        <v>14.731999999999999</v>
      </c>
      <c r="BL1478" s="372">
        <v>16.158999999999999</v>
      </c>
      <c r="BM1478" s="372">
        <v>17.777000000000001</v>
      </c>
      <c r="BN1478" s="372">
        <v>18.736000000000001</v>
      </c>
      <c r="BO1478" s="372">
        <v>19.425000000000001</v>
      </c>
      <c r="BP1478" s="372">
        <v>20.509</v>
      </c>
      <c r="BQ1478" s="372">
        <v>21.257000000000001</v>
      </c>
      <c r="BR1478" s="372">
        <v>22.771999999999998</v>
      </c>
      <c r="BS1478" s="372">
        <v>25.722999999999999</v>
      </c>
    </row>
    <row r="1479" spans="1:71" x14ac:dyDescent="0.2">
      <c r="A1479" s="265">
        <f t="shared" si="694"/>
        <v>16.3005</v>
      </c>
      <c r="B1479" s="265">
        <f t="shared" si="695"/>
        <v>14.910499999999999</v>
      </c>
      <c r="C1479" s="265">
        <f t="shared" si="672"/>
        <v>17.854500000000002</v>
      </c>
      <c r="D1479" s="265">
        <f t="shared" si="696"/>
        <v>1477</v>
      </c>
      <c r="E1479" s="373">
        <f t="shared" si="697"/>
        <v>48.525667351129364</v>
      </c>
      <c r="F1479" s="373">
        <f t="shared" si="698"/>
        <v>4.043805612594114</v>
      </c>
      <c r="G1479" s="373">
        <f t="shared" si="699"/>
        <v>57.525667351129364</v>
      </c>
      <c r="H1479" s="374">
        <f t="shared" si="700"/>
        <v>0.99938834083971162</v>
      </c>
      <c r="I1479" s="374">
        <f t="shared" si="673"/>
        <v>0.98795321940713299</v>
      </c>
      <c r="J1479" s="374">
        <f t="shared" si="674"/>
        <v>0.98865068231265885</v>
      </c>
      <c r="K1479" s="265" cm="1">
        <f t="array" ref="K1479">$G1479^gamma_drug4/($G1479^gamma_drug4+(AGE_50_drug4+9)^gamma_drug4)</f>
        <v>1</v>
      </c>
      <c r="L1479" s="264">
        <f t="shared" si="675"/>
        <v>1477</v>
      </c>
      <c r="M1479" s="264">
        <f t="shared" si="676"/>
        <v>-0.22585</v>
      </c>
      <c r="N1479" s="264">
        <f t="shared" si="677"/>
        <v>16.300699999999999</v>
      </c>
      <c r="O1479" s="264">
        <f t="shared" si="678"/>
        <v>0.13359499999999999</v>
      </c>
      <c r="P1479" s="264">
        <f t="shared" si="679"/>
        <v>10.991</v>
      </c>
      <c r="Q1479" s="264">
        <f t="shared" si="680"/>
        <v>12.076499999999999</v>
      </c>
      <c r="R1479" s="264">
        <f t="shared" si="681"/>
        <v>12.77</v>
      </c>
      <c r="S1479" s="264">
        <f t="shared" si="682"/>
        <v>13.157500000000001</v>
      </c>
      <c r="T1479" s="264">
        <f t="shared" si="683"/>
        <v>13.783000000000001</v>
      </c>
      <c r="U1479" s="264">
        <f t="shared" si="684"/>
        <v>14.225</v>
      </c>
      <c r="V1479" s="264">
        <f t="shared" si="685"/>
        <v>14.910499999999999</v>
      </c>
      <c r="W1479" s="264">
        <f t="shared" si="686"/>
        <v>16.3005</v>
      </c>
      <c r="X1479" s="264">
        <f t="shared" si="687"/>
        <v>17.854500000000002</v>
      </c>
      <c r="Y1479" s="264">
        <f t="shared" si="688"/>
        <v>18.763999999999999</v>
      </c>
      <c r="Z1479" s="264">
        <f t="shared" si="689"/>
        <v>19.412999999999997</v>
      </c>
      <c r="AA1479" s="264">
        <f t="shared" si="690"/>
        <v>20.427500000000002</v>
      </c>
      <c r="AB1479" s="264">
        <f t="shared" si="691"/>
        <v>21.122</v>
      </c>
      <c r="AC1479" s="264">
        <f t="shared" si="692"/>
        <v>22.515000000000001</v>
      </c>
      <c r="AD1479" s="264">
        <f t="shared" si="693"/>
        <v>25.183</v>
      </c>
      <c r="AF1479" s="266">
        <v>1477</v>
      </c>
      <c r="AG1479" s="266">
        <v>-0.1149</v>
      </c>
      <c r="AH1479" s="266">
        <v>16.436299999999999</v>
      </c>
      <c r="AI1479" s="266">
        <v>0.12791</v>
      </c>
      <c r="AJ1479" s="266">
        <v>11.167</v>
      </c>
      <c r="AK1479" s="266">
        <v>12.266999999999999</v>
      </c>
      <c r="AL1479" s="266">
        <v>12.964</v>
      </c>
      <c r="AM1479" s="266">
        <v>13.351000000000001</v>
      </c>
      <c r="AN1479" s="266">
        <v>13.973000000000001</v>
      </c>
      <c r="AO1479" s="266">
        <v>14.41</v>
      </c>
      <c r="AP1479" s="266">
        <v>15.084</v>
      </c>
      <c r="AQ1479" s="266">
        <v>16.436</v>
      </c>
      <c r="AR1479" s="266">
        <v>17.925000000000001</v>
      </c>
      <c r="AS1479" s="266">
        <v>18.785</v>
      </c>
      <c r="AT1479" s="266">
        <v>19.393999999999998</v>
      </c>
      <c r="AU1479" s="266">
        <v>20.338000000000001</v>
      </c>
      <c r="AV1479" s="266">
        <v>20.978000000000002</v>
      </c>
      <c r="AW1479" s="266">
        <v>22.248000000000001</v>
      </c>
      <c r="AX1479" s="266">
        <v>24.631</v>
      </c>
      <c r="BA1479" s="372">
        <v>1477</v>
      </c>
      <c r="BB1479" s="372">
        <v>-0.33679999999999999</v>
      </c>
      <c r="BC1479" s="372">
        <v>16.165099999999999</v>
      </c>
      <c r="BD1479" s="372">
        <v>0.13927999999999999</v>
      </c>
      <c r="BE1479" s="372">
        <v>10.815</v>
      </c>
      <c r="BF1479" s="372">
        <v>11.885999999999999</v>
      </c>
      <c r="BG1479" s="372">
        <v>12.576000000000001</v>
      </c>
      <c r="BH1479" s="372">
        <v>12.964</v>
      </c>
      <c r="BI1479" s="372">
        <v>13.593</v>
      </c>
      <c r="BJ1479" s="372">
        <v>14.04</v>
      </c>
      <c r="BK1479" s="372">
        <v>14.737</v>
      </c>
      <c r="BL1479" s="372">
        <v>16.164999999999999</v>
      </c>
      <c r="BM1479" s="372">
        <v>17.783999999999999</v>
      </c>
      <c r="BN1479" s="372">
        <v>18.742999999999999</v>
      </c>
      <c r="BO1479" s="372">
        <v>19.431999999999999</v>
      </c>
      <c r="BP1479" s="372">
        <v>20.516999999999999</v>
      </c>
      <c r="BQ1479" s="372">
        <v>21.265999999999998</v>
      </c>
      <c r="BR1479" s="372">
        <v>22.782</v>
      </c>
      <c r="BS1479" s="372">
        <v>25.734999999999999</v>
      </c>
    </row>
    <row r="1480" spans="1:71" x14ac:dyDescent="0.2">
      <c r="A1480" s="265">
        <f t="shared" si="694"/>
        <v>16.3065</v>
      </c>
      <c r="B1480" s="265">
        <f t="shared" si="695"/>
        <v>14.915500000000002</v>
      </c>
      <c r="C1480" s="265">
        <f t="shared" si="672"/>
        <v>17.861000000000001</v>
      </c>
      <c r="D1480" s="265">
        <f t="shared" si="696"/>
        <v>1478</v>
      </c>
      <c r="E1480" s="373">
        <f t="shared" si="697"/>
        <v>48.558521560574945</v>
      </c>
      <c r="F1480" s="373">
        <f t="shared" si="698"/>
        <v>4.046543463381246</v>
      </c>
      <c r="G1480" s="373">
        <f t="shared" si="699"/>
        <v>57.558521560574945</v>
      </c>
      <c r="H1480" s="374">
        <f t="shared" si="700"/>
        <v>0.9993898571910359</v>
      </c>
      <c r="I1480" s="374">
        <f t="shared" si="673"/>
        <v>0.98797372415025297</v>
      </c>
      <c r="J1480" s="374">
        <f t="shared" si="674"/>
        <v>0.98866732702662785</v>
      </c>
      <c r="K1480" s="265" cm="1">
        <f t="array" ref="K1480">$G1480^gamma_drug4/($G1480^gamma_drug4+(AGE_50_drug4+9)^gamma_drug4)</f>
        <v>1</v>
      </c>
      <c r="L1480" s="264">
        <f t="shared" si="675"/>
        <v>1478</v>
      </c>
      <c r="M1480" s="264">
        <f t="shared" si="676"/>
        <v>-0.22589999999999999</v>
      </c>
      <c r="N1480" s="264">
        <f t="shared" si="677"/>
        <v>16.306350000000002</v>
      </c>
      <c r="O1480" s="264">
        <f t="shared" si="678"/>
        <v>0.13361999999999999</v>
      </c>
      <c r="P1480" s="264">
        <f t="shared" si="679"/>
        <v>10.994</v>
      </c>
      <c r="Q1480" s="264">
        <f t="shared" si="680"/>
        <v>12.079499999999999</v>
      </c>
      <c r="R1480" s="264">
        <f t="shared" si="681"/>
        <v>12.774000000000001</v>
      </c>
      <c r="S1480" s="264">
        <f t="shared" si="682"/>
        <v>13.1615</v>
      </c>
      <c r="T1480" s="264">
        <f t="shared" si="683"/>
        <v>13.786999999999999</v>
      </c>
      <c r="U1480" s="264">
        <f t="shared" si="684"/>
        <v>14.2295</v>
      </c>
      <c r="V1480" s="264">
        <f t="shared" si="685"/>
        <v>14.915500000000002</v>
      </c>
      <c r="W1480" s="264">
        <f t="shared" si="686"/>
        <v>16.3065</v>
      </c>
      <c r="X1480" s="264">
        <f t="shared" si="687"/>
        <v>17.861000000000001</v>
      </c>
      <c r="Y1480" s="264">
        <f t="shared" si="688"/>
        <v>18.771500000000003</v>
      </c>
      <c r="Z1480" s="264">
        <f t="shared" si="689"/>
        <v>19.420500000000001</v>
      </c>
      <c r="AA1480" s="264">
        <f t="shared" si="690"/>
        <v>20.435499999999998</v>
      </c>
      <c r="AB1480" s="264">
        <f t="shared" si="691"/>
        <v>21.13</v>
      </c>
      <c r="AC1480" s="264">
        <f t="shared" si="692"/>
        <v>22.524500000000003</v>
      </c>
      <c r="AD1480" s="264">
        <f t="shared" si="693"/>
        <v>25.193999999999999</v>
      </c>
      <c r="AF1480" s="266">
        <v>1478</v>
      </c>
      <c r="AG1480" s="266">
        <v>-0.115</v>
      </c>
      <c r="AH1480" s="266">
        <v>16.441700000000001</v>
      </c>
      <c r="AI1480" s="266">
        <v>0.12792999999999999</v>
      </c>
      <c r="AJ1480" s="266">
        <v>11.17</v>
      </c>
      <c r="AK1480" s="266">
        <v>12.27</v>
      </c>
      <c r="AL1480" s="266">
        <v>12.968</v>
      </c>
      <c r="AM1480" s="266">
        <v>13.355</v>
      </c>
      <c r="AN1480" s="266">
        <v>13.977</v>
      </c>
      <c r="AO1480" s="266">
        <v>14.414</v>
      </c>
      <c r="AP1480" s="266">
        <v>15.089</v>
      </c>
      <c r="AQ1480" s="266">
        <v>16.442</v>
      </c>
      <c r="AR1480" s="266">
        <v>17.931000000000001</v>
      </c>
      <c r="AS1480" s="266">
        <v>18.792000000000002</v>
      </c>
      <c r="AT1480" s="266">
        <v>19.401</v>
      </c>
      <c r="AU1480" s="266">
        <v>20.344999999999999</v>
      </c>
      <c r="AV1480" s="266">
        <v>20.984999999999999</v>
      </c>
      <c r="AW1480" s="266">
        <v>22.257000000000001</v>
      </c>
      <c r="AX1480" s="266">
        <v>24.640999999999998</v>
      </c>
      <c r="BA1480" s="372">
        <v>1478</v>
      </c>
      <c r="BB1480" s="372">
        <v>-0.33679999999999999</v>
      </c>
      <c r="BC1480" s="372">
        <v>16.170999999999999</v>
      </c>
      <c r="BD1480" s="372">
        <v>0.13930999999999999</v>
      </c>
      <c r="BE1480" s="372">
        <v>10.818</v>
      </c>
      <c r="BF1480" s="372">
        <v>11.888999999999999</v>
      </c>
      <c r="BG1480" s="372">
        <v>12.58</v>
      </c>
      <c r="BH1480" s="372">
        <v>12.968</v>
      </c>
      <c r="BI1480" s="372">
        <v>13.597</v>
      </c>
      <c r="BJ1480" s="372">
        <v>14.045</v>
      </c>
      <c r="BK1480" s="372">
        <v>14.742000000000001</v>
      </c>
      <c r="BL1480" s="372">
        <v>16.170999999999999</v>
      </c>
      <c r="BM1480" s="372">
        <v>17.791</v>
      </c>
      <c r="BN1480" s="372">
        <v>18.751000000000001</v>
      </c>
      <c r="BO1480" s="372">
        <v>19.440000000000001</v>
      </c>
      <c r="BP1480" s="372">
        <v>20.526</v>
      </c>
      <c r="BQ1480" s="372">
        <v>21.274999999999999</v>
      </c>
      <c r="BR1480" s="372">
        <v>22.792000000000002</v>
      </c>
      <c r="BS1480" s="372">
        <v>25.747</v>
      </c>
    </row>
    <row r="1481" spans="1:71" x14ac:dyDescent="0.2">
      <c r="A1481" s="265">
        <f t="shared" si="694"/>
        <v>16.311999999999998</v>
      </c>
      <c r="B1481" s="265">
        <f t="shared" si="695"/>
        <v>14.920500000000001</v>
      </c>
      <c r="C1481" s="265">
        <f t="shared" si="672"/>
        <v>17.8675</v>
      </c>
      <c r="D1481" s="265">
        <f t="shared" si="696"/>
        <v>1479</v>
      </c>
      <c r="E1481" s="373">
        <f t="shared" si="697"/>
        <v>48.591375770020534</v>
      </c>
      <c r="F1481" s="373">
        <f t="shared" si="698"/>
        <v>4.0492813141683781</v>
      </c>
      <c r="G1481" s="373">
        <f t="shared" si="699"/>
        <v>57.591375770020534</v>
      </c>
      <c r="H1481" s="374">
        <f t="shared" si="700"/>
        <v>0.99939136892342695</v>
      </c>
      <c r="I1481" s="374">
        <f t="shared" si="673"/>
        <v>0.98799418274530815</v>
      </c>
      <c r="J1481" s="374">
        <f t="shared" si="674"/>
        <v>0.98868393813176014</v>
      </c>
      <c r="K1481" s="265" cm="1">
        <f t="array" ref="K1481">$G1481^gamma_drug4/($G1481^gamma_drug4+(AGE_50_drug4+9)^gamma_drug4)</f>
        <v>1</v>
      </c>
      <c r="L1481" s="264">
        <f t="shared" si="675"/>
        <v>1479</v>
      </c>
      <c r="M1481" s="264">
        <f t="shared" si="676"/>
        <v>-0.22599999999999998</v>
      </c>
      <c r="N1481" s="264">
        <f t="shared" si="677"/>
        <v>16.312100000000001</v>
      </c>
      <c r="O1481" s="264">
        <f t="shared" si="678"/>
        <v>0.13364500000000001</v>
      </c>
      <c r="P1481" s="264">
        <f t="shared" si="679"/>
        <v>10.997</v>
      </c>
      <c r="Q1481" s="264">
        <f t="shared" si="680"/>
        <v>12.083500000000001</v>
      </c>
      <c r="R1481" s="264">
        <f t="shared" si="681"/>
        <v>12.777999999999999</v>
      </c>
      <c r="S1481" s="264">
        <f t="shared" si="682"/>
        <v>13.1655</v>
      </c>
      <c r="T1481" s="264">
        <f t="shared" si="683"/>
        <v>13.791499999999999</v>
      </c>
      <c r="U1481" s="264">
        <f t="shared" si="684"/>
        <v>14.234</v>
      </c>
      <c r="V1481" s="264">
        <f t="shared" si="685"/>
        <v>14.920500000000001</v>
      </c>
      <c r="W1481" s="264">
        <f t="shared" si="686"/>
        <v>16.311999999999998</v>
      </c>
      <c r="X1481" s="264">
        <f t="shared" si="687"/>
        <v>17.8675</v>
      </c>
      <c r="Y1481" s="264">
        <f t="shared" si="688"/>
        <v>18.778500000000001</v>
      </c>
      <c r="Z1481" s="264">
        <f t="shared" si="689"/>
        <v>19.428000000000001</v>
      </c>
      <c r="AA1481" s="264">
        <f t="shared" si="690"/>
        <v>20.444000000000003</v>
      </c>
      <c r="AB1481" s="264">
        <f t="shared" si="691"/>
        <v>21.138500000000001</v>
      </c>
      <c r="AC1481" s="264">
        <f t="shared" si="692"/>
        <v>22.5335</v>
      </c>
      <c r="AD1481" s="264">
        <f t="shared" si="693"/>
        <v>25.205500000000001</v>
      </c>
      <c r="AF1481" s="266">
        <v>1479</v>
      </c>
      <c r="AG1481" s="266">
        <v>-0.11509999999999999</v>
      </c>
      <c r="AH1481" s="266">
        <v>16.447199999999999</v>
      </c>
      <c r="AI1481" s="266">
        <v>0.12795000000000001</v>
      </c>
      <c r="AJ1481" s="266">
        <v>11.173</v>
      </c>
      <c r="AK1481" s="266">
        <v>12.273999999999999</v>
      </c>
      <c r="AL1481" s="266">
        <v>12.972</v>
      </c>
      <c r="AM1481" s="266">
        <v>13.359</v>
      </c>
      <c r="AN1481" s="266">
        <v>13.981</v>
      </c>
      <c r="AO1481" s="266">
        <v>14.419</v>
      </c>
      <c r="AP1481" s="266">
        <v>15.093999999999999</v>
      </c>
      <c r="AQ1481" s="266">
        <v>16.446999999999999</v>
      </c>
      <c r="AR1481" s="266">
        <v>17.937000000000001</v>
      </c>
      <c r="AS1481" s="266">
        <v>18.798999999999999</v>
      </c>
      <c r="AT1481" s="266">
        <v>19.408000000000001</v>
      </c>
      <c r="AU1481" s="266">
        <v>20.353000000000002</v>
      </c>
      <c r="AV1481" s="266">
        <v>20.992999999999999</v>
      </c>
      <c r="AW1481" s="266">
        <v>22.265000000000001</v>
      </c>
      <c r="AX1481" s="266">
        <v>24.651</v>
      </c>
      <c r="BA1481" s="372">
        <v>1479</v>
      </c>
      <c r="BB1481" s="372">
        <v>-0.33689999999999998</v>
      </c>
      <c r="BC1481" s="372">
        <v>16.177</v>
      </c>
      <c r="BD1481" s="372">
        <v>0.13933999999999999</v>
      </c>
      <c r="BE1481" s="372">
        <v>10.821</v>
      </c>
      <c r="BF1481" s="372">
        <v>11.893000000000001</v>
      </c>
      <c r="BG1481" s="372">
        <v>12.584</v>
      </c>
      <c r="BH1481" s="372">
        <v>12.972</v>
      </c>
      <c r="BI1481" s="372">
        <v>13.602</v>
      </c>
      <c r="BJ1481" s="372">
        <v>14.048999999999999</v>
      </c>
      <c r="BK1481" s="372">
        <v>14.747</v>
      </c>
      <c r="BL1481" s="372">
        <v>16.177</v>
      </c>
      <c r="BM1481" s="372">
        <v>17.797999999999998</v>
      </c>
      <c r="BN1481" s="372">
        <v>18.757999999999999</v>
      </c>
      <c r="BO1481" s="372">
        <v>19.448</v>
      </c>
      <c r="BP1481" s="372">
        <v>20.535</v>
      </c>
      <c r="BQ1481" s="372">
        <v>21.283999999999999</v>
      </c>
      <c r="BR1481" s="372">
        <v>22.802</v>
      </c>
      <c r="BS1481" s="372">
        <v>25.76</v>
      </c>
    </row>
    <row r="1482" spans="1:71" x14ac:dyDescent="0.2">
      <c r="A1482" s="265">
        <f t="shared" si="694"/>
        <v>16.317999999999998</v>
      </c>
      <c r="B1482" s="265">
        <f t="shared" si="695"/>
        <v>14.925000000000001</v>
      </c>
      <c r="C1482" s="265">
        <f t="shared" si="672"/>
        <v>17.874499999999998</v>
      </c>
      <c r="D1482" s="265">
        <f t="shared" si="696"/>
        <v>1480</v>
      </c>
      <c r="E1482" s="373">
        <f t="shared" si="697"/>
        <v>48.624229979466122</v>
      </c>
      <c r="F1482" s="373">
        <f t="shared" si="698"/>
        <v>4.0520191649555102</v>
      </c>
      <c r="G1482" s="373">
        <f t="shared" si="699"/>
        <v>57.624229979466122</v>
      </c>
      <c r="H1482" s="374">
        <f t="shared" si="700"/>
        <v>0.99939287605356597</v>
      </c>
      <c r="I1482" s="374">
        <f t="shared" si="673"/>
        <v>0.98801459532095781</v>
      </c>
      <c r="J1482" s="374">
        <f t="shared" si="674"/>
        <v>0.98870051571421613</v>
      </c>
      <c r="K1482" s="265" cm="1">
        <f t="array" ref="K1482">$G1482^gamma_drug4/($G1482^gamma_drug4+(AGE_50_drug4+9)^gamma_drug4)</f>
        <v>1</v>
      </c>
      <c r="L1482" s="264">
        <f t="shared" si="675"/>
        <v>1480</v>
      </c>
      <c r="M1482" s="264">
        <f t="shared" si="676"/>
        <v>-0.22604999999999997</v>
      </c>
      <c r="N1482" s="264">
        <f t="shared" si="677"/>
        <v>16.31775</v>
      </c>
      <c r="O1482" s="264">
        <f t="shared" si="678"/>
        <v>0.13367000000000001</v>
      </c>
      <c r="P1482" s="264">
        <f t="shared" si="679"/>
        <v>11</v>
      </c>
      <c r="Q1482" s="264">
        <f t="shared" si="680"/>
        <v>12.0875</v>
      </c>
      <c r="R1482" s="264">
        <f t="shared" si="681"/>
        <v>12.782</v>
      </c>
      <c r="S1482" s="264">
        <f t="shared" si="682"/>
        <v>13.169499999999999</v>
      </c>
      <c r="T1482" s="264">
        <f t="shared" si="683"/>
        <v>13.795500000000001</v>
      </c>
      <c r="U1482" s="264">
        <f t="shared" si="684"/>
        <v>14.2385</v>
      </c>
      <c r="V1482" s="264">
        <f t="shared" si="685"/>
        <v>14.925000000000001</v>
      </c>
      <c r="W1482" s="264">
        <f t="shared" si="686"/>
        <v>16.317999999999998</v>
      </c>
      <c r="X1482" s="264">
        <f t="shared" si="687"/>
        <v>17.874499999999998</v>
      </c>
      <c r="Y1482" s="264">
        <f t="shared" si="688"/>
        <v>18.785499999999999</v>
      </c>
      <c r="Z1482" s="264">
        <f t="shared" si="689"/>
        <v>19.435499999999998</v>
      </c>
      <c r="AA1482" s="264">
        <f t="shared" si="690"/>
        <v>20.451499999999999</v>
      </c>
      <c r="AB1482" s="264">
        <f t="shared" si="691"/>
        <v>21.146999999999998</v>
      </c>
      <c r="AC1482" s="264">
        <f t="shared" si="692"/>
        <v>22.542999999999999</v>
      </c>
      <c r="AD1482" s="264">
        <f t="shared" si="693"/>
        <v>25.2165</v>
      </c>
      <c r="AF1482" s="266">
        <v>1480</v>
      </c>
      <c r="AG1482" s="266">
        <v>-0.1152</v>
      </c>
      <c r="AH1482" s="266">
        <v>16.4526</v>
      </c>
      <c r="AI1482" s="266">
        <v>0.12797</v>
      </c>
      <c r="AJ1482" s="266">
        <v>11.176</v>
      </c>
      <c r="AK1482" s="266">
        <v>12.278</v>
      </c>
      <c r="AL1482" s="266">
        <v>12.976000000000001</v>
      </c>
      <c r="AM1482" s="266">
        <v>13.363</v>
      </c>
      <c r="AN1482" s="266">
        <v>13.984999999999999</v>
      </c>
      <c r="AO1482" s="266">
        <v>14.423</v>
      </c>
      <c r="AP1482" s="266">
        <v>15.098000000000001</v>
      </c>
      <c r="AQ1482" s="266">
        <v>16.452999999999999</v>
      </c>
      <c r="AR1482" s="266">
        <v>17.943999999999999</v>
      </c>
      <c r="AS1482" s="266">
        <v>18.805</v>
      </c>
      <c r="AT1482" s="266">
        <v>19.414999999999999</v>
      </c>
      <c r="AU1482" s="266">
        <v>20.36</v>
      </c>
      <c r="AV1482" s="266">
        <v>21.001000000000001</v>
      </c>
      <c r="AW1482" s="266">
        <v>22.274000000000001</v>
      </c>
      <c r="AX1482" s="266">
        <v>24.661000000000001</v>
      </c>
      <c r="BA1482" s="372">
        <v>1480</v>
      </c>
      <c r="BB1482" s="372">
        <v>-0.33689999999999998</v>
      </c>
      <c r="BC1482" s="372">
        <v>16.1829</v>
      </c>
      <c r="BD1482" s="372">
        <v>0.13936999999999999</v>
      </c>
      <c r="BE1482" s="372">
        <v>10.824</v>
      </c>
      <c r="BF1482" s="372">
        <v>11.897</v>
      </c>
      <c r="BG1482" s="372">
        <v>12.587999999999999</v>
      </c>
      <c r="BH1482" s="372">
        <v>12.976000000000001</v>
      </c>
      <c r="BI1482" s="372">
        <v>13.606</v>
      </c>
      <c r="BJ1482" s="372">
        <v>14.054</v>
      </c>
      <c r="BK1482" s="372">
        <v>14.752000000000001</v>
      </c>
      <c r="BL1482" s="372">
        <v>16.183</v>
      </c>
      <c r="BM1482" s="372">
        <v>17.805</v>
      </c>
      <c r="BN1482" s="372">
        <v>18.765999999999998</v>
      </c>
      <c r="BO1482" s="372">
        <v>19.456</v>
      </c>
      <c r="BP1482" s="372">
        <v>20.542999999999999</v>
      </c>
      <c r="BQ1482" s="372">
        <v>21.292999999999999</v>
      </c>
      <c r="BR1482" s="372">
        <v>22.812000000000001</v>
      </c>
      <c r="BS1482" s="372">
        <v>25.771999999999998</v>
      </c>
    </row>
    <row r="1483" spans="1:71" x14ac:dyDescent="0.2">
      <c r="A1483" s="265">
        <f t="shared" si="694"/>
        <v>16.323499999999999</v>
      </c>
      <c r="B1483" s="265">
        <f t="shared" si="695"/>
        <v>14.930499999999999</v>
      </c>
      <c r="C1483" s="265">
        <f t="shared" si="672"/>
        <v>17.881</v>
      </c>
      <c r="D1483" s="265">
        <f t="shared" si="696"/>
        <v>1481</v>
      </c>
      <c r="E1483" s="373">
        <f t="shared" si="697"/>
        <v>48.657084188911703</v>
      </c>
      <c r="F1483" s="373">
        <f t="shared" si="698"/>
        <v>4.0547570157426422</v>
      </c>
      <c r="G1483" s="373">
        <f t="shared" si="699"/>
        <v>57.657084188911703</v>
      </c>
      <c r="H1483" s="374">
        <f t="shared" si="700"/>
        <v>0.99939437859806479</v>
      </c>
      <c r="I1483" s="374">
        <f t="shared" si="673"/>
        <v>0.98803496200543528</v>
      </c>
      <c r="J1483" s="374">
        <f t="shared" si="674"/>
        <v>0.98871705985988945</v>
      </c>
      <c r="K1483" s="265" cm="1">
        <f t="array" ref="K1483">$G1483^gamma_drug4/($G1483^gamma_drug4+(AGE_50_drug4+9)^gamma_drug4)</f>
        <v>1</v>
      </c>
      <c r="L1483" s="264">
        <f t="shared" si="675"/>
        <v>1481</v>
      </c>
      <c r="M1483" s="264">
        <f t="shared" si="676"/>
        <v>-0.22615000000000002</v>
      </c>
      <c r="N1483" s="264">
        <f t="shared" si="677"/>
        <v>16.323500000000003</v>
      </c>
      <c r="O1483" s="264">
        <f t="shared" si="678"/>
        <v>0.13368999999999998</v>
      </c>
      <c r="P1483" s="264">
        <f t="shared" si="679"/>
        <v>11.003499999999999</v>
      </c>
      <c r="Q1483" s="264">
        <f t="shared" si="680"/>
        <v>12.091000000000001</v>
      </c>
      <c r="R1483" s="264">
        <f t="shared" si="681"/>
        <v>12.7865</v>
      </c>
      <c r="S1483" s="264">
        <f t="shared" si="682"/>
        <v>13.173999999999999</v>
      </c>
      <c r="T1483" s="264">
        <f t="shared" si="683"/>
        <v>13.8005</v>
      </c>
      <c r="U1483" s="264">
        <f t="shared" si="684"/>
        <v>14.243500000000001</v>
      </c>
      <c r="V1483" s="264">
        <f t="shared" si="685"/>
        <v>14.930499999999999</v>
      </c>
      <c r="W1483" s="264">
        <f t="shared" si="686"/>
        <v>16.323499999999999</v>
      </c>
      <c r="X1483" s="264">
        <f t="shared" si="687"/>
        <v>17.881</v>
      </c>
      <c r="Y1483" s="264">
        <f t="shared" si="688"/>
        <v>18.7925</v>
      </c>
      <c r="Z1483" s="264">
        <f t="shared" si="689"/>
        <v>19.442999999999998</v>
      </c>
      <c r="AA1483" s="264">
        <f t="shared" si="690"/>
        <v>20.459499999999998</v>
      </c>
      <c r="AB1483" s="264">
        <f t="shared" si="691"/>
        <v>21.1555</v>
      </c>
      <c r="AC1483" s="264">
        <f t="shared" si="692"/>
        <v>22.552</v>
      </c>
      <c r="AD1483" s="264">
        <f t="shared" si="693"/>
        <v>25.227499999999999</v>
      </c>
      <c r="AF1483" s="266">
        <v>1481</v>
      </c>
      <c r="AG1483" s="266">
        <v>-0.1153</v>
      </c>
      <c r="AH1483" s="266">
        <v>16.458100000000002</v>
      </c>
      <c r="AI1483" s="266">
        <v>0.12798999999999999</v>
      </c>
      <c r="AJ1483" s="266">
        <v>11.179</v>
      </c>
      <c r="AK1483" s="266">
        <v>12.281000000000001</v>
      </c>
      <c r="AL1483" s="266">
        <v>12.98</v>
      </c>
      <c r="AM1483" s="266">
        <v>13.367000000000001</v>
      </c>
      <c r="AN1483" s="266">
        <v>13.99</v>
      </c>
      <c r="AO1483" s="266">
        <v>14.428000000000001</v>
      </c>
      <c r="AP1483" s="266">
        <v>15.103</v>
      </c>
      <c r="AQ1483" s="266">
        <v>16.457999999999998</v>
      </c>
      <c r="AR1483" s="266">
        <v>17.95</v>
      </c>
      <c r="AS1483" s="266">
        <v>18.812000000000001</v>
      </c>
      <c r="AT1483" s="266">
        <v>19.422000000000001</v>
      </c>
      <c r="AU1483" s="266">
        <v>20.367000000000001</v>
      </c>
      <c r="AV1483" s="266">
        <v>21.009</v>
      </c>
      <c r="AW1483" s="266">
        <v>22.282</v>
      </c>
      <c r="AX1483" s="266">
        <v>24.670999999999999</v>
      </c>
      <c r="BA1483" s="372">
        <v>1481</v>
      </c>
      <c r="BB1483" s="372">
        <v>-0.33700000000000002</v>
      </c>
      <c r="BC1483" s="372">
        <v>16.1889</v>
      </c>
      <c r="BD1483" s="372">
        <v>0.13938999999999999</v>
      </c>
      <c r="BE1483" s="372">
        <v>10.827999999999999</v>
      </c>
      <c r="BF1483" s="372">
        <v>11.901</v>
      </c>
      <c r="BG1483" s="372">
        <v>12.593</v>
      </c>
      <c r="BH1483" s="372">
        <v>12.981</v>
      </c>
      <c r="BI1483" s="372">
        <v>13.611000000000001</v>
      </c>
      <c r="BJ1483" s="372">
        <v>14.058999999999999</v>
      </c>
      <c r="BK1483" s="372">
        <v>14.757999999999999</v>
      </c>
      <c r="BL1483" s="372">
        <v>16.189</v>
      </c>
      <c r="BM1483" s="372">
        <v>17.812000000000001</v>
      </c>
      <c r="BN1483" s="372">
        <v>18.773</v>
      </c>
      <c r="BO1483" s="372">
        <v>19.463999999999999</v>
      </c>
      <c r="BP1483" s="372">
        <v>20.552</v>
      </c>
      <c r="BQ1483" s="372">
        <v>21.302</v>
      </c>
      <c r="BR1483" s="372">
        <v>22.821999999999999</v>
      </c>
      <c r="BS1483" s="372">
        <v>25.783999999999999</v>
      </c>
    </row>
    <row r="1484" spans="1:71" x14ac:dyDescent="0.2">
      <c r="A1484" s="265">
        <f t="shared" si="694"/>
        <v>16.329499999999999</v>
      </c>
      <c r="B1484" s="265">
        <f t="shared" si="695"/>
        <v>14.935500000000001</v>
      </c>
      <c r="C1484" s="265">
        <f t="shared" si="672"/>
        <v>17.887499999999999</v>
      </c>
      <c r="D1484" s="265">
        <f t="shared" si="696"/>
        <v>1482</v>
      </c>
      <c r="E1484" s="373">
        <f t="shared" si="697"/>
        <v>48.689938398357292</v>
      </c>
      <c r="F1484" s="373">
        <f t="shared" si="698"/>
        <v>4.0574948665297743</v>
      </c>
      <c r="G1484" s="373">
        <f t="shared" si="699"/>
        <v>57.689938398357292</v>
      </c>
      <c r="H1484" s="374">
        <f t="shared" si="700"/>
        <v>0.99939587657346551</v>
      </c>
      <c r="I1484" s="374">
        <f t="shared" si="673"/>
        <v>0.98805528292654954</v>
      </c>
      <c r="J1484" s="374">
        <f t="shared" si="674"/>
        <v>0.98873357065440781</v>
      </c>
      <c r="K1484" s="265" cm="1">
        <f t="array" ref="K1484">$G1484^gamma_drug4/($G1484^gamma_drug4+(AGE_50_drug4+9)^gamma_drug4)</f>
        <v>1</v>
      </c>
      <c r="L1484" s="264">
        <f t="shared" si="675"/>
        <v>1482</v>
      </c>
      <c r="M1484" s="264">
        <f t="shared" si="676"/>
        <v>-0.22620000000000001</v>
      </c>
      <c r="N1484" s="264">
        <f t="shared" si="677"/>
        <v>16.3292</v>
      </c>
      <c r="O1484" s="264">
        <f t="shared" si="678"/>
        <v>0.133715</v>
      </c>
      <c r="P1484" s="264">
        <f t="shared" si="679"/>
        <v>11.006499999999999</v>
      </c>
      <c r="Q1484" s="264">
        <f t="shared" si="680"/>
        <v>12.0945</v>
      </c>
      <c r="R1484" s="264">
        <f t="shared" si="681"/>
        <v>12.79</v>
      </c>
      <c r="S1484" s="264">
        <f t="shared" si="682"/>
        <v>13.178000000000001</v>
      </c>
      <c r="T1484" s="264">
        <f t="shared" si="683"/>
        <v>13.804500000000001</v>
      </c>
      <c r="U1484" s="264">
        <f t="shared" si="684"/>
        <v>14.248000000000001</v>
      </c>
      <c r="V1484" s="264">
        <f t="shared" si="685"/>
        <v>14.935500000000001</v>
      </c>
      <c r="W1484" s="264">
        <f t="shared" si="686"/>
        <v>16.329499999999999</v>
      </c>
      <c r="X1484" s="264">
        <f t="shared" si="687"/>
        <v>17.887499999999999</v>
      </c>
      <c r="Y1484" s="264">
        <f t="shared" si="688"/>
        <v>18.799999999999997</v>
      </c>
      <c r="Z1484" s="264">
        <f t="shared" si="689"/>
        <v>19.450499999999998</v>
      </c>
      <c r="AA1484" s="264">
        <f t="shared" si="690"/>
        <v>20.467500000000001</v>
      </c>
      <c r="AB1484" s="264">
        <f t="shared" si="691"/>
        <v>21.164000000000001</v>
      </c>
      <c r="AC1484" s="264">
        <f t="shared" si="692"/>
        <v>22.561500000000002</v>
      </c>
      <c r="AD1484" s="264">
        <f t="shared" si="693"/>
        <v>25.238500000000002</v>
      </c>
      <c r="AF1484" s="266">
        <v>1482</v>
      </c>
      <c r="AG1484" s="266">
        <v>-0.1154</v>
      </c>
      <c r="AH1484" s="266">
        <v>16.4635</v>
      </c>
      <c r="AI1484" s="266">
        <v>0.12801000000000001</v>
      </c>
      <c r="AJ1484" s="266">
        <v>11.182</v>
      </c>
      <c r="AK1484" s="266">
        <v>12.285</v>
      </c>
      <c r="AL1484" s="266">
        <v>12.983000000000001</v>
      </c>
      <c r="AM1484" s="266">
        <v>13.371</v>
      </c>
      <c r="AN1484" s="266">
        <v>13.994</v>
      </c>
      <c r="AO1484" s="266">
        <v>14.432</v>
      </c>
      <c r="AP1484" s="266">
        <v>15.108000000000001</v>
      </c>
      <c r="AQ1484" s="266">
        <v>16.463999999999999</v>
      </c>
      <c r="AR1484" s="266">
        <v>17.956</v>
      </c>
      <c r="AS1484" s="266">
        <v>18.818999999999999</v>
      </c>
      <c r="AT1484" s="266">
        <v>19.428999999999998</v>
      </c>
      <c r="AU1484" s="266">
        <v>20.375</v>
      </c>
      <c r="AV1484" s="266">
        <v>21.016999999999999</v>
      </c>
      <c r="AW1484" s="266">
        <v>22.291</v>
      </c>
      <c r="AX1484" s="266">
        <v>24.681000000000001</v>
      </c>
      <c r="BA1484" s="372">
        <v>1482</v>
      </c>
      <c r="BB1484" s="372">
        <v>-0.33700000000000002</v>
      </c>
      <c r="BC1484" s="372">
        <v>16.194900000000001</v>
      </c>
      <c r="BD1484" s="372">
        <v>0.13941999999999999</v>
      </c>
      <c r="BE1484" s="372">
        <v>10.831</v>
      </c>
      <c r="BF1484" s="372">
        <v>11.904</v>
      </c>
      <c r="BG1484" s="372">
        <v>12.597</v>
      </c>
      <c r="BH1484" s="372">
        <v>12.984999999999999</v>
      </c>
      <c r="BI1484" s="372">
        <v>13.615</v>
      </c>
      <c r="BJ1484" s="372">
        <v>14.064</v>
      </c>
      <c r="BK1484" s="372">
        <v>14.763</v>
      </c>
      <c r="BL1484" s="372">
        <v>16.195</v>
      </c>
      <c r="BM1484" s="372">
        <v>17.818999999999999</v>
      </c>
      <c r="BN1484" s="372">
        <v>18.780999999999999</v>
      </c>
      <c r="BO1484" s="372">
        <v>19.472000000000001</v>
      </c>
      <c r="BP1484" s="372">
        <v>20.56</v>
      </c>
      <c r="BQ1484" s="372">
        <v>21.311</v>
      </c>
      <c r="BR1484" s="372">
        <v>22.832000000000001</v>
      </c>
      <c r="BS1484" s="372">
        <v>25.795999999999999</v>
      </c>
    </row>
    <row r="1485" spans="1:71" x14ac:dyDescent="0.2">
      <c r="A1485" s="265">
        <f t="shared" si="694"/>
        <v>16.335000000000001</v>
      </c>
      <c r="B1485" s="265">
        <f t="shared" si="695"/>
        <v>14.9405</v>
      </c>
      <c r="C1485" s="265">
        <f t="shared" si="672"/>
        <v>17.893999999999998</v>
      </c>
      <c r="D1485" s="265">
        <f t="shared" si="696"/>
        <v>1483</v>
      </c>
      <c r="E1485" s="373">
        <f t="shared" si="697"/>
        <v>48.722792607802873</v>
      </c>
      <c r="F1485" s="373">
        <f t="shared" si="698"/>
        <v>4.0602327173169064</v>
      </c>
      <c r="G1485" s="373">
        <f t="shared" si="699"/>
        <v>57.722792607802873</v>
      </c>
      <c r="H1485" s="374">
        <f t="shared" si="700"/>
        <v>0.99939736999624162</v>
      </c>
      <c r="I1485" s="374">
        <f t="shared" si="673"/>
        <v>0.98807555821168658</v>
      </c>
      <c r="J1485" s="374">
        <f t="shared" si="674"/>
        <v>0.98875004818313361</v>
      </c>
      <c r="K1485" s="265" cm="1">
        <f t="array" ref="K1485">$G1485^gamma_drug4/($G1485^gamma_drug4+(AGE_50_drug4+9)^gamma_drug4)</f>
        <v>1</v>
      </c>
      <c r="L1485" s="264">
        <f t="shared" si="675"/>
        <v>1483</v>
      </c>
      <c r="M1485" s="264">
        <f t="shared" si="676"/>
        <v>-0.2263</v>
      </c>
      <c r="N1485" s="264">
        <f t="shared" si="677"/>
        <v>16.334900000000001</v>
      </c>
      <c r="O1485" s="264">
        <f t="shared" si="678"/>
        <v>0.13374</v>
      </c>
      <c r="P1485" s="264">
        <f t="shared" si="679"/>
        <v>11.009499999999999</v>
      </c>
      <c r="Q1485" s="264">
        <f t="shared" si="680"/>
        <v>12.097999999999999</v>
      </c>
      <c r="R1485" s="264">
        <f t="shared" si="681"/>
        <v>12.794</v>
      </c>
      <c r="S1485" s="264">
        <f t="shared" si="682"/>
        <v>13.182</v>
      </c>
      <c r="T1485" s="264">
        <f t="shared" si="683"/>
        <v>13.808999999999999</v>
      </c>
      <c r="U1485" s="264">
        <f t="shared" si="684"/>
        <v>14.253</v>
      </c>
      <c r="V1485" s="264">
        <f t="shared" si="685"/>
        <v>14.9405</v>
      </c>
      <c r="W1485" s="264">
        <f t="shared" si="686"/>
        <v>16.335000000000001</v>
      </c>
      <c r="X1485" s="264">
        <f t="shared" si="687"/>
        <v>17.893999999999998</v>
      </c>
      <c r="Y1485" s="264">
        <f t="shared" si="688"/>
        <v>18.8065</v>
      </c>
      <c r="Z1485" s="264">
        <f t="shared" si="689"/>
        <v>19.457999999999998</v>
      </c>
      <c r="AA1485" s="264">
        <f t="shared" si="690"/>
        <v>20.4755</v>
      </c>
      <c r="AB1485" s="264">
        <f t="shared" si="691"/>
        <v>21.172499999999999</v>
      </c>
      <c r="AC1485" s="264">
        <f t="shared" si="692"/>
        <v>22.570999999999998</v>
      </c>
      <c r="AD1485" s="264">
        <f t="shared" si="693"/>
        <v>25.249499999999998</v>
      </c>
      <c r="AF1485" s="266">
        <v>1483</v>
      </c>
      <c r="AG1485" s="266">
        <v>-0.11550000000000001</v>
      </c>
      <c r="AH1485" s="266">
        <v>16.469000000000001</v>
      </c>
      <c r="AI1485" s="266">
        <v>0.12803</v>
      </c>
      <c r="AJ1485" s="266">
        <v>11.185</v>
      </c>
      <c r="AK1485" s="266">
        <v>12.288</v>
      </c>
      <c r="AL1485" s="266">
        <v>12.987</v>
      </c>
      <c r="AM1485" s="266">
        <v>13.375</v>
      </c>
      <c r="AN1485" s="266">
        <v>13.997999999999999</v>
      </c>
      <c r="AO1485" s="266">
        <v>14.436999999999999</v>
      </c>
      <c r="AP1485" s="266">
        <v>15.113</v>
      </c>
      <c r="AQ1485" s="266">
        <v>16.469000000000001</v>
      </c>
      <c r="AR1485" s="266">
        <v>17.962</v>
      </c>
      <c r="AS1485" s="266">
        <v>18.824999999999999</v>
      </c>
      <c r="AT1485" s="266">
        <v>19.436</v>
      </c>
      <c r="AU1485" s="266">
        <v>20.382000000000001</v>
      </c>
      <c r="AV1485" s="266">
        <v>21.024999999999999</v>
      </c>
      <c r="AW1485" s="266">
        <v>22.3</v>
      </c>
      <c r="AX1485" s="266">
        <v>24.690999999999999</v>
      </c>
      <c r="BA1485" s="372">
        <v>1483</v>
      </c>
      <c r="BB1485" s="372">
        <v>-0.33710000000000001</v>
      </c>
      <c r="BC1485" s="372">
        <v>16.200800000000001</v>
      </c>
      <c r="BD1485" s="372">
        <v>0.13944999999999999</v>
      </c>
      <c r="BE1485" s="372">
        <v>10.834</v>
      </c>
      <c r="BF1485" s="372">
        <v>11.907999999999999</v>
      </c>
      <c r="BG1485" s="372">
        <v>12.601000000000001</v>
      </c>
      <c r="BH1485" s="372">
        <v>12.989000000000001</v>
      </c>
      <c r="BI1485" s="372">
        <v>13.62</v>
      </c>
      <c r="BJ1485" s="372">
        <v>14.069000000000001</v>
      </c>
      <c r="BK1485" s="372">
        <v>14.768000000000001</v>
      </c>
      <c r="BL1485" s="372">
        <v>16.201000000000001</v>
      </c>
      <c r="BM1485" s="372">
        <v>17.826000000000001</v>
      </c>
      <c r="BN1485" s="372">
        <v>18.788</v>
      </c>
      <c r="BO1485" s="372">
        <v>19.48</v>
      </c>
      <c r="BP1485" s="372">
        <v>20.568999999999999</v>
      </c>
      <c r="BQ1485" s="372">
        <v>21.32</v>
      </c>
      <c r="BR1485" s="372">
        <v>22.841999999999999</v>
      </c>
      <c r="BS1485" s="372">
        <v>25.808</v>
      </c>
    </row>
    <row r="1486" spans="1:71" x14ac:dyDescent="0.2">
      <c r="A1486" s="265">
        <f t="shared" si="694"/>
        <v>16.341000000000001</v>
      </c>
      <c r="B1486" s="265">
        <f t="shared" si="695"/>
        <v>14.945499999999999</v>
      </c>
      <c r="C1486" s="265">
        <f t="shared" si="672"/>
        <v>17.900500000000001</v>
      </c>
      <c r="D1486" s="265">
        <f t="shared" si="696"/>
        <v>1484</v>
      </c>
      <c r="E1486" s="373">
        <f t="shared" si="697"/>
        <v>48.755646817248461</v>
      </c>
      <c r="F1486" s="373">
        <f t="shared" si="698"/>
        <v>4.0629705681040384</v>
      </c>
      <c r="G1486" s="373">
        <f t="shared" si="699"/>
        <v>57.755646817248461</v>
      </c>
      <c r="H1486" s="374">
        <f t="shared" si="700"/>
        <v>0.99939885888279789</v>
      </c>
      <c r="I1486" s="374">
        <f t="shared" si="673"/>
        <v>0.98809578798781128</v>
      </c>
      <c r="J1486" s="374">
        <f t="shared" si="674"/>
        <v>0.98876649253116522</v>
      </c>
      <c r="K1486" s="265" cm="1">
        <f t="array" ref="K1486">$G1486^gamma_drug4/($G1486^gamma_drug4+(AGE_50_drug4+9)^gamma_drug4)</f>
        <v>1</v>
      </c>
      <c r="L1486" s="264">
        <f t="shared" si="675"/>
        <v>1484</v>
      </c>
      <c r="M1486" s="264">
        <f t="shared" si="676"/>
        <v>-0.22635</v>
      </c>
      <c r="N1486" s="264">
        <f t="shared" si="677"/>
        <v>16.34065</v>
      </c>
      <c r="O1486" s="264">
        <f t="shared" si="678"/>
        <v>0.13375999999999999</v>
      </c>
      <c r="P1486" s="264">
        <f t="shared" si="679"/>
        <v>11.013</v>
      </c>
      <c r="Q1486" s="264">
        <f t="shared" si="680"/>
        <v>12.1015</v>
      </c>
      <c r="R1486" s="264">
        <f t="shared" si="681"/>
        <v>12.798</v>
      </c>
      <c r="S1486" s="264">
        <f t="shared" si="682"/>
        <v>13.186500000000001</v>
      </c>
      <c r="T1486" s="264">
        <f t="shared" si="683"/>
        <v>13.813500000000001</v>
      </c>
      <c r="U1486" s="264">
        <f t="shared" si="684"/>
        <v>14.2575</v>
      </c>
      <c r="V1486" s="264">
        <f t="shared" si="685"/>
        <v>14.945499999999999</v>
      </c>
      <c r="W1486" s="264">
        <f t="shared" si="686"/>
        <v>16.341000000000001</v>
      </c>
      <c r="X1486" s="264">
        <f t="shared" si="687"/>
        <v>17.900500000000001</v>
      </c>
      <c r="Y1486" s="264">
        <f t="shared" si="688"/>
        <v>18.814</v>
      </c>
      <c r="Z1486" s="264">
        <f t="shared" si="689"/>
        <v>19.465499999999999</v>
      </c>
      <c r="AA1486" s="264">
        <f t="shared" si="690"/>
        <v>20.484000000000002</v>
      </c>
      <c r="AB1486" s="264">
        <f t="shared" si="691"/>
        <v>21.180999999999997</v>
      </c>
      <c r="AC1486" s="264">
        <f t="shared" si="692"/>
        <v>22.580500000000001</v>
      </c>
      <c r="AD1486" s="264">
        <f t="shared" si="693"/>
        <v>25.2605</v>
      </c>
      <c r="AF1486" s="266">
        <v>1484</v>
      </c>
      <c r="AG1486" s="266">
        <v>-0.11559999999999999</v>
      </c>
      <c r="AH1486" s="266">
        <v>16.474499999999999</v>
      </c>
      <c r="AI1486" s="266">
        <v>0.12803999999999999</v>
      </c>
      <c r="AJ1486" s="266">
        <v>11.189</v>
      </c>
      <c r="AK1486" s="266">
        <v>12.292</v>
      </c>
      <c r="AL1486" s="266">
        <v>12.991</v>
      </c>
      <c r="AM1486" s="266">
        <v>13.38</v>
      </c>
      <c r="AN1486" s="266">
        <v>14.003</v>
      </c>
      <c r="AO1486" s="266">
        <v>14.442</v>
      </c>
      <c r="AP1486" s="266">
        <v>15.118</v>
      </c>
      <c r="AQ1486" s="266">
        <v>16.475000000000001</v>
      </c>
      <c r="AR1486" s="266">
        <v>17.968</v>
      </c>
      <c r="AS1486" s="266">
        <v>18.832000000000001</v>
      </c>
      <c r="AT1486" s="266">
        <v>19.443000000000001</v>
      </c>
      <c r="AU1486" s="266">
        <v>20.39</v>
      </c>
      <c r="AV1486" s="266">
        <v>21.032</v>
      </c>
      <c r="AW1486" s="266">
        <v>22.308</v>
      </c>
      <c r="AX1486" s="266">
        <v>24.7</v>
      </c>
      <c r="BA1486" s="372">
        <v>1484</v>
      </c>
      <c r="BB1486" s="372">
        <v>-0.33710000000000001</v>
      </c>
      <c r="BC1486" s="372">
        <v>16.206800000000001</v>
      </c>
      <c r="BD1486" s="372">
        <v>0.13947999999999999</v>
      </c>
      <c r="BE1486" s="372">
        <v>10.837</v>
      </c>
      <c r="BF1486" s="372">
        <v>11.911</v>
      </c>
      <c r="BG1486" s="372">
        <v>12.605</v>
      </c>
      <c r="BH1486" s="372">
        <v>12.993</v>
      </c>
      <c r="BI1486" s="372">
        <v>13.624000000000001</v>
      </c>
      <c r="BJ1486" s="372">
        <v>14.073</v>
      </c>
      <c r="BK1486" s="372">
        <v>14.773</v>
      </c>
      <c r="BL1486" s="372">
        <v>16.207000000000001</v>
      </c>
      <c r="BM1486" s="372">
        <v>17.832999999999998</v>
      </c>
      <c r="BN1486" s="372">
        <v>18.795999999999999</v>
      </c>
      <c r="BO1486" s="372">
        <v>19.488</v>
      </c>
      <c r="BP1486" s="372">
        <v>20.577999999999999</v>
      </c>
      <c r="BQ1486" s="372">
        <v>21.33</v>
      </c>
      <c r="BR1486" s="372">
        <v>22.853000000000002</v>
      </c>
      <c r="BS1486" s="372">
        <v>25.821000000000002</v>
      </c>
    </row>
    <row r="1487" spans="1:71" x14ac:dyDescent="0.2">
      <c r="A1487" s="265">
        <f t="shared" si="694"/>
        <v>16.346499999999999</v>
      </c>
      <c r="B1487" s="265">
        <f t="shared" si="695"/>
        <v>14.9505</v>
      </c>
      <c r="C1487" s="265">
        <f t="shared" si="672"/>
        <v>17.906500000000001</v>
      </c>
      <c r="D1487" s="265">
        <f t="shared" si="696"/>
        <v>1485</v>
      </c>
      <c r="E1487" s="373">
        <f t="shared" si="697"/>
        <v>48.788501026694043</v>
      </c>
      <c r="F1487" s="373">
        <f t="shared" si="698"/>
        <v>4.0657084188911705</v>
      </c>
      <c r="G1487" s="373">
        <f t="shared" si="699"/>
        <v>57.788501026694043</v>
      </c>
      <c r="H1487" s="374">
        <f t="shared" si="700"/>
        <v>0.99940034324947047</v>
      </c>
      <c r="I1487" s="374">
        <f t="shared" si="673"/>
        <v>0.98811597238146875</v>
      </c>
      <c r="J1487" s="374">
        <f t="shared" si="674"/>
        <v>0.988782903783338</v>
      </c>
      <c r="K1487" s="265" cm="1">
        <f t="array" ref="K1487">$G1487^gamma_drug4/($G1487^gamma_drug4+(AGE_50_drug4+9)^gamma_drug4)</f>
        <v>1</v>
      </c>
      <c r="L1487" s="264">
        <f t="shared" si="675"/>
        <v>1485</v>
      </c>
      <c r="M1487" s="264">
        <f t="shared" si="676"/>
        <v>-0.22645000000000001</v>
      </c>
      <c r="N1487" s="264">
        <f t="shared" si="677"/>
        <v>16.346299999999999</v>
      </c>
      <c r="O1487" s="264">
        <f t="shared" si="678"/>
        <v>0.13378000000000001</v>
      </c>
      <c r="P1487" s="264">
        <f t="shared" si="679"/>
        <v>11.016500000000001</v>
      </c>
      <c r="Q1487" s="264">
        <f t="shared" si="680"/>
        <v>12.105499999999999</v>
      </c>
      <c r="R1487" s="264">
        <f t="shared" si="681"/>
        <v>12.802</v>
      </c>
      <c r="S1487" s="264">
        <f t="shared" si="682"/>
        <v>13.190999999999999</v>
      </c>
      <c r="T1487" s="264">
        <f t="shared" si="683"/>
        <v>13.818</v>
      </c>
      <c r="U1487" s="264">
        <f t="shared" si="684"/>
        <v>14.262</v>
      </c>
      <c r="V1487" s="264">
        <f t="shared" si="685"/>
        <v>14.9505</v>
      </c>
      <c r="W1487" s="264">
        <f t="shared" si="686"/>
        <v>16.346499999999999</v>
      </c>
      <c r="X1487" s="264">
        <f t="shared" si="687"/>
        <v>17.906500000000001</v>
      </c>
      <c r="Y1487" s="264">
        <f t="shared" si="688"/>
        <v>18.820500000000003</v>
      </c>
      <c r="Z1487" s="264">
        <f t="shared" si="689"/>
        <v>19.472999999999999</v>
      </c>
      <c r="AA1487" s="264">
        <f t="shared" si="690"/>
        <v>20.491499999999998</v>
      </c>
      <c r="AB1487" s="264">
        <f t="shared" si="691"/>
        <v>21.189</v>
      </c>
      <c r="AC1487" s="264">
        <f t="shared" si="692"/>
        <v>22.588999999999999</v>
      </c>
      <c r="AD1487" s="264">
        <f t="shared" si="693"/>
        <v>25.2715</v>
      </c>
      <c r="AF1487" s="266">
        <v>1485</v>
      </c>
      <c r="AG1487" s="266">
        <v>-0.1158</v>
      </c>
      <c r="AH1487" s="266">
        <v>16.479900000000001</v>
      </c>
      <c r="AI1487" s="266">
        <v>0.12806000000000001</v>
      </c>
      <c r="AJ1487" s="266">
        <v>11.192</v>
      </c>
      <c r="AK1487" s="266">
        <v>12.295999999999999</v>
      </c>
      <c r="AL1487" s="266">
        <v>12.994999999999999</v>
      </c>
      <c r="AM1487" s="266">
        <v>13.384</v>
      </c>
      <c r="AN1487" s="266">
        <v>14.007</v>
      </c>
      <c r="AO1487" s="266">
        <v>14.446</v>
      </c>
      <c r="AP1487" s="266">
        <v>15.122999999999999</v>
      </c>
      <c r="AQ1487" s="266">
        <v>16.48</v>
      </c>
      <c r="AR1487" s="266">
        <v>17.974</v>
      </c>
      <c r="AS1487" s="266">
        <v>18.838000000000001</v>
      </c>
      <c r="AT1487" s="266">
        <v>19.45</v>
      </c>
      <c r="AU1487" s="266">
        <v>20.396999999999998</v>
      </c>
      <c r="AV1487" s="266">
        <v>21.04</v>
      </c>
      <c r="AW1487" s="266">
        <v>22.315999999999999</v>
      </c>
      <c r="AX1487" s="266">
        <v>24.710999999999999</v>
      </c>
      <c r="BA1487" s="372">
        <v>1485</v>
      </c>
      <c r="BB1487" s="372">
        <v>-0.33710000000000001</v>
      </c>
      <c r="BC1487" s="372">
        <v>16.212700000000002</v>
      </c>
      <c r="BD1487" s="372">
        <v>0.13950000000000001</v>
      </c>
      <c r="BE1487" s="372">
        <v>10.840999999999999</v>
      </c>
      <c r="BF1487" s="372">
        <v>11.914999999999999</v>
      </c>
      <c r="BG1487" s="372">
        <v>12.609</v>
      </c>
      <c r="BH1487" s="372">
        <v>12.997999999999999</v>
      </c>
      <c r="BI1487" s="372">
        <v>13.629</v>
      </c>
      <c r="BJ1487" s="372">
        <v>14.077999999999999</v>
      </c>
      <c r="BK1487" s="372">
        <v>14.778</v>
      </c>
      <c r="BL1487" s="372">
        <v>16.213000000000001</v>
      </c>
      <c r="BM1487" s="372">
        <v>17.838999999999999</v>
      </c>
      <c r="BN1487" s="372">
        <v>18.803000000000001</v>
      </c>
      <c r="BO1487" s="372">
        <v>19.495999999999999</v>
      </c>
      <c r="BP1487" s="372">
        <v>20.585999999999999</v>
      </c>
      <c r="BQ1487" s="372">
        <v>21.338000000000001</v>
      </c>
      <c r="BR1487" s="372">
        <v>22.861999999999998</v>
      </c>
      <c r="BS1487" s="372">
        <v>25.832000000000001</v>
      </c>
    </row>
    <row r="1488" spans="1:71" x14ac:dyDescent="0.2">
      <c r="A1488" s="265">
        <f t="shared" si="694"/>
        <v>16.352</v>
      </c>
      <c r="B1488" s="265">
        <f t="shared" si="695"/>
        <v>14.956</v>
      </c>
      <c r="C1488" s="265">
        <f t="shared" si="672"/>
        <v>17.913499999999999</v>
      </c>
      <c r="D1488" s="265">
        <f t="shared" si="696"/>
        <v>1486</v>
      </c>
      <c r="E1488" s="373">
        <f t="shared" si="697"/>
        <v>48.821355236139631</v>
      </c>
      <c r="F1488" s="373">
        <f t="shared" si="698"/>
        <v>4.0684462696783026</v>
      </c>
      <c r="G1488" s="373">
        <f t="shared" si="699"/>
        <v>57.821355236139631</v>
      </c>
      <c r="H1488" s="374">
        <f t="shared" si="700"/>
        <v>0.99940182311252779</v>
      </c>
      <c r="I1488" s="374">
        <f t="shared" si="673"/>
        <v>0.98813611151878633</v>
      </c>
      <c r="J1488" s="374">
        <f t="shared" si="674"/>
        <v>0.98879928202422507</v>
      </c>
      <c r="K1488" s="265" cm="1">
        <f t="array" ref="K1488">$G1488^gamma_drug4/($G1488^gamma_drug4+(AGE_50_drug4+9)^gamma_drug4)</f>
        <v>1</v>
      </c>
      <c r="L1488" s="264">
        <f t="shared" si="675"/>
        <v>1486</v>
      </c>
      <c r="M1488" s="264">
        <f t="shared" si="676"/>
        <v>-0.22655</v>
      </c>
      <c r="N1488" s="264">
        <f t="shared" si="677"/>
        <v>16.352049999999998</v>
      </c>
      <c r="O1488" s="264">
        <f t="shared" si="678"/>
        <v>0.13380500000000001</v>
      </c>
      <c r="P1488" s="264">
        <f t="shared" si="679"/>
        <v>11.019500000000001</v>
      </c>
      <c r="Q1488" s="264">
        <f t="shared" si="680"/>
        <v>12.109</v>
      </c>
      <c r="R1488" s="264">
        <f t="shared" si="681"/>
        <v>12.806000000000001</v>
      </c>
      <c r="S1488" s="264">
        <f t="shared" si="682"/>
        <v>13.195</v>
      </c>
      <c r="T1488" s="264">
        <f t="shared" si="683"/>
        <v>13.8225</v>
      </c>
      <c r="U1488" s="264">
        <f t="shared" si="684"/>
        <v>14.266999999999999</v>
      </c>
      <c r="V1488" s="264">
        <f t="shared" si="685"/>
        <v>14.956</v>
      </c>
      <c r="W1488" s="264">
        <f t="shared" si="686"/>
        <v>16.352</v>
      </c>
      <c r="X1488" s="264">
        <f t="shared" si="687"/>
        <v>17.913499999999999</v>
      </c>
      <c r="Y1488" s="264">
        <f t="shared" si="688"/>
        <v>18.827999999999999</v>
      </c>
      <c r="Z1488" s="264">
        <f t="shared" si="689"/>
        <v>19.480499999999999</v>
      </c>
      <c r="AA1488" s="264">
        <f t="shared" si="690"/>
        <v>20.5</v>
      </c>
      <c r="AB1488" s="264">
        <f t="shared" si="691"/>
        <v>21.198</v>
      </c>
      <c r="AC1488" s="264">
        <f t="shared" si="692"/>
        <v>22.599</v>
      </c>
      <c r="AD1488" s="264">
        <f t="shared" si="693"/>
        <v>25.283000000000001</v>
      </c>
      <c r="AF1488" s="266">
        <v>1486</v>
      </c>
      <c r="AG1488" s="266">
        <v>-0.1159</v>
      </c>
      <c r="AH1488" s="266">
        <v>16.485399999999998</v>
      </c>
      <c r="AI1488" s="266">
        <v>0.12808</v>
      </c>
      <c r="AJ1488" s="266">
        <v>11.195</v>
      </c>
      <c r="AK1488" s="266">
        <v>12.298999999999999</v>
      </c>
      <c r="AL1488" s="266">
        <v>12.999000000000001</v>
      </c>
      <c r="AM1488" s="266">
        <v>13.388</v>
      </c>
      <c r="AN1488" s="266">
        <v>14.010999999999999</v>
      </c>
      <c r="AO1488" s="266">
        <v>14.451000000000001</v>
      </c>
      <c r="AP1488" s="266">
        <v>15.128</v>
      </c>
      <c r="AQ1488" s="266">
        <v>16.484999999999999</v>
      </c>
      <c r="AR1488" s="266">
        <v>17.981000000000002</v>
      </c>
      <c r="AS1488" s="266">
        <v>18.844999999999999</v>
      </c>
      <c r="AT1488" s="266">
        <v>19.457000000000001</v>
      </c>
      <c r="AU1488" s="266">
        <v>20.405000000000001</v>
      </c>
      <c r="AV1488" s="266">
        <v>21.047999999999998</v>
      </c>
      <c r="AW1488" s="266">
        <v>22.324999999999999</v>
      </c>
      <c r="AX1488" s="266">
        <v>24.721</v>
      </c>
      <c r="BA1488" s="372">
        <v>1486</v>
      </c>
      <c r="BB1488" s="372">
        <v>-0.3372</v>
      </c>
      <c r="BC1488" s="372">
        <v>16.218699999999998</v>
      </c>
      <c r="BD1488" s="372">
        <v>0.13952999999999999</v>
      </c>
      <c r="BE1488" s="372">
        <v>10.843999999999999</v>
      </c>
      <c r="BF1488" s="372">
        <v>11.919</v>
      </c>
      <c r="BG1488" s="372">
        <v>12.613</v>
      </c>
      <c r="BH1488" s="372">
        <v>13.002000000000001</v>
      </c>
      <c r="BI1488" s="372">
        <v>13.634</v>
      </c>
      <c r="BJ1488" s="372">
        <v>14.083</v>
      </c>
      <c r="BK1488" s="372">
        <v>14.784000000000001</v>
      </c>
      <c r="BL1488" s="372">
        <v>16.219000000000001</v>
      </c>
      <c r="BM1488" s="372">
        <v>17.846</v>
      </c>
      <c r="BN1488" s="372">
        <v>18.811</v>
      </c>
      <c r="BO1488" s="372">
        <v>19.504000000000001</v>
      </c>
      <c r="BP1488" s="372">
        <v>20.594999999999999</v>
      </c>
      <c r="BQ1488" s="372">
        <v>21.347999999999999</v>
      </c>
      <c r="BR1488" s="372">
        <v>22.873000000000001</v>
      </c>
      <c r="BS1488" s="372">
        <v>25.844999999999999</v>
      </c>
    </row>
    <row r="1489" spans="1:71" x14ac:dyDescent="0.2">
      <c r="A1489" s="265">
        <f t="shared" si="694"/>
        <v>16.358000000000001</v>
      </c>
      <c r="B1489" s="265">
        <f t="shared" si="695"/>
        <v>14.9605</v>
      </c>
      <c r="C1489" s="265">
        <f t="shared" si="672"/>
        <v>17.920000000000002</v>
      </c>
      <c r="D1489" s="265">
        <f t="shared" si="696"/>
        <v>1487</v>
      </c>
      <c r="E1489" s="373">
        <f t="shared" si="697"/>
        <v>48.854209445585212</v>
      </c>
      <c r="F1489" s="373">
        <f t="shared" si="698"/>
        <v>4.0711841204654347</v>
      </c>
      <c r="G1489" s="373">
        <f t="shared" si="699"/>
        <v>57.854209445585212</v>
      </c>
      <c r="H1489" s="374">
        <f t="shared" si="700"/>
        <v>0.99940329848817044</v>
      </c>
      <c r="I1489" s="374">
        <f t="shared" si="673"/>
        <v>0.98815620552547478</v>
      </c>
      <c r="J1489" s="374">
        <f t="shared" si="674"/>
        <v>0.98881562733813833</v>
      </c>
      <c r="K1489" s="265" cm="1">
        <f t="array" ref="K1489">$G1489^gamma_drug4/($G1489^gamma_drug4+(AGE_50_drug4+9)^gamma_drug4)</f>
        <v>1</v>
      </c>
      <c r="L1489" s="264">
        <f t="shared" si="675"/>
        <v>1487</v>
      </c>
      <c r="M1489" s="264">
        <f t="shared" si="676"/>
        <v>-0.2266</v>
      </c>
      <c r="N1489" s="264">
        <f t="shared" si="677"/>
        <v>16.357700000000001</v>
      </c>
      <c r="O1489" s="264">
        <f t="shared" si="678"/>
        <v>0.13383</v>
      </c>
      <c r="P1489" s="264">
        <f t="shared" si="679"/>
        <v>11.022500000000001</v>
      </c>
      <c r="Q1489" s="264">
        <f t="shared" si="680"/>
        <v>12.113</v>
      </c>
      <c r="R1489" s="264">
        <f t="shared" si="681"/>
        <v>12.81</v>
      </c>
      <c r="S1489" s="264">
        <f t="shared" si="682"/>
        <v>13.199</v>
      </c>
      <c r="T1489" s="264">
        <f t="shared" si="683"/>
        <v>13.827</v>
      </c>
      <c r="U1489" s="264">
        <f t="shared" si="684"/>
        <v>14.2715</v>
      </c>
      <c r="V1489" s="264">
        <f t="shared" si="685"/>
        <v>14.9605</v>
      </c>
      <c r="W1489" s="264">
        <f t="shared" si="686"/>
        <v>16.358000000000001</v>
      </c>
      <c r="X1489" s="264">
        <f t="shared" si="687"/>
        <v>17.920000000000002</v>
      </c>
      <c r="Y1489" s="264">
        <f t="shared" si="688"/>
        <v>18.835000000000001</v>
      </c>
      <c r="Z1489" s="264">
        <f t="shared" si="689"/>
        <v>19.487499999999997</v>
      </c>
      <c r="AA1489" s="264">
        <f t="shared" si="690"/>
        <v>20.5075</v>
      </c>
      <c r="AB1489" s="264">
        <f t="shared" si="691"/>
        <v>21.206499999999998</v>
      </c>
      <c r="AC1489" s="264">
        <f t="shared" si="692"/>
        <v>22.607999999999997</v>
      </c>
      <c r="AD1489" s="264">
        <f t="shared" si="693"/>
        <v>25.294</v>
      </c>
      <c r="AF1489" s="266">
        <v>1487</v>
      </c>
      <c r="AG1489" s="266">
        <v>-0.11600000000000001</v>
      </c>
      <c r="AH1489" s="266">
        <v>16.4908</v>
      </c>
      <c r="AI1489" s="266">
        <v>0.12809999999999999</v>
      </c>
      <c r="AJ1489" s="266">
        <v>11.198</v>
      </c>
      <c r="AK1489" s="266">
        <v>12.303000000000001</v>
      </c>
      <c r="AL1489" s="266">
        <v>13.003</v>
      </c>
      <c r="AM1489" s="266">
        <v>13.391999999999999</v>
      </c>
      <c r="AN1489" s="266">
        <v>14.016</v>
      </c>
      <c r="AO1489" s="266">
        <v>14.455</v>
      </c>
      <c r="AP1489" s="266">
        <v>15.132</v>
      </c>
      <c r="AQ1489" s="266">
        <v>16.491</v>
      </c>
      <c r="AR1489" s="266">
        <v>17.986999999999998</v>
      </c>
      <c r="AS1489" s="266">
        <v>18.852</v>
      </c>
      <c r="AT1489" s="266">
        <v>19.463999999999999</v>
      </c>
      <c r="AU1489" s="266">
        <v>20.411999999999999</v>
      </c>
      <c r="AV1489" s="266">
        <v>21.056000000000001</v>
      </c>
      <c r="AW1489" s="266">
        <v>22.332999999999998</v>
      </c>
      <c r="AX1489" s="266">
        <v>24.731000000000002</v>
      </c>
      <c r="BA1489" s="372">
        <v>1487</v>
      </c>
      <c r="BB1489" s="372">
        <v>-0.3372</v>
      </c>
      <c r="BC1489" s="372">
        <v>16.224599999999999</v>
      </c>
      <c r="BD1489" s="372">
        <v>0.13955999999999999</v>
      </c>
      <c r="BE1489" s="372">
        <v>10.847</v>
      </c>
      <c r="BF1489" s="372">
        <v>11.923</v>
      </c>
      <c r="BG1489" s="372">
        <v>12.617000000000001</v>
      </c>
      <c r="BH1489" s="372">
        <v>13.006</v>
      </c>
      <c r="BI1489" s="372">
        <v>13.638</v>
      </c>
      <c r="BJ1489" s="372">
        <v>14.087999999999999</v>
      </c>
      <c r="BK1489" s="372">
        <v>14.789</v>
      </c>
      <c r="BL1489" s="372">
        <v>16.225000000000001</v>
      </c>
      <c r="BM1489" s="372">
        <v>17.853000000000002</v>
      </c>
      <c r="BN1489" s="372">
        <v>18.818000000000001</v>
      </c>
      <c r="BO1489" s="372">
        <v>19.510999999999999</v>
      </c>
      <c r="BP1489" s="372">
        <v>20.603000000000002</v>
      </c>
      <c r="BQ1489" s="372">
        <v>21.356999999999999</v>
      </c>
      <c r="BR1489" s="372">
        <v>22.882999999999999</v>
      </c>
      <c r="BS1489" s="372">
        <v>25.856999999999999</v>
      </c>
    </row>
    <row r="1490" spans="1:71" x14ac:dyDescent="0.2">
      <c r="A1490" s="265">
        <f t="shared" si="694"/>
        <v>16.363500000000002</v>
      </c>
      <c r="B1490" s="265">
        <f t="shared" si="695"/>
        <v>14.9655</v>
      </c>
      <c r="C1490" s="265">
        <f t="shared" si="672"/>
        <v>17.926499999999997</v>
      </c>
      <c r="D1490" s="265">
        <f t="shared" si="696"/>
        <v>1488</v>
      </c>
      <c r="E1490" s="373">
        <f t="shared" si="697"/>
        <v>48.887063655030801</v>
      </c>
      <c r="F1490" s="373">
        <f t="shared" si="698"/>
        <v>4.0739219712525667</v>
      </c>
      <c r="G1490" s="373">
        <f t="shared" si="699"/>
        <v>57.887063655030801</v>
      </c>
      <c r="H1490" s="374">
        <f t="shared" si="700"/>
        <v>0.99940476939253187</v>
      </c>
      <c r="I1490" s="374">
        <f t="shared" si="673"/>
        <v>0.98817625452682989</v>
      </c>
      <c r="J1490" s="374">
        <f t="shared" si="674"/>
        <v>0.98883193980912909</v>
      </c>
      <c r="K1490" s="265" cm="1">
        <f t="array" ref="K1490">$G1490^gamma_drug4/($G1490^gamma_drug4+(AGE_50_drug4+9)^gamma_drug4)</f>
        <v>1</v>
      </c>
      <c r="L1490" s="264">
        <f t="shared" si="675"/>
        <v>1488</v>
      </c>
      <c r="M1490" s="264">
        <f t="shared" si="676"/>
        <v>-0.22669999999999998</v>
      </c>
      <c r="N1490" s="264">
        <f t="shared" si="677"/>
        <v>16.36345</v>
      </c>
      <c r="O1490" s="264">
        <f t="shared" si="678"/>
        <v>0.133855</v>
      </c>
      <c r="P1490" s="264">
        <f t="shared" si="679"/>
        <v>11.025500000000001</v>
      </c>
      <c r="Q1490" s="264">
        <f t="shared" si="680"/>
        <v>12.116</v>
      </c>
      <c r="R1490" s="264">
        <f t="shared" si="681"/>
        <v>12.814</v>
      </c>
      <c r="S1490" s="264">
        <f t="shared" si="682"/>
        <v>13.202999999999999</v>
      </c>
      <c r="T1490" s="264">
        <f t="shared" si="683"/>
        <v>13.8315</v>
      </c>
      <c r="U1490" s="264">
        <f t="shared" si="684"/>
        <v>14.276</v>
      </c>
      <c r="V1490" s="264">
        <f t="shared" si="685"/>
        <v>14.9655</v>
      </c>
      <c r="W1490" s="264">
        <f t="shared" si="686"/>
        <v>16.363500000000002</v>
      </c>
      <c r="X1490" s="264">
        <f t="shared" si="687"/>
        <v>17.926499999999997</v>
      </c>
      <c r="Y1490" s="264">
        <f t="shared" si="688"/>
        <v>18.841999999999999</v>
      </c>
      <c r="Z1490" s="264">
        <f t="shared" si="689"/>
        <v>19.4955</v>
      </c>
      <c r="AA1490" s="264">
        <f t="shared" si="690"/>
        <v>20.515999999999998</v>
      </c>
      <c r="AB1490" s="264">
        <f t="shared" si="691"/>
        <v>21.214500000000001</v>
      </c>
      <c r="AC1490" s="264">
        <f t="shared" si="692"/>
        <v>22.6175</v>
      </c>
      <c r="AD1490" s="264">
        <f t="shared" si="693"/>
        <v>25.305500000000002</v>
      </c>
      <c r="AF1490" s="266">
        <v>1488</v>
      </c>
      <c r="AG1490" s="266">
        <v>-0.11609999999999999</v>
      </c>
      <c r="AH1490" s="266">
        <v>16.496300000000002</v>
      </c>
      <c r="AI1490" s="266">
        <v>0.12812000000000001</v>
      </c>
      <c r="AJ1490" s="266">
        <v>11.201000000000001</v>
      </c>
      <c r="AK1490" s="266">
        <v>12.305999999999999</v>
      </c>
      <c r="AL1490" s="266">
        <v>13.007</v>
      </c>
      <c r="AM1490" s="266">
        <v>13.396000000000001</v>
      </c>
      <c r="AN1490" s="266">
        <v>14.02</v>
      </c>
      <c r="AO1490" s="266">
        <v>14.46</v>
      </c>
      <c r="AP1490" s="266">
        <v>15.137</v>
      </c>
      <c r="AQ1490" s="266">
        <v>16.495999999999999</v>
      </c>
      <c r="AR1490" s="266">
        <v>17.992999999999999</v>
      </c>
      <c r="AS1490" s="266">
        <v>18.858000000000001</v>
      </c>
      <c r="AT1490" s="266">
        <v>19.471</v>
      </c>
      <c r="AU1490" s="266">
        <v>20.420000000000002</v>
      </c>
      <c r="AV1490" s="266">
        <v>21.062999999999999</v>
      </c>
      <c r="AW1490" s="266">
        <v>22.341999999999999</v>
      </c>
      <c r="AX1490" s="266">
        <v>24.741</v>
      </c>
      <c r="BA1490" s="372">
        <v>1488</v>
      </c>
      <c r="BB1490" s="372">
        <v>-0.33729999999999999</v>
      </c>
      <c r="BC1490" s="372">
        <v>16.230599999999999</v>
      </c>
      <c r="BD1490" s="372">
        <v>0.13958999999999999</v>
      </c>
      <c r="BE1490" s="372">
        <v>10.85</v>
      </c>
      <c r="BF1490" s="372">
        <v>11.926</v>
      </c>
      <c r="BG1490" s="372">
        <v>12.621</v>
      </c>
      <c r="BH1490" s="372">
        <v>13.01</v>
      </c>
      <c r="BI1490" s="372">
        <v>13.643000000000001</v>
      </c>
      <c r="BJ1490" s="372">
        <v>14.092000000000001</v>
      </c>
      <c r="BK1490" s="372">
        <v>14.794</v>
      </c>
      <c r="BL1490" s="372">
        <v>16.231000000000002</v>
      </c>
      <c r="BM1490" s="372">
        <v>17.86</v>
      </c>
      <c r="BN1490" s="372">
        <v>18.826000000000001</v>
      </c>
      <c r="BO1490" s="372">
        <v>19.52</v>
      </c>
      <c r="BP1490" s="372">
        <v>20.611999999999998</v>
      </c>
      <c r="BQ1490" s="372">
        <v>21.366</v>
      </c>
      <c r="BR1490" s="372">
        <v>22.893000000000001</v>
      </c>
      <c r="BS1490" s="372">
        <v>25.87</v>
      </c>
    </row>
    <row r="1491" spans="1:71" x14ac:dyDescent="0.2">
      <c r="A1491" s="265">
        <f t="shared" si="694"/>
        <v>16.369499999999999</v>
      </c>
      <c r="B1491" s="265">
        <f t="shared" si="695"/>
        <v>14.970499999999999</v>
      </c>
      <c r="C1491" s="265">
        <f t="shared" si="672"/>
        <v>17.933</v>
      </c>
      <c r="D1491" s="265">
        <f t="shared" si="696"/>
        <v>1489</v>
      </c>
      <c r="E1491" s="373">
        <f t="shared" si="697"/>
        <v>48.919917864476389</v>
      </c>
      <c r="F1491" s="373">
        <f t="shared" si="698"/>
        <v>4.0766598220396988</v>
      </c>
      <c r="G1491" s="373">
        <f t="shared" si="699"/>
        <v>57.919917864476389</v>
      </c>
      <c r="H1491" s="374">
        <f t="shared" si="700"/>
        <v>0.99940623584167809</v>
      </c>
      <c r="I1491" s="374">
        <f t="shared" si="673"/>
        <v>0.98819625864773464</v>
      </c>
      <c r="J1491" s="374">
        <f t="shared" si="674"/>
        <v>0.98884821952098978</v>
      </c>
      <c r="K1491" s="265" cm="1">
        <f t="array" ref="K1491">$G1491^gamma_drug4/($G1491^gamma_drug4+(AGE_50_drug4+9)^gamma_drug4)</f>
        <v>1</v>
      </c>
      <c r="L1491" s="264">
        <f t="shared" si="675"/>
        <v>1489</v>
      </c>
      <c r="M1491" s="264">
        <f t="shared" si="676"/>
        <v>-0.22675000000000001</v>
      </c>
      <c r="N1491" s="264">
        <f t="shared" si="677"/>
        <v>16.3691</v>
      </c>
      <c r="O1491" s="264">
        <f t="shared" si="678"/>
        <v>0.13387500000000002</v>
      </c>
      <c r="P1491" s="264">
        <f t="shared" si="679"/>
        <v>11.029</v>
      </c>
      <c r="Q1491" s="264">
        <f t="shared" si="680"/>
        <v>12.120000000000001</v>
      </c>
      <c r="R1491" s="264">
        <f t="shared" si="681"/>
        <v>12.818</v>
      </c>
      <c r="S1491" s="264">
        <f t="shared" si="682"/>
        <v>13.2075</v>
      </c>
      <c r="T1491" s="264">
        <f t="shared" si="683"/>
        <v>13.8355</v>
      </c>
      <c r="U1491" s="264">
        <f t="shared" si="684"/>
        <v>14.2805</v>
      </c>
      <c r="V1491" s="264">
        <f t="shared" si="685"/>
        <v>14.970499999999999</v>
      </c>
      <c r="W1491" s="264">
        <f t="shared" si="686"/>
        <v>16.369499999999999</v>
      </c>
      <c r="X1491" s="264">
        <f t="shared" si="687"/>
        <v>17.933</v>
      </c>
      <c r="Y1491" s="264">
        <f t="shared" si="688"/>
        <v>18.848999999999997</v>
      </c>
      <c r="Z1491" s="264">
        <f t="shared" si="689"/>
        <v>19.502500000000001</v>
      </c>
      <c r="AA1491" s="264">
        <f t="shared" si="690"/>
        <v>20.523499999999999</v>
      </c>
      <c r="AB1491" s="264">
        <f t="shared" si="691"/>
        <v>21.222999999999999</v>
      </c>
      <c r="AC1491" s="264">
        <f t="shared" si="692"/>
        <v>22.6265</v>
      </c>
      <c r="AD1491" s="264">
        <f t="shared" si="693"/>
        <v>25.3155</v>
      </c>
      <c r="AF1491" s="266">
        <v>1489</v>
      </c>
      <c r="AG1491" s="266">
        <v>-0.1162</v>
      </c>
      <c r="AH1491" s="266">
        <v>16.5017</v>
      </c>
      <c r="AI1491" s="266">
        <v>0.12814</v>
      </c>
      <c r="AJ1491" s="266">
        <v>11.205</v>
      </c>
      <c r="AK1491" s="266">
        <v>12.31</v>
      </c>
      <c r="AL1491" s="266">
        <v>13.010999999999999</v>
      </c>
      <c r="AM1491" s="266">
        <v>13.4</v>
      </c>
      <c r="AN1491" s="266">
        <v>14.023999999999999</v>
      </c>
      <c r="AO1491" s="266">
        <v>14.464</v>
      </c>
      <c r="AP1491" s="266">
        <v>15.141999999999999</v>
      </c>
      <c r="AQ1491" s="266">
        <v>16.501999999999999</v>
      </c>
      <c r="AR1491" s="266">
        <v>17.998999999999999</v>
      </c>
      <c r="AS1491" s="266">
        <v>18.864999999999998</v>
      </c>
      <c r="AT1491" s="266">
        <v>19.478000000000002</v>
      </c>
      <c r="AU1491" s="266">
        <v>20.427</v>
      </c>
      <c r="AV1491" s="266">
        <v>21.071000000000002</v>
      </c>
      <c r="AW1491" s="266">
        <v>22.35</v>
      </c>
      <c r="AX1491" s="266">
        <v>24.75</v>
      </c>
      <c r="BA1491" s="372">
        <v>1489</v>
      </c>
      <c r="BB1491" s="372">
        <v>-0.33729999999999999</v>
      </c>
      <c r="BC1491" s="372">
        <v>16.236499999999999</v>
      </c>
      <c r="BD1491" s="372">
        <v>0.13961000000000001</v>
      </c>
      <c r="BE1491" s="372">
        <v>10.853</v>
      </c>
      <c r="BF1491" s="372">
        <v>11.93</v>
      </c>
      <c r="BG1491" s="372">
        <v>12.625</v>
      </c>
      <c r="BH1491" s="372">
        <v>13.015000000000001</v>
      </c>
      <c r="BI1491" s="372">
        <v>13.647</v>
      </c>
      <c r="BJ1491" s="372">
        <v>14.097</v>
      </c>
      <c r="BK1491" s="372">
        <v>14.798999999999999</v>
      </c>
      <c r="BL1491" s="372">
        <v>16.236999999999998</v>
      </c>
      <c r="BM1491" s="372">
        <v>17.867000000000001</v>
      </c>
      <c r="BN1491" s="372">
        <v>18.832999999999998</v>
      </c>
      <c r="BO1491" s="372">
        <v>19.527000000000001</v>
      </c>
      <c r="BP1491" s="372">
        <v>20.62</v>
      </c>
      <c r="BQ1491" s="372">
        <v>21.375</v>
      </c>
      <c r="BR1491" s="372">
        <v>22.902999999999999</v>
      </c>
      <c r="BS1491" s="372">
        <v>25.881</v>
      </c>
    </row>
    <row r="1492" spans="1:71" x14ac:dyDescent="0.2">
      <c r="A1492" s="265">
        <f t="shared" si="694"/>
        <v>16.375</v>
      </c>
      <c r="B1492" s="265">
        <f t="shared" si="695"/>
        <v>14.9755</v>
      </c>
      <c r="C1492" s="265">
        <f t="shared" si="672"/>
        <v>17.939499999999999</v>
      </c>
      <c r="D1492" s="265">
        <f t="shared" si="696"/>
        <v>1490</v>
      </c>
      <c r="E1492" s="373">
        <f t="shared" si="697"/>
        <v>48.95277207392197</v>
      </c>
      <c r="F1492" s="373">
        <f t="shared" si="698"/>
        <v>4.0793976728268309</v>
      </c>
      <c r="G1492" s="373">
        <f t="shared" si="699"/>
        <v>57.95277207392197</v>
      </c>
      <c r="H1492" s="374">
        <f t="shared" si="700"/>
        <v>0.99940769785160866</v>
      </c>
      <c r="I1492" s="374">
        <f t="shared" si="673"/>
        <v>0.98821621801265969</v>
      </c>
      <c r="J1492" s="374">
        <f t="shared" si="674"/>
        <v>0.98886446655725402</v>
      </c>
      <c r="K1492" s="265" cm="1">
        <f t="array" ref="K1492">$G1492^gamma_drug4/($G1492^gamma_drug4+(AGE_50_drug4+9)^gamma_drug4)</f>
        <v>1</v>
      </c>
      <c r="L1492" s="264">
        <f t="shared" si="675"/>
        <v>1490</v>
      </c>
      <c r="M1492" s="264">
        <f t="shared" si="676"/>
        <v>-0.22685</v>
      </c>
      <c r="N1492" s="264">
        <f t="shared" si="677"/>
        <v>16.374850000000002</v>
      </c>
      <c r="O1492" s="264">
        <f t="shared" si="678"/>
        <v>0.13389999999999999</v>
      </c>
      <c r="P1492" s="264">
        <f t="shared" si="679"/>
        <v>11.032499999999999</v>
      </c>
      <c r="Q1492" s="264">
        <f t="shared" si="680"/>
        <v>12.123999999999999</v>
      </c>
      <c r="R1492" s="264">
        <f t="shared" si="681"/>
        <v>12.821999999999999</v>
      </c>
      <c r="S1492" s="264">
        <f t="shared" si="682"/>
        <v>13.211500000000001</v>
      </c>
      <c r="T1492" s="264">
        <f t="shared" si="683"/>
        <v>13.840499999999999</v>
      </c>
      <c r="U1492" s="264">
        <f t="shared" si="684"/>
        <v>14.285499999999999</v>
      </c>
      <c r="V1492" s="264">
        <f t="shared" si="685"/>
        <v>14.9755</v>
      </c>
      <c r="W1492" s="264">
        <f t="shared" si="686"/>
        <v>16.375</v>
      </c>
      <c r="X1492" s="264">
        <f t="shared" si="687"/>
        <v>17.939499999999999</v>
      </c>
      <c r="Y1492" s="264">
        <f t="shared" si="688"/>
        <v>18.8565</v>
      </c>
      <c r="Z1492" s="264">
        <f t="shared" si="689"/>
        <v>19.509999999999998</v>
      </c>
      <c r="AA1492" s="264">
        <f t="shared" si="690"/>
        <v>20.532</v>
      </c>
      <c r="AB1492" s="264">
        <f t="shared" si="691"/>
        <v>21.2315</v>
      </c>
      <c r="AC1492" s="264">
        <f t="shared" si="692"/>
        <v>22.636000000000003</v>
      </c>
      <c r="AD1492" s="264">
        <f t="shared" si="693"/>
        <v>25.326999999999998</v>
      </c>
      <c r="AF1492" s="266">
        <v>1490</v>
      </c>
      <c r="AG1492" s="266">
        <v>-0.1163</v>
      </c>
      <c r="AH1492" s="266">
        <v>16.507200000000001</v>
      </c>
      <c r="AI1492" s="266">
        <v>0.12816</v>
      </c>
      <c r="AJ1492" s="266">
        <v>11.208</v>
      </c>
      <c r="AK1492" s="266">
        <v>12.314</v>
      </c>
      <c r="AL1492" s="266">
        <v>13.015000000000001</v>
      </c>
      <c r="AM1492" s="266">
        <v>13.404</v>
      </c>
      <c r="AN1492" s="266">
        <v>14.029</v>
      </c>
      <c r="AO1492" s="266">
        <v>14.468999999999999</v>
      </c>
      <c r="AP1492" s="266">
        <v>15.147</v>
      </c>
      <c r="AQ1492" s="266">
        <v>16.507000000000001</v>
      </c>
      <c r="AR1492" s="266">
        <v>18.004999999999999</v>
      </c>
      <c r="AS1492" s="266">
        <v>18.872</v>
      </c>
      <c r="AT1492" s="266">
        <v>19.484999999999999</v>
      </c>
      <c r="AU1492" s="266">
        <v>20.434999999999999</v>
      </c>
      <c r="AV1492" s="266">
        <v>21.079000000000001</v>
      </c>
      <c r="AW1492" s="266">
        <v>22.359000000000002</v>
      </c>
      <c r="AX1492" s="266">
        <v>24.760999999999999</v>
      </c>
      <c r="BA1492" s="372">
        <v>1490</v>
      </c>
      <c r="BB1492" s="372">
        <v>-0.33739999999999998</v>
      </c>
      <c r="BC1492" s="372">
        <v>16.2425</v>
      </c>
      <c r="BD1492" s="372">
        <v>0.13963999999999999</v>
      </c>
      <c r="BE1492" s="372">
        <v>10.856999999999999</v>
      </c>
      <c r="BF1492" s="372">
        <v>11.933999999999999</v>
      </c>
      <c r="BG1492" s="372">
        <v>12.629</v>
      </c>
      <c r="BH1492" s="372">
        <v>13.019</v>
      </c>
      <c r="BI1492" s="372">
        <v>13.651999999999999</v>
      </c>
      <c r="BJ1492" s="372">
        <v>14.102</v>
      </c>
      <c r="BK1492" s="372">
        <v>14.804</v>
      </c>
      <c r="BL1492" s="372">
        <v>16.242999999999999</v>
      </c>
      <c r="BM1492" s="372">
        <v>17.873999999999999</v>
      </c>
      <c r="BN1492" s="372">
        <v>18.841000000000001</v>
      </c>
      <c r="BO1492" s="372">
        <v>19.535</v>
      </c>
      <c r="BP1492" s="372">
        <v>20.629000000000001</v>
      </c>
      <c r="BQ1492" s="372">
        <v>21.384</v>
      </c>
      <c r="BR1492" s="372">
        <v>22.913</v>
      </c>
      <c r="BS1492" s="372">
        <v>25.893000000000001</v>
      </c>
    </row>
    <row r="1493" spans="1:71" x14ac:dyDescent="0.2">
      <c r="A1493" s="265">
        <f t="shared" si="694"/>
        <v>16.381</v>
      </c>
      <c r="B1493" s="265">
        <f t="shared" si="695"/>
        <v>14.980499999999999</v>
      </c>
      <c r="C1493" s="265">
        <f t="shared" si="672"/>
        <v>17.9465</v>
      </c>
      <c r="D1493" s="265">
        <f t="shared" si="696"/>
        <v>1491</v>
      </c>
      <c r="E1493" s="373">
        <f t="shared" si="697"/>
        <v>48.985626283367559</v>
      </c>
      <c r="F1493" s="373">
        <f t="shared" si="698"/>
        <v>4.0821355236139629</v>
      </c>
      <c r="G1493" s="373">
        <f t="shared" si="699"/>
        <v>57.985626283367559</v>
      </c>
      <c r="H1493" s="374">
        <f t="shared" si="700"/>
        <v>0.9994091554382567</v>
      </c>
      <c r="I1493" s="374">
        <f t="shared" si="673"/>
        <v>0.98823613274566613</v>
      </c>
      <c r="J1493" s="374">
        <f t="shared" si="674"/>
        <v>0.98888068100119819</v>
      </c>
      <c r="K1493" s="265" cm="1">
        <f t="array" ref="K1493">$G1493^gamma_drug4/($G1493^gamma_drug4+(AGE_50_drug4+9)^gamma_drug4)</f>
        <v>1</v>
      </c>
      <c r="L1493" s="264">
        <f t="shared" si="675"/>
        <v>1491</v>
      </c>
      <c r="M1493" s="264">
        <f t="shared" si="676"/>
        <v>-0.22689999999999999</v>
      </c>
      <c r="N1493" s="264">
        <f t="shared" si="677"/>
        <v>16.380549999999999</v>
      </c>
      <c r="O1493" s="264">
        <f t="shared" si="678"/>
        <v>0.13392499999999999</v>
      </c>
      <c r="P1493" s="264">
        <f t="shared" si="679"/>
        <v>11.035499999999999</v>
      </c>
      <c r="Q1493" s="264">
        <f t="shared" si="680"/>
        <v>12.127500000000001</v>
      </c>
      <c r="R1493" s="264">
        <f t="shared" si="681"/>
        <v>12.8255</v>
      </c>
      <c r="S1493" s="264">
        <f t="shared" si="682"/>
        <v>13.215499999999999</v>
      </c>
      <c r="T1493" s="264">
        <f t="shared" si="683"/>
        <v>13.8445</v>
      </c>
      <c r="U1493" s="264">
        <f t="shared" si="684"/>
        <v>14.29</v>
      </c>
      <c r="V1493" s="264">
        <f t="shared" si="685"/>
        <v>14.980499999999999</v>
      </c>
      <c r="W1493" s="264">
        <f t="shared" si="686"/>
        <v>16.381</v>
      </c>
      <c r="X1493" s="264">
        <f t="shared" si="687"/>
        <v>17.9465</v>
      </c>
      <c r="Y1493" s="264">
        <f t="shared" si="688"/>
        <v>18.863</v>
      </c>
      <c r="Z1493" s="264">
        <f t="shared" si="689"/>
        <v>19.517499999999998</v>
      </c>
      <c r="AA1493" s="264">
        <f t="shared" si="690"/>
        <v>20.54</v>
      </c>
      <c r="AB1493" s="264">
        <f t="shared" si="691"/>
        <v>21.240000000000002</v>
      </c>
      <c r="AC1493" s="264">
        <f t="shared" si="692"/>
        <v>22.645499999999998</v>
      </c>
      <c r="AD1493" s="264">
        <f t="shared" si="693"/>
        <v>25.338000000000001</v>
      </c>
      <c r="AF1493" s="266">
        <v>1491</v>
      </c>
      <c r="AG1493" s="266">
        <v>-0.1164</v>
      </c>
      <c r="AH1493" s="266">
        <v>16.512599999999999</v>
      </c>
      <c r="AI1493" s="266">
        <v>0.12817999999999999</v>
      </c>
      <c r="AJ1493" s="266">
        <v>11.211</v>
      </c>
      <c r="AK1493" s="266">
        <v>12.317</v>
      </c>
      <c r="AL1493" s="266">
        <v>13.018000000000001</v>
      </c>
      <c r="AM1493" s="266">
        <v>13.407999999999999</v>
      </c>
      <c r="AN1493" s="266">
        <v>14.032999999999999</v>
      </c>
      <c r="AO1493" s="266">
        <v>14.473000000000001</v>
      </c>
      <c r="AP1493" s="266">
        <v>15.151999999999999</v>
      </c>
      <c r="AQ1493" s="266">
        <v>16.513000000000002</v>
      </c>
      <c r="AR1493" s="266">
        <v>18.012</v>
      </c>
      <c r="AS1493" s="266">
        <v>18.878</v>
      </c>
      <c r="AT1493" s="266">
        <v>19.492000000000001</v>
      </c>
      <c r="AU1493" s="266">
        <v>20.442</v>
      </c>
      <c r="AV1493" s="266">
        <v>21.087</v>
      </c>
      <c r="AW1493" s="266">
        <v>22.367999999999999</v>
      </c>
      <c r="AX1493" s="266">
        <v>24.77</v>
      </c>
      <c r="BA1493" s="372">
        <v>1491</v>
      </c>
      <c r="BB1493" s="372">
        <v>-0.33739999999999998</v>
      </c>
      <c r="BC1493" s="372">
        <v>16.2485</v>
      </c>
      <c r="BD1493" s="372">
        <v>0.13966999999999999</v>
      </c>
      <c r="BE1493" s="372">
        <v>10.86</v>
      </c>
      <c r="BF1493" s="372">
        <v>11.938000000000001</v>
      </c>
      <c r="BG1493" s="372">
        <v>12.632999999999999</v>
      </c>
      <c r="BH1493" s="372">
        <v>13.023</v>
      </c>
      <c r="BI1493" s="372">
        <v>13.656000000000001</v>
      </c>
      <c r="BJ1493" s="372">
        <v>14.106999999999999</v>
      </c>
      <c r="BK1493" s="372">
        <v>14.808999999999999</v>
      </c>
      <c r="BL1493" s="372">
        <v>16.248999999999999</v>
      </c>
      <c r="BM1493" s="372">
        <v>17.881</v>
      </c>
      <c r="BN1493" s="372">
        <v>18.847999999999999</v>
      </c>
      <c r="BO1493" s="372">
        <v>19.542999999999999</v>
      </c>
      <c r="BP1493" s="372">
        <v>20.638000000000002</v>
      </c>
      <c r="BQ1493" s="372">
        <v>21.393000000000001</v>
      </c>
      <c r="BR1493" s="372">
        <v>22.922999999999998</v>
      </c>
      <c r="BS1493" s="372">
        <v>25.905999999999999</v>
      </c>
    </row>
    <row r="1494" spans="1:71" x14ac:dyDescent="0.2">
      <c r="A1494" s="265">
        <f t="shared" si="694"/>
        <v>16.386000000000003</v>
      </c>
      <c r="B1494" s="265">
        <f t="shared" si="695"/>
        <v>14.984999999999999</v>
      </c>
      <c r="C1494" s="265">
        <f t="shared" si="672"/>
        <v>17.953000000000003</v>
      </c>
      <c r="D1494" s="265">
        <f t="shared" si="696"/>
        <v>1492</v>
      </c>
      <c r="E1494" s="373">
        <f t="shared" si="697"/>
        <v>49.01848049281314</v>
      </c>
      <c r="F1494" s="373">
        <f t="shared" si="698"/>
        <v>4.084873374401095</v>
      </c>
      <c r="G1494" s="373">
        <f t="shared" si="699"/>
        <v>58.01848049281314</v>
      </c>
      <c r="H1494" s="374">
        <f t="shared" si="700"/>
        <v>0.99941060861748898</v>
      </c>
      <c r="I1494" s="374">
        <f t="shared" si="673"/>
        <v>0.98825600297040628</v>
      </c>
      <c r="J1494" s="374">
        <f t="shared" si="674"/>
        <v>0.988896862935842</v>
      </c>
      <c r="K1494" s="265" cm="1">
        <f t="array" ref="K1494">$G1494^gamma_drug4/($G1494^gamma_drug4+(AGE_50_drug4+9)^gamma_drug4)</f>
        <v>1</v>
      </c>
      <c r="L1494" s="264">
        <f t="shared" si="675"/>
        <v>1492</v>
      </c>
      <c r="M1494" s="264">
        <f t="shared" si="676"/>
        <v>-0.22694999999999999</v>
      </c>
      <c r="N1494" s="264">
        <f t="shared" si="677"/>
        <v>16.38625</v>
      </c>
      <c r="O1494" s="264">
        <f t="shared" si="678"/>
        <v>0.13395000000000001</v>
      </c>
      <c r="P1494" s="264">
        <f t="shared" si="679"/>
        <v>11.038499999999999</v>
      </c>
      <c r="Q1494" s="264">
        <f t="shared" si="680"/>
        <v>12.131</v>
      </c>
      <c r="R1494" s="264">
        <f t="shared" si="681"/>
        <v>12.829499999999999</v>
      </c>
      <c r="S1494" s="264">
        <f t="shared" si="682"/>
        <v>13.2195</v>
      </c>
      <c r="T1494" s="264">
        <f t="shared" si="683"/>
        <v>13.849</v>
      </c>
      <c r="U1494" s="264">
        <f t="shared" si="684"/>
        <v>14.295</v>
      </c>
      <c r="V1494" s="264">
        <f t="shared" si="685"/>
        <v>14.984999999999999</v>
      </c>
      <c r="W1494" s="264">
        <f t="shared" si="686"/>
        <v>16.386000000000003</v>
      </c>
      <c r="X1494" s="264">
        <f t="shared" si="687"/>
        <v>17.953000000000003</v>
      </c>
      <c r="Y1494" s="264">
        <f t="shared" si="688"/>
        <v>18.8705</v>
      </c>
      <c r="Z1494" s="264">
        <f t="shared" si="689"/>
        <v>19.524999999999999</v>
      </c>
      <c r="AA1494" s="264">
        <f t="shared" si="690"/>
        <v>20.548499999999997</v>
      </c>
      <c r="AB1494" s="264">
        <f t="shared" si="691"/>
        <v>21.2485</v>
      </c>
      <c r="AC1494" s="264">
        <f t="shared" si="692"/>
        <v>22.654499999999999</v>
      </c>
      <c r="AD1494" s="264">
        <f t="shared" si="693"/>
        <v>25.349499999999999</v>
      </c>
      <c r="AF1494" s="266">
        <v>1492</v>
      </c>
      <c r="AG1494" s="266">
        <v>-0.11650000000000001</v>
      </c>
      <c r="AH1494" s="266">
        <v>16.5181</v>
      </c>
      <c r="AI1494" s="266">
        <v>0.12820000000000001</v>
      </c>
      <c r="AJ1494" s="266">
        <v>11.214</v>
      </c>
      <c r="AK1494" s="266">
        <v>12.321</v>
      </c>
      <c r="AL1494" s="266">
        <v>13.022</v>
      </c>
      <c r="AM1494" s="266">
        <v>13.412000000000001</v>
      </c>
      <c r="AN1494" s="266">
        <v>14.037000000000001</v>
      </c>
      <c r="AO1494" s="266">
        <v>14.478</v>
      </c>
      <c r="AP1494" s="266">
        <v>15.156000000000001</v>
      </c>
      <c r="AQ1494" s="266">
        <v>16.518000000000001</v>
      </c>
      <c r="AR1494" s="266">
        <v>18.018000000000001</v>
      </c>
      <c r="AS1494" s="266">
        <v>18.885000000000002</v>
      </c>
      <c r="AT1494" s="266">
        <v>19.498999999999999</v>
      </c>
      <c r="AU1494" s="266">
        <v>20.45</v>
      </c>
      <c r="AV1494" s="266">
        <v>21.094999999999999</v>
      </c>
      <c r="AW1494" s="266">
        <v>22.376000000000001</v>
      </c>
      <c r="AX1494" s="266">
        <v>24.780999999999999</v>
      </c>
      <c r="BA1494" s="372">
        <v>1492</v>
      </c>
      <c r="BB1494" s="372">
        <v>-0.33739999999999998</v>
      </c>
      <c r="BC1494" s="372">
        <v>16.2544</v>
      </c>
      <c r="BD1494" s="372">
        <v>0.13969999999999999</v>
      </c>
      <c r="BE1494" s="372">
        <v>10.863</v>
      </c>
      <c r="BF1494" s="372">
        <v>11.941000000000001</v>
      </c>
      <c r="BG1494" s="372">
        <v>12.637</v>
      </c>
      <c r="BH1494" s="372">
        <v>13.026999999999999</v>
      </c>
      <c r="BI1494" s="372">
        <v>13.661</v>
      </c>
      <c r="BJ1494" s="372">
        <v>14.112</v>
      </c>
      <c r="BK1494" s="372">
        <v>14.814</v>
      </c>
      <c r="BL1494" s="372">
        <v>16.254000000000001</v>
      </c>
      <c r="BM1494" s="372">
        <v>17.888000000000002</v>
      </c>
      <c r="BN1494" s="372">
        <v>18.856000000000002</v>
      </c>
      <c r="BO1494" s="372">
        <v>19.550999999999998</v>
      </c>
      <c r="BP1494" s="372">
        <v>20.646999999999998</v>
      </c>
      <c r="BQ1494" s="372">
        <v>21.402000000000001</v>
      </c>
      <c r="BR1494" s="372">
        <v>22.933</v>
      </c>
      <c r="BS1494" s="372">
        <v>25.917999999999999</v>
      </c>
    </row>
    <row r="1495" spans="1:71" x14ac:dyDescent="0.2">
      <c r="A1495" s="265">
        <f t="shared" si="694"/>
        <v>16.392000000000003</v>
      </c>
      <c r="B1495" s="265">
        <f t="shared" si="695"/>
        <v>14.990500000000001</v>
      </c>
      <c r="C1495" s="265">
        <f t="shared" si="672"/>
        <v>17.959499999999998</v>
      </c>
      <c r="D1495" s="265">
        <f t="shared" si="696"/>
        <v>1493</v>
      </c>
      <c r="E1495" s="373">
        <f t="shared" si="697"/>
        <v>49.051334702258728</v>
      </c>
      <c r="F1495" s="373">
        <f t="shared" si="698"/>
        <v>4.0876112251882271</v>
      </c>
      <c r="G1495" s="373">
        <f t="shared" si="699"/>
        <v>58.051334702258728</v>
      </c>
      <c r="H1495" s="374">
        <f t="shared" si="700"/>
        <v>0.99941205740510697</v>
      </c>
      <c r="I1495" s="374">
        <f t="shared" si="673"/>
        <v>0.98827582881012543</v>
      </c>
      <c r="J1495" s="374">
        <f t="shared" si="674"/>
        <v>0.98891301244394936</v>
      </c>
      <c r="K1495" s="265" cm="1">
        <f t="array" ref="K1495">$G1495^gamma_drug4/($G1495^gamma_drug4+(AGE_50_drug4+9)^gamma_drug4)</f>
        <v>1</v>
      </c>
      <c r="L1495" s="264">
        <f t="shared" si="675"/>
        <v>1493</v>
      </c>
      <c r="M1495" s="264">
        <f t="shared" si="676"/>
        <v>-0.22705</v>
      </c>
      <c r="N1495" s="264">
        <f t="shared" si="677"/>
        <v>16.391999999999999</v>
      </c>
      <c r="O1495" s="264">
        <f t="shared" si="678"/>
        <v>0.13397000000000001</v>
      </c>
      <c r="P1495" s="264">
        <f t="shared" si="679"/>
        <v>11.041499999999999</v>
      </c>
      <c r="Q1495" s="264">
        <f t="shared" si="680"/>
        <v>12.134499999999999</v>
      </c>
      <c r="R1495" s="264">
        <f t="shared" si="681"/>
        <v>12.833500000000001</v>
      </c>
      <c r="S1495" s="264">
        <f t="shared" si="682"/>
        <v>13.224</v>
      </c>
      <c r="T1495" s="264">
        <f t="shared" si="683"/>
        <v>13.853999999999999</v>
      </c>
      <c r="U1495" s="264">
        <f t="shared" si="684"/>
        <v>14.2995</v>
      </c>
      <c r="V1495" s="264">
        <f t="shared" si="685"/>
        <v>14.990500000000001</v>
      </c>
      <c r="W1495" s="264">
        <f t="shared" si="686"/>
        <v>16.392000000000003</v>
      </c>
      <c r="X1495" s="264">
        <f t="shared" si="687"/>
        <v>17.959499999999998</v>
      </c>
      <c r="Y1495" s="264">
        <f t="shared" si="688"/>
        <v>18.877499999999998</v>
      </c>
      <c r="Z1495" s="264">
        <f t="shared" si="689"/>
        <v>19.532499999999999</v>
      </c>
      <c r="AA1495" s="264">
        <f t="shared" si="690"/>
        <v>20.556000000000001</v>
      </c>
      <c r="AB1495" s="264">
        <f t="shared" si="691"/>
        <v>21.257000000000001</v>
      </c>
      <c r="AC1495" s="264">
        <f t="shared" si="692"/>
        <v>22.664000000000001</v>
      </c>
      <c r="AD1495" s="264">
        <f t="shared" si="693"/>
        <v>25.360500000000002</v>
      </c>
      <c r="AF1495" s="266">
        <v>1493</v>
      </c>
      <c r="AG1495" s="266">
        <v>-0.1166</v>
      </c>
      <c r="AH1495" s="266">
        <v>16.523599999999998</v>
      </c>
      <c r="AI1495" s="266">
        <v>0.12822</v>
      </c>
      <c r="AJ1495" s="266">
        <v>11.217000000000001</v>
      </c>
      <c r="AK1495" s="266">
        <v>12.324</v>
      </c>
      <c r="AL1495" s="266">
        <v>13.026</v>
      </c>
      <c r="AM1495" s="266">
        <v>13.416</v>
      </c>
      <c r="AN1495" s="266">
        <v>14.042</v>
      </c>
      <c r="AO1495" s="266">
        <v>14.481999999999999</v>
      </c>
      <c r="AP1495" s="266">
        <v>15.161</v>
      </c>
      <c r="AQ1495" s="266">
        <v>16.524000000000001</v>
      </c>
      <c r="AR1495" s="266">
        <v>18.024000000000001</v>
      </c>
      <c r="AS1495" s="266">
        <v>18.891999999999999</v>
      </c>
      <c r="AT1495" s="266">
        <v>19.506</v>
      </c>
      <c r="AU1495" s="266">
        <v>20.457000000000001</v>
      </c>
      <c r="AV1495" s="266">
        <v>21.103000000000002</v>
      </c>
      <c r="AW1495" s="266">
        <v>22.385000000000002</v>
      </c>
      <c r="AX1495" s="266">
        <v>24.791</v>
      </c>
      <c r="BA1495" s="372">
        <v>1493</v>
      </c>
      <c r="BB1495" s="372">
        <v>-0.33750000000000002</v>
      </c>
      <c r="BC1495" s="372">
        <v>16.260400000000001</v>
      </c>
      <c r="BD1495" s="372">
        <v>0.13972000000000001</v>
      </c>
      <c r="BE1495" s="372">
        <v>10.866</v>
      </c>
      <c r="BF1495" s="372">
        <v>11.945</v>
      </c>
      <c r="BG1495" s="372">
        <v>12.641</v>
      </c>
      <c r="BH1495" s="372">
        <v>13.032</v>
      </c>
      <c r="BI1495" s="372">
        <v>13.666</v>
      </c>
      <c r="BJ1495" s="372">
        <v>14.117000000000001</v>
      </c>
      <c r="BK1495" s="372">
        <v>14.82</v>
      </c>
      <c r="BL1495" s="372">
        <v>16.260000000000002</v>
      </c>
      <c r="BM1495" s="372">
        <v>17.895</v>
      </c>
      <c r="BN1495" s="372">
        <v>18.863</v>
      </c>
      <c r="BO1495" s="372">
        <v>19.559000000000001</v>
      </c>
      <c r="BP1495" s="372">
        <v>20.655000000000001</v>
      </c>
      <c r="BQ1495" s="372">
        <v>21.411000000000001</v>
      </c>
      <c r="BR1495" s="372">
        <v>22.943000000000001</v>
      </c>
      <c r="BS1495" s="372">
        <v>25.93</v>
      </c>
    </row>
    <row r="1496" spans="1:71" x14ac:dyDescent="0.2">
      <c r="A1496" s="265">
        <f t="shared" si="694"/>
        <v>16.397500000000001</v>
      </c>
      <c r="B1496" s="265">
        <f t="shared" si="695"/>
        <v>14.9955</v>
      </c>
      <c r="C1496" s="265">
        <f t="shared" si="672"/>
        <v>17.966000000000001</v>
      </c>
      <c r="D1496" s="265">
        <f t="shared" si="696"/>
        <v>1494</v>
      </c>
      <c r="E1496" s="373">
        <f t="shared" si="697"/>
        <v>49.08418891170431</v>
      </c>
      <c r="F1496" s="373">
        <f t="shared" si="698"/>
        <v>4.0903490759753591</v>
      </c>
      <c r="G1496" s="373">
        <f t="shared" si="699"/>
        <v>58.08418891170431</v>
      </c>
      <c r="H1496" s="374">
        <f t="shared" si="700"/>
        <v>0.99941350181684596</v>
      </c>
      <c r="I1496" s="374">
        <f t="shared" si="673"/>
        <v>0.98829561038766334</v>
      </c>
      <c r="J1496" s="374">
        <f t="shared" si="674"/>
        <v>0.98892912960802981</v>
      </c>
      <c r="K1496" s="265" cm="1">
        <f t="array" ref="K1496">$G1496^gamma_drug4/($G1496^gamma_drug4+(AGE_50_drug4+9)^gamma_drug4)</f>
        <v>1</v>
      </c>
      <c r="L1496" s="264">
        <f t="shared" si="675"/>
        <v>1494</v>
      </c>
      <c r="M1496" s="264">
        <f t="shared" si="676"/>
        <v>-0.22710000000000002</v>
      </c>
      <c r="N1496" s="264">
        <f t="shared" si="677"/>
        <v>16.397649999999999</v>
      </c>
      <c r="O1496" s="264">
        <f t="shared" si="678"/>
        <v>0.133995</v>
      </c>
      <c r="P1496" s="264">
        <f t="shared" si="679"/>
        <v>11.044499999999999</v>
      </c>
      <c r="Q1496" s="264">
        <f t="shared" si="680"/>
        <v>12.138500000000001</v>
      </c>
      <c r="R1496" s="264">
        <f t="shared" si="681"/>
        <v>12.837499999999999</v>
      </c>
      <c r="S1496" s="264">
        <f t="shared" si="682"/>
        <v>13.228</v>
      </c>
      <c r="T1496" s="264">
        <f t="shared" si="683"/>
        <v>13.858000000000001</v>
      </c>
      <c r="U1496" s="264">
        <f t="shared" si="684"/>
        <v>14.304</v>
      </c>
      <c r="V1496" s="264">
        <f t="shared" si="685"/>
        <v>14.9955</v>
      </c>
      <c r="W1496" s="264">
        <f t="shared" si="686"/>
        <v>16.397500000000001</v>
      </c>
      <c r="X1496" s="264">
        <f t="shared" si="687"/>
        <v>17.966000000000001</v>
      </c>
      <c r="Y1496" s="264">
        <f t="shared" si="688"/>
        <v>18.884</v>
      </c>
      <c r="Z1496" s="264">
        <f t="shared" si="689"/>
        <v>19.54</v>
      </c>
      <c r="AA1496" s="264">
        <f t="shared" si="690"/>
        <v>20.564500000000002</v>
      </c>
      <c r="AB1496" s="264">
        <f t="shared" si="691"/>
        <v>21.265000000000001</v>
      </c>
      <c r="AC1496" s="264">
        <f t="shared" si="692"/>
        <v>22.673000000000002</v>
      </c>
      <c r="AD1496" s="264">
        <f t="shared" si="693"/>
        <v>25.371499999999997</v>
      </c>
      <c r="AF1496" s="266">
        <v>1494</v>
      </c>
      <c r="AG1496" s="266">
        <v>-0.1167</v>
      </c>
      <c r="AH1496" s="266">
        <v>16.529</v>
      </c>
      <c r="AI1496" s="266">
        <v>0.12823999999999999</v>
      </c>
      <c r="AJ1496" s="266">
        <v>11.22</v>
      </c>
      <c r="AK1496" s="266">
        <v>12.327999999999999</v>
      </c>
      <c r="AL1496" s="266">
        <v>13.03</v>
      </c>
      <c r="AM1496" s="266">
        <v>13.42</v>
      </c>
      <c r="AN1496" s="266">
        <v>14.045999999999999</v>
      </c>
      <c r="AO1496" s="266">
        <v>14.487</v>
      </c>
      <c r="AP1496" s="266">
        <v>15.166</v>
      </c>
      <c r="AQ1496" s="266">
        <v>16.529</v>
      </c>
      <c r="AR1496" s="266">
        <v>18.03</v>
      </c>
      <c r="AS1496" s="266">
        <v>18.898</v>
      </c>
      <c r="AT1496" s="266">
        <v>19.513000000000002</v>
      </c>
      <c r="AU1496" s="266">
        <v>20.465</v>
      </c>
      <c r="AV1496" s="266">
        <v>21.11</v>
      </c>
      <c r="AW1496" s="266">
        <v>22.393000000000001</v>
      </c>
      <c r="AX1496" s="266">
        <v>24.800999999999998</v>
      </c>
      <c r="BA1496" s="372">
        <v>1494</v>
      </c>
      <c r="BB1496" s="372">
        <v>-0.33750000000000002</v>
      </c>
      <c r="BC1496" s="372">
        <v>16.266300000000001</v>
      </c>
      <c r="BD1496" s="372">
        <v>0.13975000000000001</v>
      </c>
      <c r="BE1496" s="372">
        <v>10.869</v>
      </c>
      <c r="BF1496" s="372">
        <v>11.949</v>
      </c>
      <c r="BG1496" s="372">
        <v>12.645</v>
      </c>
      <c r="BH1496" s="372">
        <v>13.036</v>
      </c>
      <c r="BI1496" s="372">
        <v>13.67</v>
      </c>
      <c r="BJ1496" s="372">
        <v>14.121</v>
      </c>
      <c r="BK1496" s="372">
        <v>14.824999999999999</v>
      </c>
      <c r="BL1496" s="372">
        <v>16.265999999999998</v>
      </c>
      <c r="BM1496" s="372">
        <v>17.902000000000001</v>
      </c>
      <c r="BN1496" s="372">
        <v>18.87</v>
      </c>
      <c r="BO1496" s="372">
        <v>19.567</v>
      </c>
      <c r="BP1496" s="372">
        <v>20.664000000000001</v>
      </c>
      <c r="BQ1496" s="372">
        <v>21.42</v>
      </c>
      <c r="BR1496" s="372">
        <v>22.952999999999999</v>
      </c>
      <c r="BS1496" s="372">
        <v>25.942</v>
      </c>
    </row>
    <row r="1497" spans="1:71" x14ac:dyDescent="0.2">
      <c r="A1497" s="265">
        <f t="shared" si="694"/>
        <v>16.403500000000001</v>
      </c>
      <c r="B1497" s="265">
        <f t="shared" si="695"/>
        <v>15.000499999999999</v>
      </c>
      <c r="C1497" s="265">
        <f t="shared" si="672"/>
        <v>17.972999999999999</v>
      </c>
      <c r="D1497" s="265">
        <f t="shared" si="696"/>
        <v>1495</v>
      </c>
      <c r="E1497" s="373">
        <f t="shared" si="697"/>
        <v>49.117043121149898</v>
      </c>
      <c r="F1497" s="373">
        <f t="shared" si="698"/>
        <v>4.0930869267624912</v>
      </c>
      <c r="G1497" s="373">
        <f t="shared" si="699"/>
        <v>58.117043121149898</v>
      </c>
      <c r="H1497" s="374">
        <f t="shared" si="700"/>
        <v>0.99941494186837676</v>
      </c>
      <c r="I1497" s="374">
        <f t="shared" si="673"/>
        <v>0.98831534782545605</v>
      </c>
      <c r="J1497" s="374">
        <f t="shared" si="674"/>
        <v>0.9889452145103389</v>
      </c>
      <c r="K1497" s="265" cm="1">
        <f t="array" ref="K1497">$G1497^gamma_drug4/($G1497^gamma_drug4+(AGE_50_drug4+9)^gamma_drug4)</f>
        <v>1</v>
      </c>
      <c r="L1497" s="264">
        <f t="shared" si="675"/>
        <v>1495</v>
      </c>
      <c r="M1497" s="264">
        <f t="shared" si="676"/>
        <v>-0.22720000000000001</v>
      </c>
      <c r="N1497" s="264">
        <f t="shared" si="677"/>
        <v>16.403400000000001</v>
      </c>
      <c r="O1497" s="264">
        <f t="shared" si="678"/>
        <v>0.13402</v>
      </c>
      <c r="P1497" s="264">
        <f t="shared" si="679"/>
        <v>11.048</v>
      </c>
      <c r="Q1497" s="264">
        <f t="shared" si="680"/>
        <v>12.141500000000001</v>
      </c>
      <c r="R1497" s="264">
        <f t="shared" si="681"/>
        <v>12.8415</v>
      </c>
      <c r="S1497" s="264">
        <f t="shared" si="682"/>
        <v>13.231999999999999</v>
      </c>
      <c r="T1497" s="264">
        <f t="shared" si="683"/>
        <v>13.862500000000001</v>
      </c>
      <c r="U1497" s="264">
        <f t="shared" si="684"/>
        <v>14.308499999999999</v>
      </c>
      <c r="V1497" s="264">
        <f t="shared" si="685"/>
        <v>15.000499999999999</v>
      </c>
      <c r="W1497" s="264">
        <f t="shared" si="686"/>
        <v>16.403500000000001</v>
      </c>
      <c r="X1497" s="264">
        <f t="shared" si="687"/>
        <v>17.972999999999999</v>
      </c>
      <c r="Y1497" s="264">
        <f t="shared" si="688"/>
        <v>18.891500000000001</v>
      </c>
      <c r="Z1497" s="264">
        <f t="shared" si="689"/>
        <v>19.547499999999999</v>
      </c>
      <c r="AA1497" s="264">
        <f t="shared" si="690"/>
        <v>20.572000000000003</v>
      </c>
      <c r="AB1497" s="264">
        <f t="shared" si="691"/>
        <v>21.273499999999999</v>
      </c>
      <c r="AC1497" s="264">
        <f t="shared" si="692"/>
        <v>22.683</v>
      </c>
      <c r="AD1497" s="264">
        <f t="shared" si="693"/>
        <v>25.382999999999999</v>
      </c>
      <c r="AF1497" s="266">
        <v>1495</v>
      </c>
      <c r="AG1497" s="266">
        <v>-0.1168</v>
      </c>
      <c r="AH1497" s="266">
        <v>16.534500000000001</v>
      </c>
      <c r="AI1497" s="266">
        <v>0.12826000000000001</v>
      </c>
      <c r="AJ1497" s="266">
        <v>11.223000000000001</v>
      </c>
      <c r="AK1497" s="266">
        <v>12.331</v>
      </c>
      <c r="AL1497" s="266">
        <v>13.034000000000001</v>
      </c>
      <c r="AM1497" s="266">
        <v>13.423999999999999</v>
      </c>
      <c r="AN1497" s="266">
        <v>14.05</v>
      </c>
      <c r="AO1497" s="266">
        <v>14.491</v>
      </c>
      <c r="AP1497" s="266">
        <v>15.170999999999999</v>
      </c>
      <c r="AQ1497" s="266">
        <v>16.535</v>
      </c>
      <c r="AR1497" s="266">
        <v>18.036999999999999</v>
      </c>
      <c r="AS1497" s="266">
        <v>18.905000000000001</v>
      </c>
      <c r="AT1497" s="266">
        <v>19.52</v>
      </c>
      <c r="AU1497" s="266">
        <v>20.472000000000001</v>
      </c>
      <c r="AV1497" s="266">
        <v>21.117999999999999</v>
      </c>
      <c r="AW1497" s="266">
        <v>22.402000000000001</v>
      </c>
      <c r="AX1497" s="266">
        <v>24.811</v>
      </c>
      <c r="BA1497" s="372">
        <v>1495</v>
      </c>
      <c r="BB1497" s="372">
        <v>-0.33760000000000001</v>
      </c>
      <c r="BC1497" s="372">
        <v>16.272300000000001</v>
      </c>
      <c r="BD1497" s="372">
        <v>0.13977999999999999</v>
      </c>
      <c r="BE1497" s="372">
        <v>10.872999999999999</v>
      </c>
      <c r="BF1497" s="372">
        <v>11.952</v>
      </c>
      <c r="BG1497" s="372">
        <v>12.648999999999999</v>
      </c>
      <c r="BH1497" s="372">
        <v>13.04</v>
      </c>
      <c r="BI1497" s="372">
        <v>13.675000000000001</v>
      </c>
      <c r="BJ1497" s="372">
        <v>14.125999999999999</v>
      </c>
      <c r="BK1497" s="372">
        <v>14.83</v>
      </c>
      <c r="BL1497" s="372">
        <v>16.271999999999998</v>
      </c>
      <c r="BM1497" s="372">
        <v>17.908999999999999</v>
      </c>
      <c r="BN1497" s="372">
        <v>18.878</v>
      </c>
      <c r="BO1497" s="372">
        <v>19.574999999999999</v>
      </c>
      <c r="BP1497" s="372">
        <v>20.672000000000001</v>
      </c>
      <c r="BQ1497" s="372">
        <v>21.428999999999998</v>
      </c>
      <c r="BR1497" s="372">
        <v>22.963999999999999</v>
      </c>
      <c r="BS1497" s="372">
        <v>25.954999999999998</v>
      </c>
    </row>
    <row r="1498" spans="1:71" x14ac:dyDescent="0.2">
      <c r="A1498" s="265">
        <f t="shared" si="694"/>
        <v>16.408999999999999</v>
      </c>
      <c r="B1498" s="265">
        <f t="shared" si="695"/>
        <v>15.005500000000001</v>
      </c>
      <c r="C1498" s="265">
        <f t="shared" si="672"/>
        <v>17.978999999999999</v>
      </c>
      <c r="D1498" s="265">
        <f t="shared" si="696"/>
        <v>1496</v>
      </c>
      <c r="E1498" s="373">
        <f t="shared" si="697"/>
        <v>49.149897330595479</v>
      </c>
      <c r="F1498" s="373">
        <f t="shared" si="698"/>
        <v>4.0958247775496233</v>
      </c>
      <c r="G1498" s="373">
        <f t="shared" si="699"/>
        <v>58.149897330595479</v>
      </c>
      <c r="H1498" s="374">
        <f t="shared" si="700"/>
        <v>0.99941637757530477</v>
      </c>
      <c r="I1498" s="374">
        <f t="shared" si="673"/>
        <v>0.98833504124553706</v>
      </c>
      <c r="J1498" s="374">
        <f t="shared" si="674"/>
        <v>0.98896126723287914</v>
      </c>
      <c r="K1498" s="265" cm="1">
        <f t="array" ref="K1498">$G1498^gamma_drug4/($G1498^gamma_drug4+(AGE_50_drug4+9)^gamma_drug4)</f>
        <v>1</v>
      </c>
      <c r="L1498" s="264">
        <f t="shared" si="675"/>
        <v>1496</v>
      </c>
      <c r="M1498" s="264">
        <f t="shared" si="676"/>
        <v>-0.2273</v>
      </c>
      <c r="N1498" s="264">
        <f t="shared" si="677"/>
        <v>16.409050000000001</v>
      </c>
      <c r="O1498" s="264">
        <f t="shared" si="678"/>
        <v>0.13403999999999999</v>
      </c>
      <c r="P1498" s="264">
        <f t="shared" si="679"/>
        <v>11.051500000000001</v>
      </c>
      <c r="Q1498" s="264">
        <f t="shared" si="680"/>
        <v>12.1455</v>
      </c>
      <c r="R1498" s="264">
        <f t="shared" si="681"/>
        <v>12.845500000000001</v>
      </c>
      <c r="S1498" s="264">
        <f t="shared" si="682"/>
        <v>13.236000000000001</v>
      </c>
      <c r="T1498" s="264">
        <f t="shared" si="683"/>
        <v>13.8665</v>
      </c>
      <c r="U1498" s="264">
        <f t="shared" si="684"/>
        <v>14.313500000000001</v>
      </c>
      <c r="V1498" s="264">
        <f t="shared" si="685"/>
        <v>15.005500000000001</v>
      </c>
      <c r="W1498" s="264">
        <f t="shared" si="686"/>
        <v>16.408999999999999</v>
      </c>
      <c r="X1498" s="264">
        <f t="shared" si="687"/>
        <v>17.978999999999999</v>
      </c>
      <c r="Y1498" s="264">
        <f t="shared" si="688"/>
        <v>18.898499999999999</v>
      </c>
      <c r="Z1498" s="264">
        <f t="shared" si="689"/>
        <v>19.554500000000001</v>
      </c>
      <c r="AA1498" s="264">
        <f t="shared" si="690"/>
        <v>20.580500000000001</v>
      </c>
      <c r="AB1498" s="264">
        <f t="shared" si="691"/>
        <v>21.282</v>
      </c>
      <c r="AC1498" s="264">
        <f t="shared" si="692"/>
        <v>22.692</v>
      </c>
      <c r="AD1498" s="264">
        <f t="shared" si="693"/>
        <v>25.393500000000003</v>
      </c>
      <c r="AF1498" s="266">
        <v>1496</v>
      </c>
      <c r="AG1498" s="266">
        <v>-0.11700000000000001</v>
      </c>
      <c r="AH1498" s="266">
        <v>16.539899999999999</v>
      </c>
      <c r="AI1498" s="266">
        <v>0.12828000000000001</v>
      </c>
      <c r="AJ1498" s="266">
        <v>11.227</v>
      </c>
      <c r="AK1498" s="266">
        <v>12.335000000000001</v>
      </c>
      <c r="AL1498" s="266">
        <v>13.038</v>
      </c>
      <c r="AM1498" s="266">
        <v>13.428000000000001</v>
      </c>
      <c r="AN1498" s="266">
        <v>14.054</v>
      </c>
      <c r="AO1498" s="266">
        <v>14.496</v>
      </c>
      <c r="AP1498" s="266">
        <v>15.176</v>
      </c>
      <c r="AQ1498" s="266">
        <v>16.54</v>
      </c>
      <c r="AR1498" s="266">
        <v>18.042999999999999</v>
      </c>
      <c r="AS1498" s="266">
        <v>18.911999999999999</v>
      </c>
      <c r="AT1498" s="266">
        <v>19.527000000000001</v>
      </c>
      <c r="AU1498" s="266">
        <v>20.48</v>
      </c>
      <c r="AV1498" s="266">
        <v>21.126000000000001</v>
      </c>
      <c r="AW1498" s="266">
        <v>22.411000000000001</v>
      </c>
      <c r="AX1498" s="266">
        <v>24.821000000000002</v>
      </c>
      <c r="BA1498" s="372">
        <v>1496</v>
      </c>
      <c r="BB1498" s="372">
        <v>-0.33760000000000001</v>
      </c>
      <c r="BC1498" s="372">
        <v>16.278199999999998</v>
      </c>
      <c r="BD1498" s="372">
        <v>0.13980000000000001</v>
      </c>
      <c r="BE1498" s="372">
        <v>10.875999999999999</v>
      </c>
      <c r="BF1498" s="372">
        <v>11.956</v>
      </c>
      <c r="BG1498" s="372">
        <v>12.653</v>
      </c>
      <c r="BH1498" s="372">
        <v>13.044</v>
      </c>
      <c r="BI1498" s="372">
        <v>13.679</v>
      </c>
      <c r="BJ1498" s="372">
        <v>14.131</v>
      </c>
      <c r="BK1498" s="372">
        <v>14.835000000000001</v>
      </c>
      <c r="BL1498" s="372">
        <v>16.277999999999999</v>
      </c>
      <c r="BM1498" s="372">
        <v>17.914999999999999</v>
      </c>
      <c r="BN1498" s="372">
        <v>18.885000000000002</v>
      </c>
      <c r="BO1498" s="372">
        <v>19.582000000000001</v>
      </c>
      <c r="BP1498" s="372">
        <v>20.681000000000001</v>
      </c>
      <c r="BQ1498" s="372">
        <v>21.437999999999999</v>
      </c>
      <c r="BR1498" s="372">
        <v>22.972999999999999</v>
      </c>
      <c r="BS1498" s="372">
        <v>25.966000000000001</v>
      </c>
    </row>
    <row r="1499" spans="1:71" x14ac:dyDescent="0.2">
      <c r="A1499" s="265">
        <f t="shared" si="694"/>
        <v>16.4145</v>
      </c>
      <c r="B1499" s="265">
        <f t="shared" si="695"/>
        <v>15.01</v>
      </c>
      <c r="C1499" s="265">
        <f t="shared" si="672"/>
        <v>17.985500000000002</v>
      </c>
      <c r="D1499" s="265">
        <f t="shared" si="696"/>
        <v>1497</v>
      </c>
      <c r="E1499" s="373">
        <f t="shared" si="697"/>
        <v>49.182751540041068</v>
      </c>
      <c r="F1499" s="373">
        <f t="shared" si="698"/>
        <v>4.0985626283367553</v>
      </c>
      <c r="G1499" s="373">
        <f t="shared" si="699"/>
        <v>58.182751540041068</v>
      </c>
      <c r="H1499" s="374">
        <f t="shared" si="700"/>
        <v>0.99941780895317101</v>
      </c>
      <c r="I1499" s="374">
        <f t="shared" si="673"/>
        <v>0.98835469076953897</v>
      </c>
      <c r="J1499" s="374">
        <f t="shared" si="674"/>
        <v>0.98897728785740124</v>
      </c>
      <c r="K1499" s="265" cm="1">
        <f t="array" ref="K1499">$G1499^gamma_drug4/($G1499^gamma_drug4+(AGE_50_drug4+9)^gamma_drug4)</f>
        <v>1</v>
      </c>
      <c r="L1499" s="264">
        <f t="shared" si="675"/>
        <v>1497</v>
      </c>
      <c r="M1499" s="264">
        <f t="shared" si="676"/>
        <v>-0.22739999999999999</v>
      </c>
      <c r="N1499" s="264">
        <f t="shared" si="677"/>
        <v>16.4148</v>
      </c>
      <c r="O1499" s="264">
        <f t="shared" si="678"/>
        <v>0.13406499999999999</v>
      </c>
      <c r="P1499" s="264">
        <f t="shared" si="679"/>
        <v>11.054500000000001</v>
      </c>
      <c r="Q1499" s="264">
        <f t="shared" si="680"/>
        <v>12.1495</v>
      </c>
      <c r="R1499" s="264">
        <f t="shared" si="681"/>
        <v>12.849499999999999</v>
      </c>
      <c r="S1499" s="264">
        <f t="shared" si="682"/>
        <v>13.240500000000001</v>
      </c>
      <c r="T1499" s="264">
        <f t="shared" si="683"/>
        <v>13.871499999999999</v>
      </c>
      <c r="U1499" s="264">
        <f t="shared" si="684"/>
        <v>14.318</v>
      </c>
      <c r="V1499" s="264">
        <f t="shared" si="685"/>
        <v>15.01</v>
      </c>
      <c r="W1499" s="264">
        <f t="shared" si="686"/>
        <v>16.4145</v>
      </c>
      <c r="X1499" s="264">
        <f t="shared" si="687"/>
        <v>17.985500000000002</v>
      </c>
      <c r="Y1499" s="264">
        <f t="shared" si="688"/>
        <v>18.9055</v>
      </c>
      <c r="Z1499" s="264">
        <f t="shared" si="689"/>
        <v>19.5625</v>
      </c>
      <c r="AA1499" s="264">
        <f t="shared" si="690"/>
        <v>20.588000000000001</v>
      </c>
      <c r="AB1499" s="264">
        <f t="shared" si="691"/>
        <v>21.290500000000002</v>
      </c>
      <c r="AC1499" s="264">
        <f t="shared" si="692"/>
        <v>22.701500000000003</v>
      </c>
      <c r="AD1499" s="264">
        <f t="shared" si="693"/>
        <v>25.405000000000001</v>
      </c>
      <c r="AF1499" s="266">
        <v>1497</v>
      </c>
      <c r="AG1499" s="266">
        <v>-0.1171</v>
      </c>
      <c r="AH1499" s="266">
        <v>16.545400000000001</v>
      </c>
      <c r="AI1499" s="266">
        <v>0.1283</v>
      </c>
      <c r="AJ1499" s="266">
        <v>11.23</v>
      </c>
      <c r="AK1499" s="266">
        <v>12.339</v>
      </c>
      <c r="AL1499" s="266">
        <v>13.042</v>
      </c>
      <c r="AM1499" s="266">
        <v>13.432</v>
      </c>
      <c r="AN1499" s="266">
        <v>14.058999999999999</v>
      </c>
      <c r="AO1499" s="266">
        <v>14.5</v>
      </c>
      <c r="AP1499" s="266">
        <v>15.18</v>
      </c>
      <c r="AQ1499" s="266">
        <v>16.545000000000002</v>
      </c>
      <c r="AR1499" s="266">
        <v>18.048999999999999</v>
      </c>
      <c r="AS1499" s="266">
        <v>18.917999999999999</v>
      </c>
      <c r="AT1499" s="266">
        <v>19.533999999999999</v>
      </c>
      <c r="AU1499" s="266">
        <v>20.486999999999998</v>
      </c>
      <c r="AV1499" s="266">
        <v>21.134</v>
      </c>
      <c r="AW1499" s="266">
        <v>22.419</v>
      </c>
      <c r="AX1499" s="266">
        <v>24.831</v>
      </c>
      <c r="BA1499" s="372">
        <v>1497</v>
      </c>
      <c r="BB1499" s="372">
        <v>-0.3377</v>
      </c>
      <c r="BC1499" s="372">
        <v>16.284199999999998</v>
      </c>
      <c r="BD1499" s="372">
        <v>0.13983000000000001</v>
      </c>
      <c r="BE1499" s="372">
        <v>10.879</v>
      </c>
      <c r="BF1499" s="372">
        <v>11.96</v>
      </c>
      <c r="BG1499" s="372">
        <v>12.657</v>
      </c>
      <c r="BH1499" s="372">
        <v>13.048999999999999</v>
      </c>
      <c r="BI1499" s="372">
        <v>13.683999999999999</v>
      </c>
      <c r="BJ1499" s="372">
        <v>14.135999999999999</v>
      </c>
      <c r="BK1499" s="372">
        <v>14.84</v>
      </c>
      <c r="BL1499" s="372">
        <v>16.283999999999999</v>
      </c>
      <c r="BM1499" s="372">
        <v>17.922000000000001</v>
      </c>
      <c r="BN1499" s="372">
        <v>18.893000000000001</v>
      </c>
      <c r="BO1499" s="372">
        <v>19.591000000000001</v>
      </c>
      <c r="BP1499" s="372">
        <v>20.689</v>
      </c>
      <c r="BQ1499" s="372">
        <v>21.446999999999999</v>
      </c>
      <c r="BR1499" s="372">
        <v>22.984000000000002</v>
      </c>
      <c r="BS1499" s="372">
        <v>25.978999999999999</v>
      </c>
    </row>
    <row r="1500" spans="1:71" x14ac:dyDescent="0.2">
      <c r="A1500" s="265">
        <f t="shared" si="694"/>
        <v>16.420499999999997</v>
      </c>
      <c r="B1500" s="265">
        <f t="shared" si="695"/>
        <v>15.015000000000001</v>
      </c>
      <c r="C1500" s="265">
        <f t="shared" si="672"/>
        <v>17.991999999999997</v>
      </c>
      <c r="D1500" s="265">
        <f t="shared" si="696"/>
        <v>1498</v>
      </c>
      <c r="E1500" s="373">
        <f t="shared" si="697"/>
        <v>49.215605749486656</v>
      </c>
      <c r="F1500" s="373">
        <f t="shared" si="698"/>
        <v>4.1013004791238874</v>
      </c>
      <c r="G1500" s="373">
        <f t="shared" si="699"/>
        <v>58.215605749486656</v>
      </c>
      <c r="H1500" s="374">
        <f t="shared" si="700"/>
        <v>0.99941923601745231</v>
      </c>
      <c r="I1500" s="374">
        <f t="shared" si="673"/>
        <v>0.98837429651869513</v>
      </c>
      <c r="J1500" s="374">
        <f t="shared" si="674"/>
        <v>0.98899327646540502</v>
      </c>
      <c r="K1500" s="265" cm="1">
        <f t="array" ref="K1500">$G1500^gamma_drug4/($G1500^gamma_drug4+(AGE_50_drug4+9)^gamma_drug4)</f>
        <v>1</v>
      </c>
      <c r="L1500" s="264">
        <f t="shared" si="675"/>
        <v>1498</v>
      </c>
      <c r="M1500" s="264">
        <f t="shared" si="676"/>
        <v>-0.22744999999999999</v>
      </c>
      <c r="N1500" s="264">
        <f t="shared" si="677"/>
        <v>16.420449999999999</v>
      </c>
      <c r="O1500" s="264">
        <f t="shared" si="678"/>
        <v>0.13408999999999999</v>
      </c>
      <c r="P1500" s="264">
        <f t="shared" si="679"/>
        <v>11.057500000000001</v>
      </c>
      <c r="Q1500" s="264">
        <f t="shared" si="680"/>
        <v>12.1525</v>
      </c>
      <c r="R1500" s="264">
        <f t="shared" si="681"/>
        <v>12.853</v>
      </c>
      <c r="S1500" s="264">
        <f t="shared" si="682"/>
        <v>13.2445</v>
      </c>
      <c r="T1500" s="264">
        <f t="shared" si="683"/>
        <v>13.875500000000001</v>
      </c>
      <c r="U1500" s="264">
        <f t="shared" si="684"/>
        <v>14.322500000000002</v>
      </c>
      <c r="V1500" s="264">
        <f t="shared" si="685"/>
        <v>15.015000000000001</v>
      </c>
      <c r="W1500" s="264">
        <f t="shared" si="686"/>
        <v>16.420499999999997</v>
      </c>
      <c r="X1500" s="264">
        <f t="shared" si="687"/>
        <v>17.991999999999997</v>
      </c>
      <c r="Y1500" s="264">
        <f t="shared" si="688"/>
        <v>18.912500000000001</v>
      </c>
      <c r="Z1500" s="264">
        <f t="shared" si="689"/>
        <v>19.568999999999999</v>
      </c>
      <c r="AA1500" s="264">
        <f t="shared" si="690"/>
        <v>20.596</v>
      </c>
      <c r="AB1500" s="264">
        <f t="shared" si="691"/>
        <v>21.299500000000002</v>
      </c>
      <c r="AC1500" s="264">
        <f t="shared" si="692"/>
        <v>22.710999999999999</v>
      </c>
      <c r="AD1500" s="264">
        <f t="shared" si="693"/>
        <v>25.416</v>
      </c>
      <c r="AF1500" s="266">
        <v>1498</v>
      </c>
      <c r="AG1500" s="266">
        <v>-0.1172</v>
      </c>
      <c r="AH1500" s="266">
        <v>16.550799999999999</v>
      </c>
      <c r="AI1500" s="266">
        <v>0.12831999999999999</v>
      </c>
      <c r="AJ1500" s="266">
        <v>11.233000000000001</v>
      </c>
      <c r="AK1500" s="266">
        <v>12.342000000000001</v>
      </c>
      <c r="AL1500" s="266">
        <v>13.045</v>
      </c>
      <c r="AM1500" s="266">
        <v>13.436</v>
      </c>
      <c r="AN1500" s="266">
        <v>14.063000000000001</v>
      </c>
      <c r="AO1500" s="266">
        <v>14.505000000000001</v>
      </c>
      <c r="AP1500" s="266">
        <v>15.185</v>
      </c>
      <c r="AQ1500" s="266">
        <v>16.550999999999998</v>
      </c>
      <c r="AR1500" s="266">
        <v>18.055</v>
      </c>
      <c r="AS1500" s="266">
        <v>18.925000000000001</v>
      </c>
      <c r="AT1500" s="266">
        <v>19.54</v>
      </c>
      <c r="AU1500" s="266">
        <v>20.494</v>
      </c>
      <c r="AV1500" s="266">
        <v>21.141999999999999</v>
      </c>
      <c r="AW1500" s="266">
        <v>22.428000000000001</v>
      </c>
      <c r="AX1500" s="266">
        <v>24.841000000000001</v>
      </c>
      <c r="BA1500" s="372">
        <v>1498</v>
      </c>
      <c r="BB1500" s="372">
        <v>-0.3377</v>
      </c>
      <c r="BC1500" s="372">
        <v>16.290099999999999</v>
      </c>
      <c r="BD1500" s="372">
        <v>0.13986000000000001</v>
      </c>
      <c r="BE1500" s="372">
        <v>10.882</v>
      </c>
      <c r="BF1500" s="372">
        <v>11.962999999999999</v>
      </c>
      <c r="BG1500" s="372">
        <v>12.661</v>
      </c>
      <c r="BH1500" s="372">
        <v>13.053000000000001</v>
      </c>
      <c r="BI1500" s="372">
        <v>13.688000000000001</v>
      </c>
      <c r="BJ1500" s="372">
        <v>14.14</v>
      </c>
      <c r="BK1500" s="372">
        <v>14.845000000000001</v>
      </c>
      <c r="BL1500" s="372">
        <v>16.29</v>
      </c>
      <c r="BM1500" s="372">
        <v>17.928999999999998</v>
      </c>
      <c r="BN1500" s="372">
        <v>18.899999999999999</v>
      </c>
      <c r="BO1500" s="372">
        <v>19.597999999999999</v>
      </c>
      <c r="BP1500" s="372">
        <v>20.698</v>
      </c>
      <c r="BQ1500" s="372">
        <v>21.457000000000001</v>
      </c>
      <c r="BR1500" s="372">
        <v>22.994</v>
      </c>
      <c r="BS1500" s="372">
        <v>25.991</v>
      </c>
    </row>
    <row r="1501" spans="1:71" x14ac:dyDescent="0.2">
      <c r="A1501" s="265">
        <f t="shared" si="694"/>
        <v>16.426000000000002</v>
      </c>
      <c r="B1501" s="265">
        <f t="shared" si="695"/>
        <v>15.0205</v>
      </c>
      <c r="C1501" s="265">
        <f t="shared" si="672"/>
        <v>17.9985</v>
      </c>
      <c r="D1501" s="265">
        <f t="shared" si="696"/>
        <v>1499</v>
      </c>
      <c r="E1501" s="373">
        <f t="shared" si="697"/>
        <v>49.248459958932237</v>
      </c>
      <c r="F1501" s="373">
        <f t="shared" si="698"/>
        <v>4.1040383299110195</v>
      </c>
      <c r="G1501" s="373">
        <f t="shared" si="699"/>
        <v>58.248459958932237</v>
      </c>
      <c r="H1501" s="374">
        <f t="shared" si="700"/>
        <v>0.99942065878356157</v>
      </c>
      <c r="I1501" s="374">
        <f t="shared" si="673"/>
        <v>0.98839385861384099</v>
      </c>
      <c r="J1501" s="374">
        <f t="shared" si="674"/>
        <v>0.98900923313813971</v>
      </c>
      <c r="K1501" s="265" cm="1">
        <f t="array" ref="K1501">$G1501^gamma_drug4/($G1501^gamma_drug4+(AGE_50_drug4+9)^gamma_drug4)</f>
        <v>1</v>
      </c>
      <c r="L1501" s="264">
        <f t="shared" si="675"/>
        <v>1499</v>
      </c>
      <c r="M1501" s="264">
        <f t="shared" si="676"/>
        <v>-0.22750000000000001</v>
      </c>
      <c r="N1501" s="264">
        <f t="shared" si="677"/>
        <v>16.426200000000001</v>
      </c>
      <c r="O1501" s="264">
        <f t="shared" si="678"/>
        <v>0.13411499999999998</v>
      </c>
      <c r="P1501" s="264">
        <f t="shared" si="679"/>
        <v>11.060500000000001</v>
      </c>
      <c r="Q1501" s="264">
        <f t="shared" si="680"/>
        <v>12.156500000000001</v>
      </c>
      <c r="R1501" s="264">
        <f t="shared" si="681"/>
        <v>12.856999999999999</v>
      </c>
      <c r="S1501" s="264">
        <f t="shared" si="682"/>
        <v>13.2485</v>
      </c>
      <c r="T1501" s="264">
        <f t="shared" si="683"/>
        <v>13.879999999999999</v>
      </c>
      <c r="U1501" s="264">
        <f t="shared" si="684"/>
        <v>14.327</v>
      </c>
      <c r="V1501" s="264">
        <f t="shared" si="685"/>
        <v>15.0205</v>
      </c>
      <c r="W1501" s="264">
        <f t="shared" si="686"/>
        <v>16.426000000000002</v>
      </c>
      <c r="X1501" s="264">
        <f t="shared" si="687"/>
        <v>17.9985</v>
      </c>
      <c r="Y1501" s="264">
        <f t="shared" si="688"/>
        <v>18.920000000000002</v>
      </c>
      <c r="Z1501" s="264">
        <f t="shared" si="689"/>
        <v>19.576999999999998</v>
      </c>
      <c r="AA1501" s="264">
        <f t="shared" si="690"/>
        <v>20.604500000000002</v>
      </c>
      <c r="AB1501" s="264">
        <f t="shared" si="691"/>
        <v>21.308</v>
      </c>
      <c r="AC1501" s="264">
        <f t="shared" si="692"/>
        <v>22.72</v>
      </c>
      <c r="AD1501" s="264">
        <f t="shared" si="693"/>
        <v>25.427</v>
      </c>
      <c r="AF1501" s="266">
        <v>1499</v>
      </c>
      <c r="AG1501" s="266">
        <v>-0.1173</v>
      </c>
      <c r="AH1501" s="266">
        <v>16.5563</v>
      </c>
      <c r="AI1501" s="266">
        <v>0.12834000000000001</v>
      </c>
      <c r="AJ1501" s="266">
        <v>11.236000000000001</v>
      </c>
      <c r="AK1501" s="266">
        <v>12.346</v>
      </c>
      <c r="AL1501" s="266">
        <v>13.048999999999999</v>
      </c>
      <c r="AM1501" s="266">
        <v>13.44</v>
      </c>
      <c r="AN1501" s="266">
        <v>14.067</v>
      </c>
      <c r="AO1501" s="266">
        <v>14.509</v>
      </c>
      <c r="AP1501" s="266">
        <v>15.19</v>
      </c>
      <c r="AQ1501" s="266">
        <v>16.556000000000001</v>
      </c>
      <c r="AR1501" s="266">
        <v>18.061</v>
      </c>
      <c r="AS1501" s="266">
        <v>18.931999999999999</v>
      </c>
      <c r="AT1501" s="266">
        <v>19.547999999999998</v>
      </c>
      <c r="AU1501" s="266">
        <v>20.501999999999999</v>
      </c>
      <c r="AV1501" s="266">
        <v>21.15</v>
      </c>
      <c r="AW1501" s="266">
        <v>22.436</v>
      </c>
      <c r="AX1501" s="266">
        <v>24.850999999999999</v>
      </c>
      <c r="BA1501" s="372">
        <v>1499</v>
      </c>
      <c r="BB1501" s="372">
        <v>-0.3377</v>
      </c>
      <c r="BC1501" s="372">
        <v>16.296099999999999</v>
      </c>
      <c r="BD1501" s="372">
        <v>0.13988999999999999</v>
      </c>
      <c r="BE1501" s="372">
        <v>10.885</v>
      </c>
      <c r="BF1501" s="372">
        <v>11.967000000000001</v>
      </c>
      <c r="BG1501" s="372">
        <v>12.664999999999999</v>
      </c>
      <c r="BH1501" s="372">
        <v>13.057</v>
      </c>
      <c r="BI1501" s="372">
        <v>13.693</v>
      </c>
      <c r="BJ1501" s="372">
        <v>14.145</v>
      </c>
      <c r="BK1501" s="372">
        <v>14.851000000000001</v>
      </c>
      <c r="BL1501" s="372">
        <v>16.295999999999999</v>
      </c>
      <c r="BM1501" s="372">
        <v>17.936</v>
      </c>
      <c r="BN1501" s="372">
        <v>18.908000000000001</v>
      </c>
      <c r="BO1501" s="372">
        <v>19.606000000000002</v>
      </c>
      <c r="BP1501" s="372">
        <v>20.707000000000001</v>
      </c>
      <c r="BQ1501" s="372">
        <v>21.466000000000001</v>
      </c>
      <c r="BR1501" s="372">
        <v>23.004000000000001</v>
      </c>
      <c r="BS1501" s="372">
        <v>26.003</v>
      </c>
    </row>
    <row r="1502" spans="1:71" x14ac:dyDescent="0.2">
      <c r="A1502" s="265">
        <f t="shared" si="694"/>
        <v>16.432000000000002</v>
      </c>
      <c r="B1502" s="265">
        <f t="shared" si="695"/>
        <v>15.025500000000001</v>
      </c>
      <c r="C1502" s="265">
        <f t="shared" si="672"/>
        <v>18.005500000000001</v>
      </c>
      <c r="D1502" s="265">
        <f t="shared" si="696"/>
        <v>1500</v>
      </c>
      <c r="E1502" s="373">
        <f t="shared" si="697"/>
        <v>49.281314168377826</v>
      </c>
      <c r="F1502" s="373">
        <f t="shared" si="698"/>
        <v>4.1067761806981515</v>
      </c>
      <c r="G1502" s="373">
        <f t="shared" si="699"/>
        <v>58.281314168377826</v>
      </c>
      <c r="H1502" s="374">
        <f t="shared" si="700"/>
        <v>0.99942207726684773</v>
      </c>
      <c r="I1502" s="374">
        <f t="shared" si="673"/>
        <v>0.98841337717541577</v>
      </c>
      <c r="J1502" s="374">
        <f t="shared" si="674"/>
        <v>0.98902515795660551</v>
      </c>
      <c r="K1502" s="265" cm="1">
        <f t="array" ref="K1502">$G1502^gamma_drug4/($G1502^gamma_drug4+(AGE_50_drug4+9)^gamma_drug4)</f>
        <v>1</v>
      </c>
      <c r="L1502" s="264">
        <f t="shared" si="675"/>
        <v>1500</v>
      </c>
      <c r="M1502" s="264">
        <f t="shared" si="676"/>
        <v>-0.2276</v>
      </c>
      <c r="N1502" s="264">
        <f t="shared" si="677"/>
        <v>16.431899999999999</v>
      </c>
      <c r="O1502" s="264">
        <f t="shared" si="678"/>
        <v>0.134135</v>
      </c>
      <c r="P1502" s="264">
        <f t="shared" si="679"/>
        <v>11.064</v>
      </c>
      <c r="Q1502" s="264">
        <f t="shared" si="680"/>
        <v>12.16</v>
      </c>
      <c r="R1502" s="264">
        <f t="shared" si="681"/>
        <v>12.861000000000001</v>
      </c>
      <c r="S1502" s="264">
        <f t="shared" si="682"/>
        <v>13.252500000000001</v>
      </c>
      <c r="T1502" s="264">
        <f t="shared" si="683"/>
        <v>13.884499999999999</v>
      </c>
      <c r="U1502" s="264">
        <f t="shared" si="684"/>
        <v>14.332000000000001</v>
      </c>
      <c r="V1502" s="264">
        <f t="shared" si="685"/>
        <v>15.025500000000001</v>
      </c>
      <c r="W1502" s="264">
        <f t="shared" si="686"/>
        <v>16.432000000000002</v>
      </c>
      <c r="X1502" s="264">
        <f t="shared" si="687"/>
        <v>18.005500000000001</v>
      </c>
      <c r="Y1502" s="264">
        <f t="shared" si="688"/>
        <v>18.926499999999997</v>
      </c>
      <c r="Z1502" s="264">
        <f t="shared" si="689"/>
        <v>19.584499999999998</v>
      </c>
      <c r="AA1502" s="264">
        <f t="shared" si="690"/>
        <v>20.612500000000001</v>
      </c>
      <c r="AB1502" s="264">
        <f t="shared" si="691"/>
        <v>21.316500000000001</v>
      </c>
      <c r="AC1502" s="264">
        <f t="shared" si="692"/>
        <v>22.729500000000002</v>
      </c>
      <c r="AD1502" s="264">
        <f t="shared" si="693"/>
        <v>25.438000000000002</v>
      </c>
      <c r="AF1502" s="266">
        <v>1500</v>
      </c>
      <c r="AG1502" s="266">
        <v>-0.1174</v>
      </c>
      <c r="AH1502" s="266">
        <v>16.561800000000002</v>
      </c>
      <c r="AI1502" s="266">
        <v>0.12836</v>
      </c>
      <c r="AJ1502" s="266">
        <v>11.239000000000001</v>
      </c>
      <c r="AK1502" s="266">
        <v>12.349</v>
      </c>
      <c r="AL1502" s="266">
        <v>13.053000000000001</v>
      </c>
      <c r="AM1502" s="266">
        <v>13.444000000000001</v>
      </c>
      <c r="AN1502" s="266">
        <v>14.071999999999999</v>
      </c>
      <c r="AO1502" s="266">
        <v>14.513999999999999</v>
      </c>
      <c r="AP1502" s="266">
        <v>15.195</v>
      </c>
      <c r="AQ1502" s="266">
        <v>16.562000000000001</v>
      </c>
      <c r="AR1502" s="266">
        <v>18.068000000000001</v>
      </c>
      <c r="AS1502" s="266">
        <v>18.937999999999999</v>
      </c>
      <c r="AT1502" s="266">
        <v>19.555</v>
      </c>
      <c r="AU1502" s="266">
        <v>20.51</v>
      </c>
      <c r="AV1502" s="266">
        <v>21.158000000000001</v>
      </c>
      <c r="AW1502" s="266">
        <v>22.445</v>
      </c>
      <c r="AX1502" s="266">
        <v>24.861000000000001</v>
      </c>
      <c r="BA1502" s="372">
        <v>1500</v>
      </c>
      <c r="BB1502" s="372">
        <v>-0.33779999999999999</v>
      </c>
      <c r="BC1502" s="372">
        <v>16.302</v>
      </c>
      <c r="BD1502" s="372">
        <v>0.13991000000000001</v>
      </c>
      <c r="BE1502" s="372">
        <v>10.888999999999999</v>
      </c>
      <c r="BF1502" s="372">
        <v>11.971</v>
      </c>
      <c r="BG1502" s="372">
        <v>12.669</v>
      </c>
      <c r="BH1502" s="372">
        <v>13.061</v>
      </c>
      <c r="BI1502" s="372">
        <v>13.696999999999999</v>
      </c>
      <c r="BJ1502" s="372">
        <v>14.15</v>
      </c>
      <c r="BK1502" s="372">
        <v>14.856</v>
      </c>
      <c r="BL1502" s="372">
        <v>16.302</v>
      </c>
      <c r="BM1502" s="372">
        <v>17.943000000000001</v>
      </c>
      <c r="BN1502" s="372">
        <v>18.914999999999999</v>
      </c>
      <c r="BO1502" s="372">
        <v>19.614000000000001</v>
      </c>
      <c r="BP1502" s="372">
        <v>20.715</v>
      </c>
      <c r="BQ1502" s="372">
        <v>21.475000000000001</v>
      </c>
      <c r="BR1502" s="372">
        <v>23.013999999999999</v>
      </c>
      <c r="BS1502" s="372">
        <v>26.015000000000001</v>
      </c>
    </row>
    <row r="1503" spans="1:71" x14ac:dyDescent="0.2">
      <c r="A1503" s="265">
        <f t="shared" si="694"/>
        <v>16.4375</v>
      </c>
      <c r="B1503" s="265">
        <f t="shared" si="695"/>
        <v>15.0305</v>
      </c>
      <c r="C1503" s="265">
        <f t="shared" si="672"/>
        <v>18.012</v>
      </c>
      <c r="D1503" s="265">
        <f t="shared" si="696"/>
        <v>1501</v>
      </c>
      <c r="E1503" s="373">
        <f t="shared" si="697"/>
        <v>49.314168377823407</v>
      </c>
      <c r="F1503" s="373">
        <f t="shared" si="698"/>
        <v>4.1095140314852845</v>
      </c>
      <c r="G1503" s="373">
        <f t="shared" si="699"/>
        <v>58.314168377823407</v>
      </c>
      <c r="H1503" s="374">
        <f t="shared" si="700"/>
        <v>0.99942349148259668</v>
      </c>
      <c r="I1503" s="374">
        <f t="shared" si="673"/>
        <v>0.98843285232346367</v>
      </c>
      <c r="J1503" s="374">
        <f t="shared" si="674"/>
        <v>0.98904105100155426</v>
      </c>
      <c r="K1503" s="265" cm="1">
        <f t="array" ref="K1503">$G1503^gamma_drug4/($G1503^gamma_drug4+(AGE_50_drug4+9)^gamma_drug4)</f>
        <v>1</v>
      </c>
      <c r="L1503" s="264">
        <f t="shared" si="675"/>
        <v>1501</v>
      </c>
      <c r="M1503" s="264">
        <f t="shared" si="676"/>
        <v>-0.22764999999999999</v>
      </c>
      <c r="N1503" s="264">
        <f t="shared" si="677"/>
        <v>16.4376</v>
      </c>
      <c r="O1503" s="264">
        <f t="shared" si="678"/>
        <v>0.13416</v>
      </c>
      <c r="P1503" s="264">
        <f t="shared" si="679"/>
        <v>11.067</v>
      </c>
      <c r="Q1503" s="264">
        <f t="shared" si="680"/>
        <v>12.164</v>
      </c>
      <c r="R1503" s="264">
        <f t="shared" si="681"/>
        <v>12.865</v>
      </c>
      <c r="S1503" s="264">
        <f t="shared" si="682"/>
        <v>13.257000000000001</v>
      </c>
      <c r="T1503" s="264">
        <f t="shared" si="683"/>
        <v>13.888999999999999</v>
      </c>
      <c r="U1503" s="264">
        <f t="shared" si="684"/>
        <v>14.336500000000001</v>
      </c>
      <c r="V1503" s="264">
        <f t="shared" si="685"/>
        <v>15.0305</v>
      </c>
      <c r="W1503" s="264">
        <f t="shared" si="686"/>
        <v>16.4375</v>
      </c>
      <c r="X1503" s="264">
        <f t="shared" si="687"/>
        <v>18.012</v>
      </c>
      <c r="Y1503" s="264">
        <f t="shared" si="688"/>
        <v>18.933999999999997</v>
      </c>
      <c r="Z1503" s="264">
        <f t="shared" si="689"/>
        <v>19.5915</v>
      </c>
      <c r="AA1503" s="264">
        <f t="shared" si="690"/>
        <v>20.6205</v>
      </c>
      <c r="AB1503" s="264">
        <f t="shared" si="691"/>
        <v>21.325000000000003</v>
      </c>
      <c r="AC1503" s="264">
        <f t="shared" si="692"/>
        <v>22.739000000000001</v>
      </c>
      <c r="AD1503" s="264">
        <f t="shared" si="693"/>
        <v>25.448999999999998</v>
      </c>
      <c r="AF1503" s="266">
        <v>1501</v>
      </c>
      <c r="AG1503" s="266">
        <v>-0.11749999999999999</v>
      </c>
      <c r="AH1503" s="266">
        <v>16.5672</v>
      </c>
      <c r="AI1503" s="266">
        <v>0.12837999999999999</v>
      </c>
      <c r="AJ1503" s="266">
        <v>11.242000000000001</v>
      </c>
      <c r="AK1503" s="266">
        <v>12.353</v>
      </c>
      <c r="AL1503" s="266">
        <v>13.057</v>
      </c>
      <c r="AM1503" s="266">
        <v>13.448</v>
      </c>
      <c r="AN1503" s="266">
        <v>14.076000000000001</v>
      </c>
      <c r="AO1503" s="266">
        <v>14.518000000000001</v>
      </c>
      <c r="AP1503" s="266">
        <v>15.2</v>
      </c>
      <c r="AQ1503" s="266">
        <v>16.567</v>
      </c>
      <c r="AR1503" s="266">
        <v>18.074000000000002</v>
      </c>
      <c r="AS1503" s="266">
        <v>18.945</v>
      </c>
      <c r="AT1503" s="266">
        <v>19.561</v>
      </c>
      <c r="AU1503" s="266">
        <v>20.516999999999999</v>
      </c>
      <c r="AV1503" s="266">
        <v>21.166</v>
      </c>
      <c r="AW1503" s="266">
        <v>22.454000000000001</v>
      </c>
      <c r="AX1503" s="266">
        <v>24.870999999999999</v>
      </c>
      <c r="BA1503" s="372">
        <v>1501</v>
      </c>
      <c r="BB1503" s="372">
        <v>-0.33779999999999999</v>
      </c>
      <c r="BC1503" s="372">
        <v>16.308</v>
      </c>
      <c r="BD1503" s="372">
        <v>0.13994000000000001</v>
      </c>
      <c r="BE1503" s="372">
        <v>10.891999999999999</v>
      </c>
      <c r="BF1503" s="372">
        <v>11.975</v>
      </c>
      <c r="BG1503" s="372">
        <v>12.673</v>
      </c>
      <c r="BH1503" s="372">
        <v>13.066000000000001</v>
      </c>
      <c r="BI1503" s="372">
        <v>13.702</v>
      </c>
      <c r="BJ1503" s="372">
        <v>14.154999999999999</v>
      </c>
      <c r="BK1503" s="372">
        <v>14.861000000000001</v>
      </c>
      <c r="BL1503" s="372">
        <v>16.308</v>
      </c>
      <c r="BM1503" s="372">
        <v>17.95</v>
      </c>
      <c r="BN1503" s="372">
        <v>18.922999999999998</v>
      </c>
      <c r="BO1503" s="372">
        <v>19.622</v>
      </c>
      <c r="BP1503" s="372">
        <v>20.724</v>
      </c>
      <c r="BQ1503" s="372">
        <v>21.484000000000002</v>
      </c>
      <c r="BR1503" s="372">
        <v>23.024000000000001</v>
      </c>
      <c r="BS1503" s="372">
        <v>26.027000000000001</v>
      </c>
    </row>
    <row r="1504" spans="1:71" x14ac:dyDescent="0.2">
      <c r="A1504" s="265">
        <f t="shared" si="694"/>
        <v>16.4435</v>
      </c>
      <c r="B1504" s="265">
        <f t="shared" si="695"/>
        <v>15.035</v>
      </c>
      <c r="C1504" s="265">
        <f t="shared" si="672"/>
        <v>18.0185</v>
      </c>
      <c r="D1504" s="265">
        <f t="shared" si="696"/>
        <v>1502</v>
      </c>
      <c r="E1504" s="373">
        <f t="shared" si="697"/>
        <v>49.347022587268995</v>
      </c>
      <c r="F1504" s="373">
        <f t="shared" si="698"/>
        <v>4.1122518822724166</v>
      </c>
      <c r="G1504" s="373">
        <f t="shared" si="699"/>
        <v>58.347022587268995</v>
      </c>
      <c r="H1504" s="374">
        <f t="shared" si="700"/>
        <v>0.99942490144603113</v>
      </c>
      <c r="I1504" s="374">
        <f t="shared" si="673"/>
        <v>0.98845228417763575</v>
      </c>
      <c r="J1504" s="374">
        <f t="shared" si="674"/>
        <v>0.98905691235349014</v>
      </c>
      <c r="K1504" s="265" cm="1">
        <f t="array" ref="K1504">$G1504^gamma_drug4/($G1504^gamma_drug4+(AGE_50_drug4+9)^gamma_drug4)</f>
        <v>1</v>
      </c>
      <c r="L1504" s="264">
        <f t="shared" si="675"/>
        <v>1502</v>
      </c>
      <c r="M1504" s="264">
        <f t="shared" si="676"/>
        <v>-0.22774999999999998</v>
      </c>
      <c r="N1504" s="264">
        <f t="shared" si="677"/>
        <v>16.443350000000002</v>
      </c>
      <c r="O1504" s="264">
        <f t="shared" si="678"/>
        <v>0.134185</v>
      </c>
      <c r="P1504" s="264">
        <f t="shared" si="679"/>
        <v>11.07</v>
      </c>
      <c r="Q1504" s="264">
        <f t="shared" si="680"/>
        <v>12.167</v>
      </c>
      <c r="R1504" s="264">
        <f t="shared" si="681"/>
        <v>12.869</v>
      </c>
      <c r="S1504" s="264">
        <f t="shared" si="682"/>
        <v>13.260999999999999</v>
      </c>
      <c r="T1504" s="264">
        <f t="shared" si="683"/>
        <v>13.8935</v>
      </c>
      <c r="U1504" s="264">
        <f t="shared" si="684"/>
        <v>14.3415</v>
      </c>
      <c r="V1504" s="264">
        <f t="shared" si="685"/>
        <v>15.035</v>
      </c>
      <c r="W1504" s="264">
        <f t="shared" si="686"/>
        <v>16.4435</v>
      </c>
      <c r="X1504" s="264">
        <f t="shared" si="687"/>
        <v>18.0185</v>
      </c>
      <c r="Y1504" s="264">
        <f t="shared" si="688"/>
        <v>18.941000000000003</v>
      </c>
      <c r="Z1504" s="264">
        <f t="shared" si="689"/>
        <v>19.599</v>
      </c>
      <c r="AA1504" s="264">
        <f t="shared" si="690"/>
        <v>20.628499999999999</v>
      </c>
      <c r="AB1504" s="264">
        <f t="shared" si="691"/>
        <v>21.332999999999998</v>
      </c>
      <c r="AC1504" s="264">
        <f t="shared" si="692"/>
        <v>22.747999999999998</v>
      </c>
      <c r="AD1504" s="264">
        <f t="shared" si="693"/>
        <v>25.4605</v>
      </c>
      <c r="AF1504" s="266">
        <v>1502</v>
      </c>
      <c r="AG1504" s="266">
        <v>-0.1176</v>
      </c>
      <c r="AH1504" s="266">
        <v>16.572700000000001</v>
      </c>
      <c r="AI1504" s="266">
        <v>0.12839999999999999</v>
      </c>
      <c r="AJ1504" s="266">
        <v>11.244999999999999</v>
      </c>
      <c r="AK1504" s="266">
        <v>12.356</v>
      </c>
      <c r="AL1504" s="266">
        <v>13.061</v>
      </c>
      <c r="AM1504" s="266">
        <v>13.452</v>
      </c>
      <c r="AN1504" s="266">
        <v>14.08</v>
      </c>
      <c r="AO1504" s="266">
        <v>14.523</v>
      </c>
      <c r="AP1504" s="266">
        <v>15.204000000000001</v>
      </c>
      <c r="AQ1504" s="266">
        <v>16.573</v>
      </c>
      <c r="AR1504" s="266">
        <v>18.079999999999998</v>
      </c>
      <c r="AS1504" s="266">
        <v>18.952000000000002</v>
      </c>
      <c r="AT1504" s="266">
        <v>19.568000000000001</v>
      </c>
      <c r="AU1504" s="266">
        <v>20.524999999999999</v>
      </c>
      <c r="AV1504" s="266">
        <v>21.172999999999998</v>
      </c>
      <c r="AW1504" s="266">
        <v>22.462</v>
      </c>
      <c r="AX1504" s="266">
        <v>24.881</v>
      </c>
      <c r="BA1504" s="372">
        <v>1502</v>
      </c>
      <c r="BB1504" s="372">
        <v>-0.33789999999999998</v>
      </c>
      <c r="BC1504" s="372">
        <v>16.314</v>
      </c>
      <c r="BD1504" s="372">
        <v>0.13997000000000001</v>
      </c>
      <c r="BE1504" s="372">
        <v>10.895</v>
      </c>
      <c r="BF1504" s="372">
        <v>11.978</v>
      </c>
      <c r="BG1504" s="372">
        <v>12.677</v>
      </c>
      <c r="BH1504" s="372">
        <v>13.07</v>
      </c>
      <c r="BI1504" s="372">
        <v>13.707000000000001</v>
      </c>
      <c r="BJ1504" s="372">
        <v>14.16</v>
      </c>
      <c r="BK1504" s="372">
        <v>14.866</v>
      </c>
      <c r="BL1504" s="372">
        <v>16.314</v>
      </c>
      <c r="BM1504" s="372">
        <v>17.957000000000001</v>
      </c>
      <c r="BN1504" s="372">
        <v>18.93</v>
      </c>
      <c r="BO1504" s="372">
        <v>19.63</v>
      </c>
      <c r="BP1504" s="372">
        <v>20.731999999999999</v>
      </c>
      <c r="BQ1504" s="372">
        <v>21.492999999999999</v>
      </c>
      <c r="BR1504" s="372">
        <v>23.033999999999999</v>
      </c>
      <c r="BS1504" s="372">
        <v>26.04</v>
      </c>
    </row>
    <row r="1505" spans="1:71" x14ac:dyDescent="0.2">
      <c r="A1505" s="265">
        <f t="shared" si="694"/>
        <v>16.448999999999998</v>
      </c>
      <c r="B1505" s="265">
        <f t="shared" si="695"/>
        <v>15.04</v>
      </c>
      <c r="C1505" s="265">
        <f t="shared" si="672"/>
        <v>18.024999999999999</v>
      </c>
      <c r="D1505" s="265">
        <f t="shared" si="696"/>
        <v>1503</v>
      </c>
      <c r="E1505" s="373">
        <f t="shared" si="697"/>
        <v>49.379876796714576</v>
      </c>
      <c r="F1505" s="373">
        <f t="shared" si="698"/>
        <v>4.1149897330595486</v>
      </c>
      <c r="G1505" s="373">
        <f t="shared" si="699"/>
        <v>58.379876796714576</v>
      </c>
      <c r="H1505" s="374">
        <f t="shared" si="700"/>
        <v>0.99942630717231085</v>
      </c>
      <c r="I1505" s="374">
        <f t="shared" si="673"/>
        <v>0.98847167285719095</v>
      </c>
      <c r="J1505" s="374">
        <f t="shared" si="674"/>
        <v>0.98907274209267104</v>
      </c>
      <c r="K1505" s="265" cm="1">
        <f t="array" ref="K1505">$G1505^gamma_drug4/($G1505^gamma_drug4+(AGE_50_drug4+9)^gamma_drug4)</f>
        <v>1</v>
      </c>
      <c r="L1505" s="264">
        <f t="shared" si="675"/>
        <v>1503</v>
      </c>
      <c r="M1505" s="264">
        <f t="shared" si="676"/>
        <v>-0.2278</v>
      </c>
      <c r="N1505" s="264">
        <f t="shared" si="677"/>
        <v>16.448999999999998</v>
      </c>
      <c r="O1505" s="264">
        <f t="shared" si="678"/>
        <v>0.13421</v>
      </c>
      <c r="P1505" s="264">
        <f t="shared" si="679"/>
        <v>11.073</v>
      </c>
      <c r="Q1505" s="264">
        <f t="shared" si="680"/>
        <v>12.170999999999999</v>
      </c>
      <c r="R1505" s="264">
        <f t="shared" si="681"/>
        <v>12.872999999999999</v>
      </c>
      <c r="S1505" s="264">
        <f t="shared" si="682"/>
        <v>13.265000000000001</v>
      </c>
      <c r="T1505" s="264">
        <f t="shared" si="683"/>
        <v>13.898</v>
      </c>
      <c r="U1505" s="264">
        <f t="shared" si="684"/>
        <v>14.345499999999999</v>
      </c>
      <c r="V1505" s="264">
        <f t="shared" si="685"/>
        <v>15.04</v>
      </c>
      <c r="W1505" s="264">
        <f t="shared" si="686"/>
        <v>16.448999999999998</v>
      </c>
      <c r="X1505" s="264">
        <f t="shared" si="687"/>
        <v>18.024999999999999</v>
      </c>
      <c r="Y1505" s="264">
        <f t="shared" si="688"/>
        <v>18.948</v>
      </c>
      <c r="Z1505" s="264">
        <f t="shared" si="689"/>
        <v>19.6065</v>
      </c>
      <c r="AA1505" s="264">
        <f t="shared" si="690"/>
        <v>20.636499999999998</v>
      </c>
      <c r="AB1505" s="264">
        <f t="shared" si="691"/>
        <v>21.3415</v>
      </c>
      <c r="AC1505" s="264">
        <f t="shared" si="692"/>
        <v>22.758000000000003</v>
      </c>
      <c r="AD1505" s="264">
        <f t="shared" si="693"/>
        <v>25.471499999999999</v>
      </c>
      <c r="AF1505" s="266">
        <v>1503</v>
      </c>
      <c r="AG1505" s="266">
        <v>-0.1177</v>
      </c>
      <c r="AH1505" s="266">
        <v>16.578099999999999</v>
      </c>
      <c r="AI1505" s="266">
        <v>0.12842000000000001</v>
      </c>
      <c r="AJ1505" s="266">
        <v>11.247999999999999</v>
      </c>
      <c r="AK1505" s="266">
        <v>12.36</v>
      </c>
      <c r="AL1505" s="266">
        <v>13.065</v>
      </c>
      <c r="AM1505" s="266">
        <v>13.456</v>
      </c>
      <c r="AN1505" s="266">
        <v>14.085000000000001</v>
      </c>
      <c r="AO1505" s="266">
        <v>14.526999999999999</v>
      </c>
      <c r="AP1505" s="266">
        <v>15.209</v>
      </c>
      <c r="AQ1505" s="266">
        <v>16.577999999999999</v>
      </c>
      <c r="AR1505" s="266">
        <v>18.085999999999999</v>
      </c>
      <c r="AS1505" s="266">
        <v>18.957999999999998</v>
      </c>
      <c r="AT1505" s="266">
        <v>19.574999999999999</v>
      </c>
      <c r="AU1505" s="266">
        <v>20.532</v>
      </c>
      <c r="AV1505" s="266">
        <v>21.181000000000001</v>
      </c>
      <c r="AW1505" s="266">
        <v>22.471</v>
      </c>
      <c r="AX1505" s="266">
        <v>24.890999999999998</v>
      </c>
      <c r="BA1505" s="372">
        <v>1503</v>
      </c>
      <c r="BB1505" s="372">
        <v>-0.33789999999999998</v>
      </c>
      <c r="BC1505" s="372">
        <v>16.319900000000001</v>
      </c>
      <c r="BD1505" s="372">
        <v>0.14000000000000001</v>
      </c>
      <c r="BE1505" s="372">
        <v>10.898</v>
      </c>
      <c r="BF1505" s="372">
        <v>11.981999999999999</v>
      </c>
      <c r="BG1505" s="372">
        <v>12.680999999999999</v>
      </c>
      <c r="BH1505" s="372">
        <v>13.074</v>
      </c>
      <c r="BI1505" s="372">
        <v>13.711</v>
      </c>
      <c r="BJ1505" s="372">
        <v>14.164</v>
      </c>
      <c r="BK1505" s="372">
        <v>14.871</v>
      </c>
      <c r="BL1505" s="372">
        <v>16.32</v>
      </c>
      <c r="BM1505" s="372">
        <v>17.963999999999999</v>
      </c>
      <c r="BN1505" s="372">
        <v>18.937999999999999</v>
      </c>
      <c r="BO1505" s="372">
        <v>19.638000000000002</v>
      </c>
      <c r="BP1505" s="372">
        <v>20.741</v>
      </c>
      <c r="BQ1505" s="372">
        <v>21.501999999999999</v>
      </c>
      <c r="BR1505" s="372">
        <v>23.045000000000002</v>
      </c>
      <c r="BS1505" s="372">
        <v>26.052</v>
      </c>
    </row>
    <row r="1506" spans="1:71" x14ac:dyDescent="0.2">
      <c r="A1506" s="265">
        <f t="shared" si="694"/>
        <v>16.454999999999998</v>
      </c>
      <c r="B1506" s="265">
        <f t="shared" si="695"/>
        <v>15.045500000000001</v>
      </c>
      <c r="C1506" s="265">
        <f t="shared" si="672"/>
        <v>18.031500000000001</v>
      </c>
      <c r="D1506" s="265">
        <f t="shared" si="696"/>
        <v>1504</v>
      </c>
      <c r="E1506" s="373">
        <f t="shared" si="697"/>
        <v>49.412731006160165</v>
      </c>
      <c r="F1506" s="373">
        <f t="shared" si="698"/>
        <v>4.1177275838466807</v>
      </c>
      <c r="G1506" s="373">
        <f t="shared" si="699"/>
        <v>58.412731006160165</v>
      </c>
      <c r="H1506" s="374">
        <f t="shared" si="700"/>
        <v>0.99942770867653341</v>
      </c>
      <c r="I1506" s="374">
        <f t="shared" si="673"/>
        <v>0.9884910184809983</v>
      </c>
      <c r="J1506" s="374">
        <f t="shared" si="674"/>
        <v>0.98908854029910875</v>
      </c>
      <c r="K1506" s="265" cm="1">
        <f t="array" ref="K1506">$G1506^gamma_drug4/($G1506^gamma_drug4+(AGE_50_drug4+9)^gamma_drug4)</f>
        <v>1</v>
      </c>
      <c r="L1506" s="264">
        <f t="shared" si="675"/>
        <v>1504</v>
      </c>
      <c r="M1506" s="264">
        <f t="shared" si="676"/>
        <v>-0.22790000000000002</v>
      </c>
      <c r="N1506" s="264">
        <f t="shared" si="677"/>
        <v>16.454750000000001</v>
      </c>
      <c r="O1506" s="264">
        <f t="shared" si="678"/>
        <v>0.13423000000000002</v>
      </c>
      <c r="P1506" s="264">
        <f t="shared" si="679"/>
        <v>11.077</v>
      </c>
      <c r="Q1506" s="264">
        <f t="shared" si="680"/>
        <v>12.175000000000001</v>
      </c>
      <c r="R1506" s="264">
        <f t="shared" si="681"/>
        <v>12.877500000000001</v>
      </c>
      <c r="S1506" s="264">
        <f t="shared" si="682"/>
        <v>13.269</v>
      </c>
      <c r="T1506" s="264">
        <f t="shared" si="683"/>
        <v>13.9025</v>
      </c>
      <c r="U1506" s="264">
        <f t="shared" si="684"/>
        <v>14.3505</v>
      </c>
      <c r="V1506" s="264">
        <f t="shared" si="685"/>
        <v>15.045500000000001</v>
      </c>
      <c r="W1506" s="264">
        <f t="shared" si="686"/>
        <v>16.454999999999998</v>
      </c>
      <c r="X1506" s="264">
        <f t="shared" si="687"/>
        <v>18.031500000000001</v>
      </c>
      <c r="Y1506" s="264">
        <f t="shared" si="688"/>
        <v>18.954999999999998</v>
      </c>
      <c r="Z1506" s="264">
        <f t="shared" si="689"/>
        <v>19.614000000000001</v>
      </c>
      <c r="AA1506" s="264">
        <f t="shared" si="690"/>
        <v>20.645</v>
      </c>
      <c r="AB1506" s="264">
        <f t="shared" si="691"/>
        <v>21.35</v>
      </c>
      <c r="AC1506" s="264">
        <f t="shared" si="692"/>
        <v>22.766500000000001</v>
      </c>
      <c r="AD1506" s="264">
        <f t="shared" si="693"/>
        <v>25.482500000000002</v>
      </c>
      <c r="AF1506" s="266">
        <v>1504</v>
      </c>
      <c r="AG1506" s="266">
        <v>-0.1178</v>
      </c>
      <c r="AH1506" s="266">
        <v>16.583600000000001</v>
      </c>
      <c r="AI1506" s="266">
        <v>0.12844</v>
      </c>
      <c r="AJ1506" s="266">
        <v>11.252000000000001</v>
      </c>
      <c r="AK1506" s="266">
        <v>12.364000000000001</v>
      </c>
      <c r="AL1506" s="266">
        <v>13.069000000000001</v>
      </c>
      <c r="AM1506" s="266">
        <v>13.46</v>
      </c>
      <c r="AN1506" s="266">
        <v>14.089</v>
      </c>
      <c r="AO1506" s="266">
        <v>14.532</v>
      </c>
      <c r="AP1506" s="266">
        <v>15.214</v>
      </c>
      <c r="AQ1506" s="266">
        <v>16.584</v>
      </c>
      <c r="AR1506" s="266">
        <v>18.091999999999999</v>
      </c>
      <c r="AS1506" s="266">
        <v>18.965</v>
      </c>
      <c r="AT1506" s="266">
        <v>19.582000000000001</v>
      </c>
      <c r="AU1506" s="266">
        <v>20.54</v>
      </c>
      <c r="AV1506" s="266">
        <v>21.189</v>
      </c>
      <c r="AW1506" s="266">
        <v>22.478999999999999</v>
      </c>
      <c r="AX1506" s="266">
        <v>24.901</v>
      </c>
      <c r="BA1506" s="372">
        <v>1504</v>
      </c>
      <c r="BB1506" s="372">
        <v>-0.33800000000000002</v>
      </c>
      <c r="BC1506" s="372">
        <v>16.325900000000001</v>
      </c>
      <c r="BD1506" s="372">
        <v>0.14002000000000001</v>
      </c>
      <c r="BE1506" s="372">
        <v>10.901999999999999</v>
      </c>
      <c r="BF1506" s="372">
        <v>11.986000000000001</v>
      </c>
      <c r="BG1506" s="372">
        <v>12.686</v>
      </c>
      <c r="BH1506" s="372">
        <v>13.077999999999999</v>
      </c>
      <c r="BI1506" s="372">
        <v>13.715999999999999</v>
      </c>
      <c r="BJ1506" s="372">
        <v>14.169</v>
      </c>
      <c r="BK1506" s="372">
        <v>14.877000000000001</v>
      </c>
      <c r="BL1506" s="372">
        <v>16.326000000000001</v>
      </c>
      <c r="BM1506" s="372">
        <v>17.971</v>
      </c>
      <c r="BN1506" s="372">
        <v>18.945</v>
      </c>
      <c r="BO1506" s="372">
        <v>19.646000000000001</v>
      </c>
      <c r="BP1506" s="372">
        <v>20.75</v>
      </c>
      <c r="BQ1506" s="372">
        <v>21.510999999999999</v>
      </c>
      <c r="BR1506" s="372">
        <v>23.053999999999998</v>
      </c>
      <c r="BS1506" s="372">
        <v>26.064</v>
      </c>
    </row>
    <row r="1507" spans="1:71" x14ac:dyDescent="0.2">
      <c r="A1507" s="265">
        <f t="shared" si="694"/>
        <v>16.4605</v>
      </c>
      <c r="B1507" s="265">
        <f t="shared" si="695"/>
        <v>15.0505</v>
      </c>
      <c r="C1507" s="265">
        <f t="shared" si="672"/>
        <v>18.038</v>
      </c>
      <c r="D1507" s="265">
        <f t="shared" si="696"/>
        <v>1505</v>
      </c>
      <c r="E1507" s="373">
        <f t="shared" si="697"/>
        <v>49.445585215605746</v>
      </c>
      <c r="F1507" s="373">
        <f t="shared" si="698"/>
        <v>4.1204654346338128</v>
      </c>
      <c r="G1507" s="373">
        <f t="shared" si="699"/>
        <v>58.445585215605746</v>
      </c>
      <c r="H1507" s="374">
        <f t="shared" si="700"/>
        <v>0.99942910597373402</v>
      </c>
      <c r="I1507" s="374">
        <f t="shared" si="673"/>
        <v>0.98851032116753734</v>
      </c>
      <c r="J1507" s="374">
        <f t="shared" si="674"/>
        <v>0.98910430705257057</v>
      </c>
      <c r="K1507" s="265" cm="1">
        <f t="array" ref="K1507">$G1507^gamma_drug4/($G1507^gamma_drug4+(AGE_50_drug4+9)^gamma_drug4)</f>
        <v>1</v>
      </c>
      <c r="L1507" s="264">
        <f t="shared" si="675"/>
        <v>1505</v>
      </c>
      <c r="M1507" s="264">
        <f t="shared" si="676"/>
        <v>-0.22795000000000001</v>
      </c>
      <c r="N1507" s="264">
        <f t="shared" si="677"/>
        <v>16.4604</v>
      </c>
      <c r="O1507" s="264">
        <f t="shared" si="678"/>
        <v>0.13425500000000001</v>
      </c>
      <c r="P1507" s="264">
        <f t="shared" si="679"/>
        <v>11.08</v>
      </c>
      <c r="Q1507" s="264">
        <f t="shared" si="680"/>
        <v>12.1785</v>
      </c>
      <c r="R1507" s="264">
        <f t="shared" si="681"/>
        <v>12.881</v>
      </c>
      <c r="S1507" s="264">
        <f t="shared" si="682"/>
        <v>13.2735</v>
      </c>
      <c r="T1507" s="264">
        <f t="shared" si="683"/>
        <v>13.906500000000001</v>
      </c>
      <c r="U1507" s="264">
        <f t="shared" si="684"/>
        <v>14.355</v>
      </c>
      <c r="V1507" s="264">
        <f t="shared" si="685"/>
        <v>15.0505</v>
      </c>
      <c r="W1507" s="264">
        <f t="shared" si="686"/>
        <v>16.4605</v>
      </c>
      <c r="X1507" s="264">
        <f t="shared" si="687"/>
        <v>18.038</v>
      </c>
      <c r="Y1507" s="264">
        <f t="shared" si="688"/>
        <v>18.962</v>
      </c>
      <c r="Z1507" s="264">
        <f t="shared" si="689"/>
        <v>19.621499999999997</v>
      </c>
      <c r="AA1507" s="264">
        <f t="shared" si="690"/>
        <v>20.6525</v>
      </c>
      <c r="AB1507" s="264">
        <f t="shared" si="691"/>
        <v>21.358499999999999</v>
      </c>
      <c r="AC1507" s="264">
        <f t="shared" si="692"/>
        <v>22.776499999999999</v>
      </c>
      <c r="AD1507" s="264">
        <f t="shared" si="693"/>
        <v>25.493500000000001</v>
      </c>
      <c r="AF1507" s="266">
        <v>1505</v>
      </c>
      <c r="AG1507" s="266">
        <v>-0.1179</v>
      </c>
      <c r="AH1507" s="266">
        <v>16.588999999999999</v>
      </c>
      <c r="AI1507" s="266">
        <v>0.12845999999999999</v>
      </c>
      <c r="AJ1507" s="266">
        <v>11.255000000000001</v>
      </c>
      <c r="AK1507" s="266">
        <v>12.367000000000001</v>
      </c>
      <c r="AL1507" s="266">
        <v>13.071999999999999</v>
      </c>
      <c r="AM1507" s="266">
        <v>13.464</v>
      </c>
      <c r="AN1507" s="266">
        <v>14.093</v>
      </c>
      <c r="AO1507" s="266">
        <v>14.536</v>
      </c>
      <c r="AP1507" s="266">
        <v>15.218999999999999</v>
      </c>
      <c r="AQ1507" s="266">
        <v>16.588999999999999</v>
      </c>
      <c r="AR1507" s="266">
        <v>18.099</v>
      </c>
      <c r="AS1507" s="266">
        <v>18.971</v>
      </c>
      <c r="AT1507" s="266">
        <v>19.588999999999999</v>
      </c>
      <c r="AU1507" s="266">
        <v>20.547000000000001</v>
      </c>
      <c r="AV1507" s="266">
        <v>21.196999999999999</v>
      </c>
      <c r="AW1507" s="266">
        <v>22.488</v>
      </c>
      <c r="AX1507" s="266">
        <v>24.911000000000001</v>
      </c>
      <c r="BA1507" s="372">
        <v>1505</v>
      </c>
      <c r="BB1507" s="372">
        <v>-0.33800000000000002</v>
      </c>
      <c r="BC1507" s="372">
        <v>16.331800000000001</v>
      </c>
      <c r="BD1507" s="372">
        <v>0.14005000000000001</v>
      </c>
      <c r="BE1507" s="372">
        <v>10.904999999999999</v>
      </c>
      <c r="BF1507" s="372">
        <v>11.99</v>
      </c>
      <c r="BG1507" s="372">
        <v>12.69</v>
      </c>
      <c r="BH1507" s="372">
        <v>13.083</v>
      </c>
      <c r="BI1507" s="372">
        <v>13.72</v>
      </c>
      <c r="BJ1507" s="372">
        <v>14.173999999999999</v>
      </c>
      <c r="BK1507" s="372">
        <v>14.882</v>
      </c>
      <c r="BL1507" s="372">
        <v>16.332000000000001</v>
      </c>
      <c r="BM1507" s="372">
        <v>17.977</v>
      </c>
      <c r="BN1507" s="372">
        <v>18.952999999999999</v>
      </c>
      <c r="BO1507" s="372">
        <v>19.654</v>
      </c>
      <c r="BP1507" s="372">
        <v>20.757999999999999</v>
      </c>
      <c r="BQ1507" s="372">
        <v>21.52</v>
      </c>
      <c r="BR1507" s="372">
        <v>23.065000000000001</v>
      </c>
      <c r="BS1507" s="372">
        <v>26.076000000000001</v>
      </c>
    </row>
    <row r="1508" spans="1:71" x14ac:dyDescent="0.2">
      <c r="A1508" s="265">
        <f t="shared" si="694"/>
        <v>16.4665</v>
      </c>
      <c r="B1508" s="265">
        <f t="shared" si="695"/>
        <v>15.0555</v>
      </c>
      <c r="C1508" s="265">
        <f t="shared" si="672"/>
        <v>18.044499999999999</v>
      </c>
      <c r="D1508" s="265">
        <f t="shared" si="696"/>
        <v>1506</v>
      </c>
      <c r="E1508" s="373">
        <f t="shared" si="697"/>
        <v>49.478439425051334</v>
      </c>
      <c r="F1508" s="373">
        <f t="shared" si="698"/>
        <v>4.1232032854209448</v>
      </c>
      <c r="G1508" s="373">
        <f t="shared" si="699"/>
        <v>58.478439425051334</v>
      </c>
      <c r="H1508" s="374">
        <f t="shared" si="700"/>
        <v>0.99943049907888604</v>
      </c>
      <c r="I1508" s="374">
        <f t="shared" si="673"/>
        <v>0.98852958103490085</v>
      </c>
      <c r="J1508" s="374">
        <f t="shared" si="674"/>
        <v>0.98912004243257956</v>
      </c>
      <c r="K1508" s="265" cm="1">
        <f t="array" ref="K1508">$G1508^gamma_drug4/($G1508^gamma_drug4+(AGE_50_drug4+9)^gamma_drug4)</f>
        <v>1</v>
      </c>
      <c r="L1508" s="264">
        <f t="shared" si="675"/>
        <v>1506</v>
      </c>
      <c r="M1508" s="264">
        <f t="shared" si="676"/>
        <v>-0.22800000000000001</v>
      </c>
      <c r="N1508" s="264">
        <f t="shared" si="677"/>
        <v>16.466149999999999</v>
      </c>
      <c r="O1508" s="264">
        <f t="shared" si="678"/>
        <v>0.13428000000000001</v>
      </c>
      <c r="P1508" s="264">
        <f t="shared" si="679"/>
        <v>11.082999999999998</v>
      </c>
      <c r="Q1508" s="264">
        <f t="shared" si="680"/>
        <v>12.182</v>
      </c>
      <c r="R1508" s="264">
        <f t="shared" si="681"/>
        <v>12.885000000000002</v>
      </c>
      <c r="S1508" s="264">
        <f t="shared" si="682"/>
        <v>13.2775</v>
      </c>
      <c r="T1508" s="264">
        <f t="shared" si="683"/>
        <v>13.911</v>
      </c>
      <c r="U1508" s="264">
        <f t="shared" si="684"/>
        <v>14.36</v>
      </c>
      <c r="V1508" s="264">
        <f t="shared" si="685"/>
        <v>15.0555</v>
      </c>
      <c r="W1508" s="264">
        <f t="shared" si="686"/>
        <v>16.4665</v>
      </c>
      <c r="X1508" s="264">
        <f t="shared" si="687"/>
        <v>18.044499999999999</v>
      </c>
      <c r="Y1508" s="264">
        <f t="shared" si="688"/>
        <v>18.969000000000001</v>
      </c>
      <c r="Z1508" s="264">
        <f t="shared" si="689"/>
        <v>19.628999999999998</v>
      </c>
      <c r="AA1508" s="264">
        <f t="shared" si="690"/>
        <v>20.661000000000001</v>
      </c>
      <c r="AB1508" s="264">
        <f t="shared" si="691"/>
        <v>21.366999999999997</v>
      </c>
      <c r="AC1508" s="264">
        <f t="shared" si="692"/>
        <v>22.785499999999999</v>
      </c>
      <c r="AD1508" s="264">
        <f t="shared" si="693"/>
        <v>25.504999999999999</v>
      </c>
      <c r="AF1508" s="266">
        <v>1506</v>
      </c>
      <c r="AG1508" s="266">
        <v>-0.11799999999999999</v>
      </c>
      <c r="AH1508" s="266">
        <v>16.5945</v>
      </c>
      <c r="AI1508" s="266">
        <v>0.12848000000000001</v>
      </c>
      <c r="AJ1508" s="266">
        <v>11.257999999999999</v>
      </c>
      <c r="AK1508" s="266">
        <v>12.371</v>
      </c>
      <c r="AL1508" s="266">
        <v>13.076000000000001</v>
      </c>
      <c r="AM1508" s="266">
        <v>13.468</v>
      </c>
      <c r="AN1508" s="266">
        <v>14.097</v>
      </c>
      <c r="AO1508" s="266">
        <v>14.541</v>
      </c>
      <c r="AP1508" s="266">
        <v>15.224</v>
      </c>
      <c r="AQ1508" s="266">
        <v>16.594999999999999</v>
      </c>
      <c r="AR1508" s="266">
        <v>18.105</v>
      </c>
      <c r="AS1508" s="266">
        <v>18.978000000000002</v>
      </c>
      <c r="AT1508" s="266">
        <v>19.596</v>
      </c>
      <c r="AU1508" s="266">
        <v>20.555</v>
      </c>
      <c r="AV1508" s="266">
        <v>21.204999999999998</v>
      </c>
      <c r="AW1508" s="266">
        <v>22.495999999999999</v>
      </c>
      <c r="AX1508" s="266">
        <v>24.920999999999999</v>
      </c>
      <c r="BA1508" s="372">
        <v>1506</v>
      </c>
      <c r="BB1508" s="372">
        <v>-0.33800000000000002</v>
      </c>
      <c r="BC1508" s="372">
        <v>16.337800000000001</v>
      </c>
      <c r="BD1508" s="372">
        <v>0.14008000000000001</v>
      </c>
      <c r="BE1508" s="372">
        <v>10.907999999999999</v>
      </c>
      <c r="BF1508" s="372">
        <v>11.993</v>
      </c>
      <c r="BG1508" s="372">
        <v>12.694000000000001</v>
      </c>
      <c r="BH1508" s="372">
        <v>13.087</v>
      </c>
      <c r="BI1508" s="372">
        <v>13.725</v>
      </c>
      <c r="BJ1508" s="372">
        <v>14.179</v>
      </c>
      <c r="BK1508" s="372">
        <v>14.887</v>
      </c>
      <c r="BL1508" s="372">
        <v>16.338000000000001</v>
      </c>
      <c r="BM1508" s="372">
        <v>17.984000000000002</v>
      </c>
      <c r="BN1508" s="372">
        <v>18.96</v>
      </c>
      <c r="BO1508" s="372">
        <v>19.661999999999999</v>
      </c>
      <c r="BP1508" s="372">
        <v>20.766999999999999</v>
      </c>
      <c r="BQ1508" s="372">
        <v>21.529</v>
      </c>
      <c r="BR1508" s="372">
        <v>23.074999999999999</v>
      </c>
      <c r="BS1508" s="372">
        <v>26.088999999999999</v>
      </c>
    </row>
    <row r="1509" spans="1:71" x14ac:dyDescent="0.2">
      <c r="A1509" s="265">
        <f t="shared" si="694"/>
        <v>16.472000000000001</v>
      </c>
      <c r="B1509" s="265">
        <f t="shared" si="695"/>
        <v>15.059999999999999</v>
      </c>
      <c r="C1509" s="265">
        <f t="shared" si="672"/>
        <v>18.051000000000002</v>
      </c>
      <c r="D1509" s="265">
        <f t="shared" si="696"/>
        <v>1507</v>
      </c>
      <c r="E1509" s="373">
        <f t="shared" si="697"/>
        <v>49.511293634496923</v>
      </c>
      <c r="F1509" s="373">
        <f t="shared" si="698"/>
        <v>4.1259411362080769</v>
      </c>
      <c r="G1509" s="373">
        <f t="shared" si="699"/>
        <v>58.511293634496923</v>
      </c>
      <c r="H1509" s="374">
        <f t="shared" si="700"/>
        <v>0.99943188800690119</v>
      </c>
      <c r="I1509" s="374">
        <f t="shared" si="673"/>
        <v>0.98854879820079489</v>
      </c>
      <c r="J1509" s="374">
        <f t="shared" si="674"/>
        <v>0.98913574651841574</v>
      </c>
      <c r="K1509" s="265" cm="1">
        <f t="array" ref="K1509">$G1509^gamma_drug4/($G1509^gamma_drug4+(AGE_50_drug4+9)^gamma_drug4)</f>
        <v>1</v>
      </c>
      <c r="L1509" s="264">
        <f t="shared" si="675"/>
        <v>1507</v>
      </c>
      <c r="M1509" s="264">
        <f t="shared" si="676"/>
        <v>-0.22815000000000002</v>
      </c>
      <c r="N1509" s="264">
        <f t="shared" si="677"/>
        <v>16.471800000000002</v>
      </c>
      <c r="O1509" s="264">
        <f t="shared" si="678"/>
        <v>0.1343</v>
      </c>
      <c r="P1509" s="264">
        <f t="shared" si="679"/>
        <v>11.085999999999999</v>
      </c>
      <c r="Q1509" s="264">
        <f t="shared" si="680"/>
        <v>12.185500000000001</v>
      </c>
      <c r="R1509" s="264">
        <f t="shared" si="681"/>
        <v>12.888999999999999</v>
      </c>
      <c r="S1509" s="264">
        <f t="shared" si="682"/>
        <v>13.281499999999999</v>
      </c>
      <c r="T1509" s="264">
        <f t="shared" si="683"/>
        <v>13.9155</v>
      </c>
      <c r="U1509" s="264">
        <f t="shared" si="684"/>
        <v>14.3645</v>
      </c>
      <c r="V1509" s="264">
        <f t="shared" si="685"/>
        <v>15.059999999999999</v>
      </c>
      <c r="W1509" s="264">
        <f t="shared" si="686"/>
        <v>16.472000000000001</v>
      </c>
      <c r="X1509" s="264">
        <f t="shared" si="687"/>
        <v>18.051000000000002</v>
      </c>
      <c r="Y1509" s="264">
        <f t="shared" si="688"/>
        <v>18.976500000000001</v>
      </c>
      <c r="Z1509" s="264">
        <f t="shared" si="689"/>
        <v>19.636000000000003</v>
      </c>
      <c r="AA1509" s="264">
        <f t="shared" si="690"/>
        <v>20.668500000000002</v>
      </c>
      <c r="AB1509" s="264">
        <f t="shared" si="691"/>
        <v>21.375500000000002</v>
      </c>
      <c r="AC1509" s="264">
        <f t="shared" si="692"/>
        <v>22.794499999999999</v>
      </c>
      <c r="AD1509" s="264">
        <f t="shared" si="693"/>
        <v>25.515500000000003</v>
      </c>
      <c r="AF1509" s="266">
        <v>1507</v>
      </c>
      <c r="AG1509" s="266">
        <v>-0.1182</v>
      </c>
      <c r="AH1509" s="266">
        <v>16.599900000000002</v>
      </c>
      <c r="AI1509" s="266">
        <v>0.1285</v>
      </c>
      <c r="AJ1509" s="266">
        <v>11.260999999999999</v>
      </c>
      <c r="AK1509" s="266">
        <v>12.374000000000001</v>
      </c>
      <c r="AL1509" s="266">
        <v>13.08</v>
      </c>
      <c r="AM1509" s="266">
        <v>13.472</v>
      </c>
      <c r="AN1509" s="266">
        <v>14.102</v>
      </c>
      <c r="AO1509" s="266">
        <v>14.545</v>
      </c>
      <c r="AP1509" s="266">
        <v>15.228</v>
      </c>
      <c r="AQ1509" s="266">
        <v>16.600000000000001</v>
      </c>
      <c r="AR1509" s="266">
        <v>18.111000000000001</v>
      </c>
      <c r="AS1509" s="266">
        <v>18.984999999999999</v>
      </c>
      <c r="AT1509" s="266">
        <v>19.603000000000002</v>
      </c>
      <c r="AU1509" s="266">
        <v>20.562000000000001</v>
      </c>
      <c r="AV1509" s="266">
        <v>21.213000000000001</v>
      </c>
      <c r="AW1509" s="266">
        <v>22.504999999999999</v>
      </c>
      <c r="AX1509" s="266">
        <v>24.931000000000001</v>
      </c>
      <c r="BA1509" s="372">
        <v>1507</v>
      </c>
      <c r="BB1509" s="372">
        <v>-0.33810000000000001</v>
      </c>
      <c r="BC1509" s="372">
        <v>16.343699999999998</v>
      </c>
      <c r="BD1509" s="372">
        <v>0.1401</v>
      </c>
      <c r="BE1509" s="372">
        <v>10.911</v>
      </c>
      <c r="BF1509" s="372">
        <v>11.997</v>
      </c>
      <c r="BG1509" s="372">
        <v>12.698</v>
      </c>
      <c r="BH1509" s="372">
        <v>13.090999999999999</v>
      </c>
      <c r="BI1509" s="372">
        <v>13.728999999999999</v>
      </c>
      <c r="BJ1509" s="372">
        <v>14.183999999999999</v>
      </c>
      <c r="BK1509" s="372">
        <v>14.891999999999999</v>
      </c>
      <c r="BL1509" s="372">
        <v>16.344000000000001</v>
      </c>
      <c r="BM1509" s="372">
        <v>17.991</v>
      </c>
      <c r="BN1509" s="372">
        <v>18.968</v>
      </c>
      <c r="BO1509" s="372">
        <v>19.669</v>
      </c>
      <c r="BP1509" s="372">
        <v>20.774999999999999</v>
      </c>
      <c r="BQ1509" s="372">
        <v>21.538</v>
      </c>
      <c r="BR1509" s="372">
        <v>23.084</v>
      </c>
      <c r="BS1509" s="372">
        <v>26.1</v>
      </c>
    </row>
    <row r="1510" spans="1:71" x14ac:dyDescent="0.2">
      <c r="A1510" s="265">
        <f t="shared" si="694"/>
        <v>16.477499999999999</v>
      </c>
      <c r="B1510" s="265">
        <f t="shared" si="695"/>
        <v>15.065000000000001</v>
      </c>
      <c r="C1510" s="265">
        <f t="shared" si="672"/>
        <v>18.057500000000001</v>
      </c>
      <c r="D1510" s="265">
        <f t="shared" si="696"/>
        <v>1508</v>
      </c>
      <c r="E1510" s="373">
        <f t="shared" si="697"/>
        <v>49.544147843942504</v>
      </c>
      <c r="F1510" s="373">
        <f t="shared" si="698"/>
        <v>4.128678986995209</v>
      </c>
      <c r="G1510" s="373">
        <f t="shared" si="699"/>
        <v>58.544147843942504</v>
      </c>
      <c r="H1510" s="374">
        <f t="shared" si="700"/>
        <v>0.99943327277262994</v>
      </c>
      <c r="I1510" s="374">
        <f t="shared" si="673"/>
        <v>0.98856797278254172</v>
      </c>
      <c r="J1510" s="374">
        <f t="shared" si="674"/>
        <v>0.9891514193891171</v>
      </c>
      <c r="K1510" s="265" cm="1">
        <f t="array" ref="K1510">$G1510^gamma_drug4/($G1510^gamma_drug4+(AGE_50_drug4+9)^gamma_drug4)</f>
        <v>1</v>
      </c>
      <c r="L1510" s="264">
        <f t="shared" si="675"/>
        <v>1508</v>
      </c>
      <c r="M1510" s="264">
        <f t="shared" si="676"/>
        <v>-0.22820000000000001</v>
      </c>
      <c r="N1510" s="264">
        <f t="shared" si="677"/>
        <v>16.477550000000001</v>
      </c>
      <c r="O1510" s="264">
        <f t="shared" si="678"/>
        <v>0.134325</v>
      </c>
      <c r="P1510" s="264">
        <f t="shared" si="679"/>
        <v>11.088999999999999</v>
      </c>
      <c r="Q1510" s="264">
        <f t="shared" si="680"/>
        <v>12.189499999999999</v>
      </c>
      <c r="R1510" s="264">
        <f t="shared" si="681"/>
        <v>12.893000000000001</v>
      </c>
      <c r="S1510" s="264">
        <f t="shared" si="682"/>
        <v>13.285500000000001</v>
      </c>
      <c r="T1510" s="264">
        <f t="shared" si="683"/>
        <v>13.92</v>
      </c>
      <c r="U1510" s="264">
        <f t="shared" si="684"/>
        <v>14.369</v>
      </c>
      <c r="V1510" s="264">
        <f t="shared" si="685"/>
        <v>15.065000000000001</v>
      </c>
      <c r="W1510" s="264">
        <f t="shared" si="686"/>
        <v>16.477499999999999</v>
      </c>
      <c r="X1510" s="264">
        <f t="shared" si="687"/>
        <v>18.057500000000001</v>
      </c>
      <c r="Y1510" s="264">
        <f t="shared" si="688"/>
        <v>18.983000000000001</v>
      </c>
      <c r="Z1510" s="264">
        <f t="shared" si="689"/>
        <v>19.643999999999998</v>
      </c>
      <c r="AA1510" s="264">
        <f t="shared" si="690"/>
        <v>20.677</v>
      </c>
      <c r="AB1510" s="264">
        <f t="shared" si="691"/>
        <v>21.384</v>
      </c>
      <c r="AC1510" s="264">
        <f t="shared" si="692"/>
        <v>22.804499999999997</v>
      </c>
      <c r="AD1510" s="264">
        <f t="shared" si="693"/>
        <v>25.527000000000001</v>
      </c>
      <c r="AF1510" s="266">
        <v>1508</v>
      </c>
      <c r="AG1510" s="266">
        <v>-0.1183</v>
      </c>
      <c r="AH1510" s="266">
        <v>16.605399999999999</v>
      </c>
      <c r="AI1510" s="266">
        <v>0.12852</v>
      </c>
      <c r="AJ1510" s="266">
        <v>11.263999999999999</v>
      </c>
      <c r="AK1510" s="266">
        <v>12.378</v>
      </c>
      <c r="AL1510" s="266">
        <v>13.084</v>
      </c>
      <c r="AM1510" s="266">
        <v>13.476000000000001</v>
      </c>
      <c r="AN1510" s="266">
        <v>14.106</v>
      </c>
      <c r="AO1510" s="266">
        <v>14.55</v>
      </c>
      <c r="AP1510" s="266">
        <v>15.233000000000001</v>
      </c>
      <c r="AQ1510" s="266">
        <v>16.605</v>
      </c>
      <c r="AR1510" s="266">
        <v>18.117000000000001</v>
      </c>
      <c r="AS1510" s="266">
        <v>18.991</v>
      </c>
      <c r="AT1510" s="266">
        <v>19.61</v>
      </c>
      <c r="AU1510" s="266">
        <v>20.57</v>
      </c>
      <c r="AV1510" s="266">
        <v>21.221</v>
      </c>
      <c r="AW1510" s="266">
        <v>22.513999999999999</v>
      </c>
      <c r="AX1510" s="266">
        <v>24.940999999999999</v>
      </c>
      <c r="BA1510" s="372">
        <v>1508</v>
      </c>
      <c r="BB1510" s="372">
        <v>-0.33810000000000001</v>
      </c>
      <c r="BC1510" s="372">
        <v>16.349699999999999</v>
      </c>
      <c r="BD1510" s="372">
        <v>0.14013</v>
      </c>
      <c r="BE1510" s="372">
        <v>10.914</v>
      </c>
      <c r="BF1510" s="372">
        <v>12.000999999999999</v>
      </c>
      <c r="BG1510" s="372">
        <v>12.702</v>
      </c>
      <c r="BH1510" s="372">
        <v>13.095000000000001</v>
      </c>
      <c r="BI1510" s="372">
        <v>13.734</v>
      </c>
      <c r="BJ1510" s="372">
        <v>14.188000000000001</v>
      </c>
      <c r="BK1510" s="372">
        <v>14.897</v>
      </c>
      <c r="BL1510" s="372">
        <v>16.350000000000001</v>
      </c>
      <c r="BM1510" s="372">
        <v>17.998000000000001</v>
      </c>
      <c r="BN1510" s="372">
        <v>18.975000000000001</v>
      </c>
      <c r="BO1510" s="372">
        <v>19.678000000000001</v>
      </c>
      <c r="BP1510" s="372">
        <v>20.783999999999999</v>
      </c>
      <c r="BQ1510" s="372">
        <v>21.547000000000001</v>
      </c>
      <c r="BR1510" s="372">
        <v>23.094999999999999</v>
      </c>
      <c r="BS1510" s="372">
        <v>26.113</v>
      </c>
    </row>
    <row r="1511" spans="1:71" x14ac:dyDescent="0.2">
      <c r="A1511" s="265">
        <f t="shared" si="694"/>
        <v>16.483499999999999</v>
      </c>
      <c r="B1511" s="265">
        <f t="shared" si="695"/>
        <v>15.07</v>
      </c>
      <c r="C1511" s="265">
        <f t="shared" si="672"/>
        <v>18.064</v>
      </c>
      <c r="D1511" s="265">
        <f t="shared" si="696"/>
        <v>1509</v>
      </c>
      <c r="E1511" s="373">
        <f t="shared" si="697"/>
        <v>49.577002053388092</v>
      </c>
      <c r="F1511" s="373">
        <f t="shared" si="698"/>
        <v>4.131416837782341</v>
      </c>
      <c r="G1511" s="373">
        <f t="shared" si="699"/>
        <v>58.577002053388092</v>
      </c>
      <c r="H1511" s="374">
        <f t="shared" si="700"/>
        <v>0.99943465339086157</v>
      </c>
      <c r="I1511" s="374">
        <f t="shared" si="673"/>
        <v>0.98858710489708002</v>
      </c>
      <c r="J1511" s="374">
        <f t="shared" si="674"/>
        <v>0.98916706112348018</v>
      </c>
      <c r="K1511" s="265" cm="1">
        <f t="array" ref="K1511">$G1511^gamma_drug4/($G1511^gamma_drug4+(AGE_50_drug4+9)^gamma_drug4)</f>
        <v>1</v>
      </c>
      <c r="L1511" s="264">
        <f t="shared" si="675"/>
        <v>1509</v>
      </c>
      <c r="M1511" s="264">
        <f t="shared" si="676"/>
        <v>-0.2283</v>
      </c>
      <c r="N1511" s="264">
        <f t="shared" si="677"/>
        <v>16.483249999999998</v>
      </c>
      <c r="O1511" s="264">
        <f t="shared" si="678"/>
        <v>0.13435</v>
      </c>
      <c r="P1511" s="264">
        <f t="shared" si="679"/>
        <v>11.092499999999999</v>
      </c>
      <c r="Q1511" s="264">
        <f t="shared" si="680"/>
        <v>12.192499999999999</v>
      </c>
      <c r="R1511" s="264">
        <f t="shared" si="681"/>
        <v>12.896999999999998</v>
      </c>
      <c r="S1511" s="264">
        <f t="shared" si="682"/>
        <v>13.2895</v>
      </c>
      <c r="T1511" s="264">
        <f t="shared" si="683"/>
        <v>13.923999999999999</v>
      </c>
      <c r="U1511" s="264">
        <f t="shared" si="684"/>
        <v>14.3735</v>
      </c>
      <c r="V1511" s="264">
        <f t="shared" si="685"/>
        <v>15.07</v>
      </c>
      <c r="W1511" s="264">
        <f t="shared" si="686"/>
        <v>16.483499999999999</v>
      </c>
      <c r="X1511" s="264">
        <f t="shared" si="687"/>
        <v>18.064</v>
      </c>
      <c r="Y1511" s="264">
        <f t="shared" si="688"/>
        <v>18.990500000000001</v>
      </c>
      <c r="Z1511" s="264">
        <f t="shared" si="689"/>
        <v>19.651</v>
      </c>
      <c r="AA1511" s="264">
        <f t="shared" si="690"/>
        <v>20.685000000000002</v>
      </c>
      <c r="AB1511" s="264">
        <f t="shared" si="691"/>
        <v>21.392499999999998</v>
      </c>
      <c r="AC1511" s="264">
        <f t="shared" si="692"/>
        <v>22.813499999999998</v>
      </c>
      <c r="AD1511" s="264">
        <f t="shared" si="693"/>
        <v>25.538</v>
      </c>
      <c r="AF1511" s="266">
        <v>1509</v>
      </c>
      <c r="AG1511" s="266">
        <v>-0.11840000000000001</v>
      </c>
      <c r="AH1511" s="266">
        <v>16.610900000000001</v>
      </c>
      <c r="AI1511" s="266">
        <v>0.12853999999999999</v>
      </c>
      <c r="AJ1511" s="266">
        <v>11.266999999999999</v>
      </c>
      <c r="AK1511" s="266">
        <v>12.381</v>
      </c>
      <c r="AL1511" s="266">
        <v>13.087999999999999</v>
      </c>
      <c r="AM1511" s="266">
        <v>13.48</v>
      </c>
      <c r="AN1511" s="266">
        <v>14.11</v>
      </c>
      <c r="AO1511" s="266">
        <v>14.554</v>
      </c>
      <c r="AP1511" s="266">
        <v>15.238</v>
      </c>
      <c r="AQ1511" s="266">
        <v>16.611000000000001</v>
      </c>
      <c r="AR1511" s="266">
        <v>18.123000000000001</v>
      </c>
      <c r="AS1511" s="266">
        <v>18.998000000000001</v>
      </c>
      <c r="AT1511" s="266">
        <v>19.617000000000001</v>
      </c>
      <c r="AU1511" s="266">
        <v>20.577000000000002</v>
      </c>
      <c r="AV1511" s="266">
        <v>21.228000000000002</v>
      </c>
      <c r="AW1511" s="266">
        <v>22.521999999999998</v>
      </c>
      <c r="AX1511" s="266">
        <v>24.951000000000001</v>
      </c>
      <c r="BA1511" s="372">
        <v>1509</v>
      </c>
      <c r="BB1511" s="372">
        <v>-0.3382</v>
      </c>
      <c r="BC1511" s="372">
        <v>16.355599999999999</v>
      </c>
      <c r="BD1511" s="372">
        <v>0.14016000000000001</v>
      </c>
      <c r="BE1511" s="372">
        <v>10.917999999999999</v>
      </c>
      <c r="BF1511" s="372">
        <v>12.004</v>
      </c>
      <c r="BG1511" s="372">
        <v>12.706</v>
      </c>
      <c r="BH1511" s="372">
        <v>13.099</v>
      </c>
      <c r="BI1511" s="372">
        <v>13.738</v>
      </c>
      <c r="BJ1511" s="372">
        <v>14.193</v>
      </c>
      <c r="BK1511" s="372">
        <v>14.901999999999999</v>
      </c>
      <c r="BL1511" s="372">
        <v>16.356000000000002</v>
      </c>
      <c r="BM1511" s="372">
        <v>18.004999999999999</v>
      </c>
      <c r="BN1511" s="372">
        <v>18.983000000000001</v>
      </c>
      <c r="BO1511" s="372">
        <v>19.684999999999999</v>
      </c>
      <c r="BP1511" s="372">
        <v>20.792999999999999</v>
      </c>
      <c r="BQ1511" s="372">
        <v>21.556999999999999</v>
      </c>
      <c r="BR1511" s="372">
        <v>23.105</v>
      </c>
      <c r="BS1511" s="372">
        <v>26.125</v>
      </c>
    </row>
    <row r="1512" spans="1:71" x14ac:dyDescent="0.2">
      <c r="A1512" s="265">
        <f t="shared" si="694"/>
        <v>16.488999999999997</v>
      </c>
      <c r="B1512" s="265">
        <f t="shared" si="695"/>
        <v>15.074999999999999</v>
      </c>
      <c r="C1512" s="265">
        <f t="shared" si="672"/>
        <v>18.070999999999998</v>
      </c>
      <c r="D1512" s="265">
        <f t="shared" si="696"/>
        <v>1510</v>
      </c>
      <c r="E1512" s="373">
        <f t="shared" si="697"/>
        <v>49.609856262833674</v>
      </c>
      <c r="F1512" s="373">
        <f t="shared" si="698"/>
        <v>4.1341546885694731</v>
      </c>
      <c r="G1512" s="373">
        <f t="shared" si="699"/>
        <v>58.609856262833674</v>
      </c>
      <c r="H1512" s="374">
        <f t="shared" si="700"/>
        <v>0.99943602987632474</v>
      </c>
      <c r="I1512" s="374">
        <f t="shared" si="673"/>
        <v>0.98860619466096711</v>
      </c>
      <c r="J1512" s="374">
        <f t="shared" si="674"/>
        <v>0.98918267180006081</v>
      </c>
      <c r="K1512" s="265" cm="1">
        <f t="array" ref="K1512">$G1512^gamma_drug4/($G1512^gamma_drug4+(AGE_50_drug4+9)^gamma_drug4)</f>
        <v>1</v>
      </c>
      <c r="L1512" s="264">
        <f t="shared" si="675"/>
        <v>1510</v>
      </c>
      <c r="M1512" s="264">
        <f t="shared" si="676"/>
        <v>-0.22835</v>
      </c>
      <c r="N1512" s="264">
        <f t="shared" si="677"/>
        <v>16.488949999999999</v>
      </c>
      <c r="O1512" s="264">
        <f t="shared" si="678"/>
        <v>0.13437500000000002</v>
      </c>
      <c r="P1512" s="264">
        <f t="shared" si="679"/>
        <v>11.095499999999999</v>
      </c>
      <c r="Q1512" s="264">
        <f t="shared" si="680"/>
        <v>12.1965</v>
      </c>
      <c r="R1512" s="264">
        <f t="shared" si="681"/>
        <v>12.901</v>
      </c>
      <c r="S1512" s="264">
        <f t="shared" si="682"/>
        <v>13.294</v>
      </c>
      <c r="T1512" s="264">
        <f t="shared" si="683"/>
        <v>13.929</v>
      </c>
      <c r="U1512" s="264">
        <f t="shared" si="684"/>
        <v>14.378499999999999</v>
      </c>
      <c r="V1512" s="264">
        <f t="shared" si="685"/>
        <v>15.074999999999999</v>
      </c>
      <c r="W1512" s="264">
        <f t="shared" si="686"/>
        <v>16.488999999999997</v>
      </c>
      <c r="X1512" s="264">
        <f t="shared" si="687"/>
        <v>18.070999999999998</v>
      </c>
      <c r="Y1512" s="264">
        <f t="shared" si="688"/>
        <v>18.997499999999999</v>
      </c>
      <c r="Z1512" s="264">
        <f t="shared" si="689"/>
        <v>19.6585</v>
      </c>
      <c r="AA1512" s="264">
        <f t="shared" si="690"/>
        <v>20.692999999999998</v>
      </c>
      <c r="AB1512" s="264">
        <f t="shared" si="691"/>
        <v>21.401</v>
      </c>
      <c r="AC1512" s="264">
        <f t="shared" si="692"/>
        <v>22.823</v>
      </c>
      <c r="AD1512" s="264">
        <f t="shared" si="693"/>
        <v>25.549500000000002</v>
      </c>
      <c r="AF1512" s="266">
        <v>1510</v>
      </c>
      <c r="AG1512" s="266">
        <v>-0.11849999999999999</v>
      </c>
      <c r="AH1512" s="266">
        <v>16.616299999999999</v>
      </c>
      <c r="AI1512" s="266">
        <v>0.12856000000000001</v>
      </c>
      <c r="AJ1512" s="266">
        <v>11.27</v>
      </c>
      <c r="AK1512" s="266">
        <v>12.385</v>
      </c>
      <c r="AL1512" s="266">
        <v>13.092000000000001</v>
      </c>
      <c r="AM1512" s="266">
        <v>13.484</v>
      </c>
      <c r="AN1512" s="266">
        <v>14.115</v>
      </c>
      <c r="AO1512" s="266">
        <v>14.558999999999999</v>
      </c>
      <c r="AP1512" s="266">
        <v>15.243</v>
      </c>
      <c r="AQ1512" s="266">
        <v>16.616</v>
      </c>
      <c r="AR1512" s="266">
        <v>18.13</v>
      </c>
      <c r="AS1512" s="266">
        <v>19.004999999999999</v>
      </c>
      <c r="AT1512" s="266">
        <v>19.623999999999999</v>
      </c>
      <c r="AU1512" s="266">
        <v>20.585000000000001</v>
      </c>
      <c r="AV1512" s="266">
        <v>21.236000000000001</v>
      </c>
      <c r="AW1512" s="266">
        <v>22.530999999999999</v>
      </c>
      <c r="AX1512" s="266">
        <v>24.960999999999999</v>
      </c>
      <c r="BA1512" s="372">
        <v>1510</v>
      </c>
      <c r="BB1512" s="372">
        <v>-0.3382</v>
      </c>
      <c r="BC1512" s="372">
        <v>16.361599999999999</v>
      </c>
      <c r="BD1512" s="372">
        <v>0.14019000000000001</v>
      </c>
      <c r="BE1512" s="372">
        <v>10.920999999999999</v>
      </c>
      <c r="BF1512" s="372">
        <v>12.007999999999999</v>
      </c>
      <c r="BG1512" s="372">
        <v>12.71</v>
      </c>
      <c r="BH1512" s="372">
        <v>13.103999999999999</v>
      </c>
      <c r="BI1512" s="372">
        <v>13.743</v>
      </c>
      <c r="BJ1512" s="372">
        <v>14.198</v>
      </c>
      <c r="BK1512" s="372">
        <v>14.907</v>
      </c>
      <c r="BL1512" s="372">
        <v>16.361999999999998</v>
      </c>
      <c r="BM1512" s="372">
        <v>18.012</v>
      </c>
      <c r="BN1512" s="372">
        <v>18.989999999999998</v>
      </c>
      <c r="BO1512" s="372">
        <v>19.693000000000001</v>
      </c>
      <c r="BP1512" s="372">
        <v>20.800999999999998</v>
      </c>
      <c r="BQ1512" s="372">
        <v>21.565999999999999</v>
      </c>
      <c r="BR1512" s="372">
        <v>23.114999999999998</v>
      </c>
      <c r="BS1512" s="372">
        <v>26.138000000000002</v>
      </c>
    </row>
    <row r="1513" spans="1:71" x14ac:dyDescent="0.2">
      <c r="A1513" s="265">
        <f t="shared" si="694"/>
        <v>16.494999999999997</v>
      </c>
      <c r="B1513" s="265">
        <f t="shared" si="695"/>
        <v>15.080500000000001</v>
      </c>
      <c r="C1513" s="265">
        <f t="shared" si="672"/>
        <v>18.077500000000001</v>
      </c>
      <c r="D1513" s="265">
        <f t="shared" si="696"/>
        <v>1511</v>
      </c>
      <c r="E1513" s="373">
        <f t="shared" si="697"/>
        <v>49.642710472279262</v>
      </c>
      <c r="F1513" s="373">
        <f t="shared" si="698"/>
        <v>4.1368925393566052</v>
      </c>
      <c r="G1513" s="373">
        <f t="shared" si="699"/>
        <v>58.642710472279262</v>
      </c>
      <c r="H1513" s="374">
        <f t="shared" si="700"/>
        <v>0.9994374022436876</v>
      </c>
      <c r="I1513" s="374">
        <f t="shared" si="673"/>
        <v>0.98862524219038017</v>
      </c>
      <c r="J1513" s="374">
        <f t="shared" si="674"/>
        <v>0.98919825149717555</v>
      </c>
      <c r="K1513" s="265" cm="1">
        <f t="array" ref="K1513">$G1513^gamma_drug4/($G1513^gamma_drug4+(AGE_50_drug4+9)^gamma_drug4)</f>
        <v>1</v>
      </c>
      <c r="L1513" s="264">
        <f t="shared" si="675"/>
        <v>1511</v>
      </c>
      <c r="M1513" s="264">
        <f t="shared" si="676"/>
        <v>-0.22844999999999999</v>
      </c>
      <c r="N1513" s="264">
        <f t="shared" si="677"/>
        <v>16.49465</v>
      </c>
      <c r="O1513" s="264">
        <f t="shared" si="678"/>
        <v>0.13439499999999999</v>
      </c>
      <c r="P1513" s="264">
        <f t="shared" si="679"/>
        <v>11.0985</v>
      </c>
      <c r="Q1513" s="264">
        <f t="shared" si="680"/>
        <v>12.2005</v>
      </c>
      <c r="R1513" s="264">
        <f t="shared" si="681"/>
        <v>12.905000000000001</v>
      </c>
      <c r="S1513" s="264">
        <f t="shared" si="682"/>
        <v>13.298</v>
      </c>
      <c r="T1513" s="264">
        <f t="shared" si="683"/>
        <v>13.933499999999999</v>
      </c>
      <c r="U1513" s="264">
        <f t="shared" si="684"/>
        <v>14.382999999999999</v>
      </c>
      <c r="V1513" s="264">
        <f t="shared" si="685"/>
        <v>15.080500000000001</v>
      </c>
      <c r="W1513" s="264">
        <f t="shared" si="686"/>
        <v>16.494999999999997</v>
      </c>
      <c r="X1513" s="264">
        <f t="shared" si="687"/>
        <v>18.077500000000001</v>
      </c>
      <c r="Y1513" s="264">
        <f t="shared" si="688"/>
        <v>19.0045</v>
      </c>
      <c r="Z1513" s="264">
        <f t="shared" si="689"/>
        <v>19.666</v>
      </c>
      <c r="AA1513" s="264">
        <f t="shared" si="690"/>
        <v>20.701000000000001</v>
      </c>
      <c r="AB1513" s="264">
        <f t="shared" si="691"/>
        <v>21.409500000000001</v>
      </c>
      <c r="AC1513" s="264">
        <f t="shared" si="692"/>
        <v>22.8325</v>
      </c>
      <c r="AD1513" s="264">
        <f t="shared" si="693"/>
        <v>25.560000000000002</v>
      </c>
      <c r="AF1513" s="266">
        <v>1511</v>
      </c>
      <c r="AG1513" s="266">
        <v>-0.1186</v>
      </c>
      <c r="AH1513" s="266">
        <v>16.6218</v>
      </c>
      <c r="AI1513" s="266">
        <v>0.12858</v>
      </c>
      <c r="AJ1513" s="266">
        <v>11.273</v>
      </c>
      <c r="AK1513" s="266">
        <v>12.388999999999999</v>
      </c>
      <c r="AL1513" s="266">
        <v>13.096</v>
      </c>
      <c r="AM1513" s="266">
        <v>13.488</v>
      </c>
      <c r="AN1513" s="266">
        <v>14.119</v>
      </c>
      <c r="AO1513" s="266">
        <v>14.563000000000001</v>
      </c>
      <c r="AP1513" s="266">
        <v>15.247999999999999</v>
      </c>
      <c r="AQ1513" s="266">
        <v>16.622</v>
      </c>
      <c r="AR1513" s="266">
        <v>18.135999999999999</v>
      </c>
      <c r="AS1513" s="266">
        <v>19.010999999999999</v>
      </c>
      <c r="AT1513" s="266">
        <v>19.631</v>
      </c>
      <c r="AU1513" s="266">
        <v>20.591999999999999</v>
      </c>
      <c r="AV1513" s="266">
        <v>21.244</v>
      </c>
      <c r="AW1513" s="266">
        <v>22.54</v>
      </c>
      <c r="AX1513" s="266">
        <v>24.971</v>
      </c>
      <c r="BA1513" s="372">
        <v>1511</v>
      </c>
      <c r="BB1513" s="372">
        <v>-0.33829999999999999</v>
      </c>
      <c r="BC1513" s="372">
        <v>16.3675</v>
      </c>
      <c r="BD1513" s="372">
        <v>0.14021</v>
      </c>
      <c r="BE1513" s="372">
        <v>10.923999999999999</v>
      </c>
      <c r="BF1513" s="372">
        <v>12.012</v>
      </c>
      <c r="BG1513" s="372">
        <v>12.714</v>
      </c>
      <c r="BH1513" s="372">
        <v>13.108000000000001</v>
      </c>
      <c r="BI1513" s="372">
        <v>13.747999999999999</v>
      </c>
      <c r="BJ1513" s="372">
        <v>14.202999999999999</v>
      </c>
      <c r="BK1513" s="372">
        <v>14.913</v>
      </c>
      <c r="BL1513" s="372">
        <v>16.367999999999999</v>
      </c>
      <c r="BM1513" s="372">
        <v>18.018999999999998</v>
      </c>
      <c r="BN1513" s="372">
        <v>18.998000000000001</v>
      </c>
      <c r="BO1513" s="372">
        <v>19.701000000000001</v>
      </c>
      <c r="BP1513" s="372">
        <v>20.81</v>
      </c>
      <c r="BQ1513" s="372">
        <v>21.574999999999999</v>
      </c>
      <c r="BR1513" s="372">
        <v>23.125</v>
      </c>
      <c r="BS1513" s="372">
        <v>26.149000000000001</v>
      </c>
    </row>
    <row r="1514" spans="1:71" x14ac:dyDescent="0.2">
      <c r="A1514" s="265">
        <f t="shared" si="694"/>
        <v>16.500499999999999</v>
      </c>
      <c r="B1514" s="265">
        <f t="shared" si="695"/>
        <v>15.0855</v>
      </c>
      <c r="C1514" s="265">
        <f t="shared" si="672"/>
        <v>18.084</v>
      </c>
      <c r="D1514" s="265">
        <f t="shared" si="696"/>
        <v>1512</v>
      </c>
      <c r="E1514" s="373">
        <f t="shared" si="697"/>
        <v>49.675564681724843</v>
      </c>
      <c r="F1514" s="373">
        <f t="shared" si="698"/>
        <v>4.1396303901437372</v>
      </c>
      <c r="G1514" s="373">
        <f t="shared" si="699"/>
        <v>58.675564681724843</v>
      </c>
      <c r="H1514" s="374">
        <f t="shared" si="700"/>
        <v>0.99943877050755814</v>
      </c>
      <c r="I1514" s="374">
        <f t="shared" si="673"/>
        <v>0.98864424760111735</v>
      </c>
      <c r="J1514" s="374">
        <f t="shared" si="674"/>
        <v>0.98921380029290196</v>
      </c>
      <c r="K1514" s="265" cm="1">
        <f t="array" ref="K1514">$G1514^gamma_drug4/($G1514^gamma_drug4+(AGE_50_drug4+9)^gamma_drug4)</f>
        <v>1</v>
      </c>
      <c r="L1514" s="264">
        <f t="shared" si="675"/>
        <v>1512</v>
      </c>
      <c r="M1514" s="264">
        <f t="shared" si="676"/>
        <v>-0.22849999999999998</v>
      </c>
      <c r="N1514" s="264">
        <f t="shared" si="677"/>
        <v>16.500349999999997</v>
      </c>
      <c r="O1514" s="264">
        <f t="shared" si="678"/>
        <v>0.13441999999999998</v>
      </c>
      <c r="P1514" s="264">
        <f t="shared" si="679"/>
        <v>11.102</v>
      </c>
      <c r="Q1514" s="264">
        <f t="shared" si="680"/>
        <v>12.2035</v>
      </c>
      <c r="R1514" s="264">
        <f t="shared" si="681"/>
        <v>12.908999999999999</v>
      </c>
      <c r="S1514" s="264">
        <f t="shared" si="682"/>
        <v>13.302</v>
      </c>
      <c r="T1514" s="264">
        <f t="shared" si="683"/>
        <v>13.9375</v>
      </c>
      <c r="U1514" s="264">
        <f t="shared" si="684"/>
        <v>14.388</v>
      </c>
      <c r="V1514" s="264">
        <f t="shared" si="685"/>
        <v>15.0855</v>
      </c>
      <c r="W1514" s="264">
        <f t="shared" si="686"/>
        <v>16.500499999999999</v>
      </c>
      <c r="X1514" s="264">
        <f t="shared" si="687"/>
        <v>18.084</v>
      </c>
      <c r="Y1514" s="264">
        <f t="shared" si="688"/>
        <v>19.011499999999998</v>
      </c>
      <c r="Z1514" s="264">
        <f t="shared" si="689"/>
        <v>19.673500000000001</v>
      </c>
      <c r="AA1514" s="264">
        <f t="shared" si="690"/>
        <v>20.709000000000003</v>
      </c>
      <c r="AB1514" s="264">
        <f t="shared" si="691"/>
        <v>21.417999999999999</v>
      </c>
      <c r="AC1514" s="264">
        <f t="shared" si="692"/>
        <v>22.8415</v>
      </c>
      <c r="AD1514" s="264">
        <f t="shared" si="693"/>
        <v>25.5715</v>
      </c>
      <c r="AF1514" s="266">
        <v>1512</v>
      </c>
      <c r="AG1514" s="266">
        <v>-0.1187</v>
      </c>
      <c r="AH1514" s="266">
        <v>16.627199999999998</v>
      </c>
      <c r="AI1514" s="266">
        <v>0.12859999999999999</v>
      </c>
      <c r="AJ1514" s="266">
        <v>11.276999999999999</v>
      </c>
      <c r="AK1514" s="266">
        <v>12.391999999999999</v>
      </c>
      <c r="AL1514" s="266">
        <v>13.1</v>
      </c>
      <c r="AM1514" s="266">
        <v>13.492000000000001</v>
      </c>
      <c r="AN1514" s="266">
        <v>14.122999999999999</v>
      </c>
      <c r="AO1514" s="266">
        <v>14.568</v>
      </c>
      <c r="AP1514" s="266">
        <v>15.253</v>
      </c>
      <c r="AQ1514" s="266">
        <v>16.626999999999999</v>
      </c>
      <c r="AR1514" s="266">
        <v>18.141999999999999</v>
      </c>
      <c r="AS1514" s="266">
        <v>19.018000000000001</v>
      </c>
      <c r="AT1514" s="266">
        <v>19.638000000000002</v>
      </c>
      <c r="AU1514" s="266">
        <v>20.6</v>
      </c>
      <c r="AV1514" s="266">
        <v>21.251999999999999</v>
      </c>
      <c r="AW1514" s="266">
        <v>22.547999999999998</v>
      </c>
      <c r="AX1514" s="266">
        <v>24.981000000000002</v>
      </c>
      <c r="BA1514" s="372">
        <v>1512</v>
      </c>
      <c r="BB1514" s="372">
        <v>-0.33829999999999999</v>
      </c>
      <c r="BC1514" s="372">
        <v>16.3735</v>
      </c>
      <c r="BD1514" s="372">
        <v>0.14024</v>
      </c>
      <c r="BE1514" s="372">
        <v>10.927</v>
      </c>
      <c r="BF1514" s="372">
        <v>12.015000000000001</v>
      </c>
      <c r="BG1514" s="372">
        <v>12.718</v>
      </c>
      <c r="BH1514" s="372">
        <v>13.112</v>
      </c>
      <c r="BI1514" s="372">
        <v>13.752000000000001</v>
      </c>
      <c r="BJ1514" s="372">
        <v>14.208</v>
      </c>
      <c r="BK1514" s="372">
        <v>14.917999999999999</v>
      </c>
      <c r="BL1514" s="372">
        <v>16.373999999999999</v>
      </c>
      <c r="BM1514" s="372">
        <v>18.026</v>
      </c>
      <c r="BN1514" s="372">
        <v>19.004999999999999</v>
      </c>
      <c r="BO1514" s="372">
        <v>19.709</v>
      </c>
      <c r="BP1514" s="372">
        <v>20.818000000000001</v>
      </c>
      <c r="BQ1514" s="372">
        <v>21.584</v>
      </c>
      <c r="BR1514" s="372">
        <v>23.135000000000002</v>
      </c>
      <c r="BS1514" s="372">
        <v>26.161999999999999</v>
      </c>
    </row>
    <row r="1515" spans="1:71" x14ac:dyDescent="0.2">
      <c r="A1515" s="265">
        <f t="shared" si="694"/>
        <v>16.506</v>
      </c>
      <c r="B1515" s="265">
        <f t="shared" si="695"/>
        <v>15.09</v>
      </c>
      <c r="C1515" s="265">
        <f t="shared" si="672"/>
        <v>18.090499999999999</v>
      </c>
      <c r="D1515" s="265">
        <f t="shared" si="696"/>
        <v>1513</v>
      </c>
      <c r="E1515" s="373">
        <f t="shared" si="697"/>
        <v>49.708418891170432</v>
      </c>
      <c r="F1515" s="373">
        <f t="shared" si="698"/>
        <v>4.1423682409308693</v>
      </c>
      <c r="G1515" s="373">
        <f t="shared" si="699"/>
        <v>58.708418891170432</v>
      </c>
      <c r="H1515" s="374">
        <f t="shared" si="700"/>
        <v>0.99944013468248449</v>
      </c>
      <c r="I1515" s="374">
        <f t="shared" si="673"/>
        <v>0.98866321100859966</v>
      </c>
      <c r="J1515" s="374">
        <f t="shared" si="674"/>
        <v>0.98922931826507965</v>
      </c>
      <c r="K1515" s="265" cm="1">
        <f t="array" ref="K1515">$G1515^gamma_drug4/($G1515^gamma_drug4+(AGE_50_drug4+9)^gamma_drug4)</f>
        <v>1</v>
      </c>
      <c r="L1515" s="264">
        <f t="shared" si="675"/>
        <v>1513</v>
      </c>
      <c r="M1515" s="264">
        <f t="shared" si="676"/>
        <v>-0.22855</v>
      </c>
      <c r="N1515" s="264">
        <f t="shared" si="677"/>
        <v>16.506050000000002</v>
      </c>
      <c r="O1515" s="264">
        <f t="shared" si="678"/>
        <v>0.13445000000000001</v>
      </c>
      <c r="P1515" s="264">
        <f t="shared" si="679"/>
        <v>11.1045</v>
      </c>
      <c r="Q1515" s="264">
        <f t="shared" si="680"/>
        <v>12.207000000000001</v>
      </c>
      <c r="R1515" s="264">
        <f t="shared" si="681"/>
        <v>12.9125</v>
      </c>
      <c r="S1515" s="264">
        <f t="shared" si="682"/>
        <v>13.306000000000001</v>
      </c>
      <c r="T1515" s="264">
        <f t="shared" si="683"/>
        <v>13.942</v>
      </c>
      <c r="U1515" s="264">
        <f t="shared" si="684"/>
        <v>14.391999999999999</v>
      </c>
      <c r="V1515" s="264">
        <f t="shared" si="685"/>
        <v>15.09</v>
      </c>
      <c r="W1515" s="264">
        <f t="shared" si="686"/>
        <v>16.506</v>
      </c>
      <c r="X1515" s="264">
        <f t="shared" si="687"/>
        <v>18.090499999999999</v>
      </c>
      <c r="Y1515" s="264">
        <f t="shared" si="688"/>
        <v>19.018999999999998</v>
      </c>
      <c r="Z1515" s="264">
        <f t="shared" si="689"/>
        <v>19.6815</v>
      </c>
      <c r="AA1515" s="264">
        <f t="shared" si="690"/>
        <v>20.716999999999999</v>
      </c>
      <c r="AB1515" s="264">
        <f t="shared" si="691"/>
        <v>21.426500000000001</v>
      </c>
      <c r="AC1515" s="264">
        <f t="shared" si="692"/>
        <v>22.850999999999999</v>
      </c>
      <c r="AD1515" s="264">
        <f t="shared" si="693"/>
        <v>25.582999999999998</v>
      </c>
      <c r="AF1515" s="266">
        <v>1513</v>
      </c>
      <c r="AG1515" s="266">
        <v>-0.1188</v>
      </c>
      <c r="AH1515" s="266">
        <v>16.6327</v>
      </c>
      <c r="AI1515" s="266">
        <v>0.12862999999999999</v>
      </c>
      <c r="AJ1515" s="266">
        <v>11.279</v>
      </c>
      <c r="AK1515" s="266">
        <v>12.395</v>
      </c>
      <c r="AL1515" s="266">
        <v>13.103</v>
      </c>
      <c r="AM1515" s="266">
        <v>13.496</v>
      </c>
      <c r="AN1515" s="266">
        <v>14.127000000000001</v>
      </c>
      <c r="AO1515" s="266">
        <v>14.571999999999999</v>
      </c>
      <c r="AP1515" s="266">
        <v>15.257</v>
      </c>
      <c r="AQ1515" s="266">
        <v>16.632999999999999</v>
      </c>
      <c r="AR1515" s="266">
        <v>18.148</v>
      </c>
      <c r="AS1515" s="266">
        <v>19.024999999999999</v>
      </c>
      <c r="AT1515" s="266">
        <v>19.646000000000001</v>
      </c>
      <c r="AU1515" s="266">
        <v>20.606999999999999</v>
      </c>
      <c r="AV1515" s="266">
        <v>21.26</v>
      </c>
      <c r="AW1515" s="266">
        <v>22.556999999999999</v>
      </c>
      <c r="AX1515" s="266">
        <v>24.992000000000001</v>
      </c>
      <c r="BA1515" s="372">
        <v>1513</v>
      </c>
      <c r="BB1515" s="372">
        <v>-0.33829999999999999</v>
      </c>
      <c r="BC1515" s="372">
        <v>16.3794</v>
      </c>
      <c r="BD1515" s="372">
        <v>0.14027000000000001</v>
      </c>
      <c r="BE1515" s="372">
        <v>10.93</v>
      </c>
      <c r="BF1515" s="372">
        <v>12.019</v>
      </c>
      <c r="BG1515" s="372">
        <v>12.722</v>
      </c>
      <c r="BH1515" s="372">
        <v>13.116</v>
      </c>
      <c r="BI1515" s="372">
        <v>13.757</v>
      </c>
      <c r="BJ1515" s="372">
        <v>14.212</v>
      </c>
      <c r="BK1515" s="372">
        <v>14.923</v>
      </c>
      <c r="BL1515" s="372">
        <v>16.379000000000001</v>
      </c>
      <c r="BM1515" s="372">
        <v>18.033000000000001</v>
      </c>
      <c r="BN1515" s="372">
        <v>19.013000000000002</v>
      </c>
      <c r="BO1515" s="372">
        <v>19.716999999999999</v>
      </c>
      <c r="BP1515" s="372">
        <v>20.827000000000002</v>
      </c>
      <c r="BQ1515" s="372">
        <v>21.593</v>
      </c>
      <c r="BR1515" s="372">
        <v>23.145</v>
      </c>
      <c r="BS1515" s="372">
        <v>26.173999999999999</v>
      </c>
    </row>
    <row r="1516" spans="1:71" x14ac:dyDescent="0.2">
      <c r="A1516" s="265">
        <f t="shared" si="694"/>
        <v>16.511500000000002</v>
      </c>
      <c r="B1516" s="265">
        <f t="shared" si="695"/>
        <v>15.095000000000001</v>
      </c>
      <c r="C1516" s="265">
        <f t="shared" si="672"/>
        <v>18.097000000000001</v>
      </c>
      <c r="D1516" s="265">
        <f t="shared" si="696"/>
        <v>1514</v>
      </c>
      <c r="E1516" s="373">
        <f t="shared" si="697"/>
        <v>49.741273100616013</v>
      </c>
      <c r="F1516" s="373">
        <f t="shared" si="698"/>
        <v>4.1451060917180014</v>
      </c>
      <c r="G1516" s="373">
        <f t="shared" si="699"/>
        <v>58.741273100616013</v>
      </c>
      <c r="H1516" s="374">
        <f t="shared" si="700"/>
        <v>0.99944149478295496</v>
      </c>
      <c r="I1516" s="374">
        <f t="shared" si="673"/>
        <v>0.98868213252787229</v>
      </c>
      <c r="J1516" s="374">
        <f t="shared" si="674"/>
        <v>0.98924480549131133</v>
      </c>
      <c r="K1516" s="265" cm="1">
        <f t="array" ref="K1516">$G1516^gamma_drug4/($G1516^gamma_drug4+(AGE_50_drug4+9)^gamma_drug4)</f>
        <v>1</v>
      </c>
      <c r="L1516" s="264">
        <f t="shared" si="675"/>
        <v>1514</v>
      </c>
      <c r="M1516" s="264">
        <f t="shared" si="676"/>
        <v>-0.22864999999999999</v>
      </c>
      <c r="N1516" s="264">
        <f t="shared" si="677"/>
        <v>16.511749999999999</v>
      </c>
      <c r="O1516" s="264">
        <f t="shared" si="678"/>
        <v>0.13446999999999998</v>
      </c>
      <c r="P1516" s="264">
        <f t="shared" si="679"/>
        <v>11.108000000000001</v>
      </c>
      <c r="Q1516" s="264">
        <f t="shared" si="680"/>
        <v>12.210999999999999</v>
      </c>
      <c r="R1516" s="264">
        <f t="shared" si="681"/>
        <v>12.916499999999999</v>
      </c>
      <c r="S1516" s="264">
        <f t="shared" si="682"/>
        <v>13.310500000000001</v>
      </c>
      <c r="T1516" s="264">
        <f t="shared" si="683"/>
        <v>13.9465</v>
      </c>
      <c r="U1516" s="264">
        <f t="shared" si="684"/>
        <v>14.3965</v>
      </c>
      <c r="V1516" s="264">
        <f t="shared" si="685"/>
        <v>15.095000000000001</v>
      </c>
      <c r="W1516" s="264">
        <f t="shared" si="686"/>
        <v>16.511500000000002</v>
      </c>
      <c r="X1516" s="264">
        <f t="shared" si="687"/>
        <v>18.097000000000001</v>
      </c>
      <c r="Y1516" s="264">
        <f t="shared" si="688"/>
        <v>19.026</v>
      </c>
      <c r="Z1516" s="264">
        <f t="shared" si="689"/>
        <v>19.688500000000001</v>
      </c>
      <c r="AA1516" s="264">
        <f t="shared" si="690"/>
        <v>20.725000000000001</v>
      </c>
      <c r="AB1516" s="264">
        <f t="shared" si="691"/>
        <v>21.435000000000002</v>
      </c>
      <c r="AC1516" s="264">
        <f t="shared" si="692"/>
        <v>22.860500000000002</v>
      </c>
      <c r="AD1516" s="264">
        <f t="shared" si="693"/>
        <v>25.594000000000001</v>
      </c>
      <c r="AF1516" s="266">
        <v>1514</v>
      </c>
      <c r="AG1516" s="266">
        <v>-0.11890000000000001</v>
      </c>
      <c r="AH1516" s="266">
        <v>16.638100000000001</v>
      </c>
      <c r="AI1516" s="266">
        <v>0.12864999999999999</v>
      </c>
      <c r="AJ1516" s="266">
        <v>11.282</v>
      </c>
      <c r="AK1516" s="266">
        <v>12.398999999999999</v>
      </c>
      <c r="AL1516" s="266">
        <v>13.106999999999999</v>
      </c>
      <c r="AM1516" s="266">
        <v>13.5</v>
      </c>
      <c r="AN1516" s="266">
        <v>14.132</v>
      </c>
      <c r="AO1516" s="266">
        <v>14.576000000000001</v>
      </c>
      <c r="AP1516" s="266">
        <v>15.262</v>
      </c>
      <c r="AQ1516" s="266">
        <v>16.638000000000002</v>
      </c>
      <c r="AR1516" s="266">
        <v>18.155000000000001</v>
      </c>
      <c r="AS1516" s="266">
        <v>19.032</v>
      </c>
      <c r="AT1516" s="266">
        <v>19.652000000000001</v>
      </c>
      <c r="AU1516" s="266">
        <v>20.614999999999998</v>
      </c>
      <c r="AV1516" s="266">
        <v>21.268000000000001</v>
      </c>
      <c r="AW1516" s="266">
        <v>22.565999999999999</v>
      </c>
      <c r="AX1516" s="266">
        <v>25.001999999999999</v>
      </c>
      <c r="BA1516" s="372">
        <v>1514</v>
      </c>
      <c r="BB1516" s="372">
        <v>-0.33839999999999998</v>
      </c>
      <c r="BC1516" s="372">
        <v>16.385400000000001</v>
      </c>
      <c r="BD1516" s="372">
        <v>0.14029</v>
      </c>
      <c r="BE1516" s="372">
        <v>10.933999999999999</v>
      </c>
      <c r="BF1516" s="372">
        <v>12.023</v>
      </c>
      <c r="BG1516" s="372">
        <v>12.726000000000001</v>
      </c>
      <c r="BH1516" s="372">
        <v>13.121</v>
      </c>
      <c r="BI1516" s="372">
        <v>13.760999999999999</v>
      </c>
      <c r="BJ1516" s="372">
        <v>14.217000000000001</v>
      </c>
      <c r="BK1516" s="372">
        <v>14.928000000000001</v>
      </c>
      <c r="BL1516" s="372">
        <v>16.385000000000002</v>
      </c>
      <c r="BM1516" s="372">
        <v>18.039000000000001</v>
      </c>
      <c r="BN1516" s="372">
        <v>19.02</v>
      </c>
      <c r="BO1516" s="372">
        <v>19.725000000000001</v>
      </c>
      <c r="BP1516" s="372">
        <v>20.835000000000001</v>
      </c>
      <c r="BQ1516" s="372">
        <v>21.602</v>
      </c>
      <c r="BR1516" s="372">
        <v>23.155000000000001</v>
      </c>
      <c r="BS1516" s="372">
        <v>26.186</v>
      </c>
    </row>
    <row r="1517" spans="1:71" x14ac:dyDescent="0.2">
      <c r="A1517" s="265">
        <f t="shared" si="694"/>
        <v>16.517499999999998</v>
      </c>
      <c r="B1517" s="265">
        <f t="shared" si="695"/>
        <v>15.1</v>
      </c>
      <c r="C1517" s="265">
        <f t="shared" si="672"/>
        <v>18.1035</v>
      </c>
      <c r="D1517" s="265">
        <f t="shared" si="696"/>
        <v>1515</v>
      </c>
      <c r="E1517" s="373">
        <f t="shared" si="697"/>
        <v>49.774127310061601</v>
      </c>
      <c r="F1517" s="373">
        <f t="shared" si="698"/>
        <v>4.1478439425051334</v>
      </c>
      <c r="G1517" s="373">
        <f t="shared" si="699"/>
        <v>58.774127310061601</v>
      </c>
      <c r="H1517" s="374">
        <f t="shared" si="700"/>
        <v>0.99944285082339868</v>
      </c>
      <c r="I1517" s="374">
        <f t="shared" si="673"/>
        <v>0.98870101227360585</v>
      </c>
      <c r="J1517" s="374">
        <f t="shared" si="674"/>
        <v>0.98926026204896322</v>
      </c>
      <c r="K1517" s="265" cm="1">
        <f t="array" ref="K1517">$G1517^gamma_drug4/($G1517^gamma_drug4+(AGE_50_drug4+9)^gamma_drug4)</f>
        <v>1</v>
      </c>
      <c r="L1517" s="264">
        <f t="shared" si="675"/>
        <v>1515</v>
      </c>
      <c r="M1517" s="264">
        <f t="shared" si="676"/>
        <v>-0.22869999999999999</v>
      </c>
      <c r="N1517" s="264">
        <f t="shared" si="677"/>
        <v>16.51745</v>
      </c>
      <c r="O1517" s="264">
        <f t="shared" si="678"/>
        <v>0.134495</v>
      </c>
      <c r="P1517" s="264">
        <f t="shared" si="679"/>
        <v>11.111499999999999</v>
      </c>
      <c r="Q1517" s="264">
        <f t="shared" si="680"/>
        <v>12.215</v>
      </c>
      <c r="R1517" s="264">
        <f t="shared" si="681"/>
        <v>12.920500000000001</v>
      </c>
      <c r="S1517" s="264">
        <f t="shared" si="682"/>
        <v>13.314499999999999</v>
      </c>
      <c r="T1517" s="264">
        <f t="shared" si="683"/>
        <v>13.951000000000001</v>
      </c>
      <c r="U1517" s="264">
        <f t="shared" si="684"/>
        <v>14.401499999999999</v>
      </c>
      <c r="V1517" s="264">
        <f t="shared" si="685"/>
        <v>15.1</v>
      </c>
      <c r="W1517" s="264">
        <f t="shared" si="686"/>
        <v>16.517499999999998</v>
      </c>
      <c r="X1517" s="264">
        <f t="shared" si="687"/>
        <v>18.1035</v>
      </c>
      <c r="Y1517" s="264">
        <f t="shared" si="688"/>
        <v>19.032499999999999</v>
      </c>
      <c r="Z1517" s="264">
        <f t="shared" si="689"/>
        <v>19.6965</v>
      </c>
      <c r="AA1517" s="264">
        <f t="shared" si="690"/>
        <v>20.733000000000001</v>
      </c>
      <c r="AB1517" s="264">
        <f t="shared" si="691"/>
        <v>21.4435</v>
      </c>
      <c r="AC1517" s="264">
        <f t="shared" si="692"/>
        <v>22.869500000000002</v>
      </c>
      <c r="AD1517" s="264">
        <f t="shared" si="693"/>
        <v>25.605</v>
      </c>
      <c r="AF1517" s="266">
        <v>1515</v>
      </c>
      <c r="AG1517" s="266">
        <v>-0.11899999999999999</v>
      </c>
      <c r="AH1517" s="266">
        <v>16.643599999999999</v>
      </c>
      <c r="AI1517" s="266">
        <v>0.12867000000000001</v>
      </c>
      <c r="AJ1517" s="266">
        <v>11.286</v>
      </c>
      <c r="AK1517" s="266">
        <v>12.403</v>
      </c>
      <c r="AL1517" s="266">
        <v>13.111000000000001</v>
      </c>
      <c r="AM1517" s="266">
        <v>13.504</v>
      </c>
      <c r="AN1517" s="266">
        <v>14.135999999999999</v>
      </c>
      <c r="AO1517" s="266">
        <v>14.581</v>
      </c>
      <c r="AP1517" s="266">
        <v>15.266999999999999</v>
      </c>
      <c r="AQ1517" s="266">
        <v>16.643999999999998</v>
      </c>
      <c r="AR1517" s="266">
        <v>18.161000000000001</v>
      </c>
      <c r="AS1517" s="266">
        <v>19.038</v>
      </c>
      <c r="AT1517" s="266">
        <v>19.66</v>
      </c>
      <c r="AU1517" s="266">
        <v>20.622</v>
      </c>
      <c r="AV1517" s="266">
        <v>21.276</v>
      </c>
      <c r="AW1517" s="266">
        <v>22.574000000000002</v>
      </c>
      <c r="AX1517" s="266">
        <v>25.012</v>
      </c>
      <c r="BA1517" s="372">
        <v>1515</v>
      </c>
      <c r="BB1517" s="372">
        <v>-0.33839999999999998</v>
      </c>
      <c r="BC1517" s="372">
        <v>16.391300000000001</v>
      </c>
      <c r="BD1517" s="372">
        <v>0.14032</v>
      </c>
      <c r="BE1517" s="372">
        <v>10.936999999999999</v>
      </c>
      <c r="BF1517" s="372">
        <v>12.026999999999999</v>
      </c>
      <c r="BG1517" s="372">
        <v>12.73</v>
      </c>
      <c r="BH1517" s="372">
        <v>13.125</v>
      </c>
      <c r="BI1517" s="372">
        <v>13.766</v>
      </c>
      <c r="BJ1517" s="372">
        <v>14.222</v>
      </c>
      <c r="BK1517" s="372">
        <v>14.933</v>
      </c>
      <c r="BL1517" s="372">
        <v>16.390999999999998</v>
      </c>
      <c r="BM1517" s="372">
        <v>18.045999999999999</v>
      </c>
      <c r="BN1517" s="372">
        <v>19.027000000000001</v>
      </c>
      <c r="BO1517" s="372">
        <v>19.733000000000001</v>
      </c>
      <c r="BP1517" s="372">
        <v>20.844000000000001</v>
      </c>
      <c r="BQ1517" s="372">
        <v>21.611000000000001</v>
      </c>
      <c r="BR1517" s="372">
        <v>23.164999999999999</v>
      </c>
      <c r="BS1517" s="372">
        <v>26.198</v>
      </c>
    </row>
    <row r="1518" spans="1:71" x14ac:dyDescent="0.2">
      <c r="A1518" s="265">
        <f t="shared" si="694"/>
        <v>16.523</v>
      </c>
      <c r="B1518" s="265">
        <f t="shared" si="695"/>
        <v>15.105</v>
      </c>
      <c r="C1518" s="265">
        <f t="shared" si="672"/>
        <v>18.11</v>
      </c>
      <c r="D1518" s="265">
        <f t="shared" si="696"/>
        <v>1516</v>
      </c>
      <c r="E1518" s="373">
        <f t="shared" si="697"/>
        <v>49.80698151950719</v>
      </c>
      <c r="F1518" s="373">
        <f t="shared" si="698"/>
        <v>4.1505817932922655</v>
      </c>
      <c r="G1518" s="373">
        <f t="shared" si="699"/>
        <v>58.80698151950719</v>
      </c>
      <c r="H1518" s="374">
        <f t="shared" si="700"/>
        <v>0.99944420281818569</v>
      </c>
      <c r="I1518" s="374">
        <f t="shared" si="673"/>
        <v>0.98871985036009769</v>
      </c>
      <c r="J1518" s="374">
        <f t="shared" si="674"/>
        <v>0.98927568801516641</v>
      </c>
      <c r="K1518" s="265" cm="1">
        <f t="array" ref="K1518">$G1518^gamma_drug4/($G1518^gamma_drug4+(AGE_50_drug4+9)^gamma_drug4)</f>
        <v>1</v>
      </c>
      <c r="L1518" s="264">
        <f t="shared" si="675"/>
        <v>1516</v>
      </c>
      <c r="M1518" s="264">
        <f t="shared" si="676"/>
        <v>-0.2288</v>
      </c>
      <c r="N1518" s="264">
        <f t="shared" si="677"/>
        <v>16.523150000000001</v>
      </c>
      <c r="O1518" s="264">
        <f t="shared" si="678"/>
        <v>0.13452</v>
      </c>
      <c r="P1518" s="264">
        <f t="shared" si="679"/>
        <v>11.1145</v>
      </c>
      <c r="Q1518" s="264">
        <f t="shared" si="680"/>
        <v>12.218</v>
      </c>
      <c r="R1518" s="264">
        <f t="shared" si="681"/>
        <v>12.9245</v>
      </c>
      <c r="S1518" s="264">
        <f t="shared" si="682"/>
        <v>13.3185</v>
      </c>
      <c r="T1518" s="264">
        <f t="shared" si="683"/>
        <v>13.955</v>
      </c>
      <c r="U1518" s="264">
        <f t="shared" si="684"/>
        <v>14.406000000000001</v>
      </c>
      <c r="V1518" s="264">
        <f t="shared" si="685"/>
        <v>15.105</v>
      </c>
      <c r="W1518" s="264">
        <f t="shared" si="686"/>
        <v>16.523</v>
      </c>
      <c r="X1518" s="264">
        <f t="shared" si="687"/>
        <v>18.11</v>
      </c>
      <c r="Y1518" s="264">
        <f t="shared" si="688"/>
        <v>19.04</v>
      </c>
      <c r="Z1518" s="264">
        <f t="shared" si="689"/>
        <v>19.703499999999998</v>
      </c>
      <c r="AA1518" s="264">
        <f t="shared" si="690"/>
        <v>20.741500000000002</v>
      </c>
      <c r="AB1518" s="264">
        <f t="shared" si="691"/>
        <v>21.451999999999998</v>
      </c>
      <c r="AC1518" s="264">
        <f t="shared" si="692"/>
        <v>22.8795</v>
      </c>
      <c r="AD1518" s="264">
        <f t="shared" si="693"/>
        <v>25.616499999999998</v>
      </c>
      <c r="AF1518" s="266">
        <v>1516</v>
      </c>
      <c r="AG1518" s="266">
        <v>-0.1191</v>
      </c>
      <c r="AH1518" s="266">
        <v>16.649000000000001</v>
      </c>
      <c r="AI1518" s="266">
        <v>0.12869</v>
      </c>
      <c r="AJ1518" s="266">
        <v>11.289</v>
      </c>
      <c r="AK1518" s="266">
        <v>12.406000000000001</v>
      </c>
      <c r="AL1518" s="266">
        <v>13.115</v>
      </c>
      <c r="AM1518" s="266">
        <v>13.507999999999999</v>
      </c>
      <c r="AN1518" s="266">
        <v>14.14</v>
      </c>
      <c r="AO1518" s="266">
        <v>14.585000000000001</v>
      </c>
      <c r="AP1518" s="266">
        <v>15.272</v>
      </c>
      <c r="AQ1518" s="266">
        <v>16.649000000000001</v>
      </c>
      <c r="AR1518" s="266">
        <v>18.167000000000002</v>
      </c>
      <c r="AS1518" s="266">
        <v>19.045000000000002</v>
      </c>
      <c r="AT1518" s="266">
        <v>19.666</v>
      </c>
      <c r="AU1518" s="266">
        <v>20.63</v>
      </c>
      <c r="AV1518" s="266">
        <v>21.283999999999999</v>
      </c>
      <c r="AW1518" s="266">
        <v>22.582999999999998</v>
      </c>
      <c r="AX1518" s="266">
        <v>25.021999999999998</v>
      </c>
      <c r="BA1518" s="372">
        <v>1516</v>
      </c>
      <c r="BB1518" s="372">
        <v>-0.33850000000000002</v>
      </c>
      <c r="BC1518" s="372">
        <v>16.397300000000001</v>
      </c>
      <c r="BD1518" s="372">
        <v>0.14035</v>
      </c>
      <c r="BE1518" s="372">
        <v>10.94</v>
      </c>
      <c r="BF1518" s="372">
        <v>12.03</v>
      </c>
      <c r="BG1518" s="372">
        <v>12.734</v>
      </c>
      <c r="BH1518" s="372">
        <v>13.129</v>
      </c>
      <c r="BI1518" s="372">
        <v>13.77</v>
      </c>
      <c r="BJ1518" s="372">
        <v>14.227</v>
      </c>
      <c r="BK1518" s="372">
        <v>14.938000000000001</v>
      </c>
      <c r="BL1518" s="372">
        <v>16.396999999999998</v>
      </c>
      <c r="BM1518" s="372">
        <v>18.053000000000001</v>
      </c>
      <c r="BN1518" s="372">
        <v>19.035</v>
      </c>
      <c r="BO1518" s="372">
        <v>19.741</v>
      </c>
      <c r="BP1518" s="372">
        <v>20.853000000000002</v>
      </c>
      <c r="BQ1518" s="372">
        <v>21.62</v>
      </c>
      <c r="BR1518" s="372">
        <v>23.175999999999998</v>
      </c>
      <c r="BS1518" s="372">
        <v>26.210999999999999</v>
      </c>
    </row>
    <row r="1519" spans="1:71" x14ac:dyDescent="0.2">
      <c r="A1519" s="265">
        <f t="shared" si="694"/>
        <v>16.529</v>
      </c>
      <c r="B1519" s="265">
        <f t="shared" si="695"/>
        <v>15.11</v>
      </c>
      <c r="C1519" s="265">
        <f t="shared" si="672"/>
        <v>18.116499999999998</v>
      </c>
      <c r="D1519" s="265">
        <f t="shared" si="696"/>
        <v>1517</v>
      </c>
      <c r="E1519" s="373">
        <f t="shared" si="697"/>
        <v>49.839835728952771</v>
      </c>
      <c r="F1519" s="373">
        <f t="shared" si="698"/>
        <v>4.1533196440793976</v>
      </c>
      <c r="G1519" s="373">
        <f t="shared" si="699"/>
        <v>58.839835728952771</v>
      </c>
      <c r="H1519" s="374">
        <f t="shared" si="700"/>
        <v>0.99944555078162711</v>
      </c>
      <c r="I1519" s="374">
        <f t="shared" si="673"/>
        <v>0.98873864690127378</v>
      </c>
      <c r="J1519" s="374">
        <f t="shared" si="674"/>
        <v>0.98929108346681716</v>
      </c>
      <c r="K1519" s="265" cm="1">
        <f t="array" ref="K1519">$G1519^gamma_drug4/($G1519^gamma_drug4+(AGE_50_drug4+9)^gamma_drug4)</f>
        <v>1</v>
      </c>
      <c r="L1519" s="264">
        <f t="shared" si="675"/>
        <v>1517</v>
      </c>
      <c r="M1519" s="264">
        <f t="shared" si="676"/>
        <v>-0.22885</v>
      </c>
      <c r="N1519" s="264">
        <f t="shared" si="677"/>
        <v>16.528849999999998</v>
      </c>
      <c r="O1519" s="264">
        <f t="shared" si="678"/>
        <v>0.134545</v>
      </c>
      <c r="P1519" s="264">
        <f t="shared" si="679"/>
        <v>11.1175</v>
      </c>
      <c r="Q1519" s="264">
        <f t="shared" si="680"/>
        <v>12.222000000000001</v>
      </c>
      <c r="R1519" s="264">
        <f t="shared" si="681"/>
        <v>12.9285</v>
      </c>
      <c r="S1519" s="264">
        <f t="shared" si="682"/>
        <v>13.3225</v>
      </c>
      <c r="T1519" s="264">
        <f t="shared" si="683"/>
        <v>13.96</v>
      </c>
      <c r="U1519" s="264">
        <f t="shared" si="684"/>
        <v>14.410499999999999</v>
      </c>
      <c r="V1519" s="264">
        <f t="shared" si="685"/>
        <v>15.11</v>
      </c>
      <c r="W1519" s="264">
        <f t="shared" si="686"/>
        <v>16.529</v>
      </c>
      <c r="X1519" s="264">
        <f t="shared" si="687"/>
        <v>18.116499999999998</v>
      </c>
      <c r="Y1519" s="264">
        <f t="shared" si="688"/>
        <v>19.047499999999999</v>
      </c>
      <c r="Z1519" s="264">
        <f t="shared" si="689"/>
        <v>19.710999999999999</v>
      </c>
      <c r="AA1519" s="264">
        <f t="shared" si="690"/>
        <v>20.749000000000002</v>
      </c>
      <c r="AB1519" s="264">
        <f t="shared" si="691"/>
        <v>21.460500000000003</v>
      </c>
      <c r="AC1519" s="264">
        <f t="shared" si="692"/>
        <v>22.888999999999999</v>
      </c>
      <c r="AD1519" s="264">
        <f t="shared" si="693"/>
        <v>25.627499999999998</v>
      </c>
      <c r="AF1519" s="266">
        <v>1517</v>
      </c>
      <c r="AG1519" s="266">
        <v>-0.1192</v>
      </c>
      <c r="AH1519" s="266">
        <v>16.654499999999999</v>
      </c>
      <c r="AI1519" s="266">
        <v>0.12870999999999999</v>
      </c>
      <c r="AJ1519" s="266">
        <v>11.292</v>
      </c>
      <c r="AK1519" s="266">
        <v>12.41</v>
      </c>
      <c r="AL1519" s="266">
        <v>13.119</v>
      </c>
      <c r="AM1519" s="266">
        <v>13.512</v>
      </c>
      <c r="AN1519" s="266">
        <v>14.145</v>
      </c>
      <c r="AO1519" s="266">
        <v>14.59</v>
      </c>
      <c r="AP1519" s="266">
        <v>15.276</v>
      </c>
      <c r="AQ1519" s="266">
        <v>16.655000000000001</v>
      </c>
      <c r="AR1519" s="266">
        <v>18.172999999999998</v>
      </c>
      <c r="AS1519" s="266">
        <v>19.052</v>
      </c>
      <c r="AT1519" s="266">
        <v>19.672999999999998</v>
      </c>
      <c r="AU1519" s="266">
        <v>20.637</v>
      </c>
      <c r="AV1519" s="266">
        <v>21.292000000000002</v>
      </c>
      <c r="AW1519" s="266">
        <v>22.591999999999999</v>
      </c>
      <c r="AX1519" s="266">
        <v>25.032</v>
      </c>
      <c r="BA1519" s="372">
        <v>1517</v>
      </c>
      <c r="BB1519" s="372">
        <v>-0.33850000000000002</v>
      </c>
      <c r="BC1519" s="372">
        <v>16.403199999999998</v>
      </c>
      <c r="BD1519" s="372">
        <v>0.14038</v>
      </c>
      <c r="BE1519" s="372">
        <v>10.943</v>
      </c>
      <c r="BF1519" s="372">
        <v>12.034000000000001</v>
      </c>
      <c r="BG1519" s="372">
        <v>12.738</v>
      </c>
      <c r="BH1519" s="372">
        <v>13.132999999999999</v>
      </c>
      <c r="BI1519" s="372">
        <v>13.775</v>
      </c>
      <c r="BJ1519" s="372">
        <v>14.231</v>
      </c>
      <c r="BK1519" s="372">
        <v>14.944000000000001</v>
      </c>
      <c r="BL1519" s="372">
        <v>16.402999999999999</v>
      </c>
      <c r="BM1519" s="372">
        <v>18.059999999999999</v>
      </c>
      <c r="BN1519" s="372">
        <v>19.042999999999999</v>
      </c>
      <c r="BO1519" s="372">
        <v>19.748999999999999</v>
      </c>
      <c r="BP1519" s="372">
        <v>20.861000000000001</v>
      </c>
      <c r="BQ1519" s="372">
        <v>21.629000000000001</v>
      </c>
      <c r="BR1519" s="372">
        <v>23.186</v>
      </c>
      <c r="BS1519" s="372">
        <v>26.222999999999999</v>
      </c>
    </row>
    <row r="1520" spans="1:71" x14ac:dyDescent="0.2">
      <c r="A1520" s="265">
        <f t="shared" si="694"/>
        <v>16.534500000000001</v>
      </c>
      <c r="B1520" s="265">
        <f t="shared" si="695"/>
        <v>15.115</v>
      </c>
      <c r="C1520" s="265">
        <f t="shared" si="672"/>
        <v>18.122999999999998</v>
      </c>
      <c r="D1520" s="265">
        <f t="shared" si="696"/>
        <v>1518</v>
      </c>
      <c r="E1520" s="373">
        <f t="shared" si="697"/>
        <v>49.872689938398359</v>
      </c>
      <c r="F1520" s="373">
        <f t="shared" si="698"/>
        <v>4.1560574948665296</v>
      </c>
      <c r="G1520" s="373">
        <f t="shared" si="699"/>
        <v>58.872689938398359</v>
      </c>
      <c r="H1520" s="374">
        <f t="shared" si="700"/>
        <v>0.99944689472797577</v>
      </c>
      <c r="I1520" s="374">
        <f t="shared" si="673"/>
        <v>0.98875740201068951</v>
      </c>
      <c r="J1520" s="374">
        <f t="shared" si="674"/>
        <v>0.98930644848057836</v>
      </c>
      <c r="K1520" s="265" cm="1">
        <f t="array" ref="K1520">$G1520^gamma_drug4/($G1520^gamma_drug4+(AGE_50_drug4+9)^gamma_drug4)</f>
        <v>1</v>
      </c>
      <c r="L1520" s="264">
        <f t="shared" si="675"/>
        <v>1518</v>
      </c>
      <c r="M1520" s="264">
        <f t="shared" si="676"/>
        <v>-0.22895000000000001</v>
      </c>
      <c r="N1520" s="264">
        <f t="shared" si="677"/>
        <v>16.534549999999999</v>
      </c>
      <c r="O1520" s="264">
        <f t="shared" si="678"/>
        <v>0.13456499999999999</v>
      </c>
      <c r="P1520" s="264">
        <f t="shared" si="679"/>
        <v>11.120999999999999</v>
      </c>
      <c r="Q1520" s="264">
        <f t="shared" si="680"/>
        <v>12.2255</v>
      </c>
      <c r="R1520" s="264">
        <f t="shared" si="681"/>
        <v>12.932</v>
      </c>
      <c r="S1520" s="264">
        <f t="shared" si="682"/>
        <v>13.327</v>
      </c>
      <c r="T1520" s="264">
        <f t="shared" si="683"/>
        <v>13.963999999999999</v>
      </c>
      <c r="U1520" s="264">
        <f t="shared" si="684"/>
        <v>14.414999999999999</v>
      </c>
      <c r="V1520" s="264">
        <f t="shared" si="685"/>
        <v>15.115</v>
      </c>
      <c r="W1520" s="264">
        <f t="shared" si="686"/>
        <v>16.534500000000001</v>
      </c>
      <c r="X1520" s="264">
        <f t="shared" si="687"/>
        <v>18.122999999999998</v>
      </c>
      <c r="Y1520" s="264">
        <f t="shared" si="688"/>
        <v>19.054000000000002</v>
      </c>
      <c r="Z1520" s="264">
        <f t="shared" si="689"/>
        <v>19.718499999999999</v>
      </c>
      <c r="AA1520" s="264">
        <f t="shared" si="690"/>
        <v>20.7575</v>
      </c>
      <c r="AB1520" s="264">
        <f t="shared" si="691"/>
        <v>21.469000000000001</v>
      </c>
      <c r="AC1520" s="264">
        <f t="shared" si="692"/>
        <v>22.898000000000003</v>
      </c>
      <c r="AD1520" s="264">
        <f t="shared" si="693"/>
        <v>25.638500000000001</v>
      </c>
      <c r="AF1520" s="266">
        <v>1518</v>
      </c>
      <c r="AG1520" s="266">
        <v>-0.1193</v>
      </c>
      <c r="AH1520" s="266">
        <v>16.6599</v>
      </c>
      <c r="AI1520" s="266">
        <v>0.12873000000000001</v>
      </c>
      <c r="AJ1520" s="266">
        <v>11.295</v>
      </c>
      <c r="AK1520" s="266">
        <v>12.413</v>
      </c>
      <c r="AL1520" s="266">
        <v>13.122</v>
      </c>
      <c r="AM1520" s="266">
        <v>13.516</v>
      </c>
      <c r="AN1520" s="266">
        <v>14.148999999999999</v>
      </c>
      <c r="AO1520" s="266">
        <v>14.593999999999999</v>
      </c>
      <c r="AP1520" s="266">
        <v>15.281000000000001</v>
      </c>
      <c r="AQ1520" s="266">
        <v>16.66</v>
      </c>
      <c r="AR1520" s="266">
        <v>18.178999999999998</v>
      </c>
      <c r="AS1520" s="266">
        <v>19.058</v>
      </c>
      <c r="AT1520" s="266">
        <v>19.68</v>
      </c>
      <c r="AU1520" s="266">
        <v>20.645</v>
      </c>
      <c r="AV1520" s="266">
        <v>21.3</v>
      </c>
      <c r="AW1520" s="266">
        <v>22.6</v>
      </c>
      <c r="AX1520" s="266">
        <v>25.042000000000002</v>
      </c>
      <c r="BA1520" s="372">
        <v>1518</v>
      </c>
      <c r="BB1520" s="372">
        <v>-0.33860000000000001</v>
      </c>
      <c r="BC1520" s="372">
        <v>16.409199999999998</v>
      </c>
      <c r="BD1520" s="372">
        <v>0.1404</v>
      </c>
      <c r="BE1520" s="372">
        <v>10.946999999999999</v>
      </c>
      <c r="BF1520" s="372">
        <v>12.038</v>
      </c>
      <c r="BG1520" s="372">
        <v>12.742000000000001</v>
      </c>
      <c r="BH1520" s="372">
        <v>13.138</v>
      </c>
      <c r="BI1520" s="372">
        <v>13.779</v>
      </c>
      <c r="BJ1520" s="372">
        <v>14.236000000000001</v>
      </c>
      <c r="BK1520" s="372">
        <v>14.949</v>
      </c>
      <c r="BL1520" s="372">
        <v>16.408999999999999</v>
      </c>
      <c r="BM1520" s="372">
        <v>18.067</v>
      </c>
      <c r="BN1520" s="372">
        <v>19.05</v>
      </c>
      <c r="BO1520" s="372">
        <v>19.757000000000001</v>
      </c>
      <c r="BP1520" s="372">
        <v>20.87</v>
      </c>
      <c r="BQ1520" s="372">
        <v>21.638000000000002</v>
      </c>
      <c r="BR1520" s="372">
        <v>23.196000000000002</v>
      </c>
      <c r="BS1520" s="372">
        <v>26.234999999999999</v>
      </c>
    </row>
    <row r="1521" spans="1:71" x14ac:dyDescent="0.2">
      <c r="A1521" s="265">
        <f t="shared" si="694"/>
        <v>16.54</v>
      </c>
      <c r="B1521" s="265">
        <f t="shared" si="695"/>
        <v>15.120000000000001</v>
      </c>
      <c r="C1521" s="265">
        <f t="shared" si="672"/>
        <v>18.130000000000003</v>
      </c>
      <c r="D1521" s="265">
        <f t="shared" si="696"/>
        <v>1519</v>
      </c>
      <c r="E1521" s="373">
        <f t="shared" si="697"/>
        <v>49.905544147843941</v>
      </c>
      <c r="F1521" s="373">
        <f t="shared" si="698"/>
        <v>4.1587953456536617</v>
      </c>
      <c r="G1521" s="373">
        <f t="shared" si="699"/>
        <v>58.905544147843941</v>
      </c>
      <c r="H1521" s="374">
        <f t="shared" si="700"/>
        <v>0.99944823467142596</v>
      </c>
      <c r="I1521" s="374">
        <f t="shared" si="673"/>
        <v>0.98877611580153146</v>
      </c>
      <c r="J1521" s="374">
        <f t="shared" si="674"/>
        <v>0.98932178313287955</v>
      </c>
      <c r="K1521" s="265" cm="1">
        <f t="array" ref="K1521">$G1521^gamma_drug4/($G1521^gamma_drug4+(AGE_50_drug4+9)^gamma_drug4)</f>
        <v>1</v>
      </c>
      <c r="L1521" s="264">
        <f t="shared" si="675"/>
        <v>1519</v>
      </c>
      <c r="M1521" s="264">
        <f t="shared" si="676"/>
        <v>-0.22905</v>
      </c>
      <c r="N1521" s="264">
        <f t="shared" si="677"/>
        <v>16.54025</v>
      </c>
      <c r="O1521" s="264">
        <f t="shared" si="678"/>
        <v>0.13458999999999999</v>
      </c>
      <c r="P1521" s="264">
        <f t="shared" si="679"/>
        <v>11.123999999999999</v>
      </c>
      <c r="Q1521" s="264">
        <f t="shared" si="680"/>
        <v>12.228999999999999</v>
      </c>
      <c r="R1521" s="264">
        <f t="shared" si="681"/>
        <v>12.936</v>
      </c>
      <c r="S1521" s="264">
        <f t="shared" si="682"/>
        <v>13.331</v>
      </c>
      <c r="T1521" s="264">
        <f t="shared" si="683"/>
        <v>13.968500000000001</v>
      </c>
      <c r="U1521" s="264">
        <f t="shared" si="684"/>
        <v>14.42</v>
      </c>
      <c r="V1521" s="264">
        <f t="shared" si="685"/>
        <v>15.120000000000001</v>
      </c>
      <c r="W1521" s="264">
        <f t="shared" si="686"/>
        <v>16.54</v>
      </c>
      <c r="X1521" s="264">
        <f t="shared" si="687"/>
        <v>18.130000000000003</v>
      </c>
      <c r="Y1521" s="264">
        <f t="shared" si="688"/>
        <v>19.061</v>
      </c>
      <c r="Z1521" s="264">
        <f t="shared" si="689"/>
        <v>19.7255</v>
      </c>
      <c r="AA1521" s="264">
        <f t="shared" si="690"/>
        <v>20.765500000000003</v>
      </c>
      <c r="AB1521" s="264">
        <f t="shared" si="691"/>
        <v>21.477499999999999</v>
      </c>
      <c r="AC1521" s="264">
        <f t="shared" si="692"/>
        <v>22.907499999999999</v>
      </c>
      <c r="AD1521" s="264">
        <f t="shared" si="693"/>
        <v>25.6495</v>
      </c>
      <c r="AF1521" s="266">
        <v>1519</v>
      </c>
      <c r="AG1521" s="266">
        <v>-0.1195</v>
      </c>
      <c r="AH1521" s="266">
        <v>16.665400000000002</v>
      </c>
      <c r="AI1521" s="266">
        <v>0.12875</v>
      </c>
      <c r="AJ1521" s="266">
        <v>11.298</v>
      </c>
      <c r="AK1521" s="266">
        <v>12.417</v>
      </c>
      <c r="AL1521" s="266">
        <v>13.125999999999999</v>
      </c>
      <c r="AM1521" s="266">
        <v>13.52</v>
      </c>
      <c r="AN1521" s="266">
        <v>14.153</v>
      </c>
      <c r="AO1521" s="266">
        <v>14.599</v>
      </c>
      <c r="AP1521" s="266">
        <v>15.286</v>
      </c>
      <c r="AQ1521" s="266">
        <v>16.664999999999999</v>
      </c>
      <c r="AR1521" s="266">
        <v>18.186</v>
      </c>
      <c r="AS1521" s="266">
        <v>19.065000000000001</v>
      </c>
      <c r="AT1521" s="266">
        <v>19.687000000000001</v>
      </c>
      <c r="AU1521" s="266">
        <v>20.652000000000001</v>
      </c>
      <c r="AV1521" s="266">
        <v>21.308</v>
      </c>
      <c r="AW1521" s="266">
        <v>22.609000000000002</v>
      </c>
      <c r="AX1521" s="266">
        <v>25.052</v>
      </c>
      <c r="BA1521" s="372">
        <v>1519</v>
      </c>
      <c r="BB1521" s="372">
        <v>-0.33860000000000001</v>
      </c>
      <c r="BC1521" s="372">
        <v>16.415099999999999</v>
      </c>
      <c r="BD1521" s="372">
        <v>0.14043</v>
      </c>
      <c r="BE1521" s="372">
        <v>10.95</v>
      </c>
      <c r="BF1521" s="372">
        <v>12.041</v>
      </c>
      <c r="BG1521" s="372">
        <v>12.746</v>
      </c>
      <c r="BH1521" s="372">
        <v>13.141999999999999</v>
      </c>
      <c r="BI1521" s="372">
        <v>13.784000000000001</v>
      </c>
      <c r="BJ1521" s="372">
        <v>14.241</v>
      </c>
      <c r="BK1521" s="372">
        <v>14.954000000000001</v>
      </c>
      <c r="BL1521" s="372">
        <v>16.414999999999999</v>
      </c>
      <c r="BM1521" s="372">
        <v>18.074000000000002</v>
      </c>
      <c r="BN1521" s="372">
        <v>19.056999999999999</v>
      </c>
      <c r="BO1521" s="372">
        <v>19.763999999999999</v>
      </c>
      <c r="BP1521" s="372">
        <v>20.879000000000001</v>
      </c>
      <c r="BQ1521" s="372">
        <v>21.646999999999998</v>
      </c>
      <c r="BR1521" s="372">
        <v>23.206</v>
      </c>
      <c r="BS1521" s="372">
        <v>26.247</v>
      </c>
    </row>
    <row r="1522" spans="1:71" x14ac:dyDescent="0.2">
      <c r="A1522" s="265">
        <f t="shared" si="694"/>
        <v>16.545999999999999</v>
      </c>
      <c r="B1522" s="265">
        <f t="shared" si="695"/>
        <v>15.125</v>
      </c>
      <c r="C1522" s="265">
        <f t="shared" si="672"/>
        <v>18.136499999999998</v>
      </c>
      <c r="D1522" s="265">
        <f t="shared" si="696"/>
        <v>1520</v>
      </c>
      <c r="E1522" s="373">
        <f t="shared" si="697"/>
        <v>49.938398357289529</v>
      </c>
      <c r="F1522" s="373">
        <f t="shared" si="698"/>
        <v>4.1615331964407938</v>
      </c>
      <c r="G1522" s="373">
        <f t="shared" si="699"/>
        <v>58.938398357289529</v>
      </c>
      <c r="H1522" s="374">
        <f t="shared" si="700"/>
        <v>0.99944957062611428</v>
      </c>
      <c r="I1522" s="374">
        <f t="shared" si="673"/>
        <v>0.98879478838661894</v>
      </c>
      <c r="J1522" s="374">
        <f t="shared" si="674"/>
        <v>0.98933708749991878</v>
      </c>
      <c r="K1522" s="265" cm="1">
        <f t="array" ref="K1522">$G1522^gamma_drug4/($G1522^gamma_drug4+(AGE_50_drug4+9)^gamma_drug4)</f>
        <v>1</v>
      </c>
      <c r="L1522" s="264">
        <f t="shared" si="675"/>
        <v>1520</v>
      </c>
      <c r="M1522" s="264">
        <f t="shared" si="676"/>
        <v>-0.2291</v>
      </c>
      <c r="N1522" s="264">
        <f t="shared" si="677"/>
        <v>16.545999999999999</v>
      </c>
      <c r="O1522" s="264">
        <f t="shared" si="678"/>
        <v>0.13461499999999998</v>
      </c>
      <c r="P1522" s="264">
        <f t="shared" si="679"/>
        <v>11.126999999999999</v>
      </c>
      <c r="Q1522" s="264">
        <f t="shared" si="680"/>
        <v>12.2325</v>
      </c>
      <c r="R1522" s="264">
        <f t="shared" si="681"/>
        <v>12.940000000000001</v>
      </c>
      <c r="S1522" s="264">
        <f t="shared" si="682"/>
        <v>13.335000000000001</v>
      </c>
      <c r="T1522" s="264">
        <f t="shared" si="683"/>
        <v>13.972999999999999</v>
      </c>
      <c r="U1522" s="264">
        <f t="shared" si="684"/>
        <v>14.4245</v>
      </c>
      <c r="V1522" s="264">
        <f t="shared" si="685"/>
        <v>15.125</v>
      </c>
      <c r="W1522" s="264">
        <f t="shared" si="686"/>
        <v>16.545999999999999</v>
      </c>
      <c r="X1522" s="264">
        <f t="shared" si="687"/>
        <v>18.136499999999998</v>
      </c>
      <c r="Y1522" s="264">
        <f t="shared" si="688"/>
        <v>19.0685</v>
      </c>
      <c r="Z1522" s="264">
        <f t="shared" si="689"/>
        <v>19.734000000000002</v>
      </c>
      <c r="AA1522" s="264">
        <f t="shared" si="690"/>
        <v>20.773499999999999</v>
      </c>
      <c r="AB1522" s="264">
        <f t="shared" si="691"/>
        <v>21.486000000000001</v>
      </c>
      <c r="AC1522" s="264">
        <f t="shared" si="692"/>
        <v>22.917000000000002</v>
      </c>
      <c r="AD1522" s="264">
        <f t="shared" si="693"/>
        <v>25.6615</v>
      </c>
      <c r="AF1522" s="266">
        <v>1520</v>
      </c>
      <c r="AG1522" s="266">
        <v>-0.1196</v>
      </c>
      <c r="AH1522" s="266">
        <v>16.6709</v>
      </c>
      <c r="AI1522" s="266">
        <v>0.12877</v>
      </c>
      <c r="AJ1522" s="266">
        <v>11.301</v>
      </c>
      <c r="AK1522" s="266">
        <v>12.42</v>
      </c>
      <c r="AL1522" s="266">
        <v>13.13</v>
      </c>
      <c r="AM1522" s="266">
        <v>13.523999999999999</v>
      </c>
      <c r="AN1522" s="266">
        <v>14.157999999999999</v>
      </c>
      <c r="AO1522" s="266">
        <v>14.603</v>
      </c>
      <c r="AP1522" s="266">
        <v>15.291</v>
      </c>
      <c r="AQ1522" s="266">
        <v>16.670999999999999</v>
      </c>
      <c r="AR1522" s="266">
        <v>18.192</v>
      </c>
      <c r="AS1522" s="266">
        <v>19.071999999999999</v>
      </c>
      <c r="AT1522" s="266">
        <v>19.695</v>
      </c>
      <c r="AU1522" s="266">
        <v>20.66</v>
      </c>
      <c r="AV1522" s="266">
        <v>21.315000000000001</v>
      </c>
      <c r="AW1522" s="266">
        <v>22.617999999999999</v>
      </c>
      <c r="AX1522" s="266">
        <v>25.062999999999999</v>
      </c>
      <c r="BA1522" s="372">
        <v>1520</v>
      </c>
      <c r="BB1522" s="372">
        <v>-0.33860000000000001</v>
      </c>
      <c r="BC1522" s="372">
        <v>16.421099999999999</v>
      </c>
      <c r="BD1522" s="372">
        <v>0.14046</v>
      </c>
      <c r="BE1522" s="372">
        <v>10.952999999999999</v>
      </c>
      <c r="BF1522" s="372">
        <v>12.045</v>
      </c>
      <c r="BG1522" s="372">
        <v>12.75</v>
      </c>
      <c r="BH1522" s="372">
        <v>13.146000000000001</v>
      </c>
      <c r="BI1522" s="372">
        <v>13.788</v>
      </c>
      <c r="BJ1522" s="372">
        <v>14.246</v>
      </c>
      <c r="BK1522" s="372">
        <v>14.959</v>
      </c>
      <c r="BL1522" s="372">
        <v>16.420999999999999</v>
      </c>
      <c r="BM1522" s="372">
        <v>18.081</v>
      </c>
      <c r="BN1522" s="372">
        <v>19.065000000000001</v>
      </c>
      <c r="BO1522" s="372">
        <v>19.773</v>
      </c>
      <c r="BP1522" s="372">
        <v>20.887</v>
      </c>
      <c r="BQ1522" s="372">
        <v>21.657</v>
      </c>
      <c r="BR1522" s="372">
        <v>23.216000000000001</v>
      </c>
      <c r="BS1522" s="372">
        <v>26.26</v>
      </c>
    </row>
    <row r="1523" spans="1:71" x14ac:dyDescent="0.2">
      <c r="A1523" s="265">
        <f t="shared" si="694"/>
        <v>16.551499999999997</v>
      </c>
      <c r="B1523" s="265">
        <f t="shared" si="695"/>
        <v>15.129999999999999</v>
      </c>
      <c r="C1523" s="265">
        <f t="shared" si="672"/>
        <v>18.143000000000001</v>
      </c>
      <c r="D1523" s="265">
        <f t="shared" si="696"/>
        <v>1521</v>
      </c>
      <c r="E1523" s="373">
        <f t="shared" si="697"/>
        <v>49.97125256673511</v>
      </c>
      <c r="F1523" s="373">
        <f t="shared" si="698"/>
        <v>4.1642710472279258</v>
      </c>
      <c r="G1523" s="373">
        <f t="shared" si="699"/>
        <v>58.97125256673511</v>
      </c>
      <c r="H1523" s="374">
        <f t="shared" si="700"/>
        <v>0.99945090260611924</v>
      </c>
      <c r="I1523" s="374">
        <f t="shared" si="673"/>
        <v>0.98881341987840465</v>
      </c>
      <c r="J1523" s="374">
        <f t="shared" si="674"/>
        <v>0.98935236165766227</v>
      </c>
      <c r="K1523" s="265" cm="1">
        <f t="array" ref="K1523">$G1523^gamma_drug4/($G1523^gamma_drug4+(AGE_50_drug4+9)^gamma_drug4)</f>
        <v>1</v>
      </c>
      <c r="L1523" s="264">
        <f t="shared" si="675"/>
        <v>1521</v>
      </c>
      <c r="M1523" s="264">
        <f t="shared" si="676"/>
        <v>-0.22920000000000001</v>
      </c>
      <c r="N1523" s="264">
        <f t="shared" si="677"/>
        <v>16.551650000000002</v>
      </c>
      <c r="O1523" s="264">
        <f t="shared" si="678"/>
        <v>0.134635</v>
      </c>
      <c r="P1523" s="264">
        <f t="shared" si="679"/>
        <v>11.129999999999999</v>
      </c>
      <c r="Q1523" s="264">
        <f t="shared" si="680"/>
        <v>12.236499999999999</v>
      </c>
      <c r="R1523" s="264">
        <f t="shared" si="681"/>
        <v>12.943999999999999</v>
      </c>
      <c r="S1523" s="264">
        <f t="shared" si="682"/>
        <v>13.339</v>
      </c>
      <c r="T1523" s="264">
        <f t="shared" si="683"/>
        <v>13.977499999999999</v>
      </c>
      <c r="U1523" s="264">
        <f t="shared" si="684"/>
        <v>14.429500000000001</v>
      </c>
      <c r="V1523" s="264">
        <f t="shared" si="685"/>
        <v>15.129999999999999</v>
      </c>
      <c r="W1523" s="264">
        <f t="shared" si="686"/>
        <v>16.551499999999997</v>
      </c>
      <c r="X1523" s="264">
        <f t="shared" si="687"/>
        <v>18.143000000000001</v>
      </c>
      <c r="Y1523" s="264">
        <f t="shared" si="688"/>
        <v>19.074999999999999</v>
      </c>
      <c r="Z1523" s="264">
        <f t="shared" si="689"/>
        <v>19.740500000000001</v>
      </c>
      <c r="AA1523" s="264">
        <f t="shared" si="690"/>
        <v>20.781500000000001</v>
      </c>
      <c r="AB1523" s="264">
        <f t="shared" si="691"/>
        <v>21.494</v>
      </c>
      <c r="AC1523" s="264">
        <f t="shared" si="692"/>
        <v>22.926000000000002</v>
      </c>
      <c r="AD1523" s="264">
        <f t="shared" si="693"/>
        <v>25.672000000000001</v>
      </c>
      <c r="AF1523" s="266">
        <v>1521</v>
      </c>
      <c r="AG1523" s="266">
        <v>-0.1197</v>
      </c>
      <c r="AH1523" s="266">
        <v>16.676300000000001</v>
      </c>
      <c r="AI1523" s="266">
        <v>0.12878999999999999</v>
      </c>
      <c r="AJ1523" s="266">
        <v>11.304</v>
      </c>
      <c r="AK1523" s="266">
        <v>12.423999999999999</v>
      </c>
      <c r="AL1523" s="266">
        <v>13.134</v>
      </c>
      <c r="AM1523" s="266">
        <v>13.528</v>
      </c>
      <c r="AN1523" s="266">
        <v>14.162000000000001</v>
      </c>
      <c r="AO1523" s="266">
        <v>14.608000000000001</v>
      </c>
      <c r="AP1523" s="266">
        <v>15.295999999999999</v>
      </c>
      <c r="AQ1523" s="266">
        <v>16.675999999999998</v>
      </c>
      <c r="AR1523" s="266">
        <v>18.198</v>
      </c>
      <c r="AS1523" s="266">
        <v>19.077999999999999</v>
      </c>
      <c r="AT1523" s="266">
        <v>19.701000000000001</v>
      </c>
      <c r="AU1523" s="266">
        <v>20.667000000000002</v>
      </c>
      <c r="AV1523" s="266">
        <v>21.323</v>
      </c>
      <c r="AW1523" s="266">
        <v>22.626000000000001</v>
      </c>
      <c r="AX1523" s="266">
        <v>25.073</v>
      </c>
      <c r="BA1523" s="372">
        <v>1521</v>
      </c>
      <c r="BB1523" s="372">
        <v>-0.3387</v>
      </c>
      <c r="BC1523" s="372">
        <v>16.427</v>
      </c>
      <c r="BD1523" s="372">
        <v>0.14047999999999999</v>
      </c>
      <c r="BE1523" s="372">
        <v>10.956</v>
      </c>
      <c r="BF1523" s="372">
        <v>12.048999999999999</v>
      </c>
      <c r="BG1523" s="372">
        <v>12.754</v>
      </c>
      <c r="BH1523" s="372">
        <v>13.15</v>
      </c>
      <c r="BI1523" s="372">
        <v>13.792999999999999</v>
      </c>
      <c r="BJ1523" s="372">
        <v>14.250999999999999</v>
      </c>
      <c r="BK1523" s="372">
        <v>14.964</v>
      </c>
      <c r="BL1523" s="372">
        <v>16.427</v>
      </c>
      <c r="BM1523" s="372">
        <v>18.088000000000001</v>
      </c>
      <c r="BN1523" s="372">
        <v>19.071999999999999</v>
      </c>
      <c r="BO1523" s="372">
        <v>19.78</v>
      </c>
      <c r="BP1523" s="372">
        <v>20.896000000000001</v>
      </c>
      <c r="BQ1523" s="372">
        <v>21.664999999999999</v>
      </c>
      <c r="BR1523" s="372">
        <v>23.225999999999999</v>
      </c>
      <c r="BS1523" s="372">
        <v>26.271000000000001</v>
      </c>
    </row>
    <row r="1524" spans="1:71" x14ac:dyDescent="0.2">
      <c r="A1524" s="265">
        <f t="shared" si="694"/>
        <v>16.557499999999997</v>
      </c>
      <c r="B1524" s="265">
        <f t="shared" si="695"/>
        <v>15.135</v>
      </c>
      <c r="C1524" s="265">
        <f t="shared" si="672"/>
        <v>18.1495</v>
      </c>
      <c r="D1524" s="265">
        <f t="shared" si="696"/>
        <v>1522</v>
      </c>
      <c r="E1524" s="373">
        <f t="shared" si="697"/>
        <v>50.004106776180699</v>
      </c>
      <c r="F1524" s="373">
        <f t="shared" si="698"/>
        <v>4.1670088980150579</v>
      </c>
      <c r="G1524" s="373">
        <f t="shared" si="699"/>
        <v>59.004106776180699</v>
      </c>
      <c r="H1524" s="374">
        <f t="shared" si="700"/>
        <v>0.99945223062546218</v>
      </c>
      <c r="I1524" s="374">
        <f t="shared" si="673"/>
        <v>0.98883201038897683</v>
      </c>
      <c r="J1524" s="374">
        <f t="shared" si="674"/>
        <v>0.98936760568184623</v>
      </c>
      <c r="K1524" s="265" cm="1">
        <f t="array" ref="K1524">$G1524^gamma_drug4/($G1524^gamma_drug4+(AGE_50_drug4+9)^gamma_drug4)</f>
        <v>1</v>
      </c>
      <c r="L1524" s="264">
        <f t="shared" si="675"/>
        <v>1522</v>
      </c>
      <c r="M1524" s="264">
        <f t="shared" si="676"/>
        <v>-0.22925000000000001</v>
      </c>
      <c r="N1524" s="264">
        <f t="shared" si="677"/>
        <v>16.557400000000001</v>
      </c>
      <c r="O1524" s="264">
        <f t="shared" si="678"/>
        <v>0.13466</v>
      </c>
      <c r="P1524" s="264">
        <f t="shared" si="679"/>
        <v>11.132999999999999</v>
      </c>
      <c r="Q1524" s="264">
        <f t="shared" si="680"/>
        <v>12.240500000000001</v>
      </c>
      <c r="R1524" s="264">
        <f t="shared" si="681"/>
        <v>12.948</v>
      </c>
      <c r="S1524" s="264">
        <f t="shared" si="682"/>
        <v>13.343499999999999</v>
      </c>
      <c r="T1524" s="264">
        <f t="shared" si="683"/>
        <v>13.981999999999999</v>
      </c>
      <c r="U1524" s="264">
        <f t="shared" si="684"/>
        <v>14.4335</v>
      </c>
      <c r="V1524" s="264">
        <f t="shared" si="685"/>
        <v>15.135</v>
      </c>
      <c r="W1524" s="264">
        <f t="shared" si="686"/>
        <v>16.557499999999997</v>
      </c>
      <c r="X1524" s="264">
        <f t="shared" si="687"/>
        <v>18.1495</v>
      </c>
      <c r="Y1524" s="264">
        <f t="shared" si="688"/>
        <v>19.0825</v>
      </c>
      <c r="Z1524" s="264">
        <f t="shared" si="689"/>
        <v>19.747999999999998</v>
      </c>
      <c r="AA1524" s="264">
        <f t="shared" si="690"/>
        <v>20.7895</v>
      </c>
      <c r="AB1524" s="264">
        <f t="shared" si="691"/>
        <v>21.503</v>
      </c>
      <c r="AC1524" s="264">
        <f t="shared" si="692"/>
        <v>22.935500000000001</v>
      </c>
      <c r="AD1524" s="264">
        <f t="shared" si="693"/>
        <v>25.683499999999999</v>
      </c>
      <c r="AF1524" s="266">
        <v>1522</v>
      </c>
      <c r="AG1524" s="266">
        <v>-0.1198</v>
      </c>
      <c r="AH1524" s="266">
        <v>16.681799999999999</v>
      </c>
      <c r="AI1524" s="266">
        <v>0.12881000000000001</v>
      </c>
      <c r="AJ1524" s="266">
        <v>11.307</v>
      </c>
      <c r="AK1524" s="266">
        <v>12.428000000000001</v>
      </c>
      <c r="AL1524" s="266">
        <v>13.138</v>
      </c>
      <c r="AM1524" s="266">
        <v>13.532</v>
      </c>
      <c r="AN1524" s="266">
        <v>14.166</v>
      </c>
      <c r="AO1524" s="266">
        <v>14.612</v>
      </c>
      <c r="AP1524" s="266">
        <v>15.301</v>
      </c>
      <c r="AQ1524" s="266">
        <v>16.681999999999999</v>
      </c>
      <c r="AR1524" s="266">
        <v>18.204000000000001</v>
      </c>
      <c r="AS1524" s="266">
        <v>19.085000000000001</v>
      </c>
      <c r="AT1524" s="266">
        <v>19.707999999999998</v>
      </c>
      <c r="AU1524" s="266">
        <v>20.675000000000001</v>
      </c>
      <c r="AV1524" s="266">
        <v>21.331</v>
      </c>
      <c r="AW1524" s="266">
        <v>22.635000000000002</v>
      </c>
      <c r="AX1524" s="266">
        <v>25.082999999999998</v>
      </c>
      <c r="BA1524" s="372">
        <v>1522</v>
      </c>
      <c r="BB1524" s="372">
        <v>-0.3387</v>
      </c>
      <c r="BC1524" s="372">
        <v>16.433</v>
      </c>
      <c r="BD1524" s="372">
        <v>0.14051</v>
      </c>
      <c r="BE1524" s="372">
        <v>10.959</v>
      </c>
      <c r="BF1524" s="372">
        <v>12.053000000000001</v>
      </c>
      <c r="BG1524" s="372">
        <v>12.757999999999999</v>
      </c>
      <c r="BH1524" s="372">
        <v>13.154999999999999</v>
      </c>
      <c r="BI1524" s="372">
        <v>13.798</v>
      </c>
      <c r="BJ1524" s="372">
        <v>14.255000000000001</v>
      </c>
      <c r="BK1524" s="372">
        <v>14.968999999999999</v>
      </c>
      <c r="BL1524" s="372">
        <v>16.433</v>
      </c>
      <c r="BM1524" s="372">
        <v>18.094999999999999</v>
      </c>
      <c r="BN1524" s="372">
        <v>19.079999999999998</v>
      </c>
      <c r="BO1524" s="372">
        <v>19.788</v>
      </c>
      <c r="BP1524" s="372">
        <v>20.904</v>
      </c>
      <c r="BQ1524" s="372">
        <v>21.675000000000001</v>
      </c>
      <c r="BR1524" s="372">
        <v>23.236000000000001</v>
      </c>
      <c r="BS1524" s="372">
        <v>26.283999999999999</v>
      </c>
    </row>
    <row r="1525" spans="1:71" x14ac:dyDescent="0.2">
      <c r="A1525" s="265">
        <f t="shared" si="694"/>
        <v>16.563000000000002</v>
      </c>
      <c r="B1525" s="265">
        <f t="shared" si="695"/>
        <v>15.1395</v>
      </c>
      <c r="C1525" s="265">
        <f t="shared" si="672"/>
        <v>18.155999999999999</v>
      </c>
      <c r="D1525" s="265">
        <f t="shared" si="696"/>
        <v>1523</v>
      </c>
      <c r="E1525" s="373">
        <f t="shared" si="697"/>
        <v>50.036960985626287</v>
      </c>
      <c r="F1525" s="373">
        <f t="shared" si="698"/>
        <v>4.16974674880219</v>
      </c>
      <c r="G1525" s="373">
        <f t="shared" si="699"/>
        <v>59.036960985626287</v>
      </c>
      <c r="H1525" s="374">
        <f t="shared" si="700"/>
        <v>0.99945355469810726</v>
      </c>
      <c r="I1525" s="374">
        <f t="shared" si="673"/>
        <v>0.98885056003006033</v>
      </c>
      <c r="J1525" s="374">
        <f t="shared" si="674"/>
        <v>0.98938281964797714</v>
      </c>
      <c r="K1525" s="265" cm="1">
        <f t="array" ref="K1525">$G1525^gamma_drug4/($G1525^gamma_drug4+(AGE_50_drug4+9)^gamma_drug4)</f>
        <v>1</v>
      </c>
      <c r="L1525" s="264">
        <f t="shared" si="675"/>
        <v>1523</v>
      </c>
      <c r="M1525" s="264">
        <f t="shared" si="676"/>
        <v>-0.22935</v>
      </c>
      <c r="N1525" s="264">
        <f t="shared" si="677"/>
        <v>16.56305</v>
      </c>
      <c r="O1525" s="264">
        <f t="shared" si="678"/>
        <v>0.134685</v>
      </c>
      <c r="P1525" s="264">
        <f t="shared" si="679"/>
        <v>11.1365</v>
      </c>
      <c r="Q1525" s="264">
        <f t="shared" si="680"/>
        <v>12.243499999999999</v>
      </c>
      <c r="R1525" s="264">
        <f t="shared" si="681"/>
        <v>12.952</v>
      </c>
      <c r="S1525" s="264">
        <f t="shared" si="682"/>
        <v>13.3475</v>
      </c>
      <c r="T1525" s="264">
        <f t="shared" si="683"/>
        <v>13.986000000000001</v>
      </c>
      <c r="U1525" s="264">
        <f t="shared" si="684"/>
        <v>14.438500000000001</v>
      </c>
      <c r="V1525" s="264">
        <f t="shared" si="685"/>
        <v>15.1395</v>
      </c>
      <c r="W1525" s="264">
        <f t="shared" si="686"/>
        <v>16.563000000000002</v>
      </c>
      <c r="X1525" s="264">
        <f t="shared" si="687"/>
        <v>18.155999999999999</v>
      </c>
      <c r="Y1525" s="264">
        <f t="shared" si="688"/>
        <v>19.089500000000001</v>
      </c>
      <c r="Z1525" s="264">
        <f t="shared" si="689"/>
        <v>19.755499999999998</v>
      </c>
      <c r="AA1525" s="264">
        <f t="shared" si="690"/>
        <v>20.797499999999999</v>
      </c>
      <c r="AB1525" s="264">
        <f t="shared" si="691"/>
        <v>21.511499999999998</v>
      </c>
      <c r="AC1525" s="264">
        <f t="shared" si="692"/>
        <v>22.945</v>
      </c>
      <c r="AD1525" s="264">
        <f t="shared" si="693"/>
        <v>25.694499999999998</v>
      </c>
      <c r="AF1525" s="266">
        <v>1523</v>
      </c>
      <c r="AG1525" s="266">
        <v>-0.11990000000000001</v>
      </c>
      <c r="AH1525" s="266">
        <v>16.687200000000001</v>
      </c>
      <c r="AI1525" s="266">
        <v>0.12883</v>
      </c>
      <c r="AJ1525" s="266">
        <v>11.311</v>
      </c>
      <c r="AK1525" s="266">
        <v>12.430999999999999</v>
      </c>
      <c r="AL1525" s="266">
        <v>13.141999999999999</v>
      </c>
      <c r="AM1525" s="266">
        <v>13.536</v>
      </c>
      <c r="AN1525" s="266">
        <v>14.17</v>
      </c>
      <c r="AO1525" s="266">
        <v>14.617000000000001</v>
      </c>
      <c r="AP1525" s="266">
        <v>15.305</v>
      </c>
      <c r="AQ1525" s="266">
        <v>16.687000000000001</v>
      </c>
      <c r="AR1525" s="266">
        <v>18.21</v>
      </c>
      <c r="AS1525" s="266">
        <v>19.091999999999999</v>
      </c>
      <c r="AT1525" s="266">
        <v>19.715</v>
      </c>
      <c r="AU1525" s="266">
        <v>20.681999999999999</v>
      </c>
      <c r="AV1525" s="266">
        <v>21.338999999999999</v>
      </c>
      <c r="AW1525" s="266">
        <v>22.643000000000001</v>
      </c>
      <c r="AX1525" s="266">
        <v>25.093</v>
      </c>
      <c r="BA1525" s="372">
        <v>1523</v>
      </c>
      <c r="BB1525" s="372">
        <v>-0.33879999999999999</v>
      </c>
      <c r="BC1525" s="372">
        <v>16.4389</v>
      </c>
      <c r="BD1525" s="372">
        <v>0.14054</v>
      </c>
      <c r="BE1525" s="372">
        <v>10.962</v>
      </c>
      <c r="BF1525" s="372">
        <v>12.055999999999999</v>
      </c>
      <c r="BG1525" s="372">
        <v>12.762</v>
      </c>
      <c r="BH1525" s="372">
        <v>13.159000000000001</v>
      </c>
      <c r="BI1525" s="372">
        <v>13.802</v>
      </c>
      <c r="BJ1525" s="372">
        <v>14.26</v>
      </c>
      <c r="BK1525" s="372">
        <v>14.974</v>
      </c>
      <c r="BL1525" s="372">
        <v>16.439</v>
      </c>
      <c r="BM1525" s="372">
        <v>18.102</v>
      </c>
      <c r="BN1525" s="372">
        <v>19.087</v>
      </c>
      <c r="BO1525" s="372">
        <v>19.795999999999999</v>
      </c>
      <c r="BP1525" s="372">
        <v>20.913</v>
      </c>
      <c r="BQ1525" s="372">
        <v>21.684000000000001</v>
      </c>
      <c r="BR1525" s="372">
        <v>23.247</v>
      </c>
      <c r="BS1525" s="372">
        <v>26.295999999999999</v>
      </c>
    </row>
    <row r="1526" spans="1:71" x14ac:dyDescent="0.2">
      <c r="A1526" s="265">
        <f t="shared" si="694"/>
        <v>16.569000000000003</v>
      </c>
      <c r="B1526" s="265">
        <f t="shared" si="695"/>
        <v>15.145</v>
      </c>
      <c r="C1526" s="265">
        <f t="shared" si="672"/>
        <v>18.162500000000001</v>
      </c>
      <c r="D1526" s="265">
        <f t="shared" si="696"/>
        <v>1524</v>
      </c>
      <c r="E1526" s="373">
        <f t="shared" si="697"/>
        <v>50.069815195071868</v>
      </c>
      <c r="F1526" s="373">
        <f t="shared" si="698"/>
        <v>4.1724845995893221</v>
      </c>
      <c r="G1526" s="373">
        <f t="shared" si="699"/>
        <v>59.069815195071868</v>
      </c>
      <c r="H1526" s="374">
        <f t="shared" si="700"/>
        <v>0.99945487483796158</v>
      </c>
      <c r="I1526" s="374">
        <f t="shared" si="673"/>
        <v>0.98886906891301785</v>
      </c>
      <c r="J1526" s="374">
        <f t="shared" si="674"/>
        <v>0.98939800363133257</v>
      </c>
      <c r="K1526" s="265" cm="1">
        <f t="array" ref="K1526">$G1526^gamma_drug4/($G1526^gamma_drug4+(AGE_50_drug4+9)^gamma_drug4)</f>
        <v>1</v>
      </c>
      <c r="L1526" s="264">
        <f t="shared" si="675"/>
        <v>1524</v>
      </c>
      <c r="M1526" s="264">
        <f t="shared" si="676"/>
        <v>-0.22939999999999999</v>
      </c>
      <c r="N1526" s="264">
        <f t="shared" si="677"/>
        <v>16.5688</v>
      </c>
      <c r="O1526" s="264">
        <f t="shared" si="678"/>
        <v>0.13470499999999999</v>
      </c>
      <c r="P1526" s="264">
        <f t="shared" si="679"/>
        <v>11.14</v>
      </c>
      <c r="Q1526" s="264">
        <f t="shared" si="680"/>
        <v>12.2475</v>
      </c>
      <c r="R1526" s="264">
        <f t="shared" si="681"/>
        <v>12.9565</v>
      </c>
      <c r="S1526" s="264">
        <f t="shared" si="682"/>
        <v>13.3515</v>
      </c>
      <c r="T1526" s="264">
        <f t="shared" si="683"/>
        <v>13.991</v>
      </c>
      <c r="U1526" s="264">
        <f t="shared" si="684"/>
        <v>14.443000000000001</v>
      </c>
      <c r="V1526" s="264">
        <f t="shared" si="685"/>
        <v>15.145</v>
      </c>
      <c r="W1526" s="264">
        <f t="shared" si="686"/>
        <v>16.569000000000003</v>
      </c>
      <c r="X1526" s="264">
        <f t="shared" si="687"/>
        <v>18.162500000000001</v>
      </c>
      <c r="Y1526" s="264">
        <f t="shared" si="688"/>
        <v>19.096499999999999</v>
      </c>
      <c r="Z1526" s="264">
        <f t="shared" si="689"/>
        <v>19.762999999999998</v>
      </c>
      <c r="AA1526" s="264">
        <f t="shared" si="690"/>
        <v>20.805500000000002</v>
      </c>
      <c r="AB1526" s="264">
        <f t="shared" si="691"/>
        <v>21.520000000000003</v>
      </c>
      <c r="AC1526" s="264">
        <f t="shared" si="692"/>
        <v>22.954000000000001</v>
      </c>
      <c r="AD1526" s="264">
        <f t="shared" si="693"/>
        <v>25.705500000000001</v>
      </c>
      <c r="AF1526" s="266">
        <v>1524</v>
      </c>
      <c r="AG1526" s="266">
        <v>-0.12</v>
      </c>
      <c r="AH1526" s="266">
        <v>16.692699999999999</v>
      </c>
      <c r="AI1526" s="266">
        <v>0.12884999999999999</v>
      </c>
      <c r="AJ1526" s="266">
        <v>11.314</v>
      </c>
      <c r="AK1526" s="266">
        <v>12.435</v>
      </c>
      <c r="AL1526" s="266">
        <v>13.146000000000001</v>
      </c>
      <c r="AM1526" s="266">
        <v>13.54</v>
      </c>
      <c r="AN1526" s="266">
        <v>14.175000000000001</v>
      </c>
      <c r="AO1526" s="266">
        <v>14.621</v>
      </c>
      <c r="AP1526" s="266">
        <v>15.31</v>
      </c>
      <c r="AQ1526" s="266">
        <v>16.693000000000001</v>
      </c>
      <c r="AR1526" s="266">
        <v>18.216999999999999</v>
      </c>
      <c r="AS1526" s="266">
        <v>19.097999999999999</v>
      </c>
      <c r="AT1526" s="266">
        <v>19.722000000000001</v>
      </c>
      <c r="AU1526" s="266">
        <v>20.69</v>
      </c>
      <c r="AV1526" s="266">
        <v>21.347000000000001</v>
      </c>
      <c r="AW1526" s="266">
        <v>22.652000000000001</v>
      </c>
      <c r="AX1526" s="266">
        <v>25.103000000000002</v>
      </c>
      <c r="BA1526" s="372">
        <v>1524</v>
      </c>
      <c r="BB1526" s="372">
        <v>-0.33879999999999999</v>
      </c>
      <c r="BC1526" s="372">
        <v>16.444900000000001</v>
      </c>
      <c r="BD1526" s="372">
        <v>0.14055999999999999</v>
      </c>
      <c r="BE1526" s="372">
        <v>10.965999999999999</v>
      </c>
      <c r="BF1526" s="372">
        <v>12.06</v>
      </c>
      <c r="BG1526" s="372">
        <v>12.766999999999999</v>
      </c>
      <c r="BH1526" s="372">
        <v>13.163</v>
      </c>
      <c r="BI1526" s="372">
        <v>13.807</v>
      </c>
      <c r="BJ1526" s="372">
        <v>14.265000000000001</v>
      </c>
      <c r="BK1526" s="372">
        <v>14.98</v>
      </c>
      <c r="BL1526" s="372">
        <v>16.445</v>
      </c>
      <c r="BM1526" s="372">
        <v>18.108000000000001</v>
      </c>
      <c r="BN1526" s="372">
        <v>19.094999999999999</v>
      </c>
      <c r="BO1526" s="372">
        <v>19.803999999999998</v>
      </c>
      <c r="BP1526" s="372">
        <v>20.920999999999999</v>
      </c>
      <c r="BQ1526" s="372">
        <v>21.693000000000001</v>
      </c>
      <c r="BR1526" s="372">
        <v>23.256</v>
      </c>
      <c r="BS1526" s="372">
        <v>26.308</v>
      </c>
    </row>
    <row r="1527" spans="1:71" x14ac:dyDescent="0.2">
      <c r="A1527" s="265">
        <f t="shared" si="694"/>
        <v>16.5745</v>
      </c>
      <c r="B1527" s="265">
        <f t="shared" si="695"/>
        <v>15.149999999999999</v>
      </c>
      <c r="C1527" s="265">
        <f t="shared" si="672"/>
        <v>18.168999999999997</v>
      </c>
      <c r="D1527" s="265">
        <f t="shared" si="696"/>
        <v>1525</v>
      </c>
      <c r="E1527" s="373">
        <f t="shared" si="697"/>
        <v>50.102669404517457</v>
      </c>
      <c r="F1527" s="373">
        <f t="shared" si="698"/>
        <v>4.1752224503764541</v>
      </c>
      <c r="G1527" s="373">
        <f t="shared" si="699"/>
        <v>59.102669404517457</v>
      </c>
      <c r="H1527" s="374">
        <f t="shared" si="700"/>
        <v>0.99945619105887562</v>
      </c>
      <c r="I1527" s="374">
        <f t="shared" si="673"/>
        <v>0.98888753714885125</v>
      </c>
      <c r="J1527" s="374">
        <f t="shared" si="674"/>
        <v>0.98941315770696225</v>
      </c>
      <c r="K1527" s="265" cm="1">
        <f t="array" ref="K1527">$G1527^gamma_drug4/($G1527^gamma_drug4+(AGE_50_drug4+9)^gamma_drug4)</f>
        <v>1</v>
      </c>
      <c r="L1527" s="264">
        <f t="shared" si="675"/>
        <v>1525</v>
      </c>
      <c r="M1527" s="264">
        <f t="shared" si="676"/>
        <v>-0.22949999999999998</v>
      </c>
      <c r="N1527" s="264">
        <f t="shared" si="677"/>
        <v>16.574449999999999</v>
      </c>
      <c r="O1527" s="264">
        <f t="shared" si="678"/>
        <v>0.13473000000000002</v>
      </c>
      <c r="P1527" s="264">
        <f t="shared" si="679"/>
        <v>11.143000000000001</v>
      </c>
      <c r="Q1527" s="264">
        <f t="shared" si="680"/>
        <v>12.251000000000001</v>
      </c>
      <c r="R1527" s="264">
        <f t="shared" si="681"/>
        <v>12.959499999999998</v>
      </c>
      <c r="S1527" s="264">
        <f t="shared" si="682"/>
        <v>13.355499999999999</v>
      </c>
      <c r="T1527" s="264">
        <f t="shared" si="683"/>
        <v>13.995000000000001</v>
      </c>
      <c r="U1527" s="264">
        <f t="shared" si="684"/>
        <v>14.448</v>
      </c>
      <c r="V1527" s="264">
        <f t="shared" si="685"/>
        <v>15.149999999999999</v>
      </c>
      <c r="W1527" s="264">
        <f t="shared" si="686"/>
        <v>16.5745</v>
      </c>
      <c r="X1527" s="264">
        <f t="shared" si="687"/>
        <v>18.168999999999997</v>
      </c>
      <c r="Y1527" s="264">
        <f t="shared" si="688"/>
        <v>19.1035</v>
      </c>
      <c r="Z1527" s="264">
        <f t="shared" si="689"/>
        <v>19.770499999999998</v>
      </c>
      <c r="AA1527" s="264">
        <f t="shared" si="690"/>
        <v>20.813499999999998</v>
      </c>
      <c r="AB1527" s="264">
        <f t="shared" si="691"/>
        <v>21.528500000000001</v>
      </c>
      <c r="AC1527" s="264">
        <f t="shared" si="692"/>
        <v>22.9635</v>
      </c>
      <c r="AD1527" s="264">
        <f t="shared" si="693"/>
        <v>25.7165</v>
      </c>
      <c r="AF1527" s="266">
        <v>1525</v>
      </c>
      <c r="AG1527" s="266">
        <v>-0.1201</v>
      </c>
      <c r="AH1527" s="266">
        <v>16.6981</v>
      </c>
      <c r="AI1527" s="266">
        <v>0.12887000000000001</v>
      </c>
      <c r="AJ1527" s="266">
        <v>11.317</v>
      </c>
      <c r="AK1527" s="266">
        <v>12.438000000000001</v>
      </c>
      <c r="AL1527" s="266">
        <v>13.148999999999999</v>
      </c>
      <c r="AM1527" s="266">
        <v>13.544</v>
      </c>
      <c r="AN1527" s="266">
        <v>14.179</v>
      </c>
      <c r="AO1527" s="266">
        <v>14.625999999999999</v>
      </c>
      <c r="AP1527" s="266">
        <v>15.315</v>
      </c>
      <c r="AQ1527" s="266">
        <v>16.698</v>
      </c>
      <c r="AR1527" s="266">
        <v>18.222999999999999</v>
      </c>
      <c r="AS1527" s="266">
        <v>19.105</v>
      </c>
      <c r="AT1527" s="266">
        <v>19.728999999999999</v>
      </c>
      <c r="AU1527" s="266">
        <v>20.696999999999999</v>
      </c>
      <c r="AV1527" s="266">
        <v>21.355</v>
      </c>
      <c r="AW1527" s="266">
        <v>22.66</v>
      </c>
      <c r="AX1527" s="266">
        <v>25.113</v>
      </c>
      <c r="BA1527" s="372">
        <v>1525</v>
      </c>
      <c r="BB1527" s="372">
        <v>-0.33889999999999998</v>
      </c>
      <c r="BC1527" s="372">
        <v>16.450800000000001</v>
      </c>
      <c r="BD1527" s="372">
        <v>0.14058999999999999</v>
      </c>
      <c r="BE1527" s="372">
        <v>10.968999999999999</v>
      </c>
      <c r="BF1527" s="372">
        <v>12.064</v>
      </c>
      <c r="BG1527" s="372">
        <v>12.77</v>
      </c>
      <c r="BH1527" s="372">
        <v>13.167</v>
      </c>
      <c r="BI1527" s="372">
        <v>13.811</v>
      </c>
      <c r="BJ1527" s="372">
        <v>14.27</v>
      </c>
      <c r="BK1527" s="372">
        <v>14.984999999999999</v>
      </c>
      <c r="BL1527" s="372">
        <v>16.451000000000001</v>
      </c>
      <c r="BM1527" s="372">
        <v>18.114999999999998</v>
      </c>
      <c r="BN1527" s="372">
        <v>19.102</v>
      </c>
      <c r="BO1527" s="372">
        <v>19.812000000000001</v>
      </c>
      <c r="BP1527" s="372">
        <v>20.93</v>
      </c>
      <c r="BQ1527" s="372">
        <v>21.702000000000002</v>
      </c>
      <c r="BR1527" s="372">
        <v>23.266999999999999</v>
      </c>
      <c r="BS1527" s="372">
        <v>26.32</v>
      </c>
    </row>
    <row r="1528" spans="1:71" x14ac:dyDescent="0.2">
      <c r="A1528" s="265">
        <f t="shared" si="694"/>
        <v>16.580500000000001</v>
      </c>
      <c r="B1528" s="265">
        <f t="shared" si="695"/>
        <v>15.155000000000001</v>
      </c>
      <c r="C1528" s="265">
        <f t="shared" si="672"/>
        <v>18.1755</v>
      </c>
      <c r="D1528" s="265">
        <f t="shared" si="696"/>
        <v>1526</v>
      </c>
      <c r="E1528" s="373">
        <f t="shared" si="697"/>
        <v>50.135523613963038</v>
      </c>
      <c r="F1528" s="373">
        <f t="shared" si="698"/>
        <v>4.1779603011635862</v>
      </c>
      <c r="G1528" s="373">
        <f t="shared" si="699"/>
        <v>59.135523613963038</v>
      </c>
      <c r="H1528" s="374">
        <f t="shared" si="700"/>
        <v>0.99945750337464356</v>
      </c>
      <c r="I1528" s="374">
        <f t="shared" si="673"/>
        <v>0.98890596484820337</v>
      </c>
      <c r="J1528" s="374">
        <f t="shared" si="674"/>
        <v>0.9894282819496889</v>
      </c>
      <c r="K1528" s="265" cm="1">
        <f t="array" ref="K1528">$G1528^gamma_drug4/($G1528^gamma_drug4+(AGE_50_drug4+9)^gamma_drug4)</f>
        <v>1</v>
      </c>
      <c r="L1528" s="264">
        <f t="shared" si="675"/>
        <v>1526</v>
      </c>
      <c r="M1528" s="264">
        <f t="shared" si="676"/>
        <v>-0.22954999999999998</v>
      </c>
      <c r="N1528" s="264">
        <f t="shared" si="677"/>
        <v>16.580200000000001</v>
      </c>
      <c r="O1528" s="264">
        <f t="shared" si="678"/>
        <v>0.13475500000000001</v>
      </c>
      <c r="P1528" s="264">
        <f t="shared" si="679"/>
        <v>11.146000000000001</v>
      </c>
      <c r="Q1528" s="264">
        <f t="shared" si="680"/>
        <v>12.2545</v>
      </c>
      <c r="R1528" s="264">
        <f t="shared" si="681"/>
        <v>12.9635</v>
      </c>
      <c r="S1528" s="264">
        <f t="shared" si="682"/>
        <v>13.36</v>
      </c>
      <c r="T1528" s="264">
        <f t="shared" si="683"/>
        <v>13.999500000000001</v>
      </c>
      <c r="U1528" s="264">
        <f t="shared" si="684"/>
        <v>14.452500000000001</v>
      </c>
      <c r="V1528" s="264">
        <f t="shared" si="685"/>
        <v>15.155000000000001</v>
      </c>
      <c r="W1528" s="264">
        <f t="shared" si="686"/>
        <v>16.580500000000001</v>
      </c>
      <c r="X1528" s="264">
        <f t="shared" si="687"/>
        <v>18.1755</v>
      </c>
      <c r="Y1528" s="264">
        <f t="shared" si="688"/>
        <v>19.110999999999997</v>
      </c>
      <c r="Z1528" s="264">
        <f t="shared" si="689"/>
        <v>19.777999999999999</v>
      </c>
      <c r="AA1528" s="264">
        <f t="shared" si="690"/>
        <v>20.821999999999999</v>
      </c>
      <c r="AB1528" s="264">
        <f t="shared" si="691"/>
        <v>21.536999999999999</v>
      </c>
      <c r="AC1528" s="264">
        <f t="shared" si="692"/>
        <v>22.972999999999999</v>
      </c>
      <c r="AD1528" s="264">
        <f t="shared" si="693"/>
        <v>25.728000000000002</v>
      </c>
      <c r="AF1528" s="266">
        <v>1526</v>
      </c>
      <c r="AG1528" s="266">
        <v>-0.1202</v>
      </c>
      <c r="AH1528" s="266">
        <v>16.703600000000002</v>
      </c>
      <c r="AI1528" s="266">
        <v>0.12889</v>
      </c>
      <c r="AJ1528" s="266">
        <v>11.32</v>
      </c>
      <c r="AK1528" s="266">
        <v>12.442</v>
      </c>
      <c r="AL1528" s="266">
        <v>13.153</v>
      </c>
      <c r="AM1528" s="266">
        <v>13.548</v>
      </c>
      <c r="AN1528" s="266">
        <v>14.183</v>
      </c>
      <c r="AO1528" s="266">
        <v>14.63</v>
      </c>
      <c r="AP1528" s="266">
        <v>15.32</v>
      </c>
      <c r="AQ1528" s="266">
        <v>16.704000000000001</v>
      </c>
      <c r="AR1528" s="266">
        <v>18.228999999999999</v>
      </c>
      <c r="AS1528" s="266">
        <v>19.111999999999998</v>
      </c>
      <c r="AT1528" s="266">
        <v>19.736000000000001</v>
      </c>
      <c r="AU1528" s="266">
        <v>20.704999999999998</v>
      </c>
      <c r="AV1528" s="266">
        <v>21.363</v>
      </c>
      <c r="AW1528" s="266">
        <v>22.669</v>
      </c>
      <c r="AX1528" s="266">
        <v>25.123000000000001</v>
      </c>
      <c r="BA1528" s="372">
        <v>1526</v>
      </c>
      <c r="BB1528" s="372">
        <v>-0.33889999999999998</v>
      </c>
      <c r="BC1528" s="372">
        <v>16.456800000000001</v>
      </c>
      <c r="BD1528" s="372">
        <v>0.14061999999999999</v>
      </c>
      <c r="BE1528" s="372">
        <v>10.972</v>
      </c>
      <c r="BF1528" s="372">
        <v>12.067</v>
      </c>
      <c r="BG1528" s="372">
        <v>12.773999999999999</v>
      </c>
      <c r="BH1528" s="372">
        <v>13.172000000000001</v>
      </c>
      <c r="BI1528" s="372">
        <v>13.816000000000001</v>
      </c>
      <c r="BJ1528" s="372">
        <v>14.275</v>
      </c>
      <c r="BK1528" s="372">
        <v>14.99</v>
      </c>
      <c r="BL1528" s="372">
        <v>16.457000000000001</v>
      </c>
      <c r="BM1528" s="372">
        <v>18.122</v>
      </c>
      <c r="BN1528" s="372">
        <v>19.11</v>
      </c>
      <c r="BO1528" s="372">
        <v>19.82</v>
      </c>
      <c r="BP1528" s="372">
        <v>20.939</v>
      </c>
      <c r="BQ1528" s="372">
        <v>21.710999999999999</v>
      </c>
      <c r="BR1528" s="372">
        <v>23.277000000000001</v>
      </c>
      <c r="BS1528" s="372">
        <v>26.332999999999998</v>
      </c>
    </row>
    <row r="1529" spans="1:71" x14ac:dyDescent="0.2">
      <c r="A1529" s="265">
        <f t="shared" si="694"/>
        <v>16.585999999999999</v>
      </c>
      <c r="B1529" s="265">
        <f t="shared" si="695"/>
        <v>15.1595</v>
      </c>
      <c r="C1529" s="265">
        <f t="shared" si="672"/>
        <v>18.182000000000002</v>
      </c>
      <c r="D1529" s="265">
        <f t="shared" si="696"/>
        <v>1527</v>
      </c>
      <c r="E1529" s="373">
        <f t="shared" si="697"/>
        <v>50.168377823408626</v>
      </c>
      <c r="F1529" s="373">
        <f t="shared" si="698"/>
        <v>4.1806981519507183</v>
      </c>
      <c r="G1529" s="373">
        <f t="shared" si="699"/>
        <v>59.168377823408626</v>
      </c>
      <c r="H1529" s="374">
        <f t="shared" si="700"/>
        <v>0.99945881179900342</v>
      </c>
      <c r="I1529" s="374">
        <f t="shared" si="673"/>
        <v>0.98892435212135887</v>
      </c>
      <c r="J1529" s="374">
        <f t="shared" si="674"/>
        <v>0.98944337643410851</v>
      </c>
      <c r="K1529" s="265" cm="1">
        <f t="array" ref="K1529">$G1529^gamma_drug4/($G1529^gamma_drug4+(AGE_50_drug4+9)^gamma_drug4)</f>
        <v>1</v>
      </c>
      <c r="L1529" s="264">
        <f t="shared" si="675"/>
        <v>1527</v>
      </c>
      <c r="M1529" s="264">
        <f t="shared" si="676"/>
        <v>-0.2296</v>
      </c>
      <c r="N1529" s="264">
        <f t="shared" si="677"/>
        <v>16.585850000000001</v>
      </c>
      <c r="O1529" s="264">
        <f t="shared" si="678"/>
        <v>0.13478000000000001</v>
      </c>
      <c r="P1529" s="264">
        <f t="shared" si="679"/>
        <v>11.149000000000001</v>
      </c>
      <c r="Q1529" s="264">
        <f t="shared" si="680"/>
        <v>12.257999999999999</v>
      </c>
      <c r="R1529" s="264">
        <f t="shared" si="681"/>
        <v>12.967500000000001</v>
      </c>
      <c r="S1529" s="264">
        <f t="shared" si="682"/>
        <v>13.364000000000001</v>
      </c>
      <c r="T1529" s="264">
        <f t="shared" si="683"/>
        <v>14.004000000000001</v>
      </c>
      <c r="U1529" s="264">
        <f t="shared" si="684"/>
        <v>14.457000000000001</v>
      </c>
      <c r="V1529" s="264">
        <f t="shared" si="685"/>
        <v>15.1595</v>
      </c>
      <c r="W1529" s="264">
        <f t="shared" si="686"/>
        <v>16.585999999999999</v>
      </c>
      <c r="X1529" s="264">
        <f t="shared" si="687"/>
        <v>18.182000000000002</v>
      </c>
      <c r="Y1529" s="264">
        <f t="shared" si="688"/>
        <v>19.1175</v>
      </c>
      <c r="Z1529" s="264">
        <f t="shared" si="689"/>
        <v>19.785499999999999</v>
      </c>
      <c r="AA1529" s="264">
        <f t="shared" si="690"/>
        <v>20.829499999999999</v>
      </c>
      <c r="AB1529" s="264">
        <f t="shared" si="691"/>
        <v>21.545000000000002</v>
      </c>
      <c r="AC1529" s="264">
        <f t="shared" si="692"/>
        <v>22.982500000000002</v>
      </c>
      <c r="AD1529" s="264">
        <f t="shared" si="693"/>
        <v>25.738999999999997</v>
      </c>
      <c r="AF1529" s="266">
        <v>1527</v>
      </c>
      <c r="AG1529" s="266">
        <v>-0.1203</v>
      </c>
      <c r="AH1529" s="266">
        <v>16.709</v>
      </c>
      <c r="AI1529" s="266">
        <v>0.12891</v>
      </c>
      <c r="AJ1529" s="266">
        <v>11.323</v>
      </c>
      <c r="AK1529" s="266">
        <v>12.445</v>
      </c>
      <c r="AL1529" s="266">
        <v>13.157</v>
      </c>
      <c r="AM1529" s="266">
        <v>13.552</v>
      </c>
      <c r="AN1529" s="266">
        <v>14.188000000000001</v>
      </c>
      <c r="AO1529" s="266">
        <v>14.635</v>
      </c>
      <c r="AP1529" s="266">
        <v>15.324</v>
      </c>
      <c r="AQ1529" s="266">
        <v>16.709</v>
      </c>
      <c r="AR1529" s="266">
        <v>18.234999999999999</v>
      </c>
      <c r="AS1529" s="266">
        <v>19.117999999999999</v>
      </c>
      <c r="AT1529" s="266">
        <v>19.742999999999999</v>
      </c>
      <c r="AU1529" s="266">
        <v>20.712</v>
      </c>
      <c r="AV1529" s="266">
        <v>21.37</v>
      </c>
      <c r="AW1529" s="266">
        <v>22.678000000000001</v>
      </c>
      <c r="AX1529" s="266">
        <v>25.132999999999999</v>
      </c>
      <c r="BA1529" s="372">
        <v>1527</v>
      </c>
      <c r="BB1529" s="372">
        <v>-0.33889999999999998</v>
      </c>
      <c r="BC1529" s="372">
        <v>16.462700000000002</v>
      </c>
      <c r="BD1529" s="372">
        <v>0.14065</v>
      </c>
      <c r="BE1529" s="372">
        <v>10.975</v>
      </c>
      <c r="BF1529" s="372">
        <v>12.071</v>
      </c>
      <c r="BG1529" s="372">
        <v>12.778</v>
      </c>
      <c r="BH1529" s="372">
        <v>13.176</v>
      </c>
      <c r="BI1529" s="372">
        <v>13.82</v>
      </c>
      <c r="BJ1529" s="372">
        <v>14.279</v>
      </c>
      <c r="BK1529" s="372">
        <v>14.994999999999999</v>
      </c>
      <c r="BL1529" s="372">
        <v>16.463000000000001</v>
      </c>
      <c r="BM1529" s="372">
        <v>18.129000000000001</v>
      </c>
      <c r="BN1529" s="372">
        <v>19.117000000000001</v>
      </c>
      <c r="BO1529" s="372">
        <v>19.827999999999999</v>
      </c>
      <c r="BP1529" s="372">
        <v>20.946999999999999</v>
      </c>
      <c r="BQ1529" s="372">
        <v>21.72</v>
      </c>
      <c r="BR1529" s="372">
        <v>23.286999999999999</v>
      </c>
      <c r="BS1529" s="372">
        <v>26.344999999999999</v>
      </c>
    </row>
    <row r="1530" spans="1:71" x14ac:dyDescent="0.2">
      <c r="A1530" s="265">
        <f t="shared" si="694"/>
        <v>16.591999999999999</v>
      </c>
      <c r="B1530" s="265">
        <f t="shared" si="695"/>
        <v>15.1645</v>
      </c>
      <c r="C1530" s="265">
        <f t="shared" si="672"/>
        <v>18.188499999999998</v>
      </c>
      <c r="D1530" s="265">
        <f t="shared" si="696"/>
        <v>1528</v>
      </c>
      <c r="E1530" s="373">
        <f t="shared" si="697"/>
        <v>50.201232032854207</v>
      </c>
      <c r="F1530" s="373">
        <f t="shared" si="698"/>
        <v>4.1834360027378512</v>
      </c>
      <c r="G1530" s="373">
        <f t="shared" si="699"/>
        <v>59.201232032854207</v>
      </c>
      <c r="H1530" s="374">
        <f t="shared" si="700"/>
        <v>0.99946011634563725</v>
      </c>
      <c r="I1530" s="374">
        <f t="shared" si="673"/>
        <v>0.98894269907824561</v>
      </c>
      <c r="J1530" s="374">
        <f t="shared" si="674"/>
        <v>0.98945844123459181</v>
      </c>
      <c r="K1530" s="265" cm="1">
        <f t="array" ref="K1530">$G1530^gamma_drug4/($G1530^gamma_drug4+(AGE_50_drug4+9)^gamma_drug4)</f>
        <v>1</v>
      </c>
      <c r="L1530" s="264">
        <f t="shared" si="675"/>
        <v>1528</v>
      </c>
      <c r="M1530" s="264">
        <f t="shared" si="676"/>
        <v>-0.22970000000000002</v>
      </c>
      <c r="N1530" s="264">
        <f t="shared" si="677"/>
        <v>16.5916</v>
      </c>
      <c r="O1530" s="264">
        <f t="shared" si="678"/>
        <v>0.13479999999999998</v>
      </c>
      <c r="P1530" s="264">
        <f t="shared" si="679"/>
        <v>11.1525</v>
      </c>
      <c r="Q1530" s="264">
        <f t="shared" si="680"/>
        <v>12.262</v>
      </c>
      <c r="R1530" s="264">
        <f t="shared" si="681"/>
        <v>12.972</v>
      </c>
      <c r="S1530" s="264">
        <f t="shared" si="682"/>
        <v>13.368500000000001</v>
      </c>
      <c r="T1530" s="264">
        <f t="shared" si="683"/>
        <v>14.0085</v>
      </c>
      <c r="U1530" s="264">
        <f t="shared" si="684"/>
        <v>14.461500000000001</v>
      </c>
      <c r="V1530" s="264">
        <f t="shared" si="685"/>
        <v>15.1645</v>
      </c>
      <c r="W1530" s="264">
        <f t="shared" si="686"/>
        <v>16.591999999999999</v>
      </c>
      <c r="X1530" s="264">
        <f t="shared" si="687"/>
        <v>18.188499999999998</v>
      </c>
      <c r="Y1530" s="264">
        <f t="shared" si="688"/>
        <v>19.125</v>
      </c>
      <c r="Z1530" s="264">
        <f t="shared" si="689"/>
        <v>19.792999999999999</v>
      </c>
      <c r="AA1530" s="264">
        <f t="shared" si="690"/>
        <v>20.838000000000001</v>
      </c>
      <c r="AB1530" s="264">
        <f t="shared" si="691"/>
        <v>21.5535</v>
      </c>
      <c r="AC1530" s="264">
        <f t="shared" si="692"/>
        <v>22.991500000000002</v>
      </c>
      <c r="AD1530" s="264">
        <f t="shared" si="693"/>
        <v>25.75</v>
      </c>
      <c r="AF1530" s="266">
        <v>1528</v>
      </c>
      <c r="AG1530" s="266">
        <v>-0.12039999999999999</v>
      </c>
      <c r="AH1530" s="266">
        <v>16.714500000000001</v>
      </c>
      <c r="AI1530" s="266">
        <v>0.12892999999999999</v>
      </c>
      <c r="AJ1530" s="266">
        <v>11.326000000000001</v>
      </c>
      <c r="AK1530" s="266">
        <v>12.449</v>
      </c>
      <c r="AL1530" s="266">
        <v>13.161</v>
      </c>
      <c r="AM1530" s="266">
        <v>13.557</v>
      </c>
      <c r="AN1530" s="266">
        <v>14.192</v>
      </c>
      <c r="AO1530" s="266">
        <v>14.638999999999999</v>
      </c>
      <c r="AP1530" s="266">
        <v>15.329000000000001</v>
      </c>
      <c r="AQ1530" s="266">
        <v>16.715</v>
      </c>
      <c r="AR1530" s="266">
        <v>18.241</v>
      </c>
      <c r="AS1530" s="266">
        <v>19.125</v>
      </c>
      <c r="AT1530" s="266">
        <v>19.75</v>
      </c>
      <c r="AU1530" s="266">
        <v>20.72</v>
      </c>
      <c r="AV1530" s="266">
        <v>21.378</v>
      </c>
      <c r="AW1530" s="266">
        <v>22.686</v>
      </c>
      <c r="AX1530" s="266">
        <v>25.143000000000001</v>
      </c>
      <c r="BA1530" s="372">
        <v>1528</v>
      </c>
      <c r="BB1530" s="372">
        <v>-0.33900000000000002</v>
      </c>
      <c r="BC1530" s="372">
        <v>16.468699999999998</v>
      </c>
      <c r="BD1530" s="372">
        <v>0.14066999999999999</v>
      </c>
      <c r="BE1530" s="372">
        <v>10.978999999999999</v>
      </c>
      <c r="BF1530" s="372">
        <v>12.074999999999999</v>
      </c>
      <c r="BG1530" s="372">
        <v>12.782999999999999</v>
      </c>
      <c r="BH1530" s="372">
        <v>13.18</v>
      </c>
      <c r="BI1530" s="372">
        <v>13.824999999999999</v>
      </c>
      <c r="BJ1530" s="372">
        <v>14.284000000000001</v>
      </c>
      <c r="BK1530" s="372">
        <v>15</v>
      </c>
      <c r="BL1530" s="372">
        <v>16.469000000000001</v>
      </c>
      <c r="BM1530" s="372">
        <v>18.135999999999999</v>
      </c>
      <c r="BN1530" s="372">
        <v>19.125</v>
      </c>
      <c r="BO1530" s="372">
        <v>19.835999999999999</v>
      </c>
      <c r="BP1530" s="372">
        <v>20.956</v>
      </c>
      <c r="BQ1530" s="372">
        <v>21.728999999999999</v>
      </c>
      <c r="BR1530" s="372">
        <v>23.297000000000001</v>
      </c>
      <c r="BS1530" s="372">
        <v>26.356999999999999</v>
      </c>
    </row>
    <row r="1531" spans="1:71" x14ac:dyDescent="0.2">
      <c r="A1531" s="265">
        <f t="shared" si="694"/>
        <v>16.5975</v>
      </c>
      <c r="B1531" s="265">
        <f t="shared" si="695"/>
        <v>15.169499999999999</v>
      </c>
      <c r="C1531" s="265">
        <f t="shared" si="672"/>
        <v>18.195500000000003</v>
      </c>
      <c r="D1531" s="265">
        <f t="shared" si="696"/>
        <v>1529</v>
      </c>
      <c r="E1531" s="373">
        <f t="shared" si="697"/>
        <v>50.234086242299796</v>
      </c>
      <c r="F1531" s="373">
        <f t="shared" si="698"/>
        <v>4.1861738535249833</v>
      </c>
      <c r="G1531" s="373">
        <f t="shared" si="699"/>
        <v>59.234086242299796</v>
      </c>
      <c r="H1531" s="374">
        <f t="shared" si="700"/>
        <v>0.99946141702817148</v>
      </c>
      <c r="I1531" s="374">
        <f t="shared" si="673"/>
        <v>0.98896100582843649</v>
      </c>
      <c r="J1531" s="374">
        <f t="shared" si="674"/>
        <v>0.98947347642528471</v>
      </c>
      <c r="K1531" s="265" cm="1">
        <f t="array" ref="K1531">$G1531^gamma_drug4/($G1531^gamma_drug4+(AGE_50_drug4+9)^gamma_drug4)</f>
        <v>1</v>
      </c>
      <c r="L1531" s="264">
        <f t="shared" si="675"/>
        <v>1529</v>
      </c>
      <c r="M1531" s="264">
        <f t="shared" si="676"/>
        <v>-0.22975000000000001</v>
      </c>
      <c r="N1531" s="264">
        <f t="shared" si="677"/>
        <v>16.597299999999997</v>
      </c>
      <c r="O1531" s="264">
        <f t="shared" si="678"/>
        <v>0.134825</v>
      </c>
      <c r="P1531" s="264">
        <f t="shared" si="679"/>
        <v>11.1555</v>
      </c>
      <c r="Q1531" s="264">
        <f t="shared" si="680"/>
        <v>12.265000000000001</v>
      </c>
      <c r="R1531" s="264">
        <f t="shared" si="681"/>
        <v>12.975999999999999</v>
      </c>
      <c r="S1531" s="264">
        <f t="shared" si="682"/>
        <v>13.372499999999999</v>
      </c>
      <c r="T1531" s="264">
        <f t="shared" si="683"/>
        <v>14.012499999999999</v>
      </c>
      <c r="U1531" s="264">
        <f t="shared" si="684"/>
        <v>14.4665</v>
      </c>
      <c r="V1531" s="264">
        <f t="shared" si="685"/>
        <v>15.169499999999999</v>
      </c>
      <c r="W1531" s="264">
        <f t="shared" si="686"/>
        <v>16.5975</v>
      </c>
      <c r="X1531" s="264">
        <f t="shared" si="687"/>
        <v>18.195500000000003</v>
      </c>
      <c r="Y1531" s="264">
        <f t="shared" si="688"/>
        <v>19.132000000000001</v>
      </c>
      <c r="Z1531" s="264">
        <f t="shared" si="689"/>
        <v>19.8005</v>
      </c>
      <c r="AA1531" s="264">
        <f t="shared" si="690"/>
        <v>20.846499999999999</v>
      </c>
      <c r="AB1531" s="264">
        <f t="shared" si="691"/>
        <v>21.561999999999998</v>
      </c>
      <c r="AC1531" s="264">
        <f t="shared" si="692"/>
        <v>23.000999999999998</v>
      </c>
      <c r="AD1531" s="264">
        <f t="shared" si="693"/>
        <v>25.760999999999999</v>
      </c>
      <c r="AF1531" s="266">
        <v>1529</v>
      </c>
      <c r="AG1531" s="266">
        <v>-0.1205</v>
      </c>
      <c r="AH1531" s="266">
        <v>16.72</v>
      </c>
      <c r="AI1531" s="266">
        <v>0.12895000000000001</v>
      </c>
      <c r="AJ1531" s="266">
        <v>11.329000000000001</v>
      </c>
      <c r="AK1531" s="266">
        <v>12.452</v>
      </c>
      <c r="AL1531" s="266">
        <v>13.164999999999999</v>
      </c>
      <c r="AM1531" s="266">
        <v>13.561</v>
      </c>
      <c r="AN1531" s="266">
        <v>14.196</v>
      </c>
      <c r="AO1531" s="266">
        <v>14.644</v>
      </c>
      <c r="AP1531" s="266">
        <v>15.334</v>
      </c>
      <c r="AQ1531" s="266">
        <v>16.72</v>
      </c>
      <c r="AR1531" s="266">
        <v>18.248000000000001</v>
      </c>
      <c r="AS1531" s="266">
        <v>19.132000000000001</v>
      </c>
      <c r="AT1531" s="266">
        <v>19.757000000000001</v>
      </c>
      <c r="AU1531" s="266">
        <v>20.728000000000002</v>
      </c>
      <c r="AV1531" s="266">
        <v>21.385999999999999</v>
      </c>
      <c r="AW1531" s="266">
        <v>22.695</v>
      </c>
      <c r="AX1531" s="266">
        <v>25.152999999999999</v>
      </c>
      <c r="BA1531" s="372">
        <v>1529</v>
      </c>
      <c r="BB1531" s="372">
        <v>-0.33900000000000002</v>
      </c>
      <c r="BC1531" s="372">
        <v>16.474599999999999</v>
      </c>
      <c r="BD1531" s="372">
        <v>0.14069999999999999</v>
      </c>
      <c r="BE1531" s="372">
        <v>10.981999999999999</v>
      </c>
      <c r="BF1531" s="372">
        <v>12.077999999999999</v>
      </c>
      <c r="BG1531" s="372">
        <v>12.787000000000001</v>
      </c>
      <c r="BH1531" s="372">
        <v>13.183999999999999</v>
      </c>
      <c r="BI1531" s="372">
        <v>13.829000000000001</v>
      </c>
      <c r="BJ1531" s="372">
        <v>14.289</v>
      </c>
      <c r="BK1531" s="372">
        <v>15.005000000000001</v>
      </c>
      <c r="BL1531" s="372">
        <v>16.475000000000001</v>
      </c>
      <c r="BM1531" s="372">
        <v>18.143000000000001</v>
      </c>
      <c r="BN1531" s="372">
        <v>19.132000000000001</v>
      </c>
      <c r="BO1531" s="372">
        <v>19.844000000000001</v>
      </c>
      <c r="BP1531" s="372">
        <v>20.965</v>
      </c>
      <c r="BQ1531" s="372">
        <v>21.738</v>
      </c>
      <c r="BR1531" s="372">
        <v>23.306999999999999</v>
      </c>
      <c r="BS1531" s="372">
        <v>26.369</v>
      </c>
    </row>
    <row r="1532" spans="1:71" x14ac:dyDescent="0.2">
      <c r="A1532" s="265">
        <f t="shared" si="694"/>
        <v>16.603000000000002</v>
      </c>
      <c r="B1532" s="265">
        <f t="shared" si="695"/>
        <v>15.175000000000001</v>
      </c>
      <c r="C1532" s="265">
        <f t="shared" si="672"/>
        <v>18.201999999999998</v>
      </c>
      <c r="D1532" s="265">
        <f t="shared" si="696"/>
        <v>1530</v>
      </c>
      <c r="E1532" s="373">
        <f t="shared" si="697"/>
        <v>50.266940451745377</v>
      </c>
      <c r="F1532" s="373">
        <f t="shared" si="698"/>
        <v>4.1889117043121153</v>
      </c>
      <c r="G1532" s="373">
        <f t="shared" si="699"/>
        <v>59.266940451745377</v>
      </c>
      <c r="H1532" s="374">
        <f t="shared" si="700"/>
        <v>0.99946271386017738</v>
      </c>
      <c r="I1532" s="374">
        <f t="shared" si="673"/>
        <v>0.98897927248114992</v>
      </c>
      <c r="J1532" s="374">
        <f t="shared" si="674"/>
        <v>0.98948848208010887</v>
      </c>
      <c r="K1532" s="265" cm="1">
        <f t="array" ref="K1532">$G1532^gamma_drug4/($G1532^gamma_drug4+(AGE_50_drug4+9)^gamma_drug4)</f>
        <v>1</v>
      </c>
      <c r="L1532" s="264">
        <f t="shared" si="675"/>
        <v>1530</v>
      </c>
      <c r="M1532" s="264">
        <f t="shared" si="676"/>
        <v>-0.22985</v>
      </c>
      <c r="N1532" s="264">
        <f t="shared" si="677"/>
        <v>16.603000000000002</v>
      </c>
      <c r="O1532" s="264">
        <f t="shared" si="678"/>
        <v>0.13485</v>
      </c>
      <c r="P1532" s="264">
        <f t="shared" si="679"/>
        <v>11.1585</v>
      </c>
      <c r="Q1532" s="264">
        <f t="shared" si="680"/>
        <v>12.269</v>
      </c>
      <c r="R1532" s="264">
        <f t="shared" si="681"/>
        <v>12.98</v>
      </c>
      <c r="S1532" s="264">
        <f t="shared" si="682"/>
        <v>13.3765</v>
      </c>
      <c r="T1532" s="264">
        <f t="shared" si="683"/>
        <v>14.016999999999999</v>
      </c>
      <c r="U1532" s="264">
        <f t="shared" si="684"/>
        <v>14.471</v>
      </c>
      <c r="V1532" s="264">
        <f t="shared" si="685"/>
        <v>15.175000000000001</v>
      </c>
      <c r="W1532" s="264">
        <f t="shared" si="686"/>
        <v>16.603000000000002</v>
      </c>
      <c r="X1532" s="264">
        <f t="shared" si="687"/>
        <v>18.201999999999998</v>
      </c>
      <c r="Y1532" s="264">
        <f t="shared" si="688"/>
        <v>19.139000000000003</v>
      </c>
      <c r="Z1532" s="264">
        <f t="shared" si="689"/>
        <v>19.808</v>
      </c>
      <c r="AA1532" s="264">
        <f t="shared" si="690"/>
        <v>20.853999999999999</v>
      </c>
      <c r="AB1532" s="264">
        <f t="shared" si="691"/>
        <v>21.570999999999998</v>
      </c>
      <c r="AC1532" s="264">
        <f t="shared" si="692"/>
        <v>23.011000000000003</v>
      </c>
      <c r="AD1532" s="264">
        <f t="shared" si="693"/>
        <v>25.772500000000001</v>
      </c>
      <c r="AF1532" s="266">
        <v>1530</v>
      </c>
      <c r="AG1532" s="266">
        <v>-0.1206</v>
      </c>
      <c r="AH1532" s="266">
        <v>16.7254</v>
      </c>
      <c r="AI1532" s="266">
        <v>0.12897</v>
      </c>
      <c r="AJ1532" s="266">
        <v>11.332000000000001</v>
      </c>
      <c r="AK1532" s="266">
        <v>12.456</v>
      </c>
      <c r="AL1532" s="266">
        <v>13.169</v>
      </c>
      <c r="AM1532" s="266">
        <v>13.565</v>
      </c>
      <c r="AN1532" s="266">
        <v>14.2</v>
      </c>
      <c r="AO1532" s="266">
        <v>14.648</v>
      </c>
      <c r="AP1532" s="266">
        <v>15.339</v>
      </c>
      <c r="AQ1532" s="266">
        <v>16.725000000000001</v>
      </c>
      <c r="AR1532" s="266">
        <v>18.254000000000001</v>
      </c>
      <c r="AS1532" s="266">
        <v>19.138000000000002</v>
      </c>
      <c r="AT1532" s="266">
        <v>19.763999999999999</v>
      </c>
      <c r="AU1532" s="266">
        <v>20.734999999999999</v>
      </c>
      <c r="AV1532" s="266">
        <v>21.393999999999998</v>
      </c>
      <c r="AW1532" s="266">
        <v>22.704000000000001</v>
      </c>
      <c r="AX1532" s="266">
        <v>25.163</v>
      </c>
      <c r="BA1532" s="372">
        <v>1530</v>
      </c>
      <c r="BB1532" s="372">
        <v>-0.33910000000000001</v>
      </c>
      <c r="BC1532" s="372">
        <v>16.480599999999999</v>
      </c>
      <c r="BD1532" s="372">
        <v>0.14072999999999999</v>
      </c>
      <c r="BE1532" s="372">
        <v>10.984999999999999</v>
      </c>
      <c r="BF1532" s="372">
        <v>12.082000000000001</v>
      </c>
      <c r="BG1532" s="372">
        <v>12.791</v>
      </c>
      <c r="BH1532" s="372">
        <v>13.188000000000001</v>
      </c>
      <c r="BI1532" s="372">
        <v>13.834</v>
      </c>
      <c r="BJ1532" s="372">
        <v>14.294</v>
      </c>
      <c r="BK1532" s="372">
        <v>15.010999999999999</v>
      </c>
      <c r="BL1532" s="372">
        <v>16.481000000000002</v>
      </c>
      <c r="BM1532" s="372">
        <v>18.149999999999999</v>
      </c>
      <c r="BN1532" s="372">
        <v>19.14</v>
      </c>
      <c r="BO1532" s="372">
        <v>19.852</v>
      </c>
      <c r="BP1532" s="372">
        <v>20.972999999999999</v>
      </c>
      <c r="BQ1532" s="372">
        <v>21.748000000000001</v>
      </c>
      <c r="BR1532" s="372">
        <v>23.318000000000001</v>
      </c>
      <c r="BS1532" s="372">
        <v>26.382000000000001</v>
      </c>
    </row>
    <row r="1533" spans="1:71" x14ac:dyDescent="0.2">
      <c r="A1533" s="265">
        <f t="shared" si="694"/>
        <v>16.609000000000002</v>
      </c>
      <c r="B1533" s="265">
        <f t="shared" si="695"/>
        <v>15.18</v>
      </c>
      <c r="C1533" s="265">
        <f t="shared" si="672"/>
        <v>18.208500000000001</v>
      </c>
      <c r="D1533" s="265">
        <f t="shared" si="696"/>
        <v>1531</v>
      </c>
      <c r="E1533" s="373">
        <f t="shared" si="697"/>
        <v>50.299794661190965</v>
      </c>
      <c r="F1533" s="373">
        <f t="shared" si="698"/>
        <v>4.1916495550992474</v>
      </c>
      <c r="G1533" s="373">
        <f t="shared" si="699"/>
        <v>59.299794661190965</v>
      </c>
      <c r="H1533" s="374">
        <f t="shared" si="700"/>
        <v>0.99946400685517089</v>
      </c>
      <c r="I1533" s="374">
        <f t="shared" si="673"/>
        <v>0.98899749914525192</v>
      </c>
      <c r="J1533" s="374">
        <f t="shared" si="674"/>
        <v>0.98950345827276309</v>
      </c>
      <c r="K1533" s="265" cm="1">
        <f t="array" ref="K1533">$G1533^gamma_drug4/($G1533^gamma_drug4+(AGE_50_drug4+9)^gamma_drug4)</f>
        <v>1</v>
      </c>
      <c r="L1533" s="264">
        <f t="shared" si="675"/>
        <v>1531</v>
      </c>
      <c r="M1533" s="264">
        <f t="shared" si="676"/>
        <v>-0.22989999999999999</v>
      </c>
      <c r="N1533" s="264">
        <f t="shared" si="677"/>
        <v>16.608699999999999</v>
      </c>
      <c r="O1533" s="264">
        <f t="shared" si="678"/>
        <v>0.13486999999999999</v>
      </c>
      <c r="P1533" s="264">
        <f t="shared" si="679"/>
        <v>11.161999999999999</v>
      </c>
      <c r="Q1533" s="264">
        <f t="shared" si="680"/>
        <v>12.273</v>
      </c>
      <c r="R1533" s="264">
        <f t="shared" si="681"/>
        <v>12.984</v>
      </c>
      <c r="S1533" s="264">
        <f t="shared" si="682"/>
        <v>13.381</v>
      </c>
      <c r="T1533" s="264">
        <f t="shared" si="683"/>
        <v>14.022</v>
      </c>
      <c r="U1533" s="264">
        <f t="shared" si="684"/>
        <v>14.475999999999999</v>
      </c>
      <c r="V1533" s="264">
        <f t="shared" si="685"/>
        <v>15.18</v>
      </c>
      <c r="W1533" s="264">
        <f t="shared" si="686"/>
        <v>16.609000000000002</v>
      </c>
      <c r="X1533" s="264">
        <f t="shared" si="687"/>
        <v>18.208500000000001</v>
      </c>
      <c r="Y1533" s="264">
        <f t="shared" si="688"/>
        <v>19.146000000000001</v>
      </c>
      <c r="Z1533" s="264">
        <f t="shared" si="689"/>
        <v>19.815000000000001</v>
      </c>
      <c r="AA1533" s="264">
        <f t="shared" si="690"/>
        <v>20.862499999999997</v>
      </c>
      <c r="AB1533" s="264">
        <f t="shared" si="691"/>
        <v>21.579000000000001</v>
      </c>
      <c r="AC1533" s="264">
        <f t="shared" si="692"/>
        <v>23.019500000000001</v>
      </c>
      <c r="AD1533" s="264">
        <f t="shared" si="693"/>
        <v>25.783000000000001</v>
      </c>
      <c r="AF1533" s="266">
        <v>1531</v>
      </c>
      <c r="AG1533" s="266">
        <v>-0.1207</v>
      </c>
      <c r="AH1533" s="266">
        <v>16.730899999999998</v>
      </c>
      <c r="AI1533" s="266">
        <v>0.12898999999999999</v>
      </c>
      <c r="AJ1533" s="266">
        <v>11.336</v>
      </c>
      <c r="AK1533" s="266">
        <v>12.46</v>
      </c>
      <c r="AL1533" s="266">
        <v>13.173</v>
      </c>
      <c r="AM1533" s="266">
        <v>13.569000000000001</v>
      </c>
      <c r="AN1533" s="266">
        <v>14.205</v>
      </c>
      <c r="AO1533" s="266">
        <v>14.653</v>
      </c>
      <c r="AP1533" s="266">
        <v>15.343999999999999</v>
      </c>
      <c r="AQ1533" s="266">
        <v>16.731000000000002</v>
      </c>
      <c r="AR1533" s="266">
        <v>18.260000000000002</v>
      </c>
      <c r="AS1533" s="266">
        <v>19.145</v>
      </c>
      <c r="AT1533" s="266">
        <v>19.771000000000001</v>
      </c>
      <c r="AU1533" s="266">
        <v>20.742999999999999</v>
      </c>
      <c r="AV1533" s="266">
        <v>21.402000000000001</v>
      </c>
      <c r="AW1533" s="266">
        <v>22.712</v>
      </c>
      <c r="AX1533" s="266">
        <v>25.172999999999998</v>
      </c>
      <c r="BA1533" s="372">
        <v>1531</v>
      </c>
      <c r="BB1533" s="372">
        <v>-0.33910000000000001</v>
      </c>
      <c r="BC1533" s="372">
        <v>16.486499999999999</v>
      </c>
      <c r="BD1533" s="372">
        <v>0.14074999999999999</v>
      </c>
      <c r="BE1533" s="372">
        <v>10.988</v>
      </c>
      <c r="BF1533" s="372">
        <v>12.086</v>
      </c>
      <c r="BG1533" s="372">
        <v>12.795</v>
      </c>
      <c r="BH1533" s="372">
        <v>13.193</v>
      </c>
      <c r="BI1533" s="372">
        <v>13.839</v>
      </c>
      <c r="BJ1533" s="372">
        <v>14.298999999999999</v>
      </c>
      <c r="BK1533" s="372">
        <v>15.016</v>
      </c>
      <c r="BL1533" s="372">
        <v>16.486999999999998</v>
      </c>
      <c r="BM1533" s="372">
        <v>18.157</v>
      </c>
      <c r="BN1533" s="372">
        <v>19.146999999999998</v>
      </c>
      <c r="BO1533" s="372">
        <v>19.859000000000002</v>
      </c>
      <c r="BP1533" s="372">
        <v>20.981999999999999</v>
      </c>
      <c r="BQ1533" s="372">
        <v>21.756</v>
      </c>
      <c r="BR1533" s="372">
        <v>23.327000000000002</v>
      </c>
      <c r="BS1533" s="372">
        <v>26.393000000000001</v>
      </c>
    </row>
    <row r="1534" spans="1:71" x14ac:dyDescent="0.2">
      <c r="A1534" s="265">
        <f t="shared" si="694"/>
        <v>16.6145</v>
      </c>
      <c r="B1534" s="265">
        <f t="shared" si="695"/>
        <v>15.185</v>
      </c>
      <c r="C1534" s="265">
        <f t="shared" si="672"/>
        <v>18.215</v>
      </c>
      <c r="D1534" s="265">
        <f t="shared" si="696"/>
        <v>1532</v>
      </c>
      <c r="E1534" s="373">
        <f t="shared" si="697"/>
        <v>50.332648870636554</v>
      </c>
      <c r="F1534" s="373">
        <f t="shared" si="698"/>
        <v>4.1943874058863795</v>
      </c>
      <c r="G1534" s="373">
        <f t="shared" si="699"/>
        <v>59.332648870636554</v>
      </c>
      <c r="H1534" s="374">
        <f t="shared" si="700"/>
        <v>0.99946529602661316</v>
      </c>
      <c r="I1534" s="374">
        <f t="shared" si="673"/>
        <v>0.98901568592925715</v>
      </c>
      <c r="J1534" s="374">
        <f t="shared" si="674"/>
        <v>0.98951840507672384</v>
      </c>
      <c r="K1534" s="265" cm="1">
        <f t="array" ref="K1534">$G1534^gamma_drug4/($G1534^gamma_drug4+(AGE_50_drug4+9)^gamma_drug4)</f>
        <v>1</v>
      </c>
      <c r="L1534" s="264">
        <f t="shared" si="675"/>
        <v>1532</v>
      </c>
      <c r="M1534" s="264">
        <f t="shared" si="676"/>
        <v>-0.23</v>
      </c>
      <c r="N1534" s="264">
        <f t="shared" si="677"/>
        <v>16.6144</v>
      </c>
      <c r="O1534" s="264">
        <f t="shared" si="678"/>
        <v>0.13489499999999999</v>
      </c>
      <c r="P1534" s="264">
        <f t="shared" si="679"/>
        <v>11.164999999999999</v>
      </c>
      <c r="Q1534" s="264">
        <f t="shared" si="680"/>
        <v>12.276499999999999</v>
      </c>
      <c r="R1534" s="264">
        <f t="shared" si="681"/>
        <v>12.987500000000001</v>
      </c>
      <c r="S1534" s="264">
        <f t="shared" si="682"/>
        <v>13.385</v>
      </c>
      <c r="T1534" s="264">
        <f t="shared" si="683"/>
        <v>14.026</v>
      </c>
      <c r="U1534" s="264">
        <f t="shared" si="684"/>
        <v>14.48</v>
      </c>
      <c r="V1534" s="264">
        <f t="shared" si="685"/>
        <v>15.185</v>
      </c>
      <c r="W1534" s="264">
        <f t="shared" si="686"/>
        <v>16.6145</v>
      </c>
      <c r="X1534" s="264">
        <f t="shared" si="687"/>
        <v>18.215</v>
      </c>
      <c r="Y1534" s="264">
        <f t="shared" si="688"/>
        <v>19.153500000000001</v>
      </c>
      <c r="Z1534" s="264">
        <f t="shared" si="689"/>
        <v>19.822499999999998</v>
      </c>
      <c r="AA1534" s="264">
        <f t="shared" si="690"/>
        <v>20.869999999999997</v>
      </c>
      <c r="AB1534" s="264">
        <f t="shared" si="691"/>
        <v>21.588000000000001</v>
      </c>
      <c r="AC1534" s="264">
        <f t="shared" si="692"/>
        <v>23.029499999999999</v>
      </c>
      <c r="AD1534" s="264">
        <f t="shared" si="693"/>
        <v>25.794499999999999</v>
      </c>
      <c r="AF1534" s="266">
        <v>1532</v>
      </c>
      <c r="AG1534" s="266">
        <v>-0.1208</v>
      </c>
      <c r="AH1534" s="266">
        <v>16.7363</v>
      </c>
      <c r="AI1534" s="266">
        <v>0.12901000000000001</v>
      </c>
      <c r="AJ1534" s="266">
        <v>11.339</v>
      </c>
      <c r="AK1534" s="266">
        <v>12.462999999999999</v>
      </c>
      <c r="AL1534" s="266">
        <v>13.176</v>
      </c>
      <c r="AM1534" s="266">
        <v>13.573</v>
      </c>
      <c r="AN1534" s="266">
        <v>14.209</v>
      </c>
      <c r="AO1534" s="266">
        <v>14.657</v>
      </c>
      <c r="AP1534" s="266">
        <v>15.349</v>
      </c>
      <c r="AQ1534" s="266">
        <v>16.736000000000001</v>
      </c>
      <c r="AR1534" s="266">
        <v>18.265999999999998</v>
      </c>
      <c r="AS1534" s="266">
        <v>19.152000000000001</v>
      </c>
      <c r="AT1534" s="266">
        <v>19.777999999999999</v>
      </c>
      <c r="AU1534" s="266">
        <v>20.75</v>
      </c>
      <c r="AV1534" s="266">
        <v>21.41</v>
      </c>
      <c r="AW1534" s="266">
        <v>22.721</v>
      </c>
      <c r="AX1534" s="266">
        <v>25.183</v>
      </c>
      <c r="BA1534" s="372">
        <v>1532</v>
      </c>
      <c r="BB1534" s="372">
        <v>-0.3392</v>
      </c>
      <c r="BC1534" s="372">
        <v>16.4925</v>
      </c>
      <c r="BD1534" s="372">
        <v>0.14077999999999999</v>
      </c>
      <c r="BE1534" s="372">
        <v>10.991</v>
      </c>
      <c r="BF1534" s="372">
        <v>12.09</v>
      </c>
      <c r="BG1534" s="372">
        <v>12.798999999999999</v>
      </c>
      <c r="BH1534" s="372">
        <v>13.196999999999999</v>
      </c>
      <c r="BI1534" s="372">
        <v>13.843</v>
      </c>
      <c r="BJ1534" s="372">
        <v>14.303000000000001</v>
      </c>
      <c r="BK1534" s="372">
        <v>15.021000000000001</v>
      </c>
      <c r="BL1534" s="372">
        <v>16.492999999999999</v>
      </c>
      <c r="BM1534" s="372">
        <v>18.164000000000001</v>
      </c>
      <c r="BN1534" s="372">
        <v>19.155000000000001</v>
      </c>
      <c r="BO1534" s="372">
        <v>19.867000000000001</v>
      </c>
      <c r="BP1534" s="372">
        <v>20.99</v>
      </c>
      <c r="BQ1534" s="372">
        <v>21.765999999999998</v>
      </c>
      <c r="BR1534" s="372">
        <v>23.338000000000001</v>
      </c>
      <c r="BS1534" s="372">
        <v>26.405999999999999</v>
      </c>
    </row>
    <row r="1535" spans="1:71" x14ac:dyDescent="0.2">
      <c r="A1535" s="265">
        <f t="shared" si="694"/>
        <v>16.62</v>
      </c>
      <c r="B1535" s="265">
        <f t="shared" si="695"/>
        <v>15.189499999999999</v>
      </c>
      <c r="C1535" s="265">
        <f t="shared" si="672"/>
        <v>18.222000000000001</v>
      </c>
      <c r="D1535" s="265">
        <f t="shared" si="696"/>
        <v>1533</v>
      </c>
      <c r="E1535" s="373">
        <f t="shared" si="697"/>
        <v>50.365503080082135</v>
      </c>
      <c r="F1535" s="373">
        <f t="shared" si="698"/>
        <v>4.1971252566735116</v>
      </c>
      <c r="G1535" s="373">
        <f t="shared" si="699"/>
        <v>59.365503080082135</v>
      </c>
      <c r="H1535" s="374">
        <f t="shared" si="700"/>
        <v>0.99946658138791078</v>
      </c>
      <c r="I1535" s="374">
        <f t="shared" si="673"/>
        <v>0.98903383294133018</v>
      </c>
      <c r="J1535" s="374">
        <f t="shared" si="674"/>
        <v>0.98953332256524573</v>
      </c>
      <c r="K1535" s="265" cm="1">
        <f t="array" ref="K1535">$G1535^gamma_drug4/($G1535^gamma_drug4+(AGE_50_drug4+9)^gamma_drug4)</f>
        <v>1</v>
      </c>
      <c r="L1535" s="264">
        <f t="shared" si="675"/>
        <v>1533</v>
      </c>
      <c r="M1535" s="264">
        <f t="shared" si="676"/>
        <v>-0.2301</v>
      </c>
      <c r="N1535" s="264">
        <f t="shared" si="677"/>
        <v>16.620100000000001</v>
      </c>
      <c r="O1535" s="264">
        <f t="shared" si="678"/>
        <v>0.13491999999999998</v>
      </c>
      <c r="P1535" s="264">
        <f t="shared" si="679"/>
        <v>11.167999999999999</v>
      </c>
      <c r="Q1535" s="264">
        <f t="shared" si="680"/>
        <v>12.280000000000001</v>
      </c>
      <c r="R1535" s="264">
        <f t="shared" si="681"/>
        <v>12.9915</v>
      </c>
      <c r="S1535" s="264">
        <f t="shared" si="682"/>
        <v>13.388999999999999</v>
      </c>
      <c r="T1535" s="264">
        <f t="shared" si="683"/>
        <v>14.0305</v>
      </c>
      <c r="U1535" s="264">
        <f t="shared" si="684"/>
        <v>14.484999999999999</v>
      </c>
      <c r="V1535" s="264">
        <f t="shared" si="685"/>
        <v>15.189499999999999</v>
      </c>
      <c r="W1535" s="264">
        <f t="shared" si="686"/>
        <v>16.62</v>
      </c>
      <c r="X1535" s="264">
        <f t="shared" si="687"/>
        <v>18.222000000000001</v>
      </c>
      <c r="Y1535" s="264">
        <f t="shared" si="688"/>
        <v>19.16</v>
      </c>
      <c r="Z1535" s="264">
        <f t="shared" si="689"/>
        <v>19.829999999999998</v>
      </c>
      <c r="AA1535" s="264">
        <f t="shared" si="690"/>
        <v>20.878499999999999</v>
      </c>
      <c r="AB1535" s="264">
        <f t="shared" si="691"/>
        <v>21.596499999999999</v>
      </c>
      <c r="AC1535" s="264">
        <f t="shared" si="692"/>
        <v>23.039000000000001</v>
      </c>
      <c r="AD1535" s="264">
        <f t="shared" si="693"/>
        <v>25.806000000000001</v>
      </c>
      <c r="AF1535" s="266">
        <v>1533</v>
      </c>
      <c r="AG1535" s="266">
        <v>-0.121</v>
      </c>
      <c r="AH1535" s="266">
        <v>16.741800000000001</v>
      </c>
      <c r="AI1535" s="266">
        <v>0.12903000000000001</v>
      </c>
      <c r="AJ1535" s="266">
        <v>11.342000000000001</v>
      </c>
      <c r="AK1535" s="266">
        <v>12.467000000000001</v>
      </c>
      <c r="AL1535" s="266">
        <v>13.18</v>
      </c>
      <c r="AM1535" s="266">
        <v>13.577</v>
      </c>
      <c r="AN1535" s="266">
        <v>14.212999999999999</v>
      </c>
      <c r="AO1535" s="266">
        <v>14.662000000000001</v>
      </c>
      <c r="AP1535" s="266">
        <v>15.353</v>
      </c>
      <c r="AQ1535" s="266">
        <v>16.742000000000001</v>
      </c>
      <c r="AR1535" s="266">
        <v>18.273</v>
      </c>
      <c r="AS1535" s="266">
        <v>19.158000000000001</v>
      </c>
      <c r="AT1535" s="266">
        <v>19.785</v>
      </c>
      <c r="AU1535" s="266">
        <v>20.757999999999999</v>
      </c>
      <c r="AV1535" s="266">
        <v>21.417999999999999</v>
      </c>
      <c r="AW1535" s="266">
        <v>22.73</v>
      </c>
      <c r="AX1535" s="266">
        <v>25.193000000000001</v>
      </c>
      <c r="BA1535" s="372">
        <v>1533</v>
      </c>
      <c r="BB1535" s="372">
        <v>-0.3392</v>
      </c>
      <c r="BC1535" s="372">
        <v>16.4984</v>
      </c>
      <c r="BD1535" s="372">
        <v>0.14080999999999999</v>
      </c>
      <c r="BE1535" s="372">
        <v>10.994</v>
      </c>
      <c r="BF1535" s="372">
        <v>12.093</v>
      </c>
      <c r="BG1535" s="372">
        <v>12.803000000000001</v>
      </c>
      <c r="BH1535" s="372">
        <v>13.201000000000001</v>
      </c>
      <c r="BI1535" s="372">
        <v>13.848000000000001</v>
      </c>
      <c r="BJ1535" s="372">
        <v>14.308</v>
      </c>
      <c r="BK1535" s="372">
        <v>15.026</v>
      </c>
      <c r="BL1535" s="372">
        <v>16.498000000000001</v>
      </c>
      <c r="BM1535" s="372">
        <v>18.170999999999999</v>
      </c>
      <c r="BN1535" s="372">
        <v>19.161999999999999</v>
      </c>
      <c r="BO1535" s="372">
        <v>19.875</v>
      </c>
      <c r="BP1535" s="372">
        <v>20.998999999999999</v>
      </c>
      <c r="BQ1535" s="372">
        <v>21.774999999999999</v>
      </c>
      <c r="BR1535" s="372">
        <v>23.347999999999999</v>
      </c>
      <c r="BS1535" s="372">
        <v>26.419</v>
      </c>
    </row>
    <row r="1536" spans="1:71" x14ac:dyDescent="0.2">
      <c r="A1536" s="265">
        <f t="shared" si="694"/>
        <v>16.625500000000002</v>
      </c>
      <c r="B1536" s="265">
        <f t="shared" si="695"/>
        <v>15.194500000000001</v>
      </c>
      <c r="C1536" s="265">
        <f t="shared" si="672"/>
        <v>18.228000000000002</v>
      </c>
      <c r="D1536" s="265">
        <f t="shared" si="696"/>
        <v>1534</v>
      </c>
      <c r="E1536" s="373">
        <f t="shared" si="697"/>
        <v>50.398357289527723</v>
      </c>
      <c r="F1536" s="373">
        <f t="shared" si="698"/>
        <v>4.1998631074606436</v>
      </c>
      <c r="G1536" s="373">
        <f t="shared" si="699"/>
        <v>59.398357289527723</v>
      </c>
      <c r="H1536" s="374">
        <f t="shared" si="700"/>
        <v>0.99946786295241608</v>
      </c>
      <c r="I1536" s="374">
        <f t="shared" si="673"/>
        <v>0.98905194028928667</v>
      </c>
      <c r="J1536" s="374">
        <f t="shared" si="674"/>
        <v>0.98954821081136246</v>
      </c>
      <c r="K1536" s="265" cm="1">
        <f t="array" ref="K1536">$G1536^gamma_drug4/($G1536^gamma_drug4+(AGE_50_drug4+9)^gamma_drug4)</f>
        <v>1</v>
      </c>
      <c r="L1536" s="264">
        <f t="shared" si="675"/>
        <v>1534</v>
      </c>
      <c r="M1536" s="264">
        <f t="shared" si="676"/>
        <v>-0.23014999999999999</v>
      </c>
      <c r="N1536" s="264">
        <f t="shared" si="677"/>
        <v>16.625799999999998</v>
      </c>
      <c r="O1536" s="264">
        <f t="shared" si="678"/>
        <v>0.13494</v>
      </c>
      <c r="P1536" s="264">
        <f t="shared" si="679"/>
        <v>11.1715</v>
      </c>
      <c r="Q1536" s="264">
        <f t="shared" si="680"/>
        <v>12.2835</v>
      </c>
      <c r="R1536" s="264">
        <f t="shared" si="681"/>
        <v>12.9955</v>
      </c>
      <c r="S1536" s="264">
        <f t="shared" si="682"/>
        <v>13.393000000000001</v>
      </c>
      <c r="T1536" s="264">
        <f t="shared" si="683"/>
        <v>14.035</v>
      </c>
      <c r="U1536" s="264">
        <f t="shared" si="684"/>
        <v>14.4895</v>
      </c>
      <c r="V1536" s="264">
        <f t="shared" si="685"/>
        <v>15.194500000000001</v>
      </c>
      <c r="W1536" s="264">
        <f t="shared" si="686"/>
        <v>16.625500000000002</v>
      </c>
      <c r="X1536" s="264">
        <f t="shared" si="687"/>
        <v>18.228000000000002</v>
      </c>
      <c r="Y1536" s="264">
        <f t="shared" si="688"/>
        <v>19.1675</v>
      </c>
      <c r="Z1536" s="264">
        <f t="shared" si="689"/>
        <v>19.837499999999999</v>
      </c>
      <c r="AA1536" s="264">
        <f t="shared" si="690"/>
        <v>20.886000000000003</v>
      </c>
      <c r="AB1536" s="264">
        <f t="shared" si="691"/>
        <v>21.604999999999997</v>
      </c>
      <c r="AC1536" s="264">
        <f t="shared" si="692"/>
        <v>23.048000000000002</v>
      </c>
      <c r="AD1536" s="264">
        <f t="shared" si="693"/>
        <v>25.816499999999998</v>
      </c>
      <c r="AF1536" s="266">
        <v>1534</v>
      </c>
      <c r="AG1536" s="266">
        <v>-0.1211</v>
      </c>
      <c r="AH1536" s="266">
        <v>16.747199999999999</v>
      </c>
      <c r="AI1536" s="266">
        <v>0.12905</v>
      </c>
      <c r="AJ1536" s="266">
        <v>11.345000000000001</v>
      </c>
      <c r="AK1536" s="266">
        <v>12.47</v>
      </c>
      <c r="AL1536" s="266">
        <v>13.183999999999999</v>
      </c>
      <c r="AM1536" s="266">
        <v>13.581</v>
      </c>
      <c r="AN1536" s="266">
        <v>14.218</v>
      </c>
      <c r="AO1536" s="266">
        <v>14.666</v>
      </c>
      <c r="AP1536" s="266">
        <v>15.358000000000001</v>
      </c>
      <c r="AQ1536" s="266">
        <v>16.747</v>
      </c>
      <c r="AR1536" s="266">
        <v>18.279</v>
      </c>
      <c r="AS1536" s="266">
        <v>19.164999999999999</v>
      </c>
      <c r="AT1536" s="266">
        <v>19.792000000000002</v>
      </c>
      <c r="AU1536" s="266">
        <v>20.765000000000001</v>
      </c>
      <c r="AV1536" s="266">
        <v>21.425999999999998</v>
      </c>
      <c r="AW1536" s="266">
        <v>22.738</v>
      </c>
      <c r="AX1536" s="266">
        <v>25.202999999999999</v>
      </c>
      <c r="BA1536" s="372">
        <v>1534</v>
      </c>
      <c r="BB1536" s="372">
        <v>-0.3392</v>
      </c>
      <c r="BC1536" s="372">
        <v>16.5044</v>
      </c>
      <c r="BD1536" s="372">
        <v>0.14083000000000001</v>
      </c>
      <c r="BE1536" s="372">
        <v>10.997999999999999</v>
      </c>
      <c r="BF1536" s="372">
        <v>12.097</v>
      </c>
      <c r="BG1536" s="372">
        <v>12.807</v>
      </c>
      <c r="BH1536" s="372">
        <v>13.205</v>
      </c>
      <c r="BI1536" s="372">
        <v>13.852</v>
      </c>
      <c r="BJ1536" s="372">
        <v>14.313000000000001</v>
      </c>
      <c r="BK1536" s="372">
        <v>15.031000000000001</v>
      </c>
      <c r="BL1536" s="372">
        <v>16.504000000000001</v>
      </c>
      <c r="BM1536" s="372">
        <v>18.177</v>
      </c>
      <c r="BN1536" s="372">
        <v>19.170000000000002</v>
      </c>
      <c r="BO1536" s="372">
        <v>19.882999999999999</v>
      </c>
      <c r="BP1536" s="372">
        <v>21.007000000000001</v>
      </c>
      <c r="BQ1536" s="372">
        <v>21.783999999999999</v>
      </c>
      <c r="BR1536" s="372">
        <v>23.358000000000001</v>
      </c>
      <c r="BS1536" s="372">
        <v>26.43</v>
      </c>
    </row>
    <row r="1537" spans="1:71" x14ac:dyDescent="0.2">
      <c r="A1537" s="265">
        <f t="shared" si="694"/>
        <v>16.631500000000003</v>
      </c>
      <c r="B1537" s="265">
        <f t="shared" si="695"/>
        <v>15.1995</v>
      </c>
      <c r="C1537" s="265">
        <f t="shared" si="672"/>
        <v>18.234500000000001</v>
      </c>
      <c r="D1537" s="265">
        <f t="shared" si="696"/>
        <v>1535</v>
      </c>
      <c r="E1537" s="373">
        <f t="shared" si="697"/>
        <v>50.431211498973305</v>
      </c>
      <c r="F1537" s="373">
        <f t="shared" si="698"/>
        <v>4.2026009582477757</v>
      </c>
      <c r="G1537" s="373">
        <f t="shared" si="699"/>
        <v>59.431211498973305</v>
      </c>
      <c r="H1537" s="374">
        <f t="shared" si="700"/>
        <v>0.99946914073342696</v>
      </c>
      <c r="I1537" s="374">
        <f t="shared" si="673"/>
        <v>0.98907000808059498</v>
      </c>
      <c r="J1537" s="374">
        <f t="shared" si="674"/>
        <v>0.98956306988788822</v>
      </c>
      <c r="K1537" s="265" cm="1">
        <f t="array" ref="K1537">$G1537^gamma_drug4/($G1537^gamma_drug4+(AGE_50_drug4+9)^gamma_drug4)</f>
        <v>1</v>
      </c>
      <c r="L1537" s="264">
        <f t="shared" si="675"/>
        <v>1535</v>
      </c>
      <c r="M1537" s="264">
        <f t="shared" si="676"/>
        <v>-0.23025000000000001</v>
      </c>
      <c r="N1537" s="264">
        <f t="shared" si="677"/>
        <v>16.631500000000003</v>
      </c>
      <c r="O1537" s="264">
        <f t="shared" si="678"/>
        <v>0.134965</v>
      </c>
      <c r="P1537" s="264">
        <f t="shared" si="679"/>
        <v>11.1745</v>
      </c>
      <c r="Q1537" s="264">
        <f t="shared" si="680"/>
        <v>12.287500000000001</v>
      </c>
      <c r="R1537" s="264">
        <f t="shared" si="681"/>
        <v>12.999500000000001</v>
      </c>
      <c r="S1537" s="264">
        <f t="shared" si="682"/>
        <v>13.397500000000001</v>
      </c>
      <c r="T1537" s="264">
        <f t="shared" si="683"/>
        <v>14.0395</v>
      </c>
      <c r="U1537" s="264">
        <f t="shared" si="684"/>
        <v>14.494499999999999</v>
      </c>
      <c r="V1537" s="264">
        <f t="shared" si="685"/>
        <v>15.1995</v>
      </c>
      <c r="W1537" s="264">
        <f t="shared" si="686"/>
        <v>16.631500000000003</v>
      </c>
      <c r="X1537" s="264">
        <f t="shared" si="687"/>
        <v>18.234500000000001</v>
      </c>
      <c r="Y1537" s="264">
        <f t="shared" si="688"/>
        <v>19.174500000000002</v>
      </c>
      <c r="Z1537" s="264">
        <f t="shared" si="689"/>
        <v>19.844999999999999</v>
      </c>
      <c r="AA1537" s="264">
        <f t="shared" si="690"/>
        <v>20.894500000000001</v>
      </c>
      <c r="AB1537" s="264">
        <f t="shared" si="691"/>
        <v>21.613500000000002</v>
      </c>
      <c r="AC1537" s="264">
        <f t="shared" si="692"/>
        <v>23.057499999999997</v>
      </c>
      <c r="AD1537" s="264">
        <f t="shared" si="693"/>
        <v>25.828000000000003</v>
      </c>
      <c r="AF1537" s="266">
        <v>1535</v>
      </c>
      <c r="AG1537" s="266">
        <v>-0.1212</v>
      </c>
      <c r="AH1537" s="266">
        <v>16.752700000000001</v>
      </c>
      <c r="AI1537" s="266">
        <v>0.12906999999999999</v>
      </c>
      <c r="AJ1537" s="266">
        <v>11.348000000000001</v>
      </c>
      <c r="AK1537" s="266">
        <v>12.474</v>
      </c>
      <c r="AL1537" s="266">
        <v>13.188000000000001</v>
      </c>
      <c r="AM1537" s="266">
        <v>13.585000000000001</v>
      </c>
      <c r="AN1537" s="266">
        <v>14.222</v>
      </c>
      <c r="AO1537" s="266">
        <v>14.670999999999999</v>
      </c>
      <c r="AP1537" s="266">
        <v>15.363</v>
      </c>
      <c r="AQ1537" s="266">
        <v>16.753</v>
      </c>
      <c r="AR1537" s="266">
        <v>18.285</v>
      </c>
      <c r="AS1537" s="266">
        <v>19.172000000000001</v>
      </c>
      <c r="AT1537" s="266">
        <v>19.798999999999999</v>
      </c>
      <c r="AU1537" s="266">
        <v>20.773</v>
      </c>
      <c r="AV1537" s="266">
        <v>21.434000000000001</v>
      </c>
      <c r="AW1537" s="266">
        <v>22.747</v>
      </c>
      <c r="AX1537" s="266">
        <v>25.213000000000001</v>
      </c>
      <c r="BA1537" s="372">
        <v>1535</v>
      </c>
      <c r="BB1537" s="372">
        <v>-0.33929999999999999</v>
      </c>
      <c r="BC1537" s="372">
        <v>16.510300000000001</v>
      </c>
      <c r="BD1537" s="372">
        <v>0.14086000000000001</v>
      </c>
      <c r="BE1537" s="372">
        <v>11.000999999999999</v>
      </c>
      <c r="BF1537" s="372">
        <v>12.101000000000001</v>
      </c>
      <c r="BG1537" s="372">
        <v>12.811</v>
      </c>
      <c r="BH1537" s="372">
        <v>13.21</v>
      </c>
      <c r="BI1537" s="372">
        <v>13.856999999999999</v>
      </c>
      <c r="BJ1537" s="372">
        <v>14.318</v>
      </c>
      <c r="BK1537" s="372">
        <v>15.036</v>
      </c>
      <c r="BL1537" s="372">
        <v>16.510000000000002</v>
      </c>
      <c r="BM1537" s="372">
        <v>18.184000000000001</v>
      </c>
      <c r="BN1537" s="372">
        <v>19.177</v>
      </c>
      <c r="BO1537" s="372">
        <v>19.890999999999998</v>
      </c>
      <c r="BP1537" s="372">
        <v>21.015999999999998</v>
      </c>
      <c r="BQ1537" s="372">
        <v>21.792999999999999</v>
      </c>
      <c r="BR1537" s="372">
        <v>23.367999999999999</v>
      </c>
      <c r="BS1537" s="372">
        <v>26.443000000000001</v>
      </c>
    </row>
    <row r="1538" spans="1:71" x14ac:dyDescent="0.2">
      <c r="A1538" s="265">
        <f t="shared" si="694"/>
        <v>16.637</v>
      </c>
      <c r="B1538" s="265">
        <f t="shared" si="695"/>
        <v>15.205</v>
      </c>
      <c r="C1538" s="265">
        <f t="shared" ref="C1538:C1601" si="701">X1538</f>
        <v>18.241</v>
      </c>
      <c r="D1538" s="265">
        <f t="shared" si="696"/>
        <v>1536</v>
      </c>
      <c r="E1538" s="373">
        <f t="shared" si="697"/>
        <v>50.464065708418893</v>
      </c>
      <c r="F1538" s="373">
        <f t="shared" si="698"/>
        <v>4.2053388090349078</v>
      </c>
      <c r="G1538" s="373">
        <f t="shared" si="699"/>
        <v>59.464065708418893</v>
      </c>
      <c r="H1538" s="374">
        <f t="shared" si="700"/>
        <v>0.99947041474418796</v>
      </c>
      <c r="I1538" s="374">
        <f t="shared" ref="I1538:I1601" si="702">$G1538^gamma_drug2/($G1538^gamma_drug2+(AGE_50_drug2+9)^gamma_drug2)</f>
        <v>0.98908803642237719</v>
      </c>
      <c r="J1538" s="374">
        <f t="shared" ref="J1538:J1601" si="703">$G1538^gamma_drug3/($G1538^gamma_drug3+(AGE_50_drug3+9)^gamma_drug3)</f>
        <v>0.9895778998674174</v>
      </c>
      <c r="K1538" s="265" cm="1">
        <f t="array" ref="K1538">$G1538^gamma_drug4/($G1538^gamma_drug4+(AGE_50_drug4+9)^gamma_drug4)</f>
        <v>1</v>
      </c>
      <c r="L1538" s="264">
        <f t="shared" ref="L1538:L1601" si="704">AVERAGE(AF1538,BA1538)</f>
        <v>1536</v>
      </c>
      <c r="M1538" s="264">
        <f t="shared" ref="M1538:M1601" si="705">AVERAGE(AG1538,BB1538)</f>
        <v>-0.2303</v>
      </c>
      <c r="N1538" s="264">
        <f t="shared" ref="N1538:N1601" si="706">AVERAGE(AH1538,BC1538)</f>
        <v>16.6372</v>
      </c>
      <c r="O1538" s="264">
        <f t="shared" ref="O1538:O1601" si="707">AVERAGE(AI1538,BD1538)</f>
        <v>0.13499</v>
      </c>
      <c r="P1538" s="264">
        <f t="shared" ref="P1538:P1601" si="708">AVERAGE(AJ1538,BE1538)</f>
        <v>11.1775</v>
      </c>
      <c r="Q1538" s="264">
        <f t="shared" ref="Q1538:Q1601" si="709">AVERAGE(AK1538,BF1538)</f>
        <v>12.2905</v>
      </c>
      <c r="R1538" s="264">
        <f t="shared" ref="R1538:R1601" si="710">AVERAGE(AL1538,BG1538)</f>
        <v>13.003499999999999</v>
      </c>
      <c r="S1538" s="264">
        <f t="shared" ref="S1538:S1601" si="711">AVERAGE(AM1538,BH1538)</f>
        <v>13.4015</v>
      </c>
      <c r="T1538" s="264">
        <f t="shared" ref="T1538:T1601" si="712">AVERAGE(AN1538,BI1538)</f>
        <v>14.043500000000002</v>
      </c>
      <c r="U1538" s="264">
        <f t="shared" ref="U1538:U1601" si="713">AVERAGE(AO1538,BJ1538)</f>
        <v>14.4985</v>
      </c>
      <c r="V1538" s="264">
        <f t="shared" ref="V1538:V1601" si="714">AVERAGE(AP1538,BK1538)</f>
        <v>15.205</v>
      </c>
      <c r="W1538" s="264">
        <f t="shared" ref="W1538:W1601" si="715">AVERAGE(AQ1538,BL1538)</f>
        <v>16.637</v>
      </c>
      <c r="X1538" s="264">
        <f t="shared" ref="X1538:X1601" si="716">AVERAGE(AR1538,BM1538)</f>
        <v>18.241</v>
      </c>
      <c r="Y1538" s="264">
        <f t="shared" ref="Y1538:Y1601" si="717">AVERAGE(AS1538,BN1538)</f>
        <v>19.1815</v>
      </c>
      <c r="Z1538" s="264">
        <f t="shared" ref="Z1538:Z1601" si="718">AVERAGE(AT1538,BO1538)</f>
        <v>19.852499999999999</v>
      </c>
      <c r="AA1538" s="264">
        <f t="shared" ref="AA1538:AA1601" si="719">AVERAGE(AU1538,BP1538)</f>
        <v>20.9025</v>
      </c>
      <c r="AB1538" s="264">
        <f t="shared" ref="AB1538:AB1601" si="720">AVERAGE(AV1538,BQ1538)</f>
        <v>21.621499999999997</v>
      </c>
      <c r="AC1538" s="264">
        <f t="shared" ref="AC1538:AC1601" si="721">AVERAGE(AW1538,BR1538)</f>
        <v>23.066499999999998</v>
      </c>
      <c r="AD1538" s="264">
        <f t="shared" ref="AD1538:AD1601" si="722">AVERAGE(AX1538,BS1538)</f>
        <v>25.838999999999999</v>
      </c>
      <c r="AF1538" s="266">
        <v>1536</v>
      </c>
      <c r="AG1538" s="266">
        <v>-0.12130000000000001</v>
      </c>
      <c r="AH1538" s="266">
        <v>16.758099999999999</v>
      </c>
      <c r="AI1538" s="266">
        <v>0.12909000000000001</v>
      </c>
      <c r="AJ1538" s="266">
        <v>11.351000000000001</v>
      </c>
      <c r="AK1538" s="266">
        <v>12.477</v>
      </c>
      <c r="AL1538" s="266">
        <v>13.192</v>
      </c>
      <c r="AM1538" s="266">
        <v>13.589</v>
      </c>
      <c r="AN1538" s="266">
        <v>14.226000000000001</v>
      </c>
      <c r="AO1538" s="266">
        <v>14.675000000000001</v>
      </c>
      <c r="AP1538" s="266">
        <v>15.368</v>
      </c>
      <c r="AQ1538" s="266">
        <v>16.757999999999999</v>
      </c>
      <c r="AR1538" s="266">
        <v>18.291</v>
      </c>
      <c r="AS1538" s="266">
        <v>19.178000000000001</v>
      </c>
      <c r="AT1538" s="266">
        <v>19.806000000000001</v>
      </c>
      <c r="AU1538" s="266">
        <v>20.78</v>
      </c>
      <c r="AV1538" s="266">
        <v>21.440999999999999</v>
      </c>
      <c r="AW1538" s="266">
        <v>22.754999999999999</v>
      </c>
      <c r="AX1538" s="266">
        <v>25.222999999999999</v>
      </c>
      <c r="BA1538" s="372">
        <v>1536</v>
      </c>
      <c r="BB1538" s="372">
        <v>-0.33929999999999999</v>
      </c>
      <c r="BC1538" s="372">
        <v>16.516300000000001</v>
      </c>
      <c r="BD1538" s="372">
        <v>0.14088999999999999</v>
      </c>
      <c r="BE1538" s="372">
        <v>11.004</v>
      </c>
      <c r="BF1538" s="372">
        <v>12.103999999999999</v>
      </c>
      <c r="BG1538" s="372">
        <v>12.815</v>
      </c>
      <c r="BH1538" s="372">
        <v>13.214</v>
      </c>
      <c r="BI1538" s="372">
        <v>13.861000000000001</v>
      </c>
      <c r="BJ1538" s="372">
        <v>14.321999999999999</v>
      </c>
      <c r="BK1538" s="372">
        <v>15.042</v>
      </c>
      <c r="BL1538" s="372">
        <v>16.515999999999998</v>
      </c>
      <c r="BM1538" s="372">
        <v>18.190999999999999</v>
      </c>
      <c r="BN1538" s="372">
        <v>19.184999999999999</v>
      </c>
      <c r="BO1538" s="372">
        <v>19.899000000000001</v>
      </c>
      <c r="BP1538" s="372">
        <v>21.024999999999999</v>
      </c>
      <c r="BQ1538" s="372">
        <v>21.802</v>
      </c>
      <c r="BR1538" s="372">
        <v>23.378</v>
      </c>
      <c r="BS1538" s="372">
        <v>26.454999999999998</v>
      </c>
    </row>
    <row r="1539" spans="1:71" x14ac:dyDescent="0.2">
      <c r="A1539" s="265">
        <f t="shared" ref="A1539:A1602" si="723">W1539</f>
        <v>16.643000000000001</v>
      </c>
      <c r="B1539" s="265">
        <f t="shared" ref="B1539:B1602" si="724">V1539</f>
        <v>15.21</v>
      </c>
      <c r="C1539" s="265">
        <f t="shared" si="701"/>
        <v>18.247500000000002</v>
      </c>
      <c r="D1539" s="265">
        <f t="shared" ref="D1539:D1602" si="725">L1539</f>
        <v>1537</v>
      </c>
      <c r="E1539" s="373">
        <f t="shared" ref="E1539:E1602" si="726">D1539/(365.25/12)</f>
        <v>50.496919917864474</v>
      </c>
      <c r="F1539" s="373">
        <f t="shared" ref="F1539:F1602" si="727">D1539/365.25</f>
        <v>4.2080766598220398</v>
      </c>
      <c r="G1539" s="373">
        <f t="shared" ref="G1539:G1602" si="728">E1539+9</f>
        <v>59.496919917864474</v>
      </c>
      <c r="H1539" s="374">
        <f t="shared" ref="H1539:H1602" si="729">$G1539^gamma_drug1/(G1539^gamma+(AGE_50_drug1+9)^gamma_drug1)</f>
        <v>0.99947168499788963</v>
      </c>
      <c r="I1539" s="374">
        <f t="shared" si="702"/>
        <v>0.98910602542141057</v>
      </c>
      <c r="J1539" s="374">
        <f t="shared" si="703"/>
        <v>0.98959270082232598</v>
      </c>
      <c r="K1539" s="265" cm="1">
        <f t="array" ref="K1539">$G1539^gamma_drug4/($G1539^gamma_drug4+(AGE_50_drug4+9)^gamma_drug4)</f>
        <v>1</v>
      </c>
      <c r="L1539" s="264">
        <f t="shared" si="704"/>
        <v>1537</v>
      </c>
      <c r="M1539" s="264">
        <f t="shared" si="705"/>
        <v>-0.23039999999999999</v>
      </c>
      <c r="N1539" s="264">
        <f t="shared" si="706"/>
        <v>16.642900000000001</v>
      </c>
      <c r="O1539" s="264">
        <f t="shared" si="707"/>
        <v>0.13501000000000002</v>
      </c>
      <c r="P1539" s="264">
        <f t="shared" si="708"/>
        <v>11.180999999999999</v>
      </c>
      <c r="Q1539" s="264">
        <f t="shared" si="709"/>
        <v>12.294499999999999</v>
      </c>
      <c r="R1539" s="264">
        <f t="shared" si="710"/>
        <v>13.0075</v>
      </c>
      <c r="S1539" s="264">
        <f t="shared" si="711"/>
        <v>13.4055</v>
      </c>
      <c r="T1539" s="264">
        <f t="shared" si="712"/>
        <v>14.048500000000001</v>
      </c>
      <c r="U1539" s="264">
        <f t="shared" si="713"/>
        <v>14.503499999999999</v>
      </c>
      <c r="V1539" s="264">
        <f t="shared" si="714"/>
        <v>15.21</v>
      </c>
      <c r="W1539" s="264">
        <f t="shared" si="715"/>
        <v>16.643000000000001</v>
      </c>
      <c r="X1539" s="264">
        <f t="shared" si="716"/>
        <v>18.247500000000002</v>
      </c>
      <c r="Y1539" s="264">
        <f t="shared" si="717"/>
        <v>19.188499999999998</v>
      </c>
      <c r="Z1539" s="264">
        <f t="shared" si="718"/>
        <v>19.86</v>
      </c>
      <c r="AA1539" s="264">
        <f t="shared" si="719"/>
        <v>20.910499999999999</v>
      </c>
      <c r="AB1539" s="264">
        <f t="shared" si="720"/>
        <v>21.630000000000003</v>
      </c>
      <c r="AC1539" s="264">
        <f t="shared" si="721"/>
        <v>23.076000000000001</v>
      </c>
      <c r="AD1539" s="264">
        <f t="shared" si="722"/>
        <v>25.8505</v>
      </c>
      <c r="AF1539" s="266">
        <v>1537</v>
      </c>
      <c r="AG1539" s="266">
        <v>-0.12139999999999999</v>
      </c>
      <c r="AH1539" s="266">
        <v>16.7636</v>
      </c>
      <c r="AI1539" s="266">
        <v>0.12911</v>
      </c>
      <c r="AJ1539" s="266">
        <v>11.353999999999999</v>
      </c>
      <c r="AK1539" s="266">
        <v>12.481</v>
      </c>
      <c r="AL1539" s="266">
        <v>13.196</v>
      </c>
      <c r="AM1539" s="266">
        <v>13.593</v>
      </c>
      <c r="AN1539" s="266">
        <v>14.231</v>
      </c>
      <c r="AO1539" s="266">
        <v>14.68</v>
      </c>
      <c r="AP1539" s="266">
        <v>15.372999999999999</v>
      </c>
      <c r="AQ1539" s="266">
        <v>16.763999999999999</v>
      </c>
      <c r="AR1539" s="266">
        <v>18.297000000000001</v>
      </c>
      <c r="AS1539" s="266">
        <v>19.184999999999999</v>
      </c>
      <c r="AT1539" s="266">
        <v>19.812999999999999</v>
      </c>
      <c r="AU1539" s="266">
        <v>20.788</v>
      </c>
      <c r="AV1539" s="266">
        <v>21.449000000000002</v>
      </c>
      <c r="AW1539" s="266">
        <v>22.763999999999999</v>
      </c>
      <c r="AX1539" s="266">
        <v>25.234000000000002</v>
      </c>
      <c r="BA1539" s="372">
        <v>1537</v>
      </c>
      <c r="BB1539" s="372">
        <v>-0.33939999999999998</v>
      </c>
      <c r="BC1539" s="372">
        <v>16.522200000000002</v>
      </c>
      <c r="BD1539" s="372">
        <v>0.14091000000000001</v>
      </c>
      <c r="BE1539" s="372">
        <v>11.007999999999999</v>
      </c>
      <c r="BF1539" s="372">
        <v>12.108000000000001</v>
      </c>
      <c r="BG1539" s="372">
        <v>12.819000000000001</v>
      </c>
      <c r="BH1539" s="372">
        <v>13.218</v>
      </c>
      <c r="BI1539" s="372">
        <v>13.866</v>
      </c>
      <c r="BJ1539" s="372">
        <v>14.327</v>
      </c>
      <c r="BK1539" s="372">
        <v>15.047000000000001</v>
      </c>
      <c r="BL1539" s="372">
        <v>16.521999999999998</v>
      </c>
      <c r="BM1539" s="372">
        <v>18.198</v>
      </c>
      <c r="BN1539" s="372">
        <v>19.192</v>
      </c>
      <c r="BO1539" s="372">
        <v>19.907</v>
      </c>
      <c r="BP1539" s="372">
        <v>21.033000000000001</v>
      </c>
      <c r="BQ1539" s="372">
        <v>21.811</v>
      </c>
      <c r="BR1539" s="372">
        <v>23.388000000000002</v>
      </c>
      <c r="BS1539" s="372">
        <v>26.466999999999999</v>
      </c>
    </row>
    <row r="1540" spans="1:71" x14ac:dyDescent="0.2">
      <c r="A1540" s="265">
        <f t="shared" si="723"/>
        <v>16.648499999999999</v>
      </c>
      <c r="B1540" s="265">
        <f t="shared" si="724"/>
        <v>15.214500000000001</v>
      </c>
      <c r="C1540" s="265">
        <f t="shared" si="701"/>
        <v>18.2545</v>
      </c>
      <c r="D1540" s="265">
        <f t="shared" si="725"/>
        <v>1538</v>
      </c>
      <c r="E1540" s="373">
        <f t="shared" si="726"/>
        <v>50.529774127310063</v>
      </c>
      <c r="F1540" s="373">
        <f t="shared" si="727"/>
        <v>4.2108145106091719</v>
      </c>
      <c r="G1540" s="373">
        <f t="shared" si="728"/>
        <v>59.529774127310063</v>
      </c>
      <c r="H1540" s="374">
        <f t="shared" si="729"/>
        <v>0.99947295150766924</v>
      </c>
      <c r="I1540" s="374">
        <f t="shared" si="702"/>
        <v>0.98912397518412876</v>
      </c>
      <c r="J1540" s="374">
        <f t="shared" si="703"/>
        <v>0.98960747282477246</v>
      </c>
      <c r="K1540" s="265" cm="1">
        <f t="array" ref="K1540">$G1540^gamma_drug4/($G1540^gamma_drug4+(AGE_50_drug4+9)^gamma_drug4)</f>
        <v>1</v>
      </c>
      <c r="L1540" s="264">
        <f t="shared" si="704"/>
        <v>1538</v>
      </c>
      <c r="M1540" s="264">
        <f t="shared" si="705"/>
        <v>-0.23044999999999999</v>
      </c>
      <c r="N1540" s="264">
        <f t="shared" si="706"/>
        <v>16.648599999999998</v>
      </c>
      <c r="O1540" s="264">
        <f t="shared" si="707"/>
        <v>0.13503500000000002</v>
      </c>
      <c r="P1540" s="264">
        <f t="shared" si="708"/>
        <v>11.183999999999999</v>
      </c>
      <c r="Q1540" s="264">
        <f t="shared" si="709"/>
        <v>12.298</v>
      </c>
      <c r="R1540" s="264">
        <f t="shared" si="710"/>
        <v>13.0115</v>
      </c>
      <c r="S1540" s="264">
        <f t="shared" si="711"/>
        <v>13.4095</v>
      </c>
      <c r="T1540" s="264">
        <f t="shared" si="712"/>
        <v>14.053000000000001</v>
      </c>
      <c r="U1540" s="264">
        <f t="shared" si="713"/>
        <v>14.507999999999999</v>
      </c>
      <c r="V1540" s="264">
        <f t="shared" si="714"/>
        <v>15.214500000000001</v>
      </c>
      <c r="W1540" s="264">
        <f t="shared" si="715"/>
        <v>16.648499999999999</v>
      </c>
      <c r="X1540" s="264">
        <f t="shared" si="716"/>
        <v>18.2545</v>
      </c>
      <c r="Y1540" s="264">
        <f t="shared" si="717"/>
        <v>19.195499999999999</v>
      </c>
      <c r="Z1540" s="264">
        <f t="shared" si="718"/>
        <v>19.8675</v>
      </c>
      <c r="AA1540" s="264">
        <f t="shared" si="719"/>
        <v>20.918500000000002</v>
      </c>
      <c r="AB1540" s="264">
        <f t="shared" si="720"/>
        <v>21.638500000000001</v>
      </c>
      <c r="AC1540" s="264">
        <f t="shared" si="721"/>
        <v>23.085000000000001</v>
      </c>
      <c r="AD1540" s="264">
        <f t="shared" si="722"/>
        <v>25.861499999999999</v>
      </c>
      <c r="AF1540" s="266">
        <v>1538</v>
      </c>
      <c r="AG1540" s="266">
        <v>-0.1215</v>
      </c>
      <c r="AH1540" s="266">
        <v>16.768999999999998</v>
      </c>
      <c r="AI1540" s="266">
        <v>0.12912999999999999</v>
      </c>
      <c r="AJ1540" s="266">
        <v>11.356999999999999</v>
      </c>
      <c r="AK1540" s="266">
        <v>12.484</v>
      </c>
      <c r="AL1540" s="266">
        <v>13.2</v>
      </c>
      <c r="AM1540" s="266">
        <v>13.597</v>
      </c>
      <c r="AN1540" s="266">
        <v>14.234999999999999</v>
      </c>
      <c r="AO1540" s="266">
        <v>14.683999999999999</v>
      </c>
      <c r="AP1540" s="266">
        <v>15.377000000000001</v>
      </c>
      <c r="AQ1540" s="266">
        <v>16.768999999999998</v>
      </c>
      <c r="AR1540" s="266">
        <v>18.303999999999998</v>
      </c>
      <c r="AS1540" s="266">
        <v>19.190999999999999</v>
      </c>
      <c r="AT1540" s="266">
        <v>19.82</v>
      </c>
      <c r="AU1540" s="266">
        <v>20.795000000000002</v>
      </c>
      <c r="AV1540" s="266">
        <v>21.457000000000001</v>
      </c>
      <c r="AW1540" s="266">
        <v>22.771999999999998</v>
      </c>
      <c r="AX1540" s="266">
        <v>25.244</v>
      </c>
      <c r="BA1540" s="372">
        <v>1538</v>
      </c>
      <c r="BB1540" s="372">
        <v>-0.33939999999999998</v>
      </c>
      <c r="BC1540" s="372">
        <v>16.528199999999998</v>
      </c>
      <c r="BD1540" s="372">
        <v>0.14094000000000001</v>
      </c>
      <c r="BE1540" s="372">
        <v>11.010999999999999</v>
      </c>
      <c r="BF1540" s="372">
        <v>12.112</v>
      </c>
      <c r="BG1540" s="372">
        <v>12.823</v>
      </c>
      <c r="BH1540" s="372">
        <v>13.222</v>
      </c>
      <c r="BI1540" s="372">
        <v>13.871</v>
      </c>
      <c r="BJ1540" s="372">
        <v>14.332000000000001</v>
      </c>
      <c r="BK1540" s="372">
        <v>15.052</v>
      </c>
      <c r="BL1540" s="372">
        <v>16.527999999999999</v>
      </c>
      <c r="BM1540" s="372">
        <v>18.204999999999998</v>
      </c>
      <c r="BN1540" s="372">
        <v>19.2</v>
      </c>
      <c r="BO1540" s="372">
        <v>19.914999999999999</v>
      </c>
      <c r="BP1540" s="372">
        <v>21.042000000000002</v>
      </c>
      <c r="BQ1540" s="372">
        <v>21.82</v>
      </c>
      <c r="BR1540" s="372">
        <v>23.398</v>
      </c>
      <c r="BS1540" s="372">
        <v>26.478999999999999</v>
      </c>
    </row>
    <row r="1541" spans="1:71" x14ac:dyDescent="0.2">
      <c r="A1541" s="265">
        <f t="shared" si="723"/>
        <v>16.654499999999999</v>
      </c>
      <c r="B1541" s="265">
        <f t="shared" si="724"/>
        <v>15.2195</v>
      </c>
      <c r="C1541" s="265">
        <f t="shared" si="701"/>
        <v>18.260999999999999</v>
      </c>
      <c r="D1541" s="265">
        <f t="shared" si="725"/>
        <v>1539</v>
      </c>
      <c r="E1541" s="373">
        <f t="shared" si="726"/>
        <v>50.562628336755644</v>
      </c>
      <c r="F1541" s="373">
        <f t="shared" si="727"/>
        <v>4.213552361396304</v>
      </c>
      <c r="G1541" s="373">
        <f t="shared" si="728"/>
        <v>59.562628336755644</v>
      </c>
      <c r="H1541" s="374">
        <f t="shared" si="729"/>
        <v>0.99947421428661121</v>
      </c>
      <c r="I1541" s="374">
        <f t="shared" si="702"/>
        <v>0.98914188581662299</v>
      </c>
      <c r="J1541" s="374">
        <f t="shared" si="703"/>
        <v>0.9896222159466983</v>
      </c>
      <c r="K1541" s="265" cm="1">
        <f t="array" ref="K1541">$G1541^gamma_drug4/($G1541^gamma_drug4+(AGE_50_drug4+9)^gamma_drug4)</f>
        <v>1</v>
      </c>
      <c r="L1541" s="264">
        <f t="shared" si="704"/>
        <v>1539</v>
      </c>
      <c r="M1541" s="264">
        <f t="shared" si="705"/>
        <v>-0.23055</v>
      </c>
      <c r="N1541" s="264">
        <f t="shared" si="706"/>
        <v>16.654299999999999</v>
      </c>
      <c r="O1541" s="264">
        <f t="shared" si="707"/>
        <v>0.13506000000000001</v>
      </c>
      <c r="P1541" s="264">
        <f t="shared" si="708"/>
        <v>11.186999999999999</v>
      </c>
      <c r="Q1541" s="264">
        <f t="shared" si="709"/>
        <v>12.301500000000001</v>
      </c>
      <c r="R1541" s="264">
        <f t="shared" si="710"/>
        <v>13.015000000000001</v>
      </c>
      <c r="S1541" s="264">
        <f t="shared" si="711"/>
        <v>13.414000000000001</v>
      </c>
      <c r="T1541" s="264">
        <f t="shared" si="712"/>
        <v>14.057</v>
      </c>
      <c r="U1541" s="264">
        <f t="shared" si="713"/>
        <v>14.513</v>
      </c>
      <c r="V1541" s="264">
        <f t="shared" si="714"/>
        <v>15.2195</v>
      </c>
      <c r="W1541" s="264">
        <f t="shared" si="715"/>
        <v>16.654499999999999</v>
      </c>
      <c r="X1541" s="264">
        <f t="shared" si="716"/>
        <v>18.260999999999999</v>
      </c>
      <c r="Y1541" s="264">
        <f t="shared" si="717"/>
        <v>19.202500000000001</v>
      </c>
      <c r="Z1541" s="264">
        <f t="shared" si="718"/>
        <v>19.875</v>
      </c>
      <c r="AA1541" s="264">
        <f t="shared" si="719"/>
        <v>20.927</v>
      </c>
      <c r="AB1541" s="264">
        <f t="shared" si="720"/>
        <v>21.646999999999998</v>
      </c>
      <c r="AC1541" s="264">
        <f t="shared" si="721"/>
        <v>23.094999999999999</v>
      </c>
      <c r="AD1541" s="264">
        <f t="shared" si="722"/>
        <v>25.873000000000001</v>
      </c>
      <c r="AF1541" s="266">
        <v>1539</v>
      </c>
      <c r="AG1541" s="266">
        <v>-0.1216</v>
      </c>
      <c r="AH1541" s="266">
        <v>16.7745</v>
      </c>
      <c r="AI1541" s="266">
        <v>0.12914999999999999</v>
      </c>
      <c r="AJ1541" s="266">
        <v>11.36</v>
      </c>
      <c r="AK1541" s="266">
        <v>12.488</v>
      </c>
      <c r="AL1541" s="266">
        <v>13.202999999999999</v>
      </c>
      <c r="AM1541" s="266">
        <v>13.601000000000001</v>
      </c>
      <c r="AN1541" s="266">
        <v>14.239000000000001</v>
      </c>
      <c r="AO1541" s="266">
        <v>14.689</v>
      </c>
      <c r="AP1541" s="266">
        <v>15.382</v>
      </c>
      <c r="AQ1541" s="266">
        <v>16.774999999999999</v>
      </c>
      <c r="AR1541" s="266">
        <v>18.309999999999999</v>
      </c>
      <c r="AS1541" s="266">
        <v>19.198</v>
      </c>
      <c r="AT1541" s="266">
        <v>19.827000000000002</v>
      </c>
      <c r="AU1541" s="266">
        <v>20.803000000000001</v>
      </c>
      <c r="AV1541" s="266">
        <v>21.465</v>
      </c>
      <c r="AW1541" s="266">
        <v>22.780999999999999</v>
      </c>
      <c r="AX1541" s="266">
        <v>25.254000000000001</v>
      </c>
      <c r="BA1541" s="372">
        <v>1539</v>
      </c>
      <c r="BB1541" s="372">
        <v>-0.33950000000000002</v>
      </c>
      <c r="BC1541" s="372">
        <v>16.534099999999999</v>
      </c>
      <c r="BD1541" s="372">
        <v>0.14097000000000001</v>
      </c>
      <c r="BE1541" s="372">
        <v>11.013999999999999</v>
      </c>
      <c r="BF1541" s="372">
        <v>12.115</v>
      </c>
      <c r="BG1541" s="372">
        <v>12.827</v>
      </c>
      <c r="BH1541" s="372">
        <v>13.227</v>
      </c>
      <c r="BI1541" s="372">
        <v>13.875</v>
      </c>
      <c r="BJ1541" s="372">
        <v>14.337</v>
      </c>
      <c r="BK1541" s="372">
        <v>15.057</v>
      </c>
      <c r="BL1541" s="372">
        <v>16.533999999999999</v>
      </c>
      <c r="BM1541" s="372">
        <v>18.212</v>
      </c>
      <c r="BN1541" s="372">
        <v>19.207000000000001</v>
      </c>
      <c r="BO1541" s="372">
        <v>19.922999999999998</v>
      </c>
      <c r="BP1541" s="372">
        <v>21.050999999999998</v>
      </c>
      <c r="BQ1541" s="372">
        <v>21.829000000000001</v>
      </c>
      <c r="BR1541" s="372">
        <v>23.408999999999999</v>
      </c>
      <c r="BS1541" s="372">
        <v>26.492000000000001</v>
      </c>
    </row>
    <row r="1542" spans="1:71" x14ac:dyDescent="0.2">
      <c r="A1542" s="265">
        <f t="shared" si="723"/>
        <v>16.66</v>
      </c>
      <c r="B1542" s="265">
        <f t="shared" si="724"/>
        <v>15.224499999999999</v>
      </c>
      <c r="C1542" s="265">
        <f t="shared" si="701"/>
        <v>18.267499999999998</v>
      </c>
      <c r="D1542" s="265">
        <f t="shared" si="725"/>
        <v>1540</v>
      </c>
      <c r="E1542" s="373">
        <f t="shared" si="726"/>
        <v>50.595482546201232</v>
      </c>
      <c r="F1542" s="373">
        <f t="shared" si="727"/>
        <v>4.216290212183436</v>
      </c>
      <c r="G1542" s="373">
        <f t="shared" si="728"/>
        <v>59.595482546201232</v>
      </c>
      <c r="H1542" s="374">
        <f t="shared" si="729"/>
        <v>0.99947547334774656</v>
      </c>
      <c r="I1542" s="374">
        <f t="shared" si="702"/>
        <v>0.98915975742464368</v>
      </c>
      <c r="J1542" s="374">
        <f t="shared" si="703"/>
        <v>0.98963693025982846</v>
      </c>
      <c r="K1542" s="265" cm="1">
        <f t="array" ref="K1542">$G1542^gamma_drug4/($G1542^gamma_drug4+(AGE_50_drug4+9)^gamma_drug4)</f>
        <v>1</v>
      </c>
      <c r="L1542" s="264">
        <f t="shared" si="704"/>
        <v>1540</v>
      </c>
      <c r="M1542" s="264">
        <f t="shared" si="705"/>
        <v>-0.23060000000000003</v>
      </c>
      <c r="N1542" s="264">
        <f t="shared" si="706"/>
        <v>16.660049999999998</v>
      </c>
      <c r="O1542" s="264">
        <f t="shared" si="707"/>
        <v>0.13508500000000001</v>
      </c>
      <c r="P1542" s="264">
        <f t="shared" si="708"/>
        <v>11.1905</v>
      </c>
      <c r="Q1542" s="264">
        <f t="shared" si="709"/>
        <v>12.3055</v>
      </c>
      <c r="R1542" s="264">
        <f t="shared" si="710"/>
        <v>13.019</v>
      </c>
      <c r="S1542" s="264">
        <f t="shared" si="711"/>
        <v>13.417999999999999</v>
      </c>
      <c r="T1542" s="264">
        <f t="shared" si="712"/>
        <v>14.061500000000001</v>
      </c>
      <c r="U1542" s="264">
        <f t="shared" si="713"/>
        <v>14.5175</v>
      </c>
      <c r="V1542" s="264">
        <f t="shared" si="714"/>
        <v>15.224499999999999</v>
      </c>
      <c r="W1542" s="264">
        <f t="shared" si="715"/>
        <v>16.66</v>
      </c>
      <c r="X1542" s="264">
        <f t="shared" si="716"/>
        <v>18.267499999999998</v>
      </c>
      <c r="Y1542" s="264">
        <f t="shared" si="717"/>
        <v>19.21</v>
      </c>
      <c r="Z1542" s="264">
        <f t="shared" si="718"/>
        <v>19.8825</v>
      </c>
      <c r="AA1542" s="264">
        <f t="shared" si="719"/>
        <v>20.934999999999999</v>
      </c>
      <c r="AB1542" s="264">
        <f t="shared" si="720"/>
        <v>21.655999999999999</v>
      </c>
      <c r="AC1542" s="264">
        <f t="shared" si="721"/>
        <v>23.104500000000002</v>
      </c>
      <c r="AD1542" s="264">
        <f t="shared" si="722"/>
        <v>25.884499999999999</v>
      </c>
      <c r="AF1542" s="266">
        <v>1540</v>
      </c>
      <c r="AG1542" s="266">
        <v>-0.1217</v>
      </c>
      <c r="AH1542" s="266">
        <v>16.78</v>
      </c>
      <c r="AI1542" s="266">
        <v>0.12917000000000001</v>
      </c>
      <c r="AJ1542" s="266">
        <v>11.364000000000001</v>
      </c>
      <c r="AK1542" s="266">
        <v>12.492000000000001</v>
      </c>
      <c r="AL1542" s="266">
        <v>13.207000000000001</v>
      </c>
      <c r="AM1542" s="266">
        <v>13.605</v>
      </c>
      <c r="AN1542" s="266">
        <v>14.243</v>
      </c>
      <c r="AO1542" s="266">
        <v>14.693</v>
      </c>
      <c r="AP1542" s="266">
        <v>15.387</v>
      </c>
      <c r="AQ1542" s="266">
        <v>16.78</v>
      </c>
      <c r="AR1542" s="266">
        <v>18.315999999999999</v>
      </c>
      <c r="AS1542" s="266">
        <v>19.204999999999998</v>
      </c>
      <c r="AT1542" s="266">
        <v>19.834</v>
      </c>
      <c r="AU1542" s="266">
        <v>20.81</v>
      </c>
      <c r="AV1542" s="266">
        <v>21.472999999999999</v>
      </c>
      <c r="AW1542" s="266">
        <v>22.79</v>
      </c>
      <c r="AX1542" s="266">
        <v>25.263999999999999</v>
      </c>
      <c r="BA1542" s="372">
        <v>1540</v>
      </c>
      <c r="BB1542" s="372">
        <v>-0.33950000000000002</v>
      </c>
      <c r="BC1542" s="372">
        <v>16.540099999999999</v>
      </c>
      <c r="BD1542" s="372">
        <v>0.14099999999999999</v>
      </c>
      <c r="BE1542" s="372">
        <v>11.016999999999999</v>
      </c>
      <c r="BF1542" s="372">
        <v>12.119</v>
      </c>
      <c r="BG1542" s="372">
        <v>12.831</v>
      </c>
      <c r="BH1542" s="372">
        <v>13.231</v>
      </c>
      <c r="BI1542" s="372">
        <v>13.88</v>
      </c>
      <c r="BJ1542" s="372">
        <v>14.342000000000001</v>
      </c>
      <c r="BK1542" s="372">
        <v>15.061999999999999</v>
      </c>
      <c r="BL1542" s="372">
        <v>16.54</v>
      </c>
      <c r="BM1542" s="372">
        <v>18.219000000000001</v>
      </c>
      <c r="BN1542" s="372">
        <v>19.215</v>
      </c>
      <c r="BO1542" s="372">
        <v>19.931000000000001</v>
      </c>
      <c r="BP1542" s="372">
        <v>21.06</v>
      </c>
      <c r="BQ1542" s="372">
        <v>21.838999999999999</v>
      </c>
      <c r="BR1542" s="372">
        <v>23.419</v>
      </c>
      <c r="BS1542" s="372">
        <v>26.504999999999999</v>
      </c>
    </row>
    <row r="1543" spans="1:71" x14ac:dyDescent="0.2">
      <c r="A1543" s="265">
        <f t="shared" si="723"/>
        <v>16.665500000000002</v>
      </c>
      <c r="B1543" s="265">
        <f t="shared" si="724"/>
        <v>15.2295</v>
      </c>
      <c r="C1543" s="265">
        <f t="shared" si="701"/>
        <v>18.274000000000001</v>
      </c>
      <c r="D1543" s="265">
        <f t="shared" si="725"/>
        <v>1541</v>
      </c>
      <c r="E1543" s="373">
        <f t="shared" si="726"/>
        <v>50.628336755646821</v>
      </c>
      <c r="F1543" s="373">
        <f t="shared" si="727"/>
        <v>4.2190280629705681</v>
      </c>
      <c r="G1543" s="373">
        <f t="shared" si="728"/>
        <v>59.628336755646821</v>
      </c>
      <c r="H1543" s="374">
        <f t="shared" si="729"/>
        <v>0.99947672870405435</v>
      </c>
      <c r="I1543" s="374">
        <f t="shared" si="702"/>
        <v>0.98917759011360107</v>
      </c>
      <c r="J1543" s="374">
        <f t="shared" si="703"/>
        <v>0.98965161583567285</v>
      </c>
      <c r="K1543" s="265" cm="1">
        <f t="array" ref="K1543">$G1543^gamma_drug4/($G1543^gamma_drug4+(AGE_50_drug4+9)^gamma_drug4)</f>
        <v>1</v>
      </c>
      <c r="L1543" s="264">
        <f t="shared" si="704"/>
        <v>1541</v>
      </c>
      <c r="M1543" s="264">
        <f t="shared" si="705"/>
        <v>-0.23070000000000002</v>
      </c>
      <c r="N1543" s="264">
        <f t="shared" si="706"/>
        <v>16.665700000000001</v>
      </c>
      <c r="O1543" s="264">
        <f t="shared" si="707"/>
        <v>0.135105</v>
      </c>
      <c r="P1543" s="264">
        <f t="shared" si="708"/>
        <v>11.1935</v>
      </c>
      <c r="Q1543" s="264">
        <f t="shared" si="709"/>
        <v>12.308999999999999</v>
      </c>
      <c r="R1543" s="264">
        <f t="shared" si="710"/>
        <v>13.023</v>
      </c>
      <c r="S1543" s="264">
        <f t="shared" si="711"/>
        <v>13.422000000000001</v>
      </c>
      <c r="T1543" s="264">
        <f t="shared" si="712"/>
        <v>14.065999999999999</v>
      </c>
      <c r="U1543" s="264">
        <f t="shared" si="713"/>
        <v>14.522</v>
      </c>
      <c r="V1543" s="264">
        <f t="shared" si="714"/>
        <v>15.2295</v>
      </c>
      <c r="W1543" s="264">
        <f t="shared" si="715"/>
        <v>16.665500000000002</v>
      </c>
      <c r="X1543" s="264">
        <f t="shared" si="716"/>
        <v>18.274000000000001</v>
      </c>
      <c r="Y1543" s="264">
        <f t="shared" si="717"/>
        <v>19.216999999999999</v>
      </c>
      <c r="Z1543" s="264">
        <f t="shared" si="718"/>
        <v>19.89</v>
      </c>
      <c r="AA1543" s="264">
        <f t="shared" si="719"/>
        <v>20.943000000000001</v>
      </c>
      <c r="AB1543" s="264">
        <f t="shared" si="720"/>
        <v>21.6645</v>
      </c>
      <c r="AC1543" s="264">
        <f t="shared" si="721"/>
        <v>23.113499999999998</v>
      </c>
      <c r="AD1543" s="264">
        <f t="shared" si="722"/>
        <v>25.895</v>
      </c>
      <c r="AF1543" s="266">
        <v>1541</v>
      </c>
      <c r="AG1543" s="266">
        <v>-0.12180000000000001</v>
      </c>
      <c r="AH1543" s="266">
        <v>16.785399999999999</v>
      </c>
      <c r="AI1543" s="266">
        <v>0.12919</v>
      </c>
      <c r="AJ1543" s="266">
        <v>11.367000000000001</v>
      </c>
      <c r="AK1543" s="266">
        <v>12.494999999999999</v>
      </c>
      <c r="AL1543" s="266">
        <v>13.211</v>
      </c>
      <c r="AM1543" s="266">
        <v>13.609</v>
      </c>
      <c r="AN1543" s="266">
        <v>14.247999999999999</v>
      </c>
      <c r="AO1543" s="266">
        <v>14.698</v>
      </c>
      <c r="AP1543" s="266">
        <v>15.391999999999999</v>
      </c>
      <c r="AQ1543" s="266">
        <v>16.785</v>
      </c>
      <c r="AR1543" s="266">
        <v>18.321999999999999</v>
      </c>
      <c r="AS1543" s="266">
        <v>19.212</v>
      </c>
      <c r="AT1543" s="266">
        <v>19.841000000000001</v>
      </c>
      <c r="AU1543" s="266">
        <v>20.818000000000001</v>
      </c>
      <c r="AV1543" s="266">
        <v>21.481000000000002</v>
      </c>
      <c r="AW1543" s="266">
        <v>22.797999999999998</v>
      </c>
      <c r="AX1543" s="266">
        <v>25.274000000000001</v>
      </c>
      <c r="BA1543" s="372">
        <v>1541</v>
      </c>
      <c r="BB1543" s="372">
        <v>-0.33960000000000001</v>
      </c>
      <c r="BC1543" s="372">
        <v>16.545999999999999</v>
      </c>
      <c r="BD1543" s="372">
        <v>0.14102000000000001</v>
      </c>
      <c r="BE1543" s="372">
        <v>11.02</v>
      </c>
      <c r="BF1543" s="372">
        <v>12.122999999999999</v>
      </c>
      <c r="BG1543" s="372">
        <v>12.835000000000001</v>
      </c>
      <c r="BH1543" s="372">
        <v>13.234999999999999</v>
      </c>
      <c r="BI1543" s="372">
        <v>13.884</v>
      </c>
      <c r="BJ1543" s="372">
        <v>14.346</v>
      </c>
      <c r="BK1543" s="372">
        <v>15.067</v>
      </c>
      <c r="BL1543" s="372">
        <v>16.545999999999999</v>
      </c>
      <c r="BM1543" s="372">
        <v>18.225999999999999</v>
      </c>
      <c r="BN1543" s="372">
        <v>19.222000000000001</v>
      </c>
      <c r="BO1543" s="372">
        <v>19.939</v>
      </c>
      <c r="BP1543" s="372">
        <v>21.068000000000001</v>
      </c>
      <c r="BQ1543" s="372">
        <v>21.847999999999999</v>
      </c>
      <c r="BR1543" s="372">
        <v>23.428999999999998</v>
      </c>
      <c r="BS1543" s="372">
        <v>26.515999999999998</v>
      </c>
    </row>
    <row r="1544" spans="1:71" x14ac:dyDescent="0.2">
      <c r="A1544" s="265">
        <f t="shared" si="723"/>
        <v>16.671500000000002</v>
      </c>
      <c r="B1544" s="265">
        <f t="shared" si="724"/>
        <v>15.234999999999999</v>
      </c>
      <c r="C1544" s="265">
        <f t="shared" si="701"/>
        <v>18.2805</v>
      </c>
      <c r="D1544" s="265">
        <f t="shared" si="725"/>
        <v>1542</v>
      </c>
      <c r="E1544" s="373">
        <f t="shared" si="726"/>
        <v>50.661190965092402</v>
      </c>
      <c r="F1544" s="373">
        <f t="shared" si="727"/>
        <v>4.2217659137577002</v>
      </c>
      <c r="G1544" s="373">
        <f t="shared" si="728"/>
        <v>59.661190965092402</v>
      </c>
      <c r="H1544" s="374">
        <f t="shared" si="729"/>
        <v>0.99947798036846069</v>
      </c>
      <c r="I1544" s="374">
        <f t="shared" si="702"/>
        <v>0.98919538398856732</v>
      </c>
      <c r="J1544" s="374">
        <f t="shared" si="703"/>
        <v>0.98966627274552654</v>
      </c>
      <c r="K1544" s="265" cm="1">
        <f t="array" ref="K1544">$G1544^gamma_drug4/($G1544^gamma_drug4+(AGE_50_drug4+9)^gamma_drug4)</f>
        <v>1</v>
      </c>
      <c r="L1544" s="264">
        <f t="shared" si="704"/>
        <v>1542</v>
      </c>
      <c r="M1544" s="264">
        <f t="shared" si="705"/>
        <v>-0.23075000000000001</v>
      </c>
      <c r="N1544" s="264">
        <f t="shared" si="706"/>
        <v>16.67145</v>
      </c>
      <c r="O1544" s="264">
        <f t="shared" si="707"/>
        <v>0.13513</v>
      </c>
      <c r="P1544" s="264">
        <f t="shared" si="708"/>
        <v>11.1965</v>
      </c>
      <c r="Q1544" s="264">
        <f t="shared" si="709"/>
        <v>12.313000000000001</v>
      </c>
      <c r="R1544" s="264">
        <f t="shared" si="710"/>
        <v>13.027000000000001</v>
      </c>
      <c r="S1544" s="264">
        <f t="shared" si="711"/>
        <v>13.426</v>
      </c>
      <c r="T1544" s="264">
        <f t="shared" si="712"/>
        <v>14.070499999999999</v>
      </c>
      <c r="U1544" s="264">
        <f t="shared" si="713"/>
        <v>14.5265</v>
      </c>
      <c r="V1544" s="264">
        <f t="shared" si="714"/>
        <v>15.234999999999999</v>
      </c>
      <c r="W1544" s="264">
        <f t="shared" si="715"/>
        <v>16.671500000000002</v>
      </c>
      <c r="X1544" s="264">
        <f t="shared" si="716"/>
        <v>18.2805</v>
      </c>
      <c r="Y1544" s="264">
        <f t="shared" si="717"/>
        <v>19.224</v>
      </c>
      <c r="Z1544" s="264">
        <f t="shared" si="718"/>
        <v>19.897500000000001</v>
      </c>
      <c r="AA1544" s="264">
        <f t="shared" si="719"/>
        <v>20.951000000000001</v>
      </c>
      <c r="AB1544" s="264">
        <f t="shared" si="720"/>
        <v>21.673000000000002</v>
      </c>
      <c r="AC1544" s="264">
        <f t="shared" si="721"/>
        <v>23.122999999999998</v>
      </c>
      <c r="AD1544" s="264">
        <f t="shared" si="722"/>
        <v>25.906500000000001</v>
      </c>
      <c r="AF1544" s="266">
        <v>1542</v>
      </c>
      <c r="AG1544" s="266">
        <v>-0.12189999999999999</v>
      </c>
      <c r="AH1544" s="266">
        <v>16.790900000000001</v>
      </c>
      <c r="AI1544" s="266">
        <v>0.12920999999999999</v>
      </c>
      <c r="AJ1544" s="266">
        <v>11.37</v>
      </c>
      <c r="AK1544" s="266">
        <v>12.499000000000001</v>
      </c>
      <c r="AL1544" s="266">
        <v>13.215</v>
      </c>
      <c r="AM1544" s="266">
        <v>13.613</v>
      </c>
      <c r="AN1544" s="266">
        <v>14.252000000000001</v>
      </c>
      <c r="AO1544" s="266">
        <v>14.702</v>
      </c>
      <c r="AP1544" s="266">
        <v>15.397</v>
      </c>
      <c r="AQ1544" s="266">
        <v>16.791</v>
      </c>
      <c r="AR1544" s="266">
        <v>18.327999999999999</v>
      </c>
      <c r="AS1544" s="266">
        <v>19.218</v>
      </c>
      <c r="AT1544" s="266">
        <v>19.847999999999999</v>
      </c>
      <c r="AU1544" s="266">
        <v>20.824999999999999</v>
      </c>
      <c r="AV1544" s="266">
        <v>21.489000000000001</v>
      </c>
      <c r="AW1544" s="266">
        <v>22.806999999999999</v>
      </c>
      <c r="AX1544" s="266">
        <v>25.283999999999999</v>
      </c>
      <c r="BA1544" s="372">
        <v>1542</v>
      </c>
      <c r="BB1544" s="372">
        <v>-0.33960000000000001</v>
      </c>
      <c r="BC1544" s="372">
        <v>16.552</v>
      </c>
      <c r="BD1544" s="372">
        <v>0.14105000000000001</v>
      </c>
      <c r="BE1544" s="372">
        <v>11.023</v>
      </c>
      <c r="BF1544" s="372">
        <v>12.127000000000001</v>
      </c>
      <c r="BG1544" s="372">
        <v>12.839</v>
      </c>
      <c r="BH1544" s="372">
        <v>13.239000000000001</v>
      </c>
      <c r="BI1544" s="372">
        <v>13.888999999999999</v>
      </c>
      <c r="BJ1544" s="372">
        <v>14.351000000000001</v>
      </c>
      <c r="BK1544" s="372">
        <v>15.073</v>
      </c>
      <c r="BL1544" s="372">
        <v>16.552</v>
      </c>
      <c r="BM1544" s="372">
        <v>18.233000000000001</v>
      </c>
      <c r="BN1544" s="372">
        <v>19.23</v>
      </c>
      <c r="BO1544" s="372">
        <v>19.946999999999999</v>
      </c>
      <c r="BP1544" s="372">
        <v>21.077000000000002</v>
      </c>
      <c r="BQ1544" s="372">
        <v>21.856999999999999</v>
      </c>
      <c r="BR1544" s="372">
        <v>23.439</v>
      </c>
      <c r="BS1544" s="372">
        <v>26.529</v>
      </c>
    </row>
    <row r="1545" spans="1:71" x14ac:dyDescent="0.2">
      <c r="A1545" s="265">
        <f t="shared" si="723"/>
        <v>16.677</v>
      </c>
      <c r="B1545" s="265">
        <f t="shared" si="724"/>
        <v>15.2395</v>
      </c>
      <c r="C1545" s="265">
        <f t="shared" si="701"/>
        <v>18.287500000000001</v>
      </c>
      <c r="D1545" s="265">
        <f t="shared" si="725"/>
        <v>1543</v>
      </c>
      <c r="E1545" s="373">
        <f t="shared" si="726"/>
        <v>50.69404517453799</v>
      </c>
      <c r="F1545" s="373">
        <f t="shared" si="727"/>
        <v>4.2245037645448322</v>
      </c>
      <c r="G1545" s="373">
        <f t="shared" si="728"/>
        <v>59.69404517453799</v>
      </c>
      <c r="H1545" s="374">
        <f t="shared" si="729"/>
        <v>0.99947922835383995</v>
      </c>
      <c r="I1545" s="374">
        <f t="shared" si="702"/>
        <v>0.989213139154277</v>
      </c>
      <c r="J1545" s="374">
        <f t="shared" si="703"/>
        <v>0.98968090106047069</v>
      </c>
      <c r="K1545" s="265" cm="1">
        <f t="array" ref="K1545">$G1545^gamma_drug4/($G1545^gamma_drug4+(AGE_50_drug4+9)^gamma_drug4)</f>
        <v>1</v>
      </c>
      <c r="L1545" s="264">
        <f t="shared" si="704"/>
        <v>1543</v>
      </c>
      <c r="M1545" s="264">
        <f t="shared" si="705"/>
        <v>-0.23080000000000001</v>
      </c>
      <c r="N1545" s="264">
        <f t="shared" si="706"/>
        <v>16.677099999999999</v>
      </c>
      <c r="O1545" s="264">
        <f t="shared" si="707"/>
        <v>0.13515500000000003</v>
      </c>
      <c r="P1545" s="264">
        <f t="shared" si="708"/>
        <v>11.1995</v>
      </c>
      <c r="Q1545" s="264">
        <f t="shared" si="709"/>
        <v>12.316000000000001</v>
      </c>
      <c r="R1545" s="264">
        <f t="shared" si="710"/>
        <v>13.030999999999999</v>
      </c>
      <c r="S1545" s="264">
        <f t="shared" si="711"/>
        <v>13.43</v>
      </c>
      <c r="T1545" s="264">
        <f t="shared" si="712"/>
        <v>14.0745</v>
      </c>
      <c r="U1545" s="264">
        <f t="shared" si="713"/>
        <v>14.531500000000001</v>
      </c>
      <c r="V1545" s="264">
        <f t="shared" si="714"/>
        <v>15.2395</v>
      </c>
      <c r="W1545" s="264">
        <f t="shared" si="715"/>
        <v>16.677</v>
      </c>
      <c r="X1545" s="264">
        <f t="shared" si="716"/>
        <v>18.287500000000001</v>
      </c>
      <c r="Y1545" s="264">
        <f t="shared" si="717"/>
        <v>19.231000000000002</v>
      </c>
      <c r="Z1545" s="264">
        <f t="shared" si="718"/>
        <v>19.904499999999999</v>
      </c>
      <c r="AA1545" s="264">
        <f t="shared" si="719"/>
        <v>20.959</v>
      </c>
      <c r="AB1545" s="264">
        <f t="shared" si="720"/>
        <v>21.680999999999997</v>
      </c>
      <c r="AC1545" s="264">
        <f t="shared" si="721"/>
        <v>23.1325</v>
      </c>
      <c r="AD1545" s="264">
        <f t="shared" si="722"/>
        <v>25.9175</v>
      </c>
      <c r="AF1545" s="266">
        <v>1543</v>
      </c>
      <c r="AG1545" s="266">
        <v>-0.122</v>
      </c>
      <c r="AH1545" s="266">
        <v>16.796299999999999</v>
      </c>
      <c r="AI1545" s="266">
        <v>0.12923000000000001</v>
      </c>
      <c r="AJ1545" s="266">
        <v>11.372999999999999</v>
      </c>
      <c r="AK1545" s="266">
        <v>12.502000000000001</v>
      </c>
      <c r="AL1545" s="266">
        <v>13.218999999999999</v>
      </c>
      <c r="AM1545" s="266">
        <v>13.617000000000001</v>
      </c>
      <c r="AN1545" s="266">
        <v>14.256</v>
      </c>
      <c r="AO1545" s="266">
        <v>14.707000000000001</v>
      </c>
      <c r="AP1545" s="266">
        <v>15.401</v>
      </c>
      <c r="AQ1545" s="266">
        <v>16.795999999999999</v>
      </c>
      <c r="AR1545" s="266">
        <v>18.335000000000001</v>
      </c>
      <c r="AS1545" s="266">
        <v>19.225000000000001</v>
      </c>
      <c r="AT1545" s="266">
        <v>19.855</v>
      </c>
      <c r="AU1545" s="266">
        <v>20.832999999999998</v>
      </c>
      <c r="AV1545" s="266">
        <v>21.495999999999999</v>
      </c>
      <c r="AW1545" s="266">
        <v>22.815999999999999</v>
      </c>
      <c r="AX1545" s="266">
        <v>25.294</v>
      </c>
      <c r="BA1545" s="372">
        <v>1543</v>
      </c>
      <c r="BB1545" s="372">
        <v>-0.33960000000000001</v>
      </c>
      <c r="BC1545" s="372">
        <v>16.5579</v>
      </c>
      <c r="BD1545" s="372">
        <v>0.14108000000000001</v>
      </c>
      <c r="BE1545" s="372">
        <v>11.026</v>
      </c>
      <c r="BF1545" s="372">
        <v>12.13</v>
      </c>
      <c r="BG1545" s="372">
        <v>12.843</v>
      </c>
      <c r="BH1545" s="372">
        <v>13.243</v>
      </c>
      <c r="BI1545" s="372">
        <v>13.893000000000001</v>
      </c>
      <c r="BJ1545" s="372">
        <v>14.356</v>
      </c>
      <c r="BK1545" s="372">
        <v>15.077999999999999</v>
      </c>
      <c r="BL1545" s="372">
        <v>16.558</v>
      </c>
      <c r="BM1545" s="372">
        <v>18.239999999999998</v>
      </c>
      <c r="BN1545" s="372">
        <v>19.236999999999998</v>
      </c>
      <c r="BO1545" s="372">
        <v>19.954000000000001</v>
      </c>
      <c r="BP1545" s="372">
        <v>21.085000000000001</v>
      </c>
      <c r="BQ1545" s="372">
        <v>21.866</v>
      </c>
      <c r="BR1545" s="372">
        <v>23.449000000000002</v>
      </c>
      <c r="BS1545" s="372">
        <v>26.541</v>
      </c>
    </row>
    <row r="1546" spans="1:71" x14ac:dyDescent="0.2">
      <c r="A1546" s="265">
        <f t="shared" si="723"/>
        <v>16.683</v>
      </c>
      <c r="B1546" s="265">
        <f t="shared" si="724"/>
        <v>15.2445</v>
      </c>
      <c r="C1546" s="265">
        <f t="shared" si="701"/>
        <v>18.293500000000002</v>
      </c>
      <c r="D1546" s="265">
        <f t="shared" si="725"/>
        <v>1544</v>
      </c>
      <c r="E1546" s="373">
        <f t="shared" si="726"/>
        <v>50.726899383983572</v>
      </c>
      <c r="F1546" s="373">
        <f t="shared" si="727"/>
        <v>4.2272416153319643</v>
      </c>
      <c r="G1546" s="373">
        <f t="shared" si="728"/>
        <v>59.726899383983572</v>
      </c>
      <c r="H1546" s="374">
        <f t="shared" si="729"/>
        <v>0.99948047267301421</v>
      </c>
      <c r="I1546" s="374">
        <f t="shared" si="702"/>
        <v>0.98923085571512881</v>
      </c>
      <c r="J1546" s="374">
        <f t="shared" si="703"/>
        <v>0.98969550085137326</v>
      </c>
      <c r="K1546" s="265" cm="1">
        <f t="array" ref="K1546">$G1546^gamma_drug4/($G1546^gamma_drug4+(AGE_50_drug4+9)^gamma_drug4)</f>
        <v>1</v>
      </c>
      <c r="L1546" s="264">
        <f t="shared" si="704"/>
        <v>1544</v>
      </c>
      <c r="M1546" s="264">
        <f t="shared" si="705"/>
        <v>-0.23089999999999999</v>
      </c>
      <c r="N1546" s="264">
        <f t="shared" si="706"/>
        <v>16.682850000000002</v>
      </c>
      <c r="O1546" s="264">
        <f t="shared" si="707"/>
        <v>0.13517499999999999</v>
      </c>
      <c r="P1546" s="264">
        <f t="shared" si="708"/>
        <v>11.202999999999999</v>
      </c>
      <c r="Q1546" s="264">
        <f t="shared" si="709"/>
        <v>12.32</v>
      </c>
      <c r="R1546" s="264">
        <f t="shared" si="710"/>
        <v>13.035</v>
      </c>
      <c r="S1546" s="264">
        <f t="shared" si="711"/>
        <v>13.4345</v>
      </c>
      <c r="T1546" s="264">
        <f t="shared" si="712"/>
        <v>14.079499999999999</v>
      </c>
      <c r="U1546" s="264">
        <f t="shared" si="713"/>
        <v>14.536000000000001</v>
      </c>
      <c r="V1546" s="264">
        <f t="shared" si="714"/>
        <v>15.2445</v>
      </c>
      <c r="W1546" s="264">
        <f t="shared" si="715"/>
        <v>16.683</v>
      </c>
      <c r="X1546" s="264">
        <f t="shared" si="716"/>
        <v>18.293500000000002</v>
      </c>
      <c r="Y1546" s="264">
        <f t="shared" si="717"/>
        <v>19.238</v>
      </c>
      <c r="Z1546" s="264">
        <f t="shared" si="718"/>
        <v>19.911999999999999</v>
      </c>
      <c r="AA1546" s="264">
        <f t="shared" si="719"/>
        <v>20.966999999999999</v>
      </c>
      <c r="AB1546" s="264">
        <f t="shared" si="720"/>
        <v>21.689500000000002</v>
      </c>
      <c r="AC1546" s="264">
        <f t="shared" si="721"/>
        <v>23.141500000000001</v>
      </c>
      <c r="AD1546" s="264">
        <f t="shared" si="722"/>
        <v>25.9285</v>
      </c>
      <c r="AF1546" s="266">
        <v>1544</v>
      </c>
      <c r="AG1546" s="266">
        <v>-0.1221</v>
      </c>
      <c r="AH1546" s="266">
        <v>16.8018</v>
      </c>
      <c r="AI1546" s="266">
        <v>0.12925</v>
      </c>
      <c r="AJ1546" s="266">
        <v>11.375999999999999</v>
      </c>
      <c r="AK1546" s="266">
        <v>12.506</v>
      </c>
      <c r="AL1546" s="266">
        <v>13.223000000000001</v>
      </c>
      <c r="AM1546" s="266">
        <v>13.621</v>
      </c>
      <c r="AN1546" s="266">
        <v>14.260999999999999</v>
      </c>
      <c r="AO1546" s="266">
        <v>14.711</v>
      </c>
      <c r="AP1546" s="266">
        <v>15.406000000000001</v>
      </c>
      <c r="AQ1546" s="266">
        <v>16.802</v>
      </c>
      <c r="AR1546" s="266">
        <v>18.341000000000001</v>
      </c>
      <c r="AS1546" s="266">
        <v>19.231999999999999</v>
      </c>
      <c r="AT1546" s="266">
        <v>19.861999999999998</v>
      </c>
      <c r="AU1546" s="266">
        <v>20.84</v>
      </c>
      <c r="AV1546" s="266">
        <v>21.504000000000001</v>
      </c>
      <c r="AW1546" s="266">
        <v>22.824000000000002</v>
      </c>
      <c r="AX1546" s="266">
        <v>25.303999999999998</v>
      </c>
      <c r="BA1546" s="372">
        <v>1544</v>
      </c>
      <c r="BB1546" s="372">
        <v>-0.3397</v>
      </c>
      <c r="BC1546" s="372">
        <v>16.5639</v>
      </c>
      <c r="BD1546" s="372">
        <v>0.1411</v>
      </c>
      <c r="BE1546" s="372">
        <v>11.03</v>
      </c>
      <c r="BF1546" s="372">
        <v>12.134</v>
      </c>
      <c r="BG1546" s="372">
        <v>12.847</v>
      </c>
      <c r="BH1546" s="372">
        <v>13.247999999999999</v>
      </c>
      <c r="BI1546" s="372">
        <v>13.898</v>
      </c>
      <c r="BJ1546" s="372">
        <v>14.361000000000001</v>
      </c>
      <c r="BK1546" s="372">
        <v>15.083</v>
      </c>
      <c r="BL1546" s="372">
        <v>16.564</v>
      </c>
      <c r="BM1546" s="372">
        <v>18.245999999999999</v>
      </c>
      <c r="BN1546" s="372">
        <v>19.244</v>
      </c>
      <c r="BO1546" s="372">
        <v>19.962</v>
      </c>
      <c r="BP1546" s="372">
        <v>21.094000000000001</v>
      </c>
      <c r="BQ1546" s="372">
        <v>21.875</v>
      </c>
      <c r="BR1546" s="372">
        <v>23.459</v>
      </c>
      <c r="BS1546" s="372">
        <v>26.553000000000001</v>
      </c>
    </row>
    <row r="1547" spans="1:71" x14ac:dyDescent="0.2">
      <c r="A1547" s="265">
        <f t="shared" si="723"/>
        <v>16.688499999999998</v>
      </c>
      <c r="B1547" s="265">
        <f t="shared" si="724"/>
        <v>15.249499999999999</v>
      </c>
      <c r="C1547" s="265">
        <f t="shared" si="701"/>
        <v>18.3</v>
      </c>
      <c r="D1547" s="265">
        <f t="shared" si="725"/>
        <v>1545</v>
      </c>
      <c r="E1547" s="373">
        <f t="shared" si="726"/>
        <v>50.75975359342916</v>
      </c>
      <c r="F1547" s="373">
        <f t="shared" si="727"/>
        <v>4.2299794661190964</v>
      </c>
      <c r="G1547" s="373">
        <f t="shared" si="728"/>
        <v>59.75975359342916</v>
      </c>
      <c r="H1547" s="374">
        <f t="shared" si="729"/>
        <v>0.99948171333875424</v>
      </c>
      <c r="I1547" s="374">
        <f t="shared" si="702"/>
        <v>0.9892485337751864</v>
      </c>
      <c r="J1547" s="374">
        <f t="shared" si="703"/>
        <v>0.98971007218888973</v>
      </c>
      <c r="K1547" s="265" cm="1">
        <f t="array" ref="K1547">$G1547^gamma_drug4/($G1547^gamma_drug4+(AGE_50_drug4+9)^gamma_drug4)</f>
        <v>1</v>
      </c>
      <c r="L1547" s="264">
        <f t="shared" si="704"/>
        <v>1545</v>
      </c>
      <c r="M1547" s="264">
        <f t="shared" si="705"/>
        <v>-0.23094999999999999</v>
      </c>
      <c r="N1547" s="264">
        <f t="shared" si="706"/>
        <v>16.688500000000001</v>
      </c>
      <c r="O1547" s="264">
        <f t="shared" si="707"/>
        <v>0.13520500000000002</v>
      </c>
      <c r="P1547" s="264">
        <f t="shared" si="708"/>
        <v>11.206</v>
      </c>
      <c r="Q1547" s="264">
        <f t="shared" si="709"/>
        <v>12.323499999999999</v>
      </c>
      <c r="R1547" s="264">
        <f t="shared" si="710"/>
        <v>13.038500000000001</v>
      </c>
      <c r="S1547" s="264">
        <f t="shared" si="711"/>
        <v>13.438500000000001</v>
      </c>
      <c r="T1547" s="264">
        <f t="shared" si="712"/>
        <v>14.083500000000001</v>
      </c>
      <c r="U1547" s="264">
        <f t="shared" si="713"/>
        <v>14.5405</v>
      </c>
      <c r="V1547" s="264">
        <f t="shared" si="714"/>
        <v>15.249499999999999</v>
      </c>
      <c r="W1547" s="264">
        <f t="shared" si="715"/>
        <v>16.688499999999998</v>
      </c>
      <c r="X1547" s="264">
        <f t="shared" si="716"/>
        <v>18.3</v>
      </c>
      <c r="Y1547" s="264">
        <f t="shared" si="717"/>
        <v>19.244999999999997</v>
      </c>
      <c r="Z1547" s="264">
        <f t="shared" si="718"/>
        <v>19.920000000000002</v>
      </c>
      <c r="AA1547" s="264">
        <f t="shared" si="719"/>
        <v>20.975000000000001</v>
      </c>
      <c r="AB1547" s="264">
        <f t="shared" si="720"/>
        <v>21.698500000000003</v>
      </c>
      <c r="AC1547" s="264">
        <f t="shared" si="721"/>
        <v>23.151</v>
      </c>
      <c r="AD1547" s="264">
        <f t="shared" si="722"/>
        <v>25.94</v>
      </c>
      <c r="AF1547" s="266">
        <v>1545</v>
      </c>
      <c r="AG1547" s="266">
        <v>-0.1222</v>
      </c>
      <c r="AH1547" s="266">
        <v>16.807200000000002</v>
      </c>
      <c r="AI1547" s="266">
        <v>0.12928000000000001</v>
      </c>
      <c r="AJ1547" s="266">
        <v>11.379</v>
      </c>
      <c r="AK1547" s="266">
        <v>12.509</v>
      </c>
      <c r="AL1547" s="266">
        <v>13.226000000000001</v>
      </c>
      <c r="AM1547" s="266">
        <v>13.625</v>
      </c>
      <c r="AN1547" s="266">
        <v>14.265000000000001</v>
      </c>
      <c r="AO1547" s="266">
        <v>14.715999999999999</v>
      </c>
      <c r="AP1547" s="266">
        <v>15.411</v>
      </c>
      <c r="AQ1547" s="266">
        <v>16.806999999999999</v>
      </c>
      <c r="AR1547" s="266">
        <v>18.347000000000001</v>
      </c>
      <c r="AS1547" s="266">
        <v>19.238</v>
      </c>
      <c r="AT1547" s="266">
        <v>19.87</v>
      </c>
      <c r="AU1547" s="266">
        <v>20.847999999999999</v>
      </c>
      <c r="AV1547" s="266">
        <v>21.513000000000002</v>
      </c>
      <c r="AW1547" s="266">
        <v>22.832999999999998</v>
      </c>
      <c r="AX1547" s="266">
        <v>25.315000000000001</v>
      </c>
      <c r="BA1547" s="372">
        <v>1545</v>
      </c>
      <c r="BB1547" s="372">
        <v>-0.3397</v>
      </c>
      <c r="BC1547" s="372">
        <v>16.569800000000001</v>
      </c>
      <c r="BD1547" s="372">
        <v>0.14113000000000001</v>
      </c>
      <c r="BE1547" s="372">
        <v>11.032999999999999</v>
      </c>
      <c r="BF1547" s="372">
        <v>12.138</v>
      </c>
      <c r="BG1547" s="372">
        <v>12.851000000000001</v>
      </c>
      <c r="BH1547" s="372">
        <v>13.252000000000001</v>
      </c>
      <c r="BI1547" s="372">
        <v>13.901999999999999</v>
      </c>
      <c r="BJ1547" s="372">
        <v>14.365</v>
      </c>
      <c r="BK1547" s="372">
        <v>15.087999999999999</v>
      </c>
      <c r="BL1547" s="372">
        <v>16.57</v>
      </c>
      <c r="BM1547" s="372">
        <v>18.253</v>
      </c>
      <c r="BN1547" s="372">
        <v>19.251999999999999</v>
      </c>
      <c r="BO1547" s="372">
        <v>19.97</v>
      </c>
      <c r="BP1547" s="372">
        <v>21.102</v>
      </c>
      <c r="BQ1547" s="372">
        <v>21.884</v>
      </c>
      <c r="BR1547" s="372">
        <v>23.469000000000001</v>
      </c>
      <c r="BS1547" s="372">
        <v>26.565000000000001</v>
      </c>
    </row>
    <row r="1548" spans="1:71" x14ac:dyDescent="0.2">
      <c r="A1548" s="265">
        <f t="shared" si="723"/>
        <v>16.694499999999998</v>
      </c>
      <c r="B1548" s="265">
        <f t="shared" si="724"/>
        <v>15.2545</v>
      </c>
      <c r="C1548" s="265">
        <f t="shared" si="701"/>
        <v>18.3065</v>
      </c>
      <c r="D1548" s="265">
        <f t="shared" si="725"/>
        <v>1546</v>
      </c>
      <c r="E1548" s="373">
        <f t="shared" si="726"/>
        <v>50.792607802874741</v>
      </c>
      <c r="F1548" s="373">
        <f t="shared" si="727"/>
        <v>4.2327173169062284</v>
      </c>
      <c r="G1548" s="373">
        <f t="shared" si="728"/>
        <v>59.792607802874741</v>
      </c>
      <c r="H1548" s="374">
        <f t="shared" si="729"/>
        <v>0.99948295036377921</v>
      </c>
      <c r="I1548" s="374">
        <f t="shared" si="702"/>
        <v>0.98926617343818024</v>
      </c>
      <c r="J1548" s="374">
        <f t="shared" si="703"/>
        <v>0.9897246151434641</v>
      </c>
      <c r="K1548" s="265" cm="1">
        <f t="array" ref="K1548">$G1548^gamma_drug4/($G1548^gamma_drug4+(AGE_50_drug4+9)^gamma_drug4)</f>
        <v>1</v>
      </c>
      <c r="L1548" s="264">
        <f t="shared" si="704"/>
        <v>1546</v>
      </c>
      <c r="M1548" s="264">
        <f t="shared" si="705"/>
        <v>-0.23105000000000001</v>
      </c>
      <c r="N1548" s="264">
        <f t="shared" si="706"/>
        <v>16.69425</v>
      </c>
      <c r="O1548" s="264">
        <f t="shared" si="707"/>
        <v>0.13523000000000002</v>
      </c>
      <c r="P1548" s="264">
        <f t="shared" si="708"/>
        <v>11.209</v>
      </c>
      <c r="Q1548" s="264">
        <f t="shared" si="709"/>
        <v>12.327</v>
      </c>
      <c r="R1548" s="264">
        <f t="shared" si="710"/>
        <v>13.0425</v>
      </c>
      <c r="S1548" s="264">
        <f t="shared" si="711"/>
        <v>13.442499999999999</v>
      </c>
      <c r="T1548" s="264">
        <f t="shared" si="712"/>
        <v>14.088000000000001</v>
      </c>
      <c r="U1548" s="264">
        <f t="shared" si="713"/>
        <v>14.545</v>
      </c>
      <c r="V1548" s="264">
        <f t="shared" si="714"/>
        <v>15.2545</v>
      </c>
      <c r="W1548" s="264">
        <f t="shared" si="715"/>
        <v>16.694499999999998</v>
      </c>
      <c r="X1548" s="264">
        <f t="shared" si="716"/>
        <v>18.3065</v>
      </c>
      <c r="Y1548" s="264">
        <f t="shared" si="717"/>
        <v>19.252500000000001</v>
      </c>
      <c r="Z1548" s="264">
        <f t="shared" si="718"/>
        <v>19.927500000000002</v>
      </c>
      <c r="AA1548" s="264">
        <f t="shared" si="719"/>
        <v>20.983499999999999</v>
      </c>
      <c r="AB1548" s="264">
        <f t="shared" si="720"/>
        <v>21.707000000000001</v>
      </c>
      <c r="AC1548" s="264">
        <f t="shared" si="721"/>
        <v>23.161000000000001</v>
      </c>
      <c r="AD1548" s="264">
        <f t="shared" si="722"/>
        <v>25.951499999999999</v>
      </c>
      <c r="AF1548" s="266">
        <v>1546</v>
      </c>
      <c r="AG1548" s="266">
        <v>-0.12230000000000001</v>
      </c>
      <c r="AH1548" s="266">
        <v>16.8127</v>
      </c>
      <c r="AI1548" s="266">
        <v>0.1293</v>
      </c>
      <c r="AJ1548" s="266">
        <v>11.382</v>
      </c>
      <c r="AK1548" s="266">
        <v>12.513</v>
      </c>
      <c r="AL1548" s="266">
        <v>13.23</v>
      </c>
      <c r="AM1548" s="266">
        <v>13.629</v>
      </c>
      <c r="AN1548" s="266">
        <v>14.269</v>
      </c>
      <c r="AO1548" s="266">
        <v>14.72</v>
      </c>
      <c r="AP1548" s="266">
        <v>15.416</v>
      </c>
      <c r="AQ1548" s="266">
        <v>16.812999999999999</v>
      </c>
      <c r="AR1548" s="266">
        <v>18.353000000000002</v>
      </c>
      <c r="AS1548" s="266">
        <v>19.245000000000001</v>
      </c>
      <c r="AT1548" s="266">
        <v>19.876999999999999</v>
      </c>
      <c r="AU1548" s="266">
        <v>20.856000000000002</v>
      </c>
      <c r="AV1548" s="266">
        <v>21.521000000000001</v>
      </c>
      <c r="AW1548" s="266">
        <v>22.841999999999999</v>
      </c>
      <c r="AX1548" s="266">
        <v>25.324999999999999</v>
      </c>
      <c r="BA1548" s="372">
        <v>1546</v>
      </c>
      <c r="BB1548" s="372">
        <v>-0.33979999999999999</v>
      </c>
      <c r="BC1548" s="372">
        <v>16.575800000000001</v>
      </c>
      <c r="BD1548" s="372">
        <v>0.14116000000000001</v>
      </c>
      <c r="BE1548" s="372">
        <v>11.036</v>
      </c>
      <c r="BF1548" s="372">
        <v>12.141</v>
      </c>
      <c r="BG1548" s="372">
        <v>12.855</v>
      </c>
      <c r="BH1548" s="372">
        <v>13.256</v>
      </c>
      <c r="BI1548" s="372">
        <v>13.907</v>
      </c>
      <c r="BJ1548" s="372">
        <v>14.37</v>
      </c>
      <c r="BK1548" s="372">
        <v>15.093</v>
      </c>
      <c r="BL1548" s="372">
        <v>16.576000000000001</v>
      </c>
      <c r="BM1548" s="372">
        <v>18.260000000000002</v>
      </c>
      <c r="BN1548" s="372">
        <v>19.260000000000002</v>
      </c>
      <c r="BO1548" s="372">
        <v>19.978000000000002</v>
      </c>
      <c r="BP1548" s="372">
        <v>21.111000000000001</v>
      </c>
      <c r="BQ1548" s="372">
        <v>21.893000000000001</v>
      </c>
      <c r="BR1548" s="372">
        <v>23.48</v>
      </c>
      <c r="BS1548" s="372">
        <v>26.577999999999999</v>
      </c>
    </row>
    <row r="1549" spans="1:71" x14ac:dyDescent="0.2">
      <c r="A1549" s="265">
        <f t="shared" si="723"/>
        <v>16.700000000000003</v>
      </c>
      <c r="B1549" s="265">
        <f t="shared" si="724"/>
        <v>15.259</v>
      </c>
      <c r="C1549" s="265">
        <f t="shared" si="701"/>
        <v>18.313499999999998</v>
      </c>
      <c r="D1549" s="265">
        <f t="shared" si="725"/>
        <v>1547</v>
      </c>
      <c r="E1549" s="373">
        <f t="shared" si="726"/>
        <v>50.82546201232033</v>
      </c>
      <c r="F1549" s="373">
        <f t="shared" si="727"/>
        <v>4.2354551676933605</v>
      </c>
      <c r="G1549" s="373">
        <f t="shared" si="728"/>
        <v>59.82546201232033</v>
      </c>
      <c r="H1549" s="374">
        <f t="shared" si="729"/>
        <v>0.99948418376075709</v>
      </c>
      <c r="I1549" s="374">
        <f t="shared" si="702"/>
        <v>0.9892837748075084</v>
      </c>
      <c r="J1549" s="374">
        <f t="shared" si="703"/>
        <v>0.9897391297853293</v>
      </c>
      <c r="K1549" s="265" cm="1">
        <f t="array" ref="K1549">$G1549^gamma_drug4/($G1549^gamma_drug4+(AGE_50_drug4+9)^gamma_drug4)</f>
        <v>1</v>
      </c>
      <c r="L1549" s="264">
        <f t="shared" si="704"/>
        <v>1547</v>
      </c>
      <c r="M1549" s="264">
        <f t="shared" si="705"/>
        <v>-0.23114999999999999</v>
      </c>
      <c r="N1549" s="264">
        <f t="shared" si="706"/>
        <v>16.6999</v>
      </c>
      <c r="O1549" s="264">
        <f t="shared" si="707"/>
        <v>0.13524999999999998</v>
      </c>
      <c r="P1549" s="264">
        <f t="shared" si="708"/>
        <v>11.212499999999999</v>
      </c>
      <c r="Q1549" s="264">
        <f t="shared" si="709"/>
        <v>12.330500000000001</v>
      </c>
      <c r="R1549" s="264">
        <f t="shared" si="710"/>
        <v>13.0465</v>
      </c>
      <c r="S1549" s="264">
        <f t="shared" si="711"/>
        <v>13.4465</v>
      </c>
      <c r="T1549" s="264">
        <f t="shared" si="712"/>
        <v>14.091999999999999</v>
      </c>
      <c r="U1549" s="264">
        <f t="shared" si="713"/>
        <v>14.5495</v>
      </c>
      <c r="V1549" s="264">
        <f t="shared" si="714"/>
        <v>15.259</v>
      </c>
      <c r="W1549" s="264">
        <f t="shared" si="715"/>
        <v>16.700000000000003</v>
      </c>
      <c r="X1549" s="264">
        <f t="shared" si="716"/>
        <v>18.313499999999998</v>
      </c>
      <c r="Y1549" s="264">
        <f t="shared" si="717"/>
        <v>19.259499999999999</v>
      </c>
      <c r="Z1549" s="264">
        <f t="shared" si="718"/>
        <v>19.935000000000002</v>
      </c>
      <c r="AA1549" s="264">
        <f t="shared" si="719"/>
        <v>20.991</v>
      </c>
      <c r="AB1549" s="264">
        <f t="shared" si="720"/>
        <v>21.715</v>
      </c>
      <c r="AC1549" s="264">
        <f t="shared" si="721"/>
        <v>23.17</v>
      </c>
      <c r="AD1549" s="264">
        <f t="shared" si="722"/>
        <v>25.962499999999999</v>
      </c>
      <c r="AF1549" s="266">
        <v>1547</v>
      </c>
      <c r="AG1549" s="266">
        <v>-0.1225</v>
      </c>
      <c r="AH1549" s="266">
        <v>16.818100000000001</v>
      </c>
      <c r="AI1549" s="266">
        <v>0.12931999999999999</v>
      </c>
      <c r="AJ1549" s="266">
        <v>11.385</v>
      </c>
      <c r="AK1549" s="266">
        <v>12.516</v>
      </c>
      <c r="AL1549" s="266">
        <v>13.234</v>
      </c>
      <c r="AM1549" s="266">
        <v>13.632999999999999</v>
      </c>
      <c r="AN1549" s="266">
        <v>14.273</v>
      </c>
      <c r="AO1549" s="266">
        <v>14.724</v>
      </c>
      <c r="AP1549" s="266">
        <v>15.42</v>
      </c>
      <c r="AQ1549" s="266">
        <v>16.818000000000001</v>
      </c>
      <c r="AR1549" s="266">
        <v>18.36</v>
      </c>
      <c r="AS1549" s="266">
        <v>19.251999999999999</v>
      </c>
      <c r="AT1549" s="266">
        <v>19.884</v>
      </c>
      <c r="AU1549" s="266">
        <v>20.863</v>
      </c>
      <c r="AV1549" s="266">
        <v>21.527999999999999</v>
      </c>
      <c r="AW1549" s="266">
        <v>22.850999999999999</v>
      </c>
      <c r="AX1549" s="266">
        <v>25.335000000000001</v>
      </c>
      <c r="BA1549" s="372">
        <v>1547</v>
      </c>
      <c r="BB1549" s="372">
        <v>-0.33979999999999999</v>
      </c>
      <c r="BC1549" s="372">
        <v>16.581700000000001</v>
      </c>
      <c r="BD1549" s="372">
        <v>0.14118</v>
      </c>
      <c r="BE1549" s="372">
        <v>11.04</v>
      </c>
      <c r="BF1549" s="372">
        <v>12.145</v>
      </c>
      <c r="BG1549" s="372">
        <v>12.859</v>
      </c>
      <c r="BH1549" s="372">
        <v>13.26</v>
      </c>
      <c r="BI1549" s="372">
        <v>13.911</v>
      </c>
      <c r="BJ1549" s="372">
        <v>14.375</v>
      </c>
      <c r="BK1549" s="372">
        <v>15.098000000000001</v>
      </c>
      <c r="BL1549" s="372">
        <v>16.582000000000001</v>
      </c>
      <c r="BM1549" s="372">
        <v>18.266999999999999</v>
      </c>
      <c r="BN1549" s="372">
        <v>19.266999999999999</v>
      </c>
      <c r="BO1549" s="372">
        <v>19.986000000000001</v>
      </c>
      <c r="BP1549" s="372">
        <v>21.119</v>
      </c>
      <c r="BQ1549" s="372">
        <v>21.902000000000001</v>
      </c>
      <c r="BR1549" s="372">
        <v>23.489000000000001</v>
      </c>
      <c r="BS1549" s="372">
        <v>26.59</v>
      </c>
    </row>
    <row r="1550" spans="1:71" x14ac:dyDescent="0.2">
      <c r="A1550" s="265">
        <f t="shared" si="723"/>
        <v>16.706000000000003</v>
      </c>
      <c r="B1550" s="265">
        <f t="shared" si="724"/>
        <v>15.263999999999999</v>
      </c>
      <c r="C1550" s="265">
        <f t="shared" si="701"/>
        <v>18.32</v>
      </c>
      <c r="D1550" s="265">
        <f t="shared" si="725"/>
        <v>1548</v>
      </c>
      <c r="E1550" s="373">
        <f t="shared" si="726"/>
        <v>50.858316221765911</v>
      </c>
      <c r="F1550" s="373">
        <f t="shared" si="727"/>
        <v>4.2381930184804926</v>
      </c>
      <c r="G1550" s="373">
        <f t="shared" si="728"/>
        <v>59.858316221765911</v>
      </c>
      <c r="H1550" s="374">
        <f t="shared" si="729"/>
        <v>0.99948541354230491</v>
      </c>
      <c r="I1550" s="374">
        <f t="shared" si="702"/>
        <v>0.98930133798623776</v>
      </c>
      <c r="J1550" s="374">
        <f t="shared" si="703"/>
        <v>0.98975361618450786</v>
      </c>
      <c r="K1550" s="265" cm="1">
        <f t="array" ref="K1550">$G1550^gamma_drug4/($G1550^gamma_drug4+(AGE_50_drug4+9)^gamma_drug4)</f>
        <v>1</v>
      </c>
      <c r="L1550" s="264">
        <f t="shared" si="704"/>
        <v>1548</v>
      </c>
      <c r="M1550" s="264">
        <f t="shared" si="705"/>
        <v>-0.23124999999999998</v>
      </c>
      <c r="N1550" s="264">
        <f t="shared" si="706"/>
        <v>16.705599999999997</v>
      </c>
      <c r="O1550" s="264">
        <f t="shared" si="707"/>
        <v>0.13527500000000001</v>
      </c>
      <c r="P1550" s="264">
        <f t="shared" si="708"/>
        <v>11.215499999999999</v>
      </c>
      <c r="Q1550" s="264">
        <f t="shared" si="709"/>
        <v>12.334499999999998</v>
      </c>
      <c r="R1550" s="264">
        <f t="shared" si="710"/>
        <v>13.0505</v>
      </c>
      <c r="S1550" s="264">
        <f t="shared" si="711"/>
        <v>13.451000000000001</v>
      </c>
      <c r="T1550" s="264">
        <f t="shared" si="712"/>
        <v>14.097000000000001</v>
      </c>
      <c r="U1550" s="264">
        <f t="shared" si="713"/>
        <v>14.554500000000001</v>
      </c>
      <c r="V1550" s="264">
        <f t="shared" si="714"/>
        <v>15.263999999999999</v>
      </c>
      <c r="W1550" s="264">
        <f t="shared" si="715"/>
        <v>16.706000000000003</v>
      </c>
      <c r="X1550" s="264">
        <f t="shared" si="716"/>
        <v>18.32</v>
      </c>
      <c r="Y1550" s="264">
        <f t="shared" si="717"/>
        <v>19.265999999999998</v>
      </c>
      <c r="Z1550" s="264">
        <f t="shared" si="718"/>
        <v>19.942499999999999</v>
      </c>
      <c r="AA1550" s="264">
        <f t="shared" si="719"/>
        <v>20.999499999999998</v>
      </c>
      <c r="AB1550" s="264">
        <f t="shared" si="720"/>
        <v>21.723500000000001</v>
      </c>
      <c r="AC1550" s="264">
        <f t="shared" si="721"/>
        <v>23.179500000000001</v>
      </c>
      <c r="AD1550" s="264">
        <f t="shared" si="722"/>
        <v>25.973500000000001</v>
      </c>
      <c r="AF1550" s="266">
        <v>1548</v>
      </c>
      <c r="AG1550" s="266">
        <v>-0.1226</v>
      </c>
      <c r="AH1550" s="266">
        <v>16.823599999999999</v>
      </c>
      <c r="AI1550" s="266">
        <v>0.12934000000000001</v>
      </c>
      <c r="AJ1550" s="266">
        <v>11.388</v>
      </c>
      <c r="AK1550" s="266">
        <v>12.52</v>
      </c>
      <c r="AL1550" s="266">
        <v>13.238</v>
      </c>
      <c r="AM1550" s="266">
        <v>13.637</v>
      </c>
      <c r="AN1550" s="266">
        <v>14.278</v>
      </c>
      <c r="AO1550" s="266">
        <v>14.728999999999999</v>
      </c>
      <c r="AP1550" s="266">
        <v>15.425000000000001</v>
      </c>
      <c r="AQ1550" s="266">
        <v>16.824000000000002</v>
      </c>
      <c r="AR1550" s="266">
        <v>18.366</v>
      </c>
      <c r="AS1550" s="266">
        <v>19.257999999999999</v>
      </c>
      <c r="AT1550" s="266">
        <v>19.890999999999998</v>
      </c>
      <c r="AU1550" s="266">
        <v>20.870999999999999</v>
      </c>
      <c r="AV1550" s="266">
        <v>21.536000000000001</v>
      </c>
      <c r="AW1550" s="266">
        <v>22.859000000000002</v>
      </c>
      <c r="AX1550" s="266">
        <v>25.344999999999999</v>
      </c>
      <c r="BA1550" s="372">
        <v>1548</v>
      </c>
      <c r="BB1550" s="372">
        <v>-0.33989999999999998</v>
      </c>
      <c r="BC1550" s="372">
        <v>16.587599999999998</v>
      </c>
      <c r="BD1550" s="372">
        <v>0.14121</v>
      </c>
      <c r="BE1550" s="372">
        <v>11.042999999999999</v>
      </c>
      <c r="BF1550" s="372">
        <v>12.148999999999999</v>
      </c>
      <c r="BG1550" s="372">
        <v>12.863</v>
      </c>
      <c r="BH1550" s="372">
        <v>13.265000000000001</v>
      </c>
      <c r="BI1550" s="372">
        <v>13.916</v>
      </c>
      <c r="BJ1550" s="372">
        <v>14.38</v>
      </c>
      <c r="BK1550" s="372">
        <v>15.103</v>
      </c>
      <c r="BL1550" s="372">
        <v>16.588000000000001</v>
      </c>
      <c r="BM1550" s="372">
        <v>18.274000000000001</v>
      </c>
      <c r="BN1550" s="372">
        <v>19.274000000000001</v>
      </c>
      <c r="BO1550" s="372">
        <v>19.994</v>
      </c>
      <c r="BP1550" s="372">
        <v>21.128</v>
      </c>
      <c r="BQ1550" s="372">
        <v>21.911000000000001</v>
      </c>
      <c r="BR1550" s="372">
        <v>23.5</v>
      </c>
      <c r="BS1550" s="372">
        <v>26.602</v>
      </c>
    </row>
    <row r="1551" spans="1:71" x14ac:dyDescent="0.2">
      <c r="A1551" s="265">
        <f t="shared" si="723"/>
        <v>16.711500000000001</v>
      </c>
      <c r="B1551" s="265">
        <f t="shared" si="724"/>
        <v>15.269500000000001</v>
      </c>
      <c r="C1551" s="265">
        <f t="shared" si="701"/>
        <v>18.326499999999999</v>
      </c>
      <c r="D1551" s="265">
        <f t="shared" si="725"/>
        <v>1549</v>
      </c>
      <c r="E1551" s="373">
        <f t="shared" si="726"/>
        <v>50.891170431211499</v>
      </c>
      <c r="F1551" s="373">
        <f t="shared" si="727"/>
        <v>4.2409308692676246</v>
      </c>
      <c r="G1551" s="373">
        <f t="shared" si="728"/>
        <v>59.891170431211499</v>
      </c>
      <c r="H1551" s="374">
        <f t="shared" si="729"/>
        <v>0.99948663972098895</v>
      </c>
      <c r="I1551" s="374">
        <f t="shared" si="702"/>
        <v>0.98931886307710526</v>
      </c>
      <c r="J1551" s="374">
        <f t="shared" si="703"/>
        <v>0.98976807441081327</v>
      </c>
      <c r="K1551" s="265" cm="1">
        <f t="array" ref="K1551">$G1551^gamma_drug4/($G1551^gamma_drug4+(AGE_50_drug4+9)^gamma_drug4)</f>
        <v>1</v>
      </c>
      <c r="L1551" s="264">
        <f t="shared" si="704"/>
        <v>1549</v>
      </c>
      <c r="M1551" s="264">
        <f t="shared" si="705"/>
        <v>-0.23130000000000001</v>
      </c>
      <c r="N1551" s="264">
        <f t="shared" si="706"/>
        <v>16.711300000000001</v>
      </c>
      <c r="O1551" s="264">
        <f t="shared" si="707"/>
        <v>0.1353</v>
      </c>
      <c r="P1551" s="264">
        <f t="shared" si="708"/>
        <v>11.218499999999999</v>
      </c>
      <c r="Q1551" s="264">
        <f t="shared" si="709"/>
        <v>12.337499999999999</v>
      </c>
      <c r="R1551" s="264">
        <f t="shared" si="710"/>
        <v>13.054500000000001</v>
      </c>
      <c r="S1551" s="264">
        <f t="shared" si="711"/>
        <v>13.455</v>
      </c>
      <c r="T1551" s="264">
        <f t="shared" si="712"/>
        <v>14.100999999999999</v>
      </c>
      <c r="U1551" s="264">
        <f t="shared" si="713"/>
        <v>14.559000000000001</v>
      </c>
      <c r="V1551" s="264">
        <f t="shared" si="714"/>
        <v>15.269500000000001</v>
      </c>
      <c r="W1551" s="264">
        <f t="shared" si="715"/>
        <v>16.711500000000001</v>
      </c>
      <c r="X1551" s="264">
        <f t="shared" si="716"/>
        <v>18.326499999999999</v>
      </c>
      <c r="Y1551" s="264">
        <f t="shared" si="717"/>
        <v>19.273499999999999</v>
      </c>
      <c r="Z1551" s="264">
        <f t="shared" si="718"/>
        <v>19.95</v>
      </c>
      <c r="AA1551" s="264">
        <f t="shared" si="719"/>
        <v>21.0075</v>
      </c>
      <c r="AB1551" s="264">
        <f t="shared" si="720"/>
        <v>21.732500000000002</v>
      </c>
      <c r="AC1551" s="264">
        <f t="shared" si="721"/>
        <v>23.189</v>
      </c>
      <c r="AD1551" s="264">
        <f t="shared" si="722"/>
        <v>25.984999999999999</v>
      </c>
      <c r="AF1551" s="266">
        <v>1549</v>
      </c>
      <c r="AG1551" s="266">
        <v>-0.1227</v>
      </c>
      <c r="AH1551" s="266">
        <v>16.829000000000001</v>
      </c>
      <c r="AI1551" s="266">
        <v>0.12936</v>
      </c>
      <c r="AJ1551" s="266">
        <v>11.391</v>
      </c>
      <c r="AK1551" s="266">
        <v>12.523</v>
      </c>
      <c r="AL1551" s="266">
        <v>13.242000000000001</v>
      </c>
      <c r="AM1551" s="266">
        <v>13.641</v>
      </c>
      <c r="AN1551" s="266">
        <v>14.282</v>
      </c>
      <c r="AO1551" s="266">
        <v>14.733000000000001</v>
      </c>
      <c r="AP1551" s="266">
        <v>15.43</v>
      </c>
      <c r="AQ1551" s="266">
        <v>16.829000000000001</v>
      </c>
      <c r="AR1551" s="266">
        <v>18.372</v>
      </c>
      <c r="AS1551" s="266">
        <v>19.265000000000001</v>
      </c>
      <c r="AT1551" s="266">
        <v>19.898</v>
      </c>
      <c r="AU1551" s="266">
        <v>20.878</v>
      </c>
      <c r="AV1551" s="266">
        <v>21.544</v>
      </c>
      <c r="AW1551" s="266">
        <v>22.867999999999999</v>
      </c>
      <c r="AX1551" s="266">
        <v>25.355</v>
      </c>
      <c r="BA1551" s="372">
        <v>1549</v>
      </c>
      <c r="BB1551" s="372">
        <v>-0.33989999999999998</v>
      </c>
      <c r="BC1551" s="372">
        <v>16.593599999999999</v>
      </c>
      <c r="BD1551" s="372">
        <v>0.14124</v>
      </c>
      <c r="BE1551" s="372">
        <v>11.045999999999999</v>
      </c>
      <c r="BF1551" s="372">
        <v>12.151999999999999</v>
      </c>
      <c r="BG1551" s="372">
        <v>12.867000000000001</v>
      </c>
      <c r="BH1551" s="372">
        <v>13.269</v>
      </c>
      <c r="BI1551" s="372">
        <v>13.92</v>
      </c>
      <c r="BJ1551" s="372">
        <v>14.385</v>
      </c>
      <c r="BK1551" s="372">
        <v>15.109</v>
      </c>
      <c r="BL1551" s="372">
        <v>16.594000000000001</v>
      </c>
      <c r="BM1551" s="372">
        <v>18.280999999999999</v>
      </c>
      <c r="BN1551" s="372">
        <v>19.282</v>
      </c>
      <c r="BO1551" s="372">
        <v>20.001999999999999</v>
      </c>
      <c r="BP1551" s="372">
        <v>21.137</v>
      </c>
      <c r="BQ1551" s="372">
        <v>21.920999999999999</v>
      </c>
      <c r="BR1551" s="372">
        <v>23.51</v>
      </c>
      <c r="BS1551" s="372">
        <v>26.614999999999998</v>
      </c>
    </row>
    <row r="1552" spans="1:71" x14ac:dyDescent="0.2">
      <c r="A1552" s="265">
        <f t="shared" si="723"/>
        <v>16.717500000000001</v>
      </c>
      <c r="B1552" s="265">
        <f t="shared" si="724"/>
        <v>15.2745</v>
      </c>
      <c r="C1552" s="265">
        <f t="shared" si="701"/>
        <v>18.332999999999998</v>
      </c>
      <c r="D1552" s="265">
        <f t="shared" si="725"/>
        <v>1550</v>
      </c>
      <c r="E1552" s="373">
        <f t="shared" si="726"/>
        <v>50.924024640657088</v>
      </c>
      <c r="F1552" s="373">
        <f t="shared" si="727"/>
        <v>4.2436687200547567</v>
      </c>
      <c r="G1552" s="373">
        <f t="shared" si="728"/>
        <v>59.924024640657088</v>
      </c>
      <c r="H1552" s="374">
        <f t="shared" si="729"/>
        <v>0.99948786230932507</v>
      </c>
      <c r="I1552" s="374">
        <f t="shared" si="702"/>
        <v>0.98933635018251953</v>
      </c>
      <c r="J1552" s="374">
        <f t="shared" si="703"/>
        <v>0.98978250453384997</v>
      </c>
      <c r="K1552" s="265" cm="1">
        <f t="array" ref="K1552">$G1552^gamma_drug4/($G1552^gamma_drug4+(AGE_50_drug4+9)^gamma_drug4)</f>
        <v>1</v>
      </c>
      <c r="L1552" s="264">
        <f t="shared" si="704"/>
        <v>1550</v>
      </c>
      <c r="M1552" s="264">
        <f t="shared" si="705"/>
        <v>-0.23135</v>
      </c>
      <c r="N1552" s="264">
        <f t="shared" si="706"/>
        <v>16.716999999999999</v>
      </c>
      <c r="O1552" s="264">
        <f t="shared" si="707"/>
        <v>0.13532</v>
      </c>
      <c r="P1552" s="264">
        <f t="shared" si="708"/>
        <v>11.221499999999999</v>
      </c>
      <c r="Q1552" s="264">
        <f t="shared" si="709"/>
        <v>12.3415</v>
      </c>
      <c r="R1552" s="264">
        <f t="shared" si="710"/>
        <v>13.0585</v>
      </c>
      <c r="S1552" s="264">
        <f t="shared" si="711"/>
        <v>13.459</v>
      </c>
      <c r="T1552" s="264">
        <f t="shared" si="712"/>
        <v>14.105499999999999</v>
      </c>
      <c r="U1552" s="264">
        <f t="shared" si="713"/>
        <v>14.563499999999999</v>
      </c>
      <c r="V1552" s="264">
        <f t="shared" si="714"/>
        <v>15.2745</v>
      </c>
      <c r="W1552" s="264">
        <f t="shared" si="715"/>
        <v>16.717500000000001</v>
      </c>
      <c r="X1552" s="264">
        <f t="shared" si="716"/>
        <v>18.332999999999998</v>
      </c>
      <c r="Y1552" s="264">
        <f t="shared" si="717"/>
        <v>19.2805</v>
      </c>
      <c r="Z1552" s="264">
        <f t="shared" si="718"/>
        <v>19.957500000000003</v>
      </c>
      <c r="AA1552" s="264">
        <f t="shared" si="719"/>
        <v>21.015499999999999</v>
      </c>
      <c r="AB1552" s="264">
        <f t="shared" si="720"/>
        <v>21.740499999999997</v>
      </c>
      <c r="AC1552" s="264">
        <f t="shared" si="721"/>
        <v>23.198499999999999</v>
      </c>
      <c r="AD1552" s="264">
        <f t="shared" si="722"/>
        <v>25.996000000000002</v>
      </c>
      <c r="AF1552" s="266">
        <v>1550</v>
      </c>
      <c r="AG1552" s="266">
        <v>-0.12280000000000001</v>
      </c>
      <c r="AH1552" s="266">
        <v>16.834499999999998</v>
      </c>
      <c r="AI1552" s="266">
        <v>0.12938</v>
      </c>
      <c r="AJ1552" s="266">
        <v>11.394</v>
      </c>
      <c r="AK1552" s="266">
        <v>12.526999999999999</v>
      </c>
      <c r="AL1552" s="266">
        <v>13.246</v>
      </c>
      <c r="AM1552" s="266">
        <v>13.645</v>
      </c>
      <c r="AN1552" s="266">
        <v>14.286</v>
      </c>
      <c r="AO1552" s="266">
        <v>14.738</v>
      </c>
      <c r="AP1552" s="266">
        <v>15.435</v>
      </c>
      <c r="AQ1552" s="266">
        <v>16.835000000000001</v>
      </c>
      <c r="AR1552" s="266">
        <v>18.378</v>
      </c>
      <c r="AS1552" s="266">
        <v>19.271999999999998</v>
      </c>
      <c r="AT1552" s="266">
        <v>19.905000000000001</v>
      </c>
      <c r="AU1552" s="266">
        <v>20.885999999999999</v>
      </c>
      <c r="AV1552" s="266">
        <v>21.552</v>
      </c>
      <c r="AW1552" s="266">
        <v>22.876999999999999</v>
      </c>
      <c r="AX1552" s="266">
        <v>25.366</v>
      </c>
      <c r="BA1552" s="372">
        <v>1550</v>
      </c>
      <c r="BB1552" s="372">
        <v>-0.33989999999999998</v>
      </c>
      <c r="BC1552" s="372">
        <v>16.599499999999999</v>
      </c>
      <c r="BD1552" s="372">
        <v>0.14126</v>
      </c>
      <c r="BE1552" s="372">
        <v>11.048999999999999</v>
      </c>
      <c r="BF1552" s="372">
        <v>12.156000000000001</v>
      </c>
      <c r="BG1552" s="372">
        <v>12.871</v>
      </c>
      <c r="BH1552" s="372">
        <v>13.273</v>
      </c>
      <c r="BI1552" s="372">
        <v>13.925000000000001</v>
      </c>
      <c r="BJ1552" s="372">
        <v>14.388999999999999</v>
      </c>
      <c r="BK1552" s="372">
        <v>15.114000000000001</v>
      </c>
      <c r="BL1552" s="372">
        <v>16.600000000000001</v>
      </c>
      <c r="BM1552" s="372">
        <v>18.288</v>
      </c>
      <c r="BN1552" s="372">
        <v>19.289000000000001</v>
      </c>
      <c r="BO1552" s="372">
        <v>20.010000000000002</v>
      </c>
      <c r="BP1552" s="372">
        <v>21.145</v>
      </c>
      <c r="BQ1552" s="372">
        <v>21.928999999999998</v>
      </c>
      <c r="BR1552" s="372">
        <v>23.52</v>
      </c>
      <c r="BS1552" s="372">
        <v>26.626000000000001</v>
      </c>
    </row>
    <row r="1553" spans="1:71" x14ac:dyDescent="0.2">
      <c r="A1553" s="265">
        <f t="shared" si="723"/>
        <v>16.722999999999999</v>
      </c>
      <c r="B1553" s="265">
        <f t="shared" si="724"/>
        <v>15.279499999999999</v>
      </c>
      <c r="C1553" s="265">
        <f t="shared" si="701"/>
        <v>18.339500000000001</v>
      </c>
      <c r="D1553" s="265">
        <f t="shared" si="725"/>
        <v>1551</v>
      </c>
      <c r="E1553" s="373">
        <f t="shared" si="726"/>
        <v>50.956878850102669</v>
      </c>
      <c r="F1553" s="373">
        <f t="shared" si="727"/>
        <v>4.2464065708418888</v>
      </c>
      <c r="G1553" s="373">
        <f t="shared" si="728"/>
        <v>59.956878850102669</v>
      </c>
      <c r="H1553" s="374">
        <f t="shared" si="729"/>
        <v>0.99948908131977887</v>
      </c>
      <c r="I1553" s="374">
        <f t="shared" si="702"/>
        <v>0.98935379940456147</v>
      </c>
      <c r="J1553" s="374">
        <f t="shared" si="703"/>
        <v>0.98979690662301456</v>
      </c>
      <c r="K1553" s="265" cm="1">
        <f t="array" ref="K1553">$G1553^gamma_drug4/($G1553^gamma_drug4+(AGE_50_drug4+9)^gamma_drug4)</f>
        <v>1</v>
      </c>
      <c r="L1553" s="264">
        <f t="shared" si="704"/>
        <v>1551</v>
      </c>
      <c r="M1553" s="264">
        <f t="shared" si="705"/>
        <v>-0.23145000000000002</v>
      </c>
      <c r="N1553" s="264">
        <f t="shared" si="706"/>
        <v>16.722749999999998</v>
      </c>
      <c r="O1553" s="264">
        <f t="shared" si="707"/>
        <v>0.13534499999999999</v>
      </c>
      <c r="P1553" s="264">
        <f t="shared" si="708"/>
        <v>11.225</v>
      </c>
      <c r="Q1553" s="264">
        <f t="shared" si="709"/>
        <v>12.344999999999999</v>
      </c>
      <c r="R1553" s="264">
        <f t="shared" si="710"/>
        <v>13.062000000000001</v>
      </c>
      <c r="S1553" s="264">
        <f t="shared" si="711"/>
        <v>13.462999999999999</v>
      </c>
      <c r="T1553" s="264">
        <f t="shared" si="712"/>
        <v>14.11</v>
      </c>
      <c r="U1553" s="264">
        <f t="shared" si="713"/>
        <v>14.5685</v>
      </c>
      <c r="V1553" s="264">
        <f t="shared" si="714"/>
        <v>15.279499999999999</v>
      </c>
      <c r="W1553" s="264">
        <f t="shared" si="715"/>
        <v>16.722999999999999</v>
      </c>
      <c r="X1553" s="264">
        <f t="shared" si="716"/>
        <v>18.339500000000001</v>
      </c>
      <c r="Y1553" s="264">
        <f t="shared" si="717"/>
        <v>19.287500000000001</v>
      </c>
      <c r="Z1553" s="264">
        <f t="shared" si="718"/>
        <v>19.965</v>
      </c>
      <c r="AA1553" s="264">
        <f t="shared" si="719"/>
        <v>21.023499999999999</v>
      </c>
      <c r="AB1553" s="264">
        <f t="shared" si="720"/>
        <v>21.749499999999998</v>
      </c>
      <c r="AC1553" s="264">
        <f t="shared" si="721"/>
        <v>23.207500000000003</v>
      </c>
      <c r="AD1553" s="264">
        <f t="shared" si="722"/>
        <v>26.0075</v>
      </c>
      <c r="AF1553" s="266">
        <v>1551</v>
      </c>
      <c r="AG1553" s="266">
        <v>-0.1229</v>
      </c>
      <c r="AH1553" s="266">
        <v>16.84</v>
      </c>
      <c r="AI1553" s="266">
        <v>0.12939999999999999</v>
      </c>
      <c r="AJ1553" s="266">
        <v>11.398</v>
      </c>
      <c r="AK1553" s="266">
        <v>12.53</v>
      </c>
      <c r="AL1553" s="266">
        <v>13.249000000000001</v>
      </c>
      <c r="AM1553" s="266">
        <v>13.648999999999999</v>
      </c>
      <c r="AN1553" s="266">
        <v>14.29</v>
      </c>
      <c r="AO1553" s="266">
        <v>14.743</v>
      </c>
      <c r="AP1553" s="266">
        <v>15.44</v>
      </c>
      <c r="AQ1553" s="266">
        <v>16.84</v>
      </c>
      <c r="AR1553" s="266">
        <v>18.384</v>
      </c>
      <c r="AS1553" s="266">
        <v>19.277999999999999</v>
      </c>
      <c r="AT1553" s="266">
        <v>19.911999999999999</v>
      </c>
      <c r="AU1553" s="266">
        <v>20.893000000000001</v>
      </c>
      <c r="AV1553" s="266">
        <v>21.56</v>
      </c>
      <c r="AW1553" s="266">
        <v>22.885000000000002</v>
      </c>
      <c r="AX1553" s="266">
        <v>25.376000000000001</v>
      </c>
      <c r="BA1553" s="372">
        <v>1551</v>
      </c>
      <c r="BB1553" s="372">
        <v>-0.34</v>
      </c>
      <c r="BC1553" s="372">
        <v>16.605499999999999</v>
      </c>
      <c r="BD1553" s="372">
        <v>0.14129</v>
      </c>
      <c r="BE1553" s="372">
        <v>11.052</v>
      </c>
      <c r="BF1553" s="372">
        <v>12.16</v>
      </c>
      <c r="BG1553" s="372">
        <v>12.875</v>
      </c>
      <c r="BH1553" s="372">
        <v>13.276999999999999</v>
      </c>
      <c r="BI1553" s="372">
        <v>13.93</v>
      </c>
      <c r="BJ1553" s="372">
        <v>14.394</v>
      </c>
      <c r="BK1553" s="372">
        <v>15.119</v>
      </c>
      <c r="BL1553" s="372">
        <v>16.606000000000002</v>
      </c>
      <c r="BM1553" s="372">
        <v>18.295000000000002</v>
      </c>
      <c r="BN1553" s="372">
        <v>19.297000000000001</v>
      </c>
      <c r="BO1553" s="372">
        <v>20.018000000000001</v>
      </c>
      <c r="BP1553" s="372">
        <v>21.154</v>
      </c>
      <c r="BQ1553" s="372">
        <v>21.939</v>
      </c>
      <c r="BR1553" s="372">
        <v>23.53</v>
      </c>
      <c r="BS1553" s="372">
        <v>26.638999999999999</v>
      </c>
    </row>
    <row r="1554" spans="1:71" x14ac:dyDescent="0.2">
      <c r="A1554" s="265">
        <f t="shared" si="723"/>
        <v>16.728000000000002</v>
      </c>
      <c r="B1554" s="265">
        <f t="shared" si="724"/>
        <v>15.284000000000001</v>
      </c>
      <c r="C1554" s="265">
        <f t="shared" si="701"/>
        <v>18.346499999999999</v>
      </c>
      <c r="D1554" s="265">
        <f t="shared" si="725"/>
        <v>1552</v>
      </c>
      <c r="E1554" s="373">
        <f t="shared" si="726"/>
        <v>50.989733059548257</v>
      </c>
      <c r="F1554" s="373">
        <f t="shared" si="727"/>
        <v>4.2491444216290208</v>
      </c>
      <c r="G1554" s="373">
        <f t="shared" si="728"/>
        <v>59.989733059548257</v>
      </c>
      <c r="H1554" s="374">
        <f t="shared" si="729"/>
        <v>0.99949029676476564</v>
      </c>
      <c r="I1554" s="374">
        <f t="shared" si="702"/>
        <v>0.98937121084498603</v>
      </c>
      <c r="J1554" s="374">
        <f t="shared" si="703"/>
        <v>0.98981128074749625</v>
      </c>
      <c r="K1554" s="265" cm="1">
        <f t="array" ref="K1554">$G1554^gamma_drug4/($G1554^gamma_drug4+(AGE_50_drug4+9)^gamma_drug4)</f>
        <v>1</v>
      </c>
      <c r="L1554" s="264">
        <f t="shared" si="704"/>
        <v>1552</v>
      </c>
      <c r="M1554" s="264">
        <f t="shared" si="705"/>
        <v>-0.23150000000000001</v>
      </c>
      <c r="N1554" s="264">
        <f t="shared" si="706"/>
        <v>16.728400000000001</v>
      </c>
      <c r="O1554" s="264">
        <f t="shared" si="707"/>
        <v>0.13536999999999999</v>
      </c>
      <c r="P1554" s="264">
        <f t="shared" si="708"/>
        <v>11.228</v>
      </c>
      <c r="Q1554" s="264">
        <f t="shared" si="709"/>
        <v>12.349</v>
      </c>
      <c r="R1554" s="264">
        <f t="shared" si="710"/>
        <v>13.065999999999999</v>
      </c>
      <c r="S1554" s="264">
        <f t="shared" si="711"/>
        <v>13.467000000000001</v>
      </c>
      <c r="T1554" s="264">
        <f t="shared" si="712"/>
        <v>14.1145</v>
      </c>
      <c r="U1554" s="264">
        <f t="shared" si="713"/>
        <v>14.573</v>
      </c>
      <c r="V1554" s="264">
        <f t="shared" si="714"/>
        <v>15.284000000000001</v>
      </c>
      <c r="W1554" s="264">
        <f t="shared" si="715"/>
        <v>16.728000000000002</v>
      </c>
      <c r="X1554" s="264">
        <f t="shared" si="716"/>
        <v>18.346499999999999</v>
      </c>
      <c r="Y1554" s="264">
        <f t="shared" si="717"/>
        <v>19.294499999999999</v>
      </c>
      <c r="Z1554" s="264">
        <f t="shared" si="718"/>
        <v>19.9725</v>
      </c>
      <c r="AA1554" s="264">
        <f t="shared" si="719"/>
        <v>21.032</v>
      </c>
      <c r="AB1554" s="264">
        <f t="shared" si="720"/>
        <v>21.758000000000003</v>
      </c>
      <c r="AC1554" s="264">
        <f t="shared" si="721"/>
        <v>23.216999999999999</v>
      </c>
      <c r="AD1554" s="264">
        <f t="shared" si="722"/>
        <v>26.0185</v>
      </c>
      <c r="AF1554" s="266">
        <v>1552</v>
      </c>
      <c r="AG1554" s="266">
        <v>-0.123</v>
      </c>
      <c r="AH1554" s="266">
        <v>16.845400000000001</v>
      </c>
      <c r="AI1554" s="266">
        <v>0.12942000000000001</v>
      </c>
      <c r="AJ1554" s="266">
        <v>11.401</v>
      </c>
      <c r="AK1554" s="266">
        <v>12.534000000000001</v>
      </c>
      <c r="AL1554" s="266">
        <v>13.253</v>
      </c>
      <c r="AM1554" s="266">
        <v>13.653</v>
      </c>
      <c r="AN1554" s="266">
        <v>14.295</v>
      </c>
      <c r="AO1554" s="266">
        <v>14.747</v>
      </c>
      <c r="AP1554" s="266">
        <v>15.444000000000001</v>
      </c>
      <c r="AQ1554" s="266">
        <v>16.844999999999999</v>
      </c>
      <c r="AR1554" s="266">
        <v>18.390999999999998</v>
      </c>
      <c r="AS1554" s="266">
        <v>19.285</v>
      </c>
      <c r="AT1554" s="266">
        <v>19.919</v>
      </c>
      <c r="AU1554" s="266">
        <v>20.901</v>
      </c>
      <c r="AV1554" s="266">
        <v>21.568000000000001</v>
      </c>
      <c r="AW1554" s="266">
        <v>22.893999999999998</v>
      </c>
      <c r="AX1554" s="266">
        <v>25.385999999999999</v>
      </c>
      <c r="BA1554" s="372">
        <v>1552</v>
      </c>
      <c r="BB1554" s="372">
        <v>-0.34</v>
      </c>
      <c r="BC1554" s="372">
        <v>16.6114</v>
      </c>
      <c r="BD1554" s="372">
        <v>0.14132</v>
      </c>
      <c r="BE1554" s="372">
        <v>11.055</v>
      </c>
      <c r="BF1554" s="372">
        <v>12.164</v>
      </c>
      <c r="BG1554" s="372">
        <v>12.879</v>
      </c>
      <c r="BH1554" s="372">
        <v>13.281000000000001</v>
      </c>
      <c r="BI1554" s="372">
        <v>13.933999999999999</v>
      </c>
      <c r="BJ1554" s="372">
        <v>14.398999999999999</v>
      </c>
      <c r="BK1554" s="372">
        <v>15.124000000000001</v>
      </c>
      <c r="BL1554" s="372">
        <v>16.611000000000001</v>
      </c>
      <c r="BM1554" s="372">
        <v>18.302</v>
      </c>
      <c r="BN1554" s="372">
        <v>19.303999999999998</v>
      </c>
      <c r="BO1554" s="372">
        <v>20.026</v>
      </c>
      <c r="BP1554" s="372">
        <v>21.163</v>
      </c>
      <c r="BQ1554" s="372">
        <v>21.948</v>
      </c>
      <c r="BR1554" s="372">
        <v>23.54</v>
      </c>
      <c r="BS1554" s="372">
        <v>26.651</v>
      </c>
    </row>
    <row r="1555" spans="1:71" x14ac:dyDescent="0.2">
      <c r="A1555" s="265">
        <f t="shared" si="723"/>
        <v>16.734000000000002</v>
      </c>
      <c r="B1555" s="265">
        <f t="shared" si="724"/>
        <v>15.289</v>
      </c>
      <c r="C1555" s="265">
        <f t="shared" si="701"/>
        <v>18.352499999999999</v>
      </c>
      <c r="D1555" s="265">
        <f t="shared" si="725"/>
        <v>1553</v>
      </c>
      <c r="E1555" s="373">
        <f t="shared" si="726"/>
        <v>51.022587268993838</v>
      </c>
      <c r="F1555" s="373">
        <f t="shared" si="727"/>
        <v>4.2518822724161529</v>
      </c>
      <c r="G1555" s="373">
        <f t="shared" si="728"/>
        <v>60.022587268993838</v>
      </c>
      <c r="H1555" s="374">
        <f t="shared" si="729"/>
        <v>0.99949150865665126</v>
      </c>
      <c r="I1555" s="374">
        <f t="shared" si="702"/>
        <v>0.98938858460522294</v>
      </c>
      <c r="J1555" s="374">
        <f t="shared" si="703"/>
        <v>0.98982562697627763</v>
      </c>
      <c r="K1555" s="265" cm="1">
        <f t="array" ref="K1555">$G1555^gamma_drug4/($G1555^gamma_drug4+(AGE_50_drug4+9)^gamma_drug4)</f>
        <v>1</v>
      </c>
      <c r="L1555" s="264">
        <f t="shared" si="704"/>
        <v>1553</v>
      </c>
      <c r="M1555" s="264">
        <f t="shared" si="705"/>
        <v>-0.2316</v>
      </c>
      <c r="N1555" s="264">
        <f t="shared" si="706"/>
        <v>16.73415</v>
      </c>
      <c r="O1555" s="264">
        <f t="shared" si="707"/>
        <v>0.13539000000000001</v>
      </c>
      <c r="P1555" s="264">
        <f t="shared" si="708"/>
        <v>11.2315</v>
      </c>
      <c r="Q1555" s="264">
        <f t="shared" si="709"/>
        <v>12.352499999999999</v>
      </c>
      <c r="R1555" s="264">
        <f t="shared" si="710"/>
        <v>13.070499999999999</v>
      </c>
      <c r="S1555" s="264">
        <f t="shared" si="711"/>
        <v>13.471499999999999</v>
      </c>
      <c r="T1555" s="264">
        <f t="shared" si="712"/>
        <v>14.119</v>
      </c>
      <c r="U1555" s="264">
        <f t="shared" si="713"/>
        <v>14.577500000000001</v>
      </c>
      <c r="V1555" s="264">
        <f t="shared" si="714"/>
        <v>15.289</v>
      </c>
      <c r="W1555" s="264">
        <f t="shared" si="715"/>
        <v>16.734000000000002</v>
      </c>
      <c r="X1555" s="264">
        <f t="shared" si="716"/>
        <v>18.352499999999999</v>
      </c>
      <c r="Y1555" s="264">
        <f t="shared" si="717"/>
        <v>19.302</v>
      </c>
      <c r="Z1555" s="264">
        <f t="shared" si="718"/>
        <v>19.979500000000002</v>
      </c>
      <c r="AA1555" s="264">
        <f t="shared" si="719"/>
        <v>21.0395</v>
      </c>
      <c r="AB1555" s="264">
        <f t="shared" si="720"/>
        <v>21.766500000000001</v>
      </c>
      <c r="AC1555" s="264">
        <f t="shared" si="721"/>
        <v>23.226500000000001</v>
      </c>
      <c r="AD1555" s="264">
        <f t="shared" si="722"/>
        <v>26.029499999999999</v>
      </c>
      <c r="AF1555" s="266">
        <v>1553</v>
      </c>
      <c r="AG1555" s="266">
        <v>-0.1231</v>
      </c>
      <c r="AH1555" s="266">
        <v>16.850899999999999</v>
      </c>
      <c r="AI1555" s="266">
        <v>0.12944</v>
      </c>
      <c r="AJ1555" s="266">
        <v>11.404</v>
      </c>
      <c r="AK1555" s="266">
        <v>12.538</v>
      </c>
      <c r="AL1555" s="266">
        <v>13.257</v>
      </c>
      <c r="AM1555" s="266">
        <v>13.657</v>
      </c>
      <c r="AN1555" s="266">
        <v>14.298999999999999</v>
      </c>
      <c r="AO1555" s="266">
        <v>14.750999999999999</v>
      </c>
      <c r="AP1555" s="266">
        <v>15.449</v>
      </c>
      <c r="AQ1555" s="266">
        <v>16.850999999999999</v>
      </c>
      <c r="AR1555" s="266">
        <v>18.396999999999998</v>
      </c>
      <c r="AS1555" s="266">
        <v>19.292000000000002</v>
      </c>
      <c r="AT1555" s="266">
        <v>19.925999999999998</v>
      </c>
      <c r="AU1555" s="266">
        <v>20.908000000000001</v>
      </c>
      <c r="AV1555" s="266">
        <v>21.576000000000001</v>
      </c>
      <c r="AW1555" s="266">
        <v>22.902999999999999</v>
      </c>
      <c r="AX1555" s="266">
        <v>25.396000000000001</v>
      </c>
      <c r="BA1555" s="372">
        <v>1553</v>
      </c>
      <c r="BB1555" s="372">
        <v>-0.34010000000000001</v>
      </c>
      <c r="BC1555" s="372">
        <v>16.6174</v>
      </c>
      <c r="BD1555" s="372">
        <v>0.14133999999999999</v>
      </c>
      <c r="BE1555" s="372">
        <v>11.058999999999999</v>
      </c>
      <c r="BF1555" s="372">
        <v>12.167</v>
      </c>
      <c r="BG1555" s="372">
        <v>12.884</v>
      </c>
      <c r="BH1555" s="372">
        <v>13.286</v>
      </c>
      <c r="BI1555" s="372">
        <v>13.939</v>
      </c>
      <c r="BJ1555" s="372">
        <v>14.404</v>
      </c>
      <c r="BK1555" s="372">
        <v>15.129</v>
      </c>
      <c r="BL1555" s="372">
        <v>16.617000000000001</v>
      </c>
      <c r="BM1555" s="372">
        <v>18.308</v>
      </c>
      <c r="BN1555" s="372">
        <v>19.312000000000001</v>
      </c>
      <c r="BO1555" s="372">
        <v>20.033000000000001</v>
      </c>
      <c r="BP1555" s="372">
        <v>21.170999999999999</v>
      </c>
      <c r="BQ1555" s="372">
        <v>21.957000000000001</v>
      </c>
      <c r="BR1555" s="372">
        <v>23.55</v>
      </c>
      <c r="BS1555" s="372">
        <v>26.663</v>
      </c>
    </row>
    <row r="1556" spans="1:71" x14ac:dyDescent="0.2">
      <c r="A1556" s="265">
        <f t="shared" si="723"/>
        <v>16.7395</v>
      </c>
      <c r="B1556" s="265">
        <f t="shared" si="724"/>
        <v>15.294</v>
      </c>
      <c r="C1556" s="265">
        <f t="shared" si="701"/>
        <v>18.359000000000002</v>
      </c>
      <c r="D1556" s="265">
        <f t="shared" si="725"/>
        <v>1554</v>
      </c>
      <c r="E1556" s="373">
        <f t="shared" si="726"/>
        <v>51.055441478439427</v>
      </c>
      <c r="F1556" s="373">
        <f t="shared" si="727"/>
        <v>4.2546201232032859</v>
      </c>
      <c r="G1556" s="373">
        <f t="shared" si="728"/>
        <v>60.055441478439427</v>
      </c>
      <c r="H1556" s="374">
        <f t="shared" si="729"/>
        <v>0.99949271700775177</v>
      </c>
      <c r="I1556" s="374">
        <f t="shared" si="702"/>
        <v>0.98940592078637812</v>
      </c>
      <c r="J1556" s="374">
        <f t="shared" si="703"/>
        <v>0.9898399453781358</v>
      </c>
      <c r="K1556" s="265" cm="1">
        <f t="array" ref="K1556">$G1556^gamma_drug4/($G1556^gamma_drug4+(AGE_50_drug4+9)^gamma_drug4)</f>
        <v>1</v>
      </c>
      <c r="L1556" s="264">
        <f t="shared" si="704"/>
        <v>1554</v>
      </c>
      <c r="M1556" s="264">
        <f t="shared" si="705"/>
        <v>-0.23165000000000002</v>
      </c>
      <c r="N1556" s="264">
        <f t="shared" si="706"/>
        <v>16.739800000000002</v>
      </c>
      <c r="O1556" s="264">
        <f t="shared" si="707"/>
        <v>0.13541500000000001</v>
      </c>
      <c r="P1556" s="264">
        <f t="shared" si="708"/>
        <v>11.234500000000001</v>
      </c>
      <c r="Q1556" s="264">
        <f t="shared" si="709"/>
        <v>12.356</v>
      </c>
      <c r="R1556" s="264">
        <f t="shared" si="710"/>
        <v>13.0745</v>
      </c>
      <c r="S1556" s="264">
        <f t="shared" si="711"/>
        <v>13.4755</v>
      </c>
      <c r="T1556" s="264">
        <f t="shared" si="712"/>
        <v>14.123000000000001</v>
      </c>
      <c r="U1556" s="264">
        <f t="shared" si="713"/>
        <v>14.5825</v>
      </c>
      <c r="V1556" s="264">
        <f t="shared" si="714"/>
        <v>15.294</v>
      </c>
      <c r="W1556" s="264">
        <f t="shared" si="715"/>
        <v>16.7395</v>
      </c>
      <c r="X1556" s="264">
        <f t="shared" si="716"/>
        <v>18.359000000000002</v>
      </c>
      <c r="Y1556" s="264">
        <f t="shared" si="717"/>
        <v>19.308499999999999</v>
      </c>
      <c r="Z1556" s="264">
        <f t="shared" si="718"/>
        <v>19.987000000000002</v>
      </c>
      <c r="AA1556" s="264">
        <f t="shared" si="719"/>
        <v>21.048000000000002</v>
      </c>
      <c r="AB1556" s="264">
        <f t="shared" si="720"/>
        <v>21.774999999999999</v>
      </c>
      <c r="AC1556" s="264">
        <f t="shared" si="721"/>
        <v>23.235500000000002</v>
      </c>
      <c r="AD1556" s="264">
        <f t="shared" si="722"/>
        <v>26.040999999999997</v>
      </c>
      <c r="AF1556" s="266">
        <v>1554</v>
      </c>
      <c r="AG1556" s="266">
        <v>-0.1232</v>
      </c>
      <c r="AH1556" s="266">
        <v>16.856300000000001</v>
      </c>
      <c r="AI1556" s="266">
        <v>0.12945999999999999</v>
      </c>
      <c r="AJ1556" s="266">
        <v>11.407</v>
      </c>
      <c r="AK1556" s="266">
        <v>12.541</v>
      </c>
      <c r="AL1556" s="266">
        <v>13.260999999999999</v>
      </c>
      <c r="AM1556" s="266">
        <v>13.661</v>
      </c>
      <c r="AN1556" s="266">
        <v>14.303000000000001</v>
      </c>
      <c r="AO1556" s="266">
        <v>14.756</v>
      </c>
      <c r="AP1556" s="266">
        <v>15.454000000000001</v>
      </c>
      <c r="AQ1556" s="266">
        <v>16.856000000000002</v>
      </c>
      <c r="AR1556" s="266">
        <v>18.402999999999999</v>
      </c>
      <c r="AS1556" s="266">
        <v>19.297999999999998</v>
      </c>
      <c r="AT1556" s="266">
        <v>19.933</v>
      </c>
      <c r="AU1556" s="266">
        <v>20.916</v>
      </c>
      <c r="AV1556" s="266">
        <v>21.584</v>
      </c>
      <c r="AW1556" s="266">
        <v>22.911000000000001</v>
      </c>
      <c r="AX1556" s="266">
        <v>25.405999999999999</v>
      </c>
      <c r="BA1556" s="372">
        <v>1554</v>
      </c>
      <c r="BB1556" s="372">
        <v>-0.34010000000000001</v>
      </c>
      <c r="BC1556" s="372">
        <v>16.6233</v>
      </c>
      <c r="BD1556" s="372">
        <v>0.14137</v>
      </c>
      <c r="BE1556" s="372">
        <v>11.061999999999999</v>
      </c>
      <c r="BF1556" s="372">
        <v>12.170999999999999</v>
      </c>
      <c r="BG1556" s="372">
        <v>12.888</v>
      </c>
      <c r="BH1556" s="372">
        <v>13.29</v>
      </c>
      <c r="BI1556" s="372">
        <v>13.943</v>
      </c>
      <c r="BJ1556" s="372">
        <v>14.409000000000001</v>
      </c>
      <c r="BK1556" s="372">
        <v>15.134</v>
      </c>
      <c r="BL1556" s="372">
        <v>16.623000000000001</v>
      </c>
      <c r="BM1556" s="372">
        <v>18.315000000000001</v>
      </c>
      <c r="BN1556" s="372">
        <v>19.318999999999999</v>
      </c>
      <c r="BO1556" s="372">
        <v>20.041</v>
      </c>
      <c r="BP1556" s="372">
        <v>21.18</v>
      </c>
      <c r="BQ1556" s="372">
        <v>21.966000000000001</v>
      </c>
      <c r="BR1556" s="372">
        <v>23.56</v>
      </c>
      <c r="BS1556" s="372">
        <v>26.675999999999998</v>
      </c>
    </row>
    <row r="1557" spans="1:71" x14ac:dyDescent="0.2">
      <c r="A1557" s="265">
        <f t="shared" si="723"/>
        <v>16.7455</v>
      </c>
      <c r="B1557" s="265">
        <f t="shared" si="724"/>
        <v>15.2995</v>
      </c>
      <c r="C1557" s="265">
        <f t="shared" si="701"/>
        <v>18.365499999999997</v>
      </c>
      <c r="D1557" s="265">
        <f t="shared" si="725"/>
        <v>1555</v>
      </c>
      <c r="E1557" s="373">
        <f t="shared" si="726"/>
        <v>51.088295687885008</v>
      </c>
      <c r="F1557" s="373">
        <f t="shared" si="727"/>
        <v>4.2573579739904179</v>
      </c>
      <c r="G1557" s="373">
        <f t="shared" si="728"/>
        <v>60.088295687885008</v>
      </c>
      <c r="H1557" s="374">
        <f t="shared" si="729"/>
        <v>0.99949392183033381</v>
      </c>
      <c r="I1557" s="374">
        <f t="shared" si="702"/>
        <v>0.98942321948923506</v>
      </c>
      <c r="J1557" s="374">
        <f t="shared" si="703"/>
        <v>0.98985423602164235</v>
      </c>
      <c r="K1557" s="265" cm="1">
        <f t="array" ref="K1557">$G1557^gamma_drug4/($G1557^gamma_drug4+(AGE_50_drug4+9)^gamma_drug4)</f>
        <v>1</v>
      </c>
      <c r="L1557" s="264">
        <f t="shared" si="704"/>
        <v>1555</v>
      </c>
      <c r="M1557" s="264">
        <f t="shared" si="705"/>
        <v>-0.23175000000000001</v>
      </c>
      <c r="N1557" s="264">
        <f t="shared" si="706"/>
        <v>16.745550000000001</v>
      </c>
      <c r="O1557" s="264">
        <f t="shared" si="707"/>
        <v>0.13544</v>
      </c>
      <c r="P1557" s="264">
        <f t="shared" si="708"/>
        <v>11.237500000000001</v>
      </c>
      <c r="Q1557" s="264">
        <f t="shared" si="709"/>
        <v>12.36</v>
      </c>
      <c r="R1557" s="264">
        <f t="shared" si="710"/>
        <v>13.0785</v>
      </c>
      <c r="S1557" s="264">
        <f t="shared" si="711"/>
        <v>13.4795</v>
      </c>
      <c r="T1557" s="264">
        <f t="shared" si="712"/>
        <v>14.128</v>
      </c>
      <c r="U1557" s="264">
        <f t="shared" si="713"/>
        <v>14.586500000000001</v>
      </c>
      <c r="V1557" s="264">
        <f t="shared" si="714"/>
        <v>15.2995</v>
      </c>
      <c r="W1557" s="264">
        <f t="shared" si="715"/>
        <v>16.7455</v>
      </c>
      <c r="X1557" s="264">
        <f t="shared" si="716"/>
        <v>18.365499999999997</v>
      </c>
      <c r="Y1557" s="264">
        <f t="shared" si="717"/>
        <v>19.316000000000003</v>
      </c>
      <c r="Z1557" s="264">
        <f t="shared" si="718"/>
        <v>19.994500000000002</v>
      </c>
      <c r="AA1557" s="264">
        <f t="shared" si="719"/>
        <v>21.055999999999997</v>
      </c>
      <c r="AB1557" s="264">
        <f t="shared" si="720"/>
        <v>21.7835</v>
      </c>
      <c r="AC1557" s="264">
        <f t="shared" si="721"/>
        <v>23.2455</v>
      </c>
      <c r="AD1557" s="264">
        <f t="shared" si="722"/>
        <v>26.052</v>
      </c>
      <c r="AF1557" s="266">
        <v>1555</v>
      </c>
      <c r="AG1557" s="266">
        <v>-0.12330000000000001</v>
      </c>
      <c r="AH1557" s="266">
        <v>16.861799999999999</v>
      </c>
      <c r="AI1557" s="266">
        <v>0.12948000000000001</v>
      </c>
      <c r="AJ1557" s="266">
        <v>11.41</v>
      </c>
      <c r="AK1557" s="266">
        <v>12.545</v>
      </c>
      <c r="AL1557" s="266">
        <v>13.265000000000001</v>
      </c>
      <c r="AM1557" s="266">
        <v>13.664999999999999</v>
      </c>
      <c r="AN1557" s="266">
        <v>14.308</v>
      </c>
      <c r="AO1557" s="266">
        <v>14.76</v>
      </c>
      <c r="AP1557" s="266">
        <v>15.459</v>
      </c>
      <c r="AQ1557" s="266">
        <v>16.861999999999998</v>
      </c>
      <c r="AR1557" s="266">
        <v>18.408999999999999</v>
      </c>
      <c r="AS1557" s="266">
        <v>19.305</v>
      </c>
      <c r="AT1557" s="266">
        <v>19.940000000000001</v>
      </c>
      <c r="AU1557" s="266">
        <v>20.922999999999998</v>
      </c>
      <c r="AV1557" s="266">
        <v>21.591999999999999</v>
      </c>
      <c r="AW1557" s="266">
        <v>22.92</v>
      </c>
      <c r="AX1557" s="266">
        <v>25.416</v>
      </c>
      <c r="BA1557" s="372">
        <v>1555</v>
      </c>
      <c r="BB1557" s="372">
        <v>-0.3402</v>
      </c>
      <c r="BC1557" s="372">
        <v>16.629300000000001</v>
      </c>
      <c r="BD1557" s="372">
        <v>0.1414</v>
      </c>
      <c r="BE1557" s="372">
        <v>11.065</v>
      </c>
      <c r="BF1557" s="372">
        <v>12.175000000000001</v>
      </c>
      <c r="BG1557" s="372">
        <v>12.891999999999999</v>
      </c>
      <c r="BH1557" s="372">
        <v>13.294</v>
      </c>
      <c r="BI1557" s="372">
        <v>13.948</v>
      </c>
      <c r="BJ1557" s="372">
        <v>14.413</v>
      </c>
      <c r="BK1557" s="372">
        <v>15.14</v>
      </c>
      <c r="BL1557" s="372">
        <v>16.629000000000001</v>
      </c>
      <c r="BM1557" s="372">
        <v>18.321999999999999</v>
      </c>
      <c r="BN1557" s="372">
        <v>19.327000000000002</v>
      </c>
      <c r="BO1557" s="372">
        <v>20.048999999999999</v>
      </c>
      <c r="BP1557" s="372">
        <v>21.189</v>
      </c>
      <c r="BQ1557" s="372">
        <v>21.975000000000001</v>
      </c>
      <c r="BR1557" s="372">
        <v>23.571000000000002</v>
      </c>
      <c r="BS1557" s="372">
        <v>26.687999999999999</v>
      </c>
    </row>
    <row r="1558" spans="1:71" x14ac:dyDescent="0.2">
      <c r="A1558" s="265">
        <f t="shared" si="723"/>
        <v>16.751000000000001</v>
      </c>
      <c r="B1558" s="265">
        <f t="shared" si="724"/>
        <v>15.304500000000001</v>
      </c>
      <c r="C1558" s="265">
        <f t="shared" si="701"/>
        <v>18.372</v>
      </c>
      <c r="D1558" s="265">
        <f t="shared" si="725"/>
        <v>1556</v>
      </c>
      <c r="E1558" s="373">
        <f t="shared" si="726"/>
        <v>51.121149897330596</v>
      </c>
      <c r="F1558" s="373">
        <f t="shared" si="727"/>
        <v>4.26009582477755</v>
      </c>
      <c r="G1558" s="373">
        <f t="shared" si="728"/>
        <v>60.121149897330596</v>
      </c>
      <c r="H1558" s="374">
        <f t="shared" si="729"/>
        <v>0.99949512313661515</v>
      </c>
      <c r="I1558" s="374">
        <f t="shared" si="702"/>
        <v>0.98944048081425562</v>
      </c>
      <c r="J1558" s="374">
        <f t="shared" si="703"/>
        <v>0.98986849897516482</v>
      </c>
      <c r="K1558" s="265" cm="1">
        <f t="array" ref="K1558">$G1558^gamma_drug4/($G1558^gamma_drug4+(AGE_50_drug4+9)^gamma_drug4)</f>
        <v>1</v>
      </c>
      <c r="L1558" s="264">
        <f t="shared" si="704"/>
        <v>1556</v>
      </c>
      <c r="M1558" s="264">
        <f t="shared" si="705"/>
        <v>-0.23180000000000001</v>
      </c>
      <c r="N1558" s="264">
        <f t="shared" si="706"/>
        <v>16.751200000000001</v>
      </c>
      <c r="O1558" s="264">
        <f t="shared" si="707"/>
        <v>0.13546</v>
      </c>
      <c r="P1558" s="264">
        <f t="shared" si="708"/>
        <v>11.240500000000001</v>
      </c>
      <c r="Q1558" s="264">
        <f t="shared" si="709"/>
        <v>12.363</v>
      </c>
      <c r="R1558" s="264">
        <f t="shared" si="710"/>
        <v>13.0825</v>
      </c>
      <c r="S1558" s="264">
        <f t="shared" si="711"/>
        <v>13.484</v>
      </c>
      <c r="T1558" s="264">
        <f t="shared" si="712"/>
        <v>14.132</v>
      </c>
      <c r="U1558" s="264">
        <f t="shared" si="713"/>
        <v>14.5915</v>
      </c>
      <c r="V1558" s="264">
        <f t="shared" si="714"/>
        <v>15.304500000000001</v>
      </c>
      <c r="W1558" s="264">
        <f t="shared" si="715"/>
        <v>16.751000000000001</v>
      </c>
      <c r="X1558" s="264">
        <f t="shared" si="716"/>
        <v>18.372</v>
      </c>
      <c r="Y1558" s="264">
        <f t="shared" si="717"/>
        <v>19.323</v>
      </c>
      <c r="Z1558" s="264">
        <f t="shared" si="718"/>
        <v>20.001999999999999</v>
      </c>
      <c r="AA1558" s="264">
        <f t="shared" si="719"/>
        <v>21.064</v>
      </c>
      <c r="AB1558" s="264">
        <f t="shared" si="720"/>
        <v>21.791499999999999</v>
      </c>
      <c r="AC1558" s="264">
        <f t="shared" si="721"/>
        <v>23.2545</v>
      </c>
      <c r="AD1558" s="264">
        <f t="shared" si="722"/>
        <v>26.062999999999999</v>
      </c>
      <c r="AF1558" s="266">
        <v>1556</v>
      </c>
      <c r="AG1558" s="266">
        <v>-0.1234</v>
      </c>
      <c r="AH1558" s="266">
        <v>16.8672</v>
      </c>
      <c r="AI1558" s="266">
        <v>0.1295</v>
      </c>
      <c r="AJ1558" s="266">
        <v>11.413</v>
      </c>
      <c r="AK1558" s="266">
        <v>12.548</v>
      </c>
      <c r="AL1558" s="266">
        <v>13.269</v>
      </c>
      <c r="AM1558" s="266">
        <v>13.669</v>
      </c>
      <c r="AN1558" s="266">
        <v>14.311999999999999</v>
      </c>
      <c r="AO1558" s="266">
        <v>14.765000000000001</v>
      </c>
      <c r="AP1558" s="266">
        <v>15.464</v>
      </c>
      <c r="AQ1558" s="266">
        <v>16.867000000000001</v>
      </c>
      <c r="AR1558" s="266">
        <v>18.414999999999999</v>
      </c>
      <c r="AS1558" s="266">
        <v>19.312000000000001</v>
      </c>
      <c r="AT1558" s="266">
        <v>19.946999999999999</v>
      </c>
      <c r="AU1558" s="266">
        <v>20.931000000000001</v>
      </c>
      <c r="AV1558" s="266">
        <v>21.599</v>
      </c>
      <c r="AW1558" s="266">
        <v>22.928000000000001</v>
      </c>
      <c r="AX1558" s="266">
        <v>25.425999999999998</v>
      </c>
      <c r="BA1558" s="372">
        <v>1556</v>
      </c>
      <c r="BB1558" s="372">
        <v>-0.3402</v>
      </c>
      <c r="BC1558" s="372">
        <v>16.635200000000001</v>
      </c>
      <c r="BD1558" s="372">
        <v>0.14141999999999999</v>
      </c>
      <c r="BE1558" s="372">
        <v>11.068</v>
      </c>
      <c r="BF1558" s="372">
        <v>12.178000000000001</v>
      </c>
      <c r="BG1558" s="372">
        <v>12.896000000000001</v>
      </c>
      <c r="BH1558" s="372">
        <v>13.298999999999999</v>
      </c>
      <c r="BI1558" s="372">
        <v>13.952</v>
      </c>
      <c r="BJ1558" s="372">
        <v>14.417999999999999</v>
      </c>
      <c r="BK1558" s="372">
        <v>15.145</v>
      </c>
      <c r="BL1558" s="372">
        <v>16.635000000000002</v>
      </c>
      <c r="BM1558" s="372">
        <v>18.329000000000001</v>
      </c>
      <c r="BN1558" s="372">
        <v>19.334</v>
      </c>
      <c r="BO1558" s="372">
        <v>20.056999999999999</v>
      </c>
      <c r="BP1558" s="372">
        <v>21.196999999999999</v>
      </c>
      <c r="BQ1558" s="372">
        <v>21.984000000000002</v>
      </c>
      <c r="BR1558" s="372">
        <v>23.581</v>
      </c>
      <c r="BS1558" s="372">
        <v>26.7</v>
      </c>
    </row>
    <row r="1559" spans="1:71" x14ac:dyDescent="0.2">
      <c r="A1559" s="265">
        <f t="shared" si="723"/>
        <v>16.756999999999998</v>
      </c>
      <c r="B1559" s="265">
        <f t="shared" si="724"/>
        <v>15.309000000000001</v>
      </c>
      <c r="C1559" s="265">
        <f t="shared" si="701"/>
        <v>18.378999999999998</v>
      </c>
      <c r="D1559" s="265">
        <f t="shared" si="725"/>
        <v>1557</v>
      </c>
      <c r="E1559" s="373">
        <f t="shared" si="726"/>
        <v>51.154004106776178</v>
      </c>
      <c r="F1559" s="373">
        <f t="shared" si="727"/>
        <v>4.2628336755646821</v>
      </c>
      <c r="G1559" s="373">
        <f t="shared" si="728"/>
        <v>60.154004106776178</v>
      </c>
      <c r="H1559" s="374">
        <f t="shared" si="729"/>
        <v>0.99949632093876428</v>
      </c>
      <c r="I1559" s="374">
        <f t="shared" si="702"/>
        <v>0.98945770486158158</v>
      </c>
      <c r="J1559" s="374">
        <f t="shared" si="703"/>
        <v>0.9898827343068668</v>
      </c>
      <c r="K1559" s="265" cm="1">
        <f t="array" ref="K1559">$G1559^gamma_drug4/($G1559^gamma_drug4+(AGE_50_drug4+9)^gamma_drug4)</f>
        <v>1</v>
      </c>
      <c r="L1559" s="264">
        <f t="shared" si="704"/>
        <v>1557</v>
      </c>
      <c r="M1559" s="264">
        <f t="shared" si="705"/>
        <v>-0.23185</v>
      </c>
      <c r="N1559" s="264">
        <f t="shared" si="706"/>
        <v>16.75695</v>
      </c>
      <c r="O1559" s="264">
        <f t="shared" si="707"/>
        <v>0.13548499999999999</v>
      </c>
      <c r="P1559" s="264">
        <f t="shared" si="708"/>
        <v>11.243500000000001</v>
      </c>
      <c r="Q1559" s="264">
        <f t="shared" si="709"/>
        <v>12.367000000000001</v>
      </c>
      <c r="R1559" s="264">
        <f t="shared" si="710"/>
        <v>13.086</v>
      </c>
      <c r="S1559" s="264">
        <f t="shared" si="711"/>
        <v>13.488</v>
      </c>
      <c r="T1559" s="264">
        <f t="shared" si="712"/>
        <v>14.136500000000002</v>
      </c>
      <c r="U1559" s="264">
        <f t="shared" si="713"/>
        <v>14.596</v>
      </c>
      <c r="V1559" s="264">
        <f t="shared" si="714"/>
        <v>15.309000000000001</v>
      </c>
      <c r="W1559" s="264">
        <f t="shared" si="715"/>
        <v>16.756999999999998</v>
      </c>
      <c r="X1559" s="264">
        <f t="shared" si="716"/>
        <v>18.378999999999998</v>
      </c>
      <c r="Y1559" s="264">
        <f t="shared" si="717"/>
        <v>19.329999999999998</v>
      </c>
      <c r="Z1559" s="264">
        <f t="shared" si="718"/>
        <v>20.009500000000003</v>
      </c>
      <c r="AA1559" s="264">
        <f t="shared" si="719"/>
        <v>21.072499999999998</v>
      </c>
      <c r="AB1559" s="264">
        <f t="shared" si="720"/>
        <v>21.799999999999997</v>
      </c>
      <c r="AC1559" s="264">
        <f t="shared" si="721"/>
        <v>23.264000000000003</v>
      </c>
      <c r="AD1559" s="264">
        <f t="shared" si="722"/>
        <v>26.073999999999998</v>
      </c>
      <c r="AF1559" s="266">
        <v>1557</v>
      </c>
      <c r="AG1559" s="266">
        <v>-0.1235</v>
      </c>
      <c r="AH1559" s="266">
        <v>16.872699999999998</v>
      </c>
      <c r="AI1559" s="266">
        <v>0.12952</v>
      </c>
      <c r="AJ1559" s="266">
        <v>11.416</v>
      </c>
      <c r="AK1559" s="266">
        <v>12.552</v>
      </c>
      <c r="AL1559" s="266">
        <v>13.272</v>
      </c>
      <c r="AM1559" s="266">
        <v>13.673</v>
      </c>
      <c r="AN1559" s="266">
        <v>14.316000000000001</v>
      </c>
      <c r="AO1559" s="266">
        <v>14.769</v>
      </c>
      <c r="AP1559" s="266">
        <v>15.468</v>
      </c>
      <c r="AQ1559" s="266">
        <v>16.873000000000001</v>
      </c>
      <c r="AR1559" s="266">
        <v>18.422000000000001</v>
      </c>
      <c r="AS1559" s="266">
        <v>19.318000000000001</v>
      </c>
      <c r="AT1559" s="266">
        <v>19.954000000000001</v>
      </c>
      <c r="AU1559" s="266">
        <v>20.939</v>
      </c>
      <c r="AV1559" s="266">
        <v>21.606999999999999</v>
      </c>
      <c r="AW1559" s="266">
        <v>22.937000000000001</v>
      </c>
      <c r="AX1559" s="266">
        <v>25.436</v>
      </c>
      <c r="BA1559" s="372">
        <v>1557</v>
      </c>
      <c r="BB1559" s="372">
        <v>-0.3402</v>
      </c>
      <c r="BC1559" s="372">
        <v>16.641200000000001</v>
      </c>
      <c r="BD1559" s="372">
        <v>0.14144999999999999</v>
      </c>
      <c r="BE1559" s="372">
        <v>11.071</v>
      </c>
      <c r="BF1559" s="372">
        <v>12.182</v>
      </c>
      <c r="BG1559" s="372">
        <v>12.9</v>
      </c>
      <c r="BH1559" s="372">
        <v>13.303000000000001</v>
      </c>
      <c r="BI1559" s="372">
        <v>13.957000000000001</v>
      </c>
      <c r="BJ1559" s="372">
        <v>14.423</v>
      </c>
      <c r="BK1559" s="372">
        <v>15.15</v>
      </c>
      <c r="BL1559" s="372">
        <v>16.640999999999998</v>
      </c>
      <c r="BM1559" s="372">
        <v>18.335999999999999</v>
      </c>
      <c r="BN1559" s="372">
        <v>19.341999999999999</v>
      </c>
      <c r="BO1559" s="372">
        <v>20.065000000000001</v>
      </c>
      <c r="BP1559" s="372">
        <v>21.206</v>
      </c>
      <c r="BQ1559" s="372">
        <v>21.992999999999999</v>
      </c>
      <c r="BR1559" s="372">
        <v>23.591000000000001</v>
      </c>
      <c r="BS1559" s="372">
        <v>26.712</v>
      </c>
    </row>
    <row r="1560" spans="1:71" x14ac:dyDescent="0.2">
      <c r="A1560" s="265">
        <f t="shared" si="723"/>
        <v>16.762499999999999</v>
      </c>
      <c r="B1560" s="265">
        <f t="shared" si="724"/>
        <v>15.314</v>
      </c>
      <c r="C1560" s="265">
        <f t="shared" si="701"/>
        <v>18.3855</v>
      </c>
      <c r="D1560" s="265">
        <f t="shared" si="725"/>
        <v>1558</v>
      </c>
      <c r="E1560" s="373">
        <f t="shared" si="726"/>
        <v>51.186858316221766</v>
      </c>
      <c r="F1560" s="373">
        <f t="shared" si="727"/>
        <v>4.2655715263518141</v>
      </c>
      <c r="G1560" s="373">
        <f t="shared" si="728"/>
        <v>60.186858316221766</v>
      </c>
      <c r="H1560" s="374">
        <f t="shared" si="729"/>
        <v>0.99949751524890151</v>
      </c>
      <c r="I1560" s="374">
        <f t="shared" si="702"/>
        <v>0.98947489173103553</v>
      </c>
      <c r="J1560" s="374">
        <f t="shared" si="703"/>
        <v>0.98989694208470913</v>
      </c>
      <c r="K1560" s="265" cm="1">
        <f t="array" ref="K1560">$G1560^gamma_drug4/($G1560^gamma_drug4+(AGE_50_drug4+9)^gamma_drug4)</f>
        <v>1</v>
      </c>
      <c r="L1560" s="264">
        <f t="shared" si="704"/>
        <v>1558</v>
      </c>
      <c r="M1560" s="264">
        <f t="shared" si="705"/>
        <v>-0.23194999999999999</v>
      </c>
      <c r="N1560" s="264">
        <f t="shared" si="706"/>
        <v>16.762599999999999</v>
      </c>
      <c r="O1560" s="264">
        <f t="shared" si="707"/>
        <v>0.13550999999999999</v>
      </c>
      <c r="P1560" s="264">
        <f t="shared" si="708"/>
        <v>11.247</v>
      </c>
      <c r="Q1560" s="264">
        <f t="shared" si="709"/>
        <v>12.3705</v>
      </c>
      <c r="R1560" s="264">
        <f t="shared" si="710"/>
        <v>13.09</v>
      </c>
      <c r="S1560" s="264">
        <f t="shared" si="711"/>
        <v>13.492000000000001</v>
      </c>
      <c r="T1560" s="264">
        <f t="shared" si="712"/>
        <v>14.140499999999999</v>
      </c>
      <c r="U1560" s="264">
        <f t="shared" si="713"/>
        <v>14.600999999999999</v>
      </c>
      <c r="V1560" s="264">
        <f t="shared" si="714"/>
        <v>15.314</v>
      </c>
      <c r="W1560" s="264">
        <f t="shared" si="715"/>
        <v>16.762499999999999</v>
      </c>
      <c r="X1560" s="264">
        <f t="shared" si="716"/>
        <v>18.3855</v>
      </c>
      <c r="Y1560" s="264">
        <f t="shared" si="717"/>
        <v>19.337</v>
      </c>
      <c r="Z1560" s="264">
        <f t="shared" si="718"/>
        <v>20.016999999999999</v>
      </c>
      <c r="AA1560" s="264">
        <f t="shared" si="719"/>
        <v>21.08</v>
      </c>
      <c r="AB1560" s="264">
        <f t="shared" si="720"/>
        <v>21.808999999999997</v>
      </c>
      <c r="AC1560" s="264">
        <f t="shared" si="721"/>
        <v>23.273499999999999</v>
      </c>
      <c r="AD1560" s="264">
        <f t="shared" si="722"/>
        <v>26.085500000000003</v>
      </c>
      <c r="AF1560" s="266">
        <v>1558</v>
      </c>
      <c r="AG1560" s="266">
        <v>-0.1236</v>
      </c>
      <c r="AH1560" s="266">
        <v>16.8781</v>
      </c>
      <c r="AI1560" s="266">
        <v>0.12953999999999999</v>
      </c>
      <c r="AJ1560" s="266">
        <v>11.419</v>
      </c>
      <c r="AK1560" s="266">
        <v>12.555</v>
      </c>
      <c r="AL1560" s="266">
        <v>13.276</v>
      </c>
      <c r="AM1560" s="266">
        <v>13.677</v>
      </c>
      <c r="AN1560" s="266">
        <v>14.32</v>
      </c>
      <c r="AO1560" s="266">
        <v>14.773999999999999</v>
      </c>
      <c r="AP1560" s="266">
        <v>15.473000000000001</v>
      </c>
      <c r="AQ1560" s="266">
        <v>16.878</v>
      </c>
      <c r="AR1560" s="266">
        <v>18.428000000000001</v>
      </c>
      <c r="AS1560" s="266">
        <v>19.324999999999999</v>
      </c>
      <c r="AT1560" s="266">
        <v>19.960999999999999</v>
      </c>
      <c r="AU1560" s="266">
        <v>20.946000000000002</v>
      </c>
      <c r="AV1560" s="266">
        <v>21.614999999999998</v>
      </c>
      <c r="AW1560" s="266">
        <v>22.946000000000002</v>
      </c>
      <c r="AX1560" s="266">
        <v>25.446000000000002</v>
      </c>
      <c r="BA1560" s="372">
        <v>1558</v>
      </c>
      <c r="BB1560" s="372">
        <v>-0.34029999999999999</v>
      </c>
      <c r="BC1560" s="372">
        <v>16.647099999999998</v>
      </c>
      <c r="BD1560" s="372">
        <v>0.14147999999999999</v>
      </c>
      <c r="BE1560" s="372">
        <v>11.074999999999999</v>
      </c>
      <c r="BF1560" s="372">
        <v>12.186</v>
      </c>
      <c r="BG1560" s="372">
        <v>12.904</v>
      </c>
      <c r="BH1560" s="372">
        <v>13.307</v>
      </c>
      <c r="BI1560" s="372">
        <v>13.961</v>
      </c>
      <c r="BJ1560" s="372">
        <v>14.428000000000001</v>
      </c>
      <c r="BK1560" s="372">
        <v>15.154999999999999</v>
      </c>
      <c r="BL1560" s="372">
        <v>16.646999999999998</v>
      </c>
      <c r="BM1560" s="372">
        <v>18.343</v>
      </c>
      <c r="BN1560" s="372">
        <v>19.349</v>
      </c>
      <c r="BO1560" s="372">
        <v>20.073</v>
      </c>
      <c r="BP1560" s="372">
        <v>21.213999999999999</v>
      </c>
      <c r="BQ1560" s="372">
        <v>22.003</v>
      </c>
      <c r="BR1560" s="372">
        <v>23.600999999999999</v>
      </c>
      <c r="BS1560" s="372">
        <v>26.725000000000001</v>
      </c>
    </row>
    <row r="1561" spans="1:71" x14ac:dyDescent="0.2">
      <c r="A1561" s="265">
        <f t="shared" si="723"/>
        <v>16.7685</v>
      </c>
      <c r="B1561" s="265">
        <f t="shared" si="724"/>
        <v>15.318999999999999</v>
      </c>
      <c r="C1561" s="265">
        <f t="shared" si="701"/>
        <v>18.392000000000003</v>
      </c>
      <c r="D1561" s="265">
        <f t="shared" si="725"/>
        <v>1559</v>
      </c>
      <c r="E1561" s="373">
        <f t="shared" si="726"/>
        <v>51.219712525667354</v>
      </c>
      <c r="F1561" s="373">
        <f t="shared" si="727"/>
        <v>4.2683093771389462</v>
      </c>
      <c r="G1561" s="373">
        <f t="shared" si="728"/>
        <v>60.219712525667354</v>
      </c>
      <c r="H1561" s="374">
        <f t="shared" si="729"/>
        <v>0.99949870607909808</v>
      </c>
      <c r="I1561" s="374">
        <f t="shared" si="702"/>
        <v>0.98949204152212222</v>
      </c>
      <c r="J1561" s="374">
        <f t="shared" si="703"/>
        <v>0.98991112237645007</v>
      </c>
      <c r="K1561" s="265" cm="1">
        <f t="array" ref="K1561">$G1561^gamma_drug4/($G1561^gamma_drug4+(AGE_50_drug4+9)^gamma_drug4)</f>
        <v>1</v>
      </c>
      <c r="L1561" s="264">
        <f t="shared" si="704"/>
        <v>1559</v>
      </c>
      <c r="M1561" s="264">
        <f t="shared" si="705"/>
        <v>-0.23199999999999998</v>
      </c>
      <c r="N1561" s="264">
        <f t="shared" si="706"/>
        <v>16.7683</v>
      </c>
      <c r="O1561" s="264">
        <f t="shared" si="707"/>
        <v>0.13552999999999998</v>
      </c>
      <c r="P1561" s="264">
        <f t="shared" si="708"/>
        <v>11.25</v>
      </c>
      <c r="Q1561" s="264">
        <f t="shared" si="709"/>
        <v>12.374499999999999</v>
      </c>
      <c r="R1561" s="264">
        <f t="shared" si="710"/>
        <v>13.093999999999999</v>
      </c>
      <c r="S1561" s="264">
        <f t="shared" si="711"/>
        <v>13.495999999999999</v>
      </c>
      <c r="T1561" s="264">
        <f t="shared" si="712"/>
        <v>14.145499999999998</v>
      </c>
      <c r="U1561" s="264">
        <f t="shared" si="713"/>
        <v>14.605</v>
      </c>
      <c r="V1561" s="264">
        <f t="shared" si="714"/>
        <v>15.318999999999999</v>
      </c>
      <c r="W1561" s="264">
        <f t="shared" si="715"/>
        <v>16.7685</v>
      </c>
      <c r="X1561" s="264">
        <f t="shared" si="716"/>
        <v>18.392000000000003</v>
      </c>
      <c r="Y1561" s="264">
        <f t="shared" si="717"/>
        <v>19.3445</v>
      </c>
      <c r="Z1561" s="264">
        <f t="shared" si="718"/>
        <v>20.0245</v>
      </c>
      <c r="AA1561" s="264">
        <f t="shared" si="719"/>
        <v>21.0885</v>
      </c>
      <c r="AB1561" s="264">
        <f t="shared" si="720"/>
        <v>21.817</v>
      </c>
      <c r="AC1561" s="264">
        <f t="shared" si="721"/>
        <v>23.282499999999999</v>
      </c>
      <c r="AD1561" s="264">
        <f t="shared" si="722"/>
        <v>26.096</v>
      </c>
      <c r="AF1561" s="266">
        <v>1559</v>
      </c>
      <c r="AG1561" s="266">
        <v>-0.1237</v>
      </c>
      <c r="AH1561" s="266">
        <v>16.883600000000001</v>
      </c>
      <c r="AI1561" s="266">
        <v>0.12956000000000001</v>
      </c>
      <c r="AJ1561" s="266">
        <v>11.422000000000001</v>
      </c>
      <c r="AK1561" s="266">
        <v>12.558999999999999</v>
      </c>
      <c r="AL1561" s="266">
        <v>13.28</v>
      </c>
      <c r="AM1561" s="266">
        <v>13.680999999999999</v>
      </c>
      <c r="AN1561" s="266">
        <v>14.324999999999999</v>
      </c>
      <c r="AO1561" s="266">
        <v>14.778</v>
      </c>
      <c r="AP1561" s="266">
        <v>15.478</v>
      </c>
      <c r="AQ1561" s="266">
        <v>16.884</v>
      </c>
      <c r="AR1561" s="266">
        <v>18.434000000000001</v>
      </c>
      <c r="AS1561" s="266">
        <v>19.332000000000001</v>
      </c>
      <c r="AT1561" s="266">
        <v>19.968</v>
      </c>
      <c r="AU1561" s="266">
        <v>20.954000000000001</v>
      </c>
      <c r="AV1561" s="266">
        <v>21.623000000000001</v>
      </c>
      <c r="AW1561" s="266">
        <v>22.954000000000001</v>
      </c>
      <c r="AX1561" s="266">
        <v>25.456</v>
      </c>
      <c r="BA1561" s="372">
        <v>1559</v>
      </c>
      <c r="BB1561" s="372">
        <v>-0.34029999999999999</v>
      </c>
      <c r="BC1561" s="372">
        <v>16.652999999999999</v>
      </c>
      <c r="BD1561" s="372">
        <v>0.14149999999999999</v>
      </c>
      <c r="BE1561" s="372">
        <v>11.077999999999999</v>
      </c>
      <c r="BF1561" s="372">
        <v>12.19</v>
      </c>
      <c r="BG1561" s="372">
        <v>12.907999999999999</v>
      </c>
      <c r="BH1561" s="372">
        <v>13.311</v>
      </c>
      <c r="BI1561" s="372">
        <v>13.965999999999999</v>
      </c>
      <c r="BJ1561" s="372">
        <v>14.432</v>
      </c>
      <c r="BK1561" s="372">
        <v>15.16</v>
      </c>
      <c r="BL1561" s="372">
        <v>16.652999999999999</v>
      </c>
      <c r="BM1561" s="372">
        <v>18.350000000000001</v>
      </c>
      <c r="BN1561" s="372">
        <v>19.356999999999999</v>
      </c>
      <c r="BO1561" s="372">
        <v>20.081</v>
      </c>
      <c r="BP1561" s="372">
        <v>21.222999999999999</v>
      </c>
      <c r="BQ1561" s="372">
        <v>22.010999999999999</v>
      </c>
      <c r="BR1561" s="372">
        <v>23.611000000000001</v>
      </c>
      <c r="BS1561" s="372">
        <v>26.736000000000001</v>
      </c>
    </row>
    <row r="1562" spans="1:71" x14ac:dyDescent="0.2">
      <c r="A1562" s="265">
        <f t="shared" si="723"/>
        <v>16.774000000000001</v>
      </c>
      <c r="B1562" s="265">
        <f t="shared" si="724"/>
        <v>15.324</v>
      </c>
      <c r="C1562" s="265">
        <f t="shared" si="701"/>
        <v>18.398499999999999</v>
      </c>
      <c r="D1562" s="265">
        <f t="shared" si="725"/>
        <v>1560</v>
      </c>
      <c r="E1562" s="373">
        <f t="shared" si="726"/>
        <v>51.252566735112936</v>
      </c>
      <c r="F1562" s="373">
        <f t="shared" si="727"/>
        <v>4.2710472279260783</v>
      </c>
      <c r="G1562" s="373">
        <f t="shared" si="728"/>
        <v>60.252566735112936</v>
      </c>
      <c r="H1562" s="374">
        <f t="shared" si="729"/>
        <v>0.99949989344137746</v>
      </c>
      <c r="I1562" s="374">
        <f t="shared" si="702"/>
        <v>0.98950915433402975</v>
      </c>
      <c r="J1562" s="374">
        <f t="shared" si="703"/>
        <v>0.9899252752496468</v>
      </c>
      <c r="K1562" s="265" cm="1">
        <f t="array" ref="K1562">$G1562^gamma_drug4/($G1562^gamma_drug4+(AGE_50_drug4+9)^gamma_drug4)</f>
        <v>1</v>
      </c>
      <c r="L1562" s="264">
        <f t="shared" si="704"/>
        <v>1560</v>
      </c>
      <c r="M1562" s="264">
        <f t="shared" si="705"/>
        <v>-0.23209999999999997</v>
      </c>
      <c r="N1562" s="264">
        <f t="shared" si="706"/>
        <v>16.774049999999999</v>
      </c>
      <c r="O1562" s="264">
        <f t="shared" si="707"/>
        <v>0.13555499999999998</v>
      </c>
      <c r="P1562" s="264">
        <f t="shared" si="708"/>
        <v>11.253</v>
      </c>
      <c r="Q1562" s="264">
        <f t="shared" si="709"/>
        <v>12.3775</v>
      </c>
      <c r="R1562" s="264">
        <f t="shared" si="710"/>
        <v>13.098000000000001</v>
      </c>
      <c r="S1562" s="264">
        <f t="shared" si="711"/>
        <v>13.5</v>
      </c>
      <c r="T1562" s="264">
        <f t="shared" si="712"/>
        <v>14.15</v>
      </c>
      <c r="U1562" s="264">
        <f t="shared" si="713"/>
        <v>14.61</v>
      </c>
      <c r="V1562" s="264">
        <f t="shared" si="714"/>
        <v>15.324</v>
      </c>
      <c r="W1562" s="264">
        <f t="shared" si="715"/>
        <v>16.774000000000001</v>
      </c>
      <c r="X1562" s="264">
        <f t="shared" si="716"/>
        <v>18.398499999999999</v>
      </c>
      <c r="Y1562" s="264">
        <f t="shared" si="717"/>
        <v>19.351500000000001</v>
      </c>
      <c r="Z1562" s="264">
        <f t="shared" si="718"/>
        <v>20.032</v>
      </c>
      <c r="AA1562" s="264">
        <f t="shared" si="719"/>
        <v>21.096499999999999</v>
      </c>
      <c r="AB1562" s="264">
        <f t="shared" si="720"/>
        <v>21.826000000000001</v>
      </c>
      <c r="AC1562" s="264">
        <f t="shared" si="721"/>
        <v>23.292000000000002</v>
      </c>
      <c r="AD1562" s="264">
        <f t="shared" si="722"/>
        <v>26.107999999999997</v>
      </c>
      <c r="AF1562" s="266">
        <v>1560</v>
      </c>
      <c r="AG1562" s="266">
        <v>-0.12379999999999999</v>
      </c>
      <c r="AH1562" s="266">
        <v>16.889099999999999</v>
      </c>
      <c r="AI1562" s="266">
        <v>0.12958</v>
      </c>
      <c r="AJ1562" s="266">
        <v>11.425000000000001</v>
      </c>
      <c r="AK1562" s="266">
        <v>12.561999999999999</v>
      </c>
      <c r="AL1562" s="266">
        <v>13.284000000000001</v>
      </c>
      <c r="AM1562" s="266">
        <v>13.685</v>
      </c>
      <c r="AN1562" s="266">
        <v>14.329000000000001</v>
      </c>
      <c r="AO1562" s="266">
        <v>14.782999999999999</v>
      </c>
      <c r="AP1562" s="266">
        <v>15.483000000000001</v>
      </c>
      <c r="AQ1562" s="266">
        <v>16.888999999999999</v>
      </c>
      <c r="AR1562" s="266">
        <v>18.440000000000001</v>
      </c>
      <c r="AS1562" s="266">
        <v>19.338999999999999</v>
      </c>
      <c r="AT1562" s="266">
        <v>19.975000000000001</v>
      </c>
      <c r="AU1562" s="266">
        <v>20.960999999999999</v>
      </c>
      <c r="AV1562" s="266">
        <v>21.631</v>
      </c>
      <c r="AW1562" s="266">
        <v>22.963000000000001</v>
      </c>
      <c r="AX1562" s="266">
        <v>25.466999999999999</v>
      </c>
      <c r="BA1562" s="372">
        <v>1560</v>
      </c>
      <c r="BB1562" s="372">
        <v>-0.34039999999999998</v>
      </c>
      <c r="BC1562" s="372">
        <v>16.658999999999999</v>
      </c>
      <c r="BD1562" s="372">
        <v>0.14152999999999999</v>
      </c>
      <c r="BE1562" s="372">
        <v>11.081</v>
      </c>
      <c r="BF1562" s="372">
        <v>12.193</v>
      </c>
      <c r="BG1562" s="372">
        <v>12.912000000000001</v>
      </c>
      <c r="BH1562" s="372">
        <v>13.315</v>
      </c>
      <c r="BI1562" s="372">
        <v>13.971</v>
      </c>
      <c r="BJ1562" s="372">
        <v>14.436999999999999</v>
      </c>
      <c r="BK1562" s="372">
        <v>15.164999999999999</v>
      </c>
      <c r="BL1562" s="372">
        <v>16.658999999999999</v>
      </c>
      <c r="BM1562" s="372">
        <v>18.356999999999999</v>
      </c>
      <c r="BN1562" s="372">
        <v>19.364000000000001</v>
      </c>
      <c r="BO1562" s="372">
        <v>20.088999999999999</v>
      </c>
      <c r="BP1562" s="372">
        <v>21.231999999999999</v>
      </c>
      <c r="BQ1562" s="372">
        <v>22.021000000000001</v>
      </c>
      <c r="BR1562" s="372">
        <v>23.620999999999999</v>
      </c>
      <c r="BS1562" s="372">
        <v>26.748999999999999</v>
      </c>
    </row>
    <row r="1563" spans="1:71" x14ac:dyDescent="0.2">
      <c r="A1563" s="265">
        <f t="shared" si="723"/>
        <v>16.78</v>
      </c>
      <c r="B1563" s="265">
        <f t="shared" si="724"/>
        <v>15.329000000000001</v>
      </c>
      <c r="C1563" s="265">
        <f t="shared" si="701"/>
        <v>18.4055</v>
      </c>
      <c r="D1563" s="265">
        <f t="shared" si="725"/>
        <v>1561</v>
      </c>
      <c r="E1563" s="373">
        <f t="shared" si="726"/>
        <v>51.285420944558524</v>
      </c>
      <c r="F1563" s="373">
        <f t="shared" si="727"/>
        <v>4.2737850787132103</v>
      </c>
      <c r="G1563" s="373">
        <f t="shared" si="728"/>
        <v>60.285420944558524</v>
      </c>
      <c r="H1563" s="374">
        <f t="shared" si="729"/>
        <v>0.99950107734771487</v>
      </c>
      <c r="I1563" s="374">
        <f t="shared" si="702"/>
        <v>0.98952623026563058</v>
      </c>
      <c r="J1563" s="374">
        <f t="shared" si="703"/>
        <v>0.98993940077165521</v>
      </c>
      <c r="K1563" s="265" cm="1">
        <f t="array" ref="K1563">$G1563^gamma_drug4/($G1563^gamma_drug4+(AGE_50_drug4+9)^gamma_drug4)</f>
        <v>1</v>
      </c>
      <c r="L1563" s="264">
        <f t="shared" si="704"/>
        <v>1561</v>
      </c>
      <c r="M1563" s="264">
        <f t="shared" si="705"/>
        <v>-0.23215</v>
      </c>
      <c r="N1563" s="264">
        <f t="shared" si="706"/>
        <v>16.779699999999998</v>
      </c>
      <c r="O1563" s="264">
        <f t="shared" si="707"/>
        <v>0.13557999999999998</v>
      </c>
      <c r="P1563" s="264">
        <f t="shared" si="708"/>
        <v>11.256499999999999</v>
      </c>
      <c r="Q1563" s="264">
        <f t="shared" si="709"/>
        <v>12.381499999999999</v>
      </c>
      <c r="R1563" s="264">
        <f t="shared" si="710"/>
        <v>13.102</v>
      </c>
      <c r="S1563" s="264">
        <f t="shared" si="711"/>
        <v>13.504000000000001</v>
      </c>
      <c r="T1563" s="264">
        <f t="shared" si="712"/>
        <v>14.154</v>
      </c>
      <c r="U1563" s="264">
        <f t="shared" si="713"/>
        <v>14.6145</v>
      </c>
      <c r="V1563" s="264">
        <f t="shared" si="714"/>
        <v>15.329000000000001</v>
      </c>
      <c r="W1563" s="264">
        <f t="shared" si="715"/>
        <v>16.78</v>
      </c>
      <c r="X1563" s="264">
        <f t="shared" si="716"/>
        <v>18.4055</v>
      </c>
      <c r="Y1563" s="264">
        <f t="shared" si="717"/>
        <v>19.358499999999999</v>
      </c>
      <c r="Z1563" s="264">
        <f t="shared" si="718"/>
        <v>20.0395</v>
      </c>
      <c r="AA1563" s="264">
        <f t="shared" si="719"/>
        <v>21.104500000000002</v>
      </c>
      <c r="AB1563" s="264">
        <f t="shared" si="720"/>
        <v>21.834499999999998</v>
      </c>
      <c r="AC1563" s="264">
        <f t="shared" si="721"/>
        <v>23.302</v>
      </c>
      <c r="AD1563" s="264">
        <f t="shared" si="722"/>
        <v>26.119500000000002</v>
      </c>
      <c r="AF1563" s="266">
        <v>1561</v>
      </c>
      <c r="AG1563" s="266">
        <v>-0.1239</v>
      </c>
      <c r="AH1563" s="266">
        <v>16.894500000000001</v>
      </c>
      <c r="AI1563" s="266">
        <v>0.12959999999999999</v>
      </c>
      <c r="AJ1563" s="266">
        <v>11.429</v>
      </c>
      <c r="AK1563" s="266">
        <v>12.566000000000001</v>
      </c>
      <c r="AL1563" s="266">
        <v>13.288</v>
      </c>
      <c r="AM1563" s="266">
        <v>13.689</v>
      </c>
      <c r="AN1563" s="266">
        <v>14.333</v>
      </c>
      <c r="AO1563" s="266">
        <v>14.787000000000001</v>
      </c>
      <c r="AP1563" s="266">
        <v>15.488</v>
      </c>
      <c r="AQ1563" s="266">
        <v>16.895</v>
      </c>
      <c r="AR1563" s="266">
        <v>18.446999999999999</v>
      </c>
      <c r="AS1563" s="266">
        <v>19.344999999999999</v>
      </c>
      <c r="AT1563" s="266">
        <v>19.981999999999999</v>
      </c>
      <c r="AU1563" s="266">
        <v>20.969000000000001</v>
      </c>
      <c r="AV1563" s="266">
        <v>21.638999999999999</v>
      </c>
      <c r="AW1563" s="266">
        <v>22.972000000000001</v>
      </c>
      <c r="AX1563" s="266">
        <v>25.477</v>
      </c>
      <c r="BA1563" s="372">
        <v>1561</v>
      </c>
      <c r="BB1563" s="372">
        <v>-0.34039999999999998</v>
      </c>
      <c r="BC1563" s="372">
        <v>16.664899999999999</v>
      </c>
      <c r="BD1563" s="372">
        <v>0.14155999999999999</v>
      </c>
      <c r="BE1563" s="372">
        <v>11.084</v>
      </c>
      <c r="BF1563" s="372">
        <v>12.196999999999999</v>
      </c>
      <c r="BG1563" s="372">
        <v>12.916</v>
      </c>
      <c r="BH1563" s="372">
        <v>13.319000000000001</v>
      </c>
      <c r="BI1563" s="372">
        <v>13.975</v>
      </c>
      <c r="BJ1563" s="372">
        <v>14.442</v>
      </c>
      <c r="BK1563" s="372">
        <v>15.17</v>
      </c>
      <c r="BL1563" s="372">
        <v>16.664999999999999</v>
      </c>
      <c r="BM1563" s="372">
        <v>18.364000000000001</v>
      </c>
      <c r="BN1563" s="372">
        <v>19.372</v>
      </c>
      <c r="BO1563" s="372">
        <v>20.097000000000001</v>
      </c>
      <c r="BP1563" s="372">
        <v>21.24</v>
      </c>
      <c r="BQ1563" s="372">
        <v>22.03</v>
      </c>
      <c r="BR1563" s="372">
        <v>23.632000000000001</v>
      </c>
      <c r="BS1563" s="372">
        <v>26.762</v>
      </c>
    </row>
    <row r="1564" spans="1:71" x14ac:dyDescent="0.2">
      <c r="A1564" s="265">
        <f t="shared" si="723"/>
        <v>16.785499999999999</v>
      </c>
      <c r="B1564" s="265">
        <f t="shared" si="724"/>
        <v>15.3345</v>
      </c>
      <c r="C1564" s="265">
        <f t="shared" si="701"/>
        <v>18.4115</v>
      </c>
      <c r="D1564" s="265">
        <f t="shared" si="725"/>
        <v>1562</v>
      </c>
      <c r="E1564" s="373">
        <f t="shared" si="726"/>
        <v>51.318275154004105</v>
      </c>
      <c r="F1564" s="373">
        <f t="shared" si="727"/>
        <v>4.2765229295003424</v>
      </c>
      <c r="G1564" s="373">
        <f t="shared" si="728"/>
        <v>60.318275154004105</v>
      </c>
      <c r="H1564" s="374">
        <f t="shared" si="729"/>
        <v>0.99950225781003765</v>
      </c>
      <c r="I1564" s="374">
        <f t="shared" si="702"/>
        <v>0.98954326941548265</v>
      </c>
      <c r="J1564" s="374">
        <f t="shared" si="703"/>
        <v>0.98995349900963114</v>
      </c>
      <c r="K1564" s="265" cm="1">
        <f t="array" ref="K1564">$G1564^gamma_drug4/($G1564^gamma_drug4+(AGE_50_drug4+9)^gamma_drug4)</f>
        <v>1</v>
      </c>
      <c r="L1564" s="264">
        <f t="shared" si="704"/>
        <v>1562</v>
      </c>
      <c r="M1564" s="264">
        <f t="shared" si="705"/>
        <v>-0.23225000000000001</v>
      </c>
      <c r="N1564" s="264">
        <f t="shared" si="706"/>
        <v>16.785449999999997</v>
      </c>
      <c r="O1564" s="264">
        <f t="shared" si="707"/>
        <v>0.1356</v>
      </c>
      <c r="P1564" s="264">
        <f t="shared" si="708"/>
        <v>11.26</v>
      </c>
      <c r="Q1564" s="264">
        <f t="shared" si="709"/>
        <v>12.385000000000002</v>
      </c>
      <c r="R1564" s="264">
        <f t="shared" si="710"/>
        <v>13.106</v>
      </c>
      <c r="S1564" s="264">
        <f t="shared" si="711"/>
        <v>13.5085</v>
      </c>
      <c r="T1564" s="264">
        <f t="shared" si="712"/>
        <v>14.158999999999999</v>
      </c>
      <c r="U1564" s="264">
        <f t="shared" si="713"/>
        <v>14.619499999999999</v>
      </c>
      <c r="V1564" s="264">
        <f t="shared" si="714"/>
        <v>15.3345</v>
      </c>
      <c r="W1564" s="264">
        <f t="shared" si="715"/>
        <v>16.785499999999999</v>
      </c>
      <c r="X1564" s="264">
        <f t="shared" si="716"/>
        <v>18.4115</v>
      </c>
      <c r="Y1564" s="264">
        <f t="shared" si="717"/>
        <v>19.365500000000001</v>
      </c>
      <c r="Z1564" s="264">
        <f t="shared" si="718"/>
        <v>20.047000000000001</v>
      </c>
      <c r="AA1564" s="264">
        <f t="shared" si="719"/>
        <v>21.112499999999997</v>
      </c>
      <c r="AB1564" s="264">
        <f t="shared" si="720"/>
        <v>21.843</v>
      </c>
      <c r="AC1564" s="264">
        <f t="shared" si="721"/>
        <v>23.311</v>
      </c>
      <c r="AD1564" s="264">
        <f t="shared" si="722"/>
        <v>26.130499999999998</v>
      </c>
      <c r="AF1564" s="266">
        <v>1562</v>
      </c>
      <c r="AG1564" s="266">
        <v>-0.124</v>
      </c>
      <c r="AH1564" s="266">
        <v>16.899999999999999</v>
      </c>
      <c r="AI1564" s="266">
        <v>0.12962000000000001</v>
      </c>
      <c r="AJ1564" s="266">
        <v>11.432</v>
      </c>
      <c r="AK1564" s="266">
        <v>12.569000000000001</v>
      </c>
      <c r="AL1564" s="266">
        <v>13.292</v>
      </c>
      <c r="AM1564" s="266">
        <v>13.693</v>
      </c>
      <c r="AN1564" s="266">
        <v>14.337999999999999</v>
      </c>
      <c r="AO1564" s="266">
        <v>14.792</v>
      </c>
      <c r="AP1564" s="266">
        <v>15.493</v>
      </c>
      <c r="AQ1564" s="266">
        <v>16.899999999999999</v>
      </c>
      <c r="AR1564" s="266">
        <v>18.452999999999999</v>
      </c>
      <c r="AS1564" s="266">
        <v>19.352</v>
      </c>
      <c r="AT1564" s="266">
        <v>19.989000000000001</v>
      </c>
      <c r="AU1564" s="266">
        <v>20.975999999999999</v>
      </c>
      <c r="AV1564" s="266">
        <v>21.646999999999998</v>
      </c>
      <c r="AW1564" s="266">
        <v>22.98</v>
      </c>
      <c r="AX1564" s="266">
        <v>25.486999999999998</v>
      </c>
      <c r="BA1564" s="372">
        <v>1562</v>
      </c>
      <c r="BB1564" s="372">
        <v>-0.34050000000000002</v>
      </c>
      <c r="BC1564" s="372">
        <v>16.6709</v>
      </c>
      <c r="BD1564" s="372">
        <v>0.14158000000000001</v>
      </c>
      <c r="BE1564" s="372">
        <v>11.087999999999999</v>
      </c>
      <c r="BF1564" s="372">
        <v>12.201000000000001</v>
      </c>
      <c r="BG1564" s="372">
        <v>12.92</v>
      </c>
      <c r="BH1564" s="372">
        <v>13.324</v>
      </c>
      <c r="BI1564" s="372">
        <v>13.98</v>
      </c>
      <c r="BJ1564" s="372">
        <v>14.446999999999999</v>
      </c>
      <c r="BK1564" s="372">
        <v>15.176</v>
      </c>
      <c r="BL1564" s="372">
        <v>16.670999999999999</v>
      </c>
      <c r="BM1564" s="372">
        <v>18.37</v>
      </c>
      <c r="BN1564" s="372">
        <v>19.379000000000001</v>
      </c>
      <c r="BO1564" s="372">
        <v>20.105</v>
      </c>
      <c r="BP1564" s="372">
        <v>21.248999999999999</v>
      </c>
      <c r="BQ1564" s="372">
        <v>22.039000000000001</v>
      </c>
      <c r="BR1564" s="372">
        <v>23.641999999999999</v>
      </c>
      <c r="BS1564" s="372">
        <v>26.774000000000001</v>
      </c>
    </row>
    <row r="1565" spans="1:71" x14ac:dyDescent="0.2">
      <c r="A1565" s="265">
        <f t="shared" si="723"/>
        <v>16.791</v>
      </c>
      <c r="B1565" s="265">
        <f t="shared" si="724"/>
        <v>15.338999999999999</v>
      </c>
      <c r="C1565" s="265">
        <f t="shared" si="701"/>
        <v>18.417999999999999</v>
      </c>
      <c r="D1565" s="265">
        <f t="shared" si="725"/>
        <v>1563</v>
      </c>
      <c r="E1565" s="373">
        <f t="shared" si="726"/>
        <v>51.351129363449694</v>
      </c>
      <c r="F1565" s="373">
        <f t="shared" si="727"/>
        <v>4.2792607802874745</v>
      </c>
      <c r="G1565" s="373">
        <f t="shared" si="728"/>
        <v>60.351129363449694</v>
      </c>
      <c r="H1565" s="374">
        <f t="shared" si="729"/>
        <v>0.99950343484022586</v>
      </c>
      <c r="I1565" s="374">
        <f t="shared" si="702"/>
        <v>0.98956027188183093</v>
      </c>
      <c r="J1565" s="374">
        <f t="shared" si="703"/>
        <v>0.98996757003053126</v>
      </c>
      <c r="K1565" s="265" cm="1">
        <f t="array" ref="K1565">$G1565^gamma_drug4/($G1565^gamma_drug4+(AGE_50_drug4+9)^gamma_drug4)</f>
        <v>1</v>
      </c>
      <c r="L1565" s="264">
        <f t="shared" si="704"/>
        <v>1563</v>
      </c>
      <c r="M1565" s="264">
        <f t="shared" si="705"/>
        <v>-0.23235</v>
      </c>
      <c r="N1565" s="264">
        <f t="shared" si="706"/>
        <v>16.7911</v>
      </c>
      <c r="O1565" s="264">
        <f t="shared" si="707"/>
        <v>0.13563</v>
      </c>
      <c r="P1565" s="264">
        <f t="shared" si="708"/>
        <v>11.262499999999999</v>
      </c>
      <c r="Q1565" s="264">
        <f t="shared" si="709"/>
        <v>12.388500000000001</v>
      </c>
      <c r="R1565" s="264">
        <f t="shared" si="710"/>
        <v>13.109500000000001</v>
      </c>
      <c r="S1565" s="264">
        <f t="shared" si="711"/>
        <v>13.512499999999999</v>
      </c>
      <c r="T1565" s="264">
        <f t="shared" si="712"/>
        <v>14.163</v>
      </c>
      <c r="U1565" s="264">
        <f t="shared" si="713"/>
        <v>14.623999999999999</v>
      </c>
      <c r="V1565" s="264">
        <f t="shared" si="714"/>
        <v>15.338999999999999</v>
      </c>
      <c r="W1565" s="264">
        <f t="shared" si="715"/>
        <v>16.791</v>
      </c>
      <c r="X1565" s="264">
        <f t="shared" si="716"/>
        <v>18.417999999999999</v>
      </c>
      <c r="Y1565" s="264">
        <f t="shared" si="717"/>
        <v>19.373000000000001</v>
      </c>
      <c r="Z1565" s="264">
        <f t="shared" si="718"/>
        <v>20.054499999999997</v>
      </c>
      <c r="AA1565" s="264">
        <f t="shared" si="719"/>
        <v>21.1205</v>
      </c>
      <c r="AB1565" s="264">
        <f t="shared" si="720"/>
        <v>21.851500000000001</v>
      </c>
      <c r="AC1565" s="264">
        <f t="shared" si="721"/>
        <v>23.320999999999998</v>
      </c>
      <c r="AD1565" s="264">
        <f t="shared" si="722"/>
        <v>26.142000000000003</v>
      </c>
      <c r="AF1565" s="266">
        <v>1563</v>
      </c>
      <c r="AG1565" s="266">
        <v>-0.1242</v>
      </c>
      <c r="AH1565" s="266">
        <v>16.9054</v>
      </c>
      <c r="AI1565" s="266">
        <v>0.12964999999999999</v>
      </c>
      <c r="AJ1565" s="266">
        <v>11.433999999999999</v>
      </c>
      <c r="AK1565" s="266">
        <v>12.573</v>
      </c>
      <c r="AL1565" s="266">
        <v>13.295</v>
      </c>
      <c r="AM1565" s="266">
        <v>13.696999999999999</v>
      </c>
      <c r="AN1565" s="266">
        <v>14.342000000000001</v>
      </c>
      <c r="AO1565" s="266">
        <v>14.795999999999999</v>
      </c>
      <c r="AP1565" s="266">
        <v>15.497</v>
      </c>
      <c r="AQ1565" s="266">
        <v>16.905000000000001</v>
      </c>
      <c r="AR1565" s="266">
        <v>18.459</v>
      </c>
      <c r="AS1565" s="266">
        <v>19.359000000000002</v>
      </c>
      <c r="AT1565" s="266">
        <v>19.995999999999999</v>
      </c>
      <c r="AU1565" s="266">
        <v>20.984000000000002</v>
      </c>
      <c r="AV1565" s="266">
        <v>21.655000000000001</v>
      </c>
      <c r="AW1565" s="266">
        <v>22.99</v>
      </c>
      <c r="AX1565" s="266">
        <v>25.498000000000001</v>
      </c>
      <c r="BA1565" s="372">
        <v>1563</v>
      </c>
      <c r="BB1565" s="372">
        <v>-0.34050000000000002</v>
      </c>
      <c r="BC1565" s="372">
        <v>16.6768</v>
      </c>
      <c r="BD1565" s="372">
        <v>0.14161000000000001</v>
      </c>
      <c r="BE1565" s="372">
        <v>11.090999999999999</v>
      </c>
      <c r="BF1565" s="372">
        <v>12.204000000000001</v>
      </c>
      <c r="BG1565" s="372">
        <v>12.923999999999999</v>
      </c>
      <c r="BH1565" s="372">
        <v>13.327999999999999</v>
      </c>
      <c r="BI1565" s="372">
        <v>13.984</v>
      </c>
      <c r="BJ1565" s="372">
        <v>14.452</v>
      </c>
      <c r="BK1565" s="372">
        <v>15.180999999999999</v>
      </c>
      <c r="BL1565" s="372">
        <v>16.677</v>
      </c>
      <c r="BM1565" s="372">
        <v>18.376999999999999</v>
      </c>
      <c r="BN1565" s="372">
        <v>19.387</v>
      </c>
      <c r="BO1565" s="372">
        <v>20.113</v>
      </c>
      <c r="BP1565" s="372">
        <v>21.257000000000001</v>
      </c>
      <c r="BQ1565" s="372">
        <v>22.047999999999998</v>
      </c>
      <c r="BR1565" s="372">
        <v>23.652000000000001</v>
      </c>
      <c r="BS1565" s="372">
        <v>26.786000000000001</v>
      </c>
    </row>
    <row r="1566" spans="1:71" x14ac:dyDescent="0.2">
      <c r="A1566" s="265">
        <f t="shared" si="723"/>
        <v>16.797000000000001</v>
      </c>
      <c r="B1566" s="265">
        <f t="shared" si="724"/>
        <v>15.344000000000001</v>
      </c>
      <c r="C1566" s="265">
        <f t="shared" si="701"/>
        <v>18.424500000000002</v>
      </c>
      <c r="D1566" s="265">
        <f t="shared" si="725"/>
        <v>1564</v>
      </c>
      <c r="E1566" s="373">
        <f t="shared" si="726"/>
        <v>51.383983572895275</v>
      </c>
      <c r="F1566" s="373">
        <f t="shared" si="727"/>
        <v>4.2819986310746065</v>
      </c>
      <c r="G1566" s="373">
        <f t="shared" si="728"/>
        <v>60.383983572895275</v>
      </c>
      <c r="H1566" s="374">
        <f t="shared" si="729"/>
        <v>0.99950460845011191</v>
      </c>
      <c r="I1566" s="374">
        <f t="shared" si="702"/>
        <v>0.9895772377626082</v>
      </c>
      <c r="J1566" s="374">
        <f t="shared" si="703"/>
        <v>0.98998161390111306</v>
      </c>
      <c r="K1566" s="265" cm="1">
        <f t="array" ref="K1566">$G1566^gamma_drug4/($G1566^gamma_drug4+(AGE_50_drug4+9)^gamma_drug4)</f>
        <v>1</v>
      </c>
      <c r="L1566" s="264">
        <f t="shared" si="704"/>
        <v>1564</v>
      </c>
      <c r="M1566" s="264">
        <f t="shared" si="705"/>
        <v>-0.2324</v>
      </c>
      <c r="N1566" s="264">
        <f t="shared" si="706"/>
        <v>16.796849999999999</v>
      </c>
      <c r="O1566" s="264">
        <f t="shared" si="707"/>
        <v>0.135655</v>
      </c>
      <c r="P1566" s="264">
        <f t="shared" si="708"/>
        <v>11.266</v>
      </c>
      <c r="Q1566" s="264">
        <f t="shared" si="709"/>
        <v>12.391999999999999</v>
      </c>
      <c r="R1566" s="264">
        <f t="shared" si="710"/>
        <v>13.1135</v>
      </c>
      <c r="S1566" s="264">
        <f t="shared" si="711"/>
        <v>13.516500000000001</v>
      </c>
      <c r="T1566" s="264">
        <f t="shared" si="712"/>
        <v>14.1675</v>
      </c>
      <c r="U1566" s="264">
        <f t="shared" si="713"/>
        <v>14.628499999999999</v>
      </c>
      <c r="V1566" s="264">
        <f t="shared" si="714"/>
        <v>15.344000000000001</v>
      </c>
      <c r="W1566" s="264">
        <f t="shared" si="715"/>
        <v>16.797000000000001</v>
      </c>
      <c r="X1566" s="264">
        <f t="shared" si="716"/>
        <v>18.424500000000002</v>
      </c>
      <c r="Y1566" s="264">
        <f t="shared" si="717"/>
        <v>19.3795</v>
      </c>
      <c r="Z1566" s="264">
        <f t="shared" si="718"/>
        <v>20.061999999999998</v>
      </c>
      <c r="AA1566" s="264">
        <f t="shared" si="719"/>
        <v>21.128999999999998</v>
      </c>
      <c r="AB1566" s="264">
        <f t="shared" si="720"/>
        <v>21.86</v>
      </c>
      <c r="AC1566" s="264">
        <f t="shared" si="721"/>
        <v>23.33</v>
      </c>
      <c r="AD1566" s="264">
        <f t="shared" si="722"/>
        <v>26.153500000000001</v>
      </c>
      <c r="AF1566" s="266">
        <v>1564</v>
      </c>
      <c r="AG1566" s="266">
        <v>-0.12429999999999999</v>
      </c>
      <c r="AH1566" s="266">
        <v>16.910900000000002</v>
      </c>
      <c r="AI1566" s="266">
        <v>0.12967000000000001</v>
      </c>
      <c r="AJ1566" s="266">
        <v>11.438000000000001</v>
      </c>
      <c r="AK1566" s="266">
        <v>12.576000000000001</v>
      </c>
      <c r="AL1566" s="266">
        <v>13.298999999999999</v>
      </c>
      <c r="AM1566" s="266">
        <v>13.701000000000001</v>
      </c>
      <c r="AN1566" s="266">
        <v>14.346</v>
      </c>
      <c r="AO1566" s="266">
        <v>14.801</v>
      </c>
      <c r="AP1566" s="266">
        <v>15.502000000000001</v>
      </c>
      <c r="AQ1566" s="266">
        <v>16.911000000000001</v>
      </c>
      <c r="AR1566" s="266">
        <v>18.465</v>
      </c>
      <c r="AS1566" s="266">
        <v>19.364999999999998</v>
      </c>
      <c r="AT1566" s="266">
        <v>20.003</v>
      </c>
      <c r="AU1566" s="266">
        <v>20.992000000000001</v>
      </c>
      <c r="AV1566" s="266">
        <v>21.663</v>
      </c>
      <c r="AW1566" s="266">
        <v>22.998000000000001</v>
      </c>
      <c r="AX1566" s="266">
        <v>25.507999999999999</v>
      </c>
      <c r="BA1566" s="372">
        <v>1564</v>
      </c>
      <c r="BB1566" s="372">
        <v>-0.34050000000000002</v>
      </c>
      <c r="BC1566" s="372">
        <v>16.6828</v>
      </c>
      <c r="BD1566" s="372">
        <v>0.14163999999999999</v>
      </c>
      <c r="BE1566" s="372">
        <v>11.093999999999999</v>
      </c>
      <c r="BF1566" s="372">
        <v>12.208</v>
      </c>
      <c r="BG1566" s="372">
        <v>12.928000000000001</v>
      </c>
      <c r="BH1566" s="372">
        <v>13.332000000000001</v>
      </c>
      <c r="BI1566" s="372">
        <v>13.989000000000001</v>
      </c>
      <c r="BJ1566" s="372">
        <v>14.456</v>
      </c>
      <c r="BK1566" s="372">
        <v>15.186</v>
      </c>
      <c r="BL1566" s="372">
        <v>16.683</v>
      </c>
      <c r="BM1566" s="372">
        <v>18.384</v>
      </c>
      <c r="BN1566" s="372">
        <v>19.393999999999998</v>
      </c>
      <c r="BO1566" s="372">
        <v>20.120999999999999</v>
      </c>
      <c r="BP1566" s="372">
        <v>21.265999999999998</v>
      </c>
      <c r="BQ1566" s="372">
        <v>22.056999999999999</v>
      </c>
      <c r="BR1566" s="372">
        <v>23.661999999999999</v>
      </c>
      <c r="BS1566" s="372">
        <v>26.798999999999999</v>
      </c>
    </row>
    <row r="1567" spans="1:71" x14ac:dyDescent="0.2">
      <c r="A1567" s="265">
        <f t="shared" si="723"/>
        <v>16.802500000000002</v>
      </c>
      <c r="B1567" s="265">
        <f t="shared" si="724"/>
        <v>15.349</v>
      </c>
      <c r="C1567" s="265">
        <f t="shared" si="701"/>
        <v>18.4315</v>
      </c>
      <c r="D1567" s="265">
        <f t="shared" si="725"/>
        <v>1565</v>
      </c>
      <c r="E1567" s="373">
        <f t="shared" si="726"/>
        <v>51.416837782340863</v>
      </c>
      <c r="F1567" s="373">
        <f t="shared" si="727"/>
        <v>4.2847364818617386</v>
      </c>
      <c r="G1567" s="373">
        <f t="shared" si="728"/>
        <v>60.416837782340863</v>
      </c>
      <c r="H1567" s="374">
        <f t="shared" si="729"/>
        <v>0.99950577865148094</v>
      </c>
      <c r="I1567" s="374">
        <f t="shared" si="702"/>
        <v>0.98959416715543602</v>
      </c>
      <c r="J1567" s="374">
        <f t="shared" si="703"/>
        <v>0.98999563068793606</v>
      </c>
      <c r="K1567" s="265" cm="1">
        <f t="array" ref="K1567">$G1567^gamma_drug4/($G1567^gamma_drug4+(AGE_50_drug4+9)^gamma_drug4)</f>
        <v>1</v>
      </c>
      <c r="L1567" s="264">
        <f t="shared" si="704"/>
        <v>1565</v>
      </c>
      <c r="M1567" s="264">
        <f t="shared" si="705"/>
        <v>-0.23250000000000001</v>
      </c>
      <c r="N1567" s="264">
        <f t="shared" si="706"/>
        <v>16.802500000000002</v>
      </c>
      <c r="O1567" s="264">
        <f t="shared" si="707"/>
        <v>0.13567499999999999</v>
      </c>
      <c r="P1567" s="264">
        <f t="shared" si="708"/>
        <v>11.269</v>
      </c>
      <c r="Q1567" s="264">
        <f t="shared" si="709"/>
        <v>12.396000000000001</v>
      </c>
      <c r="R1567" s="264">
        <f t="shared" si="710"/>
        <v>13.1175</v>
      </c>
      <c r="S1567" s="264">
        <f t="shared" si="711"/>
        <v>13.521000000000001</v>
      </c>
      <c r="T1567" s="264">
        <f t="shared" si="712"/>
        <v>14.1715</v>
      </c>
      <c r="U1567" s="264">
        <f t="shared" si="713"/>
        <v>14.632999999999999</v>
      </c>
      <c r="V1567" s="264">
        <f t="shared" si="714"/>
        <v>15.349</v>
      </c>
      <c r="W1567" s="264">
        <f t="shared" si="715"/>
        <v>16.802500000000002</v>
      </c>
      <c r="X1567" s="264">
        <f t="shared" si="716"/>
        <v>18.4315</v>
      </c>
      <c r="Y1567" s="264">
        <f t="shared" si="717"/>
        <v>19.387</v>
      </c>
      <c r="Z1567" s="264">
        <f t="shared" si="718"/>
        <v>20.069000000000003</v>
      </c>
      <c r="AA1567" s="264">
        <f t="shared" si="719"/>
        <v>21.136499999999998</v>
      </c>
      <c r="AB1567" s="264">
        <f t="shared" si="720"/>
        <v>21.868499999999997</v>
      </c>
      <c r="AC1567" s="264">
        <f t="shared" si="721"/>
        <v>23.339500000000001</v>
      </c>
      <c r="AD1567" s="264">
        <f t="shared" si="722"/>
        <v>26.164000000000001</v>
      </c>
      <c r="AF1567" s="266">
        <v>1565</v>
      </c>
      <c r="AG1567" s="266">
        <v>-0.1244</v>
      </c>
      <c r="AH1567" s="266">
        <v>16.9163</v>
      </c>
      <c r="AI1567" s="266">
        <v>0.12969</v>
      </c>
      <c r="AJ1567" s="266">
        <v>11.441000000000001</v>
      </c>
      <c r="AK1567" s="266">
        <v>12.58</v>
      </c>
      <c r="AL1567" s="266">
        <v>13.303000000000001</v>
      </c>
      <c r="AM1567" s="266">
        <v>13.705</v>
      </c>
      <c r="AN1567" s="266">
        <v>14.35</v>
      </c>
      <c r="AO1567" s="266">
        <v>14.805</v>
      </c>
      <c r="AP1567" s="266">
        <v>15.507</v>
      </c>
      <c r="AQ1567" s="266">
        <v>16.916</v>
      </c>
      <c r="AR1567" s="266">
        <v>18.472000000000001</v>
      </c>
      <c r="AS1567" s="266">
        <v>19.372</v>
      </c>
      <c r="AT1567" s="266">
        <v>20.010000000000002</v>
      </c>
      <c r="AU1567" s="266">
        <v>20.998999999999999</v>
      </c>
      <c r="AV1567" s="266">
        <v>21.670999999999999</v>
      </c>
      <c r="AW1567" s="266">
        <v>23.007000000000001</v>
      </c>
      <c r="AX1567" s="266">
        <v>25.518000000000001</v>
      </c>
      <c r="BA1567" s="372">
        <v>1565</v>
      </c>
      <c r="BB1567" s="372">
        <v>-0.34060000000000001</v>
      </c>
      <c r="BC1567" s="372">
        <v>16.688700000000001</v>
      </c>
      <c r="BD1567" s="372">
        <v>0.14166000000000001</v>
      </c>
      <c r="BE1567" s="372">
        <v>11.097</v>
      </c>
      <c r="BF1567" s="372">
        <v>12.212</v>
      </c>
      <c r="BG1567" s="372">
        <v>12.932</v>
      </c>
      <c r="BH1567" s="372">
        <v>13.337</v>
      </c>
      <c r="BI1567" s="372">
        <v>13.993</v>
      </c>
      <c r="BJ1567" s="372">
        <v>14.461</v>
      </c>
      <c r="BK1567" s="372">
        <v>15.191000000000001</v>
      </c>
      <c r="BL1567" s="372">
        <v>16.689</v>
      </c>
      <c r="BM1567" s="372">
        <v>18.390999999999998</v>
      </c>
      <c r="BN1567" s="372">
        <v>19.402000000000001</v>
      </c>
      <c r="BO1567" s="372">
        <v>20.128</v>
      </c>
      <c r="BP1567" s="372">
        <v>21.274000000000001</v>
      </c>
      <c r="BQ1567" s="372">
        <v>22.065999999999999</v>
      </c>
      <c r="BR1567" s="372">
        <v>23.672000000000001</v>
      </c>
      <c r="BS1567" s="372">
        <v>26.81</v>
      </c>
    </row>
    <row r="1568" spans="1:71" x14ac:dyDescent="0.2">
      <c r="A1568" s="265">
        <f t="shared" si="723"/>
        <v>16.808500000000002</v>
      </c>
      <c r="B1568" s="265">
        <f t="shared" si="724"/>
        <v>15.353999999999999</v>
      </c>
      <c r="C1568" s="265">
        <f t="shared" si="701"/>
        <v>18.438000000000002</v>
      </c>
      <c r="D1568" s="265">
        <f t="shared" si="725"/>
        <v>1566</v>
      </c>
      <c r="E1568" s="373">
        <f t="shared" si="726"/>
        <v>51.449691991786445</v>
      </c>
      <c r="F1568" s="373">
        <f t="shared" si="727"/>
        <v>4.2874743326488707</v>
      </c>
      <c r="G1568" s="373">
        <f t="shared" si="728"/>
        <v>60.449691991786445</v>
      </c>
      <c r="H1568" s="374">
        <f t="shared" si="729"/>
        <v>0.99950694545607144</v>
      </c>
      <c r="I1568" s="374">
        <f t="shared" si="702"/>
        <v>0.98961106015762657</v>
      </c>
      <c r="J1568" s="374">
        <f t="shared" si="703"/>
        <v>0.99000962045736263</v>
      </c>
      <c r="K1568" s="265" cm="1">
        <f t="array" ref="K1568">$G1568^gamma_drug4/($G1568^gamma_drug4+(AGE_50_drug4+9)^gamma_drug4)</f>
        <v>1</v>
      </c>
      <c r="L1568" s="264">
        <f t="shared" si="704"/>
        <v>1566</v>
      </c>
      <c r="M1568" s="264">
        <f t="shared" si="705"/>
        <v>-0.23255000000000001</v>
      </c>
      <c r="N1568" s="264">
        <f t="shared" si="706"/>
        <v>16.808250000000001</v>
      </c>
      <c r="O1568" s="264">
        <f t="shared" si="707"/>
        <v>0.13569999999999999</v>
      </c>
      <c r="P1568" s="264">
        <f t="shared" si="708"/>
        <v>11.272</v>
      </c>
      <c r="Q1568" s="264">
        <f t="shared" si="709"/>
        <v>12.399000000000001</v>
      </c>
      <c r="R1568" s="264">
        <f t="shared" si="710"/>
        <v>13.121500000000001</v>
      </c>
      <c r="S1568" s="264">
        <f t="shared" si="711"/>
        <v>13.524999999999999</v>
      </c>
      <c r="T1568" s="264">
        <f t="shared" si="712"/>
        <v>14.176500000000001</v>
      </c>
      <c r="U1568" s="264">
        <f t="shared" si="713"/>
        <v>14.638</v>
      </c>
      <c r="V1568" s="264">
        <f t="shared" si="714"/>
        <v>15.353999999999999</v>
      </c>
      <c r="W1568" s="264">
        <f t="shared" si="715"/>
        <v>16.808500000000002</v>
      </c>
      <c r="X1568" s="264">
        <f t="shared" si="716"/>
        <v>18.438000000000002</v>
      </c>
      <c r="Y1568" s="264">
        <f t="shared" si="717"/>
        <v>19.393999999999998</v>
      </c>
      <c r="Z1568" s="264">
        <f t="shared" si="718"/>
        <v>20.076499999999999</v>
      </c>
      <c r="AA1568" s="264">
        <f t="shared" si="719"/>
        <v>21.145000000000003</v>
      </c>
      <c r="AB1568" s="264">
        <f t="shared" si="720"/>
        <v>21.876999999999999</v>
      </c>
      <c r="AC1568" s="264">
        <f t="shared" si="721"/>
        <v>23.348500000000001</v>
      </c>
      <c r="AD1568" s="264">
        <f t="shared" si="722"/>
        <v>26.1755</v>
      </c>
      <c r="AF1568" s="266">
        <v>1566</v>
      </c>
      <c r="AG1568" s="266">
        <v>-0.1245</v>
      </c>
      <c r="AH1568" s="266">
        <v>16.921800000000001</v>
      </c>
      <c r="AI1568" s="266">
        <v>0.12970999999999999</v>
      </c>
      <c r="AJ1568" s="266">
        <v>11.444000000000001</v>
      </c>
      <c r="AK1568" s="266">
        <v>12.583</v>
      </c>
      <c r="AL1568" s="266">
        <v>13.307</v>
      </c>
      <c r="AM1568" s="266">
        <v>13.709</v>
      </c>
      <c r="AN1568" s="266">
        <v>14.355</v>
      </c>
      <c r="AO1568" s="266">
        <v>14.81</v>
      </c>
      <c r="AP1568" s="266">
        <v>15.512</v>
      </c>
      <c r="AQ1568" s="266">
        <v>16.922000000000001</v>
      </c>
      <c r="AR1568" s="266">
        <v>18.478000000000002</v>
      </c>
      <c r="AS1568" s="266">
        <v>19.379000000000001</v>
      </c>
      <c r="AT1568" s="266">
        <v>20.016999999999999</v>
      </c>
      <c r="AU1568" s="266">
        <v>21.007000000000001</v>
      </c>
      <c r="AV1568" s="266">
        <v>21.678999999999998</v>
      </c>
      <c r="AW1568" s="266">
        <v>23.015000000000001</v>
      </c>
      <c r="AX1568" s="266">
        <v>25.527999999999999</v>
      </c>
      <c r="BA1568" s="372">
        <v>1566</v>
      </c>
      <c r="BB1568" s="372">
        <v>-0.34060000000000001</v>
      </c>
      <c r="BC1568" s="372">
        <v>16.694700000000001</v>
      </c>
      <c r="BD1568" s="372">
        <v>0.14169000000000001</v>
      </c>
      <c r="BE1568" s="372">
        <v>11.1</v>
      </c>
      <c r="BF1568" s="372">
        <v>12.215</v>
      </c>
      <c r="BG1568" s="372">
        <v>12.936</v>
      </c>
      <c r="BH1568" s="372">
        <v>13.340999999999999</v>
      </c>
      <c r="BI1568" s="372">
        <v>13.997999999999999</v>
      </c>
      <c r="BJ1568" s="372">
        <v>14.465999999999999</v>
      </c>
      <c r="BK1568" s="372">
        <v>15.196</v>
      </c>
      <c r="BL1568" s="372">
        <v>16.695</v>
      </c>
      <c r="BM1568" s="372">
        <v>18.398</v>
      </c>
      <c r="BN1568" s="372">
        <v>19.408999999999999</v>
      </c>
      <c r="BO1568" s="372">
        <v>20.135999999999999</v>
      </c>
      <c r="BP1568" s="372">
        <v>21.283000000000001</v>
      </c>
      <c r="BQ1568" s="372">
        <v>22.074999999999999</v>
      </c>
      <c r="BR1568" s="372">
        <v>23.681999999999999</v>
      </c>
      <c r="BS1568" s="372">
        <v>26.823</v>
      </c>
    </row>
    <row r="1569" spans="1:71" x14ac:dyDescent="0.2">
      <c r="A1569" s="265">
        <f t="shared" si="723"/>
        <v>16.814</v>
      </c>
      <c r="B1569" s="265">
        <f t="shared" si="724"/>
        <v>15.358499999999999</v>
      </c>
      <c r="C1569" s="265">
        <f t="shared" si="701"/>
        <v>18.444500000000001</v>
      </c>
      <c r="D1569" s="265">
        <f t="shared" si="725"/>
        <v>1567</v>
      </c>
      <c r="E1569" s="373">
        <f t="shared" si="726"/>
        <v>51.482546201232033</v>
      </c>
      <c r="F1569" s="373">
        <f t="shared" si="727"/>
        <v>4.2902121834360027</v>
      </c>
      <c r="G1569" s="373">
        <f t="shared" si="728"/>
        <v>60.482546201232033</v>
      </c>
      <c r="H1569" s="374">
        <f t="shared" si="729"/>
        <v>0.99950810887557517</v>
      </c>
      <c r="I1569" s="374">
        <f t="shared" si="702"/>
        <v>0.98962791686618312</v>
      </c>
      <c r="J1569" s="374">
        <f t="shared" si="703"/>
        <v>0.99002358327555817</v>
      </c>
      <c r="K1569" s="265" cm="1">
        <f t="array" ref="K1569">$G1569^gamma_drug4/($G1569^gamma_drug4+(AGE_50_drug4+9)^gamma_drug4)</f>
        <v>1</v>
      </c>
      <c r="L1569" s="264">
        <f t="shared" si="704"/>
        <v>1567</v>
      </c>
      <c r="M1569" s="264">
        <f t="shared" si="705"/>
        <v>-0.23265</v>
      </c>
      <c r="N1569" s="264">
        <f t="shared" si="706"/>
        <v>16.8139</v>
      </c>
      <c r="O1569" s="264">
        <f t="shared" si="707"/>
        <v>0.13572500000000001</v>
      </c>
      <c r="P1569" s="264">
        <f t="shared" si="708"/>
        <v>11.274999999999999</v>
      </c>
      <c r="Q1569" s="264">
        <f t="shared" si="709"/>
        <v>12.402999999999999</v>
      </c>
      <c r="R1569" s="264">
        <f t="shared" si="710"/>
        <v>13.125499999999999</v>
      </c>
      <c r="S1569" s="264">
        <f t="shared" si="711"/>
        <v>13.529</v>
      </c>
      <c r="T1569" s="264">
        <f t="shared" si="712"/>
        <v>14.1805</v>
      </c>
      <c r="U1569" s="264">
        <f t="shared" si="713"/>
        <v>14.6425</v>
      </c>
      <c r="V1569" s="264">
        <f t="shared" si="714"/>
        <v>15.358499999999999</v>
      </c>
      <c r="W1569" s="264">
        <f t="shared" si="715"/>
        <v>16.814</v>
      </c>
      <c r="X1569" s="264">
        <f t="shared" si="716"/>
        <v>18.444500000000001</v>
      </c>
      <c r="Y1569" s="264">
        <f t="shared" si="717"/>
        <v>19.401000000000003</v>
      </c>
      <c r="Z1569" s="264">
        <f t="shared" si="718"/>
        <v>20.084</v>
      </c>
      <c r="AA1569" s="264">
        <f t="shared" si="719"/>
        <v>21.152999999999999</v>
      </c>
      <c r="AB1569" s="264">
        <f t="shared" si="720"/>
        <v>21.886000000000003</v>
      </c>
      <c r="AC1569" s="264">
        <f t="shared" si="721"/>
        <v>23.358499999999999</v>
      </c>
      <c r="AD1569" s="264">
        <f t="shared" si="722"/>
        <v>26.186999999999998</v>
      </c>
      <c r="AF1569" s="266">
        <v>1567</v>
      </c>
      <c r="AG1569" s="266">
        <v>-0.1246</v>
      </c>
      <c r="AH1569" s="266">
        <v>16.927199999999999</v>
      </c>
      <c r="AI1569" s="266">
        <v>0.12973000000000001</v>
      </c>
      <c r="AJ1569" s="266">
        <v>11.446999999999999</v>
      </c>
      <c r="AK1569" s="266">
        <v>12.587</v>
      </c>
      <c r="AL1569" s="266">
        <v>13.311</v>
      </c>
      <c r="AM1569" s="266">
        <v>13.712999999999999</v>
      </c>
      <c r="AN1569" s="266">
        <v>14.359</v>
      </c>
      <c r="AO1569" s="266">
        <v>14.814</v>
      </c>
      <c r="AP1569" s="266">
        <v>15.516</v>
      </c>
      <c r="AQ1569" s="266">
        <v>16.927</v>
      </c>
      <c r="AR1569" s="266">
        <v>18.484000000000002</v>
      </c>
      <c r="AS1569" s="266">
        <v>19.385000000000002</v>
      </c>
      <c r="AT1569" s="266">
        <v>20.024000000000001</v>
      </c>
      <c r="AU1569" s="266">
        <v>21.013999999999999</v>
      </c>
      <c r="AV1569" s="266">
        <v>21.687000000000001</v>
      </c>
      <c r="AW1569" s="266">
        <v>23.024000000000001</v>
      </c>
      <c r="AX1569" s="266">
        <v>25.538</v>
      </c>
      <c r="BA1569" s="372">
        <v>1567</v>
      </c>
      <c r="BB1569" s="372">
        <v>-0.3407</v>
      </c>
      <c r="BC1569" s="372">
        <v>16.700600000000001</v>
      </c>
      <c r="BD1569" s="372">
        <v>0.14172000000000001</v>
      </c>
      <c r="BE1569" s="372">
        <v>11.103</v>
      </c>
      <c r="BF1569" s="372">
        <v>12.218999999999999</v>
      </c>
      <c r="BG1569" s="372">
        <v>12.94</v>
      </c>
      <c r="BH1569" s="372">
        <v>13.345000000000001</v>
      </c>
      <c r="BI1569" s="372">
        <v>14.002000000000001</v>
      </c>
      <c r="BJ1569" s="372">
        <v>14.471</v>
      </c>
      <c r="BK1569" s="372">
        <v>15.201000000000001</v>
      </c>
      <c r="BL1569" s="372">
        <v>16.701000000000001</v>
      </c>
      <c r="BM1569" s="372">
        <v>18.405000000000001</v>
      </c>
      <c r="BN1569" s="372">
        <v>19.417000000000002</v>
      </c>
      <c r="BO1569" s="372">
        <v>20.143999999999998</v>
      </c>
      <c r="BP1569" s="372">
        <v>21.292000000000002</v>
      </c>
      <c r="BQ1569" s="372">
        <v>22.085000000000001</v>
      </c>
      <c r="BR1569" s="372">
        <v>23.693000000000001</v>
      </c>
      <c r="BS1569" s="372">
        <v>26.835999999999999</v>
      </c>
    </row>
    <row r="1570" spans="1:71" x14ac:dyDescent="0.2">
      <c r="A1570" s="265">
        <f t="shared" si="723"/>
        <v>16.82</v>
      </c>
      <c r="B1570" s="265">
        <f t="shared" si="724"/>
        <v>15.3635</v>
      </c>
      <c r="C1570" s="265">
        <f t="shared" si="701"/>
        <v>18.451000000000001</v>
      </c>
      <c r="D1570" s="265">
        <f t="shared" si="725"/>
        <v>1568</v>
      </c>
      <c r="E1570" s="373">
        <f t="shared" si="726"/>
        <v>51.515400410677621</v>
      </c>
      <c r="F1570" s="373">
        <f t="shared" si="727"/>
        <v>4.2929500342231348</v>
      </c>
      <c r="G1570" s="373">
        <f t="shared" si="728"/>
        <v>60.515400410677621</v>
      </c>
      <c r="H1570" s="374">
        <f t="shared" si="729"/>
        <v>0.99950926892163694</v>
      </c>
      <c r="I1570" s="374">
        <f t="shared" si="702"/>
        <v>0.98964473737780134</v>
      </c>
      <c r="J1570" s="374">
        <f t="shared" si="703"/>
        <v>0.99003751920849214</v>
      </c>
      <c r="K1570" s="265" cm="1">
        <f t="array" ref="K1570">$G1570^gamma_drug4/($G1570^gamma_drug4+(AGE_50_drug4+9)^gamma_drug4)</f>
        <v>1</v>
      </c>
      <c r="L1570" s="264">
        <f t="shared" si="704"/>
        <v>1568</v>
      </c>
      <c r="M1570" s="264">
        <f t="shared" si="705"/>
        <v>-0.23270000000000002</v>
      </c>
      <c r="N1570" s="264">
        <f t="shared" si="706"/>
        <v>16.819600000000001</v>
      </c>
      <c r="O1570" s="264">
        <f t="shared" si="707"/>
        <v>0.135745</v>
      </c>
      <c r="P1570" s="264">
        <f t="shared" si="708"/>
        <v>11.278499999999999</v>
      </c>
      <c r="Q1570" s="264">
        <f t="shared" si="709"/>
        <v>12.407</v>
      </c>
      <c r="R1570" s="264">
        <f t="shared" si="710"/>
        <v>13.129000000000001</v>
      </c>
      <c r="S1570" s="264">
        <f t="shared" si="711"/>
        <v>13.533000000000001</v>
      </c>
      <c r="T1570" s="264">
        <f t="shared" si="712"/>
        <v>14.184999999999999</v>
      </c>
      <c r="U1570" s="264">
        <f t="shared" si="713"/>
        <v>14.647</v>
      </c>
      <c r="V1570" s="264">
        <f t="shared" si="714"/>
        <v>15.3635</v>
      </c>
      <c r="W1570" s="264">
        <f t="shared" si="715"/>
        <v>16.82</v>
      </c>
      <c r="X1570" s="264">
        <f t="shared" si="716"/>
        <v>18.451000000000001</v>
      </c>
      <c r="Y1570" s="264">
        <f t="shared" si="717"/>
        <v>19.408000000000001</v>
      </c>
      <c r="Z1570" s="264">
        <f t="shared" si="718"/>
        <v>20.0915</v>
      </c>
      <c r="AA1570" s="264">
        <f t="shared" si="719"/>
        <v>21.161000000000001</v>
      </c>
      <c r="AB1570" s="264">
        <f t="shared" si="720"/>
        <v>21.893999999999998</v>
      </c>
      <c r="AC1570" s="264">
        <f t="shared" si="721"/>
        <v>23.3675</v>
      </c>
      <c r="AD1570" s="264">
        <f t="shared" si="722"/>
        <v>26.197499999999998</v>
      </c>
      <c r="AF1570" s="266">
        <v>1568</v>
      </c>
      <c r="AG1570" s="266">
        <v>-0.12470000000000001</v>
      </c>
      <c r="AH1570" s="266">
        <v>16.932700000000001</v>
      </c>
      <c r="AI1570" s="266">
        <v>0.12975</v>
      </c>
      <c r="AJ1570" s="266">
        <v>11.45</v>
      </c>
      <c r="AK1570" s="266">
        <v>12.590999999999999</v>
      </c>
      <c r="AL1570" s="266">
        <v>13.314</v>
      </c>
      <c r="AM1570" s="266">
        <v>13.717000000000001</v>
      </c>
      <c r="AN1570" s="266">
        <v>14.363</v>
      </c>
      <c r="AO1570" s="266">
        <v>14.819000000000001</v>
      </c>
      <c r="AP1570" s="266">
        <v>15.521000000000001</v>
      </c>
      <c r="AQ1570" s="266">
        <v>16.933</v>
      </c>
      <c r="AR1570" s="266">
        <v>18.489999999999998</v>
      </c>
      <c r="AS1570" s="266">
        <v>19.391999999999999</v>
      </c>
      <c r="AT1570" s="266">
        <v>20.030999999999999</v>
      </c>
      <c r="AU1570" s="266">
        <v>21.021999999999998</v>
      </c>
      <c r="AV1570" s="266">
        <v>21.695</v>
      </c>
      <c r="AW1570" s="266">
        <v>23.033000000000001</v>
      </c>
      <c r="AX1570" s="266">
        <v>25.547999999999998</v>
      </c>
      <c r="BA1570" s="372">
        <v>1568</v>
      </c>
      <c r="BB1570" s="372">
        <v>-0.3407</v>
      </c>
      <c r="BC1570" s="372">
        <v>16.706499999999998</v>
      </c>
      <c r="BD1570" s="372">
        <v>0.14174</v>
      </c>
      <c r="BE1570" s="372">
        <v>11.106999999999999</v>
      </c>
      <c r="BF1570" s="372">
        <v>12.223000000000001</v>
      </c>
      <c r="BG1570" s="372">
        <v>12.944000000000001</v>
      </c>
      <c r="BH1570" s="372">
        <v>13.349</v>
      </c>
      <c r="BI1570" s="372">
        <v>14.007</v>
      </c>
      <c r="BJ1570" s="372">
        <v>14.475</v>
      </c>
      <c r="BK1570" s="372">
        <v>15.206</v>
      </c>
      <c r="BL1570" s="372">
        <v>16.707000000000001</v>
      </c>
      <c r="BM1570" s="372">
        <v>18.411999999999999</v>
      </c>
      <c r="BN1570" s="372">
        <v>19.423999999999999</v>
      </c>
      <c r="BO1570" s="372">
        <v>20.152000000000001</v>
      </c>
      <c r="BP1570" s="372">
        <v>21.3</v>
      </c>
      <c r="BQ1570" s="372">
        <v>22.093</v>
      </c>
      <c r="BR1570" s="372">
        <v>23.702000000000002</v>
      </c>
      <c r="BS1570" s="372">
        <v>26.847000000000001</v>
      </c>
    </row>
    <row r="1571" spans="1:71" x14ac:dyDescent="0.2">
      <c r="A1571" s="265">
        <f t="shared" si="723"/>
        <v>16.825499999999998</v>
      </c>
      <c r="B1571" s="265">
        <f t="shared" si="724"/>
        <v>15.369</v>
      </c>
      <c r="C1571" s="265">
        <f t="shared" si="701"/>
        <v>18.457999999999998</v>
      </c>
      <c r="D1571" s="265">
        <f t="shared" si="725"/>
        <v>1569</v>
      </c>
      <c r="E1571" s="373">
        <f t="shared" si="726"/>
        <v>51.548254620123203</v>
      </c>
      <c r="F1571" s="373">
        <f t="shared" si="727"/>
        <v>4.2956878850102669</v>
      </c>
      <c r="G1571" s="373">
        <f t="shared" si="728"/>
        <v>60.548254620123203</v>
      </c>
      <c r="H1571" s="374">
        <f t="shared" si="729"/>
        <v>0.99951042560585568</v>
      </c>
      <c r="I1571" s="374">
        <f t="shared" si="702"/>
        <v>0.98966152178887068</v>
      </c>
      <c r="J1571" s="374">
        <f t="shared" si="703"/>
        <v>0.99005142832193882</v>
      </c>
      <c r="K1571" s="265" cm="1">
        <f t="array" ref="K1571">$G1571^gamma_drug4/($G1571^gamma_drug4+(AGE_50_drug4+9)^gamma_drug4)</f>
        <v>1</v>
      </c>
      <c r="L1571" s="264">
        <f t="shared" si="704"/>
        <v>1569</v>
      </c>
      <c r="M1571" s="264">
        <f t="shared" si="705"/>
        <v>-0.23280000000000001</v>
      </c>
      <c r="N1571" s="264">
        <f t="shared" si="706"/>
        <v>16.82535</v>
      </c>
      <c r="O1571" s="264">
        <f t="shared" si="707"/>
        <v>0.13577</v>
      </c>
      <c r="P1571" s="264">
        <f t="shared" si="708"/>
        <v>11.281499999999999</v>
      </c>
      <c r="Q1571" s="264">
        <f t="shared" si="709"/>
        <v>12.41</v>
      </c>
      <c r="R1571" s="264">
        <f t="shared" si="710"/>
        <v>13.132999999999999</v>
      </c>
      <c r="S1571" s="264">
        <f t="shared" si="711"/>
        <v>13.536999999999999</v>
      </c>
      <c r="T1571" s="264">
        <f t="shared" si="712"/>
        <v>14.189</v>
      </c>
      <c r="U1571" s="264">
        <f t="shared" si="713"/>
        <v>14.6515</v>
      </c>
      <c r="V1571" s="264">
        <f t="shared" si="714"/>
        <v>15.369</v>
      </c>
      <c r="W1571" s="264">
        <f t="shared" si="715"/>
        <v>16.825499999999998</v>
      </c>
      <c r="X1571" s="264">
        <f t="shared" si="716"/>
        <v>18.457999999999998</v>
      </c>
      <c r="Y1571" s="264">
        <f t="shared" si="717"/>
        <v>19.415500000000002</v>
      </c>
      <c r="Z1571" s="264">
        <f t="shared" si="718"/>
        <v>20.099</v>
      </c>
      <c r="AA1571" s="264">
        <f t="shared" si="719"/>
        <v>21.169</v>
      </c>
      <c r="AB1571" s="264">
        <f t="shared" si="720"/>
        <v>21.902999999999999</v>
      </c>
      <c r="AC1571" s="264">
        <f t="shared" si="721"/>
        <v>23.377000000000002</v>
      </c>
      <c r="AD1571" s="264">
        <f t="shared" si="722"/>
        <v>26.209499999999998</v>
      </c>
      <c r="AF1571" s="266">
        <v>1569</v>
      </c>
      <c r="AG1571" s="266">
        <v>-0.12479999999999999</v>
      </c>
      <c r="AH1571" s="266">
        <v>16.938199999999998</v>
      </c>
      <c r="AI1571" s="266">
        <v>0.12977</v>
      </c>
      <c r="AJ1571" s="266">
        <v>11.452999999999999</v>
      </c>
      <c r="AK1571" s="266">
        <v>12.593999999999999</v>
      </c>
      <c r="AL1571" s="266">
        <v>13.318</v>
      </c>
      <c r="AM1571" s="266">
        <v>13.721</v>
      </c>
      <c r="AN1571" s="266">
        <v>14.367000000000001</v>
      </c>
      <c r="AO1571" s="266">
        <v>14.823</v>
      </c>
      <c r="AP1571" s="266">
        <v>15.526</v>
      </c>
      <c r="AQ1571" s="266">
        <v>16.937999999999999</v>
      </c>
      <c r="AR1571" s="266">
        <v>18.497</v>
      </c>
      <c r="AS1571" s="266">
        <v>19.399000000000001</v>
      </c>
      <c r="AT1571" s="266">
        <v>20.038</v>
      </c>
      <c r="AU1571" s="266">
        <v>21.029</v>
      </c>
      <c r="AV1571" s="266">
        <v>21.702999999999999</v>
      </c>
      <c r="AW1571" s="266">
        <v>23.041</v>
      </c>
      <c r="AX1571" s="266">
        <v>25.559000000000001</v>
      </c>
      <c r="BA1571" s="372">
        <v>1569</v>
      </c>
      <c r="BB1571" s="372">
        <v>-0.34079999999999999</v>
      </c>
      <c r="BC1571" s="372">
        <v>16.712499999999999</v>
      </c>
      <c r="BD1571" s="372">
        <v>0.14177000000000001</v>
      </c>
      <c r="BE1571" s="372">
        <v>11.11</v>
      </c>
      <c r="BF1571" s="372">
        <v>12.226000000000001</v>
      </c>
      <c r="BG1571" s="372">
        <v>12.948</v>
      </c>
      <c r="BH1571" s="372">
        <v>13.353</v>
      </c>
      <c r="BI1571" s="372">
        <v>14.010999999999999</v>
      </c>
      <c r="BJ1571" s="372">
        <v>14.48</v>
      </c>
      <c r="BK1571" s="372">
        <v>15.212</v>
      </c>
      <c r="BL1571" s="372">
        <v>16.713000000000001</v>
      </c>
      <c r="BM1571" s="372">
        <v>18.419</v>
      </c>
      <c r="BN1571" s="372">
        <v>19.431999999999999</v>
      </c>
      <c r="BO1571" s="372">
        <v>20.16</v>
      </c>
      <c r="BP1571" s="372">
        <v>21.309000000000001</v>
      </c>
      <c r="BQ1571" s="372">
        <v>22.103000000000002</v>
      </c>
      <c r="BR1571" s="372">
        <v>23.713000000000001</v>
      </c>
      <c r="BS1571" s="372">
        <v>26.86</v>
      </c>
    </row>
    <row r="1572" spans="1:71" x14ac:dyDescent="0.2">
      <c r="A1572" s="265">
        <f t="shared" si="723"/>
        <v>16.831</v>
      </c>
      <c r="B1572" s="265">
        <f t="shared" si="724"/>
        <v>15.374000000000001</v>
      </c>
      <c r="C1572" s="265">
        <f t="shared" si="701"/>
        <v>18.464500000000001</v>
      </c>
      <c r="D1572" s="265">
        <f t="shared" si="725"/>
        <v>1570</v>
      </c>
      <c r="E1572" s="373">
        <f t="shared" si="726"/>
        <v>51.581108829568791</v>
      </c>
      <c r="F1572" s="373">
        <f t="shared" si="727"/>
        <v>4.2984257357973989</v>
      </c>
      <c r="G1572" s="373">
        <f t="shared" si="728"/>
        <v>60.581108829568791</v>
      </c>
      <c r="H1572" s="374">
        <f t="shared" si="729"/>
        <v>0.99951157893978404</v>
      </c>
      <c r="I1572" s="374">
        <f t="shared" si="702"/>
        <v>0.98967827019547516</v>
      </c>
      <c r="J1572" s="374">
        <f t="shared" si="703"/>
        <v>0.99006531068147741</v>
      </c>
      <c r="K1572" s="265" cm="1">
        <f t="array" ref="K1572">$G1572^gamma_drug4/($G1572^gamma_drug4+(AGE_50_drug4+9)^gamma_drug4)</f>
        <v>1</v>
      </c>
      <c r="L1572" s="264">
        <f t="shared" si="704"/>
        <v>1570</v>
      </c>
      <c r="M1572" s="264">
        <f t="shared" si="705"/>
        <v>-0.23285</v>
      </c>
      <c r="N1572" s="264">
        <f t="shared" si="706"/>
        <v>16.831</v>
      </c>
      <c r="O1572" s="264">
        <f t="shared" si="707"/>
        <v>0.13578999999999999</v>
      </c>
      <c r="P1572" s="264">
        <f t="shared" si="708"/>
        <v>11.2845</v>
      </c>
      <c r="Q1572" s="264">
        <f t="shared" si="709"/>
        <v>12.414000000000001</v>
      </c>
      <c r="R1572" s="264">
        <f t="shared" si="710"/>
        <v>13.137</v>
      </c>
      <c r="S1572" s="264">
        <f t="shared" si="711"/>
        <v>13.541499999999999</v>
      </c>
      <c r="T1572" s="264">
        <f t="shared" si="712"/>
        <v>14.193999999999999</v>
      </c>
      <c r="U1572" s="264">
        <f t="shared" si="713"/>
        <v>14.656499999999999</v>
      </c>
      <c r="V1572" s="264">
        <f t="shared" si="714"/>
        <v>15.374000000000001</v>
      </c>
      <c r="W1572" s="264">
        <f t="shared" si="715"/>
        <v>16.831</v>
      </c>
      <c r="X1572" s="264">
        <f t="shared" si="716"/>
        <v>18.464500000000001</v>
      </c>
      <c r="Y1572" s="264">
        <f t="shared" si="717"/>
        <v>19.422000000000001</v>
      </c>
      <c r="Z1572" s="264">
        <f t="shared" si="718"/>
        <v>20.1065</v>
      </c>
      <c r="AA1572" s="264">
        <f t="shared" si="719"/>
        <v>21.177</v>
      </c>
      <c r="AB1572" s="264">
        <f t="shared" si="720"/>
        <v>21.911000000000001</v>
      </c>
      <c r="AC1572" s="264">
        <f t="shared" si="721"/>
        <v>23.386000000000003</v>
      </c>
      <c r="AD1572" s="264">
        <f t="shared" si="722"/>
        <v>26.22</v>
      </c>
      <c r="AF1572" s="266">
        <v>1570</v>
      </c>
      <c r="AG1572" s="266">
        <v>-0.1249</v>
      </c>
      <c r="AH1572" s="266">
        <v>16.9436</v>
      </c>
      <c r="AI1572" s="266">
        <v>0.12978999999999999</v>
      </c>
      <c r="AJ1572" s="266">
        <v>11.456</v>
      </c>
      <c r="AK1572" s="266">
        <v>12.598000000000001</v>
      </c>
      <c r="AL1572" s="266">
        <v>13.321999999999999</v>
      </c>
      <c r="AM1572" s="266">
        <v>13.725</v>
      </c>
      <c r="AN1572" s="266">
        <v>14.372</v>
      </c>
      <c r="AO1572" s="266">
        <v>14.827999999999999</v>
      </c>
      <c r="AP1572" s="266">
        <v>15.531000000000001</v>
      </c>
      <c r="AQ1572" s="266">
        <v>16.943999999999999</v>
      </c>
      <c r="AR1572" s="266">
        <v>18.503</v>
      </c>
      <c r="AS1572" s="266">
        <v>19.405000000000001</v>
      </c>
      <c r="AT1572" s="266">
        <v>20.045000000000002</v>
      </c>
      <c r="AU1572" s="266">
        <v>21.036999999999999</v>
      </c>
      <c r="AV1572" s="266">
        <v>21.710999999999999</v>
      </c>
      <c r="AW1572" s="266">
        <v>23.05</v>
      </c>
      <c r="AX1572" s="266">
        <v>25.568999999999999</v>
      </c>
      <c r="BA1572" s="372">
        <v>1570</v>
      </c>
      <c r="BB1572" s="372">
        <v>-0.34079999999999999</v>
      </c>
      <c r="BC1572" s="372">
        <v>16.718399999999999</v>
      </c>
      <c r="BD1572" s="372">
        <v>0.14179</v>
      </c>
      <c r="BE1572" s="372">
        <v>11.113</v>
      </c>
      <c r="BF1572" s="372">
        <v>12.23</v>
      </c>
      <c r="BG1572" s="372">
        <v>12.952</v>
      </c>
      <c r="BH1572" s="372">
        <v>13.358000000000001</v>
      </c>
      <c r="BI1572" s="372">
        <v>14.016</v>
      </c>
      <c r="BJ1572" s="372">
        <v>14.484999999999999</v>
      </c>
      <c r="BK1572" s="372">
        <v>15.217000000000001</v>
      </c>
      <c r="BL1572" s="372">
        <v>16.718</v>
      </c>
      <c r="BM1572" s="372">
        <v>18.425999999999998</v>
      </c>
      <c r="BN1572" s="372">
        <v>19.439</v>
      </c>
      <c r="BO1572" s="372">
        <v>20.167999999999999</v>
      </c>
      <c r="BP1572" s="372">
        <v>21.317</v>
      </c>
      <c r="BQ1572" s="372">
        <v>22.111000000000001</v>
      </c>
      <c r="BR1572" s="372">
        <v>23.722000000000001</v>
      </c>
      <c r="BS1572" s="372">
        <v>26.870999999999999</v>
      </c>
    </row>
    <row r="1573" spans="1:71" x14ac:dyDescent="0.2">
      <c r="A1573" s="265">
        <f t="shared" si="723"/>
        <v>16.836500000000001</v>
      </c>
      <c r="B1573" s="265">
        <f t="shared" si="724"/>
        <v>15.379</v>
      </c>
      <c r="C1573" s="265">
        <f t="shared" si="701"/>
        <v>18.471</v>
      </c>
      <c r="D1573" s="265">
        <f t="shared" si="725"/>
        <v>1571</v>
      </c>
      <c r="E1573" s="373">
        <f t="shared" si="726"/>
        <v>51.613963039014372</v>
      </c>
      <c r="F1573" s="373">
        <f t="shared" si="727"/>
        <v>4.301163586584531</v>
      </c>
      <c r="G1573" s="373">
        <f t="shared" si="728"/>
        <v>60.613963039014372</v>
      </c>
      <c r="H1573" s="374">
        <f t="shared" si="729"/>
        <v>0.99951272893492882</v>
      </c>
      <c r="I1573" s="374">
        <f t="shared" si="702"/>
        <v>0.98969498269339462</v>
      </c>
      <c r="J1573" s="374">
        <f t="shared" si="703"/>
        <v>0.99007916635249349</v>
      </c>
      <c r="K1573" s="265" cm="1">
        <f t="array" ref="K1573">$G1573^gamma_drug4/($G1573^gamma_drug4+(AGE_50_drug4+9)^gamma_drug4)</f>
        <v>1</v>
      </c>
      <c r="L1573" s="264">
        <f t="shared" si="704"/>
        <v>1571</v>
      </c>
      <c r="M1573" s="264">
        <f t="shared" si="705"/>
        <v>-0.2329</v>
      </c>
      <c r="N1573" s="264">
        <f t="shared" si="706"/>
        <v>16.836750000000002</v>
      </c>
      <c r="O1573" s="264">
        <f t="shared" si="707"/>
        <v>0.13581500000000002</v>
      </c>
      <c r="P1573" s="264">
        <f t="shared" si="708"/>
        <v>11.2875</v>
      </c>
      <c r="Q1573" s="264">
        <f t="shared" si="709"/>
        <v>12.4175</v>
      </c>
      <c r="R1573" s="264">
        <f t="shared" si="710"/>
        <v>13.141</v>
      </c>
      <c r="S1573" s="264">
        <f t="shared" si="711"/>
        <v>13.545500000000001</v>
      </c>
      <c r="T1573" s="264">
        <f t="shared" si="712"/>
        <v>14.198499999999999</v>
      </c>
      <c r="U1573" s="264">
        <f t="shared" si="713"/>
        <v>14.661000000000001</v>
      </c>
      <c r="V1573" s="264">
        <f t="shared" si="714"/>
        <v>15.379</v>
      </c>
      <c r="W1573" s="264">
        <f t="shared" si="715"/>
        <v>16.836500000000001</v>
      </c>
      <c r="X1573" s="264">
        <f t="shared" si="716"/>
        <v>18.471</v>
      </c>
      <c r="Y1573" s="264">
        <f t="shared" si="717"/>
        <v>19.429000000000002</v>
      </c>
      <c r="Z1573" s="264">
        <f t="shared" si="718"/>
        <v>20.113999999999997</v>
      </c>
      <c r="AA1573" s="264">
        <f t="shared" si="719"/>
        <v>21.185000000000002</v>
      </c>
      <c r="AB1573" s="264">
        <f t="shared" si="720"/>
        <v>21.919499999999999</v>
      </c>
      <c r="AC1573" s="264">
        <f t="shared" si="721"/>
        <v>23.396000000000001</v>
      </c>
      <c r="AD1573" s="264">
        <f t="shared" si="722"/>
        <v>26.2315</v>
      </c>
      <c r="AF1573" s="266">
        <v>1571</v>
      </c>
      <c r="AG1573" s="266">
        <v>-0.125</v>
      </c>
      <c r="AH1573" s="266">
        <v>16.949100000000001</v>
      </c>
      <c r="AI1573" s="266">
        <v>0.12981000000000001</v>
      </c>
      <c r="AJ1573" s="266">
        <v>11.459</v>
      </c>
      <c r="AK1573" s="266">
        <v>12.601000000000001</v>
      </c>
      <c r="AL1573" s="266">
        <v>13.326000000000001</v>
      </c>
      <c r="AM1573" s="266">
        <v>13.728999999999999</v>
      </c>
      <c r="AN1573" s="266">
        <v>14.375999999999999</v>
      </c>
      <c r="AO1573" s="266">
        <v>14.832000000000001</v>
      </c>
      <c r="AP1573" s="266">
        <v>15.536</v>
      </c>
      <c r="AQ1573" s="266">
        <v>16.949000000000002</v>
      </c>
      <c r="AR1573" s="266">
        <v>18.509</v>
      </c>
      <c r="AS1573" s="266">
        <v>19.411999999999999</v>
      </c>
      <c r="AT1573" s="266">
        <v>20.052</v>
      </c>
      <c r="AU1573" s="266">
        <v>21.044</v>
      </c>
      <c r="AV1573" s="266">
        <v>21.718</v>
      </c>
      <c r="AW1573" s="266">
        <v>23.059000000000001</v>
      </c>
      <c r="AX1573" s="266">
        <v>25.579000000000001</v>
      </c>
      <c r="BA1573" s="372">
        <v>1571</v>
      </c>
      <c r="BB1573" s="372">
        <v>-0.34079999999999999</v>
      </c>
      <c r="BC1573" s="372">
        <v>16.724399999999999</v>
      </c>
      <c r="BD1573" s="372">
        <v>0.14182</v>
      </c>
      <c r="BE1573" s="372">
        <v>11.116</v>
      </c>
      <c r="BF1573" s="372">
        <v>12.234</v>
      </c>
      <c r="BG1573" s="372">
        <v>12.956</v>
      </c>
      <c r="BH1573" s="372">
        <v>13.362</v>
      </c>
      <c r="BI1573" s="372">
        <v>14.021000000000001</v>
      </c>
      <c r="BJ1573" s="372">
        <v>14.49</v>
      </c>
      <c r="BK1573" s="372">
        <v>15.222</v>
      </c>
      <c r="BL1573" s="372">
        <v>16.724</v>
      </c>
      <c r="BM1573" s="372">
        <v>18.433</v>
      </c>
      <c r="BN1573" s="372">
        <v>19.446000000000002</v>
      </c>
      <c r="BO1573" s="372">
        <v>20.175999999999998</v>
      </c>
      <c r="BP1573" s="372">
        <v>21.326000000000001</v>
      </c>
      <c r="BQ1573" s="372">
        <v>22.120999999999999</v>
      </c>
      <c r="BR1573" s="372">
        <v>23.733000000000001</v>
      </c>
      <c r="BS1573" s="372">
        <v>26.884</v>
      </c>
    </row>
    <row r="1574" spans="1:71" x14ac:dyDescent="0.2">
      <c r="A1574" s="265">
        <f t="shared" si="723"/>
        <v>16.842500000000001</v>
      </c>
      <c r="B1574" s="265">
        <f t="shared" si="724"/>
        <v>15.3835</v>
      </c>
      <c r="C1574" s="265">
        <f t="shared" si="701"/>
        <v>18.477</v>
      </c>
      <c r="D1574" s="265">
        <f t="shared" si="725"/>
        <v>1572</v>
      </c>
      <c r="E1574" s="373">
        <f t="shared" si="726"/>
        <v>51.646817248459961</v>
      </c>
      <c r="F1574" s="373">
        <f t="shared" si="727"/>
        <v>4.3039014373716631</v>
      </c>
      <c r="G1574" s="373">
        <f t="shared" si="728"/>
        <v>60.646817248459961</v>
      </c>
      <c r="H1574" s="374">
        <f t="shared" si="729"/>
        <v>0.99951387560275096</v>
      </c>
      <c r="I1574" s="374">
        <f t="shared" si="702"/>
        <v>0.9897116593781059</v>
      </c>
      <c r="J1574" s="374">
        <f t="shared" si="703"/>
        <v>0.99009299540017937</v>
      </c>
      <c r="K1574" s="265" cm="1">
        <f t="array" ref="K1574">$G1574^gamma_drug4/($G1574^gamma_drug4+(AGE_50_drug4+9)^gamma_drug4)</f>
        <v>1</v>
      </c>
      <c r="L1574" s="264">
        <f t="shared" si="704"/>
        <v>1572</v>
      </c>
      <c r="M1574" s="264">
        <f t="shared" si="705"/>
        <v>-0.23299999999999998</v>
      </c>
      <c r="N1574" s="264">
        <f t="shared" si="706"/>
        <v>16.842399999999998</v>
      </c>
      <c r="O1574" s="264">
        <f t="shared" si="707"/>
        <v>0.13584000000000002</v>
      </c>
      <c r="P1574" s="264">
        <f t="shared" si="708"/>
        <v>11.2905</v>
      </c>
      <c r="Q1574" s="264">
        <f t="shared" si="709"/>
        <v>12.4215</v>
      </c>
      <c r="R1574" s="264">
        <f t="shared" si="710"/>
        <v>13.145</v>
      </c>
      <c r="S1574" s="264">
        <f t="shared" si="711"/>
        <v>13.5495</v>
      </c>
      <c r="T1574" s="264">
        <f t="shared" si="712"/>
        <v>14.202500000000001</v>
      </c>
      <c r="U1574" s="264">
        <f t="shared" si="713"/>
        <v>14.6655</v>
      </c>
      <c r="V1574" s="264">
        <f t="shared" si="714"/>
        <v>15.3835</v>
      </c>
      <c r="W1574" s="264">
        <f t="shared" si="715"/>
        <v>16.842500000000001</v>
      </c>
      <c r="X1574" s="264">
        <f t="shared" si="716"/>
        <v>18.477</v>
      </c>
      <c r="Y1574" s="264">
        <f t="shared" si="717"/>
        <v>19.436500000000002</v>
      </c>
      <c r="Z1574" s="264">
        <f t="shared" si="718"/>
        <v>20.121500000000001</v>
      </c>
      <c r="AA1574" s="264">
        <f t="shared" si="719"/>
        <v>21.1935</v>
      </c>
      <c r="AB1574" s="264">
        <f t="shared" si="720"/>
        <v>21.927999999999997</v>
      </c>
      <c r="AC1574" s="264">
        <f t="shared" si="721"/>
        <v>23.405000000000001</v>
      </c>
      <c r="AD1574" s="264">
        <f t="shared" si="722"/>
        <v>26.242999999999999</v>
      </c>
      <c r="AF1574" s="266">
        <v>1572</v>
      </c>
      <c r="AG1574" s="266">
        <v>-0.12509999999999999</v>
      </c>
      <c r="AH1574" s="266">
        <v>16.954499999999999</v>
      </c>
      <c r="AI1574" s="266">
        <v>0.12983</v>
      </c>
      <c r="AJ1574" s="266">
        <v>11.462</v>
      </c>
      <c r="AK1574" s="266">
        <v>12.605</v>
      </c>
      <c r="AL1574" s="266">
        <v>13.33</v>
      </c>
      <c r="AM1574" s="266">
        <v>13.733000000000001</v>
      </c>
      <c r="AN1574" s="266">
        <v>14.38</v>
      </c>
      <c r="AO1574" s="266">
        <v>14.837</v>
      </c>
      <c r="AP1574" s="266">
        <v>15.54</v>
      </c>
      <c r="AQ1574" s="266">
        <v>16.954999999999998</v>
      </c>
      <c r="AR1574" s="266">
        <v>18.515000000000001</v>
      </c>
      <c r="AS1574" s="266">
        <v>19.419</v>
      </c>
      <c r="AT1574" s="266">
        <v>20.059000000000001</v>
      </c>
      <c r="AU1574" s="266">
        <v>21.052</v>
      </c>
      <c r="AV1574" s="266">
        <v>21.725999999999999</v>
      </c>
      <c r="AW1574" s="266">
        <v>23.067</v>
      </c>
      <c r="AX1574" s="266">
        <v>25.588999999999999</v>
      </c>
      <c r="BA1574" s="372">
        <v>1572</v>
      </c>
      <c r="BB1574" s="372">
        <v>-0.34089999999999998</v>
      </c>
      <c r="BC1574" s="372">
        <v>16.7303</v>
      </c>
      <c r="BD1574" s="372">
        <v>0.14185</v>
      </c>
      <c r="BE1574" s="372">
        <v>11.119</v>
      </c>
      <c r="BF1574" s="372">
        <v>12.238</v>
      </c>
      <c r="BG1574" s="372">
        <v>12.96</v>
      </c>
      <c r="BH1574" s="372">
        <v>13.366</v>
      </c>
      <c r="BI1574" s="372">
        <v>14.025</v>
      </c>
      <c r="BJ1574" s="372">
        <v>14.494</v>
      </c>
      <c r="BK1574" s="372">
        <v>15.227</v>
      </c>
      <c r="BL1574" s="372">
        <v>16.73</v>
      </c>
      <c r="BM1574" s="372">
        <v>18.439</v>
      </c>
      <c r="BN1574" s="372">
        <v>19.454000000000001</v>
      </c>
      <c r="BO1574" s="372">
        <v>20.184000000000001</v>
      </c>
      <c r="BP1574" s="372">
        <v>21.335000000000001</v>
      </c>
      <c r="BQ1574" s="372">
        <v>22.13</v>
      </c>
      <c r="BR1574" s="372">
        <v>23.742999999999999</v>
      </c>
      <c r="BS1574" s="372">
        <v>26.896999999999998</v>
      </c>
    </row>
    <row r="1575" spans="1:71" x14ac:dyDescent="0.2">
      <c r="A1575" s="265">
        <f t="shared" si="723"/>
        <v>16.847999999999999</v>
      </c>
      <c r="B1575" s="265">
        <f t="shared" si="724"/>
        <v>15.388500000000001</v>
      </c>
      <c r="C1575" s="265">
        <f t="shared" si="701"/>
        <v>18.483499999999999</v>
      </c>
      <c r="D1575" s="265">
        <f t="shared" si="725"/>
        <v>1573</v>
      </c>
      <c r="E1575" s="373">
        <f t="shared" si="726"/>
        <v>51.679671457905542</v>
      </c>
      <c r="F1575" s="373">
        <f t="shared" si="727"/>
        <v>4.3066392881587952</v>
      </c>
      <c r="G1575" s="373">
        <f t="shared" si="728"/>
        <v>60.679671457905542</v>
      </c>
      <c r="H1575" s="374">
        <f t="shared" si="729"/>
        <v>0.99951501895466621</v>
      </c>
      <c r="I1575" s="374">
        <f t="shared" si="702"/>
        <v>0.98972830034478376</v>
      </c>
      <c r="J1575" s="374">
        <f t="shared" si="703"/>
        <v>0.99010679788953426</v>
      </c>
      <c r="K1575" s="265" cm="1">
        <f t="array" ref="K1575">$G1575^gamma_drug4/($G1575^gamma_drug4+(AGE_50_drug4+9)^gamma_drug4)</f>
        <v>1</v>
      </c>
      <c r="L1575" s="264">
        <f t="shared" si="704"/>
        <v>1573</v>
      </c>
      <c r="M1575" s="264">
        <f t="shared" si="705"/>
        <v>-0.23304999999999998</v>
      </c>
      <c r="N1575" s="264">
        <f t="shared" si="706"/>
        <v>16.84815</v>
      </c>
      <c r="O1575" s="264">
        <f t="shared" si="707"/>
        <v>0.13585999999999998</v>
      </c>
      <c r="P1575" s="264">
        <f t="shared" si="708"/>
        <v>11.294499999999999</v>
      </c>
      <c r="Q1575" s="264">
        <f t="shared" si="709"/>
        <v>12.4245</v>
      </c>
      <c r="R1575" s="264">
        <f t="shared" si="710"/>
        <v>13.149000000000001</v>
      </c>
      <c r="S1575" s="264">
        <f t="shared" si="711"/>
        <v>13.5535</v>
      </c>
      <c r="T1575" s="264">
        <f t="shared" si="712"/>
        <v>14.2075</v>
      </c>
      <c r="U1575" s="264">
        <f t="shared" si="713"/>
        <v>14.67</v>
      </c>
      <c r="V1575" s="264">
        <f t="shared" si="714"/>
        <v>15.388500000000001</v>
      </c>
      <c r="W1575" s="264">
        <f t="shared" si="715"/>
        <v>16.847999999999999</v>
      </c>
      <c r="X1575" s="264">
        <f t="shared" si="716"/>
        <v>18.483499999999999</v>
      </c>
      <c r="Y1575" s="264">
        <f t="shared" si="717"/>
        <v>19.442999999999998</v>
      </c>
      <c r="Z1575" s="264">
        <f t="shared" si="718"/>
        <v>20.128999999999998</v>
      </c>
      <c r="AA1575" s="264">
        <f t="shared" si="719"/>
        <v>21.201000000000001</v>
      </c>
      <c r="AB1575" s="264">
        <f t="shared" si="720"/>
        <v>21.936500000000002</v>
      </c>
      <c r="AC1575" s="264">
        <f t="shared" si="721"/>
        <v>23.4145</v>
      </c>
      <c r="AD1575" s="264">
        <f t="shared" si="722"/>
        <v>26.253500000000003</v>
      </c>
      <c r="AF1575" s="266">
        <v>1573</v>
      </c>
      <c r="AG1575" s="266">
        <v>-0.12520000000000001</v>
      </c>
      <c r="AH1575" s="266">
        <v>16.96</v>
      </c>
      <c r="AI1575" s="266">
        <v>0.12984999999999999</v>
      </c>
      <c r="AJ1575" s="266">
        <v>11.465999999999999</v>
      </c>
      <c r="AK1575" s="266">
        <v>12.608000000000001</v>
      </c>
      <c r="AL1575" s="266">
        <v>13.334</v>
      </c>
      <c r="AM1575" s="266">
        <v>13.737</v>
      </c>
      <c r="AN1575" s="266">
        <v>14.385</v>
      </c>
      <c r="AO1575" s="266">
        <v>14.840999999999999</v>
      </c>
      <c r="AP1575" s="266">
        <v>15.545</v>
      </c>
      <c r="AQ1575" s="266">
        <v>16.96</v>
      </c>
      <c r="AR1575" s="266">
        <v>18.521000000000001</v>
      </c>
      <c r="AS1575" s="266">
        <v>19.425000000000001</v>
      </c>
      <c r="AT1575" s="266">
        <v>20.065999999999999</v>
      </c>
      <c r="AU1575" s="266">
        <v>21.059000000000001</v>
      </c>
      <c r="AV1575" s="266">
        <v>21.734000000000002</v>
      </c>
      <c r="AW1575" s="266">
        <v>23.076000000000001</v>
      </c>
      <c r="AX1575" s="266">
        <v>25.599</v>
      </c>
      <c r="BA1575" s="372">
        <v>1573</v>
      </c>
      <c r="BB1575" s="372">
        <v>-0.34089999999999998</v>
      </c>
      <c r="BC1575" s="372">
        <v>16.7363</v>
      </c>
      <c r="BD1575" s="372">
        <v>0.14187</v>
      </c>
      <c r="BE1575" s="372">
        <v>11.122999999999999</v>
      </c>
      <c r="BF1575" s="372">
        <v>12.241</v>
      </c>
      <c r="BG1575" s="372">
        <v>12.964</v>
      </c>
      <c r="BH1575" s="372">
        <v>13.37</v>
      </c>
      <c r="BI1575" s="372">
        <v>14.03</v>
      </c>
      <c r="BJ1575" s="372">
        <v>14.499000000000001</v>
      </c>
      <c r="BK1575" s="372">
        <v>15.231999999999999</v>
      </c>
      <c r="BL1575" s="372">
        <v>16.736000000000001</v>
      </c>
      <c r="BM1575" s="372">
        <v>18.446000000000002</v>
      </c>
      <c r="BN1575" s="372">
        <v>19.460999999999999</v>
      </c>
      <c r="BO1575" s="372">
        <v>20.192</v>
      </c>
      <c r="BP1575" s="372">
        <v>21.343</v>
      </c>
      <c r="BQ1575" s="372">
        <v>22.138999999999999</v>
      </c>
      <c r="BR1575" s="372">
        <v>23.753</v>
      </c>
      <c r="BS1575" s="372">
        <v>26.908000000000001</v>
      </c>
    </row>
    <row r="1576" spans="1:71" x14ac:dyDescent="0.2">
      <c r="A1576" s="265">
        <f t="shared" si="723"/>
        <v>16.8535</v>
      </c>
      <c r="B1576" s="265">
        <f t="shared" si="724"/>
        <v>15.3935</v>
      </c>
      <c r="C1576" s="265">
        <f t="shared" si="701"/>
        <v>18.490499999999997</v>
      </c>
      <c r="D1576" s="265">
        <f t="shared" si="725"/>
        <v>1574</v>
      </c>
      <c r="E1576" s="373">
        <f t="shared" si="726"/>
        <v>51.71252566735113</v>
      </c>
      <c r="F1576" s="373">
        <f t="shared" si="727"/>
        <v>4.3093771389459272</v>
      </c>
      <c r="G1576" s="373">
        <f t="shared" si="728"/>
        <v>60.71252566735113</v>
      </c>
      <c r="H1576" s="374">
        <f t="shared" si="729"/>
        <v>0.99951615900204471</v>
      </c>
      <c r="I1576" s="374">
        <f t="shared" si="702"/>
        <v>0.98974490568830231</v>
      </c>
      <c r="J1576" s="374">
        <f t="shared" si="703"/>
        <v>0.9901205738853659</v>
      </c>
      <c r="K1576" s="265" cm="1">
        <f t="array" ref="K1576">$G1576^gamma_drug4/($G1576^gamma_drug4+(AGE_50_drug4+9)^gamma_drug4)</f>
        <v>1</v>
      </c>
      <c r="L1576" s="264">
        <f t="shared" si="704"/>
        <v>1574</v>
      </c>
      <c r="M1576" s="264">
        <f t="shared" si="705"/>
        <v>-0.23315000000000002</v>
      </c>
      <c r="N1576" s="264">
        <f t="shared" si="706"/>
        <v>16.8538</v>
      </c>
      <c r="O1576" s="264">
        <f t="shared" si="707"/>
        <v>0.13588500000000001</v>
      </c>
      <c r="P1576" s="264">
        <f t="shared" si="708"/>
        <v>11.297499999999999</v>
      </c>
      <c r="Q1576" s="264">
        <f t="shared" si="709"/>
        <v>12.4285</v>
      </c>
      <c r="R1576" s="264">
        <f t="shared" si="710"/>
        <v>13.152999999999999</v>
      </c>
      <c r="S1576" s="264">
        <f t="shared" si="711"/>
        <v>13.558</v>
      </c>
      <c r="T1576" s="264">
        <f t="shared" si="712"/>
        <v>14.211500000000001</v>
      </c>
      <c r="U1576" s="264">
        <f t="shared" si="713"/>
        <v>14.675000000000001</v>
      </c>
      <c r="V1576" s="264">
        <f t="shared" si="714"/>
        <v>15.3935</v>
      </c>
      <c r="W1576" s="264">
        <f t="shared" si="715"/>
        <v>16.8535</v>
      </c>
      <c r="X1576" s="264">
        <f t="shared" si="716"/>
        <v>18.490499999999997</v>
      </c>
      <c r="Y1576" s="264">
        <f t="shared" si="717"/>
        <v>19.450499999999998</v>
      </c>
      <c r="Z1576" s="264">
        <f t="shared" si="718"/>
        <v>20.136499999999998</v>
      </c>
      <c r="AA1576" s="264">
        <f t="shared" si="719"/>
        <v>21.209499999999998</v>
      </c>
      <c r="AB1576" s="264">
        <f t="shared" si="720"/>
        <v>21.945</v>
      </c>
      <c r="AC1576" s="264">
        <f t="shared" si="721"/>
        <v>23.423999999999999</v>
      </c>
      <c r="AD1576" s="264">
        <f t="shared" si="722"/>
        <v>26.265000000000001</v>
      </c>
      <c r="AF1576" s="266">
        <v>1574</v>
      </c>
      <c r="AG1576" s="266">
        <v>-0.12529999999999999</v>
      </c>
      <c r="AH1576" s="266">
        <v>16.965399999999999</v>
      </c>
      <c r="AI1576" s="266">
        <v>0.12987000000000001</v>
      </c>
      <c r="AJ1576" s="266">
        <v>11.468999999999999</v>
      </c>
      <c r="AK1576" s="266">
        <v>12.612</v>
      </c>
      <c r="AL1576" s="266">
        <v>13.337999999999999</v>
      </c>
      <c r="AM1576" s="266">
        <v>13.741</v>
      </c>
      <c r="AN1576" s="266">
        <v>14.388999999999999</v>
      </c>
      <c r="AO1576" s="266">
        <v>14.846</v>
      </c>
      <c r="AP1576" s="266">
        <v>15.55</v>
      </c>
      <c r="AQ1576" s="266">
        <v>16.965</v>
      </c>
      <c r="AR1576" s="266">
        <v>18.527999999999999</v>
      </c>
      <c r="AS1576" s="266">
        <v>19.431999999999999</v>
      </c>
      <c r="AT1576" s="266">
        <v>20.073</v>
      </c>
      <c r="AU1576" s="266">
        <v>21.067</v>
      </c>
      <c r="AV1576" s="266">
        <v>21.742000000000001</v>
      </c>
      <c r="AW1576" s="266">
        <v>23.085000000000001</v>
      </c>
      <c r="AX1576" s="266">
        <v>25.609000000000002</v>
      </c>
      <c r="BA1576" s="372">
        <v>1574</v>
      </c>
      <c r="BB1576" s="372">
        <v>-0.34100000000000003</v>
      </c>
      <c r="BC1576" s="372">
        <v>16.7422</v>
      </c>
      <c r="BD1576" s="372">
        <v>0.1419</v>
      </c>
      <c r="BE1576" s="372">
        <v>11.125999999999999</v>
      </c>
      <c r="BF1576" s="372">
        <v>12.244999999999999</v>
      </c>
      <c r="BG1576" s="372">
        <v>12.968</v>
      </c>
      <c r="BH1576" s="372">
        <v>13.375</v>
      </c>
      <c r="BI1576" s="372">
        <v>14.034000000000001</v>
      </c>
      <c r="BJ1576" s="372">
        <v>14.504</v>
      </c>
      <c r="BK1576" s="372">
        <v>15.237</v>
      </c>
      <c r="BL1576" s="372">
        <v>16.742000000000001</v>
      </c>
      <c r="BM1576" s="372">
        <v>18.452999999999999</v>
      </c>
      <c r="BN1576" s="372">
        <v>19.469000000000001</v>
      </c>
      <c r="BO1576" s="372">
        <v>20.2</v>
      </c>
      <c r="BP1576" s="372">
        <v>21.352</v>
      </c>
      <c r="BQ1576" s="372">
        <v>22.148</v>
      </c>
      <c r="BR1576" s="372">
        <v>23.763000000000002</v>
      </c>
      <c r="BS1576" s="372">
        <v>26.920999999999999</v>
      </c>
    </row>
    <row r="1577" spans="1:71" x14ac:dyDescent="0.2">
      <c r="A1577" s="265">
        <f t="shared" si="723"/>
        <v>16.859500000000001</v>
      </c>
      <c r="B1577" s="265">
        <f t="shared" si="724"/>
        <v>15.3985</v>
      </c>
      <c r="C1577" s="265">
        <f t="shared" si="701"/>
        <v>18.497</v>
      </c>
      <c r="D1577" s="265">
        <f t="shared" si="725"/>
        <v>1575</v>
      </c>
      <c r="E1577" s="373">
        <f t="shared" si="726"/>
        <v>51.745379876796711</v>
      </c>
      <c r="F1577" s="373">
        <f t="shared" si="727"/>
        <v>4.3121149897330593</v>
      </c>
      <c r="G1577" s="373">
        <f t="shared" si="728"/>
        <v>60.745379876796711</v>
      </c>
      <c r="H1577" s="374">
        <f t="shared" si="729"/>
        <v>0.99951729575621173</v>
      </c>
      <c r="I1577" s="374">
        <f t="shared" si="702"/>
        <v>0.98976147550323579</v>
      </c>
      <c r="J1577" s="374">
        <f t="shared" si="703"/>
        <v>0.99013432345229047</v>
      </c>
      <c r="K1577" s="265" cm="1">
        <f t="array" ref="K1577">$G1577^gamma_drug4/($G1577^gamma_drug4+(AGE_50_drug4+9)^gamma_drug4)</f>
        <v>1</v>
      </c>
      <c r="L1577" s="264">
        <f t="shared" si="704"/>
        <v>1575</v>
      </c>
      <c r="M1577" s="264">
        <f t="shared" si="705"/>
        <v>-0.23320000000000002</v>
      </c>
      <c r="N1577" s="264">
        <f t="shared" si="706"/>
        <v>16.859500000000001</v>
      </c>
      <c r="O1577" s="264">
        <f t="shared" si="707"/>
        <v>0.13591</v>
      </c>
      <c r="P1577" s="264">
        <f t="shared" si="708"/>
        <v>11.3005</v>
      </c>
      <c r="Q1577" s="264">
        <f t="shared" si="709"/>
        <v>12.432</v>
      </c>
      <c r="R1577" s="264">
        <f t="shared" si="710"/>
        <v>13.156499999999999</v>
      </c>
      <c r="S1577" s="264">
        <f t="shared" si="711"/>
        <v>13.561999999999999</v>
      </c>
      <c r="T1577" s="264">
        <f t="shared" si="712"/>
        <v>14.216000000000001</v>
      </c>
      <c r="U1577" s="264">
        <f t="shared" si="713"/>
        <v>14.679500000000001</v>
      </c>
      <c r="V1577" s="264">
        <f t="shared" si="714"/>
        <v>15.3985</v>
      </c>
      <c r="W1577" s="264">
        <f t="shared" si="715"/>
        <v>16.859500000000001</v>
      </c>
      <c r="X1577" s="264">
        <f t="shared" si="716"/>
        <v>18.497</v>
      </c>
      <c r="Y1577" s="264">
        <f t="shared" si="717"/>
        <v>19.4575</v>
      </c>
      <c r="Z1577" s="264">
        <f t="shared" si="718"/>
        <v>20.143999999999998</v>
      </c>
      <c r="AA1577" s="264">
        <f t="shared" si="719"/>
        <v>21.218</v>
      </c>
      <c r="AB1577" s="264">
        <f t="shared" si="720"/>
        <v>21.953499999999998</v>
      </c>
      <c r="AC1577" s="264">
        <f t="shared" si="721"/>
        <v>23.433500000000002</v>
      </c>
      <c r="AD1577" s="264">
        <f t="shared" si="722"/>
        <v>26.276</v>
      </c>
      <c r="AF1577" s="266">
        <v>1575</v>
      </c>
      <c r="AG1577" s="266">
        <v>-0.12540000000000001</v>
      </c>
      <c r="AH1577" s="266">
        <v>16.9709</v>
      </c>
      <c r="AI1577" s="266">
        <v>0.12989000000000001</v>
      </c>
      <c r="AJ1577" s="266">
        <v>11.472</v>
      </c>
      <c r="AK1577" s="266">
        <v>12.615</v>
      </c>
      <c r="AL1577" s="266">
        <v>13.340999999999999</v>
      </c>
      <c r="AM1577" s="266">
        <v>13.744999999999999</v>
      </c>
      <c r="AN1577" s="266">
        <v>14.393000000000001</v>
      </c>
      <c r="AO1577" s="266">
        <v>14.85</v>
      </c>
      <c r="AP1577" s="266">
        <v>15.555</v>
      </c>
      <c r="AQ1577" s="266">
        <v>16.971</v>
      </c>
      <c r="AR1577" s="266">
        <v>18.533999999999999</v>
      </c>
      <c r="AS1577" s="266">
        <v>19.439</v>
      </c>
      <c r="AT1577" s="266">
        <v>20.079999999999998</v>
      </c>
      <c r="AU1577" s="266">
        <v>21.074999999999999</v>
      </c>
      <c r="AV1577" s="266">
        <v>21.75</v>
      </c>
      <c r="AW1577" s="266">
        <v>23.093</v>
      </c>
      <c r="AX1577" s="266">
        <v>25.619</v>
      </c>
      <c r="BA1577" s="372">
        <v>1575</v>
      </c>
      <c r="BB1577" s="372">
        <v>-0.34100000000000003</v>
      </c>
      <c r="BC1577" s="372">
        <v>16.748100000000001</v>
      </c>
      <c r="BD1577" s="372">
        <v>0.14193</v>
      </c>
      <c r="BE1577" s="372">
        <v>11.129</v>
      </c>
      <c r="BF1577" s="372">
        <v>12.249000000000001</v>
      </c>
      <c r="BG1577" s="372">
        <v>12.972</v>
      </c>
      <c r="BH1577" s="372">
        <v>13.379</v>
      </c>
      <c r="BI1577" s="372">
        <v>14.039</v>
      </c>
      <c r="BJ1577" s="372">
        <v>14.509</v>
      </c>
      <c r="BK1577" s="372">
        <v>15.242000000000001</v>
      </c>
      <c r="BL1577" s="372">
        <v>16.748000000000001</v>
      </c>
      <c r="BM1577" s="372">
        <v>18.46</v>
      </c>
      <c r="BN1577" s="372">
        <v>19.475999999999999</v>
      </c>
      <c r="BO1577" s="372">
        <v>20.207999999999998</v>
      </c>
      <c r="BP1577" s="372">
        <v>21.361000000000001</v>
      </c>
      <c r="BQ1577" s="372">
        <v>22.157</v>
      </c>
      <c r="BR1577" s="372">
        <v>23.774000000000001</v>
      </c>
      <c r="BS1577" s="372">
        <v>26.933</v>
      </c>
    </row>
    <row r="1578" spans="1:71" x14ac:dyDescent="0.2">
      <c r="A1578" s="265">
        <f t="shared" si="723"/>
        <v>16.865000000000002</v>
      </c>
      <c r="B1578" s="265">
        <f t="shared" si="724"/>
        <v>15.404</v>
      </c>
      <c r="C1578" s="265">
        <f t="shared" si="701"/>
        <v>18.503499999999999</v>
      </c>
      <c r="D1578" s="265">
        <f t="shared" si="725"/>
        <v>1576</v>
      </c>
      <c r="E1578" s="373">
        <f t="shared" si="726"/>
        <v>51.7782340862423</v>
      </c>
      <c r="F1578" s="373">
        <f t="shared" si="727"/>
        <v>4.3148528405201914</v>
      </c>
      <c r="G1578" s="373">
        <f t="shared" si="728"/>
        <v>60.7782340862423</v>
      </c>
      <c r="H1578" s="374">
        <f t="shared" si="729"/>
        <v>0.99951842922844769</v>
      </c>
      <c r="I1578" s="374">
        <f t="shared" si="702"/>
        <v>0.98977800988385967</v>
      </c>
      <c r="J1578" s="374">
        <f t="shared" si="703"/>
        <v>0.99014804665473333</v>
      </c>
      <c r="K1578" s="265" cm="1">
        <f t="array" ref="K1578">$G1578^gamma_drug4/($G1578^gamma_drug4+(AGE_50_drug4+9)^gamma_drug4)</f>
        <v>1</v>
      </c>
      <c r="L1578" s="264">
        <f t="shared" si="704"/>
        <v>1576</v>
      </c>
      <c r="M1578" s="264">
        <f t="shared" si="705"/>
        <v>-0.23330000000000001</v>
      </c>
      <c r="N1578" s="264">
        <f t="shared" si="706"/>
        <v>16.865200000000002</v>
      </c>
      <c r="O1578" s="264">
        <f t="shared" si="707"/>
        <v>0.13593</v>
      </c>
      <c r="P1578" s="264">
        <f t="shared" si="708"/>
        <v>11.3035</v>
      </c>
      <c r="Q1578" s="264">
        <f t="shared" si="709"/>
        <v>12.435500000000001</v>
      </c>
      <c r="R1578" s="264">
        <f t="shared" si="710"/>
        <v>13.160500000000001</v>
      </c>
      <c r="S1578" s="264">
        <f t="shared" si="711"/>
        <v>13.565999999999999</v>
      </c>
      <c r="T1578" s="264">
        <f t="shared" si="712"/>
        <v>14.219999999999999</v>
      </c>
      <c r="U1578" s="264">
        <f t="shared" si="713"/>
        <v>14.683999999999999</v>
      </c>
      <c r="V1578" s="264">
        <f t="shared" si="714"/>
        <v>15.404</v>
      </c>
      <c r="W1578" s="264">
        <f t="shared" si="715"/>
        <v>16.865000000000002</v>
      </c>
      <c r="X1578" s="264">
        <f t="shared" si="716"/>
        <v>18.503499999999999</v>
      </c>
      <c r="Y1578" s="264">
        <f t="shared" si="717"/>
        <v>19.464500000000001</v>
      </c>
      <c r="Z1578" s="264">
        <f t="shared" si="718"/>
        <v>20.151</v>
      </c>
      <c r="AA1578" s="264">
        <f t="shared" si="719"/>
        <v>21.2255</v>
      </c>
      <c r="AB1578" s="264">
        <f t="shared" si="720"/>
        <v>21.962</v>
      </c>
      <c r="AC1578" s="264">
        <f t="shared" si="721"/>
        <v>23.442999999999998</v>
      </c>
      <c r="AD1578" s="264">
        <f t="shared" si="722"/>
        <v>26.286999999999999</v>
      </c>
      <c r="AF1578" s="266">
        <v>1576</v>
      </c>
      <c r="AG1578" s="266">
        <v>-0.1255</v>
      </c>
      <c r="AH1578" s="266">
        <v>16.976299999999998</v>
      </c>
      <c r="AI1578" s="266">
        <v>0.12991</v>
      </c>
      <c r="AJ1578" s="266">
        <v>11.475</v>
      </c>
      <c r="AK1578" s="266">
        <v>12.619</v>
      </c>
      <c r="AL1578" s="266">
        <v>13.345000000000001</v>
      </c>
      <c r="AM1578" s="266">
        <v>13.749000000000001</v>
      </c>
      <c r="AN1578" s="266">
        <v>14.397</v>
      </c>
      <c r="AO1578" s="266">
        <v>14.853999999999999</v>
      </c>
      <c r="AP1578" s="266">
        <v>15.56</v>
      </c>
      <c r="AQ1578" s="266">
        <v>16.975999999999999</v>
      </c>
      <c r="AR1578" s="266">
        <v>18.54</v>
      </c>
      <c r="AS1578" s="266">
        <v>19.445</v>
      </c>
      <c r="AT1578" s="266">
        <v>20.087</v>
      </c>
      <c r="AU1578" s="266">
        <v>21.082000000000001</v>
      </c>
      <c r="AV1578" s="266">
        <v>21.757999999999999</v>
      </c>
      <c r="AW1578" s="266">
        <v>23.102</v>
      </c>
      <c r="AX1578" s="266">
        <v>25.629000000000001</v>
      </c>
      <c r="BA1578" s="372">
        <v>1576</v>
      </c>
      <c r="BB1578" s="372">
        <v>-0.34110000000000001</v>
      </c>
      <c r="BC1578" s="372">
        <v>16.754100000000001</v>
      </c>
      <c r="BD1578" s="372">
        <v>0.14194999999999999</v>
      </c>
      <c r="BE1578" s="372">
        <v>11.132</v>
      </c>
      <c r="BF1578" s="372">
        <v>12.252000000000001</v>
      </c>
      <c r="BG1578" s="372">
        <v>12.976000000000001</v>
      </c>
      <c r="BH1578" s="372">
        <v>13.382999999999999</v>
      </c>
      <c r="BI1578" s="372">
        <v>14.042999999999999</v>
      </c>
      <c r="BJ1578" s="372">
        <v>14.513999999999999</v>
      </c>
      <c r="BK1578" s="372">
        <v>15.247999999999999</v>
      </c>
      <c r="BL1578" s="372">
        <v>16.754000000000001</v>
      </c>
      <c r="BM1578" s="372">
        <v>18.466999999999999</v>
      </c>
      <c r="BN1578" s="372">
        <v>19.484000000000002</v>
      </c>
      <c r="BO1578" s="372">
        <v>20.215</v>
      </c>
      <c r="BP1578" s="372">
        <v>21.369</v>
      </c>
      <c r="BQ1578" s="372">
        <v>22.166</v>
      </c>
      <c r="BR1578" s="372">
        <v>23.783999999999999</v>
      </c>
      <c r="BS1578" s="372">
        <v>26.945</v>
      </c>
    </row>
    <row r="1579" spans="1:71" x14ac:dyDescent="0.2">
      <c r="A1579" s="265">
        <f t="shared" si="723"/>
        <v>16.871000000000002</v>
      </c>
      <c r="B1579" s="265">
        <f t="shared" si="724"/>
        <v>15.4085</v>
      </c>
      <c r="C1579" s="265">
        <f t="shared" si="701"/>
        <v>18.509999999999998</v>
      </c>
      <c r="D1579" s="265">
        <f t="shared" si="725"/>
        <v>1577</v>
      </c>
      <c r="E1579" s="373">
        <f t="shared" si="726"/>
        <v>51.811088295687888</v>
      </c>
      <c r="F1579" s="373">
        <f t="shared" si="727"/>
        <v>4.3175906913073234</v>
      </c>
      <c r="G1579" s="373">
        <f t="shared" si="728"/>
        <v>60.811088295687888</v>
      </c>
      <c r="H1579" s="374">
        <f t="shared" si="729"/>
        <v>0.99951955942998805</v>
      </c>
      <c r="I1579" s="374">
        <f t="shared" si="702"/>
        <v>0.98979450892415199</v>
      </c>
      <c r="J1579" s="374">
        <f t="shared" si="703"/>
        <v>0.99016174355693021</v>
      </c>
      <c r="K1579" s="265" cm="1">
        <f t="array" ref="K1579">$G1579^gamma_drug4/($G1579^gamma_drug4+(AGE_50_drug4+9)^gamma_drug4)</f>
        <v>1</v>
      </c>
      <c r="L1579" s="264">
        <f t="shared" si="704"/>
        <v>1577</v>
      </c>
      <c r="M1579" s="264">
        <f t="shared" si="705"/>
        <v>-0.23335</v>
      </c>
      <c r="N1579" s="264">
        <f t="shared" si="706"/>
        <v>16.870899999999999</v>
      </c>
      <c r="O1579" s="264">
        <f t="shared" si="707"/>
        <v>0.13595499999999999</v>
      </c>
      <c r="P1579" s="264">
        <f t="shared" si="708"/>
        <v>11.3065</v>
      </c>
      <c r="Q1579" s="264">
        <f t="shared" si="709"/>
        <v>12.439</v>
      </c>
      <c r="R1579" s="264">
        <f t="shared" si="710"/>
        <v>13.1645</v>
      </c>
      <c r="S1579" s="264">
        <f t="shared" si="711"/>
        <v>13.57</v>
      </c>
      <c r="T1579" s="264">
        <f t="shared" si="712"/>
        <v>14.225</v>
      </c>
      <c r="U1579" s="264">
        <f t="shared" si="713"/>
        <v>14.688500000000001</v>
      </c>
      <c r="V1579" s="264">
        <f t="shared" si="714"/>
        <v>15.4085</v>
      </c>
      <c r="W1579" s="264">
        <f t="shared" si="715"/>
        <v>16.871000000000002</v>
      </c>
      <c r="X1579" s="264">
        <f t="shared" si="716"/>
        <v>18.509999999999998</v>
      </c>
      <c r="Y1579" s="264">
        <f t="shared" si="717"/>
        <v>19.471499999999999</v>
      </c>
      <c r="Z1579" s="264">
        <f t="shared" si="718"/>
        <v>20.1585</v>
      </c>
      <c r="AA1579" s="264">
        <f t="shared" si="719"/>
        <v>21.234000000000002</v>
      </c>
      <c r="AB1579" s="264">
        <f t="shared" si="720"/>
        <v>21.970500000000001</v>
      </c>
      <c r="AC1579" s="264">
        <f t="shared" si="721"/>
        <v>23.452500000000001</v>
      </c>
      <c r="AD1579" s="264">
        <f t="shared" si="722"/>
        <v>26.298499999999997</v>
      </c>
      <c r="AF1579" s="266">
        <v>1577</v>
      </c>
      <c r="AG1579" s="266">
        <v>-0.12559999999999999</v>
      </c>
      <c r="AH1579" s="266">
        <v>16.9818</v>
      </c>
      <c r="AI1579" s="266">
        <v>0.12992999999999999</v>
      </c>
      <c r="AJ1579" s="266">
        <v>11.478</v>
      </c>
      <c r="AK1579" s="266">
        <v>12.622</v>
      </c>
      <c r="AL1579" s="266">
        <v>13.349</v>
      </c>
      <c r="AM1579" s="266">
        <v>13.753</v>
      </c>
      <c r="AN1579" s="266">
        <v>14.401999999999999</v>
      </c>
      <c r="AO1579" s="266">
        <v>14.859</v>
      </c>
      <c r="AP1579" s="266">
        <v>15.564</v>
      </c>
      <c r="AQ1579" s="266">
        <v>16.981999999999999</v>
      </c>
      <c r="AR1579" s="266">
        <v>18.545999999999999</v>
      </c>
      <c r="AS1579" s="266">
        <v>19.452000000000002</v>
      </c>
      <c r="AT1579" s="266">
        <v>20.094000000000001</v>
      </c>
      <c r="AU1579" s="266">
        <v>21.09</v>
      </c>
      <c r="AV1579" s="266">
        <v>21.765999999999998</v>
      </c>
      <c r="AW1579" s="266">
        <v>23.111000000000001</v>
      </c>
      <c r="AX1579" s="266">
        <v>25.638999999999999</v>
      </c>
      <c r="BA1579" s="372">
        <v>1577</v>
      </c>
      <c r="BB1579" s="372">
        <v>-0.34110000000000001</v>
      </c>
      <c r="BC1579" s="372">
        <v>16.760000000000002</v>
      </c>
      <c r="BD1579" s="372">
        <v>0.14198</v>
      </c>
      <c r="BE1579" s="372">
        <v>11.135</v>
      </c>
      <c r="BF1579" s="372">
        <v>12.256</v>
      </c>
      <c r="BG1579" s="372">
        <v>12.98</v>
      </c>
      <c r="BH1579" s="372">
        <v>13.387</v>
      </c>
      <c r="BI1579" s="372">
        <v>14.048</v>
      </c>
      <c r="BJ1579" s="372">
        <v>14.518000000000001</v>
      </c>
      <c r="BK1579" s="372">
        <v>15.253</v>
      </c>
      <c r="BL1579" s="372">
        <v>16.760000000000002</v>
      </c>
      <c r="BM1579" s="372">
        <v>18.474</v>
      </c>
      <c r="BN1579" s="372">
        <v>19.491</v>
      </c>
      <c r="BO1579" s="372">
        <v>20.222999999999999</v>
      </c>
      <c r="BP1579" s="372">
        <v>21.378</v>
      </c>
      <c r="BQ1579" s="372">
        <v>22.175000000000001</v>
      </c>
      <c r="BR1579" s="372">
        <v>23.794</v>
      </c>
      <c r="BS1579" s="372">
        <v>26.957999999999998</v>
      </c>
    </row>
    <row r="1580" spans="1:71" x14ac:dyDescent="0.2">
      <c r="A1580" s="265">
        <f t="shared" si="723"/>
        <v>16.8765</v>
      </c>
      <c r="B1580" s="265">
        <f t="shared" si="724"/>
        <v>15.413499999999999</v>
      </c>
      <c r="C1580" s="265">
        <f t="shared" si="701"/>
        <v>18.517000000000003</v>
      </c>
      <c r="D1580" s="265">
        <f t="shared" si="725"/>
        <v>1578</v>
      </c>
      <c r="E1580" s="373">
        <f t="shared" si="726"/>
        <v>51.843942505133469</v>
      </c>
      <c r="F1580" s="373">
        <f t="shared" si="727"/>
        <v>4.3203285420944555</v>
      </c>
      <c r="G1580" s="373">
        <f t="shared" si="728"/>
        <v>60.843942505133469</v>
      </c>
      <c r="H1580" s="374">
        <f t="shared" si="729"/>
        <v>0.99952068637202429</v>
      </c>
      <c r="I1580" s="374">
        <f t="shared" si="702"/>
        <v>0.98981097271779428</v>
      </c>
      <c r="J1580" s="374">
        <f t="shared" si="703"/>
        <v>0.9901754142229271</v>
      </c>
      <c r="K1580" s="265" cm="1">
        <f t="array" ref="K1580">$G1580^gamma_drug4/($G1580^gamma_drug4+(AGE_50_drug4+9)^gamma_drug4)</f>
        <v>1</v>
      </c>
      <c r="L1580" s="264">
        <f t="shared" si="704"/>
        <v>1578</v>
      </c>
      <c r="M1580" s="264">
        <f t="shared" si="705"/>
        <v>-0.23344999999999999</v>
      </c>
      <c r="N1580" s="264">
        <f t="shared" si="706"/>
        <v>16.876649999999998</v>
      </c>
      <c r="O1580" s="264">
        <f t="shared" si="707"/>
        <v>0.13598499999999999</v>
      </c>
      <c r="P1580" s="264">
        <f t="shared" si="708"/>
        <v>11.309999999999999</v>
      </c>
      <c r="Q1580" s="264">
        <f t="shared" si="709"/>
        <v>12.443</v>
      </c>
      <c r="R1580" s="264">
        <f t="shared" si="710"/>
        <v>13.1685</v>
      </c>
      <c r="S1580" s="264">
        <f t="shared" si="711"/>
        <v>13.574</v>
      </c>
      <c r="T1580" s="264">
        <f t="shared" si="712"/>
        <v>14.228999999999999</v>
      </c>
      <c r="U1580" s="264">
        <f t="shared" si="713"/>
        <v>14.693</v>
      </c>
      <c r="V1580" s="264">
        <f t="shared" si="714"/>
        <v>15.413499999999999</v>
      </c>
      <c r="W1580" s="264">
        <f t="shared" si="715"/>
        <v>16.8765</v>
      </c>
      <c r="X1580" s="264">
        <f t="shared" si="716"/>
        <v>18.517000000000003</v>
      </c>
      <c r="Y1580" s="264">
        <f t="shared" si="717"/>
        <v>19.478999999999999</v>
      </c>
      <c r="Z1580" s="264">
        <f t="shared" si="718"/>
        <v>20.166499999999999</v>
      </c>
      <c r="AA1580" s="264">
        <f t="shared" si="719"/>
        <v>21.2425</v>
      </c>
      <c r="AB1580" s="264">
        <f t="shared" si="720"/>
        <v>21.979500000000002</v>
      </c>
      <c r="AC1580" s="264">
        <f t="shared" si="721"/>
        <v>23.462</v>
      </c>
      <c r="AD1580" s="264">
        <f t="shared" si="722"/>
        <v>26.311</v>
      </c>
      <c r="AF1580" s="266">
        <v>1578</v>
      </c>
      <c r="AG1580" s="266">
        <v>-0.12570000000000001</v>
      </c>
      <c r="AH1580" s="266">
        <v>16.987300000000001</v>
      </c>
      <c r="AI1580" s="266">
        <v>0.12995999999999999</v>
      </c>
      <c r="AJ1580" s="266">
        <v>11.481</v>
      </c>
      <c r="AK1580" s="266">
        <v>12.625999999999999</v>
      </c>
      <c r="AL1580" s="266">
        <v>13.353</v>
      </c>
      <c r="AM1580" s="266">
        <v>13.757</v>
      </c>
      <c r="AN1580" s="266">
        <v>14.406000000000001</v>
      </c>
      <c r="AO1580" s="266">
        <v>14.863</v>
      </c>
      <c r="AP1580" s="266">
        <v>15.569000000000001</v>
      </c>
      <c r="AQ1580" s="266">
        <v>16.986999999999998</v>
      </c>
      <c r="AR1580" s="266">
        <v>18.553000000000001</v>
      </c>
      <c r="AS1580" s="266">
        <v>19.459</v>
      </c>
      <c r="AT1580" s="266">
        <v>20.100999999999999</v>
      </c>
      <c r="AU1580" s="266">
        <v>21.097999999999999</v>
      </c>
      <c r="AV1580" s="266">
        <v>21.774000000000001</v>
      </c>
      <c r="AW1580" s="266">
        <v>23.12</v>
      </c>
      <c r="AX1580" s="266">
        <v>25.651</v>
      </c>
      <c r="BA1580" s="372">
        <v>1578</v>
      </c>
      <c r="BB1580" s="372">
        <v>-0.3412</v>
      </c>
      <c r="BC1580" s="372">
        <v>16.765999999999998</v>
      </c>
      <c r="BD1580" s="372">
        <v>0.14201</v>
      </c>
      <c r="BE1580" s="372">
        <v>11.138999999999999</v>
      </c>
      <c r="BF1580" s="372">
        <v>12.26</v>
      </c>
      <c r="BG1580" s="372">
        <v>12.984</v>
      </c>
      <c r="BH1580" s="372">
        <v>13.391</v>
      </c>
      <c r="BI1580" s="372">
        <v>14.052</v>
      </c>
      <c r="BJ1580" s="372">
        <v>14.523</v>
      </c>
      <c r="BK1580" s="372">
        <v>15.257999999999999</v>
      </c>
      <c r="BL1580" s="372">
        <v>16.765999999999998</v>
      </c>
      <c r="BM1580" s="372">
        <v>18.481000000000002</v>
      </c>
      <c r="BN1580" s="372">
        <v>19.498999999999999</v>
      </c>
      <c r="BO1580" s="372">
        <v>20.231999999999999</v>
      </c>
      <c r="BP1580" s="372">
        <v>21.387</v>
      </c>
      <c r="BQ1580" s="372">
        <v>22.184999999999999</v>
      </c>
      <c r="BR1580" s="372">
        <v>23.803999999999998</v>
      </c>
      <c r="BS1580" s="372">
        <v>26.971</v>
      </c>
    </row>
    <row r="1581" spans="1:71" x14ac:dyDescent="0.2">
      <c r="A1581" s="265">
        <f t="shared" si="723"/>
        <v>16.8825</v>
      </c>
      <c r="B1581" s="265">
        <f t="shared" si="724"/>
        <v>15.4185</v>
      </c>
      <c r="C1581" s="265">
        <f t="shared" si="701"/>
        <v>18.523499999999999</v>
      </c>
      <c r="D1581" s="265">
        <f t="shared" si="725"/>
        <v>1579</v>
      </c>
      <c r="E1581" s="373">
        <f t="shared" si="726"/>
        <v>51.876796714579058</v>
      </c>
      <c r="F1581" s="373">
        <f t="shared" si="727"/>
        <v>4.3230663928815876</v>
      </c>
      <c r="G1581" s="373">
        <f t="shared" si="728"/>
        <v>60.876796714579058</v>
      </c>
      <c r="H1581" s="374">
        <f t="shared" si="729"/>
        <v>0.99952181006570306</v>
      </c>
      <c r="I1581" s="374">
        <f t="shared" si="702"/>
        <v>0.9898274013581726</v>
      </c>
      <c r="J1581" s="374">
        <f t="shared" si="703"/>
        <v>0.99018905871658169</v>
      </c>
      <c r="K1581" s="265" cm="1">
        <f t="array" ref="K1581">$G1581^gamma_drug4/($G1581^gamma_drug4+(AGE_50_drug4+9)^gamma_drug4)</f>
        <v>1</v>
      </c>
      <c r="L1581" s="264">
        <f t="shared" si="704"/>
        <v>1579</v>
      </c>
      <c r="M1581" s="264">
        <f t="shared" si="705"/>
        <v>-0.23349999999999999</v>
      </c>
      <c r="N1581" s="264">
        <f t="shared" si="706"/>
        <v>16.882300000000001</v>
      </c>
      <c r="O1581" s="264">
        <f t="shared" si="707"/>
        <v>0.13600499999999999</v>
      </c>
      <c r="P1581" s="264">
        <f t="shared" si="708"/>
        <v>11.312999999999999</v>
      </c>
      <c r="Q1581" s="264">
        <f t="shared" si="709"/>
        <v>12.446</v>
      </c>
      <c r="R1581" s="264">
        <f t="shared" si="710"/>
        <v>13.172000000000001</v>
      </c>
      <c r="S1581" s="264">
        <f t="shared" si="711"/>
        <v>13.5785</v>
      </c>
      <c r="T1581" s="264">
        <f t="shared" si="712"/>
        <v>14.233499999999999</v>
      </c>
      <c r="U1581" s="264">
        <f t="shared" si="713"/>
        <v>14.698</v>
      </c>
      <c r="V1581" s="264">
        <f t="shared" si="714"/>
        <v>15.4185</v>
      </c>
      <c r="W1581" s="264">
        <f t="shared" si="715"/>
        <v>16.8825</v>
      </c>
      <c r="X1581" s="264">
        <f t="shared" si="716"/>
        <v>18.523499999999999</v>
      </c>
      <c r="Y1581" s="264">
        <f t="shared" si="717"/>
        <v>19.486000000000001</v>
      </c>
      <c r="Z1581" s="264">
        <f t="shared" si="718"/>
        <v>20.173500000000001</v>
      </c>
      <c r="AA1581" s="264">
        <f t="shared" si="719"/>
        <v>21.25</v>
      </c>
      <c r="AB1581" s="264">
        <f t="shared" si="720"/>
        <v>21.988</v>
      </c>
      <c r="AC1581" s="264">
        <f t="shared" si="721"/>
        <v>23.471</v>
      </c>
      <c r="AD1581" s="264">
        <f t="shared" si="722"/>
        <v>26.3215</v>
      </c>
      <c r="AF1581" s="266">
        <v>1579</v>
      </c>
      <c r="AG1581" s="266">
        <v>-0.1258</v>
      </c>
      <c r="AH1581" s="266">
        <v>16.992699999999999</v>
      </c>
      <c r="AI1581" s="266">
        <v>0.12998000000000001</v>
      </c>
      <c r="AJ1581" s="266">
        <v>11.484</v>
      </c>
      <c r="AK1581" s="266">
        <v>12.629</v>
      </c>
      <c r="AL1581" s="266">
        <v>13.356</v>
      </c>
      <c r="AM1581" s="266">
        <v>13.760999999999999</v>
      </c>
      <c r="AN1581" s="266">
        <v>14.41</v>
      </c>
      <c r="AO1581" s="266">
        <v>14.868</v>
      </c>
      <c r="AP1581" s="266">
        <v>15.574</v>
      </c>
      <c r="AQ1581" s="266">
        <v>16.992999999999999</v>
      </c>
      <c r="AR1581" s="266">
        <v>18.559000000000001</v>
      </c>
      <c r="AS1581" s="266">
        <v>19.466000000000001</v>
      </c>
      <c r="AT1581" s="266">
        <v>20.108000000000001</v>
      </c>
      <c r="AU1581" s="266">
        <v>21.105</v>
      </c>
      <c r="AV1581" s="266">
        <v>21.782</v>
      </c>
      <c r="AW1581" s="266">
        <v>23.128</v>
      </c>
      <c r="AX1581" s="266">
        <v>25.661000000000001</v>
      </c>
      <c r="BA1581" s="372">
        <v>1579</v>
      </c>
      <c r="BB1581" s="372">
        <v>-0.3412</v>
      </c>
      <c r="BC1581" s="372">
        <v>16.771899999999999</v>
      </c>
      <c r="BD1581" s="372">
        <v>0.14202999999999999</v>
      </c>
      <c r="BE1581" s="372">
        <v>11.141999999999999</v>
      </c>
      <c r="BF1581" s="372">
        <v>12.263</v>
      </c>
      <c r="BG1581" s="372">
        <v>12.988</v>
      </c>
      <c r="BH1581" s="372">
        <v>13.396000000000001</v>
      </c>
      <c r="BI1581" s="372">
        <v>14.057</v>
      </c>
      <c r="BJ1581" s="372">
        <v>14.528</v>
      </c>
      <c r="BK1581" s="372">
        <v>15.263</v>
      </c>
      <c r="BL1581" s="372">
        <v>16.771999999999998</v>
      </c>
      <c r="BM1581" s="372">
        <v>18.488</v>
      </c>
      <c r="BN1581" s="372">
        <v>19.506</v>
      </c>
      <c r="BO1581" s="372">
        <v>20.239000000000001</v>
      </c>
      <c r="BP1581" s="372">
        <v>21.395</v>
      </c>
      <c r="BQ1581" s="372">
        <v>22.193999999999999</v>
      </c>
      <c r="BR1581" s="372">
        <v>23.814</v>
      </c>
      <c r="BS1581" s="372">
        <v>26.981999999999999</v>
      </c>
    </row>
    <row r="1582" spans="1:71" x14ac:dyDescent="0.2">
      <c r="A1582" s="265">
        <f t="shared" si="723"/>
        <v>16.887999999999998</v>
      </c>
      <c r="B1582" s="265">
        <f t="shared" si="724"/>
        <v>15.423500000000001</v>
      </c>
      <c r="C1582" s="265">
        <f t="shared" si="701"/>
        <v>18.53</v>
      </c>
      <c r="D1582" s="265">
        <f t="shared" si="725"/>
        <v>1580</v>
      </c>
      <c r="E1582" s="373">
        <f t="shared" si="726"/>
        <v>51.909650924024639</v>
      </c>
      <c r="F1582" s="373">
        <f t="shared" si="727"/>
        <v>4.3258042436687196</v>
      </c>
      <c r="G1582" s="373">
        <f t="shared" si="728"/>
        <v>60.909650924024639</v>
      </c>
      <c r="H1582" s="374">
        <f t="shared" si="729"/>
        <v>0.99952293052212726</v>
      </c>
      <c r="I1582" s="374">
        <f t="shared" si="702"/>
        <v>0.98984379493837882</v>
      </c>
      <c r="J1582" s="374">
        <f t="shared" si="703"/>
        <v>0.99020267710156329</v>
      </c>
      <c r="K1582" s="265" cm="1">
        <f t="array" ref="K1582">$G1582^gamma_drug4/($G1582^gamma_drug4+(AGE_50_drug4+9)^gamma_drug4)</f>
        <v>1</v>
      </c>
      <c r="L1582" s="264">
        <f t="shared" si="704"/>
        <v>1580</v>
      </c>
      <c r="M1582" s="264">
        <f t="shared" si="705"/>
        <v>-0.23355000000000001</v>
      </c>
      <c r="N1582" s="264">
        <f t="shared" si="706"/>
        <v>16.887999999999998</v>
      </c>
      <c r="O1582" s="264">
        <f t="shared" si="707"/>
        <v>0.13602999999999998</v>
      </c>
      <c r="P1582" s="264">
        <f t="shared" si="708"/>
        <v>11.315999999999999</v>
      </c>
      <c r="Q1582" s="264">
        <f t="shared" si="709"/>
        <v>12.45</v>
      </c>
      <c r="R1582" s="264">
        <f t="shared" si="710"/>
        <v>13.176</v>
      </c>
      <c r="S1582" s="264">
        <f t="shared" si="711"/>
        <v>13.5825</v>
      </c>
      <c r="T1582" s="264">
        <f t="shared" si="712"/>
        <v>14.237500000000001</v>
      </c>
      <c r="U1582" s="264">
        <f t="shared" si="713"/>
        <v>14.702500000000001</v>
      </c>
      <c r="V1582" s="264">
        <f t="shared" si="714"/>
        <v>15.423500000000001</v>
      </c>
      <c r="W1582" s="264">
        <f t="shared" si="715"/>
        <v>16.887999999999998</v>
      </c>
      <c r="X1582" s="264">
        <f t="shared" si="716"/>
        <v>18.53</v>
      </c>
      <c r="Y1582" s="264">
        <f t="shared" si="717"/>
        <v>19.493000000000002</v>
      </c>
      <c r="Z1582" s="264">
        <f t="shared" si="718"/>
        <v>20.180999999999997</v>
      </c>
      <c r="AA1582" s="264">
        <f t="shared" si="719"/>
        <v>21.258499999999998</v>
      </c>
      <c r="AB1582" s="264">
        <f t="shared" si="720"/>
        <v>21.996499999999997</v>
      </c>
      <c r="AC1582" s="264">
        <f t="shared" si="721"/>
        <v>23.480499999999999</v>
      </c>
      <c r="AD1582" s="264">
        <f t="shared" si="722"/>
        <v>26.332999999999998</v>
      </c>
      <c r="AF1582" s="266">
        <v>1580</v>
      </c>
      <c r="AG1582" s="266">
        <v>-0.12590000000000001</v>
      </c>
      <c r="AH1582" s="266">
        <v>16.998200000000001</v>
      </c>
      <c r="AI1582" s="266">
        <v>0.13</v>
      </c>
      <c r="AJ1582" s="266">
        <v>11.487</v>
      </c>
      <c r="AK1582" s="266">
        <v>12.632999999999999</v>
      </c>
      <c r="AL1582" s="266">
        <v>13.36</v>
      </c>
      <c r="AM1582" s="266">
        <v>13.765000000000001</v>
      </c>
      <c r="AN1582" s="266">
        <v>14.414</v>
      </c>
      <c r="AO1582" s="266">
        <v>14.872</v>
      </c>
      <c r="AP1582" s="266">
        <v>15.579000000000001</v>
      </c>
      <c r="AQ1582" s="266">
        <v>16.998000000000001</v>
      </c>
      <c r="AR1582" s="266">
        <v>18.565000000000001</v>
      </c>
      <c r="AS1582" s="266">
        <v>19.472000000000001</v>
      </c>
      <c r="AT1582" s="266">
        <v>20.114999999999998</v>
      </c>
      <c r="AU1582" s="266">
        <v>21.113</v>
      </c>
      <c r="AV1582" s="266">
        <v>21.79</v>
      </c>
      <c r="AW1582" s="266">
        <v>23.137</v>
      </c>
      <c r="AX1582" s="266">
        <v>25.670999999999999</v>
      </c>
      <c r="BA1582" s="372">
        <v>1580</v>
      </c>
      <c r="BB1582" s="372">
        <v>-0.3412</v>
      </c>
      <c r="BC1582" s="372">
        <v>16.777799999999999</v>
      </c>
      <c r="BD1582" s="372">
        <v>0.14205999999999999</v>
      </c>
      <c r="BE1582" s="372">
        <v>11.145</v>
      </c>
      <c r="BF1582" s="372">
        <v>12.266999999999999</v>
      </c>
      <c r="BG1582" s="372">
        <v>12.992000000000001</v>
      </c>
      <c r="BH1582" s="372">
        <v>13.4</v>
      </c>
      <c r="BI1582" s="372">
        <v>14.061</v>
      </c>
      <c r="BJ1582" s="372">
        <v>14.532999999999999</v>
      </c>
      <c r="BK1582" s="372">
        <v>15.268000000000001</v>
      </c>
      <c r="BL1582" s="372">
        <v>16.777999999999999</v>
      </c>
      <c r="BM1582" s="372">
        <v>18.495000000000001</v>
      </c>
      <c r="BN1582" s="372">
        <v>19.513999999999999</v>
      </c>
      <c r="BO1582" s="372">
        <v>20.247</v>
      </c>
      <c r="BP1582" s="372">
        <v>21.404</v>
      </c>
      <c r="BQ1582" s="372">
        <v>22.202999999999999</v>
      </c>
      <c r="BR1582" s="372">
        <v>23.824000000000002</v>
      </c>
      <c r="BS1582" s="372">
        <v>26.995000000000001</v>
      </c>
    </row>
    <row r="1583" spans="1:71" x14ac:dyDescent="0.2">
      <c r="A1583" s="265">
        <f t="shared" si="723"/>
        <v>16.893999999999998</v>
      </c>
      <c r="B1583" s="265">
        <f t="shared" si="724"/>
        <v>15.428000000000001</v>
      </c>
      <c r="C1583" s="265">
        <f t="shared" si="701"/>
        <v>18.5365</v>
      </c>
      <c r="D1583" s="265">
        <f t="shared" si="725"/>
        <v>1581</v>
      </c>
      <c r="E1583" s="373">
        <f t="shared" si="726"/>
        <v>51.942505133470227</v>
      </c>
      <c r="F1583" s="373">
        <f t="shared" si="727"/>
        <v>4.3285420944558526</v>
      </c>
      <c r="G1583" s="373">
        <f t="shared" si="728"/>
        <v>60.942505133470227</v>
      </c>
      <c r="H1583" s="374">
        <f t="shared" si="729"/>
        <v>0.99952404775235604</v>
      </c>
      <c r="I1583" s="374">
        <f t="shared" si="702"/>
        <v>0.98986015355121137</v>
      </c>
      <c r="J1583" s="374">
        <f t="shared" si="703"/>
        <v>0.99021626944135399</v>
      </c>
      <c r="K1583" s="265" cm="1">
        <f t="array" ref="K1583">$G1583^gamma_drug4/($G1583^gamma_drug4+(AGE_50_drug4+9)^gamma_drug4)</f>
        <v>1</v>
      </c>
      <c r="L1583" s="264">
        <f t="shared" si="704"/>
        <v>1581</v>
      </c>
      <c r="M1583" s="264">
        <f t="shared" si="705"/>
        <v>-0.23365</v>
      </c>
      <c r="N1583" s="264">
        <f t="shared" si="706"/>
        <v>16.893699999999999</v>
      </c>
      <c r="O1583" s="264">
        <f t="shared" si="707"/>
        <v>0.13605499999999998</v>
      </c>
      <c r="P1583" s="264">
        <f t="shared" si="708"/>
        <v>11.318999999999999</v>
      </c>
      <c r="Q1583" s="264">
        <f t="shared" si="709"/>
        <v>12.4535</v>
      </c>
      <c r="R1583" s="264">
        <f t="shared" si="710"/>
        <v>13.18</v>
      </c>
      <c r="S1583" s="264">
        <f t="shared" si="711"/>
        <v>13.586500000000001</v>
      </c>
      <c r="T1583" s="264">
        <f t="shared" si="712"/>
        <v>14.2425</v>
      </c>
      <c r="U1583" s="264">
        <f t="shared" si="713"/>
        <v>14.707000000000001</v>
      </c>
      <c r="V1583" s="264">
        <f t="shared" si="714"/>
        <v>15.428000000000001</v>
      </c>
      <c r="W1583" s="264">
        <f t="shared" si="715"/>
        <v>16.893999999999998</v>
      </c>
      <c r="X1583" s="264">
        <f t="shared" si="716"/>
        <v>18.5365</v>
      </c>
      <c r="Y1583" s="264">
        <f t="shared" si="717"/>
        <v>19.5</v>
      </c>
      <c r="Z1583" s="264">
        <f t="shared" si="718"/>
        <v>20.188499999999998</v>
      </c>
      <c r="AA1583" s="264">
        <f t="shared" si="719"/>
        <v>21.266500000000001</v>
      </c>
      <c r="AB1583" s="264">
        <f t="shared" si="720"/>
        <v>22.004999999999999</v>
      </c>
      <c r="AC1583" s="264">
        <f t="shared" si="721"/>
        <v>23.490500000000001</v>
      </c>
      <c r="AD1583" s="264">
        <f t="shared" si="722"/>
        <v>26.344000000000001</v>
      </c>
      <c r="AF1583" s="266">
        <v>1581</v>
      </c>
      <c r="AG1583" s="266">
        <v>-0.126</v>
      </c>
      <c r="AH1583" s="266">
        <v>17.003599999999999</v>
      </c>
      <c r="AI1583" s="266">
        <v>0.13002</v>
      </c>
      <c r="AJ1583" s="266">
        <v>11.49</v>
      </c>
      <c r="AK1583" s="266">
        <v>12.635999999999999</v>
      </c>
      <c r="AL1583" s="266">
        <v>13.364000000000001</v>
      </c>
      <c r="AM1583" s="266">
        <v>13.769</v>
      </c>
      <c r="AN1583" s="266">
        <v>14.419</v>
      </c>
      <c r="AO1583" s="266">
        <v>14.877000000000001</v>
      </c>
      <c r="AP1583" s="266">
        <v>15.583</v>
      </c>
      <c r="AQ1583" s="266">
        <v>17.004000000000001</v>
      </c>
      <c r="AR1583" s="266">
        <v>18.571000000000002</v>
      </c>
      <c r="AS1583" s="266">
        <v>19.478999999999999</v>
      </c>
      <c r="AT1583" s="266">
        <v>20.122</v>
      </c>
      <c r="AU1583" s="266">
        <v>21.12</v>
      </c>
      <c r="AV1583" s="266">
        <v>21.797999999999998</v>
      </c>
      <c r="AW1583" s="266">
        <v>23.146000000000001</v>
      </c>
      <c r="AX1583" s="266">
        <v>25.681000000000001</v>
      </c>
      <c r="BA1583" s="372">
        <v>1581</v>
      </c>
      <c r="BB1583" s="372">
        <v>-0.34129999999999999</v>
      </c>
      <c r="BC1583" s="372">
        <v>16.783799999999999</v>
      </c>
      <c r="BD1583" s="372">
        <v>0.14208999999999999</v>
      </c>
      <c r="BE1583" s="372">
        <v>11.148</v>
      </c>
      <c r="BF1583" s="372">
        <v>12.271000000000001</v>
      </c>
      <c r="BG1583" s="372">
        <v>12.996</v>
      </c>
      <c r="BH1583" s="372">
        <v>13.404</v>
      </c>
      <c r="BI1583" s="372">
        <v>14.066000000000001</v>
      </c>
      <c r="BJ1583" s="372">
        <v>14.537000000000001</v>
      </c>
      <c r="BK1583" s="372">
        <v>15.273</v>
      </c>
      <c r="BL1583" s="372">
        <v>16.783999999999999</v>
      </c>
      <c r="BM1583" s="372">
        <v>18.501999999999999</v>
      </c>
      <c r="BN1583" s="372">
        <v>19.521000000000001</v>
      </c>
      <c r="BO1583" s="372">
        <v>20.254999999999999</v>
      </c>
      <c r="BP1583" s="372">
        <v>21.413</v>
      </c>
      <c r="BQ1583" s="372">
        <v>22.212</v>
      </c>
      <c r="BR1583" s="372">
        <v>23.835000000000001</v>
      </c>
      <c r="BS1583" s="372">
        <v>27.007000000000001</v>
      </c>
    </row>
    <row r="1584" spans="1:71" x14ac:dyDescent="0.2">
      <c r="A1584" s="265">
        <f t="shared" si="723"/>
        <v>16.8995</v>
      </c>
      <c r="B1584" s="265">
        <f t="shared" si="724"/>
        <v>15.433499999999999</v>
      </c>
      <c r="C1584" s="265">
        <f t="shared" si="701"/>
        <v>18.5425</v>
      </c>
      <c r="D1584" s="265">
        <f t="shared" si="725"/>
        <v>1582</v>
      </c>
      <c r="E1584" s="373">
        <f t="shared" si="726"/>
        <v>51.975359342915809</v>
      </c>
      <c r="F1584" s="373">
        <f t="shared" si="727"/>
        <v>4.3312799452429847</v>
      </c>
      <c r="G1584" s="373">
        <f t="shared" si="728"/>
        <v>60.975359342915809</v>
      </c>
      <c r="H1584" s="374">
        <f t="shared" si="729"/>
        <v>0.99952516176740447</v>
      </c>
      <c r="I1584" s="374">
        <f t="shared" si="702"/>
        <v>0.9898764772891766</v>
      </c>
      <c r="J1584" s="374">
        <f t="shared" si="703"/>
        <v>0.99022983579924917</v>
      </c>
      <c r="K1584" s="265" cm="1">
        <f t="array" ref="K1584">$G1584^gamma_drug4/($G1584^gamma_drug4+(AGE_50_drug4+9)^gamma_drug4)</f>
        <v>1</v>
      </c>
      <c r="L1584" s="264">
        <f t="shared" si="704"/>
        <v>1582</v>
      </c>
      <c r="M1584" s="264">
        <f t="shared" si="705"/>
        <v>-0.23375000000000001</v>
      </c>
      <c r="N1584" s="264">
        <f t="shared" si="706"/>
        <v>16.8994</v>
      </c>
      <c r="O1584" s="264">
        <f t="shared" si="707"/>
        <v>0.136075</v>
      </c>
      <c r="P1584" s="264">
        <f t="shared" si="708"/>
        <v>11.321999999999999</v>
      </c>
      <c r="Q1584" s="264">
        <f t="shared" si="709"/>
        <v>12.4575</v>
      </c>
      <c r="R1584" s="264">
        <f t="shared" si="710"/>
        <v>13.184000000000001</v>
      </c>
      <c r="S1584" s="264">
        <f t="shared" si="711"/>
        <v>13.590499999999999</v>
      </c>
      <c r="T1584" s="264">
        <f t="shared" si="712"/>
        <v>14.246500000000001</v>
      </c>
      <c r="U1584" s="264">
        <f t="shared" si="713"/>
        <v>14.711500000000001</v>
      </c>
      <c r="V1584" s="264">
        <f t="shared" si="714"/>
        <v>15.433499999999999</v>
      </c>
      <c r="W1584" s="264">
        <f t="shared" si="715"/>
        <v>16.8995</v>
      </c>
      <c r="X1584" s="264">
        <f t="shared" si="716"/>
        <v>18.5425</v>
      </c>
      <c r="Y1584" s="264">
        <f t="shared" si="717"/>
        <v>19.5075</v>
      </c>
      <c r="Z1584" s="264">
        <f t="shared" si="718"/>
        <v>20.196000000000002</v>
      </c>
      <c r="AA1584" s="264">
        <f t="shared" si="719"/>
        <v>21.2745</v>
      </c>
      <c r="AB1584" s="264">
        <f t="shared" si="720"/>
        <v>22.013500000000001</v>
      </c>
      <c r="AC1584" s="264">
        <f t="shared" si="721"/>
        <v>23.499500000000001</v>
      </c>
      <c r="AD1584" s="264">
        <f t="shared" si="722"/>
        <v>26.354999999999997</v>
      </c>
      <c r="AF1584" s="266">
        <v>1582</v>
      </c>
      <c r="AG1584" s="266">
        <v>-0.12620000000000001</v>
      </c>
      <c r="AH1584" s="266">
        <v>17.0091</v>
      </c>
      <c r="AI1584" s="266">
        <v>0.13003999999999999</v>
      </c>
      <c r="AJ1584" s="266">
        <v>11.493</v>
      </c>
      <c r="AK1584" s="266">
        <v>12.64</v>
      </c>
      <c r="AL1584" s="266">
        <v>13.368</v>
      </c>
      <c r="AM1584" s="266">
        <v>13.773</v>
      </c>
      <c r="AN1584" s="266">
        <v>14.423</v>
      </c>
      <c r="AO1584" s="266">
        <v>14.881</v>
      </c>
      <c r="AP1584" s="266">
        <v>15.587999999999999</v>
      </c>
      <c r="AQ1584" s="266">
        <v>17.009</v>
      </c>
      <c r="AR1584" s="266">
        <v>18.577000000000002</v>
      </c>
      <c r="AS1584" s="266">
        <v>19.486000000000001</v>
      </c>
      <c r="AT1584" s="266">
        <v>20.129000000000001</v>
      </c>
      <c r="AU1584" s="266">
        <v>21.128</v>
      </c>
      <c r="AV1584" s="266">
        <v>21.806000000000001</v>
      </c>
      <c r="AW1584" s="266">
        <v>23.155000000000001</v>
      </c>
      <c r="AX1584" s="266">
        <v>25.690999999999999</v>
      </c>
      <c r="BA1584" s="372">
        <v>1582</v>
      </c>
      <c r="BB1584" s="372">
        <v>-0.34129999999999999</v>
      </c>
      <c r="BC1584" s="372">
        <v>16.7897</v>
      </c>
      <c r="BD1584" s="372">
        <v>0.14210999999999999</v>
      </c>
      <c r="BE1584" s="372">
        <v>11.151</v>
      </c>
      <c r="BF1584" s="372">
        <v>12.275</v>
      </c>
      <c r="BG1584" s="372">
        <v>13</v>
      </c>
      <c r="BH1584" s="372">
        <v>13.407999999999999</v>
      </c>
      <c r="BI1584" s="372">
        <v>14.07</v>
      </c>
      <c r="BJ1584" s="372">
        <v>14.542</v>
      </c>
      <c r="BK1584" s="372">
        <v>15.279</v>
      </c>
      <c r="BL1584" s="372">
        <v>16.79</v>
      </c>
      <c r="BM1584" s="372">
        <v>18.507999999999999</v>
      </c>
      <c r="BN1584" s="372">
        <v>19.529</v>
      </c>
      <c r="BO1584" s="372">
        <v>20.263000000000002</v>
      </c>
      <c r="BP1584" s="372">
        <v>21.420999999999999</v>
      </c>
      <c r="BQ1584" s="372">
        <v>22.221</v>
      </c>
      <c r="BR1584" s="372">
        <v>23.844000000000001</v>
      </c>
      <c r="BS1584" s="372">
        <v>27.018999999999998</v>
      </c>
    </row>
    <row r="1585" spans="1:71" x14ac:dyDescent="0.2">
      <c r="A1585" s="265">
        <f t="shared" si="723"/>
        <v>16.9055</v>
      </c>
      <c r="B1585" s="265">
        <f t="shared" si="724"/>
        <v>15.438500000000001</v>
      </c>
      <c r="C1585" s="265">
        <f t="shared" si="701"/>
        <v>18.549500000000002</v>
      </c>
      <c r="D1585" s="265">
        <f t="shared" si="725"/>
        <v>1583</v>
      </c>
      <c r="E1585" s="373">
        <f t="shared" si="726"/>
        <v>52.008213552361397</v>
      </c>
      <c r="F1585" s="373">
        <f t="shared" si="727"/>
        <v>4.3340177960301167</v>
      </c>
      <c r="G1585" s="373">
        <f t="shared" si="728"/>
        <v>61.008213552361397</v>
      </c>
      <c r="H1585" s="374">
        <f t="shared" si="729"/>
        <v>0.99952627257824433</v>
      </c>
      <c r="I1585" s="374">
        <f t="shared" si="702"/>
        <v>0.98989276624448963</v>
      </c>
      <c r="J1585" s="374">
        <f t="shared" si="703"/>
        <v>0.9902433762383579</v>
      </c>
      <c r="K1585" s="265" cm="1">
        <f t="array" ref="K1585">$G1585^gamma_drug4/($G1585^gamma_drug4+(AGE_50_drug4+9)^gamma_drug4)</f>
        <v>1</v>
      </c>
      <c r="L1585" s="264">
        <f t="shared" si="704"/>
        <v>1583</v>
      </c>
      <c r="M1585" s="264">
        <f t="shared" si="705"/>
        <v>-0.23385</v>
      </c>
      <c r="N1585" s="264">
        <f t="shared" si="706"/>
        <v>16.905100000000001</v>
      </c>
      <c r="O1585" s="264">
        <f t="shared" si="707"/>
        <v>0.1361</v>
      </c>
      <c r="P1585" s="264">
        <f t="shared" si="708"/>
        <v>11.3255</v>
      </c>
      <c r="Q1585" s="264">
        <f t="shared" si="709"/>
        <v>12.4605</v>
      </c>
      <c r="R1585" s="264">
        <f t="shared" si="710"/>
        <v>13.187999999999999</v>
      </c>
      <c r="S1585" s="264">
        <f t="shared" si="711"/>
        <v>13.5945</v>
      </c>
      <c r="T1585" s="264">
        <f t="shared" si="712"/>
        <v>14.250999999999999</v>
      </c>
      <c r="U1585" s="264">
        <f t="shared" si="713"/>
        <v>14.7165</v>
      </c>
      <c r="V1585" s="264">
        <f t="shared" si="714"/>
        <v>15.438500000000001</v>
      </c>
      <c r="W1585" s="264">
        <f t="shared" si="715"/>
        <v>16.9055</v>
      </c>
      <c r="X1585" s="264">
        <f t="shared" si="716"/>
        <v>18.549500000000002</v>
      </c>
      <c r="Y1585" s="264">
        <f t="shared" si="717"/>
        <v>19.514000000000003</v>
      </c>
      <c r="Z1585" s="264">
        <f t="shared" si="718"/>
        <v>20.203499999999998</v>
      </c>
      <c r="AA1585" s="264">
        <f t="shared" si="719"/>
        <v>21.282499999999999</v>
      </c>
      <c r="AB1585" s="264">
        <f t="shared" si="720"/>
        <v>22.021999999999998</v>
      </c>
      <c r="AC1585" s="264">
        <f t="shared" si="721"/>
        <v>23.509</v>
      </c>
      <c r="AD1585" s="264">
        <f t="shared" si="722"/>
        <v>26.366500000000002</v>
      </c>
      <c r="AF1585" s="266">
        <v>1583</v>
      </c>
      <c r="AG1585" s="266">
        <v>-0.1263</v>
      </c>
      <c r="AH1585" s="266">
        <v>17.014500000000002</v>
      </c>
      <c r="AI1585" s="266">
        <v>0.13006000000000001</v>
      </c>
      <c r="AJ1585" s="266">
        <v>11.496</v>
      </c>
      <c r="AK1585" s="266">
        <v>12.643000000000001</v>
      </c>
      <c r="AL1585" s="266">
        <v>13.372</v>
      </c>
      <c r="AM1585" s="266">
        <v>13.776999999999999</v>
      </c>
      <c r="AN1585" s="266">
        <v>14.427</v>
      </c>
      <c r="AO1585" s="266">
        <v>14.885999999999999</v>
      </c>
      <c r="AP1585" s="266">
        <v>15.593</v>
      </c>
      <c r="AQ1585" s="266">
        <v>17.015000000000001</v>
      </c>
      <c r="AR1585" s="266">
        <v>18.584</v>
      </c>
      <c r="AS1585" s="266">
        <v>19.492000000000001</v>
      </c>
      <c r="AT1585" s="266">
        <v>20.135999999999999</v>
      </c>
      <c r="AU1585" s="266">
        <v>21.135000000000002</v>
      </c>
      <c r="AV1585" s="266">
        <v>21.814</v>
      </c>
      <c r="AW1585" s="266">
        <v>23.163</v>
      </c>
      <c r="AX1585" s="266">
        <v>25.701000000000001</v>
      </c>
      <c r="BA1585" s="372">
        <v>1583</v>
      </c>
      <c r="BB1585" s="372">
        <v>-0.34139999999999998</v>
      </c>
      <c r="BC1585" s="372">
        <v>16.7957</v>
      </c>
      <c r="BD1585" s="372">
        <v>0.14213999999999999</v>
      </c>
      <c r="BE1585" s="372">
        <v>11.154999999999999</v>
      </c>
      <c r="BF1585" s="372">
        <v>12.278</v>
      </c>
      <c r="BG1585" s="372">
        <v>13.004</v>
      </c>
      <c r="BH1585" s="372">
        <v>13.412000000000001</v>
      </c>
      <c r="BI1585" s="372">
        <v>14.074999999999999</v>
      </c>
      <c r="BJ1585" s="372">
        <v>14.547000000000001</v>
      </c>
      <c r="BK1585" s="372">
        <v>15.284000000000001</v>
      </c>
      <c r="BL1585" s="372">
        <v>16.795999999999999</v>
      </c>
      <c r="BM1585" s="372">
        <v>18.515000000000001</v>
      </c>
      <c r="BN1585" s="372">
        <v>19.536000000000001</v>
      </c>
      <c r="BO1585" s="372">
        <v>20.271000000000001</v>
      </c>
      <c r="BP1585" s="372">
        <v>21.43</v>
      </c>
      <c r="BQ1585" s="372">
        <v>22.23</v>
      </c>
      <c r="BR1585" s="372">
        <v>23.855</v>
      </c>
      <c r="BS1585" s="372">
        <v>27.032</v>
      </c>
    </row>
    <row r="1586" spans="1:71" x14ac:dyDescent="0.2">
      <c r="A1586" s="265">
        <f t="shared" si="723"/>
        <v>16.911000000000001</v>
      </c>
      <c r="B1586" s="265">
        <f t="shared" si="724"/>
        <v>15.4435</v>
      </c>
      <c r="C1586" s="265">
        <f t="shared" si="701"/>
        <v>18.555999999999997</v>
      </c>
      <c r="D1586" s="265">
        <f t="shared" si="725"/>
        <v>1584</v>
      </c>
      <c r="E1586" s="373">
        <f t="shared" si="726"/>
        <v>52.041067761806978</v>
      </c>
      <c r="F1586" s="373">
        <f t="shared" si="727"/>
        <v>4.3367556468172488</v>
      </c>
      <c r="G1586" s="373">
        <f t="shared" si="728"/>
        <v>61.041067761806978</v>
      </c>
      <c r="H1586" s="374">
        <f t="shared" si="729"/>
        <v>0.99952738019580423</v>
      </c>
      <c r="I1586" s="374">
        <f t="shared" si="702"/>
        <v>0.9899090205090757</v>
      </c>
      <c r="J1586" s="374">
        <f t="shared" si="703"/>
        <v>0.99025689082160406</v>
      </c>
      <c r="K1586" s="265" cm="1">
        <f t="array" ref="K1586">$G1586^gamma_drug4/($G1586^gamma_drug4+(AGE_50_drug4+9)^gamma_drug4)</f>
        <v>1</v>
      </c>
      <c r="L1586" s="264">
        <f t="shared" si="704"/>
        <v>1584</v>
      </c>
      <c r="M1586" s="264">
        <f t="shared" si="705"/>
        <v>-0.2339</v>
      </c>
      <c r="N1586" s="264">
        <f t="shared" si="706"/>
        <v>16.910800000000002</v>
      </c>
      <c r="O1586" s="264">
        <f t="shared" si="707"/>
        <v>0.13612000000000002</v>
      </c>
      <c r="P1586" s="264">
        <f t="shared" si="708"/>
        <v>11.3285</v>
      </c>
      <c r="Q1586" s="264">
        <f t="shared" si="709"/>
        <v>12.464500000000001</v>
      </c>
      <c r="R1586" s="264">
        <f t="shared" si="710"/>
        <v>13.192499999999999</v>
      </c>
      <c r="S1586" s="264">
        <f t="shared" si="711"/>
        <v>13.599</v>
      </c>
      <c r="T1586" s="264">
        <f t="shared" si="712"/>
        <v>14.256</v>
      </c>
      <c r="U1586" s="264">
        <f t="shared" si="713"/>
        <v>14.721</v>
      </c>
      <c r="V1586" s="264">
        <f t="shared" si="714"/>
        <v>15.4435</v>
      </c>
      <c r="W1586" s="264">
        <f t="shared" si="715"/>
        <v>16.911000000000001</v>
      </c>
      <c r="X1586" s="264">
        <f t="shared" si="716"/>
        <v>18.555999999999997</v>
      </c>
      <c r="Y1586" s="264">
        <f t="shared" si="717"/>
        <v>19.5215</v>
      </c>
      <c r="Z1586" s="264">
        <f t="shared" si="718"/>
        <v>20.210999999999999</v>
      </c>
      <c r="AA1586" s="264">
        <f t="shared" si="719"/>
        <v>21.290500000000002</v>
      </c>
      <c r="AB1586" s="264">
        <f t="shared" si="720"/>
        <v>22.0305</v>
      </c>
      <c r="AC1586" s="264">
        <f t="shared" si="721"/>
        <v>23.5185</v>
      </c>
      <c r="AD1586" s="264">
        <f t="shared" si="722"/>
        <v>26.377499999999998</v>
      </c>
      <c r="AF1586" s="266">
        <v>1584</v>
      </c>
      <c r="AG1586" s="266">
        <v>-0.12640000000000001</v>
      </c>
      <c r="AH1586" s="266">
        <v>17.02</v>
      </c>
      <c r="AI1586" s="266">
        <v>0.13008</v>
      </c>
      <c r="AJ1586" s="266">
        <v>11.499000000000001</v>
      </c>
      <c r="AK1586" s="266">
        <v>12.647</v>
      </c>
      <c r="AL1586" s="266">
        <v>13.375999999999999</v>
      </c>
      <c r="AM1586" s="266">
        <v>13.781000000000001</v>
      </c>
      <c r="AN1586" s="266">
        <v>14.432</v>
      </c>
      <c r="AO1586" s="266">
        <v>14.89</v>
      </c>
      <c r="AP1586" s="266">
        <v>15.598000000000001</v>
      </c>
      <c r="AQ1586" s="266">
        <v>17.02</v>
      </c>
      <c r="AR1586" s="266">
        <v>18.59</v>
      </c>
      <c r="AS1586" s="266">
        <v>19.498999999999999</v>
      </c>
      <c r="AT1586" s="266">
        <v>20.143000000000001</v>
      </c>
      <c r="AU1586" s="266">
        <v>21.143000000000001</v>
      </c>
      <c r="AV1586" s="266">
        <v>21.821999999999999</v>
      </c>
      <c r="AW1586" s="266">
        <v>23.172000000000001</v>
      </c>
      <c r="AX1586" s="266">
        <v>25.712</v>
      </c>
      <c r="BA1586" s="372">
        <v>1584</v>
      </c>
      <c r="BB1586" s="372">
        <v>-0.34139999999999998</v>
      </c>
      <c r="BC1586" s="372">
        <v>16.801600000000001</v>
      </c>
      <c r="BD1586" s="372">
        <v>0.14216000000000001</v>
      </c>
      <c r="BE1586" s="372">
        <v>11.157999999999999</v>
      </c>
      <c r="BF1586" s="372">
        <v>12.282</v>
      </c>
      <c r="BG1586" s="372">
        <v>13.009</v>
      </c>
      <c r="BH1586" s="372">
        <v>13.417</v>
      </c>
      <c r="BI1586" s="372">
        <v>14.08</v>
      </c>
      <c r="BJ1586" s="372">
        <v>14.552</v>
      </c>
      <c r="BK1586" s="372">
        <v>15.289</v>
      </c>
      <c r="BL1586" s="372">
        <v>16.802</v>
      </c>
      <c r="BM1586" s="372">
        <v>18.521999999999998</v>
      </c>
      <c r="BN1586" s="372">
        <v>19.544</v>
      </c>
      <c r="BO1586" s="372">
        <v>20.279</v>
      </c>
      <c r="BP1586" s="372">
        <v>21.437999999999999</v>
      </c>
      <c r="BQ1586" s="372">
        <v>22.239000000000001</v>
      </c>
      <c r="BR1586" s="372">
        <v>23.864999999999998</v>
      </c>
      <c r="BS1586" s="372">
        <v>27.042999999999999</v>
      </c>
    </row>
    <row r="1587" spans="1:71" x14ac:dyDescent="0.2">
      <c r="A1587" s="265">
        <f t="shared" si="723"/>
        <v>16.917000000000002</v>
      </c>
      <c r="B1587" s="265">
        <f t="shared" si="724"/>
        <v>15.448499999999999</v>
      </c>
      <c r="C1587" s="265">
        <f t="shared" si="701"/>
        <v>18.5625</v>
      </c>
      <c r="D1587" s="265">
        <f t="shared" si="725"/>
        <v>1585</v>
      </c>
      <c r="E1587" s="373">
        <f t="shared" si="726"/>
        <v>52.073921971252567</v>
      </c>
      <c r="F1587" s="373">
        <f t="shared" si="727"/>
        <v>4.3394934976043809</v>
      </c>
      <c r="G1587" s="373">
        <f t="shared" si="728"/>
        <v>61.073921971252567</v>
      </c>
      <c r="H1587" s="374">
        <f t="shared" si="729"/>
        <v>0.99952848463096955</v>
      </c>
      <c r="I1587" s="374">
        <f t="shared" si="702"/>
        <v>0.98992524017457073</v>
      </c>
      <c r="J1587" s="374">
        <f t="shared" si="703"/>
        <v>0.99027037961172648</v>
      </c>
      <c r="K1587" s="265" cm="1">
        <f t="array" ref="K1587">$G1587^gamma_drug4/($G1587^gamma_drug4+(AGE_50_drug4+9)^gamma_drug4)</f>
        <v>1</v>
      </c>
      <c r="L1587" s="264">
        <f t="shared" si="704"/>
        <v>1585</v>
      </c>
      <c r="M1587" s="264">
        <f t="shared" si="705"/>
        <v>-0.23400000000000001</v>
      </c>
      <c r="N1587" s="264">
        <f t="shared" si="706"/>
        <v>16.916499999999999</v>
      </c>
      <c r="O1587" s="264">
        <f t="shared" si="707"/>
        <v>0.13614500000000002</v>
      </c>
      <c r="P1587" s="264">
        <f t="shared" si="708"/>
        <v>11.3315</v>
      </c>
      <c r="Q1587" s="264">
        <f t="shared" si="709"/>
        <v>12.468499999999999</v>
      </c>
      <c r="R1587" s="264">
        <f t="shared" si="710"/>
        <v>13.1965</v>
      </c>
      <c r="S1587" s="264">
        <f t="shared" si="711"/>
        <v>13.603</v>
      </c>
      <c r="T1587" s="264">
        <f t="shared" si="712"/>
        <v>14.26</v>
      </c>
      <c r="U1587" s="264">
        <f t="shared" si="713"/>
        <v>14.725999999999999</v>
      </c>
      <c r="V1587" s="264">
        <f t="shared" si="714"/>
        <v>15.448499999999999</v>
      </c>
      <c r="W1587" s="264">
        <f t="shared" si="715"/>
        <v>16.917000000000002</v>
      </c>
      <c r="X1587" s="264">
        <f t="shared" si="716"/>
        <v>18.5625</v>
      </c>
      <c r="Y1587" s="264">
        <f t="shared" si="717"/>
        <v>19.528500000000001</v>
      </c>
      <c r="Z1587" s="264">
        <f t="shared" si="718"/>
        <v>20.218499999999999</v>
      </c>
      <c r="AA1587" s="264">
        <f t="shared" si="719"/>
        <v>21.298499999999997</v>
      </c>
      <c r="AB1587" s="264">
        <f t="shared" si="720"/>
        <v>22.039000000000001</v>
      </c>
      <c r="AC1587" s="264">
        <f t="shared" si="721"/>
        <v>23.527999999999999</v>
      </c>
      <c r="AD1587" s="264">
        <f t="shared" si="722"/>
        <v>26.389000000000003</v>
      </c>
      <c r="AF1587" s="266">
        <v>1585</v>
      </c>
      <c r="AG1587" s="266">
        <v>-0.1265</v>
      </c>
      <c r="AH1587" s="266">
        <v>17.025500000000001</v>
      </c>
      <c r="AI1587" s="266">
        <v>0.13009999999999999</v>
      </c>
      <c r="AJ1587" s="266">
        <v>11.502000000000001</v>
      </c>
      <c r="AK1587" s="266">
        <v>12.651</v>
      </c>
      <c r="AL1587" s="266">
        <v>13.38</v>
      </c>
      <c r="AM1587" s="266">
        <v>13.785</v>
      </c>
      <c r="AN1587" s="266">
        <v>14.436</v>
      </c>
      <c r="AO1587" s="266">
        <v>14.895</v>
      </c>
      <c r="AP1587" s="266">
        <v>15.603</v>
      </c>
      <c r="AQ1587" s="266">
        <v>17.026</v>
      </c>
      <c r="AR1587" s="266">
        <v>18.596</v>
      </c>
      <c r="AS1587" s="266">
        <v>19.506</v>
      </c>
      <c r="AT1587" s="266">
        <v>20.149999999999999</v>
      </c>
      <c r="AU1587" s="266">
        <v>21.15</v>
      </c>
      <c r="AV1587" s="266">
        <v>21.83</v>
      </c>
      <c r="AW1587" s="266">
        <v>23.181000000000001</v>
      </c>
      <c r="AX1587" s="266">
        <v>25.722000000000001</v>
      </c>
      <c r="BA1587" s="372">
        <v>1585</v>
      </c>
      <c r="BB1587" s="372">
        <v>-0.34150000000000003</v>
      </c>
      <c r="BC1587" s="372">
        <v>16.807500000000001</v>
      </c>
      <c r="BD1587" s="372">
        <v>0.14219000000000001</v>
      </c>
      <c r="BE1587" s="372">
        <v>11.161</v>
      </c>
      <c r="BF1587" s="372">
        <v>12.286</v>
      </c>
      <c r="BG1587" s="372">
        <v>13.013</v>
      </c>
      <c r="BH1587" s="372">
        <v>13.420999999999999</v>
      </c>
      <c r="BI1587" s="372">
        <v>14.084</v>
      </c>
      <c r="BJ1587" s="372">
        <v>14.557</v>
      </c>
      <c r="BK1587" s="372">
        <v>15.294</v>
      </c>
      <c r="BL1587" s="372">
        <v>16.808</v>
      </c>
      <c r="BM1587" s="372">
        <v>18.529</v>
      </c>
      <c r="BN1587" s="372">
        <v>19.550999999999998</v>
      </c>
      <c r="BO1587" s="372">
        <v>20.286999999999999</v>
      </c>
      <c r="BP1587" s="372">
        <v>21.446999999999999</v>
      </c>
      <c r="BQ1587" s="372">
        <v>22.248000000000001</v>
      </c>
      <c r="BR1587" s="372">
        <v>23.875</v>
      </c>
      <c r="BS1587" s="372">
        <v>27.056000000000001</v>
      </c>
    </row>
    <row r="1588" spans="1:71" x14ac:dyDescent="0.2">
      <c r="A1588" s="265">
        <f t="shared" si="723"/>
        <v>16.922499999999999</v>
      </c>
      <c r="B1588" s="265">
        <f t="shared" si="724"/>
        <v>15.452999999999999</v>
      </c>
      <c r="C1588" s="265">
        <f t="shared" si="701"/>
        <v>18.569000000000003</v>
      </c>
      <c r="D1588" s="265">
        <f t="shared" si="725"/>
        <v>1586</v>
      </c>
      <c r="E1588" s="373">
        <f t="shared" si="726"/>
        <v>52.106776180698155</v>
      </c>
      <c r="F1588" s="373">
        <f t="shared" si="727"/>
        <v>4.3422313483915129</v>
      </c>
      <c r="G1588" s="373">
        <f t="shared" si="728"/>
        <v>61.106776180698155</v>
      </c>
      <c r="H1588" s="374">
        <f t="shared" si="729"/>
        <v>0.99952958589458274</v>
      </c>
      <c r="I1588" s="374">
        <f t="shared" si="702"/>
        <v>0.98994142533232299</v>
      </c>
      <c r="J1588" s="374">
        <f t="shared" si="703"/>
        <v>0.99028384267127989</v>
      </c>
      <c r="K1588" s="265" cm="1">
        <f t="array" ref="K1588">$G1588^gamma_drug4/($G1588^gamma_drug4+(AGE_50_drug4+9)^gamma_drug4)</f>
        <v>1</v>
      </c>
      <c r="L1588" s="264">
        <f t="shared" si="704"/>
        <v>1586</v>
      </c>
      <c r="M1588" s="264">
        <f t="shared" si="705"/>
        <v>-0.23405000000000001</v>
      </c>
      <c r="N1588" s="264">
        <f t="shared" si="706"/>
        <v>16.9222</v>
      </c>
      <c r="O1588" s="264">
        <f t="shared" si="707"/>
        <v>0.13617000000000001</v>
      </c>
      <c r="P1588" s="264">
        <f t="shared" si="708"/>
        <v>11.335000000000001</v>
      </c>
      <c r="Q1588" s="264">
        <f t="shared" si="709"/>
        <v>12.471499999999999</v>
      </c>
      <c r="R1588" s="264">
        <f t="shared" si="710"/>
        <v>13.1995</v>
      </c>
      <c r="S1588" s="264">
        <f t="shared" si="711"/>
        <v>13.606999999999999</v>
      </c>
      <c r="T1588" s="264">
        <f t="shared" si="712"/>
        <v>14.2645</v>
      </c>
      <c r="U1588" s="264">
        <f t="shared" si="713"/>
        <v>14.73</v>
      </c>
      <c r="V1588" s="264">
        <f t="shared" si="714"/>
        <v>15.452999999999999</v>
      </c>
      <c r="W1588" s="264">
        <f t="shared" si="715"/>
        <v>16.922499999999999</v>
      </c>
      <c r="X1588" s="264">
        <f t="shared" si="716"/>
        <v>18.569000000000003</v>
      </c>
      <c r="Y1588" s="264">
        <f t="shared" si="717"/>
        <v>19.535499999999999</v>
      </c>
      <c r="Z1588" s="264">
        <f t="shared" si="718"/>
        <v>20.225999999999999</v>
      </c>
      <c r="AA1588" s="264">
        <f t="shared" si="719"/>
        <v>21.307000000000002</v>
      </c>
      <c r="AB1588" s="264">
        <f t="shared" si="720"/>
        <v>22.048000000000002</v>
      </c>
      <c r="AC1588" s="264">
        <f t="shared" si="721"/>
        <v>23.536999999999999</v>
      </c>
      <c r="AD1588" s="264">
        <f t="shared" si="722"/>
        <v>26.400500000000001</v>
      </c>
      <c r="AF1588" s="266">
        <v>1586</v>
      </c>
      <c r="AG1588" s="266">
        <v>-0.12659999999999999</v>
      </c>
      <c r="AH1588" s="266">
        <v>17.030899999999999</v>
      </c>
      <c r="AI1588" s="266">
        <v>0.13012000000000001</v>
      </c>
      <c r="AJ1588" s="266">
        <v>11.506</v>
      </c>
      <c r="AK1588" s="266">
        <v>12.654</v>
      </c>
      <c r="AL1588" s="266">
        <v>13.382999999999999</v>
      </c>
      <c r="AM1588" s="266">
        <v>13.789</v>
      </c>
      <c r="AN1588" s="266">
        <v>14.44</v>
      </c>
      <c r="AO1588" s="266">
        <v>14.898999999999999</v>
      </c>
      <c r="AP1588" s="266">
        <v>15.606999999999999</v>
      </c>
      <c r="AQ1588" s="266">
        <v>17.030999999999999</v>
      </c>
      <c r="AR1588" s="266">
        <v>18.602</v>
      </c>
      <c r="AS1588" s="266">
        <v>19.512</v>
      </c>
      <c r="AT1588" s="266">
        <v>20.157</v>
      </c>
      <c r="AU1588" s="266">
        <v>21.158000000000001</v>
      </c>
      <c r="AV1588" s="266">
        <v>21.838000000000001</v>
      </c>
      <c r="AW1588" s="266">
        <v>23.189</v>
      </c>
      <c r="AX1588" s="266">
        <v>25.731999999999999</v>
      </c>
      <c r="BA1588" s="372">
        <v>1586</v>
      </c>
      <c r="BB1588" s="372">
        <v>-0.34150000000000003</v>
      </c>
      <c r="BC1588" s="372">
        <v>16.813500000000001</v>
      </c>
      <c r="BD1588" s="372">
        <v>0.14222000000000001</v>
      </c>
      <c r="BE1588" s="372">
        <v>11.164</v>
      </c>
      <c r="BF1588" s="372">
        <v>12.289</v>
      </c>
      <c r="BG1588" s="372">
        <v>13.016</v>
      </c>
      <c r="BH1588" s="372">
        <v>13.425000000000001</v>
      </c>
      <c r="BI1588" s="372">
        <v>14.089</v>
      </c>
      <c r="BJ1588" s="372">
        <v>14.561</v>
      </c>
      <c r="BK1588" s="372">
        <v>15.298999999999999</v>
      </c>
      <c r="BL1588" s="372">
        <v>16.814</v>
      </c>
      <c r="BM1588" s="372">
        <v>18.536000000000001</v>
      </c>
      <c r="BN1588" s="372">
        <v>19.559000000000001</v>
      </c>
      <c r="BO1588" s="372">
        <v>20.295000000000002</v>
      </c>
      <c r="BP1588" s="372">
        <v>21.456</v>
      </c>
      <c r="BQ1588" s="372">
        <v>22.257999999999999</v>
      </c>
      <c r="BR1588" s="372">
        <v>23.885000000000002</v>
      </c>
      <c r="BS1588" s="372">
        <v>27.068999999999999</v>
      </c>
    </row>
    <row r="1589" spans="1:71" x14ac:dyDescent="0.2">
      <c r="A1589" s="265">
        <f t="shared" si="723"/>
        <v>16.927500000000002</v>
      </c>
      <c r="B1589" s="265">
        <f t="shared" si="724"/>
        <v>15.458</v>
      </c>
      <c r="C1589" s="265">
        <f t="shared" si="701"/>
        <v>18.576000000000001</v>
      </c>
      <c r="D1589" s="265">
        <f t="shared" si="725"/>
        <v>1587</v>
      </c>
      <c r="E1589" s="373">
        <f t="shared" si="726"/>
        <v>52.139630390143736</v>
      </c>
      <c r="F1589" s="373">
        <f t="shared" si="727"/>
        <v>4.344969199178645</v>
      </c>
      <c r="G1589" s="373">
        <f t="shared" si="728"/>
        <v>61.139630390143736</v>
      </c>
      <c r="H1589" s="374">
        <f t="shared" si="729"/>
        <v>0.99953068399744371</v>
      </c>
      <c r="I1589" s="374">
        <f t="shared" si="702"/>
        <v>0.98995757607339374</v>
      </c>
      <c r="J1589" s="374">
        <f t="shared" si="703"/>
        <v>0.99029728006263551</v>
      </c>
      <c r="K1589" s="265" cm="1">
        <f t="array" ref="K1589">$G1589^gamma_drug4/($G1589^gamma_drug4+(AGE_50_drug4+9)^gamma_drug4)</f>
        <v>1</v>
      </c>
      <c r="L1589" s="264">
        <f t="shared" si="704"/>
        <v>1587</v>
      </c>
      <c r="M1589" s="264">
        <f t="shared" si="705"/>
        <v>-0.23410000000000003</v>
      </c>
      <c r="N1589" s="264">
        <f t="shared" si="706"/>
        <v>16.927900000000001</v>
      </c>
      <c r="O1589" s="264">
        <f t="shared" si="707"/>
        <v>0.13619000000000001</v>
      </c>
      <c r="P1589" s="264">
        <f t="shared" si="708"/>
        <v>11.338000000000001</v>
      </c>
      <c r="Q1589" s="264">
        <f t="shared" si="709"/>
        <v>12.4755</v>
      </c>
      <c r="R1589" s="264">
        <f t="shared" si="710"/>
        <v>13.204000000000001</v>
      </c>
      <c r="S1589" s="264">
        <f t="shared" si="711"/>
        <v>13.611000000000001</v>
      </c>
      <c r="T1589" s="264">
        <f t="shared" si="712"/>
        <v>14.2685</v>
      </c>
      <c r="U1589" s="264">
        <f t="shared" si="713"/>
        <v>14.734999999999999</v>
      </c>
      <c r="V1589" s="264">
        <f t="shared" si="714"/>
        <v>15.458</v>
      </c>
      <c r="W1589" s="264">
        <f t="shared" si="715"/>
        <v>16.927500000000002</v>
      </c>
      <c r="X1589" s="264">
        <f t="shared" si="716"/>
        <v>18.576000000000001</v>
      </c>
      <c r="Y1589" s="264">
        <f t="shared" si="717"/>
        <v>19.542499999999997</v>
      </c>
      <c r="Z1589" s="264">
        <f t="shared" si="718"/>
        <v>20.233000000000001</v>
      </c>
      <c r="AA1589" s="264">
        <f t="shared" si="719"/>
        <v>21.314499999999999</v>
      </c>
      <c r="AB1589" s="264">
        <f t="shared" si="720"/>
        <v>22.055499999999999</v>
      </c>
      <c r="AC1589" s="264">
        <f t="shared" si="721"/>
        <v>23.546500000000002</v>
      </c>
      <c r="AD1589" s="264">
        <f t="shared" si="722"/>
        <v>26.411000000000001</v>
      </c>
      <c r="AF1589" s="266">
        <v>1587</v>
      </c>
      <c r="AG1589" s="266">
        <v>-0.12670000000000001</v>
      </c>
      <c r="AH1589" s="266">
        <v>17.0364</v>
      </c>
      <c r="AI1589" s="266">
        <v>0.13014000000000001</v>
      </c>
      <c r="AJ1589" s="266">
        <v>11.509</v>
      </c>
      <c r="AK1589" s="266">
        <v>12.657999999999999</v>
      </c>
      <c r="AL1589" s="266">
        <v>13.387</v>
      </c>
      <c r="AM1589" s="266">
        <v>13.792999999999999</v>
      </c>
      <c r="AN1589" s="266">
        <v>14.444000000000001</v>
      </c>
      <c r="AO1589" s="266">
        <v>14.904</v>
      </c>
      <c r="AP1589" s="266">
        <v>15.612</v>
      </c>
      <c r="AQ1589" s="266">
        <v>17.036000000000001</v>
      </c>
      <c r="AR1589" s="266">
        <v>18.609000000000002</v>
      </c>
      <c r="AS1589" s="266">
        <v>19.518999999999998</v>
      </c>
      <c r="AT1589" s="266">
        <v>20.164000000000001</v>
      </c>
      <c r="AU1589" s="266">
        <v>21.164999999999999</v>
      </c>
      <c r="AV1589" s="266">
        <v>21.844999999999999</v>
      </c>
      <c r="AW1589" s="266">
        <v>23.198</v>
      </c>
      <c r="AX1589" s="266">
        <v>25.742000000000001</v>
      </c>
      <c r="BA1589" s="372">
        <v>1587</v>
      </c>
      <c r="BB1589" s="372">
        <v>-0.34150000000000003</v>
      </c>
      <c r="BC1589" s="372">
        <v>16.819400000000002</v>
      </c>
      <c r="BD1589" s="372">
        <v>0.14224000000000001</v>
      </c>
      <c r="BE1589" s="372">
        <v>11.167</v>
      </c>
      <c r="BF1589" s="372">
        <v>12.292999999999999</v>
      </c>
      <c r="BG1589" s="372">
        <v>13.021000000000001</v>
      </c>
      <c r="BH1589" s="372">
        <v>13.429</v>
      </c>
      <c r="BI1589" s="372">
        <v>14.093</v>
      </c>
      <c r="BJ1589" s="372">
        <v>14.566000000000001</v>
      </c>
      <c r="BK1589" s="372">
        <v>15.304</v>
      </c>
      <c r="BL1589" s="372">
        <v>16.818999999999999</v>
      </c>
      <c r="BM1589" s="372">
        <v>18.542999999999999</v>
      </c>
      <c r="BN1589" s="372">
        <v>19.565999999999999</v>
      </c>
      <c r="BO1589" s="372">
        <v>20.302</v>
      </c>
      <c r="BP1589" s="372">
        <v>21.463999999999999</v>
      </c>
      <c r="BQ1589" s="372">
        <v>22.265999999999998</v>
      </c>
      <c r="BR1589" s="372">
        <v>23.895</v>
      </c>
      <c r="BS1589" s="372">
        <v>27.08</v>
      </c>
    </row>
    <row r="1590" spans="1:71" x14ac:dyDescent="0.2">
      <c r="A1590" s="265">
        <f t="shared" si="723"/>
        <v>16.933500000000002</v>
      </c>
      <c r="B1590" s="265">
        <f t="shared" si="724"/>
        <v>15.463000000000001</v>
      </c>
      <c r="C1590" s="265">
        <f t="shared" si="701"/>
        <v>18.5825</v>
      </c>
      <c r="D1590" s="265">
        <f t="shared" si="725"/>
        <v>1588</v>
      </c>
      <c r="E1590" s="373">
        <f t="shared" si="726"/>
        <v>52.172484599589325</v>
      </c>
      <c r="F1590" s="373">
        <f t="shared" si="727"/>
        <v>4.3477070499657771</v>
      </c>
      <c r="G1590" s="373">
        <f t="shared" si="728"/>
        <v>61.172484599589325</v>
      </c>
      <c r="H1590" s="374">
        <f t="shared" si="729"/>
        <v>0.99953177895030965</v>
      </c>
      <c r="I1590" s="374">
        <f t="shared" si="702"/>
        <v>0.98997369248855815</v>
      </c>
      <c r="J1590" s="374">
        <f t="shared" si="703"/>
        <v>0.99031069184798148</v>
      </c>
      <c r="K1590" s="265" cm="1">
        <f t="array" ref="K1590">$G1590^gamma_drug4/($G1590^gamma_drug4+(AGE_50_drug4+9)^gamma_drug4)</f>
        <v>1</v>
      </c>
      <c r="L1590" s="264">
        <f t="shared" si="704"/>
        <v>1588</v>
      </c>
      <c r="M1590" s="264">
        <f t="shared" si="705"/>
        <v>-0.23420000000000002</v>
      </c>
      <c r="N1590" s="264">
        <f t="shared" si="706"/>
        <v>16.933599999999998</v>
      </c>
      <c r="O1590" s="264">
        <f t="shared" si="707"/>
        <v>0.136215</v>
      </c>
      <c r="P1590" s="264">
        <f t="shared" si="708"/>
        <v>11.3415</v>
      </c>
      <c r="Q1590" s="264">
        <f t="shared" si="709"/>
        <v>12.478999999999999</v>
      </c>
      <c r="R1590" s="264">
        <f t="shared" si="710"/>
        <v>13.208</v>
      </c>
      <c r="S1590" s="264">
        <f t="shared" si="711"/>
        <v>13.615500000000001</v>
      </c>
      <c r="T1590" s="264">
        <f t="shared" si="712"/>
        <v>14.2735</v>
      </c>
      <c r="U1590" s="264">
        <f t="shared" si="713"/>
        <v>14.7395</v>
      </c>
      <c r="V1590" s="264">
        <f t="shared" si="714"/>
        <v>15.463000000000001</v>
      </c>
      <c r="W1590" s="264">
        <f t="shared" si="715"/>
        <v>16.933500000000002</v>
      </c>
      <c r="X1590" s="264">
        <f t="shared" si="716"/>
        <v>18.5825</v>
      </c>
      <c r="Y1590" s="264">
        <f t="shared" si="717"/>
        <v>19.55</v>
      </c>
      <c r="Z1590" s="264">
        <f t="shared" si="718"/>
        <v>20.241</v>
      </c>
      <c r="AA1590" s="264">
        <f t="shared" si="719"/>
        <v>21.323</v>
      </c>
      <c r="AB1590" s="264">
        <f t="shared" si="720"/>
        <v>22.064500000000002</v>
      </c>
      <c r="AC1590" s="264">
        <f t="shared" si="721"/>
        <v>23.5565</v>
      </c>
      <c r="AD1590" s="264">
        <f t="shared" si="722"/>
        <v>26.422499999999999</v>
      </c>
      <c r="AF1590" s="266">
        <v>1588</v>
      </c>
      <c r="AG1590" s="266">
        <v>-0.1268</v>
      </c>
      <c r="AH1590" s="266">
        <v>17.041799999999999</v>
      </c>
      <c r="AI1590" s="266">
        <v>0.13016</v>
      </c>
      <c r="AJ1590" s="266">
        <v>11.512</v>
      </c>
      <c r="AK1590" s="266">
        <v>12.661</v>
      </c>
      <c r="AL1590" s="266">
        <v>13.391</v>
      </c>
      <c r="AM1590" s="266">
        <v>13.797000000000001</v>
      </c>
      <c r="AN1590" s="266">
        <v>14.449</v>
      </c>
      <c r="AO1590" s="266">
        <v>14.907999999999999</v>
      </c>
      <c r="AP1590" s="266">
        <v>15.617000000000001</v>
      </c>
      <c r="AQ1590" s="266">
        <v>17.042000000000002</v>
      </c>
      <c r="AR1590" s="266">
        <v>18.614999999999998</v>
      </c>
      <c r="AS1590" s="266">
        <v>19.526</v>
      </c>
      <c r="AT1590" s="266">
        <v>20.170999999999999</v>
      </c>
      <c r="AU1590" s="266">
        <v>21.172999999999998</v>
      </c>
      <c r="AV1590" s="266">
        <v>21.853000000000002</v>
      </c>
      <c r="AW1590" s="266">
        <v>23.207000000000001</v>
      </c>
      <c r="AX1590" s="266">
        <v>25.751999999999999</v>
      </c>
      <c r="BA1590" s="372">
        <v>1588</v>
      </c>
      <c r="BB1590" s="372">
        <v>-0.34160000000000001</v>
      </c>
      <c r="BC1590" s="372">
        <v>16.825399999999998</v>
      </c>
      <c r="BD1590" s="372">
        <v>0.14227000000000001</v>
      </c>
      <c r="BE1590" s="372">
        <v>11.170999999999999</v>
      </c>
      <c r="BF1590" s="372">
        <v>12.297000000000001</v>
      </c>
      <c r="BG1590" s="372">
        <v>13.025</v>
      </c>
      <c r="BH1590" s="372">
        <v>13.433999999999999</v>
      </c>
      <c r="BI1590" s="372">
        <v>14.098000000000001</v>
      </c>
      <c r="BJ1590" s="372">
        <v>14.571</v>
      </c>
      <c r="BK1590" s="372">
        <v>15.308999999999999</v>
      </c>
      <c r="BL1590" s="372">
        <v>16.824999999999999</v>
      </c>
      <c r="BM1590" s="372">
        <v>18.55</v>
      </c>
      <c r="BN1590" s="372">
        <v>19.574000000000002</v>
      </c>
      <c r="BO1590" s="372">
        <v>20.311</v>
      </c>
      <c r="BP1590" s="372">
        <v>21.472999999999999</v>
      </c>
      <c r="BQ1590" s="372">
        <v>22.276</v>
      </c>
      <c r="BR1590" s="372">
        <v>23.905999999999999</v>
      </c>
      <c r="BS1590" s="372">
        <v>27.093</v>
      </c>
    </row>
    <row r="1591" spans="1:71" x14ac:dyDescent="0.2">
      <c r="A1591" s="265">
        <f t="shared" si="723"/>
        <v>16.939</v>
      </c>
      <c r="B1591" s="265">
        <f t="shared" si="724"/>
        <v>15.468499999999999</v>
      </c>
      <c r="C1591" s="265">
        <f t="shared" si="701"/>
        <v>18.588999999999999</v>
      </c>
      <c r="D1591" s="265">
        <f t="shared" si="725"/>
        <v>1589</v>
      </c>
      <c r="E1591" s="373">
        <f t="shared" si="726"/>
        <v>52.205338809034906</v>
      </c>
      <c r="F1591" s="373">
        <f t="shared" si="727"/>
        <v>4.3504449007529091</v>
      </c>
      <c r="G1591" s="373">
        <f t="shared" si="728"/>
        <v>61.205338809034906</v>
      </c>
      <c r="H1591" s="374">
        <f t="shared" si="729"/>
        <v>0.99953287076389541</v>
      </c>
      <c r="I1591" s="374">
        <f t="shared" si="702"/>
        <v>0.98998977466830673</v>
      </c>
      <c r="J1591" s="374">
        <f t="shared" si="703"/>
        <v>0.99032407808932377</v>
      </c>
      <c r="K1591" s="265" cm="1">
        <f t="array" ref="K1591">$G1591^gamma_drug4/($G1591^gamma_drug4+(AGE_50_drug4+9)^gamma_drug4)</f>
        <v>1</v>
      </c>
      <c r="L1591" s="264">
        <f t="shared" si="704"/>
        <v>1589</v>
      </c>
      <c r="M1591" s="264">
        <f t="shared" si="705"/>
        <v>-0.23425000000000001</v>
      </c>
      <c r="N1591" s="264">
        <f t="shared" si="706"/>
        <v>16.939299999999999</v>
      </c>
      <c r="O1591" s="264">
        <f t="shared" si="707"/>
        <v>0.13624</v>
      </c>
      <c r="P1591" s="264">
        <f t="shared" si="708"/>
        <v>11.3445</v>
      </c>
      <c r="Q1591" s="264">
        <f t="shared" si="709"/>
        <v>12.4825</v>
      </c>
      <c r="R1591" s="264">
        <f t="shared" si="710"/>
        <v>13.212</v>
      </c>
      <c r="S1591" s="264">
        <f t="shared" si="711"/>
        <v>13.6195</v>
      </c>
      <c r="T1591" s="264">
        <f t="shared" si="712"/>
        <v>14.2775</v>
      </c>
      <c r="U1591" s="264">
        <f t="shared" si="713"/>
        <v>14.7445</v>
      </c>
      <c r="V1591" s="264">
        <f t="shared" si="714"/>
        <v>15.468499999999999</v>
      </c>
      <c r="W1591" s="264">
        <f t="shared" si="715"/>
        <v>16.939</v>
      </c>
      <c r="X1591" s="264">
        <f t="shared" si="716"/>
        <v>18.588999999999999</v>
      </c>
      <c r="Y1591" s="264">
        <f t="shared" si="717"/>
        <v>19.557000000000002</v>
      </c>
      <c r="Z1591" s="264">
        <f t="shared" si="718"/>
        <v>20.2485</v>
      </c>
      <c r="AA1591" s="264">
        <f t="shared" si="719"/>
        <v>21.331000000000003</v>
      </c>
      <c r="AB1591" s="264">
        <f t="shared" si="720"/>
        <v>22.073</v>
      </c>
      <c r="AC1591" s="264">
        <f t="shared" si="721"/>
        <v>23.5655</v>
      </c>
      <c r="AD1591" s="264">
        <f t="shared" si="722"/>
        <v>26.434000000000001</v>
      </c>
      <c r="AF1591" s="266">
        <v>1589</v>
      </c>
      <c r="AG1591" s="266">
        <v>-0.12690000000000001</v>
      </c>
      <c r="AH1591" s="266">
        <v>17.0473</v>
      </c>
      <c r="AI1591" s="266">
        <v>0.13017999999999999</v>
      </c>
      <c r="AJ1591" s="266">
        <v>11.515000000000001</v>
      </c>
      <c r="AK1591" s="266">
        <v>12.664999999999999</v>
      </c>
      <c r="AL1591" s="266">
        <v>13.395</v>
      </c>
      <c r="AM1591" s="266">
        <v>13.801</v>
      </c>
      <c r="AN1591" s="266">
        <v>14.452999999999999</v>
      </c>
      <c r="AO1591" s="266">
        <v>14.913</v>
      </c>
      <c r="AP1591" s="266">
        <v>15.622</v>
      </c>
      <c r="AQ1591" s="266">
        <v>17.047000000000001</v>
      </c>
      <c r="AR1591" s="266">
        <v>18.620999999999999</v>
      </c>
      <c r="AS1591" s="266">
        <v>19.533000000000001</v>
      </c>
      <c r="AT1591" s="266">
        <v>20.178000000000001</v>
      </c>
      <c r="AU1591" s="266">
        <v>21.181000000000001</v>
      </c>
      <c r="AV1591" s="266">
        <v>21.861000000000001</v>
      </c>
      <c r="AW1591" s="266">
        <v>23.215</v>
      </c>
      <c r="AX1591" s="266">
        <v>25.762</v>
      </c>
      <c r="BA1591" s="372">
        <v>1589</v>
      </c>
      <c r="BB1591" s="372">
        <v>-0.34160000000000001</v>
      </c>
      <c r="BC1591" s="372">
        <v>16.831299999999999</v>
      </c>
      <c r="BD1591" s="372">
        <v>0.14230000000000001</v>
      </c>
      <c r="BE1591" s="372">
        <v>11.173999999999999</v>
      </c>
      <c r="BF1591" s="372">
        <v>12.3</v>
      </c>
      <c r="BG1591" s="372">
        <v>13.029</v>
      </c>
      <c r="BH1591" s="372">
        <v>13.438000000000001</v>
      </c>
      <c r="BI1591" s="372">
        <v>14.102</v>
      </c>
      <c r="BJ1591" s="372">
        <v>14.576000000000001</v>
      </c>
      <c r="BK1591" s="372">
        <v>15.315</v>
      </c>
      <c r="BL1591" s="372">
        <v>16.831</v>
      </c>
      <c r="BM1591" s="372">
        <v>18.556999999999999</v>
      </c>
      <c r="BN1591" s="372">
        <v>19.581</v>
      </c>
      <c r="BO1591" s="372">
        <v>20.318999999999999</v>
      </c>
      <c r="BP1591" s="372">
        <v>21.481000000000002</v>
      </c>
      <c r="BQ1591" s="372">
        <v>22.285</v>
      </c>
      <c r="BR1591" s="372">
        <v>23.916</v>
      </c>
      <c r="BS1591" s="372">
        <v>27.106000000000002</v>
      </c>
    </row>
    <row r="1592" spans="1:71" x14ac:dyDescent="0.2">
      <c r="A1592" s="265">
        <f t="shared" si="723"/>
        <v>16.945</v>
      </c>
      <c r="B1592" s="265">
        <f t="shared" si="724"/>
        <v>15.473500000000001</v>
      </c>
      <c r="C1592" s="265">
        <f t="shared" si="701"/>
        <v>18.594999999999999</v>
      </c>
      <c r="D1592" s="265">
        <f t="shared" si="725"/>
        <v>1590</v>
      </c>
      <c r="E1592" s="373">
        <f t="shared" si="726"/>
        <v>52.238193018480494</v>
      </c>
      <c r="F1592" s="373">
        <f t="shared" si="727"/>
        <v>4.3531827515400412</v>
      </c>
      <c r="G1592" s="373">
        <f t="shared" si="728"/>
        <v>61.238193018480494</v>
      </c>
      <c r="H1592" s="374">
        <f t="shared" si="729"/>
        <v>0.99953395944887391</v>
      </c>
      <c r="I1592" s="374">
        <f t="shared" si="702"/>
        <v>0.99000582270284621</v>
      </c>
      <c r="J1592" s="374">
        <f t="shared" si="703"/>
        <v>0.99033743884848668</v>
      </c>
      <c r="K1592" s="265" cm="1">
        <f t="array" ref="K1592">$G1592^gamma_drug4/($G1592^gamma_drug4+(AGE_50_drug4+9)^gamma_drug4)</f>
        <v>1</v>
      </c>
      <c r="L1592" s="264">
        <f t="shared" si="704"/>
        <v>1590</v>
      </c>
      <c r="M1592" s="264">
        <f t="shared" si="705"/>
        <v>-0.23435</v>
      </c>
      <c r="N1592" s="264">
        <f t="shared" si="706"/>
        <v>16.944949999999999</v>
      </c>
      <c r="O1592" s="264">
        <f t="shared" si="707"/>
        <v>0.13625999999999999</v>
      </c>
      <c r="P1592" s="264">
        <f t="shared" si="708"/>
        <v>11.3475</v>
      </c>
      <c r="Q1592" s="264">
        <f t="shared" si="709"/>
        <v>12.486000000000001</v>
      </c>
      <c r="R1592" s="264">
        <f t="shared" si="710"/>
        <v>13.215999999999999</v>
      </c>
      <c r="S1592" s="264">
        <f t="shared" si="711"/>
        <v>13.6235</v>
      </c>
      <c r="T1592" s="264">
        <f t="shared" si="712"/>
        <v>14.282</v>
      </c>
      <c r="U1592" s="264">
        <f t="shared" si="713"/>
        <v>14.7485</v>
      </c>
      <c r="V1592" s="264">
        <f t="shared" si="714"/>
        <v>15.473500000000001</v>
      </c>
      <c r="W1592" s="264">
        <f t="shared" si="715"/>
        <v>16.945</v>
      </c>
      <c r="X1592" s="264">
        <f t="shared" si="716"/>
        <v>18.594999999999999</v>
      </c>
      <c r="Y1592" s="264">
        <f t="shared" si="717"/>
        <v>19.564</v>
      </c>
      <c r="Z1592" s="264">
        <f t="shared" si="718"/>
        <v>20.255499999999998</v>
      </c>
      <c r="AA1592" s="264">
        <f t="shared" si="719"/>
        <v>21.338999999999999</v>
      </c>
      <c r="AB1592" s="264">
        <f t="shared" si="720"/>
        <v>22.081499999999998</v>
      </c>
      <c r="AC1592" s="264">
        <f t="shared" si="721"/>
        <v>23.574999999999999</v>
      </c>
      <c r="AD1592" s="264">
        <f t="shared" si="722"/>
        <v>26.444499999999998</v>
      </c>
      <c r="AF1592" s="266">
        <v>1590</v>
      </c>
      <c r="AG1592" s="266">
        <v>-0.127</v>
      </c>
      <c r="AH1592" s="266">
        <v>17.052700000000002</v>
      </c>
      <c r="AI1592" s="266">
        <v>0.13020000000000001</v>
      </c>
      <c r="AJ1592" s="266">
        <v>11.518000000000001</v>
      </c>
      <c r="AK1592" s="266">
        <v>12.667999999999999</v>
      </c>
      <c r="AL1592" s="266">
        <v>13.398999999999999</v>
      </c>
      <c r="AM1592" s="266">
        <v>13.805</v>
      </c>
      <c r="AN1592" s="266">
        <v>14.457000000000001</v>
      </c>
      <c r="AO1592" s="266">
        <v>14.917</v>
      </c>
      <c r="AP1592" s="266">
        <v>15.627000000000001</v>
      </c>
      <c r="AQ1592" s="266">
        <v>17.053000000000001</v>
      </c>
      <c r="AR1592" s="266">
        <v>18.626999999999999</v>
      </c>
      <c r="AS1592" s="266">
        <v>19.539000000000001</v>
      </c>
      <c r="AT1592" s="266">
        <v>20.184999999999999</v>
      </c>
      <c r="AU1592" s="266">
        <v>21.187999999999999</v>
      </c>
      <c r="AV1592" s="266">
        <v>21.869</v>
      </c>
      <c r="AW1592" s="266">
        <v>23.224</v>
      </c>
      <c r="AX1592" s="266">
        <v>25.771999999999998</v>
      </c>
      <c r="BA1592" s="372">
        <v>1590</v>
      </c>
      <c r="BB1592" s="372">
        <v>-0.3417</v>
      </c>
      <c r="BC1592" s="372">
        <v>16.837199999999999</v>
      </c>
      <c r="BD1592" s="372">
        <v>0.14232</v>
      </c>
      <c r="BE1592" s="372">
        <v>11.177</v>
      </c>
      <c r="BF1592" s="372">
        <v>12.304</v>
      </c>
      <c r="BG1592" s="372">
        <v>13.032999999999999</v>
      </c>
      <c r="BH1592" s="372">
        <v>13.442</v>
      </c>
      <c r="BI1592" s="372">
        <v>14.106999999999999</v>
      </c>
      <c r="BJ1592" s="372">
        <v>14.58</v>
      </c>
      <c r="BK1592" s="372">
        <v>15.32</v>
      </c>
      <c r="BL1592" s="372">
        <v>16.837</v>
      </c>
      <c r="BM1592" s="372">
        <v>18.562999999999999</v>
      </c>
      <c r="BN1592" s="372">
        <v>19.588999999999999</v>
      </c>
      <c r="BO1592" s="372">
        <v>20.326000000000001</v>
      </c>
      <c r="BP1592" s="372">
        <v>21.49</v>
      </c>
      <c r="BQ1592" s="372">
        <v>22.294</v>
      </c>
      <c r="BR1592" s="372">
        <v>23.925999999999998</v>
      </c>
      <c r="BS1592" s="372">
        <v>27.117000000000001</v>
      </c>
    </row>
    <row r="1593" spans="1:71" x14ac:dyDescent="0.2">
      <c r="A1593" s="265">
        <f t="shared" si="723"/>
        <v>16.950499999999998</v>
      </c>
      <c r="B1593" s="265">
        <f t="shared" si="724"/>
        <v>15.478</v>
      </c>
      <c r="C1593" s="265">
        <f t="shared" si="701"/>
        <v>18.602</v>
      </c>
      <c r="D1593" s="265">
        <f t="shared" si="725"/>
        <v>1591</v>
      </c>
      <c r="E1593" s="373">
        <f t="shared" si="726"/>
        <v>52.271047227926076</v>
      </c>
      <c r="F1593" s="373">
        <f t="shared" si="727"/>
        <v>4.3559206023271733</v>
      </c>
      <c r="G1593" s="373">
        <f t="shared" si="728"/>
        <v>61.271047227926076</v>
      </c>
      <c r="H1593" s="374">
        <f t="shared" si="729"/>
        <v>0.99953504501587587</v>
      </c>
      <c r="I1593" s="374">
        <f t="shared" si="702"/>
        <v>0.99002183668210053</v>
      </c>
      <c r="J1593" s="374">
        <f t="shared" si="703"/>
        <v>0.99035077418711348</v>
      </c>
      <c r="K1593" s="265" cm="1">
        <f t="array" ref="K1593">$G1593^gamma_drug4/($G1593^gamma_drug4+(AGE_50_drug4+9)^gamma_drug4)</f>
        <v>1</v>
      </c>
      <c r="L1593" s="264">
        <f t="shared" si="704"/>
        <v>1591</v>
      </c>
      <c r="M1593" s="264">
        <f t="shared" si="705"/>
        <v>-0.2344</v>
      </c>
      <c r="N1593" s="264">
        <f t="shared" si="706"/>
        <v>16.950699999999998</v>
      </c>
      <c r="O1593" s="264">
        <f t="shared" si="707"/>
        <v>0.13629000000000002</v>
      </c>
      <c r="P1593" s="264">
        <f t="shared" si="708"/>
        <v>11.3505</v>
      </c>
      <c r="Q1593" s="264">
        <f t="shared" si="709"/>
        <v>12.49</v>
      </c>
      <c r="R1593" s="264">
        <f t="shared" si="710"/>
        <v>13.2195</v>
      </c>
      <c r="S1593" s="264">
        <f t="shared" si="711"/>
        <v>13.6275</v>
      </c>
      <c r="T1593" s="264">
        <f t="shared" si="712"/>
        <v>14.286000000000001</v>
      </c>
      <c r="U1593" s="264">
        <f t="shared" si="713"/>
        <v>14.753</v>
      </c>
      <c r="V1593" s="264">
        <f t="shared" si="714"/>
        <v>15.478</v>
      </c>
      <c r="W1593" s="264">
        <f t="shared" si="715"/>
        <v>16.950499999999998</v>
      </c>
      <c r="X1593" s="264">
        <f t="shared" si="716"/>
        <v>18.602</v>
      </c>
      <c r="Y1593" s="264">
        <f t="shared" si="717"/>
        <v>19.570999999999998</v>
      </c>
      <c r="Z1593" s="264">
        <f t="shared" si="718"/>
        <v>20.263500000000001</v>
      </c>
      <c r="AA1593" s="264">
        <f t="shared" si="719"/>
        <v>21.3475</v>
      </c>
      <c r="AB1593" s="264">
        <f t="shared" si="720"/>
        <v>22.090499999999999</v>
      </c>
      <c r="AC1593" s="264">
        <f t="shared" si="721"/>
        <v>23.584499999999998</v>
      </c>
      <c r="AD1593" s="264">
        <f t="shared" si="722"/>
        <v>26.456499999999998</v>
      </c>
      <c r="AF1593" s="266">
        <v>1591</v>
      </c>
      <c r="AG1593" s="266">
        <v>-0.12709999999999999</v>
      </c>
      <c r="AH1593" s="266">
        <v>17.058199999999999</v>
      </c>
      <c r="AI1593" s="266">
        <v>0.13023000000000001</v>
      </c>
      <c r="AJ1593" s="266">
        <v>11.521000000000001</v>
      </c>
      <c r="AK1593" s="266">
        <v>12.672000000000001</v>
      </c>
      <c r="AL1593" s="266">
        <v>13.401999999999999</v>
      </c>
      <c r="AM1593" s="266">
        <v>13.808999999999999</v>
      </c>
      <c r="AN1593" s="266">
        <v>14.461</v>
      </c>
      <c r="AO1593" s="266">
        <v>14.920999999999999</v>
      </c>
      <c r="AP1593" s="266">
        <v>15.631</v>
      </c>
      <c r="AQ1593" s="266">
        <v>17.058</v>
      </c>
      <c r="AR1593" s="266">
        <v>18.634</v>
      </c>
      <c r="AS1593" s="266">
        <v>19.545999999999999</v>
      </c>
      <c r="AT1593" s="266">
        <v>20.193000000000001</v>
      </c>
      <c r="AU1593" s="266">
        <v>21.196000000000002</v>
      </c>
      <c r="AV1593" s="266">
        <v>21.878</v>
      </c>
      <c r="AW1593" s="266">
        <v>23.233000000000001</v>
      </c>
      <c r="AX1593" s="266">
        <v>25.783000000000001</v>
      </c>
      <c r="BA1593" s="372">
        <v>1591</v>
      </c>
      <c r="BB1593" s="372">
        <v>-0.3417</v>
      </c>
      <c r="BC1593" s="372">
        <v>16.8432</v>
      </c>
      <c r="BD1593" s="372">
        <v>0.14235</v>
      </c>
      <c r="BE1593" s="372">
        <v>11.18</v>
      </c>
      <c r="BF1593" s="372">
        <v>12.308</v>
      </c>
      <c r="BG1593" s="372">
        <v>13.037000000000001</v>
      </c>
      <c r="BH1593" s="372">
        <v>13.446</v>
      </c>
      <c r="BI1593" s="372">
        <v>14.111000000000001</v>
      </c>
      <c r="BJ1593" s="372">
        <v>14.585000000000001</v>
      </c>
      <c r="BK1593" s="372">
        <v>15.324999999999999</v>
      </c>
      <c r="BL1593" s="372">
        <v>16.843</v>
      </c>
      <c r="BM1593" s="372">
        <v>18.57</v>
      </c>
      <c r="BN1593" s="372">
        <v>19.596</v>
      </c>
      <c r="BO1593" s="372">
        <v>20.334</v>
      </c>
      <c r="BP1593" s="372">
        <v>21.498999999999999</v>
      </c>
      <c r="BQ1593" s="372">
        <v>22.303000000000001</v>
      </c>
      <c r="BR1593" s="372">
        <v>23.936</v>
      </c>
      <c r="BS1593" s="372">
        <v>27.13</v>
      </c>
    </row>
    <row r="1594" spans="1:71" x14ac:dyDescent="0.2">
      <c r="A1594" s="265">
        <f t="shared" si="723"/>
        <v>16.956499999999998</v>
      </c>
      <c r="B1594" s="265">
        <f t="shared" si="724"/>
        <v>15.483000000000001</v>
      </c>
      <c r="C1594" s="265">
        <f t="shared" si="701"/>
        <v>18.608499999999999</v>
      </c>
      <c r="D1594" s="265">
        <f t="shared" si="725"/>
        <v>1592</v>
      </c>
      <c r="E1594" s="373">
        <f t="shared" si="726"/>
        <v>52.303901437371664</v>
      </c>
      <c r="F1594" s="373">
        <f t="shared" si="727"/>
        <v>4.3586584531143053</v>
      </c>
      <c r="G1594" s="373">
        <f t="shared" si="728"/>
        <v>61.303901437371664</v>
      </c>
      <c r="H1594" s="374">
        <f t="shared" si="729"/>
        <v>0.99953612747549048</v>
      </c>
      <c r="I1594" s="374">
        <f t="shared" si="702"/>
        <v>0.99003781669571167</v>
      </c>
      <c r="J1594" s="374">
        <f t="shared" si="703"/>
        <v>0.99036408416666677</v>
      </c>
      <c r="K1594" s="265" cm="1">
        <f t="array" ref="K1594">$G1594^gamma_drug4/($G1594^gamma_drug4+(AGE_50_drug4+9)^gamma_drug4)</f>
        <v>1</v>
      </c>
      <c r="L1594" s="264">
        <f t="shared" si="704"/>
        <v>1592</v>
      </c>
      <c r="M1594" s="264">
        <f t="shared" si="705"/>
        <v>-0.23449999999999999</v>
      </c>
      <c r="N1594" s="264">
        <f t="shared" si="706"/>
        <v>16.95635</v>
      </c>
      <c r="O1594" s="264">
        <f t="shared" si="707"/>
        <v>0.13630999999999999</v>
      </c>
      <c r="P1594" s="264">
        <f t="shared" si="708"/>
        <v>11.3535</v>
      </c>
      <c r="Q1594" s="264">
        <f t="shared" si="709"/>
        <v>12.493500000000001</v>
      </c>
      <c r="R1594" s="264">
        <f t="shared" si="710"/>
        <v>13.223500000000001</v>
      </c>
      <c r="S1594" s="264">
        <f t="shared" si="711"/>
        <v>13.631499999999999</v>
      </c>
      <c r="T1594" s="264">
        <f t="shared" si="712"/>
        <v>14.291</v>
      </c>
      <c r="U1594" s="264">
        <f t="shared" si="713"/>
        <v>14.757999999999999</v>
      </c>
      <c r="V1594" s="264">
        <f t="shared" si="714"/>
        <v>15.483000000000001</v>
      </c>
      <c r="W1594" s="264">
        <f t="shared" si="715"/>
        <v>16.956499999999998</v>
      </c>
      <c r="X1594" s="264">
        <f t="shared" si="716"/>
        <v>18.608499999999999</v>
      </c>
      <c r="Y1594" s="264">
        <f t="shared" si="717"/>
        <v>19.578000000000003</v>
      </c>
      <c r="Z1594" s="264">
        <f t="shared" si="718"/>
        <v>20.271000000000001</v>
      </c>
      <c r="AA1594" s="264">
        <f t="shared" si="719"/>
        <v>21.355</v>
      </c>
      <c r="AB1594" s="264">
        <f t="shared" si="720"/>
        <v>22.098500000000001</v>
      </c>
      <c r="AC1594" s="264">
        <f t="shared" si="721"/>
        <v>23.594000000000001</v>
      </c>
      <c r="AD1594" s="264">
        <f t="shared" si="722"/>
        <v>26.467500000000001</v>
      </c>
      <c r="AF1594" s="266">
        <v>1592</v>
      </c>
      <c r="AG1594" s="266">
        <v>-0.12720000000000001</v>
      </c>
      <c r="AH1594" s="266">
        <v>17.063600000000001</v>
      </c>
      <c r="AI1594" s="266">
        <v>0.13025</v>
      </c>
      <c r="AJ1594" s="266">
        <v>11.523999999999999</v>
      </c>
      <c r="AK1594" s="266">
        <v>12.675000000000001</v>
      </c>
      <c r="AL1594" s="266">
        <v>13.406000000000001</v>
      </c>
      <c r="AM1594" s="266">
        <v>13.811999999999999</v>
      </c>
      <c r="AN1594" s="266">
        <v>14.465999999999999</v>
      </c>
      <c r="AO1594" s="266">
        <v>14.926</v>
      </c>
      <c r="AP1594" s="266">
        <v>15.635999999999999</v>
      </c>
      <c r="AQ1594" s="266">
        <v>17.064</v>
      </c>
      <c r="AR1594" s="266">
        <v>18.64</v>
      </c>
      <c r="AS1594" s="266">
        <v>19.553000000000001</v>
      </c>
      <c r="AT1594" s="266">
        <v>20.2</v>
      </c>
      <c r="AU1594" s="266">
        <v>21.202999999999999</v>
      </c>
      <c r="AV1594" s="266">
        <v>21.885000000000002</v>
      </c>
      <c r="AW1594" s="266">
        <v>23.242000000000001</v>
      </c>
      <c r="AX1594" s="266">
        <v>25.792999999999999</v>
      </c>
      <c r="BA1594" s="372">
        <v>1592</v>
      </c>
      <c r="BB1594" s="372">
        <v>-0.34179999999999999</v>
      </c>
      <c r="BC1594" s="372">
        <v>16.8491</v>
      </c>
      <c r="BD1594" s="372">
        <v>0.14237</v>
      </c>
      <c r="BE1594" s="372">
        <v>11.183</v>
      </c>
      <c r="BF1594" s="372">
        <v>12.311999999999999</v>
      </c>
      <c r="BG1594" s="372">
        <v>13.041</v>
      </c>
      <c r="BH1594" s="372">
        <v>13.451000000000001</v>
      </c>
      <c r="BI1594" s="372">
        <v>14.116</v>
      </c>
      <c r="BJ1594" s="372">
        <v>14.59</v>
      </c>
      <c r="BK1594" s="372">
        <v>15.33</v>
      </c>
      <c r="BL1594" s="372">
        <v>16.849</v>
      </c>
      <c r="BM1594" s="372">
        <v>18.577000000000002</v>
      </c>
      <c r="BN1594" s="372">
        <v>19.603000000000002</v>
      </c>
      <c r="BO1594" s="372">
        <v>20.341999999999999</v>
      </c>
      <c r="BP1594" s="372">
        <v>21.507000000000001</v>
      </c>
      <c r="BQ1594" s="372">
        <v>22.312000000000001</v>
      </c>
      <c r="BR1594" s="372">
        <v>23.946000000000002</v>
      </c>
      <c r="BS1594" s="372">
        <v>27.141999999999999</v>
      </c>
    </row>
    <row r="1595" spans="1:71" x14ac:dyDescent="0.2">
      <c r="A1595" s="265">
        <f t="shared" si="723"/>
        <v>16.962</v>
      </c>
      <c r="B1595" s="265">
        <f t="shared" si="724"/>
        <v>15.488</v>
      </c>
      <c r="C1595" s="265">
        <f t="shared" si="701"/>
        <v>18.615000000000002</v>
      </c>
      <c r="D1595" s="265">
        <f t="shared" si="725"/>
        <v>1593</v>
      </c>
      <c r="E1595" s="373">
        <f t="shared" si="726"/>
        <v>52.336755646817245</v>
      </c>
      <c r="F1595" s="373">
        <f t="shared" si="727"/>
        <v>4.3613963039014374</v>
      </c>
      <c r="G1595" s="373">
        <f t="shared" si="728"/>
        <v>61.336755646817245</v>
      </c>
      <c r="H1595" s="374">
        <f t="shared" si="729"/>
        <v>0.99953720683826519</v>
      </c>
      <c r="I1595" s="374">
        <f t="shared" si="702"/>
        <v>0.99005376283304114</v>
      </c>
      <c r="J1595" s="374">
        <f t="shared" si="703"/>
        <v>0.99037736884842964</v>
      </c>
      <c r="K1595" s="265" cm="1">
        <f t="array" ref="K1595">$G1595^gamma_drug4/($G1595^gamma_drug4+(AGE_50_drug4+9)^gamma_drug4)</f>
        <v>1</v>
      </c>
      <c r="L1595" s="264">
        <f t="shared" si="704"/>
        <v>1593</v>
      </c>
      <c r="M1595" s="264">
        <f t="shared" si="705"/>
        <v>-0.23454999999999998</v>
      </c>
      <c r="N1595" s="264">
        <f t="shared" si="706"/>
        <v>16.962049999999998</v>
      </c>
      <c r="O1595" s="264">
        <f t="shared" si="707"/>
        <v>0.13633499999999998</v>
      </c>
      <c r="P1595" s="264">
        <f t="shared" si="708"/>
        <v>11.356999999999999</v>
      </c>
      <c r="Q1595" s="264">
        <f t="shared" si="709"/>
        <v>12.497</v>
      </c>
      <c r="R1595" s="264">
        <f t="shared" si="710"/>
        <v>13.227499999999999</v>
      </c>
      <c r="S1595" s="264">
        <f t="shared" si="711"/>
        <v>13.635999999999999</v>
      </c>
      <c r="T1595" s="264">
        <f t="shared" si="712"/>
        <v>14.295</v>
      </c>
      <c r="U1595" s="264">
        <f t="shared" si="713"/>
        <v>14.762499999999999</v>
      </c>
      <c r="V1595" s="264">
        <f t="shared" si="714"/>
        <v>15.488</v>
      </c>
      <c r="W1595" s="264">
        <f t="shared" si="715"/>
        <v>16.962</v>
      </c>
      <c r="X1595" s="264">
        <f t="shared" si="716"/>
        <v>18.615000000000002</v>
      </c>
      <c r="Y1595" s="264">
        <f t="shared" si="717"/>
        <v>19.585000000000001</v>
      </c>
      <c r="Z1595" s="264">
        <f t="shared" si="718"/>
        <v>20.278500000000001</v>
      </c>
      <c r="AA1595" s="264">
        <f t="shared" si="719"/>
        <v>21.363499999999998</v>
      </c>
      <c r="AB1595" s="264">
        <f t="shared" si="720"/>
        <v>22.106999999999999</v>
      </c>
      <c r="AC1595" s="264">
        <f t="shared" si="721"/>
        <v>23.603000000000002</v>
      </c>
      <c r="AD1595" s="264">
        <f t="shared" si="722"/>
        <v>26.478999999999999</v>
      </c>
      <c r="AF1595" s="266">
        <v>1593</v>
      </c>
      <c r="AG1595" s="266">
        <v>-0.1273</v>
      </c>
      <c r="AH1595" s="266">
        <v>17.069099999999999</v>
      </c>
      <c r="AI1595" s="266">
        <v>0.13027</v>
      </c>
      <c r="AJ1595" s="266">
        <v>11.526999999999999</v>
      </c>
      <c r="AK1595" s="266">
        <v>12.679</v>
      </c>
      <c r="AL1595" s="266">
        <v>13.41</v>
      </c>
      <c r="AM1595" s="266">
        <v>13.817</v>
      </c>
      <c r="AN1595" s="266">
        <v>14.47</v>
      </c>
      <c r="AO1595" s="266">
        <v>14.93</v>
      </c>
      <c r="AP1595" s="266">
        <v>15.641</v>
      </c>
      <c r="AQ1595" s="266">
        <v>17.068999999999999</v>
      </c>
      <c r="AR1595" s="266">
        <v>18.646000000000001</v>
      </c>
      <c r="AS1595" s="266">
        <v>19.559000000000001</v>
      </c>
      <c r="AT1595" s="266">
        <v>20.207000000000001</v>
      </c>
      <c r="AU1595" s="266">
        <v>21.210999999999999</v>
      </c>
      <c r="AV1595" s="266">
        <v>21.893000000000001</v>
      </c>
      <c r="AW1595" s="266">
        <v>23.25</v>
      </c>
      <c r="AX1595" s="266">
        <v>25.803999999999998</v>
      </c>
      <c r="BA1595" s="372">
        <v>1593</v>
      </c>
      <c r="BB1595" s="372">
        <v>-0.34179999999999999</v>
      </c>
      <c r="BC1595" s="372">
        <v>16.855</v>
      </c>
      <c r="BD1595" s="372">
        <v>0.1424</v>
      </c>
      <c r="BE1595" s="372">
        <v>11.186999999999999</v>
      </c>
      <c r="BF1595" s="372">
        <v>12.315</v>
      </c>
      <c r="BG1595" s="372">
        <v>13.045</v>
      </c>
      <c r="BH1595" s="372">
        <v>13.455</v>
      </c>
      <c r="BI1595" s="372">
        <v>14.12</v>
      </c>
      <c r="BJ1595" s="372">
        <v>14.595000000000001</v>
      </c>
      <c r="BK1595" s="372">
        <v>15.335000000000001</v>
      </c>
      <c r="BL1595" s="372">
        <v>16.855</v>
      </c>
      <c r="BM1595" s="372">
        <v>18.584</v>
      </c>
      <c r="BN1595" s="372">
        <v>19.611000000000001</v>
      </c>
      <c r="BO1595" s="372">
        <v>20.350000000000001</v>
      </c>
      <c r="BP1595" s="372">
        <v>21.515999999999998</v>
      </c>
      <c r="BQ1595" s="372">
        <v>22.321000000000002</v>
      </c>
      <c r="BR1595" s="372">
        <v>23.956</v>
      </c>
      <c r="BS1595" s="372">
        <v>27.154</v>
      </c>
    </row>
    <row r="1596" spans="1:71" x14ac:dyDescent="0.2">
      <c r="A1596" s="265">
        <f t="shared" si="723"/>
        <v>16.968</v>
      </c>
      <c r="B1596" s="265">
        <f t="shared" si="724"/>
        <v>15.493</v>
      </c>
      <c r="C1596" s="265">
        <f t="shared" si="701"/>
        <v>18.621500000000001</v>
      </c>
      <c r="D1596" s="265">
        <f t="shared" si="725"/>
        <v>1594</v>
      </c>
      <c r="E1596" s="373">
        <f t="shared" si="726"/>
        <v>52.369609856262834</v>
      </c>
      <c r="F1596" s="373">
        <f t="shared" si="727"/>
        <v>4.3641341546885695</v>
      </c>
      <c r="G1596" s="373">
        <f t="shared" si="728"/>
        <v>61.369609856262834</v>
      </c>
      <c r="H1596" s="374">
        <f t="shared" si="729"/>
        <v>0.99953828311470605</v>
      </c>
      <c r="I1596" s="374">
        <f t="shared" si="702"/>
        <v>0.99006967518317046</v>
      </c>
      <c r="J1596" s="374">
        <f t="shared" si="703"/>
        <v>0.99039062829350588</v>
      </c>
      <c r="K1596" s="265" cm="1">
        <f t="array" ref="K1596">$G1596^gamma_drug4/($G1596^gamma_drug4+(AGE_50_drug4+9)^gamma_drug4)</f>
        <v>1</v>
      </c>
      <c r="L1596" s="264">
        <f t="shared" si="704"/>
        <v>1594</v>
      </c>
      <c r="M1596" s="264">
        <f t="shared" si="705"/>
        <v>-0.2346</v>
      </c>
      <c r="N1596" s="264">
        <f t="shared" si="706"/>
        <v>16.9678</v>
      </c>
      <c r="O1596" s="264">
        <f t="shared" si="707"/>
        <v>0.13635999999999998</v>
      </c>
      <c r="P1596" s="264">
        <f t="shared" si="708"/>
        <v>11.36</v>
      </c>
      <c r="Q1596" s="264">
        <f t="shared" si="709"/>
        <v>12.500500000000001</v>
      </c>
      <c r="R1596" s="264">
        <f t="shared" si="710"/>
        <v>13.2315</v>
      </c>
      <c r="S1596" s="264">
        <f t="shared" si="711"/>
        <v>13.64</v>
      </c>
      <c r="T1596" s="264">
        <f t="shared" si="712"/>
        <v>14.2995</v>
      </c>
      <c r="U1596" s="264">
        <f t="shared" si="713"/>
        <v>14.7675</v>
      </c>
      <c r="V1596" s="264">
        <f t="shared" si="714"/>
        <v>15.493</v>
      </c>
      <c r="W1596" s="264">
        <f t="shared" si="715"/>
        <v>16.968</v>
      </c>
      <c r="X1596" s="264">
        <f t="shared" si="716"/>
        <v>18.621500000000001</v>
      </c>
      <c r="Y1596" s="264">
        <f t="shared" si="717"/>
        <v>19.592500000000001</v>
      </c>
      <c r="Z1596" s="264">
        <f t="shared" si="718"/>
        <v>20.286000000000001</v>
      </c>
      <c r="AA1596" s="264">
        <f t="shared" si="719"/>
        <v>21.372</v>
      </c>
      <c r="AB1596" s="264">
        <f t="shared" si="720"/>
        <v>22.115499999999997</v>
      </c>
      <c r="AC1596" s="264">
        <f t="shared" si="721"/>
        <v>23.612500000000001</v>
      </c>
      <c r="AD1596" s="264">
        <f t="shared" si="722"/>
        <v>26.490500000000001</v>
      </c>
      <c r="AF1596" s="266">
        <v>1594</v>
      </c>
      <c r="AG1596" s="266">
        <v>-0.12740000000000001</v>
      </c>
      <c r="AH1596" s="266">
        <v>17.0746</v>
      </c>
      <c r="AI1596" s="266">
        <v>0.13028999999999999</v>
      </c>
      <c r="AJ1596" s="266">
        <v>11.53</v>
      </c>
      <c r="AK1596" s="266">
        <v>12.682</v>
      </c>
      <c r="AL1596" s="266">
        <v>13.414</v>
      </c>
      <c r="AM1596" s="266">
        <v>13.821</v>
      </c>
      <c r="AN1596" s="266">
        <v>14.474</v>
      </c>
      <c r="AO1596" s="266">
        <v>14.935</v>
      </c>
      <c r="AP1596" s="266">
        <v>15.646000000000001</v>
      </c>
      <c r="AQ1596" s="266">
        <v>17.074999999999999</v>
      </c>
      <c r="AR1596" s="266">
        <v>18.652000000000001</v>
      </c>
      <c r="AS1596" s="266">
        <v>19.565999999999999</v>
      </c>
      <c r="AT1596" s="266">
        <v>20.213999999999999</v>
      </c>
      <c r="AU1596" s="266">
        <v>21.219000000000001</v>
      </c>
      <c r="AV1596" s="266">
        <v>21.901</v>
      </c>
      <c r="AW1596" s="266">
        <v>23.259</v>
      </c>
      <c r="AX1596" s="266">
        <v>25.814</v>
      </c>
      <c r="BA1596" s="372">
        <v>1594</v>
      </c>
      <c r="BB1596" s="372">
        <v>-0.34179999999999999</v>
      </c>
      <c r="BC1596" s="372">
        <v>16.861000000000001</v>
      </c>
      <c r="BD1596" s="372">
        <v>0.14243</v>
      </c>
      <c r="BE1596" s="372">
        <v>11.19</v>
      </c>
      <c r="BF1596" s="372">
        <v>12.319000000000001</v>
      </c>
      <c r="BG1596" s="372">
        <v>13.048999999999999</v>
      </c>
      <c r="BH1596" s="372">
        <v>13.459</v>
      </c>
      <c r="BI1596" s="372">
        <v>14.125</v>
      </c>
      <c r="BJ1596" s="372">
        <v>14.6</v>
      </c>
      <c r="BK1596" s="372">
        <v>15.34</v>
      </c>
      <c r="BL1596" s="372">
        <v>16.861000000000001</v>
      </c>
      <c r="BM1596" s="372">
        <v>18.591000000000001</v>
      </c>
      <c r="BN1596" s="372">
        <v>19.619</v>
      </c>
      <c r="BO1596" s="372">
        <v>20.358000000000001</v>
      </c>
      <c r="BP1596" s="372">
        <v>21.524999999999999</v>
      </c>
      <c r="BQ1596" s="372">
        <v>22.33</v>
      </c>
      <c r="BR1596" s="372">
        <v>23.966000000000001</v>
      </c>
      <c r="BS1596" s="372">
        <v>27.167000000000002</v>
      </c>
    </row>
    <row r="1597" spans="1:71" x14ac:dyDescent="0.2">
      <c r="A1597" s="265">
        <f t="shared" si="723"/>
        <v>16.973500000000001</v>
      </c>
      <c r="B1597" s="265">
        <f t="shared" si="724"/>
        <v>15.498000000000001</v>
      </c>
      <c r="C1597" s="265">
        <f t="shared" si="701"/>
        <v>18.628</v>
      </c>
      <c r="D1597" s="265">
        <f t="shared" si="725"/>
        <v>1595</v>
      </c>
      <c r="E1597" s="373">
        <f t="shared" si="726"/>
        <v>52.402464065708422</v>
      </c>
      <c r="F1597" s="373">
        <f t="shared" si="727"/>
        <v>4.3668720054757015</v>
      </c>
      <c r="G1597" s="373">
        <f t="shared" si="728"/>
        <v>61.402464065708422</v>
      </c>
      <c r="H1597" s="374">
        <f t="shared" si="729"/>
        <v>0.9995393563152779</v>
      </c>
      <c r="I1597" s="374">
        <f t="shared" si="702"/>
        <v>0.99008555383490282</v>
      </c>
      <c r="J1597" s="374">
        <f t="shared" si="703"/>
        <v>0.99040386256282065</v>
      </c>
      <c r="K1597" s="265" cm="1">
        <f t="array" ref="K1597">$G1597^gamma_drug4/($G1597^gamma_drug4+(AGE_50_drug4+9)^gamma_drug4)</f>
        <v>1</v>
      </c>
      <c r="L1597" s="264">
        <f t="shared" si="704"/>
        <v>1595</v>
      </c>
      <c r="M1597" s="264">
        <f t="shared" si="705"/>
        <v>-0.23469999999999999</v>
      </c>
      <c r="N1597" s="264">
        <f t="shared" si="706"/>
        <v>16.97345</v>
      </c>
      <c r="O1597" s="264">
        <f t="shared" si="707"/>
        <v>0.13638</v>
      </c>
      <c r="P1597" s="264">
        <f t="shared" si="708"/>
        <v>11.363</v>
      </c>
      <c r="Q1597" s="264">
        <f t="shared" si="709"/>
        <v>12.5045</v>
      </c>
      <c r="R1597" s="264">
        <f t="shared" si="710"/>
        <v>13.2355</v>
      </c>
      <c r="S1597" s="264">
        <f t="shared" si="711"/>
        <v>13.643999999999998</v>
      </c>
      <c r="T1597" s="264">
        <f t="shared" si="712"/>
        <v>14.304</v>
      </c>
      <c r="U1597" s="264">
        <f t="shared" si="713"/>
        <v>14.7715</v>
      </c>
      <c r="V1597" s="264">
        <f t="shared" si="714"/>
        <v>15.498000000000001</v>
      </c>
      <c r="W1597" s="264">
        <f t="shared" si="715"/>
        <v>16.973500000000001</v>
      </c>
      <c r="X1597" s="264">
        <f t="shared" si="716"/>
        <v>18.628</v>
      </c>
      <c r="Y1597" s="264">
        <f t="shared" si="717"/>
        <v>19.599499999999999</v>
      </c>
      <c r="Z1597" s="264">
        <f t="shared" si="718"/>
        <v>20.293500000000002</v>
      </c>
      <c r="AA1597" s="264">
        <f t="shared" si="719"/>
        <v>21.3795</v>
      </c>
      <c r="AB1597" s="264">
        <f t="shared" si="720"/>
        <v>22.123999999999999</v>
      </c>
      <c r="AC1597" s="264">
        <f t="shared" si="721"/>
        <v>23.622</v>
      </c>
      <c r="AD1597" s="264">
        <f t="shared" si="722"/>
        <v>26.5015</v>
      </c>
      <c r="AF1597" s="266">
        <v>1595</v>
      </c>
      <c r="AG1597" s="266">
        <v>-0.1275</v>
      </c>
      <c r="AH1597" s="266">
        <v>17.079999999999998</v>
      </c>
      <c r="AI1597" s="266">
        <v>0.13031000000000001</v>
      </c>
      <c r="AJ1597" s="266">
        <v>11.532999999999999</v>
      </c>
      <c r="AK1597" s="266">
        <v>12.686</v>
      </c>
      <c r="AL1597" s="266">
        <v>13.417999999999999</v>
      </c>
      <c r="AM1597" s="266">
        <v>13.824999999999999</v>
      </c>
      <c r="AN1597" s="266">
        <v>14.478</v>
      </c>
      <c r="AO1597" s="266">
        <v>14.939</v>
      </c>
      <c r="AP1597" s="266">
        <v>15.651</v>
      </c>
      <c r="AQ1597" s="266">
        <v>17.079999999999998</v>
      </c>
      <c r="AR1597" s="266">
        <v>18.658000000000001</v>
      </c>
      <c r="AS1597" s="266">
        <v>19.573</v>
      </c>
      <c r="AT1597" s="266">
        <v>20.221</v>
      </c>
      <c r="AU1597" s="266">
        <v>21.225999999999999</v>
      </c>
      <c r="AV1597" s="266">
        <v>21.908999999999999</v>
      </c>
      <c r="AW1597" s="266">
        <v>23.268000000000001</v>
      </c>
      <c r="AX1597" s="266">
        <v>25.824000000000002</v>
      </c>
      <c r="BA1597" s="372">
        <v>1595</v>
      </c>
      <c r="BB1597" s="372">
        <v>-0.34189999999999998</v>
      </c>
      <c r="BC1597" s="372">
        <v>16.866900000000001</v>
      </c>
      <c r="BD1597" s="372">
        <v>0.14244999999999999</v>
      </c>
      <c r="BE1597" s="372">
        <v>11.193</v>
      </c>
      <c r="BF1597" s="372">
        <v>12.323</v>
      </c>
      <c r="BG1597" s="372">
        <v>13.053000000000001</v>
      </c>
      <c r="BH1597" s="372">
        <v>13.462999999999999</v>
      </c>
      <c r="BI1597" s="372">
        <v>14.13</v>
      </c>
      <c r="BJ1597" s="372">
        <v>14.603999999999999</v>
      </c>
      <c r="BK1597" s="372">
        <v>15.345000000000001</v>
      </c>
      <c r="BL1597" s="372">
        <v>16.867000000000001</v>
      </c>
      <c r="BM1597" s="372">
        <v>18.597999999999999</v>
      </c>
      <c r="BN1597" s="372">
        <v>19.626000000000001</v>
      </c>
      <c r="BO1597" s="372">
        <v>20.366</v>
      </c>
      <c r="BP1597" s="372">
        <v>21.533000000000001</v>
      </c>
      <c r="BQ1597" s="372">
        <v>22.338999999999999</v>
      </c>
      <c r="BR1597" s="372">
        <v>23.975999999999999</v>
      </c>
      <c r="BS1597" s="372">
        <v>27.178999999999998</v>
      </c>
    </row>
    <row r="1598" spans="1:71" x14ac:dyDescent="0.2">
      <c r="A1598" s="265">
        <f t="shared" si="723"/>
        <v>16.979500000000002</v>
      </c>
      <c r="B1598" s="265">
        <f t="shared" si="724"/>
        <v>15.503</v>
      </c>
      <c r="C1598" s="265">
        <f t="shared" si="701"/>
        <v>18.634999999999998</v>
      </c>
      <c r="D1598" s="265">
        <f t="shared" si="725"/>
        <v>1596</v>
      </c>
      <c r="E1598" s="373">
        <f t="shared" si="726"/>
        <v>52.435318275154003</v>
      </c>
      <c r="F1598" s="373">
        <f t="shared" si="727"/>
        <v>4.3696098562628336</v>
      </c>
      <c r="G1598" s="373">
        <f t="shared" si="728"/>
        <v>61.435318275154003</v>
      </c>
      <c r="H1598" s="374">
        <f t="shared" si="729"/>
        <v>0.99954042645040475</v>
      </c>
      <c r="I1598" s="374">
        <f t="shared" si="702"/>
        <v>0.99010139887676318</v>
      </c>
      <c r="J1598" s="374">
        <f t="shared" si="703"/>
        <v>0.99041707171712112</v>
      </c>
      <c r="K1598" s="265" cm="1">
        <f t="array" ref="K1598">$G1598^gamma_drug4/($G1598^gamma_drug4+(AGE_50_drug4+9)^gamma_drug4)</f>
        <v>1</v>
      </c>
      <c r="L1598" s="264">
        <f t="shared" si="704"/>
        <v>1596</v>
      </c>
      <c r="M1598" s="264">
        <f t="shared" si="705"/>
        <v>-0.23474999999999999</v>
      </c>
      <c r="N1598" s="264">
        <f t="shared" si="706"/>
        <v>16.979199999999999</v>
      </c>
      <c r="O1598" s="264">
        <f t="shared" si="707"/>
        <v>0.136405</v>
      </c>
      <c r="P1598" s="264">
        <f t="shared" si="708"/>
        <v>11.366</v>
      </c>
      <c r="Q1598" s="264">
        <f t="shared" si="709"/>
        <v>12.5075</v>
      </c>
      <c r="R1598" s="264">
        <f t="shared" si="710"/>
        <v>13.2395</v>
      </c>
      <c r="S1598" s="264">
        <f t="shared" si="711"/>
        <v>13.648</v>
      </c>
      <c r="T1598" s="264">
        <f t="shared" si="712"/>
        <v>14.3085</v>
      </c>
      <c r="U1598" s="264">
        <f t="shared" si="713"/>
        <v>14.7765</v>
      </c>
      <c r="V1598" s="264">
        <f t="shared" si="714"/>
        <v>15.503</v>
      </c>
      <c r="W1598" s="264">
        <f t="shared" si="715"/>
        <v>16.979500000000002</v>
      </c>
      <c r="X1598" s="264">
        <f t="shared" si="716"/>
        <v>18.634999999999998</v>
      </c>
      <c r="Y1598" s="264">
        <f t="shared" si="717"/>
        <v>19.606999999999999</v>
      </c>
      <c r="Z1598" s="264">
        <f t="shared" si="718"/>
        <v>20.301000000000002</v>
      </c>
      <c r="AA1598" s="264">
        <f t="shared" si="719"/>
        <v>21.388000000000002</v>
      </c>
      <c r="AB1598" s="264">
        <f t="shared" si="720"/>
        <v>22.133000000000003</v>
      </c>
      <c r="AC1598" s="264">
        <f t="shared" si="721"/>
        <v>23.631499999999999</v>
      </c>
      <c r="AD1598" s="264">
        <f t="shared" si="722"/>
        <v>26.512499999999999</v>
      </c>
      <c r="AF1598" s="266">
        <v>1596</v>
      </c>
      <c r="AG1598" s="266">
        <v>-0.12759999999999999</v>
      </c>
      <c r="AH1598" s="266">
        <v>17.0855</v>
      </c>
      <c r="AI1598" s="266">
        <v>0.13033</v>
      </c>
      <c r="AJ1598" s="266">
        <v>11.536</v>
      </c>
      <c r="AK1598" s="266">
        <v>12.689</v>
      </c>
      <c r="AL1598" s="266">
        <v>13.422000000000001</v>
      </c>
      <c r="AM1598" s="266">
        <v>13.829000000000001</v>
      </c>
      <c r="AN1598" s="266">
        <v>14.483000000000001</v>
      </c>
      <c r="AO1598" s="266">
        <v>14.944000000000001</v>
      </c>
      <c r="AP1598" s="266">
        <v>15.654999999999999</v>
      </c>
      <c r="AQ1598" s="266">
        <v>17.085999999999999</v>
      </c>
      <c r="AR1598" s="266">
        <v>18.664999999999999</v>
      </c>
      <c r="AS1598" s="266">
        <v>19.579999999999998</v>
      </c>
      <c r="AT1598" s="266">
        <v>20.228000000000002</v>
      </c>
      <c r="AU1598" s="266">
        <v>21.234000000000002</v>
      </c>
      <c r="AV1598" s="266">
        <v>21.917000000000002</v>
      </c>
      <c r="AW1598" s="266">
        <v>23.276</v>
      </c>
      <c r="AX1598" s="266">
        <v>25.834</v>
      </c>
      <c r="BA1598" s="372">
        <v>1596</v>
      </c>
      <c r="BB1598" s="372">
        <v>-0.34189999999999998</v>
      </c>
      <c r="BC1598" s="372">
        <v>16.872900000000001</v>
      </c>
      <c r="BD1598" s="372">
        <v>0.14248</v>
      </c>
      <c r="BE1598" s="372">
        <v>11.196</v>
      </c>
      <c r="BF1598" s="372">
        <v>12.326000000000001</v>
      </c>
      <c r="BG1598" s="372">
        <v>13.057</v>
      </c>
      <c r="BH1598" s="372">
        <v>13.467000000000001</v>
      </c>
      <c r="BI1598" s="372">
        <v>14.134</v>
      </c>
      <c r="BJ1598" s="372">
        <v>14.609</v>
      </c>
      <c r="BK1598" s="372">
        <v>15.351000000000001</v>
      </c>
      <c r="BL1598" s="372">
        <v>16.873000000000001</v>
      </c>
      <c r="BM1598" s="372">
        <v>18.605</v>
      </c>
      <c r="BN1598" s="372">
        <v>19.634</v>
      </c>
      <c r="BO1598" s="372">
        <v>20.373999999999999</v>
      </c>
      <c r="BP1598" s="372">
        <v>21.542000000000002</v>
      </c>
      <c r="BQ1598" s="372">
        <v>22.349</v>
      </c>
      <c r="BR1598" s="372">
        <v>23.986999999999998</v>
      </c>
      <c r="BS1598" s="372">
        <v>27.190999999999999</v>
      </c>
    </row>
    <row r="1599" spans="1:71" x14ac:dyDescent="0.2">
      <c r="A1599" s="265">
        <f t="shared" si="723"/>
        <v>16.984999999999999</v>
      </c>
      <c r="B1599" s="265">
        <f t="shared" si="724"/>
        <v>15.507999999999999</v>
      </c>
      <c r="C1599" s="265">
        <f t="shared" si="701"/>
        <v>18.641500000000001</v>
      </c>
      <c r="D1599" s="265">
        <f t="shared" si="725"/>
        <v>1597</v>
      </c>
      <c r="E1599" s="373">
        <f t="shared" si="726"/>
        <v>52.468172484599592</v>
      </c>
      <c r="F1599" s="373">
        <f t="shared" si="727"/>
        <v>4.3723477070499657</v>
      </c>
      <c r="G1599" s="373">
        <f t="shared" si="728"/>
        <v>61.468172484599592</v>
      </c>
      <c r="H1599" s="374">
        <f t="shared" si="729"/>
        <v>0.9995414935304695</v>
      </c>
      <c r="I1599" s="374">
        <f t="shared" si="702"/>
        <v>0.9901172103970004</v>
      </c>
      <c r="J1599" s="374">
        <f t="shared" si="703"/>
        <v>0.9904302558169773</v>
      </c>
      <c r="K1599" s="265" cm="1">
        <f t="array" ref="K1599">$G1599^gamma_drug4/($G1599^gamma_drug4+(AGE_50_drug4+9)^gamma_drug4)</f>
        <v>1</v>
      </c>
      <c r="L1599" s="264">
        <f t="shared" si="704"/>
        <v>1597</v>
      </c>
      <c r="M1599" s="264">
        <f t="shared" si="705"/>
        <v>-0.23485</v>
      </c>
      <c r="N1599" s="264">
        <f t="shared" si="706"/>
        <v>16.984850000000002</v>
      </c>
      <c r="O1599" s="264">
        <f t="shared" si="707"/>
        <v>0.13643</v>
      </c>
      <c r="P1599" s="264">
        <f t="shared" si="708"/>
        <v>11.369</v>
      </c>
      <c r="Q1599" s="264">
        <f t="shared" si="709"/>
        <v>12.5115</v>
      </c>
      <c r="R1599" s="264">
        <f t="shared" si="710"/>
        <v>13.243</v>
      </c>
      <c r="S1599" s="264">
        <f t="shared" si="711"/>
        <v>13.652000000000001</v>
      </c>
      <c r="T1599" s="264">
        <f t="shared" si="712"/>
        <v>14.3125</v>
      </c>
      <c r="U1599" s="264">
        <f t="shared" si="713"/>
        <v>14.781000000000001</v>
      </c>
      <c r="V1599" s="264">
        <f t="shared" si="714"/>
        <v>15.507999999999999</v>
      </c>
      <c r="W1599" s="264">
        <f t="shared" si="715"/>
        <v>16.984999999999999</v>
      </c>
      <c r="X1599" s="264">
        <f t="shared" si="716"/>
        <v>18.641500000000001</v>
      </c>
      <c r="Y1599" s="264">
        <f t="shared" si="717"/>
        <v>19.613499999999998</v>
      </c>
      <c r="Z1599" s="264">
        <f t="shared" si="718"/>
        <v>20.308500000000002</v>
      </c>
      <c r="AA1599" s="264">
        <f t="shared" si="719"/>
        <v>21.395499999999998</v>
      </c>
      <c r="AB1599" s="264">
        <f t="shared" si="720"/>
        <v>22.141500000000001</v>
      </c>
      <c r="AC1599" s="264">
        <f t="shared" si="721"/>
        <v>23.640999999999998</v>
      </c>
      <c r="AD1599" s="264">
        <f t="shared" si="722"/>
        <v>26.524000000000001</v>
      </c>
      <c r="AF1599" s="266">
        <v>1597</v>
      </c>
      <c r="AG1599" s="266">
        <v>-0.12770000000000001</v>
      </c>
      <c r="AH1599" s="266">
        <v>17.090900000000001</v>
      </c>
      <c r="AI1599" s="266">
        <v>0.13034999999999999</v>
      </c>
      <c r="AJ1599" s="266">
        <v>11.539</v>
      </c>
      <c r="AK1599" s="266">
        <v>12.693</v>
      </c>
      <c r="AL1599" s="266">
        <v>13.425000000000001</v>
      </c>
      <c r="AM1599" s="266">
        <v>13.833</v>
      </c>
      <c r="AN1599" s="266">
        <v>14.487</v>
      </c>
      <c r="AO1599" s="266">
        <v>14.948</v>
      </c>
      <c r="AP1599" s="266">
        <v>15.66</v>
      </c>
      <c r="AQ1599" s="266">
        <v>17.091000000000001</v>
      </c>
      <c r="AR1599" s="266">
        <v>18.670999999999999</v>
      </c>
      <c r="AS1599" s="266">
        <v>19.585999999999999</v>
      </c>
      <c r="AT1599" s="266">
        <v>20.234999999999999</v>
      </c>
      <c r="AU1599" s="266">
        <v>21.241</v>
      </c>
      <c r="AV1599" s="266">
        <v>21.925000000000001</v>
      </c>
      <c r="AW1599" s="266">
        <v>23.285</v>
      </c>
      <c r="AX1599" s="266">
        <v>25.844000000000001</v>
      </c>
      <c r="BA1599" s="372">
        <v>1597</v>
      </c>
      <c r="BB1599" s="372">
        <v>-0.34200000000000003</v>
      </c>
      <c r="BC1599" s="372">
        <v>16.878799999999998</v>
      </c>
      <c r="BD1599" s="372">
        <v>0.14251</v>
      </c>
      <c r="BE1599" s="372">
        <v>11.199</v>
      </c>
      <c r="BF1599" s="372">
        <v>12.33</v>
      </c>
      <c r="BG1599" s="372">
        <v>13.061</v>
      </c>
      <c r="BH1599" s="372">
        <v>13.471</v>
      </c>
      <c r="BI1599" s="372">
        <v>14.138</v>
      </c>
      <c r="BJ1599" s="372">
        <v>14.614000000000001</v>
      </c>
      <c r="BK1599" s="372">
        <v>15.356</v>
      </c>
      <c r="BL1599" s="372">
        <v>16.879000000000001</v>
      </c>
      <c r="BM1599" s="372">
        <v>18.611999999999998</v>
      </c>
      <c r="BN1599" s="372">
        <v>19.640999999999998</v>
      </c>
      <c r="BO1599" s="372">
        <v>20.382000000000001</v>
      </c>
      <c r="BP1599" s="372">
        <v>21.55</v>
      </c>
      <c r="BQ1599" s="372">
        <v>22.358000000000001</v>
      </c>
      <c r="BR1599" s="372">
        <v>23.997</v>
      </c>
      <c r="BS1599" s="372">
        <v>27.204000000000001</v>
      </c>
    </row>
    <row r="1600" spans="1:71" x14ac:dyDescent="0.2">
      <c r="A1600" s="265">
        <f t="shared" si="723"/>
        <v>16.990500000000001</v>
      </c>
      <c r="B1600" s="265">
        <f t="shared" si="724"/>
        <v>15.513</v>
      </c>
      <c r="C1600" s="265">
        <f t="shared" si="701"/>
        <v>18.648</v>
      </c>
      <c r="D1600" s="265">
        <f t="shared" si="725"/>
        <v>1598</v>
      </c>
      <c r="E1600" s="373">
        <f t="shared" si="726"/>
        <v>52.501026694045173</v>
      </c>
      <c r="F1600" s="373">
        <f t="shared" si="727"/>
        <v>4.3750855578370977</v>
      </c>
      <c r="G1600" s="373">
        <f t="shared" si="728"/>
        <v>61.501026694045173</v>
      </c>
      <c r="H1600" s="374">
        <f t="shared" si="729"/>
        <v>0.99954255756581456</v>
      </c>
      <c r="I1600" s="374">
        <f t="shared" si="702"/>
        <v>0.99013298848358711</v>
      </c>
      <c r="J1600" s="374">
        <f t="shared" si="703"/>
        <v>0.99044341492278209</v>
      </c>
      <c r="K1600" s="265" cm="1">
        <f t="array" ref="K1600">$G1600^gamma_drug4/($G1600^gamma_drug4+(AGE_50_drug4+9)^gamma_drug4)</f>
        <v>1</v>
      </c>
      <c r="L1600" s="264">
        <f t="shared" si="704"/>
        <v>1598</v>
      </c>
      <c r="M1600" s="264">
        <f t="shared" si="705"/>
        <v>-0.2349</v>
      </c>
      <c r="N1600" s="264">
        <f t="shared" si="706"/>
        <v>16.990549999999999</v>
      </c>
      <c r="O1600" s="264">
        <f t="shared" si="707"/>
        <v>0.13645000000000002</v>
      </c>
      <c r="P1600" s="264">
        <f t="shared" si="708"/>
        <v>11.372</v>
      </c>
      <c r="Q1600" s="264">
        <f t="shared" si="709"/>
        <v>12.515000000000001</v>
      </c>
      <c r="R1600" s="264">
        <f t="shared" si="710"/>
        <v>13.247</v>
      </c>
      <c r="S1600" s="264">
        <f t="shared" si="711"/>
        <v>13.656500000000001</v>
      </c>
      <c r="T1600" s="264">
        <f t="shared" si="712"/>
        <v>14.317</v>
      </c>
      <c r="U1600" s="264">
        <f t="shared" si="713"/>
        <v>14.786</v>
      </c>
      <c r="V1600" s="264">
        <f t="shared" si="714"/>
        <v>15.513</v>
      </c>
      <c r="W1600" s="264">
        <f t="shared" si="715"/>
        <v>16.990500000000001</v>
      </c>
      <c r="X1600" s="264">
        <f t="shared" si="716"/>
        <v>18.648</v>
      </c>
      <c r="Y1600" s="264">
        <f t="shared" si="717"/>
        <v>19.6205</v>
      </c>
      <c r="Z1600" s="264">
        <f t="shared" si="718"/>
        <v>20.316000000000003</v>
      </c>
      <c r="AA1600" s="264">
        <f t="shared" si="719"/>
        <v>21.404</v>
      </c>
      <c r="AB1600" s="264">
        <f t="shared" si="720"/>
        <v>22.15</v>
      </c>
      <c r="AC1600" s="264">
        <f t="shared" si="721"/>
        <v>23.650500000000001</v>
      </c>
      <c r="AD1600" s="264">
        <f t="shared" si="722"/>
        <v>26.535</v>
      </c>
      <c r="AF1600" s="266">
        <v>1598</v>
      </c>
      <c r="AG1600" s="266">
        <v>-0.1278</v>
      </c>
      <c r="AH1600" s="266">
        <v>17.096399999999999</v>
      </c>
      <c r="AI1600" s="266">
        <v>0.13037000000000001</v>
      </c>
      <c r="AJ1600" s="266">
        <v>11.542</v>
      </c>
      <c r="AK1600" s="266">
        <v>12.696</v>
      </c>
      <c r="AL1600" s="266">
        <v>13.429</v>
      </c>
      <c r="AM1600" s="266">
        <v>13.837</v>
      </c>
      <c r="AN1600" s="266">
        <v>14.491</v>
      </c>
      <c r="AO1600" s="266">
        <v>14.952999999999999</v>
      </c>
      <c r="AP1600" s="266">
        <v>15.664999999999999</v>
      </c>
      <c r="AQ1600" s="266">
        <v>17.096</v>
      </c>
      <c r="AR1600" s="266">
        <v>18.677</v>
      </c>
      <c r="AS1600" s="266">
        <v>19.593</v>
      </c>
      <c r="AT1600" s="266">
        <v>20.242000000000001</v>
      </c>
      <c r="AU1600" s="266">
        <v>21.248999999999999</v>
      </c>
      <c r="AV1600" s="266">
        <v>21.933</v>
      </c>
      <c r="AW1600" s="266">
        <v>23.294</v>
      </c>
      <c r="AX1600" s="266">
        <v>25.853999999999999</v>
      </c>
      <c r="BA1600" s="372">
        <v>1598</v>
      </c>
      <c r="BB1600" s="372">
        <v>-0.34200000000000003</v>
      </c>
      <c r="BC1600" s="372">
        <v>16.884699999999999</v>
      </c>
      <c r="BD1600" s="372">
        <v>0.14252999999999999</v>
      </c>
      <c r="BE1600" s="372">
        <v>11.202</v>
      </c>
      <c r="BF1600" s="372">
        <v>12.334</v>
      </c>
      <c r="BG1600" s="372">
        <v>13.065</v>
      </c>
      <c r="BH1600" s="372">
        <v>13.476000000000001</v>
      </c>
      <c r="BI1600" s="372">
        <v>14.143000000000001</v>
      </c>
      <c r="BJ1600" s="372">
        <v>14.619</v>
      </c>
      <c r="BK1600" s="372">
        <v>15.361000000000001</v>
      </c>
      <c r="BL1600" s="372">
        <v>16.885000000000002</v>
      </c>
      <c r="BM1600" s="372">
        <v>18.619</v>
      </c>
      <c r="BN1600" s="372">
        <v>19.648</v>
      </c>
      <c r="BO1600" s="372">
        <v>20.39</v>
      </c>
      <c r="BP1600" s="372">
        <v>21.559000000000001</v>
      </c>
      <c r="BQ1600" s="372">
        <v>22.367000000000001</v>
      </c>
      <c r="BR1600" s="372">
        <v>24.007000000000001</v>
      </c>
      <c r="BS1600" s="372">
        <v>27.216000000000001</v>
      </c>
    </row>
    <row r="1601" spans="1:71" x14ac:dyDescent="0.2">
      <c r="A1601" s="265">
        <f t="shared" si="723"/>
        <v>16.996499999999997</v>
      </c>
      <c r="B1601" s="265">
        <f t="shared" si="724"/>
        <v>15.518000000000001</v>
      </c>
      <c r="C1601" s="265">
        <f t="shared" si="701"/>
        <v>18.654499999999999</v>
      </c>
      <c r="D1601" s="265">
        <f t="shared" si="725"/>
        <v>1599</v>
      </c>
      <c r="E1601" s="373">
        <f t="shared" si="726"/>
        <v>52.533880903490761</v>
      </c>
      <c r="F1601" s="373">
        <f t="shared" si="727"/>
        <v>4.3778234086242298</v>
      </c>
      <c r="G1601" s="373">
        <f t="shared" si="728"/>
        <v>61.533880903490761</v>
      </c>
      <c r="H1601" s="374">
        <f t="shared" si="729"/>
        <v>0.99954361856674179</v>
      </c>
      <c r="I1601" s="374">
        <f t="shared" si="702"/>
        <v>0.99014873322422148</v>
      </c>
      <c r="J1601" s="374">
        <f t="shared" si="703"/>
        <v>0.99045654909475256</v>
      </c>
      <c r="K1601" s="265" cm="1">
        <f t="array" ref="K1601">$G1601^gamma_drug4/($G1601^gamma_drug4+(AGE_50_drug4+9)^gamma_drug4)</f>
        <v>1</v>
      </c>
      <c r="L1601" s="264">
        <f t="shared" si="704"/>
        <v>1599</v>
      </c>
      <c r="M1601" s="264">
        <f t="shared" si="705"/>
        <v>-0.23500000000000001</v>
      </c>
      <c r="N1601" s="264">
        <f t="shared" si="706"/>
        <v>16.99625</v>
      </c>
      <c r="O1601" s="264">
        <f t="shared" si="707"/>
        <v>0.13647500000000001</v>
      </c>
      <c r="P1601" s="264">
        <f t="shared" si="708"/>
        <v>11.375499999999999</v>
      </c>
      <c r="Q1601" s="264">
        <f t="shared" si="709"/>
        <v>12.5185</v>
      </c>
      <c r="R1601" s="264">
        <f t="shared" si="710"/>
        <v>13.251000000000001</v>
      </c>
      <c r="S1601" s="264">
        <f t="shared" si="711"/>
        <v>13.660499999999999</v>
      </c>
      <c r="T1601" s="264">
        <f t="shared" si="712"/>
        <v>14.321999999999999</v>
      </c>
      <c r="U1601" s="264">
        <f t="shared" si="713"/>
        <v>14.79</v>
      </c>
      <c r="V1601" s="264">
        <f t="shared" si="714"/>
        <v>15.518000000000001</v>
      </c>
      <c r="W1601" s="264">
        <f t="shared" si="715"/>
        <v>16.996499999999997</v>
      </c>
      <c r="X1601" s="264">
        <f t="shared" si="716"/>
        <v>18.654499999999999</v>
      </c>
      <c r="Y1601" s="264">
        <f t="shared" si="717"/>
        <v>19.628</v>
      </c>
      <c r="Z1601" s="264">
        <f t="shared" si="718"/>
        <v>20.323499999999999</v>
      </c>
      <c r="AA1601" s="264">
        <f t="shared" si="719"/>
        <v>21.411999999999999</v>
      </c>
      <c r="AB1601" s="264">
        <f t="shared" si="720"/>
        <v>22.1585</v>
      </c>
      <c r="AC1601" s="264">
        <f t="shared" si="721"/>
        <v>23.659500000000001</v>
      </c>
      <c r="AD1601" s="264">
        <f t="shared" si="722"/>
        <v>26.546999999999997</v>
      </c>
      <c r="AF1601" s="266">
        <v>1599</v>
      </c>
      <c r="AG1601" s="266">
        <v>-0.12790000000000001</v>
      </c>
      <c r="AH1601" s="266">
        <v>17.101800000000001</v>
      </c>
      <c r="AI1601" s="266">
        <v>0.13039000000000001</v>
      </c>
      <c r="AJ1601" s="266">
        <v>11.545</v>
      </c>
      <c r="AK1601" s="266">
        <v>12.7</v>
      </c>
      <c r="AL1601" s="266">
        <v>13.433</v>
      </c>
      <c r="AM1601" s="266">
        <v>13.840999999999999</v>
      </c>
      <c r="AN1601" s="266">
        <v>14.496</v>
      </c>
      <c r="AO1601" s="266">
        <v>14.957000000000001</v>
      </c>
      <c r="AP1601" s="266">
        <v>15.67</v>
      </c>
      <c r="AQ1601" s="266">
        <v>17.102</v>
      </c>
      <c r="AR1601" s="266">
        <v>18.683</v>
      </c>
      <c r="AS1601" s="266">
        <v>19.600000000000001</v>
      </c>
      <c r="AT1601" s="266">
        <v>20.248999999999999</v>
      </c>
      <c r="AU1601" s="266">
        <v>21.256</v>
      </c>
      <c r="AV1601" s="266">
        <v>21.940999999999999</v>
      </c>
      <c r="AW1601" s="266">
        <v>23.302</v>
      </c>
      <c r="AX1601" s="266">
        <v>25.864999999999998</v>
      </c>
      <c r="BA1601" s="372">
        <v>1599</v>
      </c>
      <c r="BB1601" s="372">
        <v>-0.34210000000000002</v>
      </c>
      <c r="BC1601" s="372">
        <v>16.890699999999999</v>
      </c>
      <c r="BD1601" s="372">
        <v>0.14255999999999999</v>
      </c>
      <c r="BE1601" s="372">
        <v>11.206</v>
      </c>
      <c r="BF1601" s="372">
        <v>12.337</v>
      </c>
      <c r="BG1601" s="372">
        <v>13.069000000000001</v>
      </c>
      <c r="BH1601" s="372">
        <v>13.48</v>
      </c>
      <c r="BI1601" s="372">
        <v>14.148</v>
      </c>
      <c r="BJ1601" s="372">
        <v>14.622999999999999</v>
      </c>
      <c r="BK1601" s="372">
        <v>15.366</v>
      </c>
      <c r="BL1601" s="372">
        <v>16.890999999999998</v>
      </c>
      <c r="BM1601" s="372">
        <v>18.626000000000001</v>
      </c>
      <c r="BN1601" s="372">
        <v>19.655999999999999</v>
      </c>
      <c r="BO1601" s="372">
        <v>20.398</v>
      </c>
      <c r="BP1601" s="372">
        <v>21.568000000000001</v>
      </c>
      <c r="BQ1601" s="372">
        <v>22.376000000000001</v>
      </c>
      <c r="BR1601" s="372">
        <v>24.016999999999999</v>
      </c>
      <c r="BS1601" s="372">
        <v>27.228999999999999</v>
      </c>
    </row>
    <row r="1602" spans="1:71" x14ac:dyDescent="0.2">
      <c r="A1602" s="265">
        <f t="shared" si="723"/>
        <v>17.001999999999999</v>
      </c>
      <c r="B1602" s="265">
        <f t="shared" si="724"/>
        <v>15.523</v>
      </c>
      <c r="C1602" s="265">
        <f t="shared" ref="C1602:C1665" si="730">X1602</f>
        <v>18.661000000000001</v>
      </c>
      <c r="D1602" s="265">
        <f t="shared" si="725"/>
        <v>1600</v>
      </c>
      <c r="E1602" s="373">
        <f t="shared" si="726"/>
        <v>52.566735112936342</v>
      </c>
      <c r="F1602" s="373">
        <f t="shared" si="727"/>
        <v>4.3805612594113619</v>
      </c>
      <c r="G1602" s="373">
        <f t="shared" si="728"/>
        <v>61.566735112936342</v>
      </c>
      <c r="H1602" s="374">
        <f t="shared" si="729"/>
        <v>0.99954467654351264</v>
      </c>
      <c r="I1602" s="374">
        <f t="shared" ref="I1602:I1665" si="731">$G1602^gamma_drug2/($G1602^gamma_drug2+(AGE_50_drug2+9)^gamma_drug2)</f>
        <v>0.99016444470632803</v>
      </c>
      <c r="J1602" s="374">
        <f t="shared" ref="J1602:J1665" si="732">$G1602^gamma_drug3/($G1602^gamma_drug3+(AGE_50_drug3+9)^gamma_drug3)</f>
        <v>0.99046965839293</v>
      </c>
      <c r="K1602" s="265" cm="1">
        <f t="array" ref="K1602">$G1602^gamma_drug4/($G1602^gamma_drug4+(AGE_50_drug4+9)^gamma_drug4)</f>
        <v>1</v>
      </c>
      <c r="L1602" s="264">
        <f t="shared" ref="L1602:L1665" si="733">AVERAGE(AF1602,BA1602)</f>
        <v>1600</v>
      </c>
      <c r="M1602" s="264">
        <f t="shared" ref="M1602:M1665" si="734">AVERAGE(AG1602,BB1602)</f>
        <v>-0.23505000000000001</v>
      </c>
      <c r="N1602" s="264">
        <f t="shared" ref="N1602:N1665" si="735">AVERAGE(AH1602,BC1602)</f>
        <v>17.001950000000001</v>
      </c>
      <c r="O1602" s="264">
        <f t="shared" ref="O1602:O1665" si="736">AVERAGE(AI1602,BD1602)</f>
        <v>0.13649500000000001</v>
      </c>
      <c r="P1602" s="264">
        <f t="shared" ref="P1602:P1665" si="737">AVERAGE(AJ1602,BE1602)</f>
        <v>11.379</v>
      </c>
      <c r="Q1602" s="264">
        <f t="shared" ref="Q1602:Q1665" si="738">AVERAGE(AK1602,BF1602)</f>
        <v>12.521999999999998</v>
      </c>
      <c r="R1602" s="264">
        <f t="shared" ref="R1602:R1665" si="739">AVERAGE(AL1602,BG1602)</f>
        <v>13.254999999999999</v>
      </c>
      <c r="S1602" s="264">
        <f t="shared" ref="S1602:S1665" si="740">AVERAGE(AM1602,BH1602)</f>
        <v>13.6645</v>
      </c>
      <c r="T1602" s="264">
        <f t="shared" ref="T1602:T1665" si="741">AVERAGE(AN1602,BI1602)</f>
        <v>14.326000000000001</v>
      </c>
      <c r="U1602" s="264">
        <f t="shared" ref="U1602:U1665" si="742">AVERAGE(AO1602,BJ1602)</f>
        <v>14.795</v>
      </c>
      <c r="V1602" s="264">
        <f t="shared" ref="V1602:V1665" si="743">AVERAGE(AP1602,BK1602)</f>
        <v>15.523</v>
      </c>
      <c r="W1602" s="264">
        <f t="shared" ref="W1602:W1665" si="744">AVERAGE(AQ1602,BL1602)</f>
        <v>17.001999999999999</v>
      </c>
      <c r="X1602" s="264">
        <f t="shared" ref="X1602:X1665" si="745">AVERAGE(AR1602,BM1602)</f>
        <v>18.661000000000001</v>
      </c>
      <c r="Y1602" s="264">
        <f t="shared" ref="Y1602:Y1665" si="746">AVERAGE(AS1602,BN1602)</f>
        <v>19.634500000000003</v>
      </c>
      <c r="Z1602" s="264">
        <f t="shared" ref="Z1602:Z1665" si="747">AVERAGE(AT1602,BO1602)</f>
        <v>20.330500000000001</v>
      </c>
      <c r="AA1602" s="264">
        <f t="shared" ref="AA1602:AA1665" si="748">AVERAGE(AU1602,BP1602)</f>
        <v>21.42</v>
      </c>
      <c r="AB1602" s="264">
        <f t="shared" ref="AB1602:AB1665" si="749">AVERAGE(AV1602,BQ1602)</f>
        <v>22.167000000000002</v>
      </c>
      <c r="AC1602" s="264">
        <f t="shared" ref="AC1602:AC1665" si="750">AVERAGE(AW1602,BR1602)</f>
        <v>23.669</v>
      </c>
      <c r="AD1602" s="264">
        <f t="shared" ref="AD1602:AD1665" si="751">AVERAGE(AX1602,BS1602)</f>
        <v>26.557499999999997</v>
      </c>
      <c r="AF1602" s="266">
        <v>1600</v>
      </c>
      <c r="AG1602" s="266">
        <v>-0.128</v>
      </c>
      <c r="AH1602" s="266">
        <v>17.107299999999999</v>
      </c>
      <c r="AI1602" s="266">
        <v>0.13041</v>
      </c>
      <c r="AJ1602" s="266">
        <v>11.548999999999999</v>
      </c>
      <c r="AK1602" s="266">
        <v>12.702999999999999</v>
      </c>
      <c r="AL1602" s="266">
        <v>13.436999999999999</v>
      </c>
      <c r="AM1602" s="266">
        <v>13.845000000000001</v>
      </c>
      <c r="AN1602" s="266">
        <v>14.5</v>
      </c>
      <c r="AO1602" s="266">
        <v>14.962</v>
      </c>
      <c r="AP1602" s="266">
        <v>15.675000000000001</v>
      </c>
      <c r="AQ1602" s="266">
        <v>17.106999999999999</v>
      </c>
      <c r="AR1602" s="266">
        <v>18.690000000000001</v>
      </c>
      <c r="AS1602" s="266">
        <v>19.606000000000002</v>
      </c>
      <c r="AT1602" s="266">
        <v>20.256</v>
      </c>
      <c r="AU1602" s="266">
        <v>21.263999999999999</v>
      </c>
      <c r="AV1602" s="266">
        <v>21.949000000000002</v>
      </c>
      <c r="AW1602" s="266">
        <v>23.311</v>
      </c>
      <c r="AX1602" s="266">
        <v>25.875</v>
      </c>
      <c r="BA1602" s="372">
        <v>1600</v>
      </c>
      <c r="BB1602" s="372">
        <v>-0.34210000000000002</v>
      </c>
      <c r="BC1602" s="372">
        <v>16.896599999999999</v>
      </c>
      <c r="BD1602" s="372">
        <v>0.14258000000000001</v>
      </c>
      <c r="BE1602" s="372">
        <v>11.209</v>
      </c>
      <c r="BF1602" s="372">
        <v>12.340999999999999</v>
      </c>
      <c r="BG1602" s="372">
        <v>13.073</v>
      </c>
      <c r="BH1602" s="372">
        <v>13.484</v>
      </c>
      <c r="BI1602" s="372">
        <v>14.151999999999999</v>
      </c>
      <c r="BJ1602" s="372">
        <v>14.628</v>
      </c>
      <c r="BK1602" s="372">
        <v>15.371</v>
      </c>
      <c r="BL1602" s="372">
        <v>16.896999999999998</v>
      </c>
      <c r="BM1602" s="372">
        <v>18.632000000000001</v>
      </c>
      <c r="BN1602" s="372">
        <v>19.663</v>
      </c>
      <c r="BO1602" s="372">
        <v>20.405000000000001</v>
      </c>
      <c r="BP1602" s="372">
        <v>21.576000000000001</v>
      </c>
      <c r="BQ1602" s="372">
        <v>22.385000000000002</v>
      </c>
      <c r="BR1602" s="372">
        <v>24.027000000000001</v>
      </c>
      <c r="BS1602" s="372">
        <v>27.24</v>
      </c>
    </row>
    <row r="1603" spans="1:71" x14ac:dyDescent="0.2">
      <c r="A1603" s="265">
        <f t="shared" ref="A1603:A1666" si="752">W1603</f>
        <v>17.007999999999999</v>
      </c>
      <c r="B1603" s="265">
        <f t="shared" ref="B1603:B1666" si="753">V1603</f>
        <v>15.5275</v>
      </c>
      <c r="C1603" s="265">
        <f t="shared" si="730"/>
        <v>18.6675</v>
      </c>
      <c r="D1603" s="265">
        <f t="shared" ref="D1603:D1666" si="754">L1603</f>
        <v>1601</v>
      </c>
      <c r="E1603" s="373">
        <f t="shared" ref="E1603:E1666" si="755">D1603/(365.25/12)</f>
        <v>52.599589322381931</v>
      </c>
      <c r="F1603" s="373">
        <f t="shared" ref="F1603:F1666" si="756">D1603/365.25</f>
        <v>4.3832991101984939</v>
      </c>
      <c r="G1603" s="373">
        <f t="shared" ref="G1603:G1666" si="757">E1603+9</f>
        <v>61.599589322381931</v>
      </c>
      <c r="H1603" s="374">
        <f t="shared" ref="H1603:H1666" si="758">$G1603^gamma_drug1/(G1603^gamma+(AGE_50_drug1+9)^gamma_drug1)</f>
        <v>0.99954573150634862</v>
      </c>
      <c r="I1603" s="374">
        <f t="shared" si="731"/>
        <v>0.99018012301705827</v>
      </c>
      <c r="J1603" s="374">
        <f t="shared" si="732"/>
        <v>0.99048274287718108</v>
      </c>
      <c r="K1603" s="265" cm="1">
        <f t="array" ref="K1603">$G1603^gamma_drug4/($G1603^gamma_drug4+(AGE_50_drug4+9)^gamma_drug4)</f>
        <v>1</v>
      </c>
      <c r="L1603" s="264">
        <f t="shared" si="733"/>
        <v>1601</v>
      </c>
      <c r="M1603" s="264">
        <f t="shared" si="734"/>
        <v>-0.2351</v>
      </c>
      <c r="N1603" s="264">
        <f t="shared" si="735"/>
        <v>17.0076</v>
      </c>
      <c r="O1603" s="264">
        <f t="shared" si="736"/>
        <v>0.13651999999999997</v>
      </c>
      <c r="P1603" s="264">
        <f t="shared" si="737"/>
        <v>11.382</v>
      </c>
      <c r="Q1603" s="264">
        <f t="shared" si="738"/>
        <v>12.526</v>
      </c>
      <c r="R1603" s="264">
        <f t="shared" si="739"/>
        <v>13.259</v>
      </c>
      <c r="S1603" s="264">
        <f t="shared" si="740"/>
        <v>13.6685</v>
      </c>
      <c r="T1603" s="264">
        <f t="shared" si="741"/>
        <v>14.330500000000001</v>
      </c>
      <c r="U1603" s="264">
        <f t="shared" si="742"/>
        <v>14.799499999999998</v>
      </c>
      <c r="V1603" s="264">
        <f t="shared" si="743"/>
        <v>15.5275</v>
      </c>
      <c r="W1603" s="264">
        <f t="shared" si="744"/>
        <v>17.007999999999999</v>
      </c>
      <c r="X1603" s="264">
        <f t="shared" si="745"/>
        <v>18.6675</v>
      </c>
      <c r="Y1603" s="264">
        <f t="shared" si="746"/>
        <v>19.641999999999999</v>
      </c>
      <c r="Z1603" s="264">
        <f t="shared" si="747"/>
        <v>20.338000000000001</v>
      </c>
      <c r="AA1603" s="264">
        <f t="shared" si="748"/>
        <v>21.428000000000001</v>
      </c>
      <c r="AB1603" s="264">
        <f t="shared" si="749"/>
        <v>22.1755</v>
      </c>
      <c r="AC1603" s="264">
        <f t="shared" si="750"/>
        <v>23.6785</v>
      </c>
      <c r="AD1603" s="264">
        <f t="shared" si="751"/>
        <v>26.569000000000003</v>
      </c>
      <c r="AF1603" s="266">
        <v>1601</v>
      </c>
      <c r="AG1603" s="266">
        <v>-0.12809999999999999</v>
      </c>
      <c r="AH1603" s="266">
        <v>17.1127</v>
      </c>
      <c r="AI1603" s="266">
        <v>0.13042999999999999</v>
      </c>
      <c r="AJ1603" s="266">
        <v>11.552</v>
      </c>
      <c r="AK1603" s="266">
        <v>12.707000000000001</v>
      </c>
      <c r="AL1603" s="266">
        <v>13.441000000000001</v>
      </c>
      <c r="AM1603" s="266">
        <v>13.849</v>
      </c>
      <c r="AN1603" s="266">
        <v>14.504</v>
      </c>
      <c r="AO1603" s="266">
        <v>14.965999999999999</v>
      </c>
      <c r="AP1603" s="266">
        <v>15.679</v>
      </c>
      <c r="AQ1603" s="266">
        <v>17.113</v>
      </c>
      <c r="AR1603" s="266">
        <v>18.696000000000002</v>
      </c>
      <c r="AS1603" s="266">
        <v>19.613</v>
      </c>
      <c r="AT1603" s="266">
        <v>20.263000000000002</v>
      </c>
      <c r="AU1603" s="266">
        <v>21.271000000000001</v>
      </c>
      <c r="AV1603" s="266">
        <v>21.957000000000001</v>
      </c>
      <c r="AW1603" s="266">
        <v>23.32</v>
      </c>
      <c r="AX1603" s="266">
        <v>25.885000000000002</v>
      </c>
      <c r="BA1603" s="372">
        <v>1601</v>
      </c>
      <c r="BB1603" s="372">
        <v>-0.34210000000000002</v>
      </c>
      <c r="BC1603" s="372">
        <v>16.9025</v>
      </c>
      <c r="BD1603" s="372">
        <v>0.14260999999999999</v>
      </c>
      <c r="BE1603" s="372">
        <v>11.212</v>
      </c>
      <c r="BF1603" s="372">
        <v>12.345000000000001</v>
      </c>
      <c r="BG1603" s="372">
        <v>13.077</v>
      </c>
      <c r="BH1603" s="372">
        <v>13.488</v>
      </c>
      <c r="BI1603" s="372">
        <v>14.157</v>
      </c>
      <c r="BJ1603" s="372">
        <v>14.632999999999999</v>
      </c>
      <c r="BK1603" s="372">
        <v>15.375999999999999</v>
      </c>
      <c r="BL1603" s="372">
        <v>16.902999999999999</v>
      </c>
      <c r="BM1603" s="372">
        <v>18.638999999999999</v>
      </c>
      <c r="BN1603" s="372">
        <v>19.670999999999999</v>
      </c>
      <c r="BO1603" s="372">
        <v>20.413</v>
      </c>
      <c r="BP1603" s="372">
        <v>21.585000000000001</v>
      </c>
      <c r="BQ1603" s="372">
        <v>22.393999999999998</v>
      </c>
      <c r="BR1603" s="372">
        <v>24.036999999999999</v>
      </c>
      <c r="BS1603" s="372">
        <v>27.253</v>
      </c>
    </row>
    <row r="1604" spans="1:71" x14ac:dyDescent="0.2">
      <c r="A1604" s="265">
        <f t="shared" si="752"/>
        <v>17.013500000000001</v>
      </c>
      <c r="B1604" s="265">
        <f t="shared" si="753"/>
        <v>15.532499999999999</v>
      </c>
      <c r="C1604" s="265">
        <f t="shared" si="730"/>
        <v>18.673999999999999</v>
      </c>
      <c r="D1604" s="265">
        <f t="shared" si="754"/>
        <v>1602</v>
      </c>
      <c r="E1604" s="373">
        <f t="shared" si="755"/>
        <v>52.632443531827512</v>
      </c>
      <c r="F1604" s="373">
        <f t="shared" si="756"/>
        <v>4.386036960985626</v>
      </c>
      <c r="G1604" s="373">
        <f t="shared" si="757"/>
        <v>61.632443531827512</v>
      </c>
      <c r="H1604" s="374">
        <f t="shared" si="758"/>
        <v>0.99954678346543124</v>
      </c>
      <c r="I1604" s="374">
        <f t="shared" si="731"/>
        <v>0.99019576824329247</v>
      </c>
      <c r="J1604" s="374">
        <f t="shared" si="732"/>
        <v>0.99049580260719761</v>
      </c>
      <c r="K1604" s="265" cm="1">
        <f t="array" ref="K1604">$G1604^gamma_drug4/($G1604^gamma_drug4+(AGE_50_drug4+9)^gamma_drug4)</f>
        <v>1</v>
      </c>
      <c r="L1604" s="264">
        <f t="shared" si="733"/>
        <v>1602</v>
      </c>
      <c r="M1604" s="264">
        <f t="shared" si="734"/>
        <v>-0.23520000000000002</v>
      </c>
      <c r="N1604" s="264">
        <f t="shared" si="735"/>
        <v>17.013350000000003</v>
      </c>
      <c r="O1604" s="264">
        <f t="shared" si="736"/>
        <v>0.136545</v>
      </c>
      <c r="P1604" s="264">
        <f t="shared" si="737"/>
        <v>11.385</v>
      </c>
      <c r="Q1604" s="264">
        <f t="shared" si="738"/>
        <v>12.529</v>
      </c>
      <c r="R1604" s="264">
        <f t="shared" si="739"/>
        <v>13.263</v>
      </c>
      <c r="S1604" s="264">
        <f t="shared" si="740"/>
        <v>13.673</v>
      </c>
      <c r="T1604" s="264">
        <f t="shared" si="741"/>
        <v>14.334499999999998</v>
      </c>
      <c r="U1604" s="264">
        <f t="shared" si="742"/>
        <v>14.804500000000001</v>
      </c>
      <c r="V1604" s="264">
        <f t="shared" si="743"/>
        <v>15.532499999999999</v>
      </c>
      <c r="W1604" s="264">
        <f t="shared" si="744"/>
        <v>17.013500000000001</v>
      </c>
      <c r="X1604" s="264">
        <f t="shared" si="745"/>
        <v>18.673999999999999</v>
      </c>
      <c r="Y1604" s="264">
        <f t="shared" si="746"/>
        <v>19.649000000000001</v>
      </c>
      <c r="Z1604" s="264">
        <f t="shared" si="747"/>
        <v>20.345500000000001</v>
      </c>
      <c r="AA1604" s="264">
        <f t="shared" si="748"/>
        <v>21.436500000000002</v>
      </c>
      <c r="AB1604" s="264">
        <f t="shared" si="749"/>
        <v>22.183999999999997</v>
      </c>
      <c r="AC1604" s="264">
        <f t="shared" si="750"/>
        <v>23.687999999999999</v>
      </c>
      <c r="AD1604" s="264">
        <f t="shared" si="751"/>
        <v>26.580500000000001</v>
      </c>
      <c r="AF1604" s="266">
        <v>1602</v>
      </c>
      <c r="AG1604" s="266">
        <v>-0.12820000000000001</v>
      </c>
      <c r="AH1604" s="266">
        <v>17.118200000000002</v>
      </c>
      <c r="AI1604" s="266">
        <v>0.13045000000000001</v>
      </c>
      <c r="AJ1604" s="266">
        <v>11.555</v>
      </c>
      <c r="AK1604" s="266">
        <v>12.71</v>
      </c>
      <c r="AL1604" s="266">
        <v>13.445</v>
      </c>
      <c r="AM1604" s="266">
        <v>13.853</v>
      </c>
      <c r="AN1604" s="266">
        <v>14.507999999999999</v>
      </c>
      <c r="AO1604" s="266">
        <v>14.971</v>
      </c>
      <c r="AP1604" s="266">
        <v>15.683999999999999</v>
      </c>
      <c r="AQ1604" s="266">
        <v>17.117999999999999</v>
      </c>
      <c r="AR1604" s="266">
        <v>18.702000000000002</v>
      </c>
      <c r="AS1604" s="266">
        <v>19.62</v>
      </c>
      <c r="AT1604" s="266">
        <v>20.27</v>
      </c>
      <c r="AU1604" s="266">
        <v>21.279</v>
      </c>
      <c r="AV1604" s="266">
        <v>21.965</v>
      </c>
      <c r="AW1604" s="266">
        <v>23.327999999999999</v>
      </c>
      <c r="AX1604" s="266">
        <v>25.895</v>
      </c>
      <c r="BA1604" s="372">
        <v>1602</v>
      </c>
      <c r="BB1604" s="372">
        <v>-0.3422</v>
      </c>
      <c r="BC1604" s="372">
        <v>16.9085</v>
      </c>
      <c r="BD1604" s="372">
        <v>0.14263999999999999</v>
      </c>
      <c r="BE1604" s="372">
        <v>11.215</v>
      </c>
      <c r="BF1604" s="372">
        <v>12.348000000000001</v>
      </c>
      <c r="BG1604" s="372">
        <v>13.081</v>
      </c>
      <c r="BH1604" s="372">
        <v>13.493</v>
      </c>
      <c r="BI1604" s="372">
        <v>14.161</v>
      </c>
      <c r="BJ1604" s="372">
        <v>14.638</v>
      </c>
      <c r="BK1604" s="372">
        <v>15.381</v>
      </c>
      <c r="BL1604" s="372">
        <v>16.908999999999999</v>
      </c>
      <c r="BM1604" s="372">
        <v>18.646000000000001</v>
      </c>
      <c r="BN1604" s="372">
        <v>19.678000000000001</v>
      </c>
      <c r="BO1604" s="372">
        <v>20.420999999999999</v>
      </c>
      <c r="BP1604" s="372">
        <v>21.594000000000001</v>
      </c>
      <c r="BQ1604" s="372">
        <v>22.402999999999999</v>
      </c>
      <c r="BR1604" s="372">
        <v>24.047999999999998</v>
      </c>
      <c r="BS1604" s="372">
        <v>27.265999999999998</v>
      </c>
    </row>
    <row r="1605" spans="1:71" x14ac:dyDescent="0.2">
      <c r="A1605" s="265">
        <f t="shared" si="752"/>
        <v>17.018999999999998</v>
      </c>
      <c r="B1605" s="265">
        <f t="shared" si="753"/>
        <v>15.538</v>
      </c>
      <c r="C1605" s="265">
        <f t="shared" si="730"/>
        <v>18.680499999999999</v>
      </c>
      <c r="D1605" s="265">
        <f t="shared" si="754"/>
        <v>1603</v>
      </c>
      <c r="E1605" s="373">
        <f t="shared" si="755"/>
        <v>52.6652977412731</v>
      </c>
      <c r="F1605" s="373">
        <f t="shared" si="756"/>
        <v>4.3887748117727581</v>
      </c>
      <c r="G1605" s="373">
        <f t="shared" si="757"/>
        <v>61.6652977412731</v>
      </c>
      <c r="H1605" s="374">
        <f t="shared" si="758"/>
        <v>0.99954783243090217</v>
      </c>
      <c r="I1605" s="374">
        <f t="shared" si="731"/>
        <v>0.99021138047163948</v>
      </c>
      <c r="J1605" s="374">
        <f t="shared" si="732"/>
        <v>0.99050883764249809</v>
      </c>
      <c r="K1605" s="265" cm="1">
        <f t="array" ref="K1605">$G1605^gamma_drug4/($G1605^gamma_drug4+(AGE_50_drug4+9)^gamma_drug4)</f>
        <v>1</v>
      </c>
      <c r="L1605" s="264">
        <f t="shared" si="733"/>
        <v>1603</v>
      </c>
      <c r="M1605" s="264">
        <f t="shared" si="734"/>
        <v>-0.23525000000000001</v>
      </c>
      <c r="N1605" s="264">
        <f t="shared" si="735"/>
        <v>17.01905</v>
      </c>
      <c r="O1605" s="264">
        <f t="shared" si="736"/>
        <v>0.13656499999999999</v>
      </c>
      <c r="P1605" s="264">
        <f t="shared" si="737"/>
        <v>11.388</v>
      </c>
      <c r="Q1605" s="264">
        <f t="shared" si="738"/>
        <v>12.533000000000001</v>
      </c>
      <c r="R1605" s="264">
        <f t="shared" si="739"/>
        <v>13.266500000000001</v>
      </c>
      <c r="S1605" s="264">
        <f t="shared" si="740"/>
        <v>13.677</v>
      </c>
      <c r="T1605" s="264">
        <f t="shared" si="741"/>
        <v>14.339500000000001</v>
      </c>
      <c r="U1605" s="264">
        <f t="shared" si="742"/>
        <v>14.808499999999999</v>
      </c>
      <c r="V1605" s="264">
        <f t="shared" si="743"/>
        <v>15.538</v>
      </c>
      <c r="W1605" s="264">
        <f t="shared" si="744"/>
        <v>17.018999999999998</v>
      </c>
      <c r="X1605" s="264">
        <f t="shared" si="745"/>
        <v>18.680499999999999</v>
      </c>
      <c r="Y1605" s="264">
        <f t="shared" si="746"/>
        <v>19.655999999999999</v>
      </c>
      <c r="Z1605" s="264">
        <f t="shared" si="747"/>
        <v>20.353000000000002</v>
      </c>
      <c r="AA1605" s="264">
        <f t="shared" si="748"/>
        <v>21.444499999999998</v>
      </c>
      <c r="AB1605" s="264">
        <f t="shared" si="749"/>
        <v>22.192499999999999</v>
      </c>
      <c r="AC1605" s="264">
        <f t="shared" si="750"/>
        <v>23.697499999999998</v>
      </c>
      <c r="AD1605" s="264">
        <f t="shared" si="751"/>
        <v>26.591000000000001</v>
      </c>
      <c r="AF1605" s="266">
        <v>1603</v>
      </c>
      <c r="AG1605" s="266">
        <v>-0.1283</v>
      </c>
      <c r="AH1605" s="266">
        <v>17.123699999999999</v>
      </c>
      <c r="AI1605" s="266">
        <v>0.13047</v>
      </c>
      <c r="AJ1605" s="266">
        <v>11.558</v>
      </c>
      <c r="AK1605" s="266">
        <v>12.714</v>
      </c>
      <c r="AL1605" s="266">
        <v>13.448</v>
      </c>
      <c r="AM1605" s="266">
        <v>13.856999999999999</v>
      </c>
      <c r="AN1605" s="266">
        <v>14.513</v>
      </c>
      <c r="AO1605" s="266">
        <v>14.975</v>
      </c>
      <c r="AP1605" s="266">
        <v>15.689</v>
      </c>
      <c r="AQ1605" s="266">
        <v>17.123999999999999</v>
      </c>
      <c r="AR1605" s="266">
        <v>18.707999999999998</v>
      </c>
      <c r="AS1605" s="266">
        <v>19.626000000000001</v>
      </c>
      <c r="AT1605" s="266">
        <v>20.277000000000001</v>
      </c>
      <c r="AU1605" s="266">
        <v>21.286999999999999</v>
      </c>
      <c r="AV1605" s="266">
        <v>21.972999999999999</v>
      </c>
      <c r="AW1605" s="266">
        <v>23.337</v>
      </c>
      <c r="AX1605" s="266">
        <v>25.905000000000001</v>
      </c>
      <c r="BA1605" s="372">
        <v>1603</v>
      </c>
      <c r="BB1605" s="372">
        <v>-0.3422</v>
      </c>
      <c r="BC1605" s="372">
        <v>16.914400000000001</v>
      </c>
      <c r="BD1605" s="372">
        <v>0.14266000000000001</v>
      </c>
      <c r="BE1605" s="372">
        <v>11.218</v>
      </c>
      <c r="BF1605" s="372">
        <v>12.352</v>
      </c>
      <c r="BG1605" s="372">
        <v>13.085000000000001</v>
      </c>
      <c r="BH1605" s="372">
        <v>13.497</v>
      </c>
      <c r="BI1605" s="372">
        <v>14.166</v>
      </c>
      <c r="BJ1605" s="372">
        <v>14.641999999999999</v>
      </c>
      <c r="BK1605" s="372">
        <v>15.387</v>
      </c>
      <c r="BL1605" s="372">
        <v>16.914000000000001</v>
      </c>
      <c r="BM1605" s="372">
        <v>18.652999999999999</v>
      </c>
      <c r="BN1605" s="372">
        <v>19.686</v>
      </c>
      <c r="BO1605" s="372">
        <v>20.428999999999998</v>
      </c>
      <c r="BP1605" s="372">
        <v>21.602</v>
      </c>
      <c r="BQ1605" s="372">
        <v>22.411999999999999</v>
      </c>
      <c r="BR1605" s="372">
        <v>24.058</v>
      </c>
      <c r="BS1605" s="372">
        <v>27.277000000000001</v>
      </c>
    </row>
    <row r="1606" spans="1:71" x14ac:dyDescent="0.2">
      <c r="A1606" s="265">
        <f t="shared" si="752"/>
        <v>17.024500000000003</v>
      </c>
      <c r="B1606" s="265">
        <f t="shared" si="753"/>
        <v>15.542999999999999</v>
      </c>
      <c r="C1606" s="265">
        <f t="shared" si="730"/>
        <v>18.6875</v>
      </c>
      <c r="D1606" s="265">
        <f t="shared" si="754"/>
        <v>1604</v>
      </c>
      <c r="E1606" s="373">
        <f t="shared" si="755"/>
        <v>52.698151950718689</v>
      </c>
      <c r="F1606" s="373">
        <f t="shared" si="756"/>
        <v>4.3915126625598901</v>
      </c>
      <c r="G1606" s="373">
        <f t="shared" si="757"/>
        <v>61.698151950718689</v>
      </c>
      <c r="H1606" s="374">
        <f t="shared" si="758"/>
        <v>0.99954887841286355</v>
      </c>
      <c r="I1606" s="374">
        <f t="shared" si="731"/>
        <v>0.990226959788439</v>
      </c>
      <c r="J1606" s="374">
        <f t="shared" si="732"/>
        <v>0.99052184804242749</v>
      </c>
      <c r="K1606" s="265" cm="1">
        <f t="array" ref="K1606">$G1606^gamma_drug4/($G1606^gamma_drug4+(AGE_50_drug4+9)^gamma_drug4)</f>
        <v>1</v>
      </c>
      <c r="L1606" s="264">
        <f t="shared" si="733"/>
        <v>1604</v>
      </c>
      <c r="M1606" s="264">
        <f t="shared" si="734"/>
        <v>-0.2354</v>
      </c>
      <c r="N1606" s="264">
        <f t="shared" si="735"/>
        <v>17.024700000000003</v>
      </c>
      <c r="O1606" s="264">
        <f t="shared" si="736"/>
        <v>0.13659500000000002</v>
      </c>
      <c r="P1606" s="264">
        <f t="shared" si="737"/>
        <v>11.391500000000001</v>
      </c>
      <c r="Q1606" s="264">
        <f t="shared" si="738"/>
        <v>12.5365</v>
      </c>
      <c r="R1606" s="264">
        <f t="shared" si="739"/>
        <v>13.2705</v>
      </c>
      <c r="S1606" s="264">
        <f t="shared" si="740"/>
        <v>13.680499999999999</v>
      </c>
      <c r="T1606" s="264">
        <f t="shared" si="741"/>
        <v>14.343499999999999</v>
      </c>
      <c r="U1606" s="264">
        <f t="shared" si="742"/>
        <v>14.813500000000001</v>
      </c>
      <c r="V1606" s="264">
        <f t="shared" si="743"/>
        <v>15.542999999999999</v>
      </c>
      <c r="W1606" s="264">
        <f t="shared" si="744"/>
        <v>17.024500000000003</v>
      </c>
      <c r="X1606" s="264">
        <f t="shared" si="745"/>
        <v>18.6875</v>
      </c>
      <c r="Y1606" s="264">
        <f t="shared" si="746"/>
        <v>19.663</v>
      </c>
      <c r="Z1606" s="264">
        <f t="shared" si="747"/>
        <v>20.360500000000002</v>
      </c>
      <c r="AA1606" s="264">
        <f t="shared" si="748"/>
        <v>21.452500000000001</v>
      </c>
      <c r="AB1606" s="264">
        <f t="shared" si="749"/>
        <v>22.201500000000003</v>
      </c>
      <c r="AC1606" s="264">
        <f t="shared" si="750"/>
        <v>23.707500000000003</v>
      </c>
      <c r="AD1606" s="264">
        <f t="shared" si="751"/>
        <v>26.603000000000002</v>
      </c>
      <c r="AF1606" s="266">
        <v>1604</v>
      </c>
      <c r="AG1606" s="266">
        <v>-0.1285</v>
      </c>
      <c r="AH1606" s="266">
        <v>17.129100000000001</v>
      </c>
      <c r="AI1606" s="266">
        <v>0.1305</v>
      </c>
      <c r="AJ1606" s="266">
        <v>11.561</v>
      </c>
      <c r="AK1606" s="266">
        <v>12.717000000000001</v>
      </c>
      <c r="AL1606" s="266">
        <v>13.452</v>
      </c>
      <c r="AM1606" s="266">
        <v>13.86</v>
      </c>
      <c r="AN1606" s="266">
        <v>14.516999999999999</v>
      </c>
      <c r="AO1606" s="266">
        <v>14.98</v>
      </c>
      <c r="AP1606" s="266">
        <v>15.694000000000001</v>
      </c>
      <c r="AQ1606" s="266">
        <v>17.129000000000001</v>
      </c>
      <c r="AR1606" s="266">
        <v>18.715</v>
      </c>
      <c r="AS1606" s="266">
        <v>19.632999999999999</v>
      </c>
      <c r="AT1606" s="266">
        <v>20.283999999999999</v>
      </c>
      <c r="AU1606" s="266">
        <v>21.294</v>
      </c>
      <c r="AV1606" s="266">
        <v>21.981000000000002</v>
      </c>
      <c r="AW1606" s="266">
        <v>23.347000000000001</v>
      </c>
      <c r="AX1606" s="266">
        <v>25.916</v>
      </c>
      <c r="BA1606" s="372">
        <v>1604</v>
      </c>
      <c r="BB1606" s="372">
        <v>-0.34229999999999999</v>
      </c>
      <c r="BC1606" s="372">
        <v>16.920300000000001</v>
      </c>
      <c r="BD1606" s="372">
        <v>0.14269000000000001</v>
      </c>
      <c r="BE1606" s="372">
        <v>11.222</v>
      </c>
      <c r="BF1606" s="372">
        <v>12.356</v>
      </c>
      <c r="BG1606" s="372">
        <v>13.089</v>
      </c>
      <c r="BH1606" s="372">
        <v>13.500999999999999</v>
      </c>
      <c r="BI1606" s="372">
        <v>14.17</v>
      </c>
      <c r="BJ1606" s="372">
        <v>14.647</v>
      </c>
      <c r="BK1606" s="372">
        <v>15.391999999999999</v>
      </c>
      <c r="BL1606" s="372">
        <v>16.920000000000002</v>
      </c>
      <c r="BM1606" s="372">
        <v>18.66</v>
      </c>
      <c r="BN1606" s="372">
        <v>19.693000000000001</v>
      </c>
      <c r="BO1606" s="372">
        <v>20.437000000000001</v>
      </c>
      <c r="BP1606" s="372">
        <v>21.611000000000001</v>
      </c>
      <c r="BQ1606" s="372">
        <v>22.422000000000001</v>
      </c>
      <c r="BR1606" s="372">
        <v>24.068000000000001</v>
      </c>
      <c r="BS1606" s="372">
        <v>27.29</v>
      </c>
    </row>
    <row r="1607" spans="1:71" x14ac:dyDescent="0.2">
      <c r="A1607" s="265">
        <f t="shared" si="752"/>
        <v>17.0305</v>
      </c>
      <c r="B1607" s="265">
        <f t="shared" si="753"/>
        <v>15.547499999999999</v>
      </c>
      <c r="C1607" s="265">
        <f t="shared" si="730"/>
        <v>18.694000000000003</v>
      </c>
      <c r="D1607" s="265">
        <f t="shared" si="754"/>
        <v>1605</v>
      </c>
      <c r="E1607" s="373">
        <f t="shared" si="755"/>
        <v>52.73100616016427</v>
      </c>
      <c r="F1607" s="373">
        <f t="shared" si="756"/>
        <v>4.3942505133470222</v>
      </c>
      <c r="G1607" s="373">
        <f t="shared" si="757"/>
        <v>61.73100616016427</v>
      </c>
      <c r="H1607" s="374">
        <f t="shared" si="758"/>
        <v>0.999549921421378</v>
      </c>
      <c r="I1607" s="374">
        <f t="shared" si="731"/>
        <v>0.99024250627976129</v>
      </c>
      <c r="J1607" s="374">
        <f t="shared" si="732"/>
        <v>0.9905348338661587</v>
      </c>
      <c r="K1607" s="265" cm="1">
        <f t="array" ref="K1607">$G1607^gamma_drug4/($G1607^gamma_drug4+(AGE_50_drug4+9)^gamma_drug4)</f>
        <v>1</v>
      </c>
      <c r="L1607" s="264">
        <f t="shared" si="733"/>
        <v>1605</v>
      </c>
      <c r="M1607" s="264">
        <f t="shared" si="734"/>
        <v>-0.23544999999999999</v>
      </c>
      <c r="N1607" s="264">
        <f t="shared" si="735"/>
        <v>17.030450000000002</v>
      </c>
      <c r="O1607" s="264">
        <f t="shared" si="736"/>
        <v>0.13661499999999999</v>
      </c>
      <c r="P1607" s="264">
        <f t="shared" si="737"/>
        <v>11.394500000000001</v>
      </c>
      <c r="Q1607" s="264">
        <f t="shared" si="738"/>
        <v>12.54</v>
      </c>
      <c r="R1607" s="264">
        <f t="shared" si="739"/>
        <v>13.2745</v>
      </c>
      <c r="S1607" s="264">
        <f t="shared" si="740"/>
        <v>13.6845</v>
      </c>
      <c r="T1607" s="264">
        <f t="shared" si="741"/>
        <v>14.348000000000001</v>
      </c>
      <c r="U1607" s="264">
        <f t="shared" si="742"/>
        <v>14.818</v>
      </c>
      <c r="V1607" s="264">
        <f t="shared" si="743"/>
        <v>15.547499999999999</v>
      </c>
      <c r="W1607" s="264">
        <f t="shared" si="744"/>
        <v>17.0305</v>
      </c>
      <c r="X1607" s="264">
        <f t="shared" si="745"/>
        <v>18.694000000000003</v>
      </c>
      <c r="Y1607" s="264">
        <f t="shared" si="746"/>
        <v>19.670500000000001</v>
      </c>
      <c r="Z1607" s="264">
        <f t="shared" si="747"/>
        <v>20.368000000000002</v>
      </c>
      <c r="AA1607" s="264">
        <f t="shared" si="748"/>
        <v>21.4605</v>
      </c>
      <c r="AB1607" s="264">
        <f t="shared" si="749"/>
        <v>22.209499999999998</v>
      </c>
      <c r="AC1607" s="264">
        <f t="shared" si="750"/>
        <v>23.7165</v>
      </c>
      <c r="AD1607" s="264">
        <f t="shared" si="751"/>
        <v>26.6145</v>
      </c>
      <c r="AF1607" s="266">
        <v>1605</v>
      </c>
      <c r="AG1607" s="266">
        <v>-0.12859999999999999</v>
      </c>
      <c r="AH1607" s="266">
        <v>17.134599999999999</v>
      </c>
      <c r="AI1607" s="266">
        <v>0.13052</v>
      </c>
      <c r="AJ1607" s="266">
        <v>11.564</v>
      </c>
      <c r="AK1607" s="266">
        <v>12.721</v>
      </c>
      <c r="AL1607" s="266">
        <v>13.456</v>
      </c>
      <c r="AM1607" s="266">
        <v>13.864000000000001</v>
      </c>
      <c r="AN1607" s="266">
        <v>14.521000000000001</v>
      </c>
      <c r="AO1607" s="266">
        <v>14.984</v>
      </c>
      <c r="AP1607" s="266">
        <v>15.698</v>
      </c>
      <c r="AQ1607" s="266">
        <v>17.135000000000002</v>
      </c>
      <c r="AR1607" s="266">
        <v>18.721</v>
      </c>
      <c r="AS1607" s="266">
        <v>19.64</v>
      </c>
      <c r="AT1607" s="266">
        <v>20.291</v>
      </c>
      <c r="AU1607" s="266">
        <v>21.302</v>
      </c>
      <c r="AV1607" s="266">
        <v>21.989000000000001</v>
      </c>
      <c r="AW1607" s="266">
        <v>23.355</v>
      </c>
      <c r="AX1607" s="266">
        <v>25.927</v>
      </c>
      <c r="BA1607" s="372">
        <v>1605</v>
      </c>
      <c r="BB1607" s="372">
        <v>-0.34229999999999999</v>
      </c>
      <c r="BC1607" s="372">
        <v>16.926300000000001</v>
      </c>
      <c r="BD1607" s="372">
        <v>0.14271</v>
      </c>
      <c r="BE1607" s="372">
        <v>11.225</v>
      </c>
      <c r="BF1607" s="372">
        <v>12.359</v>
      </c>
      <c r="BG1607" s="372">
        <v>13.093</v>
      </c>
      <c r="BH1607" s="372">
        <v>13.505000000000001</v>
      </c>
      <c r="BI1607" s="372">
        <v>14.175000000000001</v>
      </c>
      <c r="BJ1607" s="372">
        <v>14.651999999999999</v>
      </c>
      <c r="BK1607" s="372">
        <v>15.397</v>
      </c>
      <c r="BL1607" s="372">
        <v>16.925999999999998</v>
      </c>
      <c r="BM1607" s="372">
        <v>18.667000000000002</v>
      </c>
      <c r="BN1607" s="372">
        <v>19.701000000000001</v>
      </c>
      <c r="BO1607" s="372">
        <v>20.445</v>
      </c>
      <c r="BP1607" s="372">
        <v>21.619</v>
      </c>
      <c r="BQ1607" s="372">
        <v>22.43</v>
      </c>
      <c r="BR1607" s="372">
        <v>24.077999999999999</v>
      </c>
      <c r="BS1607" s="372">
        <v>27.302</v>
      </c>
    </row>
    <row r="1608" spans="1:71" x14ac:dyDescent="0.2">
      <c r="A1608" s="265">
        <f t="shared" si="752"/>
        <v>17.036000000000001</v>
      </c>
      <c r="B1608" s="265">
        <f t="shared" si="753"/>
        <v>15.552499999999998</v>
      </c>
      <c r="C1608" s="265">
        <f t="shared" si="730"/>
        <v>18.700499999999998</v>
      </c>
      <c r="D1608" s="265">
        <f t="shared" si="754"/>
        <v>1606</v>
      </c>
      <c r="E1608" s="373">
        <f t="shared" si="755"/>
        <v>52.763860369609858</v>
      </c>
      <c r="F1608" s="373">
        <f t="shared" si="756"/>
        <v>4.3969883641341543</v>
      </c>
      <c r="G1608" s="373">
        <f t="shared" si="757"/>
        <v>61.763860369609858</v>
      </c>
      <c r="H1608" s="374">
        <f t="shared" si="758"/>
        <v>0.99955096146646916</v>
      </c>
      <c r="I1608" s="374">
        <f t="shared" si="731"/>
        <v>0.99025802003140939</v>
      </c>
      <c r="J1608" s="374">
        <f t="shared" si="732"/>
        <v>0.99054779517269198</v>
      </c>
      <c r="K1608" s="265" cm="1">
        <f t="array" ref="K1608">$G1608^gamma_drug4/($G1608^gamma_drug4+(AGE_50_drug4+9)^gamma_drug4)</f>
        <v>1</v>
      </c>
      <c r="L1608" s="264">
        <f t="shared" si="733"/>
        <v>1606</v>
      </c>
      <c r="M1608" s="264">
        <f t="shared" si="734"/>
        <v>-0.23554999999999998</v>
      </c>
      <c r="N1608" s="264">
        <f t="shared" si="735"/>
        <v>17.036100000000001</v>
      </c>
      <c r="O1608" s="264">
        <f t="shared" si="736"/>
        <v>0.13663999999999998</v>
      </c>
      <c r="P1608" s="264">
        <f t="shared" si="737"/>
        <v>11.397500000000001</v>
      </c>
      <c r="Q1608" s="264">
        <f t="shared" si="738"/>
        <v>12.5435</v>
      </c>
      <c r="R1608" s="264">
        <f t="shared" si="739"/>
        <v>13.278500000000001</v>
      </c>
      <c r="S1608" s="264">
        <f t="shared" si="740"/>
        <v>13.688500000000001</v>
      </c>
      <c r="T1608" s="264">
        <f t="shared" si="741"/>
        <v>14.352</v>
      </c>
      <c r="U1608" s="264">
        <f t="shared" si="742"/>
        <v>14.823</v>
      </c>
      <c r="V1608" s="264">
        <f t="shared" si="743"/>
        <v>15.552499999999998</v>
      </c>
      <c r="W1608" s="264">
        <f t="shared" si="744"/>
        <v>17.036000000000001</v>
      </c>
      <c r="X1608" s="264">
        <f t="shared" si="745"/>
        <v>18.700499999999998</v>
      </c>
      <c r="Y1608" s="264">
        <f t="shared" si="746"/>
        <v>19.677499999999998</v>
      </c>
      <c r="Z1608" s="264">
        <f t="shared" si="747"/>
        <v>20.375499999999999</v>
      </c>
      <c r="AA1608" s="264">
        <f t="shared" si="748"/>
        <v>21.469000000000001</v>
      </c>
      <c r="AB1608" s="264">
        <f t="shared" si="749"/>
        <v>22.218499999999999</v>
      </c>
      <c r="AC1608" s="264">
        <f t="shared" si="750"/>
        <v>23.725999999999999</v>
      </c>
      <c r="AD1608" s="264">
        <f t="shared" si="751"/>
        <v>26.625500000000002</v>
      </c>
      <c r="AF1608" s="266">
        <v>1606</v>
      </c>
      <c r="AG1608" s="266">
        <v>-0.12870000000000001</v>
      </c>
      <c r="AH1608" s="266">
        <v>17.14</v>
      </c>
      <c r="AI1608" s="266">
        <v>0.13053999999999999</v>
      </c>
      <c r="AJ1608" s="266">
        <v>11.567</v>
      </c>
      <c r="AK1608" s="266">
        <v>12.724</v>
      </c>
      <c r="AL1608" s="266">
        <v>13.46</v>
      </c>
      <c r="AM1608" s="266">
        <v>13.868</v>
      </c>
      <c r="AN1608" s="266">
        <v>14.525</v>
      </c>
      <c r="AO1608" s="266">
        <v>14.989000000000001</v>
      </c>
      <c r="AP1608" s="266">
        <v>15.702999999999999</v>
      </c>
      <c r="AQ1608" s="266">
        <v>17.14</v>
      </c>
      <c r="AR1608" s="266">
        <v>18.727</v>
      </c>
      <c r="AS1608" s="266">
        <v>19.646999999999998</v>
      </c>
      <c r="AT1608" s="266">
        <v>20.297999999999998</v>
      </c>
      <c r="AU1608" s="266">
        <v>21.31</v>
      </c>
      <c r="AV1608" s="266">
        <v>21.997</v>
      </c>
      <c r="AW1608" s="266">
        <v>23.364000000000001</v>
      </c>
      <c r="AX1608" s="266">
        <v>25.937000000000001</v>
      </c>
      <c r="BA1608" s="372">
        <v>1606</v>
      </c>
      <c r="BB1608" s="372">
        <v>-0.34239999999999998</v>
      </c>
      <c r="BC1608" s="372">
        <v>16.932200000000002</v>
      </c>
      <c r="BD1608" s="372">
        <v>0.14274000000000001</v>
      </c>
      <c r="BE1608" s="372">
        <v>11.228</v>
      </c>
      <c r="BF1608" s="372">
        <v>12.363</v>
      </c>
      <c r="BG1608" s="372">
        <v>13.097</v>
      </c>
      <c r="BH1608" s="372">
        <v>13.509</v>
      </c>
      <c r="BI1608" s="372">
        <v>14.179</v>
      </c>
      <c r="BJ1608" s="372">
        <v>14.657</v>
      </c>
      <c r="BK1608" s="372">
        <v>15.401999999999999</v>
      </c>
      <c r="BL1608" s="372">
        <v>16.931999999999999</v>
      </c>
      <c r="BM1608" s="372">
        <v>18.673999999999999</v>
      </c>
      <c r="BN1608" s="372">
        <v>19.707999999999998</v>
      </c>
      <c r="BO1608" s="372">
        <v>20.452999999999999</v>
      </c>
      <c r="BP1608" s="372">
        <v>21.628</v>
      </c>
      <c r="BQ1608" s="372">
        <v>22.44</v>
      </c>
      <c r="BR1608" s="372">
        <v>24.088000000000001</v>
      </c>
      <c r="BS1608" s="372">
        <v>27.314</v>
      </c>
    </row>
    <row r="1609" spans="1:71" x14ac:dyDescent="0.2">
      <c r="A1609" s="265">
        <f t="shared" si="752"/>
        <v>17.042000000000002</v>
      </c>
      <c r="B1609" s="265">
        <f t="shared" si="753"/>
        <v>15.557500000000001</v>
      </c>
      <c r="C1609" s="265">
        <f t="shared" si="730"/>
        <v>18.707000000000001</v>
      </c>
      <c r="D1609" s="265">
        <f t="shared" si="754"/>
        <v>1607</v>
      </c>
      <c r="E1609" s="373">
        <f t="shared" si="755"/>
        <v>52.79671457905544</v>
      </c>
      <c r="F1609" s="373">
        <f t="shared" si="756"/>
        <v>4.3997262149212863</v>
      </c>
      <c r="G1609" s="373">
        <f t="shared" si="757"/>
        <v>61.79671457905544</v>
      </c>
      <c r="H1609" s="374">
        <f t="shared" si="758"/>
        <v>0.99955199855812138</v>
      </c>
      <c r="I1609" s="374">
        <f t="shared" si="731"/>
        <v>0.99027350112891899</v>
      </c>
      <c r="J1609" s="374">
        <f t="shared" si="732"/>
        <v>0.99056073202085682</v>
      </c>
      <c r="K1609" s="265" cm="1">
        <f t="array" ref="K1609">$G1609^gamma_drug4/($G1609^gamma_drug4+(AGE_50_drug4+9)^gamma_drug4)</f>
        <v>1</v>
      </c>
      <c r="L1609" s="264">
        <f t="shared" si="733"/>
        <v>1607</v>
      </c>
      <c r="M1609" s="264">
        <f t="shared" si="734"/>
        <v>-0.23559999999999998</v>
      </c>
      <c r="N1609" s="264">
        <f t="shared" si="735"/>
        <v>17.041799999999999</v>
      </c>
      <c r="O1609" s="264">
        <f t="shared" si="736"/>
        <v>0.13666500000000001</v>
      </c>
      <c r="P1609" s="264">
        <f t="shared" si="737"/>
        <v>11.400500000000001</v>
      </c>
      <c r="Q1609" s="264">
        <f t="shared" si="738"/>
        <v>12.547499999999999</v>
      </c>
      <c r="R1609" s="264">
        <f t="shared" si="739"/>
        <v>13.282500000000001</v>
      </c>
      <c r="S1609" s="264">
        <f t="shared" si="740"/>
        <v>13.693</v>
      </c>
      <c r="T1609" s="264">
        <f t="shared" si="741"/>
        <v>14.356999999999999</v>
      </c>
      <c r="U1609" s="264">
        <f t="shared" si="742"/>
        <v>14.827</v>
      </c>
      <c r="V1609" s="264">
        <f t="shared" si="743"/>
        <v>15.557500000000001</v>
      </c>
      <c r="W1609" s="264">
        <f t="shared" si="744"/>
        <v>17.042000000000002</v>
      </c>
      <c r="X1609" s="264">
        <f t="shared" si="745"/>
        <v>18.707000000000001</v>
      </c>
      <c r="Y1609" s="264">
        <f t="shared" si="746"/>
        <v>19.6845</v>
      </c>
      <c r="Z1609" s="264">
        <f t="shared" si="747"/>
        <v>20.382999999999999</v>
      </c>
      <c r="AA1609" s="264">
        <f t="shared" si="748"/>
        <v>21.476500000000001</v>
      </c>
      <c r="AB1609" s="264">
        <f t="shared" si="749"/>
        <v>22.227</v>
      </c>
      <c r="AC1609" s="264">
        <f t="shared" si="750"/>
        <v>23.736000000000001</v>
      </c>
      <c r="AD1609" s="264">
        <f t="shared" si="751"/>
        <v>26.637</v>
      </c>
      <c r="AF1609" s="266">
        <v>1607</v>
      </c>
      <c r="AG1609" s="266">
        <v>-0.1288</v>
      </c>
      <c r="AH1609" s="266">
        <v>17.145499999999998</v>
      </c>
      <c r="AI1609" s="266">
        <v>0.13056000000000001</v>
      </c>
      <c r="AJ1609" s="266">
        <v>11.57</v>
      </c>
      <c r="AK1609" s="266">
        <v>12.728</v>
      </c>
      <c r="AL1609" s="266">
        <v>13.464</v>
      </c>
      <c r="AM1609" s="266">
        <v>13.872</v>
      </c>
      <c r="AN1609" s="266">
        <v>14.53</v>
      </c>
      <c r="AO1609" s="266">
        <v>14.993</v>
      </c>
      <c r="AP1609" s="266">
        <v>15.708</v>
      </c>
      <c r="AQ1609" s="266">
        <v>17.146000000000001</v>
      </c>
      <c r="AR1609" s="266">
        <v>18.733000000000001</v>
      </c>
      <c r="AS1609" s="266">
        <v>19.652999999999999</v>
      </c>
      <c r="AT1609" s="266">
        <v>20.305</v>
      </c>
      <c r="AU1609" s="266">
        <v>21.317</v>
      </c>
      <c r="AV1609" s="266">
        <v>22.004999999999999</v>
      </c>
      <c r="AW1609" s="266">
        <v>23.373000000000001</v>
      </c>
      <c r="AX1609" s="266">
        <v>25.946999999999999</v>
      </c>
      <c r="BA1609" s="372">
        <v>1607</v>
      </c>
      <c r="BB1609" s="372">
        <v>-0.34239999999999998</v>
      </c>
      <c r="BC1609" s="372">
        <v>16.938099999999999</v>
      </c>
      <c r="BD1609" s="372">
        <v>0.14277000000000001</v>
      </c>
      <c r="BE1609" s="372">
        <v>11.231</v>
      </c>
      <c r="BF1609" s="372">
        <v>12.367000000000001</v>
      </c>
      <c r="BG1609" s="372">
        <v>13.101000000000001</v>
      </c>
      <c r="BH1609" s="372">
        <v>13.513999999999999</v>
      </c>
      <c r="BI1609" s="372">
        <v>14.183999999999999</v>
      </c>
      <c r="BJ1609" s="372">
        <v>14.661</v>
      </c>
      <c r="BK1609" s="372">
        <v>15.407</v>
      </c>
      <c r="BL1609" s="372">
        <v>16.937999999999999</v>
      </c>
      <c r="BM1609" s="372">
        <v>18.681000000000001</v>
      </c>
      <c r="BN1609" s="372">
        <v>19.716000000000001</v>
      </c>
      <c r="BO1609" s="372">
        <v>20.460999999999999</v>
      </c>
      <c r="BP1609" s="372">
        <v>21.635999999999999</v>
      </c>
      <c r="BQ1609" s="372">
        <v>22.449000000000002</v>
      </c>
      <c r="BR1609" s="372">
        <v>24.099</v>
      </c>
      <c r="BS1609" s="372">
        <v>27.327000000000002</v>
      </c>
    </row>
    <row r="1610" spans="1:71" x14ac:dyDescent="0.2">
      <c r="A1610" s="265">
        <f t="shared" si="752"/>
        <v>17.047499999999999</v>
      </c>
      <c r="B1610" s="265">
        <f t="shared" si="753"/>
        <v>15.5625</v>
      </c>
      <c r="C1610" s="265">
        <f t="shared" si="730"/>
        <v>18.713000000000001</v>
      </c>
      <c r="D1610" s="265">
        <f t="shared" si="754"/>
        <v>1608</v>
      </c>
      <c r="E1610" s="373">
        <f t="shared" si="755"/>
        <v>52.829568788501028</v>
      </c>
      <c r="F1610" s="373">
        <f t="shared" si="756"/>
        <v>4.4024640657084193</v>
      </c>
      <c r="G1610" s="373">
        <f t="shared" si="757"/>
        <v>61.829568788501028</v>
      </c>
      <c r="H1610" s="374">
        <f t="shared" si="758"/>
        <v>0.99955303270628004</v>
      </c>
      <c r="I1610" s="374">
        <f t="shared" si="731"/>
        <v>0.99028894965755998</v>
      </c>
      <c r="J1610" s="374">
        <f t="shared" si="732"/>
        <v>0.99057364446931129</v>
      </c>
      <c r="K1610" s="265" cm="1">
        <f t="array" ref="K1610">$G1610^gamma_drug4/($G1610^gamma_drug4+(AGE_50_drug4+9)^gamma_drug4)</f>
        <v>1</v>
      </c>
      <c r="L1610" s="264">
        <f t="shared" si="733"/>
        <v>1608</v>
      </c>
      <c r="M1610" s="264">
        <f t="shared" si="734"/>
        <v>-0.23570000000000002</v>
      </c>
      <c r="N1610" s="264">
        <f t="shared" si="735"/>
        <v>17.047499999999999</v>
      </c>
      <c r="O1610" s="264">
        <f t="shared" si="736"/>
        <v>0.136685</v>
      </c>
      <c r="P1610" s="264">
        <f t="shared" si="737"/>
        <v>11.403500000000001</v>
      </c>
      <c r="Q1610" s="264">
        <f t="shared" si="738"/>
        <v>12.551</v>
      </c>
      <c r="R1610" s="264">
        <f t="shared" si="739"/>
        <v>13.286000000000001</v>
      </c>
      <c r="S1610" s="264">
        <f t="shared" si="740"/>
        <v>13.696999999999999</v>
      </c>
      <c r="T1610" s="264">
        <f t="shared" si="741"/>
        <v>14.361499999999999</v>
      </c>
      <c r="U1610" s="264">
        <f t="shared" si="742"/>
        <v>14.8315</v>
      </c>
      <c r="V1610" s="264">
        <f t="shared" si="743"/>
        <v>15.5625</v>
      </c>
      <c r="W1610" s="264">
        <f t="shared" si="744"/>
        <v>17.047499999999999</v>
      </c>
      <c r="X1610" s="264">
        <f t="shared" si="745"/>
        <v>18.713000000000001</v>
      </c>
      <c r="Y1610" s="264">
        <f t="shared" si="746"/>
        <v>19.691499999999998</v>
      </c>
      <c r="Z1610" s="264">
        <f t="shared" si="747"/>
        <v>20.390500000000003</v>
      </c>
      <c r="AA1610" s="264">
        <f t="shared" si="748"/>
        <v>21.484999999999999</v>
      </c>
      <c r="AB1610" s="264">
        <f t="shared" si="749"/>
        <v>22.235500000000002</v>
      </c>
      <c r="AC1610" s="264">
        <f t="shared" si="750"/>
        <v>23.744500000000002</v>
      </c>
      <c r="AD1610" s="264">
        <f t="shared" si="751"/>
        <v>26.648</v>
      </c>
      <c r="AF1610" s="266">
        <v>1608</v>
      </c>
      <c r="AG1610" s="266">
        <v>-0.12889999999999999</v>
      </c>
      <c r="AH1610" s="266">
        <v>17.1509</v>
      </c>
      <c r="AI1610" s="266">
        <v>0.13058</v>
      </c>
      <c r="AJ1610" s="266">
        <v>11.573</v>
      </c>
      <c r="AK1610" s="266">
        <v>12.731</v>
      </c>
      <c r="AL1610" s="266">
        <v>13.467000000000001</v>
      </c>
      <c r="AM1610" s="266">
        <v>13.875999999999999</v>
      </c>
      <c r="AN1610" s="266">
        <v>14.534000000000001</v>
      </c>
      <c r="AO1610" s="266">
        <v>14.997</v>
      </c>
      <c r="AP1610" s="266">
        <v>15.712999999999999</v>
      </c>
      <c r="AQ1610" s="266">
        <v>17.151</v>
      </c>
      <c r="AR1610" s="266">
        <v>18.739000000000001</v>
      </c>
      <c r="AS1610" s="266">
        <v>19.66</v>
      </c>
      <c r="AT1610" s="266">
        <v>20.312000000000001</v>
      </c>
      <c r="AU1610" s="266">
        <v>21.324999999999999</v>
      </c>
      <c r="AV1610" s="266">
        <v>22.013000000000002</v>
      </c>
      <c r="AW1610" s="266">
        <v>23.381</v>
      </c>
      <c r="AX1610" s="266">
        <v>25.957000000000001</v>
      </c>
      <c r="BA1610" s="372">
        <v>1608</v>
      </c>
      <c r="BB1610" s="372">
        <v>-0.34250000000000003</v>
      </c>
      <c r="BC1610" s="372">
        <v>16.944099999999999</v>
      </c>
      <c r="BD1610" s="372">
        <v>0.14279</v>
      </c>
      <c r="BE1610" s="372">
        <v>11.234</v>
      </c>
      <c r="BF1610" s="372">
        <v>12.371</v>
      </c>
      <c r="BG1610" s="372">
        <v>13.105</v>
      </c>
      <c r="BH1610" s="372">
        <v>13.518000000000001</v>
      </c>
      <c r="BI1610" s="372">
        <v>14.189</v>
      </c>
      <c r="BJ1610" s="372">
        <v>14.666</v>
      </c>
      <c r="BK1610" s="372">
        <v>15.412000000000001</v>
      </c>
      <c r="BL1610" s="372">
        <v>16.943999999999999</v>
      </c>
      <c r="BM1610" s="372">
        <v>18.687000000000001</v>
      </c>
      <c r="BN1610" s="372">
        <v>19.722999999999999</v>
      </c>
      <c r="BO1610" s="372">
        <v>20.469000000000001</v>
      </c>
      <c r="BP1610" s="372">
        <v>21.645</v>
      </c>
      <c r="BQ1610" s="372">
        <v>22.457999999999998</v>
      </c>
      <c r="BR1610" s="372">
        <v>24.108000000000001</v>
      </c>
      <c r="BS1610" s="372">
        <v>27.338999999999999</v>
      </c>
    </row>
    <row r="1611" spans="1:71" x14ac:dyDescent="0.2">
      <c r="A1611" s="265">
        <f t="shared" si="752"/>
        <v>17.052999999999997</v>
      </c>
      <c r="B1611" s="265">
        <f t="shared" si="753"/>
        <v>15.567499999999999</v>
      </c>
      <c r="C1611" s="265">
        <f t="shared" si="730"/>
        <v>18.72</v>
      </c>
      <c r="D1611" s="265">
        <f t="shared" si="754"/>
        <v>1609</v>
      </c>
      <c r="E1611" s="373">
        <f t="shared" si="755"/>
        <v>52.862422997946609</v>
      </c>
      <c r="F1611" s="373">
        <f t="shared" si="756"/>
        <v>4.4052019164955514</v>
      </c>
      <c r="G1611" s="373">
        <f t="shared" si="757"/>
        <v>61.862422997946609</v>
      </c>
      <c r="H1611" s="374">
        <f t="shared" si="758"/>
        <v>0.999554063920852</v>
      </c>
      <c r="I1611" s="374">
        <f t="shared" si="731"/>
        <v>0.99030436570233737</v>
      </c>
      <c r="J1611" s="374">
        <f t="shared" si="732"/>
        <v>0.99058653257654361</v>
      </c>
      <c r="K1611" s="265" cm="1">
        <f t="array" ref="K1611">$G1611^gamma_drug4/($G1611^gamma_drug4+(AGE_50_drug4+9)^gamma_drug4)</f>
        <v>1</v>
      </c>
      <c r="L1611" s="264">
        <f t="shared" si="733"/>
        <v>1609</v>
      </c>
      <c r="M1611" s="264">
        <f t="shared" si="734"/>
        <v>-0.23575000000000002</v>
      </c>
      <c r="N1611" s="264">
        <f t="shared" si="735"/>
        <v>17.0532</v>
      </c>
      <c r="O1611" s="264">
        <f t="shared" si="736"/>
        <v>0.13671</v>
      </c>
      <c r="P1611" s="264">
        <f t="shared" si="737"/>
        <v>11.407</v>
      </c>
      <c r="Q1611" s="264">
        <f t="shared" si="738"/>
        <v>12.554500000000001</v>
      </c>
      <c r="R1611" s="264">
        <f t="shared" si="739"/>
        <v>13.29</v>
      </c>
      <c r="S1611" s="264">
        <f t="shared" si="740"/>
        <v>13.701000000000001</v>
      </c>
      <c r="T1611" s="264">
        <f t="shared" si="741"/>
        <v>14.365500000000001</v>
      </c>
      <c r="U1611" s="264">
        <f t="shared" si="742"/>
        <v>14.836500000000001</v>
      </c>
      <c r="V1611" s="264">
        <f t="shared" si="743"/>
        <v>15.567499999999999</v>
      </c>
      <c r="W1611" s="264">
        <f t="shared" si="744"/>
        <v>17.052999999999997</v>
      </c>
      <c r="X1611" s="264">
        <f t="shared" si="745"/>
        <v>18.72</v>
      </c>
      <c r="Y1611" s="264">
        <f t="shared" si="746"/>
        <v>19.699000000000002</v>
      </c>
      <c r="Z1611" s="264">
        <f t="shared" si="747"/>
        <v>20.398</v>
      </c>
      <c r="AA1611" s="264">
        <f t="shared" si="748"/>
        <v>21.493000000000002</v>
      </c>
      <c r="AB1611" s="264">
        <f t="shared" si="749"/>
        <v>22.244</v>
      </c>
      <c r="AC1611" s="264">
        <f t="shared" si="750"/>
        <v>23.7545</v>
      </c>
      <c r="AD1611" s="264">
        <f t="shared" si="751"/>
        <v>26.658999999999999</v>
      </c>
      <c r="AF1611" s="266">
        <v>1609</v>
      </c>
      <c r="AG1611" s="266">
        <v>-0.129</v>
      </c>
      <c r="AH1611" s="266">
        <v>17.156400000000001</v>
      </c>
      <c r="AI1611" s="266">
        <v>0.13059999999999999</v>
      </c>
      <c r="AJ1611" s="266">
        <v>11.576000000000001</v>
      </c>
      <c r="AK1611" s="266">
        <v>12.734999999999999</v>
      </c>
      <c r="AL1611" s="266">
        <v>13.471</v>
      </c>
      <c r="AM1611" s="266">
        <v>13.88</v>
      </c>
      <c r="AN1611" s="266">
        <v>14.538</v>
      </c>
      <c r="AO1611" s="266">
        <v>15.002000000000001</v>
      </c>
      <c r="AP1611" s="266">
        <v>15.718</v>
      </c>
      <c r="AQ1611" s="266">
        <v>17.155999999999999</v>
      </c>
      <c r="AR1611" s="266">
        <v>18.745999999999999</v>
      </c>
      <c r="AS1611" s="266">
        <v>19.667000000000002</v>
      </c>
      <c r="AT1611" s="266">
        <v>20.318999999999999</v>
      </c>
      <c r="AU1611" s="266">
        <v>21.332000000000001</v>
      </c>
      <c r="AV1611" s="266">
        <v>22.021000000000001</v>
      </c>
      <c r="AW1611" s="266">
        <v>23.39</v>
      </c>
      <c r="AX1611" s="266">
        <v>25.966999999999999</v>
      </c>
      <c r="BA1611" s="372">
        <v>1609</v>
      </c>
      <c r="BB1611" s="372">
        <v>-0.34250000000000003</v>
      </c>
      <c r="BC1611" s="372">
        <v>16.95</v>
      </c>
      <c r="BD1611" s="372">
        <v>0.14282</v>
      </c>
      <c r="BE1611" s="372">
        <v>11.238</v>
      </c>
      <c r="BF1611" s="372">
        <v>12.374000000000001</v>
      </c>
      <c r="BG1611" s="372">
        <v>13.109</v>
      </c>
      <c r="BH1611" s="372">
        <v>13.522</v>
      </c>
      <c r="BI1611" s="372">
        <v>14.193</v>
      </c>
      <c r="BJ1611" s="372">
        <v>14.670999999999999</v>
      </c>
      <c r="BK1611" s="372">
        <v>15.417</v>
      </c>
      <c r="BL1611" s="372">
        <v>16.95</v>
      </c>
      <c r="BM1611" s="372">
        <v>18.693999999999999</v>
      </c>
      <c r="BN1611" s="372">
        <v>19.731000000000002</v>
      </c>
      <c r="BO1611" s="372">
        <v>20.477</v>
      </c>
      <c r="BP1611" s="372">
        <v>21.654</v>
      </c>
      <c r="BQ1611" s="372">
        <v>22.466999999999999</v>
      </c>
      <c r="BR1611" s="372">
        <v>24.119</v>
      </c>
      <c r="BS1611" s="372">
        <v>27.350999999999999</v>
      </c>
    </row>
    <row r="1612" spans="1:71" x14ac:dyDescent="0.2">
      <c r="A1612" s="265">
        <f t="shared" si="752"/>
        <v>17.058999999999997</v>
      </c>
      <c r="B1612" s="265">
        <f t="shared" si="753"/>
        <v>15.571999999999999</v>
      </c>
      <c r="C1612" s="265">
        <f t="shared" si="730"/>
        <v>18.726500000000001</v>
      </c>
      <c r="D1612" s="265">
        <f t="shared" si="754"/>
        <v>1610</v>
      </c>
      <c r="E1612" s="373">
        <f t="shared" si="755"/>
        <v>52.895277207392198</v>
      </c>
      <c r="F1612" s="373">
        <f t="shared" si="756"/>
        <v>4.4079397672826834</v>
      </c>
      <c r="G1612" s="373">
        <f t="shared" si="757"/>
        <v>61.895277207392198</v>
      </c>
      <c r="H1612" s="374">
        <f t="shared" si="758"/>
        <v>0.99955509221170558</v>
      </c>
      <c r="I1612" s="374">
        <f t="shared" si="731"/>
        <v>0.99031974934799205</v>
      </c>
      <c r="J1612" s="374">
        <f t="shared" si="732"/>
        <v>0.99059939640087236</v>
      </c>
      <c r="K1612" s="265" cm="1">
        <f t="array" ref="K1612">$G1612^gamma_drug4/($G1612^gamma_drug4+(AGE_50_drug4+9)^gamma_drug4)</f>
        <v>1</v>
      </c>
      <c r="L1612" s="264">
        <f t="shared" si="733"/>
        <v>1610</v>
      </c>
      <c r="M1612" s="264">
        <f t="shared" si="734"/>
        <v>-0.23580000000000001</v>
      </c>
      <c r="N1612" s="264">
        <f t="shared" si="735"/>
        <v>17.05885</v>
      </c>
      <c r="O1612" s="264">
        <f t="shared" si="736"/>
        <v>0.13673000000000002</v>
      </c>
      <c r="P1612" s="264">
        <f t="shared" si="737"/>
        <v>11.41</v>
      </c>
      <c r="Q1612" s="264">
        <f t="shared" si="738"/>
        <v>12.558</v>
      </c>
      <c r="R1612" s="264">
        <f t="shared" si="739"/>
        <v>13.294</v>
      </c>
      <c r="S1612" s="264">
        <f t="shared" si="740"/>
        <v>13.705</v>
      </c>
      <c r="T1612" s="264">
        <f t="shared" si="741"/>
        <v>14.370000000000001</v>
      </c>
      <c r="U1612" s="264">
        <f t="shared" si="742"/>
        <v>14.841000000000001</v>
      </c>
      <c r="V1612" s="264">
        <f t="shared" si="743"/>
        <v>15.571999999999999</v>
      </c>
      <c r="W1612" s="264">
        <f t="shared" si="744"/>
        <v>17.058999999999997</v>
      </c>
      <c r="X1612" s="264">
        <f t="shared" si="745"/>
        <v>18.726500000000001</v>
      </c>
      <c r="Y1612" s="264">
        <f t="shared" si="746"/>
        <v>19.705500000000001</v>
      </c>
      <c r="Z1612" s="264">
        <f t="shared" si="747"/>
        <v>20.405000000000001</v>
      </c>
      <c r="AA1612" s="264">
        <f t="shared" si="748"/>
        <v>21.500999999999998</v>
      </c>
      <c r="AB1612" s="264">
        <f t="shared" si="749"/>
        <v>22.251999999999999</v>
      </c>
      <c r="AC1612" s="264">
        <f t="shared" si="750"/>
        <v>23.763500000000001</v>
      </c>
      <c r="AD1612" s="264">
        <f t="shared" si="751"/>
        <v>26.67</v>
      </c>
      <c r="AF1612" s="266">
        <v>1610</v>
      </c>
      <c r="AG1612" s="266">
        <v>-0.12909999999999999</v>
      </c>
      <c r="AH1612" s="266">
        <v>17.161799999999999</v>
      </c>
      <c r="AI1612" s="266">
        <v>0.13062000000000001</v>
      </c>
      <c r="AJ1612" s="266">
        <v>11.579000000000001</v>
      </c>
      <c r="AK1612" s="266">
        <v>12.738</v>
      </c>
      <c r="AL1612" s="266">
        <v>13.475</v>
      </c>
      <c r="AM1612" s="266">
        <v>13.884</v>
      </c>
      <c r="AN1612" s="266">
        <v>14.542</v>
      </c>
      <c r="AO1612" s="266">
        <v>15.006</v>
      </c>
      <c r="AP1612" s="266">
        <v>15.722</v>
      </c>
      <c r="AQ1612" s="266">
        <v>17.161999999999999</v>
      </c>
      <c r="AR1612" s="266">
        <v>18.751999999999999</v>
      </c>
      <c r="AS1612" s="266">
        <v>19.672999999999998</v>
      </c>
      <c r="AT1612" s="266">
        <v>20.326000000000001</v>
      </c>
      <c r="AU1612" s="266">
        <v>21.34</v>
      </c>
      <c r="AV1612" s="266">
        <v>22.027999999999999</v>
      </c>
      <c r="AW1612" s="266">
        <v>23.399000000000001</v>
      </c>
      <c r="AX1612" s="266">
        <v>25.977</v>
      </c>
      <c r="BA1612" s="372">
        <v>1610</v>
      </c>
      <c r="BB1612" s="372">
        <v>-0.34250000000000003</v>
      </c>
      <c r="BC1612" s="372">
        <v>16.9559</v>
      </c>
      <c r="BD1612" s="372">
        <v>0.14283999999999999</v>
      </c>
      <c r="BE1612" s="372">
        <v>11.241</v>
      </c>
      <c r="BF1612" s="372">
        <v>12.378</v>
      </c>
      <c r="BG1612" s="372">
        <v>13.113</v>
      </c>
      <c r="BH1612" s="372">
        <v>13.526</v>
      </c>
      <c r="BI1612" s="372">
        <v>14.198</v>
      </c>
      <c r="BJ1612" s="372">
        <v>14.676</v>
      </c>
      <c r="BK1612" s="372">
        <v>15.422000000000001</v>
      </c>
      <c r="BL1612" s="372">
        <v>16.956</v>
      </c>
      <c r="BM1612" s="372">
        <v>18.701000000000001</v>
      </c>
      <c r="BN1612" s="372">
        <v>19.738</v>
      </c>
      <c r="BO1612" s="372">
        <v>20.484000000000002</v>
      </c>
      <c r="BP1612" s="372">
        <v>21.661999999999999</v>
      </c>
      <c r="BQ1612" s="372">
        <v>22.475999999999999</v>
      </c>
      <c r="BR1612" s="372">
        <v>24.128</v>
      </c>
      <c r="BS1612" s="372">
        <v>27.363</v>
      </c>
    </row>
    <row r="1613" spans="1:71" x14ac:dyDescent="0.2">
      <c r="A1613" s="265">
        <f t="shared" si="752"/>
        <v>17.064500000000002</v>
      </c>
      <c r="B1613" s="265">
        <f t="shared" si="753"/>
        <v>15.577500000000001</v>
      </c>
      <c r="C1613" s="265">
        <f t="shared" si="730"/>
        <v>18.732999999999997</v>
      </c>
      <c r="D1613" s="265">
        <f t="shared" si="754"/>
        <v>1611</v>
      </c>
      <c r="E1613" s="373">
        <f t="shared" si="755"/>
        <v>52.928131416837779</v>
      </c>
      <c r="F1613" s="373">
        <f t="shared" si="756"/>
        <v>4.4106776180698155</v>
      </c>
      <c r="G1613" s="373">
        <f t="shared" si="757"/>
        <v>61.928131416837779</v>
      </c>
      <c r="H1613" s="374">
        <f t="shared" si="758"/>
        <v>0.99955611758867036</v>
      </c>
      <c r="I1613" s="374">
        <f t="shared" si="731"/>
        <v>0.99033510067900188</v>
      </c>
      <c r="J1613" s="374">
        <f t="shared" si="732"/>
        <v>0.99061223600044668</v>
      </c>
      <c r="K1613" s="265" cm="1">
        <f t="array" ref="K1613">$G1613^gamma_drug4/($G1613^gamma_drug4+(AGE_50_drug4+9)^gamma_drug4)</f>
        <v>1</v>
      </c>
      <c r="L1613" s="264">
        <f t="shared" si="733"/>
        <v>1611</v>
      </c>
      <c r="M1613" s="264">
        <f t="shared" si="734"/>
        <v>-0.2359</v>
      </c>
      <c r="N1613" s="264">
        <f t="shared" si="735"/>
        <v>17.064599999999999</v>
      </c>
      <c r="O1613" s="264">
        <f t="shared" si="736"/>
        <v>0.13675500000000002</v>
      </c>
      <c r="P1613" s="264">
        <f t="shared" si="737"/>
        <v>11.413</v>
      </c>
      <c r="Q1613" s="264">
        <f t="shared" si="738"/>
        <v>12.561500000000001</v>
      </c>
      <c r="R1613" s="264">
        <f t="shared" si="739"/>
        <v>13.298</v>
      </c>
      <c r="S1613" s="264">
        <f t="shared" si="740"/>
        <v>13.7095</v>
      </c>
      <c r="T1613" s="264">
        <f t="shared" si="741"/>
        <v>14.374500000000001</v>
      </c>
      <c r="U1613" s="264">
        <f t="shared" si="742"/>
        <v>14.846</v>
      </c>
      <c r="V1613" s="264">
        <f t="shared" si="743"/>
        <v>15.577500000000001</v>
      </c>
      <c r="W1613" s="264">
        <f t="shared" si="744"/>
        <v>17.064500000000002</v>
      </c>
      <c r="X1613" s="264">
        <f t="shared" si="745"/>
        <v>18.732999999999997</v>
      </c>
      <c r="Y1613" s="264">
        <f t="shared" si="746"/>
        <v>19.713000000000001</v>
      </c>
      <c r="Z1613" s="264">
        <f t="shared" si="747"/>
        <v>20.412999999999997</v>
      </c>
      <c r="AA1613" s="264">
        <f t="shared" si="748"/>
        <v>21.509</v>
      </c>
      <c r="AB1613" s="264">
        <f t="shared" si="749"/>
        <v>22.2605</v>
      </c>
      <c r="AC1613" s="264">
        <f t="shared" si="750"/>
        <v>23.773</v>
      </c>
      <c r="AD1613" s="264">
        <f t="shared" si="751"/>
        <v>26.682000000000002</v>
      </c>
      <c r="AF1613" s="266">
        <v>1611</v>
      </c>
      <c r="AG1613" s="266">
        <v>-0.12920000000000001</v>
      </c>
      <c r="AH1613" s="266">
        <v>17.167300000000001</v>
      </c>
      <c r="AI1613" s="266">
        <v>0.13064000000000001</v>
      </c>
      <c r="AJ1613" s="266">
        <v>11.582000000000001</v>
      </c>
      <c r="AK1613" s="266">
        <v>12.742000000000001</v>
      </c>
      <c r="AL1613" s="266">
        <v>13.478999999999999</v>
      </c>
      <c r="AM1613" s="266">
        <v>13.888</v>
      </c>
      <c r="AN1613" s="266">
        <v>14.547000000000001</v>
      </c>
      <c r="AO1613" s="266">
        <v>15.010999999999999</v>
      </c>
      <c r="AP1613" s="266">
        <v>15.727</v>
      </c>
      <c r="AQ1613" s="266">
        <v>17.167000000000002</v>
      </c>
      <c r="AR1613" s="266">
        <v>18.757999999999999</v>
      </c>
      <c r="AS1613" s="266">
        <v>19.68</v>
      </c>
      <c r="AT1613" s="266">
        <v>20.332999999999998</v>
      </c>
      <c r="AU1613" s="266">
        <v>21.347000000000001</v>
      </c>
      <c r="AV1613" s="266">
        <v>22.036000000000001</v>
      </c>
      <c r="AW1613" s="266">
        <v>23.407</v>
      </c>
      <c r="AX1613" s="266">
        <v>25.988</v>
      </c>
      <c r="BA1613" s="372">
        <v>1611</v>
      </c>
      <c r="BB1613" s="372">
        <v>-0.34260000000000002</v>
      </c>
      <c r="BC1613" s="372">
        <v>16.9619</v>
      </c>
      <c r="BD1613" s="372">
        <v>0.14287</v>
      </c>
      <c r="BE1613" s="372">
        <v>11.244</v>
      </c>
      <c r="BF1613" s="372">
        <v>12.381</v>
      </c>
      <c r="BG1613" s="372">
        <v>13.117000000000001</v>
      </c>
      <c r="BH1613" s="372">
        <v>13.531000000000001</v>
      </c>
      <c r="BI1613" s="372">
        <v>14.202</v>
      </c>
      <c r="BJ1613" s="372">
        <v>14.680999999999999</v>
      </c>
      <c r="BK1613" s="372">
        <v>15.428000000000001</v>
      </c>
      <c r="BL1613" s="372">
        <v>16.962</v>
      </c>
      <c r="BM1613" s="372">
        <v>18.707999999999998</v>
      </c>
      <c r="BN1613" s="372">
        <v>19.745999999999999</v>
      </c>
      <c r="BO1613" s="372">
        <v>20.492999999999999</v>
      </c>
      <c r="BP1613" s="372">
        <v>21.670999999999999</v>
      </c>
      <c r="BQ1613" s="372">
        <v>22.484999999999999</v>
      </c>
      <c r="BR1613" s="372">
        <v>24.138999999999999</v>
      </c>
      <c r="BS1613" s="372">
        <v>27.376000000000001</v>
      </c>
    </row>
    <row r="1614" spans="1:71" x14ac:dyDescent="0.2">
      <c r="A1614" s="265">
        <f t="shared" si="752"/>
        <v>17.070499999999999</v>
      </c>
      <c r="B1614" s="265">
        <f t="shared" si="753"/>
        <v>15.5825</v>
      </c>
      <c r="C1614" s="265">
        <f t="shared" si="730"/>
        <v>18.7395</v>
      </c>
      <c r="D1614" s="265">
        <f t="shared" si="754"/>
        <v>1612</v>
      </c>
      <c r="E1614" s="373">
        <f t="shared" si="755"/>
        <v>52.960985626283367</v>
      </c>
      <c r="F1614" s="373">
        <f t="shared" si="756"/>
        <v>4.4134154688569476</v>
      </c>
      <c r="G1614" s="373">
        <f t="shared" si="757"/>
        <v>61.960985626283367</v>
      </c>
      <c r="H1614" s="374">
        <f t="shared" si="758"/>
        <v>0.99955714006153817</v>
      </c>
      <c r="I1614" s="374">
        <f t="shared" si="731"/>
        <v>0.99035041977958249</v>
      </c>
      <c r="J1614" s="374">
        <f t="shared" si="732"/>
        <v>0.99062505143324753</v>
      </c>
      <c r="K1614" s="265" cm="1">
        <f t="array" ref="K1614">$G1614^gamma_drug4/($G1614^gamma_drug4+(AGE_50_drug4+9)^gamma_drug4)</f>
        <v>1</v>
      </c>
      <c r="L1614" s="264">
        <f t="shared" si="733"/>
        <v>1612</v>
      </c>
      <c r="M1614" s="264">
        <f t="shared" si="734"/>
        <v>-0.23594999999999999</v>
      </c>
      <c r="N1614" s="264">
        <f t="shared" si="735"/>
        <v>17.0703</v>
      </c>
      <c r="O1614" s="264">
        <f t="shared" si="736"/>
        <v>0.13678000000000001</v>
      </c>
      <c r="P1614" s="264">
        <f t="shared" si="737"/>
        <v>11.416</v>
      </c>
      <c r="Q1614" s="264">
        <f t="shared" si="738"/>
        <v>12.5655</v>
      </c>
      <c r="R1614" s="264">
        <f t="shared" si="739"/>
        <v>13.302</v>
      </c>
      <c r="S1614" s="264">
        <f t="shared" si="740"/>
        <v>13.7135</v>
      </c>
      <c r="T1614" s="264">
        <f t="shared" si="741"/>
        <v>14.378499999999999</v>
      </c>
      <c r="U1614" s="264">
        <f t="shared" si="742"/>
        <v>14.850000000000001</v>
      </c>
      <c r="V1614" s="264">
        <f t="shared" si="743"/>
        <v>15.5825</v>
      </c>
      <c r="W1614" s="264">
        <f t="shared" si="744"/>
        <v>17.070499999999999</v>
      </c>
      <c r="X1614" s="264">
        <f t="shared" si="745"/>
        <v>18.7395</v>
      </c>
      <c r="Y1614" s="264">
        <f t="shared" si="746"/>
        <v>19.72</v>
      </c>
      <c r="Z1614" s="264">
        <f t="shared" si="747"/>
        <v>20.420000000000002</v>
      </c>
      <c r="AA1614" s="264">
        <f t="shared" si="748"/>
        <v>21.517499999999998</v>
      </c>
      <c r="AB1614" s="264">
        <f t="shared" si="749"/>
        <v>22.269500000000001</v>
      </c>
      <c r="AC1614" s="264">
        <f t="shared" si="750"/>
        <v>23.782499999999999</v>
      </c>
      <c r="AD1614" s="264">
        <f t="shared" si="751"/>
        <v>26.693000000000001</v>
      </c>
      <c r="AF1614" s="266">
        <v>1612</v>
      </c>
      <c r="AG1614" s="266">
        <v>-0.1293</v>
      </c>
      <c r="AH1614" s="266">
        <v>17.172799999999999</v>
      </c>
      <c r="AI1614" s="266">
        <v>0.13066</v>
      </c>
      <c r="AJ1614" s="266">
        <v>11.585000000000001</v>
      </c>
      <c r="AK1614" s="266">
        <v>12.746</v>
      </c>
      <c r="AL1614" s="266">
        <v>13.483000000000001</v>
      </c>
      <c r="AM1614" s="266">
        <v>13.891999999999999</v>
      </c>
      <c r="AN1614" s="266">
        <v>14.551</v>
      </c>
      <c r="AO1614" s="266">
        <v>15.015000000000001</v>
      </c>
      <c r="AP1614" s="266">
        <v>15.731999999999999</v>
      </c>
      <c r="AQ1614" s="266">
        <v>17.172999999999998</v>
      </c>
      <c r="AR1614" s="266">
        <v>18.763999999999999</v>
      </c>
      <c r="AS1614" s="266">
        <v>19.687000000000001</v>
      </c>
      <c r="AT1614" s="266">
        <v>20.34</v>
      </c>
      <c r="AU1614" s="266">
        <v>21.355</v>
      </c>
      <c r="AV1614" s="266">
        <v>22.044</v>
      </c>
      <c r="AW1614" s="266">
        <v>23.416</v>
      </c>
      <c r="AX1614" s="266">
        <v>25.998000000000001</v>
      </c>
      <c r="BA1614" s="372">
        <v>1612</v>
      </c>
      <c r="BB1614" s="372">
        <v>-0.34260000000000002</v>
      </c>
      <c r="BC1614" s="372">
        <v>16.9678</v>
      </c>
      <c r="BD1614" s="372">
        <v>0.1429</v>
      </c>
      <c r="BE1614" s="372">
        <v>11.247</v>
      </c>
      <c r="BF1614" s="372">
        <v>12.385</v>
      </c>
      <c r="BG1614" s="372">
        <v>13.121</v>
      </c>
      <c r="BH1614" s="372">
        <v>13.535</v>
      </c>
      <c r="BI1614" s="372">
        <v>14.206</v>
      </c>
      <c r="BJ1614" s="372">
        <v>14.685</v>
      </c>
      <c r="BK1614" s="372">
        <v>15.433</v>
      </c>
      <c r="BL1614" s="372">
        <v>16.968</v>
      </c>
      <c r="BM1614" s="372">
        <v>18.715</v>
      </c>
      <c r="BN1614" s="372">
        <v>19.753</v>
      </c>
      <c r="BO1614" s="372">
        <v>20.5</v>
      </c>
      <c r="BP1614" s="372">
        <v>21.68</v>
      </c>
      <c r="BQ1614" s="372">
        <v>22.495000000000001</v>
      </c>
      <c r="BR1614" s="372">
        <v>24.149000000000001</v>
      </c>
      <c r="BS1614" s="372">
        <v>27.388000000000002</v>
      </c>
    </row>
    <row r="1615" spans="1:71" x14ac:dyDescent="0.2">
      <c r="A1615" s="265">
        <f t="shared" si="752"/>
        <v>17.076000000000001</v>
      </c>
      <c r="B1615" s="265">
        <f t="shared" si="753"/>
        <v>15.5875</v>
      </c>
      <c r="C1615" s="265">
        <f t="shared" si="730"/>
        <v>18.746500000000001</v>
      </c>
      <c r="D1615" s="265">
        <f t="shared" si="754"/>
        <v>1613</v>
      </c>
      <c r="E1615" s="373">
        <f t="shared" si="755"/>
        <v>52.993839835728956</v>
      </c>
      <c r="F1615" s="373">
        <f t="shared" si="756"/>
        <v>4.4161533196440796</v>
      </c>
      <c r="G1615" s="373">
        <f t="shared" si="757"/>
        <v>61.993839835728956</v>
      </c>
      <c r="H1615" s="374">
        <f t="shared" si="758"/>
        <v>0.99955815964006256</v>
      </c>
      <c r="I1615" s="374">
        <f t="shared" si="731"/>
        <v>0.99036570673368851</v>
      </c>
      <c r="J1615" s="374">
        <f t="shared" si="732"/>
        <v>0.99063784275708788</v>
      </c>
      <c r="K1615" s="265" cm="1">
        <f t="array" ref="K1615">$G1615^gamma_drug4/($G1615^gamma_drug4+(AGE_50_drug4+9)^gamma_drug4)</f>
        <v>1</v>
      </c>
      <c r="L1615" s="264">
        <f t="shared" si="733"/>
        <v>1613</v>
      </c>
      <c r="M1615" s="264">
        <f t="shared" si="734"/>
        <v>-0.23604999999999998</v>
      </c>
      <c r="N1615" s="264">
        <f t="shared" si="735"/>
        <v>17.075949999999999</v>
      </c>
      <c r="O1615" s="264">
        <f t="shared" si="736"/>
        <v>0.13679999999999998</v>
      </c>
      <c r="P1615" s="264">
        <f t="shared" si="737"/>
        <v>11.419</v>
      </c>
      <c r="Q1615" s="264">
        <f t="shared" si="738"/>
        <v>12.568999999999999</v>
      </c>
      <c r="R1615" s="264">
        <f t="shared" si="739"/>
        <v>13.3055</v>
      </c>
      <c r="S1615" s="264">
        <f t="shared" si="740"/>
        <v>13.717500000000001</v>
      </c>
      <c r="T1615" s="264">
        <f t="shared" si="741"/>
        <v>14.382999999999999</v>
      </c>
      <c r="U1615" s="264">
        <f t="shared" si="742"/>
        <v>14.855</v>
      </c>
      <c r="V1615" s="264">
        <f t="shared" si="743"/>
        <v>15.5875</v>
      </c>
      <c r="W1615" s="264">
        <f t="shared" si="744"/>
        <v>17.076000000000001</v>
      </c>
      <c r="X1615" s="264">
        <f t="shared" si="745"/>
        <v>18.746500000000001</v>
      </c>
      <c r="Y1615" s="264">
        <f t="shared" si="746"/>
        <v>19.726500000000001</v>
      </c>
      <c r="Z1615" s="264">
        <f t="shared" si="747"/>
        <v>20.427500000000002</v>
      </c>
      <c r="AA1615" s="264">
        <f t="shared" si="748"/>
        <v>21.524999999999999</v>
      </c>
      <c r="AB1615" s="264">
        <f t="shared" si="749"/>
        <v>22.2775</v>
      </c>
      <c r="AC1615" s="264">
        <f t="shared" si="750"/>
        <v>23.792000000000002</v>
      </c>
      <c r="AD1615" s="264">
        <f t="shared" si="751"/>
        <v>26.704000000000001</v>
      </c>
      <c r="AF1615" s="266">
        <v>1613</v>
      </c>
      <c r="AG1615" s="266">
        <v>-0.12939999999999999</v>
      </c>
      <c r="AH1615" s="266">
        <v>17.1782</v>
      </c>
      <c r="AI1615" s="266">
        <v>0.13067999999999999</v>
      </c>
      <c r="AJ1615" s="266">
        <v>11.587999999999999</v>
      </c>
      <c r="AK1615" s="266">
        <v>12.749000000000001</v>
      </c>
      <c r="AL1615" s="266">
        <v>13.486000000000001</v>
      </c>
      <c r="AM1615" s="266">
        <v>13.896000000000001</v>
      </c>
      <c r="AN1615" s="266">
        <v>14.555</v>
      </c>
      <c r="AO1615" s="266">
        <v>15.02</v>
      </c>
      <c r="AP1615" s="266">
        <v>15.737</v>
      </c>
      <c r="AQ1615" s="266">
        <v>17.178000000000001</v>
      </c>
      <c r="AR1615" s="266">
        <v>18.771000000000001</v>
      </c>
      <c r="AS1615" s="266">
        <v>19.693000000000001</v>
      </c>
      <c r="AT1615" s="266">
        <v>20.347000000000001</v>
      </c>
      <c r="AU1615" s="266">
        <v>21.361999999999998</v>
      </c>
      <c r="AV1615" s="266">
        <v>22.052</v>
      </c>
      <c r="AW1615" s="266">
        <v>23.425000000000001</v>
      </c>
      <c r="AX1615" s="266">
        <v>26.007999999999999</v>
      </c>
      <c r="BA1615" s="372">
        <v>1613</v>
      </c>
      <c r="BB1615" s="372">
        <v>-0.3427</v>
      </c>
      <c r="BC1615" s="372">
        <v>16.973700000000001</v>
      </c>
      <c r="BD1615" s="372">
        <v>0.14291999999999999</v>
      </c>
      <c r="BE1615" s="372">
        <v>11.25</v>
      </c>
      <c r="BF1615" s="372">
        <v>12.388999999999999</v>
      </c>
      <c r="BG1615" s="372">
        <v>13.125</v>
      </c>
      <c r="BH1615" s="372">
        <v>13.539</v>
      </c>
      <c r="BI1615" s="372">
        <v>14.211</v>
      </c>
      <c r="BJ1615" s="372">
        <v>14.69</v>
      </c>
      <c r="BK1615" s="372">
        <v>15.438000000000001</v>
      </c>
      <c r="BL1615" s="372">
        <v>16.974</v>
      </c>
      <c r="BM1615" s="372">
        <v>18.722000000000001</v>
      </c>
      <c r="BN1615" s="372">
        <v>19.760000000000002</v>
      </c>
      <c r="BO1615" s="372">
        <v>20.507999999999999</v>
      </c>
      <c r="BP1615" s="372">
        <v>21.687999999999999</v>
      </c>
      <c r="BQ1615" s="372">
        <v>22.503</v>
      </c>
      <c r="BR1615" s="372">
        <v>24.158999999999999</v>
      </c>
      <c r="BS1615" s="372">
        <v>27.4</v>
      </c>
    </row>
    <row r="1616" spans="1:71" x14ac:dyDescent="0.2">
      <c r="A1616" s="265">
        <f t="shared" si="752"/>
        <v>17.082000000000001</v>
      </c>
      <c r="B1616" s="265">
        <f t="shared" si="753"/>
        <v>15.592500000000001</v>
      </c>
      <c r="C1616" s="265">
        <f t="shared" si="730"/>
        <v>18.753</v>
      </c>
      <c r="D1616" s="265">
        <f t="shared" si="754"/>
        <v>1614</v>
      </c>
      <c r="E1616" s="373">
        <f t="shared" si="755"/>
        <v>53.026694045174537</v>
      </c>
      <c r="F1616" s="373">
        <f t="shared" si="756"/>
        <v>4.4188911704312117</v>
      </c>
      <c r="G1616" s="373">
        <f t="shared" si="757"/>
        <v>62.026694045174537</v>
      </c>
      <c r="H1616" s="374">
        <f t="shared" si="758"/>
        <v>0.99955917633395908</v>
      </c>
      <c r="I1616" s="374">
        <f t="shared" si="731"/>
        <v>0.9903809616250141</v>
      </c>
      <c r="J1616" s="374">
        <f t="shared" si="732"/>
        <v>0.99065061002961319</v>
      </c>
      <c r="K1616" s="265" cm="1">
        <f t="array" ref="K1616">$G1616^gamma_drug4/($G1616^gamma_drug4+(AGE_50_drug4+9)^gamma_drug4)</f>
        <v>1</v>
      </c>
      <c r="L1616" s="264">
        <f t="shared" si="733"/>
        <v>1614</v>
      </c>
      <c r="M1616" s="264">
        <f t="shared" si="734"/>
        <v>-0.2361</v>
      </c>
      <c r="N1616" s="264">
        <f t="shared" si="735"/>
        <v>17.081650000000003</v>
      </c>
      <c r="O1616" s="264">
        <f t="shared" si="736"/>
        <v>0.136825</v>
      </c>
      <c r="P1616" s="264">
        <f t="shared" si="737"/>
        <v>11.422499999999999</v>
      </c>
      <c r="Q1616" s="264">
        <f t="shared" si="738"/>
        <v>12.5725</v>
      </c>
      <c r="R1616" s="264">
        <f t="shared" si="739"/>
        <v>13.3095</v>
      </c>
      <c r="S1616" s="264">
        <f t="shared" si="740"/>
        <v>13.721499999999999</v>
      </c>
      <c r="T1616" s="264">
        <f t="shared" si="741"/>
        <v>14.388</v>
      </c>
      <c r="U1616" s="264">
        <f t="shared" si="742"/>
        <v>14.859500000000001</v>
      </c>
      <c r="V1616" s="264">
        <f t="shared" si="743"/>
        <v>15.592500000000001</v>
      </c>
      <c r="W1616" s="264">
        <f t="shared" si="744"/>
        <v>17.082000000000001</v>
      </c>
      <c r="X1616" s="264">
        <f t="shared" si="745"/>
        <v>18.753</v>
      </c>
      <c r="Y1616" s="264">
        <f t="shared" si="746"/>
        <v>19.734000000000002</v>
      </c>
      <c r="Z1616" s="264">
        <f t="shared" si="747"/>
        <v>20.435499999999998</v>
      </c>
      <c r="AA1616" s="264">
        <f t="shared" si="748"/>
        <v>21.5335</v>
      </c>
      <c r="AB1616" s="264">
        <f t="shared" si="749"/>
        <v>22.2865</v>
      </c>
      <c r="AC1616" s="264">
        <f t="shared" si="750"/>
        <v>23.801000000000002</v>
      </c>
      <c r="AD1616" s="264">
        <f t="shared" si="751"/>
        <v>26.715499999999999</v>
      </c>
      <c r="AF1616" s="266">
        <v>1614</v>
      </c>
      <c r="AG1616" s="266">
        <v>-0.1295</v>
      </c>
      <c r="AH1616" s="266">
        <v>17.183700000000002</v>
      </c>
      <c r="AI1616" s="266">
        <v>0.13070000000000001</v>
      </c>
      <c r="AJ1616" s="266">
        <v>11.592000000000001</v>
      </c>
      <c r="AK1616" s="266">
        <v>12.753</v>
      </c>
      <c r="AL1616" s="266">
        <v>13.49</v>
      </c>
      <c r="AM1616" s="266">
        <v>13.9</v>
      </c>
      <c r="AN1616" s="266">
        <v>14.56</v>
      </c>
      <c r="AO1616" s="266">
        <v>15.023999999999999</v>
      </c>
      <c r="AP1616" s="266">
        <v>15.742000000000001</v>
      </c>
      <c r="AQ1616" s="266">
        <v>17.184000000000001</v>
      </c>
      <c r="AR1616" s="266">
        <v>18.777000000000001</v>
      </c>
      <c r="AS1616" s="266">
        <v>19.7</v>
      </c>
      <c r="AT1616" s="266">
        <v>20.355</v>
      </c>
      <c r="AU1616" s="266">
        <v>21.37</v>
      </c>
      <c r="AV1616" s="266">
        <v>22.06</v>
      </c>
      <c r="AW1616" s="266">
        <v>23.433</v>
      </c>
      <c r="AX1616" s="266">
        <v>26.018000000000001</v>
      </c>
      <c r="BA1616" s="372">
        <v>1614</v>
      </c>
      <c r="BB1616" s="372">
        <v>-0.3427</v>
      </c>
      <c r="BC1616" s="372">
        <v>16.979600000000001</v>
      </c>
      <c r="BD1616" s="372">
        <v>0.14294999999999999</v>
      </c>
      <c r="BE1616" s="372">
        <v>11.253</v>
      </c>
      <c r="BF1616" s="372">
        <v>12.391999999999999</v>
      </c>
      <c r="BG1616" s="372">
        <v>13.129</v>
      </c>
      <c r="BH1616" s="372">
        <v>13.542999999999999</v>
      </c>
      <c r="BI1616" s="372">
        <v>14.215999999999999</v>
      </c>
      <c r="BJ1616" s="372">
        <v>14.695</v>
      </c>
      <c r="BK1616" s="372">
        <v>15.443</v>
      </c>
      <c r="BL1616" s="372">
        <v>16.98</v>
      </c>
      <c r="BM1616" s="372">
        <v>18.728999999999999</v>
      </c>
      <c r="BN1616" s="372">
        <v>19.768000000000001</v>
      </c>
      <c r="BO1616" s="372">
        <v>20.515999999999998</v>
      </c>
      <c r="BP1616" s="372">
        <v>21.696999999999999</v>
      </c>
      <c r="BQ1616" s="372">
        <v>22.513000000000002</v>
      </c>
      <c r="BR1616" s="372">
        <v>24.169</v>
      </c>
      <c r="BS1616" s="372">
        <v>27.413</v>
      </c>
    </row>
    <row r="1617" spans="1:71" x14ac:dyDescent="0.2">
      <c r="A1617" s="265">
        <f t="shared" si="752"/>
        <v>17.087499999999999</v>
      </c>
      <c r="B1617" s="265">
        <f t="shared" si="753"/>
        <v>15.597000000000001</v>
      </c>
      <c r="C1617" s="265">
        <f t="shared" si="730"/>
        <v>18.759500000000003</v>
      </c>
      <c r="D1617" s="265">
        <f t="shared" si="754"/>
        <v>1615</v>
      </c>
      <c r="E1617" s="373">
        <f t="shared" si="755"/>
        <v>53.059548254620125</v>
      </c>
      <c r="F1617" s="373">
        <f t="shared" si="756"/>
        <v>4.4216290212183438</v>
      </c>
      <c r="G1617" s="373">
        <f t="shared" si="757"/>
        <v>62.059548254620125</v>
      </c>
      <c r="H1617" s="374">
        <f t="shared" si="758"/>
        <v>0.99956019015290598</v>
      </c>
      <c r="I1617" s="374">
        <f t="shared" si="731"/>
        <v>0.9903961845369943</v>
      </c>
      <c r="J1617" s="374">
        <f t="shared" si="732"/>
        <v>0.99066335330830213</v>
      </c>
      <c r="K1617" s="265" cm="1">
        <f t="array" ref="K1617">$G1617^gamma_drug4/($G1617^gamma_drug4+(AGE_50_drug4+9)^gamma_drug4)</f>
        <v>1</v>
      </c>
      <c r="L1617" s="264">
        <f t="shared" si="733"/>
        <v>1615</v>
      </c>
      <c r="M1617" s="264">
        <f t="shared" si="734"/>
        <v>-0.23619999999999999</v>
      </c>
      <c r="N1617" s="264">
        <f t="shared" si="735"/>
        <v>17.087350000000001</v>
      </c>
      <c r="O1617" s="264">
        <f t="shared" si="736"/>
        <v>0.13685000000000003</v>
      </c>
      <c r="P1617" s="264">
        <f t="shared" si="737"/>
        <v>11.4255</v>
      </c>
      <c r="Q1617" s="264">
        <f t="shared" si="738"/>
        <v>12.576000000000001</v>
      </c>
      <c r="R1617" s="264">
        <f t="shared" si="739"/>
        <v>13.313499999999999</v>
      </c>
      <c r="S1617" s="264">
        <f t="shared" si="740"/>
        <v>13.7255</v>
      </c>
      <c r="T1617" s="264">
        <f t="shared" si="741"/>
        <v>14.391999999999999</v>
      </c>
      <c r="U1617" s="264">
        <f t="shared" si="742"/>
        <v>14.8645</v>
      </c>
      <c r="V1617" s="264">
        <f t="shared" si="743"/>
        <v>15.597000000000001</v>
      </c>
      <c r="W1617" s="264">
        <f t="shared" si="744"/>
        <v>17.087499999999999</v>
      </c>
      <c r="X1617" s="264">
        <f t="shared" si="745"/>
        <v>18.759500000000003</v>
      </c>
      <c r="Y1617" s="264">
        <f t="shared" si="746"/>
        <v>19.741</v>
      </c>
      <c r="Z1617" s="264">
        <f t="shared" si="747"/>
        <v>20.442999999999998</v>
      </c>
      <c r="AA1617" s="264">
        <f t="shared" si="748"/>
        <v>21.541499999999999</v>
      </c>
      <c r="AB1617" s="264">
        <f t="shared" si="749"/>
        <v>22.295499999999997</v>
      </c>
      <c r="AC1617" s="264">
        <f t="shared" si="750"/>
        <v>23.811</v>
      </c>
      <c r="AD1617" s="264">
        <f t="shared" si="751"/>
        <v>26.727</v>
      </c>
      <c r="AF1617" s="266">
        <v>1615</v>
      </c>
      <c r="AG1617" s="266">
        <v>-0.12959999999999999</v>
      </c>
      <c r="AH1617" s="266">
        <v>17.1891</v>
      </c>
      <c r="AI1617" s="266">
        <v>0.13073000000000001</v>
      </c>
      <c r="AJ1617" s="266">
        <v>11.593999999999999</v>
      </c>
      <c r="AK1617" s="266">
        <v>12.756</v>
      </c>
      <c r="AL1617" s="266">
        <v>13.494</v>
      </c>
      <c r="AM1617" s="266">
        <v>13.904</v>
      </c>
      <c r="AN1617" s="266">
        <v>14.564</v>
      </c>
      <c r="AO1617" s="266">
        <v>15.029</v>
      </c>
      <c r="AP1617" s="266">
        <v>15.746</v>
      </c>
      <c r="AQ1617" s="266">
        <v>17.189</v>
      </c>
      <c r="AR1617" s="266">
        <v>18.783000000000001</v>
      </c>
      <c r="AS1617" s="266">
        <v>19.707000000000001</v>
      </c>
      <c r="AT1617" s="266">
        <v>20.361999999999998</v>
      </c>
      <c r="AU1617" s="266">
        <v>21.378</v>
      </c>
      <c r="AV1617" s="266">
        <v>22.068999999999999</v>
      </c>
      <c r="AW1617" s="266">
        <v>23.443000000000001</v>
      </c>
      <c r="AX1617" s="266">
        <v>26.029</v>
      </c>
      <c r="BA1617" s="372">
        <v>1615</v>
      </c>
      <c r="BB1617" s="372">
        <v>-0.34279999999999999</v>
      </c>
      <c r="BC1617" s="372">
        <v>16.985600000000002</v>
      </c>
      <c r="BD1617" s="372">
        <v>0.14297000000000001</v>
      </c>
      <c r="BE1617" s="372">
        <v>11.257</v>
      </c>
      <c r="BF1617" s="372">
        <v>12.396000000000001</v>
      </c>
      <c r="BG1617" s="372">
        <v>13.132999999999999</v>
      </c>
      <c r="BH1617" s="372">
        <v>13.547000000000001</v>
      </c>
      <c r="BI1617" s="372">
        <v>14.22</v>
      </c>
      <c r="BJ1617" s="372">
        <v>14.7</v>
      </c>
      <c r="BK1617" s="372">
        <v>15.448</v>
      </c>
      <c r="BL1617" s="372">
        <v>16.986000000000001</v>
      </c>
      <c r="BM1617" s="372">
        <v>18.736000000000001</v>
      </c>
      <c r="BN1617" s="372">
        <v>19.774999999999999</v>
      </c>
      <c r="BO1617" s="372">
        <v>20.524000000000001</v>
      </c>
      <c r="BP1617" s="372">
        <v>21.704999999999998</v>
      </c>
      <c r="BQ1617" s="372">
        <v>22.521999999999998</v>
      </c>
      <c r="BR1617" s="372">
        <v>24.178999999999998</v>
      </c>
      <c r="BS1617" s="372">
        <v>27.425000000000001</v>
      </c>
    </row>
    <row r="1618" spans="1:71" x14ac:dyDescent="0.2">
      <c r="A1618" s="265">
        <f t="shared" si="752"/>
        <v>17.093499999999999</v>
      </c>
      <c r="B1618" s="265">
        <f t="shared" si="753"/>
        <v>15.602</v>
      </c>
      <c r="C1618" s="265">
        <f t="shared" si="730"/>
        <v>18.765999999999998</v>
      </c>
      <c r="D1618" s="265">
        <f t="shared" si="754"/>
        <v>1616</v>
      </c>
      <c r="E1618" s="373">
        <f t="shared" si="755"/>
        <v>53.092402464065707</v>
      </c>
      <c r="F1618" s="373">
        <f t="shared" si="756"/>
        <v>4.4243668720054758</v>
      </c>
      <c r="G1618" s="373">
        <f t="shared" si="757"/>
        <v>62.092402464065707</v>
      </c>
      <c r="H1618" s="374">
        <f t="shared" si="758"/>
        <v>0.99956120110654345</v>
      </c>
      <c r="I1618" s="374">
        <f t="shared" si="731"/>
        <v>0.99041137555280545</v>
      </c>
      <c r="J1618" s="374">
        <f t="shared" si="732"/>
        <v>0.99067607265046731</v>
      </c>
      <c r="K1618" s="265" cm="1">
        <f t="array" ref="K1618">$G1618^gamma_drug4/($G1618^gamma_drug4+(AGE_50_drug4+9)^gamma_drug4)</f>
        <v>1</v>
      </c>
      <c r="L1618" s="264">
        <f t="shared" si="733"/>
        <v>1616</v>
      </c>
      <c r="M1618" s="264">
        <f t="shared" si="734"/>
        <v>-0.23625000000000002</v>
      </c>
      <c r="N1618" s="264">
        <f t="shared" si="735"/>
        <v>17.093049999999998</v>
      </c>
      <c r="O1618" s="264">
        <f t="shared" si="736"/>
        <v>0.136875</v>
      </c>
      <c r="P1618" s="264">
        <f t="shared" si="737"/>
        <v>11.4285</v>
      </c>
      <c r="Q1618" s="264">
        <f t="shared" si="738"/>
        <v>12.579499999999999</v>
      </c>
      <c r="R1618" s="264">
        <f t="shared" si="739"/>
        <v>13.317499999999999</v>
      </c>
      <c r="S1618" s="264">
        <f t="shared" si="740"/>
        <v>13.73</v>
      </c>
      <c r="T1618" s="264">
        <f t="shared" si="741"/>
        <v>14.3965</v>
      </c>
      <c r="U1618" s="264">
        <f t="shared" si="742"/>
        <v>14.868500000000001</v>
      </c>
      <c r="V1618" s="264">
        <f t="shared" si="743"/>
        <v>15.602</v>
      </c>
      <c r="W1618" s="264">
        <f t="shared" si="744"/>
        <v>17.093499999999999</v>
      </c>
      <c r="X1618" s="264">
        <f t="shared" si="745"/>
        <v>18.765999999999998</v>
      </c>
      <c r="Y1618" s="264">
        <f t="shared" si="746"/>
        <v>19.7485</v>
      </c>
      <c r="Z1618" s="264">
        <f t="shared" si="747"/>
        <v>20.450499999999998</v>
      </c>
      <c r="AA1618" s="264">
        <f t="shared" si="748"/>
        <v>21.549999999999997</v>
      </c>
      <c r="AB1618" s="264">
        <f t="shared" si="749"/>
        <v>22.304000000000002</v>
      </c>
      <c r="AC1618" s="264">
        <f t="shared" si="750"/>
        <v>23.820500000000003</v>
      </c>
      <c r="AD1618" s="264">
        <f t="shared" si="751"/>
        <v>26.738500000000002</v>
      </c>
      <c r="AF1618" s="266">
        <v>1616</v>
      </c>
      <c r="AG1618" s="266">
        <v>-0.12970000000000001</v>
      </c>
      <c r="AH1618" s="266">
        <v>17.194600000000001</v>
      </c>
      <c r="AI1618" s="266">
        <v>0.13075000000000001</v>
      </c>
      <c r="AJ1618" s="266">
        <v>11.597</v>
      </c>
      <c r="AK1618" s="266">
        <v>12.759</v>
      </c>
      <c r="AL1618" s="266">
        <v>13.497999999999999</v>
      </c>
      <c r="AM1618" s="266">
        <v>13.907999999999999</v>
      </c>
      <c r="AN1618" s="266">
        <v>14.568</v>
      </c>
      <c r="AO1618" s="266">
        <v>15.032999999999999</v>
      </c>
      <c r="AP1618" s="266">
        <v>15.750999999999999</v>
      </c>
      <c r="AQ1618" s="266">
        <v>17.195</v>
      </c>
      <c r="AR1618" s="266">
        <v>18.789000000000001</v>
      </c>
      <c r="AS1618" s="266">
        <v>19.713999999999999</v>
      </c>
      <c r="AT1618" s="266">
        <v>20.369</v>
      </c>
      <c r="AU1618" s="266">
        <v>21.385999999999999</v>
      </c>
      <c r="AV1618" s="266">
        <v>22.077000000000002</v>
      </c>
      <c r="AW1618" s="266">
        <v>23.451000000000001</v>
      </c>
      <c r="AX1618" s="266">
        <v>26.04</v>
      </c>
      <c r="BA1618" s="372">
        <v>1616</v>
      </c>
      <c r="BB1618" s="372">
        <v>-0.34279999999999999</v>
      </c>
      <c r="BC1618" s="372">
        <v>16.991499999999998</v>
      </c>
      <c r="BD1618" s="372">
        <v>0.14299999999999999</v>
      </c>
      <c r="BE1618" s="372">
        <v>11.26</v>
      </c>
      <c r="BF1618" s="372">
        <v>12.4</v>
      </c>
      <c r="BG1618" s="372">
        <v>13.137</v>
      </c>
      <c r="BH1618" s="372">
        <v>13.552</v>
      </c>
      <c r="BI1618" s="372">
        <v>14.225</v>
      </c>
      <c r="BJ1618" s="372">
        <v>14.704000000000001</v>
      </c>
      <c r="BK1618" s="372">
        <v>15.452999999999999</v>
      </c>
      <c r="BL1618" s="372">
        <v>16.992000000000001</v>
      </c>
      <c r="BM1618" s="372">
        <v>18.742999999999999</v>
      </c>
      <c r="BN1618" s="372">
        <v>19.783000000000001</v>
      </c>
      <c r="BO1618" s="372">
        <v>20.532</v>
      </c>
      <c r="BP1618" s="372">
        <v>21.713999999999999</v>
      </c>
      <c r="BQ1618" s="372">
        <v>22.530999999999999</v>
      </c>
      <c r="BR1618" s="372">
        <v>24.19</v>
      </c>
      <c r="BS1618" s="372">
        <v>27.437000000000001</v>
      </c>
    </row>
    <row r="1619" spans="1:71" x14ac:dyDescent="0.2">
      <c r="A1619" s="265">
        <f t="shared" si="752"/>
        <v>17.098500000000001</v>
      </c>
      <c r="B1619" s="265">
        <f t="shared" si="753"/>
        <v>15.606999999999999</v>
      </c>
      <c r="C1619" s="265">
        <f t="shared" si="730"/>
        <v>18.772500000000001</v>
      </c>
      <c r="D1619" s="265">
        <f t="shared" si="754"/>
        <v>1617</v>
      </c>
      <c r="E1619" s="373">
        <f t="shared" si="755"/>
        <v>53.125256673511295</v>
      </c>
      <c r="F1619" s="373">
        <f t="shared" si="756"/>
        <v>4.4271047227926079</v>
      </c>
      <c r="G1619" s="373">
        <f t="shared" si="757"/>
        <v>62.125256673511295</v>
      </c>
      <c r="H1619" s="374">
        <f t="shared" si="758"/>
        <v>0.99956220920447469</v>
      </c>
      <c r="I1619" s="374">
        <f t="shared" si="731"/>
        <v>0.99042653475536702</v>
      </c>
      <c r="J1619" s="374">
        <f t="shared" si="732"/>
        <v>0.99068876811325546</v>
      </c>
      <c r="K1619" s="265" cm="1">
        <f t="array" ref="K1619">$G1619^gamma_drug4/($G1619^gamma_drug4+(AGE_50_drug4+9)^gamma_drug4)</f>
        <v>1</v>
      </c>
      <c r="L1619" s="264">
        <f t="shared" si="733"/>
        <v>1617</v>
      </c>
      <c r="M1619" s="264">
        <f t="shared" si="734"/>
        <v>-0.23630000000000001</v>
      </c>
      <c r="N1619" s="264">
        <f t="shared" si="735"/>
        <v>17.098700000000001</v>
      </c>
      <c r="O1619" s="264">
        <f t="shared" si="736"/>
        <v>0.13689999999999999</v>
      </c>
      <c r="P1619" s="264">
        <f t="shared" si="737"/>
        <v>11.4315</v>
      </c>
      <c r="Q1619" s="264">
        <f t="shared" si="738"/>
        <v>12.583</v>
      </c>
      <c r="R1619" s="264">
        <f t="shared" si="739"/>
        <v>13.3215</v>
      </c>
      <c r="S1619" s="264">
        <f t="shared" si="740"/>
        <v>13.734</v>
      </c>
      <c r="T1619" s="264">
        <f t="shared" si="741"/>
        <v>14.400499999999999</v>
      </c>
      <c r="U1619" s="264">
        <f t="shared" si="742"/>
        <v>14.8735</v>
      </c>
      <c r="V1619" s="264">
        <f t="shared" si="743"/>
        <v>15.606999999999999</v>
      </c>
      <c r="W1619" s="264">
        <f t="shared" si="744"/>
        <v>17.098500000000001</v>
      </c>
      <c r="X1619" s="264">
        <f t="shared" si="745"/>
        <v>18.772500000000001</v>
      </c>
      <c r="Y1619" s="264">
        <f t="shared" si="746"/>
        <v>19.754999999999999</v>
      </c>
      <c r="Z1619" s="264">
        <f t="shared" si="747"/>
        <v>20.457999999999998</v>
      </c>
      <c r="AA1619" s="264">
        <f t="shared" si="748"/>
        <v>21.558</v>
      </c>
      <c r="AB1619" s="264">
        <f t="shared" si="749"/>
        <v>22.311999999999998</v>
      </c>
      <c r="AC1619" s="264">
        <f t="shared" si="750"/>
        <v>23.83</v>
      </c>
      <c r="AD1619" s="264">
        <f t="shared" si="751"/>
        <v>26.75</v>
      </c>
      <c r="AF1619" s="266">
        <v>1617</v>
      </c>
      <c r="AG1619" s="266">
        <v>-0.1298</v>
      </c>
      <c r="AH1619" s="266">
        <v>17.2</v>
      </c>
      <c r="AI1619" s="266">
        <v>0.13077</v>
      </c>
      <c r="AJ1619" s="266">
        <v>11.6</v>
      </c>
      <c r="AK1619" s="266">
        <v>12.763</v>
      </c>
      <c r="AL1619" s="266">
        <v>13.502000000000001</v>
      </c>
      <c r="AM1619" s="266">
        <v>13.912000000000001</v>
      </c>
      <c r="AN1619" s="266">
        <v>14.571999999999999</v>
      </c>
      <c r="AO1619" s="266">
        <v>15.038</v>
      </c>
      <c r="AP1619" s="266">
        <v>15.756</v>
      </c>
      <c r="AQ1619" s="266">
        <v>17.2</v>
      </c>
      <c r="AR1619" s="266">
        <v>18.795999999999999</v>
      </c>
      <c r="AS1619" s="266">
        <v>19.72</v>
      </c>
      <c r="AT1619" s="266">
        <v>20.376000000000001</v>
      </c>
      <c r="AU1619" s="266">
        <v>21.393000000000001</v>
      </c>
      <c r="AV1619" s="266">
        <v>22.084</v>
      </c>
      <c r="AW1619" s="266">
        <v>23.46</v>
      </c>
      <c r="AX1619" s="266">
        <v>26.05</v>
      </c>
      <c r="BA1619" s="372">
        <v>1617</v>
      </c>
      <c r="BB1619" s="372">
        <v>-0.34279999999999999</v>
      </c>
      <c r="BC1619" s="372">
        <v>16.997399999999999</v>
      </c>
      <c r="BD1619" s="372">
        <v>0.14302999999999999</v>
      </c>
      <c r="BE1619" s="372">
        <v>11.263</v>
      </c>
      <c r="BF1619" s="372">
        <v>12.403</v>
      </c>
      <c r="BG1619" s="372">
        <v>13.141</v>
      </c>
      <c r="BH1619" s="372">
        <v>13.555999999999999</v>
      </c>
      <c r="BI1619" s="372">
        <v>14.228999999999999</v>
      </c>
      <c r="BJ1619" s="372">
        <v>14.709</v>
      </c>
      <c r="BK1619" s="372">
        <v>15.458</v>
      </c>
      <c r="BL1619" s="372">
        <v>16.997</v>
      </c>
      <c r="BM1619" s="372">
        <v>18.748999999999999</v>
      </c>
      <c r="BN1619" s="372">
        <v>19.79</v>
      </c>
      <c r="BO1619" s="372">
        <v>20.54</v>
      </c>
      <c r="BP1619" s="372">
        <v>21.722999999999999</v>
      </c>
      <c r="BQ1619" s="372">
        <v>22.54</v>
      </c>
      <c r="BR1619" s="372">
        <v>24.2</v>
      </c>
      <c r="BS1619" s="372">
        <v>27.45</v>
      </c>
    </row>
    <row r="1620" spans="1:71" x14ac:dyDescent="0.2">
      <c r="A1620" s="265">
        <f t="shared" si="752"/>
        <v>17.104500000000002</v>
      </c>
      <c r="B1620" s="265">
        <f t="shared" si="753"/>
        <v>15.612500000000001</v>
      </c>
      <c r="C1620" s="265">
        <f t="shared" si="730"/>
        <v>18.779</v>
      </c>
      <c r="D1620" s="265">
        <f t="shared" si="754"/>
        <v>1618</v>
      </c>
      <c r="E1620" s="373">
        <f t="shared" si="755"/>
        <v>53.158110882956876</v>
      </c>
      <c r="F1620" s="373">
        <f t="shared" si="756"/>
        <v>4.42984257357974</v>
      </c>
      <c r="G1620" s="373">
        <f t="shared" si="757"/>
        <v>62.158110882956876</v>
      </c>
      <c r="H1620" s="374">
        <f t="shared" si="758"/>
        <v>0.9995632144562655</v>
      </c>
      <c r="I1620" s="374">
        <f t="shared" si="731"/>
        <v>0.9904416622273412</v>
      </c>
      <c r="J1620" s="374">
        <f t="shared" si="732"/>
        <v>0.99070143975364822</v>
      </c>
      <c r="K1620" s="265" cm="1">
        <f t="array" ref="K1620">$G1620^gamma_drug4/($G1620^gamma_drug4+(AGE_50_drug4+9)^gamma_drug4)</f>
        <v>1</v>
      </c>
      <c r="L1620" s="264">
        <f t="shared" si="733"/>
        <v>1618</v>
      </c>
      <c r="M1620" s="264">
        <f t="shared" si="734"/>
        <v>-0.2364</v>
      </c>
      <c r="N1620" s="264">
        <f t="shared" si="735"/>
        <v>17.10445</v>
      </c>
      <c r="O1620" s="264">
        <f t="shared" si="736"/>
        <v>0.13691999999999999</v>
      </c>
      <c r="P1620" s="264">
        <f t="shared" si="737"/>
        <v>11.434999999999999</v>
      </c>
      <c r="Q1620" s="264">
        <f t="shared" si="738"/>
        <v>12.587</v>
      </c>
      <c r="R1620" s="264">
        <f t="shared" si="739"/>
        <v>13.324999999999999</v>
      </c>
      <c r="S1620" s="264">
        <f t="shared" si="740"/>
        <v>13.738</v>
      </c>
      <c r="T1620" s="264">
        <f t="shared" si="741"/>
        <v>14.4055</v>
      </c>
      <c r="U1620" s="264">
        <f t="shared" si="742"/>
        <v>14.878</v>
      </c>
      <c r="V1620" s="264">
        <f t="shared" si="743"/>
        <v>15.612500000000001</v>
      </c>
      <c r="W1620" s="264">
        <f t="shared" si="744"/>
        <v>17.104500000000002</v>
      </c>
      <c r="X1620" s="264">
        <f t="shared" si="745"/>
        <v>18.779</v>
      </c>
      <c r="Y1620" s="264">
        <f t="shared" si="746"/>
        <v>19.762499999999999</v>
      </c>
      <c r="Z1620" s="264">
        <f t="shared" si="747"/>
        <v>20.465499999999999</v>
      </c>
      <c r="AA1620" s="264">
        <f t="shared" si="748"/>
        <v>21.566000000000003</v>
      </c>
      <c r="AB1620" s="264">
        <f t="shared" si="749"/>
        <v>22.320499999999999</v>
      </c>
      <c r="AC1620" s="264">
        <f t="shared" si="750"/>
        <v>23.839500000000001</v>
      </c>
      <c r="AD1620" s="264">
        <f t="shared" si="751"/>
        <v>26.760999999999999</v>
      </c>
      <c r="AF1620" s="266">
        <v>1618</v>
      </c>
      <c r="AG1620" s="266">
        <v>-0.12989999999999999</v>
      </c>
      <c r="AH1620" s="266">
        <v>17.205500000000001</v>
      </c>
      <c r="AI1620" s="266">
        <v>0.13078999999999999</v>
      </c>
      <c r="AJ1620" s="266">
        <v>11.603999999999999</v>
      </c>
      <c r="AK1620" s="266">
        <v>12.766999999999999</v>
      </c>
      <c r="AL1620" s="266">
        <v>13.505000000000001</v>
      </c>
      <c r="AM1620" s="266">
        <v>13.916</v>
      </c>
      <c r="AN1620" s="266">
        <v>14.577</v>
      </c>
      <c r="AO1620" s="266">
        <v>15.042</v>
      </c>
      <c r="AP1620" s="266">
        <v>15.760999999999999</v>
      </c>
      <c r="AQ1620" s="266">
        <v>17.206</v>
      </c>
      <c r="AR1620" s="266">
        <v>18.802</v>
      </c>
      <c r="AS1620" s="266">
        <v>19.727</v>
      </c>
      <c r="AT1620" s="266">
        <v>20.382999999999999</v>
      </c>
      <c r="AU1620" s="266">
        <v>21.401</v>
      </c>
      <c r="AV1620" s="266">
        <v>22.091999999999999</v>
      </c>
      <c r="AW1620" s="266">
        <v>23.469000000000001</v>
      </c>
      <c r="AX1620" s="266">
        <v>26.06</v>
      </c>
      <c r="BA1620" s="372">
        <v>1618</v>
      </c>
      <c r="BB1620" s="372">
        <v>-0.34289999999999998</v>
      </c>
      <c r="BC1620" s="372">
        <v>17.003399999999999</v>
      </c>
      <c r="BD1620" s="372">
        <v>0.14305000000000001</v>
      </c>
      <c r="BE1620" s="372">
        <v>11.266</v>
      </c>
      <c r="BF1620" s="372">
        <v>12.407</v>
      </c>
      <c r="BG1620" s="372">
        <v>13.145</v>
      </c>
      <c r="BH1620" s="372">
        <v>13.56</v>
      </c>
      <c r="BI1620" s="372">
        <v>14.234</v>
      </c>
      <c r="BJ1620" s="372">
        <v>14.714</v>
      </c>
      <c r="BK1620" s="372">
        <v>15.464</v>
      </c>
      <c r="BL1620" s="372">
        <v>17.003</v>
      </c>
      <c r="BM1620" s="372">
        <v>18.756</v>
      </c>
      <c r="BN1620" s="372">
        <v>19.797999999999998</v>
      </c>
      <c r="BO1620" s="372">
        <v>20.547999999999998</v>
      </c>
      <c r="BP1620" s="372">
        <v>21.731000000000002</v>
      </c>
      <c r="BQ1620" s="372">
        <v>22.548999999999999</v>
      </c>
      <c r="BR1620" s="372">
        <v>24.21</v>
      </c>
      <c r="BS1620" s="372">
        <v>27.462</v>
      </c>
    </row>
    <row r="1621" spans="1:71" x14ac:dyDescent="0.2">
      <c r="A1621" s="265">
        <f t="shared" si="752"/>
        <v>17.11</v>
      </c>
      <c r="B1621" s="265">
        <f t="shared" si="753"/>
        <v>15.617000000000001</v>
      </c>
      <c r="C1621" s="265">
        <f t="shared" si="730"/>
        <v>18.785499999999999</v>
      </c>
      <c r="D1621" s="265">
        <f t="shared" si="754"/>
        <v>1619</v>
      </c>
      <c r="E1621" s="373">
        <f t="shared" si="755"/>
        <v>53.190965092402465</v>
      </c>
      <c r="F1621" s="373">
        <f t="shared" si="756"/>
        <v>4.4325804243668721</v>
      </c>
      <c r="G1621" s="373">
        <f t="shared" si="757"/>
        <v>62.190965092402465</v>
      </c>
      <c r="H1621" s="374">
        <f t="shared" si="758"/>
        <v>0.9995642168714447</v>
      </c>
      <c r="I1621" s="374">
        <f t="shared" si="731"/>
        <v>0.99045675805113509</v>
      </c>
      <c r="J1621" s="374">
        <f t="shared" si="732"/>
        <v>0.99071408762846291</v>
      </c>
      <c r="K1621" s="265" cm="1">
        <f t="array" ref="K1621">$G1621^gamma_drug4/($G1621^gamma_drug4+(AGE_50_drug4+9)^gamma_drug4)</f>
        <v>1</v>
      </c>
      <c r="L1621" s="264">
        <f t="shared" si="733"/>
        <v>1619</v>
      </c>
      <c r="M1621" s="264">
        <f t="shared" si="734"/>
        <v>-0.23644999999999999</v>
      </c>
      <c r="N1621" s="264">
        <f t="shared" si="735"/>
        <v>17.110099999999999</v>
      </c>
      <c r="O1621" s="264">
        <f t="shared" si="736"/>
        <v>0.13694500000000001</v>
      </c>
      <c r="P1621" s="264">
        <f t="shared" si="737"/>
        <v>11.437999999999999</v>
      </c>
      <c r="Q1621" s="264">
        <f t="shared" si="738"/>
        <v>12.590499999999999</v>
      </c>
      <c r="R1621" s="264">
        <f t="shared" si="739"/>
        <v>13.329000000000001</v>
      </c>
      <c r="S1621" s="264">
        <f t="shared" si="740"/>
        <v>13.742000000000001</v>
      </c>
      <c r="T1621" s="264">
        <f t="shared" si="741"/>
        <v>14.4095</v>
      </c>
      <c r="U1621" s="264">
        <f t="shared" si="742"/>
        <v>14.882999999999999</v>
      </c>
      <c r="V1621" s="264">
        <f t="shared" si="743"/>
        <v>15.617000000000001</v>
      </c>
      <c r="W1621" s="264">
        <f t="shared" si="744"/>
        <v>17.11</v>
      </c>
      <c r="X1621" s="264">
        <f t="shared" si="745"/>
        <v>18.785499999999999</v>
      </c>
      <c r="Y1621" s="264">
        <f t="shared" si="746"/>
        <v>19.769500000000001</v>
      </c>
      <c r="Z1621" s="264">
        <f t="shared" si="747"/>
        <v>20.472999999999999</v>
      </c>
      <c r="AA1621" s="264">
        <f t="shared" si="748"/>
        <v>21.573999999999998</v>
      </c>
      <c r="AB1621" s="264">
        <f t="shared" si="749"/>
        <v>22.329000000000001</v>
      </c>
      <c r="AC1621" s="264">
        <f t="shared" si="750"/>
        <v>23.848500000000001</v>
      </c>
      <c r="AD1621" s="264">
        <f t="shared" si="751"/>
        <v>26.771999999999998</v>
      </c>
      <c r="AF1621" s="266">
        <v>1619</v>
      </c>
      <c r="AG1621" s="266">
        <v>-0.13</v>
      </c>
      <c r="AH1621" s="266">
        <v>17.210899999999999</v>
      </c>
      <c r="AI1621" s="266">
        <v>0.13081000000000001</v>
      </c>
      <c r="AJ1621" s="266">
        <v>11.606999999999999</v>
      </c>
      <c r="AK1621" s="266">
        <v>12.77</v>
      </c>
      <c r="AL1621" s="266">
        <v>13.509</v>
      </c>
      <c r="AM1621" s="266">
        <v>13.92</v>
      </c>
      <c r="AN1621" s="266">
        <v>14.581</v>
      </c>
      <c r="AO1621" s="266">
        <v>15.047000000000001</v>
      </c>
      <c r="AP1621" s="266">
        <v>15.765000000000001</v>
      </c>
      <c r="AQ1621" s="266">
        <v>17.210999999999999</v>
      </c>
      <c r="AR1621" s="266">
        <v>18.808</v>
      </c>
      <c r="AS1621" s="266">
        <v>19.734000000000002</v>
      </c>
      <c r="AT1621" s="266">
        <v>20.39</v>
      </c>
      <c r="AU1621" s="266">
        <v>21.408000000000001</v>
      </c>
      <c r="AV1621" s="266">
        <v>22.1</v>
      </c>
      <c r="AW1621" s="266">
        <v>23.477</v>
      </c>
      <c r="AX1621" s="266">
        <v>26.07</v>
      </c>
      <c r="BA1621" s="372">
        <v>1619</v>
      </c>
      <c r="BB1621" s="372">
        <v>-0.34289999999999998</v>
      </c>
      <c r="BC1621" s="372">
        <v>17.0093</v>
      </c>
      <c r="BD1621" s="372">
        <v>0.14308000000000001</v>
      </c>
      <c r="BE1621" s="372">
        <v>11.269</v>
      </c>
      <c r="BF1621" s="372">
        <v>12.411</v>
      </c>
      <c r="BG1621" s="372">
        <v>13.148999999999999</v>
      </c>
      <c r="BH1621" s="372">
        <v>13.564</v>
      </c>
      <c r="BI1621" s="372">
        <v>14.238</v>
      </c>
      <c r="BJ1621" s="372">
        <v>14.718999999999999</v>
      </c>
      <c r="BK1621" s="372">
        <v>15.468999999999999</v>
      </c>
      <c r="BL1621" s="372">
        <v>17.009</v>
      </c>
      <c r="BM1621" s="372">
        <v>18.763000000000002</v>
      </c>
      <c r="BN1621" s="372">
        <v>19.805</v>
      </c>
      <c r="BO1621" s="372">
        <v>20.556000000000001</v>
      </c>
      <c r="BP1621" s="372">
        <v>21.74</v>
      </c>
      <c r="BQ1621" s="372">
        <v>22.558</v>
      </c>
      <c r="BR1621" s="372">
        <v>24.22</v>
      </c>
      <c r="BS1621" s="372">
        <v>27.474</v>
      </c>
    </row>
    <row r="1622" spans="1:71" x14ac:dyDescent="0.2">
      <c r="A1622" s="265">
        <f t="shared" si="752"/>
        <v>17.115500000000001</v>
      </c>
      <c r="B1622" s="265">
        <f t="shared" si="753"/>
        <v>15.622</v>
      </c>
      <c r="C1622" s="265">
        <f t="shared" si="730"/>
        <v>18.792000000000002</v>
      </c>
      <c r="D1622" s="265">
        <f t="shared" si="754"/>
        <v>1620</v>
      </c>
      <c r="E1622" s="373">
        <f t="shared" si="755"/>
        <v>53.223819301848046</v>
      </c>
      <c r="F1622" s="373">
        <f t="shared" si="756"/>
        <v>4.4353182751540041</v>
      </c>
      <c r="G1622" s="373">
        <f t="shared" si="757"/>
        <v>62.223819301848046</v>
      </c>
      <c r="H1622" s="374">
        <f t="shared" si="758"/>
        <v>0.99956521645950425</v>
      </c>
      <c r="I1622" s="374">
        <f t="shared" si="731"/>
        <v>0.99047182230890085</v>
      </c>
      <c r="J1622" s="374">
        <f t="shared" si="732"/>
        <v>0.99072671179435257</v>
      </c>
      <c r="K1622" s="265" cm="1">
        <f t="array" ref="K1622">$G1622^gamma_drug4/($G1622^gamma_drug4+(AGE_50_drug4+9)^gamma_drug4)</f>
        <v>1</v>
      </c>
      <c r="L1622" s="264">
        <f t="shared" si="733"/>
        <v>1620</v>
      </c>
      <c r="M1622" s="264">
        <f t="shared" si="734"/>
        <v>-0.23655000000000001</v>
      </c>
      <c r="N1622" s="264">
        <f t="shared" si="735"/>
        <v>17.1158</v>
      </c>
      <c r="O1622" s="264">
        <f t="shared" si="736"/>
        <v>0.136965</v>
      </c>
      <c r="P1622" s="264">
        <f t="shared" si="737"/>
        <v>11.4415</v>
      </c>
      <c r="Q1622" s="264">
        <f t="shared" si="738"/>
        <v>12.5945</v>
      </c>
      <c r="R1622" s="264">
        <f t="shared" si="739"/>
        <v>13.333</v>
      </c>
      <c r="S1622" s="264">
        <f t="shared" si="740"/>
        <v>13.745999999999999</v>
      </c>
      <c r="T1622" s="264">
        <f t="shared" si="741"/>
        <v>14.414000000000001</v>
      </c>
      <c r="U1622" s="264">
        <f t="shared" si="742"/>
        <v>14.887</v>
      </c>
      <c r="V1622" s="264">
        <f t="shared" si="743"/>
        <v>15.622</v>
      </c>
      <c r="W1622" s="264">
        <f t="shared" si="744"/>
        <v>17.115500000000001</v>
      </c>
      <c r="X1622" s="264">
        <f t="shared" si="745"/>
        <v>18.792000000000002</v>
      </c>
      <c r="Y1622" s="264">
        <f t="shared" si="746"/>
        <v>19.776499999999999</v>
      </c>
      <c r="Z1622" s="264">
        <f t="shared" si="747"/>
        <v>20.480499999999999</v>
      </c>
      <c r="AA1622" s="264">
        <f t="shared" si="748"/>
        <v>21.582000000000001</v>
      </c>
      <c r="AB1622" s="264">
        <f t="shared" si="749"/>
        <v>22.337499999999999</v>
      </c>
      <c r="AC1622" s="264">
        <f t="shared" si="750"/>
        <v>23.858000000000001</v>
      </c>
      <c r="AD1622" s="264">
        <f t="shared" si="751"/>
        <v>26.783000000000001</v>
      </c>
      <c r="AF1622" s="266">
        <v>1620</v>
      </c>
      <c r="AG1622" s="266">
        <v>-0.13009999999999999</v>
      </c>
      <c r="AH1622" s="266">
        <v>17.2164</v>
      </c>
      <c r="AI1622" s="266">
        <v>0.13083</v>
      </c>
      <c r="AJ1622" s="266">
        <v>11.61</v>
      </c>
      <c r="AK1622" s="266">
        <v>12.773999999999999</v>
      </c>
      <c r="AL1622" s="266">
        <v>13.513</v>
      </c>
      <c r="AM1622" s="266">
        <v>13.923999999999999</v>
      </c>
      <c r="AN1622" s="266">
        <v>14.585000000000001</v>
      </c>
      <c r="AO1622" s="266">
        <v>15.051</v>
      </c>
      <c r="AP1622" s="266">
        <v>15.77</v>
      </c>
      <c r="AQ1622" s="266">
        <v>17.216000000000001</v>
      </c>
      <c r="AR1622" s="266">
        <v>18.814</v>
      </c>
      <c r="AS1622" s="266">
        <v>19.739999999999998</v>
      </c>
      <c r="AT1622" s="266">
        <v>20.396999999999998</v>
      </c>
      <c r="AU1622" s="266">
        <v>21.416</v>
      </c>
      <c r="AV1622" s="266">
        <v>22.108000000000001</v>
      </c>
      <c r="AW1622" s="266">
        <v>23.486000000000001</v>
      </c>
      <c r="AX1622" s="266">
        <v>26.08</v>
      </c>
      <c r="BA1622" s="372">
        <v>1620</v>
      </c>
      <c r="BB1622" s="372">
        <v>-0.34300000000000003</v>
      </c>
      <c r="BC1622" s="372">
        <v>17.0152</v>
      </c>
      <c r="BD1622" s="372">
        <v>0.1431</v>
      </c>
      <c r="BE1622" s="372">
        <v>11.273</v>
      </c>
      <c r="BF1622" s="372">
        <v>12.414999999999999</v>
      </c>
      <c r="BG1622" s="372">
        <v>13.153</v>
      </c>
      <c r="BH1622" s="372">
        <v>13.568</v>
      </c>
      <c r="BI1622" s="372">
        <v>14.243</v>
      </c>
      <c r="BJ1622" s="372">
        <v>14.723000000000001</v>
      </c>
      <c r="BK1622" s="372">
        <v>15.474</v>
      </c>
      <c r="BL1622" s="372">
        <v>17.015000000000001</v>
      </c>
      <c r="BM1622" s="372">
        <v>18.77</v>
      </c>
      <c r="BN1622" s="372">
        <v>19.812999999999999</v>
      </c>
      <c r="BO1622" s="372">
        <v>20.564</v>
      </c>
      <c r="BP1622" s="372">
        <v>21.748000000000001</v>
      </c>
      <c r="BQ1622" s="372">
        <v>22.567</v>
      </c>
      <c r="BR1622" s="372">
        <v>24.23</v>
      </c>
      <c r="BS1622" s="372">
        <v>27.486000000000001</v>
      </c>
    </row>
    <row r="1623" spans="1:71" x14ac:dyDescent="0.2">
      <c r="A1623" s="265">
        <f t="shared" si="752"/>
        <v>17.121500000000001</v>
      </c>
      <c r="B1623" s="265">
        <f t="shared" si="753"/>
        <v>15.626999999999999</v>
      </c>
      <c r="C1623" s="265">
        <f t="shared" si="730"/>
        <v>18.798500000000001</v>
      </c>
      <c r="D1623" s="265">
        <f t="shared" si="754"/>
        <v>1621</v>
      </c>
      <c r="E1623" s="373">
        <f t="shared" si="755"/>
        <v>53.256673511293634</v>
      </c>
      <c r="F1623" s="373">
        <f t="shared" si="756"/>
        <v>4.4380561259411362</v>
      </c>
      <c r="G1623" s="373">
        <f t="shared" si="757"/>
        <v>62.256673511293634</v>
      </c>
      <c r="H1623" s="374">
        <f t="shared" si="758"/>
        <v>0.99956621322989925</v>
      </c>
      <c r="I1623" s="374">
        <f t="shared" si="731"/>
        <v>0.99048685508253675</v>
      </c>
      <c r="J1623" s="374">
        <f t="shared" si="732"/>
        <v>0.99073931230780687</v>
      </c>
      <c r="K1623" s="265" cm="1">
        <f t="array" ref="K1623">$G1623^gamma_drug4/($G1623^gamma_drug4+(AGE_50_drug4+9)^gamma_drug4)</f>
        <v>1</v>
      </c>
      <c r="L1623" s="264">
        <f t="shared" si="733"/>
        <v>1621</v>
      </c>
      <c r="M1623" s="264">
        <f t="shared" si="734"/>
        <v>-0.23660000000000003</v>
      </c>
      <c r="N1623" s="264">
        <f t="shared" si="735"/>
        <v>17.121450000000003</v>
      </c>
      <c r="O1623" s="264">
        <f t="shared" si="736"/>
        <v>0.13699</v>
      </c>
      <c r="P1623" s="264">
        <f t="shared" si="737"/>
        <v>11.4445</v>
      </c>
      <c r="Q1623" s="264">
        <f t="shared" si="738"/>
        <v>12.5975</v>
      </c>
      <c r="R1623" s="264">
        <f t="shared" si="739"/>
        <v>13.337</v>
      </c>
      <c r="S1623" s="264">
        <f t="shared" si="740"/>
        <v>13.750500000000001</v>
      </c>
      <c r="T1623" s="264">
        <f t="shared" si="741"/>
        <v>14.417999999999999</v>
      </c>
      <c r="U1623" s="264">
        <f t="shared" si="742"/>
        <v>14.891500000000001</v>
      </c>
      <c r="V1623" s="264">
        <f t="shared" si="743"/>
        <v>15.626999999999999</v>
      </c>
      <c r="W1623" s="264">
        <f t="shared" si="744"/>
        <v>17.121500000000001</v>
      </c>
      <c r="X1623" s="264">
        <f t="shared" si="745"/>
        <v>18.798500000000001</v>
      </c>
      <c r="Y1623" s="264">
        <f t="shared" si="746"/>
        <v>19.7835</v>
      </c>
      <c r="Z1623" s="264">
        <f t="shared" si="747"/>
        <v>20.487500000000001</v>
      </c>
      <c r="AA1623" s="264">
        <f t="shared" si="748"/>
        <v>21.59</v>
      </c>
      <c r="AB1623" s="264">
        <f t="shared" si="749"/>
        <v>22.346</v>
      </c>
      <c r="AC1623" s="264">
        <f t="shared" si="750"/>
        <v>23.8675</v>
      </c>
      <c r="AD1623" s="264">
        <f t="shared" si="751"/>
        <v>26.794499999999999</v>
      </c>
      <c r="AF1623" s="266">
        <v>1621</v>
      </c>
      <c r="AG1623" s="266">
        <v>-0.13020000000000001</v>
      </c>
      <c r="AH1623" s="266">
        <v>17.221800000000002</v>
      </c>
      <c r="AI1623" s="266">
        <v>0.13084999999999999</v>
      </c>
      <c r="AJ1623" s="266">
        <v>11.613</v>
      </c>
      <c r="AK1623" s="266">
        <v>12.776999999999999</v>
      </c>
      <c r="AL1623" s="266">
        <v>13.516999999999999</v>
      </c>
      <c r="AM1623" s="266">
        <v>13.928000000000001</v>
      </c>
      <c r="AN1623" s="266">
        <v>14.589</v>
      </c>
      <c r="AO1623" s="266">
        <v>15.055</v>
      </c>
      <c r="AP1623" s="266">
        <v>15.775</v>
      </c>
      <c r="AQ1623" s="266">
        <v>17.222000000000001</v>
      </c>
      <c r="AR1623" s="266">
        <v>18.82</v>
      </c>
      <c r="AS1623" s="266">
        <v>19.747</v>
      </c>
      <c r="AT1623" s="266">
        <v>20.404</v>
      </c>
      <c r="AU1623" s="266">
        <v>21.422999999999998</v>
      </c>
      <c r="AV1623" s="266">
        <v>22.116</v>
      </c>
      <c r="AW1623" s="266">
        <v>23.495000000000001</v>
      </c>
      <c r="AX1623" s="266">
        <v>26.09</v>
      </c>
      <c r="BA1623" s="372">
        <v>1621</v>
      </c>
      <c r="BB1623" s="372">
        <v>-0.34300000000000003</v>
      </c>
      <c r="BC1623" s="372">
        <v>17.021100000000001</v>
      </c>
      <c r="BD1623" s="372">
        <v>0.14313000000000001</v>
      </c>
      <c r="BE1623" s="372">
        <v>11.276</v>
      </c>
      <c r="BF1623" s="372">
        <v>12.417999999999999</v>
      </c>
      <c r="BG1623" s="372">
        <v>13.157</v>
      </c>
      <c r="BH1623" s="372">
        <v>13.573</v>
      </c>
      <c r="BI1623" s="372">
        <v>14.247</v>
      </c>
      <c r="BJ1623" s="372">
        <v>14.728</v>
      </c>
      <c r="BK1623" s="372">
        <v>15.478999999999999</v>
      </c>
      <c r="BL1623" s="372">
        <v>17.021000000000001</v>
      </c>
      <c r="BM1623" s="372">
        <v>18.777000000000001</v>
      </c>
      <c r="BN1623" s="372">
        <v>19.82</v>
      </c>
      <c r="BO1623" s="372">
        <v>20.571000000000002</v>
      </c>
      <c r="BP1623" s="372">
        <v>21.757000000000001</v>
      </c>
      <c r="BQ1623" s="372">
        <v>22.576000000000001</v>
      </c>
      <c r="BR1623" s="372">
        <v>24.24</v>
      </c>
      <c r="BS1623" s="372">
        <v>27.498999999999999</v>
      </c>
    </row>
    <row r="1624" spans="1:71" x14ac:dyDescent="0.2">
      <c r="A1624" s="265">
        <f t="shared" si="752"/>
        <v>17.127000000000002</v>
      </c>
      <c r="B1624" s="265">
        <f t="shared" si="753"/>
        <v>15.632</v>
      </c>
      <c r="C1624" s="265">
        <f t="shared" si="730"/>
        <v>18.805500000000002</v>
      </c>
      <c r="D1624" s="265">
        <f t="shared" si="754"/>
        <v>1622</v>
      </c>
      <c r="E1624" s="373">
        <f t="shared" si="755"/>
        <v>53.289527720739223</v>
      </c>
      <c r="F1624" s="373">
        <f t="shared" si="756"/>
        <v>4.4407939767282683</v>
      </c>
      <c r="G1624" s="373">
        <f t="shared" si="757"/>
        <v>62.289527720739223</v>
      </c>
      <c r="H1624" s="374">
        <f t="shared" si="758"/>
        <v>0.99956720719204828</v>
      </c>
      <c r="I1624" s="374">
        <f t="shared" si="731"/>
        <v>0.99050185645368838</v>
      </c>
      <c r="J1624" s="374">
        <f t="shared" si="732"/>
        <v>0.99075188922515267</v>
      </c>
      <c r="K1624" s="265" cm="1">
        <f t="array" ref="K1624">$G1624^gamma_drug4/($G1624^gamma_drug4+(AGE_50_drug4+9)^gamma_drug4)</f>
        <v>1</v>
      </c>
      <c r="L1624" s="264">
        <f t="shared" si="733"/>
        <v>1622</v>
      </c>
      <c r="M1624" s="264">
        <f t="shared" si="734"/>
        <v>-0.23670000000000002</v>
      </c>
      <c r="N1624" s="264">
        <f t="shared" si="735"/>
        <v>17.127200000000002</v>
      </c>
      <c r="O1624" s="264">
        <f t="shared" si="736"/>
        <v>0.13700999999999999</v>
      </c>
      <c r="P1624" s="264">
        <f t="shared" si="737"/>
        <v>11.4475</v>
      </c>
      <c r="Q1624" s="264">
        <f t="shared" si="738"/>
        <v>12.601500000000001</v>
      </c>
      <c r="R1624" s="264">
        <f t="shared" si="739"/>
        <v>13.341000000000001</v>
      </c>
      <c r="S1624" s="264">
        <f t="shared" si="740"/>
        <v>13.7545</v>
      </c>
      <c r="T1624" s="264">
        <f t="shared" si="741"/>
        <v>14.423</v>
      </c>
      <c r="U1624" s="264">
        <f t="shared" si="742"/>
        <v>14.8965</v>
      </c>
      <c r="V1624" s="264">
        <f t="shared" si="743"/>
        <v>15.632</v>
      </c>
      <c r="W1624" s="264">
        <f t="shared" si="744"/>
        <v>17.127000000000002</v>
      </c>
      <c r="X1624" s="264">
        <f t="shared" si="745"/>
        <v>18.805500000000002</v>
      </c>
      <c r="Y1624" s="264">
        <f t="shared" si="746"/>
        <v>19.791</v>
      </c>
      <c r="Z1624" s="264">
        <f t="shared" si="747"/>
        <v>20.495000000000001</v>
      </c>
      <c r="AA1624" s="264">
        <f t="shared" si="748"/>
        <v>21.597999999999999</v>
      </c>
      <c r="AB1624" s="264">
        <f t="shared" si="749"/>
        <v>22.354500000000002</v>
      </c>
      <c r="AC1624" s="264">
        <f t="shared" si="750"/>
        <v>23.8765</v>
      </c>
      <c r="AD1624" s="264">
        <f t="shared" si="751"/>
        <v>26.805999999999997</v>
      </c>
      <c r="AF1624" s="266">
        <v>1622</v>
      </c>
      <c r="AG1624" s="266">
        <v>-0.1303</v>
      </c>
      <c r="AH1624" s="266">
        <v>17.2273</v>
      </c>
      <c r="AI1624" s="266">
        <v>0.13086999999999999</v>
      </c>
      <c r="AJ1624" s="266">
        <v>11.616</v>
      </c>
      <c r="AK1624" s="266">
        <v>12.781000000000001</v>
      </c>
      <c r="AL1624" s="266">
        <v>13.521000000000001</v>
      </c>
      <c r="AM1624" s="266">
        <v>13.932</v>
      </c>
      <c r="AN1624" s="266">
        <v>14.593999999999999</v>
      </c>
      <c r="AO1624" s="266">
        <v>15.06</v>
      </c>
      <c r="AP1624" s="266">
        <v>15.78</v>
      </c>
      <c r="AQ1624" s="266">
        <v>17.227</v>
      </c>
      <c r="AR1624" s="266">
        <v>18.827000000000002</v>
      </c>
      <c r="AS1624" s="266">
        <v>19.754000000000001</v>
      </c>
      <c r="AT1624" s="266">
        <v>20.411000000000001</v>
      </c>
      <c r="AU1624" s="266">
        <v>21.431000000000001</v>
      </c>
      <c r="AV1624" s="266">
        <v>22.123999999999999</v>
      </c>
      <c r="AW1624" s="266">
        <v>23.503</v>
      </c>
      <c r="AX1624" s="266">
        <v>26.100999999999999</v>
      </c>
      <c r="BA1624" s="372">
        <v>1622</v>
      </c>
      <c r="BB1624" s="372">
        <v>-0.34310000000000002</v>
      </c>
      <c r="BC1624" s="372">
        <v>17.027100000000001</v>
      </c>
      <c r="BD1624" s="372">
        <v>0.14315</v>
      </c>
      <c r="BE1624" s="372">
        <v>11.279</v>
      </c>
      <c r="BF1624" s="372">
        <v>12.422000000000001</v>
      </c>
      <c r="BG1624" s="372">
        <v>13.161</v>
      </c>
      <c r="BH1624" s="372">
        <v>13.577</v>
      </c>
      <c r="BI1624" s="372">
        <v>14.252000000000001</v>
      </c>
      <c r="BJ1624" s="372">
        <v>14.733000000000001</v>
      </c>
      <c r="BK1624" s="372">
        <v>15.484</v>
      </c>
      <c r="BL1624" s="372">
        <v>17.027000000000001</v>
      </c>
      <c r="BM1624" s="372">
        <v>18.783999999999999</v>
      </c>
      <c r="BN1624" s="372">
        <v>19.827999999999999</v>
      </c>
      <c r="BO1624" s="372">
        <v>20.579000000000001</v>
      </c>
      <c r="BP1624" s="372">
        <v>21.765000000000001</v>
      </c>
      <c r="BQ1624" s="372">
        <v>22.585000000000001</v>
      </c>
      <c r="BR1624" s="372">
        <v>24.25</v>
      </c>
      <c r="BS1624" s="372">
        <v>27.510999999999999</v>
      </c>
    </row>
    <row r="1625" spans="1:71" x14ac:dyDescent="0.2">
      <c r="A1625" s="265">
        <f t="shared" si="752"/>
        <v>17.133000000000003</v>
      </c>
      <c r="B1625" s="265">
        <f t="shared" si="753"/>
        <v>15.637</v>
      </c>
      <c r="C1625" s="265">
        <f t="shared" si="730"/>
        <v>18.811999999999998</v>
      </c>
      <c r="D1625" s="265">
        <f t="shared" si="754"/>
        <v>1623</v>
      </c>
      <c r="E1625" s="373">
        <f t="shared" si="755"/>
        <v>53.322381930184804</v>
      </c>
      <c r="F1625" s="373">
        <f t="shared" si="756"/>
        <v>4.4435318275154003</v>
      </c>
      <c r="G1625" s="373">
        <f t="shared" si="757"/>
        <v>62.322381930184804</v>
      </c>
      <c r="H1625" s="374">
        <f t="shared" si="758"/>
        <v>0.99956819835533373</v>
      </c>
      <c r="I1625" s="374">
        <f t="shared" si="731"/>
        <v>0.99051682650374928</v>
      </c>
      <c r="J1625" s="374">
        <f t="shared" si="732"/>
        <v>0.99076444260255436</v>
      </c>
      <c r="K1625" s="265" cm="1">
        <f t="array" ref="K1625">$G1625^gamma_drug4/($G1625^gamma_drug4+(AGE_50_drug4+9)^gamma_drug4)</f>
        <v>1</v>
      </c>
      <c r="L1625" s="264">
        <f t="shared" si="733"/>
        <v>1623</v>
      </c>
      <c r="M1625" s="264">
        <f t="shared" si="734"/>
        <v>-0.23675000000000002</v>
      </c>
      <c r="N1625" s="264">
        <f t="shared" si="735"/>
        <v>17.132899999999999</v>
      </c>
      <c r="O1625" s="264">
        <f t="shared" si="736"/>
        <v>0.13703500000000002</v>
      </c>
      <c r="P1625" s="264">
        <f t="shared" si="737"/>
        <v>11.4505</v>
      </c>
      <c r="Q1625" s="264">
        <f t="shared" si="738"/>
        <v>12.605</v>
      </c>
      <c r="R1625" s="264">
        <f t="shared" si="739"/>
        <v>13.344999999999999</v>
      </c>
      <c r="S1625" s="264">
        <f t="shared" si="740"/>
        <v>13.7585</v>
      </c>
      <c r="T1625" s="264">
        <f t="shared" si="741"/>
        <v>14.427</v>
      </c>
      <c r="U1625" s="264">
        <f t="shared" si="742"/>
        <v>14.901499999999999</v>
      </c>
      <c r="V1625" s="264">
        <f t="shared" si="743"/>
        <v>15.637</v>
      </c>
      <c r="W1625" s="264">
        <f t="shared" si="744"/>
        <v>17.133000000000003</v>
      </c>
      <c r="X1625" s="264">
        <f t="shared" si="745"/>
        <v>18.811999999999998</v>
      </c>
      <c r="Y1625" s="264">
        <f t="shared" si="746"/>
        <v>19.798000000000002</v>
      </c>
      <c r="Z1625" s="264">
        <f t="shared" si="747"/>
        <v>20.502499999999998</v>
      </c>
      <c r="AA1625" s="264">
        <f t="shared" si="748"/>
        <v>21.6065</v>
      </c>
      <c r="AB1625" s="264">
        <f t="shared" si="749"/>
        <v>22.363500000000002</v>
      </c>
      <c r="AC1625" s="264">
        <f t="shared" si="750"/>
        <v>23.886499999999998</v>
      </c>
      <c r="AD1625" s="264">
        <f t="shared" si="751"/>
        <v>26.817</v>
      </c>
      <c r="AF1625" s="266">
        <v>1623</v>
      </c>
      <c r="AG1625" s="266">
        <v>-0.13039999999999999</v>
      </c>
      <c r="AH1625" s="266">
        <v>17.232800000000001</v>
      </c>
      <c r="AI1625" s="266">
        <v>0.13089000000000001</v>
      </c>
      <c r="AJ1625" s="266">
        <v>11.619</v>
      </c>
      <c r="AK1625" s="266">
        <v>12.784000000000001</v>
      </c>
      <c r="AL1625" s="266">
        <v>13.525</v>
      </c>
      <c r="AM1625" s="266">
        <v>13.936</v>
      </c>
      <c r="AN1625" s="266">
        <v>14.598000000000001</v>
      </c>
      <c r="AO1625" s="266">
        <v>15.065</v>
      </c>
      <c r="AP1625" s="266">
        <v>15.785</v>
      </c>
      <c r="AQ1625" s="266">
        <v>17.233000000000001</v>
      </c>
      <c r="AR1625" s="266">
        <v>18.832999999999998</v>
      </c>
      <c r="AS1625" s="266">
        <v>19.760999999999999</v>
      </c>
      <c r="AT1625" s="266">
        <v>20.417999999999999</v>
      </c>
      <c r="AU1625" s="266">
        <v>21.439</v>
      </c>
      <c r="AV1625" s="266">
        <v>22.132000000000001</v>
      </c>
      <c r="AW1625" s="266">
        <v>23.512</v>
      </c>
      <c r="AX1625" s="266">
        <v>26.111000000000001</v>
      </c>
      <c r="BA1625" s="372">
        <v>1623</v>
      </c>
      <c r="BB1625" s="372">
        <v>-0.34310000000000002</v>
      </c>
      <c r="BC1625" s="372">
        <v>17.033000000000001</v>
      </c>
      <c r="BD1625" s="372">
        <v>0.14318</v>
      </c>
      <c r="BE1625" s="372">
        <v>11.282</v>
      </c>
      <c r="BF1625" s="372">
        <v>12.426</v>
      </c>
      <c r="BG1625" s="372">
        <v>13.164999999999999</v>
      </c>
      <c r="BH1625" s="372">
        <v>13.581</v>
      </c>
      <c r="BI1625" s="372">
        <v>14.256</v>
      </c>
      <c r="BJ1625" s="372">
        <v>14.738</v>
      </c>
      <c r="BK1625" s="372">
        <v>15.489000000000001</v>
      </c>
      <c r="BL1625" s="372">
        <v>17.033000000000001</v>
      </c>
      <c r="BM1625" s="372">
        <v>18.791</v>
      </c>
      <c r="BN1625" s="372">
        <v>19.835000000000001</v>
      </c>
      <c r="BO1625" s="372">
        <v>20.587</v>
      </c>
      <c r="BP1625" s="372">
        <v>21.774000000000001</v>
      </c>
      <c r="BQ1625" s="372">
        <v>22.594999999999999</v>
      </c>
      <c r="BR1625" s="372">
        <v>24.260999999999999</v>
      </c>
      <c r="BS1625" s="372">
        <v>27.523</v>
      </c>
    </row>
    <row r="1626" spans="1:71" x14ac:dyDescent="0.2">
      <c r="A1626" s="265">
        <f t="shared" si="752"/>
        <v>17.138500000000001</v>
      </c>
      <c r="B1626" s="265">
        <f t="shared" si="753"/>
        <v>15.641500000000001</v>
      </c>
      <c r="C1626" s="265">
        <f t="shared" si="730"/>
        <v>18.8185</v>
      </c>
      <c r="D1626" s="265">
        <f t="shared" si="754"/>
        <v>1624</v>
      </c>
      <c r="E1626" s="373">
        <f t="shared" si="755"/>
        <v>53.355236139630392</v>
      </c>
      <c r="F1626" s="373">
        <f t="shared" si="756"/>
        <v>4.4462696783025324</v>
      </c>
      <c r="G1626" s="373">
        <f t="shared" si="757"/>
        <v>62.355236139630392</v>
      </c>
      <c r="H1626" s="374">
        <f t="shared" si="758"/>
        <v>0.99956918672910133</v>
      </c>
      <c r="I1626" s="374">
        <f t="shared" si="731"/>
        <v>0.99053176531386167</v>
      </c>
      <c r="J1626" s="374">
        <f t="shared" si="732"/>
        <v>0.99077697249601449</v>
      </c>
      <c r="K1626" s="265" cm="1">
        <f t="array" ref="K1626">$G1626^gamma_drug4/($G1626^gamma_drug4+(AGE_50_drug4+9)^gamma_drug4)</f>
        <v>1</v>
      </c>
      <c r="L1626" s="264">
        <f t="shared" si="733"/>
        <v>1624</v>
      </c>
      <c r="M1626" s="264">
        <f t="shared" si="734"/>
        <v>-0.23680000000000001</v>
      </c>
      <c r="N1626" s="264">
        <f t="shared" si="735"/>
        <v>17.138550000000002</v>
      </c>
      <c r="O1626" s="264">
        <f t="shared" si="736"/>
        <v>0.13706000000000002</v>
      </c>
      <c r="P1626" s="264">
        <f t="shared" si="737"/>
        <v>11.4535</v>
      </c>
      <c r="Q1626" s="264">
        <f t="shared" si="738"/>
        <v>12.608499999999999</v>
      </c>
      <c r="R1626" s="264">
        <f t="shared" si="739"/>
        <v>13.348500000000001</v>
      </c>
      <c r="S1626" s="264">
        <f t="shared" si="740"/>
        <v>13.762499999999999</v>
      </c>
      <c r="T1626" s="264">
        <f t="shared" si="741"/>
        <v>14.4315</v>
      </c>
      <c r="U1626" s="264">
        <f t="shared" si="742"/>
        <v>14.9055</v>
      </c>
      <c r="V1626" s="264">
        <f t="shared" si="743"/>
        <v>15.641500000000001</v>
      </c>
      <c r="W1626" s="264">
        <f t="shared" si="744"/>
        <v>17.138500000000001</v>
      </c>
      <c r="X1626" s="264">
        <f t="shared" si="745"/>
        <v>18.8185</v>
      </c>
      <c r="Y1626" s="264">
        <f t="shared" si="746"/>
        <v>19.805</v>
      </c>
      <c r="Z1626" s="264">
        <f t="shared" si="747"/>
        <v>20.509999999999998</v>
      </c>
      <c r="AA1626" s="264">
        <f t="shared" si="748"/>
        <v>21.6145</v>
      </c>
      <c r="AB1626" s="264">
        <f t="shared" si="749"/>
        <v>22.372</v>
      </c>
      <c r="AC1626" s="264">
        <f t="shared" si="750"/>
        <v>23.896000000000001</v>
      </c>
      <c r="AD1626" s="264">
        <f t="shared" si="751"/>
        <v>26.828499999999998</v>
      </c>
      <c r="AF1626" s="266">
        <v>1624</v>
      </c>
      <c r="AG1626" s="266">
        <v>-0.1305</v>
      </c>
      <c r="AH1626" s="266">
        <v>17.238199999999999</v>
      </c>
      <c r="AI1626" s="266">
        <v>0.13091</v>
      </c>
      <c r="AJ1626" s="266">
        <v>11.622</v>
      </c>
      <c r="AK1626" s="266">
        <v>12.788</v>
      </c>
      <c r="AL1626" s="266">
        <v>13.528</v>
      </c>
      <c r="AM1626" s="266">
        <v>13.94</v>
      </c>
      <c r="AN1626" s="266">
        <v>14.602</v>
      </c>
      <c r="AO1626" s="266">
        <v>15.069000000000001</v>
      </c>
      <c r="AP1626" s="266">
        <v>15.789</v>
      </c>
      <c r="AQ1626" s="266">
        <v>17.238</v>
      </c>
      <c r="AR1626" s="266">
        <v>18.838999999999999</v>
      </c>
      <c r="AS1626" s="266">
        <v>19.766999999999999</v>
      </c>
      <c r="AT1626" s="266">
        <v>20.425000000000001</v>
      </c>
      <c r="AU1626" s="266">
        <v>21.446000000000002</v>
      </c>
      <c r="AV1626" s="266">
        <v>22.14</v>
      </c>
      <c r="AW1626" s="266">
        <v>23.521000000000001</v>
      </c>
      <c r="AX1626" s="266">
        <v>26.120999999999999</v>
      </c>
      <c r="BA1626" s="372">
        <v>1624</v>
      </c>
      <c r="BB1626" s="372">
        <v>-0.34310000000000002</v>
      </c>
      <c r="BC1626" s="372">
        <v>17.038900000000002</v>
      </c>
      <c r="BD1626" s="372">
        <v>0.14321</v>
      </c>
      <c r="BE1626" s="372">
        <v>11.285</v>
      </c>
      <c r="BF1626" s="372">
        <v>12.429</v>
      </c>
      <c r="BG1626" s="372">
        <v>13.169</v>
      </c>
      <c r="BH1626" s="372">
        <v>13.585000000000001</v>
      </c>
      <c r="BI1626" s="372">
        <v>14.260999999999999</v>
      </c>
      <c r="BJ1626" s="372">
        <v>14.742000000000001</v>
      </c>
      <c r="BK1626" s="372">
        <v>15.494</v>
      </c>
      <c r="BL1626" s="372">
        <v>17.039000000000001</v>
      </c>
      <c r="BM1626" s="372">
        <v>18.797999999999998</v>
      </c>
      <c r="BN1626" s="372">
        <v>19.843</v>
      </c>
      <c r="BO1626" s="372">
        <v>20.594999999999999</v>
      </c>
      <c r="BP1626" s="372">
        <v>21.783000000000001</v>
      </c>
      <c r="BQ1626" s="372">
        <v>22.603999999999999</v>
      </c>
      <c r="BR1626" s="372">
        <v>24.271000000000001</v>
      </c>
      <c r="BS1626" s="372">
        <v>27.536000000000001</v>
      </c>
    </row>
    <row r="1627" spans="1:71" x14ac:dyDescent="0.2">
      <c r="A1627" s="265">
        <f t="shared" si="752"/>
        <v>17.144500000000001</v>
      </c>
      <c r="B1627" s="265">
        <f t="shared" si="753"/>
        <v>15.6465</v>
      </c>
      <c r="C1627" s="265">
        <f t="shared" si="730"/>
        <v>18.8245</v>
      </c>
      <c r="D1627" s="265">
        <f t="shared" si="754"/>
        <v>1625</v>
      </c>
      <c r="E1627" s="373">
        <f t="shared" si="755"/>
        <v>53.388090349075974</v>
      </c>
      <c r="F1627" s="373">
        <f t="shared" si="756"/>
        <v>4.4490075290896645</v>
      </c>
      <c r="G1627" s="373">
        <f t="shared" si="757"/>
        <v>62.388090349075974</v>
      </c>
      <c r="H1627" s="374">
        <f t="shared" si="758"/>
        <v>0.99957017232266121</v>
      </c>
      <c r="I1627" s="374">
        <f t="shared" si="731"/>
        <v>0.99054667296491783</v>
      </c>
      <c r="J1627" s="374">
        <f t="shared" si="732"/>
        <v>0.9907894789613747</v>
      </c>
      <c r="K1627" s="265" cm="1">
        <f t="array" ref="K1627">$G1627^gamma_drug4/($G1627^gamma_drug4+(AGE_50_drug4+9)^gamma_drug4)</f>
        <v>1</v>
      </c>
      <c r="L1627" s="264">
        <f t="shared" si="733"/>
        <v>1625</v>
      </c>
      <c r="M1627" s="264">
        <f t="shared" si="734"/>
        <v>-0.2369</v>
      </c>
      <c r="N1627" s="264">
        <f t="shared" si="735"/>
        <v>17.14425</v>
      </c>
      <c r="O1627" s="264">
        <f t="shared" si="736"/>
        <v>0.13707999999999998</v>
      </c>
      <c r="P1627" s="264">
        <f t="shared" si="737"/>
        <v>11.457000000000001</v>
      </c>
      <c r="Q1627" s="264">
        <f t="shared" si="738"/>
        <v>12.612</v>
      </c>
      <c r="R1627" s="264">
        <f t="shared" si="739"/>
        <v>13.352499999999999</v>
      </c>
      <c r="S1627" s="264">
        <f t="shared" si="740"/>
        <v>13.766500000000001</v>
      </c>
      <c r="T1627" s="264">
        <f t="shared" si="741"/>
        <v>14.435500000000001</v>
      </c>
      <c r="U1627" s="264">
        <f t="shared" si="742"/>
        <v>14.91</v>
      </c>
      <c r="V1627" s="264">
        <f t="shared" si="743"/>
        <v>15.6465</v>
      </c>
      <c r="W1627" s="264">
        <f t="shared" si="744"/>
        <v>17.144500000000001</v>
      </c>
      <c r="X1627" s="264">
        <f t="shared" si="745"/>
        <v>18.8245</v>
      </c>
      <c r="Y1627" s="264">
        <f t="shared" si="746"/>
        <v>19.812000000000001</v>
      </c>
      <c r="Z1627" s="264">
        <f t="shared" si="747"/>
        <v>20.517499999999998</v>
      </c>
      <c r="AA1627" s="264">
        <f t="shared" si="748"/>
        <v>21.622500000000002</v>
      </c>
      <c r="AB1627" s="264">
        <f t="shared" si="749"/>
        <v>22.380499999999998</v>
      </c>
      <c r="AC1627" s="264">
        <f t="shared" si="750"/>
        <v>23.9055</v>
      </c>
      <c r="AD1627" s="264">
        <f t="shared" si="751"/>
        <v>26.839500000000001</v>
      </c>
      <c r="AF1627" s="266">
        <v>1625</v>
      </c>
      <c r="AG1627" s="266">
        <v>-0.13059999999999999</v>
      </c>
      <c r="AH1627" s="266">
        <v>17.2437</v>
      </c>
      <c r="AI1627" s="266">
        <v>0.13092999999999999</v>
      </c>
      <c r="AJ1627" s="266">
        <v>11.625</v>
      </c>
      <c r="AK1627" s="266">
        <v>12.791</v>
      </c>
      <c r="AL1627" s="266">
        <v>13.532</v>
      </c>
      <c r="AM1627" s="266">
        <v>13.944000000000001</v>
      </c>
      <c r="AN1627" s="266">
        <v>14.606</v>
      </c>
      <c r="AO1627" s="266">
        <v>15.073</v>
      </c>
      <c r="AP1627" s="266">
        <v>15.794</v>
      </c>
      <c r="AQ1627" s="266">
        <v>17.244</v>
      </c>
      <c r="AR1627" s="266">
        <v>18.844999999999999</v>
      </c>
      <c r="AS1627" s="266">
        <v>19.774000000000001</v>
      </c>
      <c r="AT1627" s="266">
        <v>20.431999999999999</v>
      </c>
      <c r="AU1627" s="266">
        <v>21.454000000000001</v>
      </c>
      <c r="AV1627" s="266">
        <v>22.148</v>
      </c>
      <c r="AW1627" s="266">
        <v>23.53</v>
      </c>
      <c r="AX1627" s="266">
        <v>26.131</v>
      </c>
      <c r="BA1627" s="372">
        <v>1625</v>
      </c>
      <c r="BB1627" s="372">
        <v>-0.34320000000000001</v>
      </c>
      <c r="BC1627" s="372">
        <v>17.044799999999999</v>
      </c>
      <c r="BD1627" s="372">
        <v>0.14323</v>
      </c>
      <c r="BE1627" s="372">
        <v>11.289</v>
      </c>
      <c r="BF1627" s="372">
        <v>12.433</v>
      </c>
      <c r="BG1627" s="372">
        <v>13.173</v>
      </c>
      <c r="BH1627" s="372">
        <v>13.589</v>
      </c>
      <c r="BI1627" s="372">
        <v>14.265000000000001</v>
      </c>
      <c r="BJ1627" s="372">
        <v>14.747</v>
      </c>
      <c r="BK1627" s="372">
        <v>15.499000000000001</v>
      </c>
      <c r="BL1627" s="372">
        <v>17.045000000000002</v>
      </c>
      <c r="BM1627" s="372">
        <v>18.803999999999998</v>
      </c>
      <c r="BN1627" s="372">
        <v>19.850000000000001</v>
      </c>
      <c r="BO1627" s="372">
        <v>20.603000000000002</v>
      </c>
      <c r="BP1627" s="372">
        <v>21.791</v>
      </c>
      <c r="BQ1627" s="372">
        <v>22.613</v>
      </c>
      <c r="BR1627" s="372">
        <v>24.280999999999999</v>
      </c>
      <c r="BS1627" s="372">
        <v>27.547999999999998</v>
      </c>
    </row>
    <row r="1628" spans="1:71" x14ac:dyDescent="0.2">
      <c r="A1628" s="265">
        <f t="shared" si="752"/>
        <v>17.149999999999999</v>
      </c>
      <c r="B1628" s="265">
        <f t="shared" si="753"/>
        <v>15.652000000000001</v>
      </c>
      <c r="C1628" s="265">
        <f t="shared" si="730"/>
        <v>18.831499999999998</v>
      </c>
      <c r="D1628" s="265">
        <f t="shared" si="754"/>
        <v>1626</v>
      </c>
      <c r="E1628" s="373">
        <f t="shared" si="755"/>
        <v>53.420944558521562</v>
      </c>
      <c r="F1628" s="373">
        <f t="shared" si="756"/>
        <v>4.4517453798767965</v>
      </c>
      <c r="G1628" s="373">
        <f t="shared" si="757"/>
        <v>62.420944558521562</v>
      </c>
      <c r="H1628" s="374">
        <f t="shared" si="758"/>
        <v>0.99957115514528716</v>
      </c>
      <c r="I1628" s="374">
        <f t="shared" si="731"/>
        <v>0.9905615495375607</v>
      </c>
      <c r="J1628" s="374">
        <f t="shared" si="732"/>
        <v>0.99080196205431559</v>
      </c>
      <c r="K1628" s="265" cm="1">
        <f t="array" ref="K1628">$G1628^gamma_drug4/($G1628^gamma_drug4+(AGE_50_drug4+9)^gamma_drug4)</f>
        <v>1</v>
      </c>
      <c r="L1628" s="264">
        <f t="shared" si="733"/>
        <v>1626</v>
      </c>
      <c r="M1628" s="264">
        <f t="shared" si="734"/>
        <v>-0.23694999999999999</v>
      </c>
      <c r="N1628" s="264">
        <f t="shared" si="735"/>
        <v>17.149949999999997</v>
      </c>
      <c r="O1628" s="264">
        <f t="shared" si="736"/>
        <v>0.13711000000000001</v>
      </c>
      <c r="P1628" s="264">
        <f t="shared" si="737"/>
        <v>11.46</v>
      </c>
      <c r="Q1628" s="264">
        <f t="shared" si="738"/>
        <v>12.615500000000001</v>
      </c>
      <c r="R1628" s="264">
        <f t="shared" si="739"/>
        <v>13.3565</v>
      </c>
      <c r="S1628" s="264">
        <f t="shared" si="740"/>
        <v>13.771000000000001</v>
      </c>
      <c r="T1628" s="264">
        <f t="shared" si="741"/>
        <v>14.4405</v>
      </c>
      <c r="U1628" s="264">
        <f t="shared" si="742"/>
        <v>14.914999999999999</v>
      </c>
      <c r="V1628" s="264">
        <f t="shared" si="743"/>
        <v>15.652000000000001</v>
      </c>
      <c r="W1628" s="264">
        <f t="shared" si="744"/>
        <v>17.149999999999999</v>
      </c>
      <c r="X1628" s="264">
        <f t="shared" si="745"/>
        <v>18.831499999999998</v>
      </c>
      <c r="Y1628" s="264">
        <f t="shared" si="746"/>
        <v>19.819499999999998</v>
      </c>
      <c r="Z1628" s="264">
        <f t="shared" si="747"/>
        <v>20.524999999999999</v>
      </c>
      <c r="AA1628" s="264">
        <f t="shared" si="748"/>
        <v>21.630499999999998</v>
      </c>
      <c r="AB1628" s="264">
        <f t="shared" si="749"/>
        <v>22.388999999999999</v>
      </c>
      <c r="AC1628" s="264">
        <f t="shared" si="750"/>
        <v>23.914999999999999</v>
      </c>
      <c r="AD1628" s="264">
        <f t="shared" si="751"/>
        <v>26.851500000000001</v>
      </c>
      <c r="AF1628" s="266">
        <v>1626</v>
      </c>
      <c r="AG1628" s="266">
        <v>-0.13070000000000001</v>
      </c>
      <c r="AH1628" s="266">
        <v>17.249099999999999</v>
      </c>
      <c r="AI1628" s="266">
        <v>0.13095999999999999</v>
      </c>
      <c r="AJ1628" s="266">
        <v>11.628</v>
      </c>
      <c r="AK1628" s="266">
        <v>12.794</v>
      </c>
      <c r="AL1628" s="266">
        <v>13.536</v>
      </c>
      <c r="AM1628" s="266">
        <v>13.948</v>
      </c>
      <c r="AN1628" s="266">
        <v>14.611000000000001</v>
      </c>
      <c r="AO1628" s="266">
        <v>15.077999999999999</v>
      </c>
      <c r="AP1628" s="266">
        <v>15.798999999999999</v>
      </c>
      <c r="AQ1628" s="266">
        <v>17.248999999999999</v>
      </c>
      <c r="AR1628" s="266">
        <v>18.852</v>
      </c>
      <c r="AS1628" s="266">
        <v>19.780999999999999</v>
      </c>
      <c r="AT1628" s="266">
        <v>20.439</v>
      </c>
      <c r="AU1628" s="266">
        <v>21.460999999999999</v>
      </c>
      <c r="AV1628" s="266">
        <v>22.155999999999999</v>
      </c>
      <c r="AW1628" s="266">
        <v>23.539000000000001</v>
      </c>
      <c r="AX1628" s="266">
        <v>26.141999999999999</v>
      </c>
      <c r="BA1628" s="372">
        <v>1626</v>
      </c>
      <c r="BB1628" s="372">
        <v>-0.34320000000000001</v>
      </c>
      <c r="BC1628" s="372">
        <v>17.050799999999999</v>
      </c>
      <c r="BD1628" s="372">
        <v>0.14326</v>
      </c>
      <c r="BE1628" s="372">
        <v>11.292</v>
      </c>
      <c r="BF1628" s="372">
        <v>12.436999999999999</v>
      </c>
      <c r="BG1628" s="372">
        <v>13.177</v>
      </c>
      <c r="BH1628" s="372">
        <v>13.593999999999999</v>
      </c>
      <c r="BI1628" s="372">
        <v>14.27</v>
      </c>
      <c r="BJ1628" s="372">
        <v>14.752000000000001</v>
      </c>
      <c r="BK1628" s="372">
        <v>15.505000000000001</v>
      </c>
      <c r="BL1628" s="372">
        <v>17.050999999999998</v>
      </c>
      <c r="BM1628" s="372">
        <v>18.811</v>
      </c>
      <c r="BN1628" s="372">
        <v>19.858000000000001</v>
      </c>
      <c r="BO1628" s="372">
        <v>20.611000000000001</v>
      </c>
      <c r="BP1628" s="372">
        <v>21.8</v>
      </c>
      <c r="BQ1628" s="372">
        <v>22.622</v>
      </c>
      <c r="BR1628" s="372">
        <v>24.291</v>
      </c>
      <c r="BS1628" s="372">
        <v>27.561</v>
      </c>
    </row>
    <row r="1629" spans="1:71" x14ac:dyDescent="0.2">
      <c r="A1629" s="265">
        <f t="shared" si="752"/>
        <v>17.155999999999999</v>
      </c>
      <c r="B1629" s="265">
        <f t="shared" si="753"/>
        <v>15.657</v>
      </c>
      <c r="C1629" s="265">
        <f t="shared" si="730"/>
        <v>18.838000000000001</v>
      </c>
      <c r="D1629" s="265">
        <f t="shared" si="754"/>
        <v>1627</v>
      </c>
      <c r="E1629" s="373">
        <f t="shared" si="755"/>
        <v>53.453798767967143</v>
      </c>
      <c r="F1629" s="373">
        <f t="shared" si="756"/>
        <v>4.4544832306639286</v>
      </c>
      <c r="G1629" s="373">
        <f t="shared" si="757"/>
        <v>62.453798767967143</v>
      </c>
      <c r="H1629" s="374">
        <f t="shared" si="758"/>
        <v>0.99957213520621735</v>
      </c>
      <c r="I1629" s="374">
        <f t="shared" si="731"/>
        <v>0.99057639511218465</v>
      </c>
      <c r="J1629" s="374">
        <f t="shared" si="732"/>
        <v>0.99081442183035762</v>
      </c>
      <c r="K1629" s="265" cm="1">
        <f t="array" ref="K1629">$G1629^gamma_drug4/($G1629^gamma_drug4+(AGE_50_drug4+9)^gamma_drug4)</f>
        <v>1</v>
      </c>
      <c r="L1629" s="264">
        <f t="shared" si="733"/>
        <v>1627</v>
      </c>
      <c r="M1629" s="264">
        <f t="shared" si="734"/>
        <v>-0.23704999999999998</v>
      </c>
      <c r="N1629" s="264">
        <f t="shared" si="735"/>
        <v>17.155650000000001</v>
      </c>
      <c r="O1629" s="264">
        <f t="shared" si="736"/>
        <v>0.13713</v>
      </c>
      <c r="P1629" s="264">
        <f t="shared" si="737"/>
        <v>11.463000000000001</v>
      </c>
      <c r="Q1629" s="264">
        <f t="shared" si="738"/>
        <v>12.619</v>
      </c>
      <c r="R1629" s="264">
        <f t="shared" si="739"/>
        <v>13.360499999999998</v>
      </c>
      <c r="S1629" s="264">
        <f t="shared" si="740"/>
        <v>13.775</v>
      </c>
      <c r="T1629" s="264">
        <f t="shared" si="741"/>
        <v>14.445</v>
      </c>
      <c r="U1629" s="264">
        <f t="shared" si="742"/>
        <v>14.919499999999999</v>
      </c>
      <c r="V1629" s="264">
        <f t="shared" si="743"/>
        <v>15.657</v>
      </c>
      <c r="W1629" s="264">
        <f t="shared" si="744"/>
        <v>17.155999999999999</v>
      </c>
      <c r="X1629" s="264">
        <f t="shared" si="745"/>
        <v>18.838000000000001</v>
      </c>
      <c r="Y1629" s="264">
        <f t="shared" si="746"/>
        <v>19.826499999999999</v>
      </c>
      <c r="Z1629" s="264">
        <f t="shared" si="747"/>
        <v>20.532499999999999</v>
      </c>
      <c r="AA1629" s="264">
        <f t="shared" si="748"/>
        <v>21.638500000000001</v>
      </c>
      <c r="AB1629" s="264">
        <f t="shared" si="749"/>
        <v>22.397500000000001</v>
      </c>
      <c r="AC1629" s="264">
        <f t="shared" si="750"/>
        <v>23.924499999999998</v>
      </c>
      <c r="AD1629" s="264">
        <f t="shared" si="751"/>
        <v>26.862499999999997</v>
      </c>
      <c r="AF1629" s="266">
        <v>1627</v>
      </c>
      <c r="AG1629" s="266">
        <v>-0.1308</v>
      </c>
      <c r="AH1629" s="266">
        <v>17.2546</v>
      </c>
      <c r="AI1629" s="266">
        <v>0.13098000000000001</v>
      </c>
      <c r="AJ1629" s="266">
        <v>11.631</v>
      </c>
      <c r="AK1629" s="266">
        <v>12.798</v>
      </c>
      <c r="AL1629" s="266">
        <v>13.54</v>
      </c>
      <c r="AM1629" s="266">
        <v>13.952</v>
      </c>
      <c r="AN1629" s="266">
        <v>14.615</v>
      </c>
      <c r="AO1629" s="266">
        <v>15.082000000000001</v>
      </c>
      <c r="AP1629" s="266">
        <v>15.804</v>
      </c>
      <c r="AQ1629" s="266">
        <v>17.254999999999999</v>
      </c>
      <c r="AR1629" s="266">
        <v>18.858000000000001</v>
      </c>
      <c r="AS1629" s="266">
        <v>19.788</v>
      </c>
      <c r="AT1629" s="266">
        <v>20.446000000000002</v>
      </c>
      <c r="AU1629" s="266">
        <v>21.469000000000001</v>
      </c>
      <c r="AV1629" s="266">
        <v>22.164000000000001</v>
      </c>
      <c r="AW1629" s="266">
        <v>23.547999999999998</v>
      </c>
      <c r="AX1629" s="266">
        <v>26.152999999999999</v>
      </c>
      <c r="BA1629" s="372">
        <v>1627</v>
      </c>
      <c r="BB1629" s="372">
        <v>-0.34329999999999999</v>
      </c>
      <c r="BC1629" s="372">
        <v>17.056699999999999</v>
      </c>
      <c r="BD1629" s="372">
        <v>0.14327999999999999</v>
      </c>
      <c r="BE1629" s="372">
        <v>11.295</v>
      </c>
      <c r="BF1629" s="372">
        <v>12.44</v>
      </c>
      <c r="BG1629" s="372">
        <v>13.180999999999999</v>
      </c>
      <c r="BH1629" s="372">
        <v>13.598000000000001</v>
      </c>
      <c r="BI1629" s="372">
        <v>14.275</v>
      </c>
      <c r="BJ1629" s="372">
        <v>14.757</v>
      </c>
      <c r="BK1629" s="372">
        <v>15.51</v>
      </c>
      <c r="BL1629" s="372">
        <v>17.056999999999999</v>
      </c>
      <c r="BM1629" s="372">
        <v>18.818000000000001</v>
      </c>
      <c r="BN1629" s="372">
        <v>19.864999999999998</v>
      </c>
      <c r="BO1629" s="372">
        <v>20.619</v>
      </c>
      <c r="BP1629" s="372">
        <v>21.808</v>
      </c>
      <c r="BQ1629" s="372">
        <v>22.631</v>
      </c>
      <c r="BR1629" s="372">
        <v>24.300999999999998</v>
      </c>
      <c r="BS1629" s="372">
        <v>27.571999999999999</v>
      </c>
    </row>
    <row r="1630" spans="1:71" x14ac:dyDescent="0.2">
      <c r="A1630" s="265">
        <f t="shared" si="752"/>
        <v>17.1615</v>
      </c>
      <c r="B1630" s="265">
        <f t="shared" si="753"/>
        <v>15.6615</v>
      </c>
      <c r="C1630" s="265">
        <f t="shared" si="730"/>
        <v>18.8445</v>
      </c>
      <c r="D1630" s="265">
        <f t="shared" si="754"/>
        <v>1628</v>
      </c>
      <c r="E1630" s="373">
        <f t="shared" si="755"/>
        <v>53.486652977412732</v>
      </c>
      <c r="F1630" s="373">
        <f t="shared" si="756"/>
        <v>4.4572210814510607</v>
      </c>
      <c r="G1630" s="373">
        <f t="shared" si="757"/>
        <v>62.486652977412732</v>
      </c>
      <c r="H1630" s="374">
        <f t="shared" si="758"/>
        <v>0.99957311251465453</v>
      </c>
      <c r="I1630" s="374">
        <f t="shared" si="731"/>
        <v>0.99059120976893666</v>
      </c>
      <c r="J1630" s="374">
        <f t="shared" si="732"/>
        <v>0.99082685834486173</v>
      </c>
      <c r="K1630" s="265" cm="1">
        <f t="array" ref="K1630">$G1630^gamma_drug4/($G1630^gamma_drug4+(AGE_50_drug4+9)^gamma_drug4)</f>
        <v>1</v>
      </c>
      <c r="L1630" s="264">
        <f t="shared" si="733"/>
        <v>1628</v>
      </c>
      <c r="M1630" s="264">
        <f t="shared" si="734"/>
        <v>-0.23709999999999998</v>
      </c>
      <c r="N1630" s="264">
        <f t="shared" si="735"/>
        <v>17.161300000000001</v>
      </c>
      <c r="O1630" s="264">
        <f t="shared" si="736"/>
        <v>0.137155</v>
      </c>
      <c r="P1630" s="264">
        <f t="shared" si="737"/>
        <v>11.466000000000001</v>
      </c>
      <c r="Q1630" s="264">
        <f t="shared" si="738"/>
        <v>12.6225</v>
      </c>
      <c r="R1630" s="264">
        <f t="shared" si="739"/>
        <v>13.364000000000001</v>
      </c>
      <c r="S1630" s="264">
        <f t="shared" si="740"/>
        <v>13.779</v>
      </c>
      <c r="T1630" s="264">
        <f t="shared" si="741"/>
        <v>14.449</v>
      </c>
      <c r="U1630" s="264">
        <f t="shared" si="742"/>
        <v>14.923999999999999</v>
      </c>
      <c r="V1630" s="264">
        <f t="shared" si="743"/>
        <v>15.6615</v>
      </c>
      <c r="W1630" s="264">
        <f t="shared" si="744"/>
        <v>17.1615</v>
      </c>
      <c r="X1630" s="264">
        <f t="shared" si="745"/>
        <v>18.8445</v>
      </c>
      <c r="Y1630" s="264">
        <f t="shared" si="746"/>
        <v>19.833500000000001</v>
      </c>
      <c r="Z1630" s="264">
        <f t="shared" si="747"/>
        <v>20.54</v>
      </c>
      <c r="AA1630" s="264">
        <f t="shared" si="748"/>
        <v>21.646999999999998</v>
      </c>
      <c r="AB1630" s="264">
        <f t="shared" si="749"/>
        <v>22.405999999999999</v>
      </c>
      <c r="AC1630" s="264">
        <f t="shared" si="750"/>
        <v>23.934000000000001</v>
      </c>
      <c r="AD1630" s="264">
        <f t="shared" si="751"/>
        <v>26.874000000000002</v>
      </c>
      <c r="AF1630" s="266">
        <v>1628</v>
      </c>
      <c r="AG1630" s="266">
        <v>-0.13089999999999999</v>
      </c>
      <c r="AH1630" s="266">
        <v>17.260000000000002</v>
      </c>
      <c r="AI1630" s="266">
        <v>0.13100000000000001</v>
      </c>
      <c r="AJ1630" s="266">
        <v>11.634</v>
      </c>
      <c r="AK1630" s="266">
        <v>12.801</v>
      </c>
      <c r="AL1630" s="266">
        <v>13.542999999999999</v>
      </c>
      <c r="AM1630" s="266">
        <v>13.956</v>
      </c>
      <c r="AN1630" s="266">
        <v>14.619</v>
      </c>
      <c r="AO1630" s="266">
        <v>15.087</v>
      </c>
      <c r="AP1630" s="266">
        <v>15.808</v>
      </c>
      <c r="AQ1630" s="266">
        <v>17.260000000000002</v>
      </c>
      <c r="AR1630" s="266">
        <v>18.864000000000001</v>
      </c>
      <c r="AS1630" s="266">
        <v>19.794</v>
      </c>
      <c r="AT1630" s="266">
        <v>20.452999999999999</v>
      </c>
      <c r="AU1630" s="266">
        <v>21.477</v>
      </c>
      <c r="AV1630" s="266">
        <v>22.172000000000001</v>
      </c>
      <c r="AW1630" s="266">
        <v>23.556000000000001</v>
      </c>
      <c r="AX1630" s="266">
        <v>26.163</v>
      </c>
      <c r="BA1630" s="372">
        <v>1628</v>
      </c>
      <c r="BB1630" s="372">
        <v>-0.34329999999999999</v>
      </c>
      <c r="BC1630" s="372">
        <v>17.0626</v>
      </c>
      <c r="BD1630" s="372">
        <v>0.14330999999999999</v>
      </c>
      <c r="BE1630" s="372">
        <v>11.298</v>
      </c>
      <c r="BF1630" s="372">
        <v>12.444000000000001</v>
      </c>
      <c r="BG1630" s="372">
        <v>13.185</v>
      </c>
      <c r="BH1630" s="372">
        <v>13.602</v>
      </c>
      <c r="BI1630" s="372">
        <v>14.279</v>
      </c>
      <c r="BJ1630" s="372">
        <v>14.760999999999999</v>
      </c>
      <c r="BK1630" s="372">
        <v>15.515000000000001</v>
      </c>
      <c r="BL1630" s="372">
        <v>17.062999999999999</v>
      </c>
      <c r="BM1630" s="372">
        <v>18.824999999999999</v>
      </c>
      <c r="BN1630" s="372">
        <v>19.873000000000001</v>
      </c>
      <c r="BO1630" s="372">
        <v>20.626999999999999</v>
      </c>
      <c r="BP1630" s="372">
        <v>21.817</v>
      </c>
      <c r="BQ1630" s="372">
        <v>22.64</v>
      </c>
      <c r="BR1630" s="372">
        <v>24.312000000000001</v>
      </c>
      <c r="BS1630" s="372">
        <v>27.585000000000001</v>
      </c>
    </row>
    <row r="1631" spans="1:71" x14ac:dyDescent="0.2">
      <c r="A1631" s="265">
        <f t="shared" si="752"/>
        <v>17.167499999999997</v>
      </c>
      <c r="B1631" s="265">
        <f t="shared" si="753"/>
        <v>15.666499999999999</v>
      </c>
      <c r="C1631" s="265">
        <f t="shared" si="730"/>
        <v>18.850999999999999</v>
      </c>
      <c r="D1631" s="265">
        <f t="shared" si="754"/>
        <v>1629</v>
      </c>
      <c r="E1631" s="373">
        <f t="shared" si="755"/>
        <v>53.519507186858313</v>
      </c>
      <c r="F1631" s="373">
        <f t="shared" si="756"/>
        <v>4.4599589322381927</v>
      </c>
      <c r="G1631" s="373">
        <f t="shared" si="757"/>
        <v>62.519507186858313</v>
      </c>
      <c r="H1631" s="374">
        <f t="shared" si="758"/>
        <v>0.99957408707976558</v>
      </c>
      <c r="I1631" s="374">
        <f t="shared" si="731"/>
        <v>0.99060599358771695</v>
      </c>
      <c r="J1631" s="374">
        <f t="shared" si="732"/>
        <v>0.99083927165302965</v>
      </c>
      <c r="K1631" s="265" cm="1">
        <f t="array" ref="K1631">$G1631^gamma_drug4/($G1631^gamma_drug4+(AGE_50_drug4+9)^gamma_drug4)</f>
        <v>1</v>
      </c>
      <c r="L1631" s="264">
        <f t="shared" si="733"/>
        <v>1629</v>
      </c>
      <c r="M1631" s="264">
        <f t="shared" si="734"/>
        <v>-0.23719999999999999</v>
      </c>
      <c r="N1631" s="264">
        <f t="shared" si="735"/>
        <v>17.167000000000002</v>
      </c>
      <c r="O1631" s="264">
        <f t="shared" si="736"/>
        <v>0.13718</v>
      </c>
      <c r="P1631" s="264">
        <f t="shared" si="737"/>
        <v>11.469000000000001</v>
      </c>
      <c r="Q1631" s="264">
        <f t="shared" si="738"/>
        <v>12.6265</v>
      </c>
      <c r="R1631" s="264">
        <f t="shared" si="739"/>
        <v>13.368</v>
      </c>
      <c r="S1631" s="264">
        <f t="shared" si="740"/>
        <v>13.783000000000001</v>
      </c>
      <c r="T1631" s="264">
        <f t="shared" si="741"/>
        <v>14.452999999999999</v>
      </c>
      <c r="U1631" s="264">
        <f t="shared" si="742"/>
        <v>14.9285</v>
      </c>
      <c r="V1631" s="264">
        <f t="shared" si="743"/>
        <v>15.666499999999999</v>
      </c>
      <c r="W1631" s="264">
        <f t="shared" si="744"/>
        <v>17.167499999999997</v>
      </c>
      <c r="X1631" s="264">
        <f t="shared" si="745"/>
        <v>18.850999999999999</v>
      </c>
      <c r="Y1631" s="264">
        <f t="shared" si="746"/>
        <v>19.840499999999999</v>
      </c>
      <c r="Z1631" s="264">
        <f t="shared" si="747"/>
        <v>20.547499999999999</v>
      </c>
      <c r="AA1631" s="264">
        <f t="shared" si="748"/>
        <v>21.655000000000001</v>
      </c>
      <c r="AB1631" s="264">
        <f t="shared" si="749"/>
        <v>22.4145</v>
      </c>
      <c r="AC1631" s="264">
        <f t="shared" si="750"/>
        <v>23.9435</v>
      </c>
      <c r="AD1631" s="264">
        <f t="shared" si="751"/>
        <v>26.8855</v>
      </c>
      <c r="AF1631" s="266">
        <v>1629</v>
      </c>
      <c r="AG1631" s="266">
        <v>-0.13100000000000001</v>
      </c>
      <c r="AH1631" s="266">
        <v>17.265499999999999</v>
      </c>
      <c r="AI1631" s="266">
        <v>0.13102</v>
      </c>
      <c r="AJ1631" s="266">
        <v>11.637</v>
      </c>
      <c r="AK1631" s="266">
        <v>12.805</v>
      </c>
      <c r="AL1631" s="266">
        <v>13.547000000000001</v>
      </c>
      <c r="AM1631" s="266">
        <v>13.96</v>
      </c>
      <c r="AN1631" s="266">
        <v>14.622999999999999</v>
      </c>
      <c r="AO1631" s="266">
        <v>15.090999999999999</v>
      </c>
      <c r="AP1631" s="266">
        <v>15.813000000000001</v>
      </c>
      <c r="AQ1631" s="266">
        <v>17.265999999999998</v>
      </c>
      <c r="AR1631" s="266">
        <v>18.87</v>
      </c>
      <c r="AS1631" s="266">
        <v>19.800999999999998</v>
      </c>
      <c r="AT1631" s="266">
        <v>20.46</v>
      </c>
      <c r="AU1631" s="266">
        <v>21.484000000000002</v>
      </c>
      <c r="AV1631" s="266">
        <v>22.18</v>
      </c>
      <c r="AW1631" s="266">
        <v>23.565000000000001</v>
      </c>
      <c r="AX1631" s="266">
        <v>26.172999999999998</v>
      </c>
      <c r="BA1631" s="372">
        <v>1629</v>
      </c>
      <c r="BB1631" s="372">
        <v>-0.34339999999999998</v>
      </c>
      <c r="BC1631" s="372">
        <v>17.0685</v>
      </c>
      <c r="BD1631" s="372">
        <v>0.14334</v>
      </c>
      <c r="BE1631" s="372">
        <v>11.301</v>
      </c>
      <c r="BF1631" s="372">
        <v>12.448</v>
      </c>
      <c r="BG1631" s="372">
        <v>13.189</v>
      </c>
      <c r="BH1631" s="372">
        <v>13.606</v>
      </c>
      <c r="BI1631" s="372">
        <v>14.282999999999999</v>
      </c>
      <c r="BJ1631" s="372">
        <v>14.766</v>
      </c>
      <c r="BK1631" s="372">
        <v>15.52</v>
      </c>
      <c r="BL1631" s="372">
        <v>17.068999999999999</v>
      </c>
      <c r="BM1631" s="372">
        <v>18.832000000000001</v>
      </c>
      <c r="BN1631" s="372">
        <v>19.88</v>
      </c>
      <c r="BO1631" s="372">
        <v>20.635000000000002</v>
      </c>
      <c r="BP1631" s="372">
        <v>21.826000000000001</v>
      </c>
      <c r="BQ1631" s="372">
        <v>22.649000000000001</v>
      </c>
      <c r="BR1631" s="372">
        <v>24.321999999999999</v>
      </c>
      <c r="BS1631" s="372">
        <v>27.597999999999999</v>
      </c>
    </row>
    <row r="1632" spans="1:71" x14ac:dyDescent="0.2">
      <c r="A1632" s="265">
        <f t="shared" si="752"/>
        <v>17.172499999999999</v>
      </c>
      <c r="B1632" s="265">
        <f t="shared" si="753"/>
        <v>15.6715</v>
      </c>
      <c r="C1632" s="265">
        <f t="shared" si="730"/>
        <v>18.857999999999997</v>
      </c>
      <c r="D1632" s="265">
        <f t="shared" si="754"/>
        <v>1630</v>
      </c>
      <c r="E1632" s="373">
        <f t="shared" si="755"/>
        <v>53.552361396303901</v>
      </c>
      <c r="F1632" s="373">
        <f t="shared" si="756"/>
        <v>4.4626967830253248</v>
      </c>
      <c r="G1632" s="373">
        <f t="shared" si="757"/>
        <v>62.552361396303901</v>
      </c>
      <c r="H1632" s="374">
        <f t="shared" si="758"/>
        <v>0.99957505891068243</v>
      </c>
      <c r="I1632" s="374">
        <f t="shared" si="731"/>
        <v>0.99062074664818001</v>
      </c>
      <c r="J1632" s="374">
        <f t="shared" si="732"/>
        <v>0.99085166180990492</v>
      </c>
      <c r="K1632" s="265" cm="1">
        <f t="array" ref="K1632">$G1632^gamma_drug4/($G1632^gamma_drug4+(AGE_50_drug4+9)^gamma_drug4)</f>
        <v>1</v>
      </c>
      <c r="L1632" s="264">
        <f t="shared" si="733"/>
        <v>1630</v>
      </c>
      <c r="M1632" s="264">
        <f t="shared" si="734"/>
        <v>-0.23724999999999999</v>
      </c>
      <c r="N1632" s="264">
        <f t="shared" si="735"/>
        <v>17.172650000000001</v>
      </c>
      <c r="O1632" s="264">
        <f t="shared" si="736"/>
        <v>0.13719999999999999</v>
      </c>
      <c r="P1632" s="264">
        <f t="shared" si="737"/>
        <v>11.472000000000001</v>
      </c>
      <c r="Q1632" s="264">
        <f t="shared" si="738"/>
        <v>12.629999999999999</v>
      </c>
      <c r="R1632" s="264">
        <f t="shared" si="739"/>
        <v>13.372</v>
      </c>
      <c r="S1632" s="264">
        <f t="shared" si="740"/>
        <v>13.786999999999999</v>
      </c>
      <c r="T1632" s="264">
        <f t="shared" si="741"/>
        <v>14.458</v>
      </c>
      <c r="U1632" s="264">
        <f t="shared" si="742"/>
        <v>14.9335</v>
      </c>
      <c r="V1632" s="264">
        <f t="shared" si="743"/>
        <v>15.6715</v>
      </c>
      <c r="W1632" s="264">
        <f t="shared" si="744"/>
        <v>17.172499999999999</v>
      </c>
      <c r="X1632" s="264">
        <f t="shared" si="745"/>
        <v>18.857999999999997</v>
      </c>
      <c r="Y1632" s="264">
        <f t="shared" si="746"/>
        <v>19.8475</v>
      </c>
      <c r="Z1632" s="264">
        <f t="shared" si="747"/>
        <v>20.555</v>
      </c>
      <c r="AA1632" s="264">
        <f t="shared" si="748"/>
        <v>21.663</v>
      </c>
      <c r="AB1632" s="264">
        <f t="shared" si="749"/>
        <v>22.423000000000002</v>
      </c>
      <c r="AC1632" s="264">
        <f t="shared" si="750"/>
        <v>23.953000000000003</v>
      </c>
      <c r="AD1632" s="264">
        <f t="shared" si="751"/>
        <v>26.896000000000001</v>
      </c>
      <c r="AF1632" s="266">
        <v>1630</v>
      </c>
      <c r="AG1632" s="266">
        <v>-0.13109999999999999</v>
      </c>
      <c r="AH1632" s="266">
        <v>17.270900000000001</v>
      </c>
      <c r="AI1632" s="266">
        <v>0.13103999999999999</v>
      </c>
      <c r="AJ1632" s="266">
        <v>11.64</v>
      </c>
      <c r="AK1632" s="266">
        <v>12.808999999999999</v>
      </c>
      <c r="AL1632" s="266">
        <v>13.551</v>
      </c>
      <c r="AM1632" s="266">
        <v>13.964</v>
      </c>
      <c r="AN1632" s="266">
        <v>14.628</v>
      </c>
      <c r="AO1632" s="266">
        <v>15.096</v>
      </c>
      <c r="AP1632" s="266">
        <v>15.818</v>
      </c>
      <c r="AQ1632" s="266">
        <v>17.271000000000001</v>
      </c>
      <c r="AR1632" s="266">
        <v>18.876999999999999</v>
      </c>
      <c r="AS1632" s="266">
        <v>19.808</v>
      </c>
      <c r="AT1632" s="266">
        <v>20.466999999999999</v>
      </c>
      <c r="AU1632" s="266">
        <v>21.492000000000001</v>
      </c>
      <c r="AV1632" s="266">
        <v>22.187999999999999</v>
      </c>
      <c r="AW1632" s="266">
        <v>23.574000000000002</v>
      </c>
      <c r="AX1632" s="266">
        <v>26.183</v>
      </c>
      <c r="BA1632" s="372">
        <v>1630</v>
      </c>
      <c r="BB1632" s="372">
        <v>-0.34339999999999998</v>
      </c>
      <c r="BC1632" s="372">
        <v>17.074400000000001</v>
      </c>
      <c r="BD1632" s="372">
        <v>0.14335999999999999</v>
      </c>
      <c r="BE1632" s="372">
        <v>11.304</v>
      </c>
      <c r="BF1632" s="372">
        <v>12.451000000000001</v>
      </c>
      <c r="BG1632" s="372">
        <v>13.193</v>
      </c>
      <c r="BH1632" s="372">
        <v>13.61</v>
      </c>
      <c r="BI1632" s="372">
        <v>14.288</v>
      </c>
      <c r="BJ1632" s="372">
        <v>14.771000000000001</v>
      </c>
      <c r="BK1632" s="372">
        <v>15.525</v>
      </c>
      <c r="BL1632" s="372">
        <v>17.074000000000002</v>
      </c>
      <c r="BM1632" s="372">
        <v>18.838999999999999</v>
      </c>
      <c r="BN1632" s="372">
        <v>19.887</v>
      </c>
      <c r="BO1632" s="372">
        <v>20.643000000000001</v>
      </c>
      <c r="BP1632" s="372">
        <v>21.834</v>
      </c>
      <c r="BQ1632" s="372">
        <v>22.658000000000001</v>
      </c>
      <c r="BR1632" s="372">
        <v>24.332000000000001</v>
      </c>
      <c r="BS1632" s="372">
        <v>27.609000000000002</v>
      </c>
    </row>
    <row r="1633" spans="1:71" x14ac:dyDescent="0.2">
      <c r="A1633" s="265">
        <f t="shared" si="752"/>
        <v>17.177999999999997</v>
      </c>
      <c r="B1633" s="265">
        <f t="shared" si="753"/>
        <v>15.676500000000001</v>
      </c>
      <c r="C1633" s="265">
        <f t="shared" si="730"/>
        <v>18.8645</v>
      </c>
      <c r="D1633" s="265">
        <f t="shared" si="754"/>
        <v>1631</v>
      </c>
      <c r="E1633" s="373">
        <f t="shared" si="755"/>
        <v>53.585215605749489</v>
      </c>
      <c r="F1633" s="373">
        <f t="shared" si="756"/>
        <v>4.4654346338124569</v>
      </c>
      <c r="G1633" s="373">
        <f t="shared" si="757"/>
        <v>62.585215605749489</v>
      </c>
      <c r="H1633" s="374">
        <f t="shared" si="758"/>
        <v>0.99957602801650181</v>
      </c>
      <c r="I1633" s="374">
        <f t="shared" si="731"/>
        <v>0.99063546902973543</v>
      </c>
      <c r="J1633" s="374">
        <f t="shared" si="732"/>
        <v>0.9908640288703725</v>
      </c>
      <c r="K1633" s="265" cm="1">
        <f t="array" ref="K1633">$G1633^gamma_drug4/($G1633^gamma_drug4+(AGE_50_drug4+9)^gamma_drug4)</f>
        <v>1</v>
      </c>
      <c r="L1633" s="264">
        <f t="shared" si="733"/>
        <v>1631</v>
      </c>
      <c r="M1633" s="264">
        <f t="shared" si="734"/>
        <v>-0.23730000000000001</v>
      </c>
      <c r="N1633" s="264">
        <f t="shared" si="735"/>
        <v>17.1784</v>
      </c>
      <c r="O1633" s="264">
        <f t="shared" si="736"/>
        <v>0.13722499999999999</v>
      </c>
      <c r="P1633" s="264">
        <f t="shared" si="737"/>
        <v>11.475000000000001</v>
      </c>
      <c r="Q1633" s="264">
        <f t="shared" si="738"/>
        <v>12.6335</v>
      </c>
      <c r="R1633" s="264">
        <f t="shared" si="739"/>
        <v>13.375999999999999</v>
      </c>
      <c r="S1633" s="264">
        <f t="shared" si="740"/>
        <v>13.791499999999999</v>
      </c>
      <c r="T1633" s="264">
        <f t="shared" si="741"/>
        <v>14.462499999999999</v>
      </c>
      <c r="U1633" s="264">
        <f t="shared" si="742"/>
        <v>14.937999999999999</v>
      </c>
      <c r="V1633" s="264">
        <f t="shared" si="743"/>
        <v>15.676500000000001</v>
      </c>
      <c r="W1633" s="264">
        <f t="shared" si="744"/>
        <v>17.177999999999997</v>
      </c>
      <c r="X1633" s="264">
        <f t="shared" si="745"/>
        <v>18.8645</v>
      </c>
      <c r="Y1633" s="264">
        <f t="shared" si="746"/>
        <v>19.854500000000002</v>
      </c>
      <c r="Z1633" s="264">
        <f t="shared" si="747"/>
        <v>20.5625</v>
      </c>
      <c r="AA1633" s="264">
        <f t="shared" si="748"/>
        <v>21.670999999999999</v>
      </c>
      <c r="AB1633" s="264">
        <f t="shared" si="749"/>
        <v>22.432000000000002</v>
      </c>
      <c r="AC1633" s="264">
        <f t="shared" si="750"/>
        <v>23.962</v>
      </c>
      <c r="AD1633" s="264">
        <f t="shared" si="751"/>
        <v>26.907499999999999</v>
      </c>
      <c r="AF1633" s="266">
        <v>1631</v>
      </c>
      <c r="AG1633" s="266">
        <v>-0.13120000000000001</v>
      </c>
      <c r="AH1633" s="266">
        <v>17.276399999999999</v>
      </c>
      <c r="AI1633" s="266">
        <v>0.13106000000000001</v>
      </c>
      <c r="AJ1633" s="266">
        <v>11.643000000000001</v>
      </c>
      <c r="AK1633" s="266">
        <v>12.811999999999999</v>
      </c>
      <c r="AL1633" s="266">
        <v>13.555</v>
      </c>
      <c r="AM1633" s="266">
        <v>13.968</v>
      </c>
      <c r="AN1633" s="266">
        <v>14.632</v>
      </c>
      <c r="AO1633" s="266">
        <v>15.1</v>
      </c>
      <c r="AP1633" s="266">
        <v>15.823</v>
      </c>
      <c r="AQ1633" s="266">
        <v>17.276</v>
      </c>
      <c r="AR1633" s="266">
        <v>18.882999999999999</v>
      </c>
      <c r="AS1633" s="266">
        <v>19.814</v>
      </c>
      <c r="AT1633" s="266">
        <v>20.474</v>
      </c>
      <c r="AU1633" s="266">
        <v>21.498999999999999</v>
      </c>
      <c r="AV1633" s="266">
        <v>22.196000000000002</v>
      </c>
      <c r="AW1633" s="266">
        <v>23.582000000000001</v>
      </c>
      <c r="AX1633" s="266">
        <v>26.193000000000001</v>
      </c>
      <c r="BA1633" s="372">
        <v>1631</v>
      </c>
      <c r="BB1633" s="372">
        <v>-0.34339999999999998</v>
      </c>
      <c r="BC1633" s="372">
        <v>17.080400000000001</v>
      </c>
      <c r="BD1633" s="372">
        <v>0.14338999999999999</v>
      </c>
      <c r="BE1633" s="372">
        <v>11.307</v>
      </c>
      <c r="BF1633" s="372">
        <v>12.455</v>
      </c>
      <c r="BG1633" s="372">
        <v>13.196999999999999</v>
      </c>
      <c r="BH1633" s="372">
        <v>13.615</v>
      </c>
      <c r="BI1633" s="372">
        <v>14.292999999999999</v>
      </c>
      <c r="BJ1633" s="372">
        <v>14.776</v>
      </c>
      <c r="BK1633" s="372">
        <v>15.53</v>
      </c>
      <c r="BL1633" s="372">
        <v>17.079999999999998</v>
      </c>
      <c r="BM1633" s="372">
        <v>18.846</v>
      </c>
      <c r="BN1633" s="372">
        <v>19.895</v>
      </c>
      <c r="BO1633" s="372">
        <v>20.651</v>
      </c>
      <c r="BP1633" s="372">
        <v>21.843</v>
      </c>
      <c r="BQ1633" s="372">
        <v>22.667999999999999</v>
      </c>
      <c r="BR1633" s="372">
        <v>24.341999999999999</v>
      </c>
      <c r="BS1633" s="372">
        <v>27.622</v>
      </c>
    </row>
    <row r="1634" spans="1:71" x14ac:dyDescent="0.2">
      <c r="A1634" s="265">
        <f t="shared" si="752"/>
        <v>17.183999999999997</v>
      </c>
      <c r="B1634" s="265">
        <f t="shared" si="753"/>
        <v>15.6815</v>
      </c>
      <c r="C1634" s="265">
        <f t="shared" si="730"/>
        <v>18.871000000000002</v>
      </c>
      <c r="D1634" s="265">
        <f t="shared" si="754"/>
        <v>1632</v>
      </c>
      <c r="E1634" s="373">
        <f t="shared" si="755"/>
        <v>53.618069815195071</v>
      </c>
      <c r="F1634" s="373">
        <f t="shared" si="756"/>
        <v>4.4681724845995889</v>
      </c>
      <c r="G1634" s="373">
        <f t="shared" si="757"/>
        <v>62.618069815195071</v>
      </c>
      <c r="H1634" s="374">
        <f t="shared" si="758"/>
        <v>0.99957699440628522</v>
      </c>
      <c r="I1634" s="374">
        <f t="shared" si="731"/>
        <v>0.99065016081154877</v>
      </c>
      <c r="J1634" s="374">
        <f t="shared" si="732"/>
        <v>0.99087637288916031</v>
      </c>
      <c r="K1634" s="265" cm="1">
        <f t="array" ref="K1634">$G1634^gamma_drug4/($G1634^gamma_drug4+(AGE_50_drug4+9)^gamma_drug4)</f>
        <v>1</v>
      </c>
      <c r="L1634" s="264">
        <f t="shared" si="733"/>
        <v>1632</v>
      </c>
      <c r="M1634" s="264">
        <f t="shared" si="734"/>
        <v>-0.23744999999999999</v>
      </c>
      <c r="N1634" s="264">
        <f t="shared" si="735"/>
        <v>17.184049999999999</v>
      </c>
      <c r="O1634" s="264">
        <f t="shared" si="736"/>
        <v>0.13724500000000001</v>
      </c>
      <c r="P1634" s="264">
        <f t="shared" si="737"/>
        <v>11.4785</v>
      </c>
      <c r="Q1634" s="264">
        <f t="shared" si="738"/>
        <v>12.637499999999999</v>
      </c>
      <c r="R1634" s="264">
        <f t="shared" si="739"/>
        <v>13.379999999999999</v>
      </c>
      <c r="S1634" s="264">
        <f t="shared" si="740"/>
        <v>13.795500000000001</v>
      </c>
      <c r="T1634" s="264">
        <f t="shared" si="741"/>
        <v>14.4665</v>
      </c>
      <c r="U1634" s="264">
        <f t="shared" si="742"/>
        <v>14.943000000000001</v>
      </c>
      <c r="V1634" s="264">
        <f t="shared" si="743"/>
        <v>15.6815</v>
      </c>
      <c r="W1634" s="264">
        <f t="shared" si="744"/>
        <v>17.183999999999997</v>
      </c>
      <c r="X1634" s="264">
        <f t="shared" si="745"/>
        <v>18.871000000000002</v>
      </c>
      <c r="Y1634" s="264">
        <f t="shared" si="746"/>
        <v>19.861499999999999</v>
      </c>
      <c r="Z1634" s="264">
        <f t="shared" si="747"/>
        <v>20.569500000000001</v>
      </c>
      <c r="AA1634" s="264">
        <f t="shared" si="748"/>
        <v>21.679500000000001</v>
      </c>
      <c r="AB1634" s="264">
        <f t="shared" si="749"/>
        <v>22.439999999999998</v>
      </c>
      <c r="AC1634" s="264">
        <f t="shared" si="750"/>
        <v>23.971499999999999</v>
      </c>
      <c r="AD1634" s="264">
        <f t="shared" si="751"/>
        <v>26.919</v>
      </c>
      <c r="AF1634" s="266">
        <v>1632</v>
      </c>
      <c r="AG1634" s="266">
        <v>-0.13139999999999999</v>
      </c>
      <c r="AH1634" s="266">
        <v>17.2818</v>
      </c>
      <c r="AI1634" s="266">
        <v>0.13108</v>
      </c>
      <c r="AJ1634" s="266">
        <v>11.646000000000001</v>
      </c>
      <c r="AK1634" s="266">
        <v>12.816000000000001</v>
      </c>
      <c r="AL1634" s="266">
        <v>13.558999999999999</v>
      </c>
      <c r="AM1634" s="266">
        <v>13.972</v>
      </c>
      <c r="AN1634" s="266">
        <v>14.635999999999999</v>
      </c>
      <c r="AO1634" s="266">
        <v>15.105</v>
      </c>
      <c r="AP1634" s="266">
        <v>15.827999999999999</v>
      </c>
      <c r="AQ1634" s="266">
        <v>17.282</v>
      </c>
      <c r="AR1634" s="266">
        <v>18.888999999999999</v>
      </c>
      <c r="AS1634" s="266">
        <v>19.821000000000002</v>
      </c>
      <c r="AT1634" s="266">
        <v>20.481000000000002</v>
      </c>
      <c r="AU1634" s="266">
        <v>21.507000000000001</v>
      </c>
      <c r="AV1634" s="266">
        <v>22.204000000000001</v>
      </c>
      <c r="AW1634" s="266">
        <v>23.591000000000001</v>
      </c>
      <c r="AX1634" s="266">
        <v>26.204000000000001</v>
      </c>
      <c r="BA1634" s="372">
        <v>1632</v>
      </c>
      <c r="BB1634" s="372">
        <v>-0.34350000000000003</v>
      </c>
      <c r="BC1634" s="372">
        <v>17.086300000000001</v>
      </c>
      <c r="BD1634" s="372">
        <v>0.14341000000000001</v>
      </c>
      <c r="BE1634" s="372">
        <v>11.311</v>
      </c>
      <c r="BF1634" s="372">
        <v>12.459</v>
      </c>
      <c r="BG1634" s="372">
        <v>13.201000000000001</v>
      </c>
      <c r="BH1634" s="372">
        <v>13.619</v>
      </c>
      <c r="BI1634" s="372">
        <v>14.297000000000001</v>
      </c>
      <c r="BJ1634" s="372">
        <v>14.781000000000001</v>
      </c>
      <c r="BK1634" s="372">
        <v>15.535</v>
      </c>
      <c r="BL1634" s="372">
        <v>17.085999999999999</v>
      </c>
      <c r="BM1634" s="372">
        <v>18.853000000000002</v>
      </c>
      <c r="BN1634" s="372">
        <v>19.902000000000001</v>
      </c>
      <c r="BO1634" s="372">
        <v>20.658000000000001</v>
      </c>
      <c r="BP1634" s="372">
        <v>21.852</v>
      </c>
      <c r="BQ1634" s="372">
        <v>22.675999999999998</v>
      </c>
      <c r="BR1634" s="372">
        <v>24.352</v>
      </c>
      <c r="BS1634" s="372">
        <v>27.634</v>
      </c>
    </row>
    <row r="1635" spans="1:71" x14ac:dyDescent="0.2">
      <c r="A1635" s="265">
        <f t="shared" si="752"/>
        <v>17.189499999999999</v>
      </c>
      <c r="B1635" s="265">
        <f t="shared" si="753"/>
        <v>15.686</v>
      </c>
      <c r="C1635" s="265">
        <f t="shared" si="730"/>
        <v>18.877000000000002</v>
      </c>
      <c r="D1635" s="265">
        <f t="shared" si="754"/>
        <v>1633</v>
      </c>
      <c r="E1635" s="373">
        <f t="shared" si="755"/>
        <v>53.650924024640659</v>
      </c>
      <c r="F1635" s="373">
        <f t="shared" si="756"/>
        <v>4.470910335386721</v>
      </c>
      <c r="G1635" s="373">
        <f t="shared" si="757"/>
        <v>62.650924024640659</v>
      </c>
      <c r="H1635" s="374">
        <f t="shared" si="758"/>
        <v>0.99957795808905958</v>
      </c>
      <c r="I1635" s="374">
        <f t="shared" si="731"/>
        <v>0.99066482207254236</v>
      </c>
      <c r="J1635" s="374">
        <f t="shared" si="732"/>
        <v>0.990888693920839</v>
      </c>
      <c r="K1635" s="265" cm="1">
        <f t="array" ref="K1635">$G1635^gamma_drug4/($G1635^gamma_drug4+(AGE_50_drug4+9)^gamma_drug4)</f>
        <v>1</v>
      </c>
      <c r="L1635" s="264">
        <f t="shared" si="733"/>
        <v>1633</v>
      </c>
      <c r="M1635" s="264">
        <f t="shared" si="734"/>
        <v>-0.23750000000000002</v>
      </c>
      <c r="N1635" s="264">
        <f t="shared" si="735"/>
        <v>17.189749999999997</v>
      </c>
      <c r="O1635" s="264">
        <f t="shared" si="736"/>
        <v>0.13727</v>
      </c>
      <c r="P1635" s="264">
        <f t="shared" si="737"/>
        <v>11.481999999999999</v>
      </c>
      <c r="Q1635" s="264">
        <f t="shared" si="738"/>
        <v>12.640499999999999</v>
      </c>
      <c r="R1635" s="264">
        <f t="shared" si="739"/>
        <v>13.384</v>
      </c>
      <c r="S1635" s="264">
        <f t="shared" si="740"/>
        <v>13.7995</v>
      </c>
      <c r="T1635" s="264">
        <f t="shared" si="741"/>
        <v>14.471</v>
      </c>
      <c r="U1635" s="264">
        <f t="shared" si="742"/>
        <v>14.946999999999999</v>
      </c>
      <c r="V1635" s="264">
        <f t="shared" si="743"/>
        <v>15.686</v>
      </c>
      <c r="W1635" s="264">
        <f t="shared" si="744"/>
        <v>17.189499999999999</v>
      </c>
      <c r="X1635" s="264">
        <f t="shared" si="745"/>
        <v>18.877000000000002</v>
      </c>
      <c r="Y1635" s="264">
        <f t="shared" si="746"/>
        <v>19.869</v>
      </c>
      <c r="Z1635" s="264">
        <f t="shared" si="747"/>
        <v>20.577500000000001</v>
      </c>
      <c r="AA1635" s="264">
        <f t="shared" si="748"/>
        <v>21.6875</v>
      </c>
      <c r="AB1635" s="264">
        <f t="shared" si="749"/>
        <v>22.448999999999998</v>
      </c>
      <c r="AC1635" s="264">
        <f t="shared" si="750"/>
        <v>23.981000000000002</v>
      </c>
      <c r="AD1635" s="264">
        <f t="shared" si="751"/>
        <v>26.930499999999999</v>
      </c>
      <c r="AF1635" s="266">
        <v>1633</v>
      </c>
      <c r="AG1635" s="266">
        <v>-0.13150000000000001</v>
      </c>
      <c r="AH1635" s="266">
        <v>17.287299999999998</v>
      </c>
      <c r="AI1635" s="266">
        <v>0.13109999999999999</v>
      </c>
      <c r="AJ1635" s="266">
        <v>11.65</v>
      </c>
      <c r="AK1635" s="266">
        <v>12.819000000000001</v>
      </c>
      <c r="AL1635" s="266">
        <v>13.563000000000001</v>
      </c>
      <c r="AM1635" s="266">
        <v>13.976000000000001</v>
      </c>
      <c r="AN1635" s="266">
        <v>14.64</v>
      </c>
      <c r="AO1635" s="266">
        <v>15.109</v>
      </c>
      <c r="AP1635" s="266">
        <v>15.832000000000001</v>
      </c>
      <c r="AQ1635" s="266">
        <v>17.286999999999999</v>
      </c>
      <c r="AR1635" s="266">
        <v>18.895</v>
      </c>
      <c r="AS1635" s="266">
        <v>19.827999999999999</v>
      </c>
      <c r="AT1635" s="266">
        <v>20.489000000000001</v>
      </c>
      <c r="AU1635" s="266">
        <v>21.515000000000001</v>
      </c>
      <c r="AV1635" s="266">
        <v>22.212</v>
      </c>
      <c r="AW1635" s="266">
        <v>23.6</v>
      </c>
      <c r="AX1635" s="266">
        <v>26.213999999999999</v>
      </c>
      <c r="BA1635" s="372">
        <v>1633</v>
      </c>
      <c r="BB1635" s="372">
        <v>-0.34350000000000003</v>
      </c>
      <c r="BC1635" s="372">
        <v>17.092199999999998</v>
      </c>
      <c r="BD1635" s="372">
        <v>0.14344000000000001</v>
      </c>
      <c r="BE1635" s="372">
        <v>11.314</v>
      </c>
      <c r="BF1635" s="372">
        <v>12.462</v>
      </c>
      <c r="BG1635" s="372">
        <v>13.205</v>
      </c>
      <c r="BH1635" s="372">
        <v>13.622999999999999</v>
      </c>
      <c r="BI1635" s="372">
        <v>14.302</v>
      </c>
      <c r="BJ1635" s="372">
        <v>14.785</v>
      </c>
      <c r="BK1635" s="372">
        <v>15.54</v>
      </c>
      <c r="BL1635" s="372">
        <v>17.091999999999999</v>
      </c>
      <c r="BM1635" s="372">
        <v>18.859000000000002</v>
      </c>
      <c r="BN1635" s="372">
        <v>19.91</v>
      </c>
      <c r="BO1635" s="372">
        <v>20.666</v>
      </c>
      <c r="BP1635" s="372">
        <v>21.86</v>
      </c>
      <c r="BQ1635" s="372">
        <v>22.686</v>
      </c>
      <c r="BR1635" s="372">
        <v>24.361999999999998</v>
      </c>
      <c r="BS1635" s="372">
        <v>27.646999999999998</v>
      </c>
    </row>
    <row r="1636" spans="1:71" x14ac:dyDescent="0.2">
      <c r="A1636" s="265">
        <f t="shared" si="752"/>
        <v>17.195499999999999</v>
      </c>
      <c r="B1636" s="265">
        <f t="shared" si="753"/>
        <v>15.6915</v>
      </c>
      <c r="C1636" s="265">
        <f t="shared" si="730"/>
        <v>18.884</v>
      </c>
      <c r="D1636" s="265">
        <f t="shared" si="754"/>
        <v>1634</v>
      </c>
      <c r="E1636" s="373">
        <f t="shared" si="755"/>
        <v>53.68377823408624</v>
      </c>
      <c r="F1636" s="373">
        <f t="shared" si="756"/>
        <v>4.473648186173854</v>
      </c>
      <c r="G1636" s="373">
        <f t="shared" si="757"/>
        <v>62.68377823408624</v>
      </c>
      <c r="H1636" s="374">
        <f t="shared" si="758"/>
        <v>0.99957891907381702</v>
      </c>
      <c r="I1636" s="374">
        <f t="shared" si="731"/>
        <v>0.99067945289139625</v>
      </c>
      <c r="J1636" s="374">
        <f t="shared" si="732"/>
        <v>0.99090099201982307</v>
      </c>
      <c r="K1636" s="265" cm="1">
        <f t="array" ref="K1636">$G1636^gamma_drug4/($G1636^gamma_drug4+(AGE_50_drug4+9)^gamma_drug4)</f>
        <v>1</v>
      </c>
      <c r="L1636" s="264">
        <f t="shared" si="733"/>
        <v>1634</v>
      </c>
      <c r="M1636" s="264">
        <f t="shared" si="734"/>
        <v>-0.23760000000000001</v>
      </c>
      <c r="N1636" s="264">
        <f t="shared" si="735"/>
        <v>17.195399999999999</v>
      </c>
      <c r="O1636" s="264">
        <f t="shared" si="736"/>
        <v>0.13729</v>
      </c>
      <c r="P1636" s="264">
        <f t="shared" si="737"/>
        <v>11.484999999999999</v>
      </c>
      <c r="Q1636" s="264">
        <f t="shared" si="738"/>
        <v>12.644500000000001</v>
      </c>
      <c r="R1636" s="264">
        <f t="shared" si="739"/>
        <v>13.387499999999999</v>
      </c>
      <c r="S1636" s="264">
        <f t="shared" si="740"/>
        <v>13.8035</v>
      </c>
      <c r="T1636" s="264">
        <f t="shared" si="741"/>
        <v>14.4755</v>
      </c>
      <c r="U1636" s="264">
        <f t="shared" si="742"/>
        <v>14.951499999999999</v>
      </c>
      <c r="V1636" s="264">
        <f t="shared" si="743"/>
        <v>15.6915</v>
      </c>
      <c r="W1636" s="264">
        <f t="shared" si="744"/>
        <v>17.195499999999999</v>
      </c>
      <c r="X1636" s="264">
        <f t="shared" si="745"/>
        <v>18.884</v>
      </c>
      <c r="Y1636" s="264">
        <f t="shared" si="746"/>
        <v>19.875500000000002</v>
      </c>
      <c r="Z1636" s="264">
        <f t="shared" si="747"/>
        <v>20.585000000000001</v>
      </c>
      <c r="AA1636" s="264">
        <f t="shared" si="748"/>
        <v>21.695499999999999</v>
      </c>
      <c r="AB1636" s="264">
        <f t="shared" si="749"/>
        <v>22.4575</v>
      </c>
      <c r="AC1636" s="264">
        <f t="shared" si="750"/>
        <v>23.990000000000002</v>
      </c>
      <c r="AD1636" s="264">
        <f t="shared" si="751"/>
        <v>26.941000000000003</v>
      </c>
      <c r="AF1636" s="266">
        <v>1634</v>
      </c>
      <c r="AG1636" s="266">
        <v>-0.13159999999999999</v>
      </c>
      <c r="AH1636" s="266">
        <v>17.2927</v>
      </c>
      <c r="AI1636" s="266">
        <v>0.13111999999999999</v>
      </c>
      <c r="AJ1636" s="266">
        <v>11.653</v>
      </c>
      <c r="AK1636" s="266">
        <v>12.823</v>
      </c>
      <c r="AL1636" s="266">
        <v>13.566000000000001</v>
      </c>
      <c r="AM1636" s="266">
        <v>13.98</v>
      </c>
      <c r="AN1636" s="266">
        <v>14.645</v>
      </c>
      <c r="AO1636" s="266">
        <v>15.113</v>
      </c>
      <c r="AP1636" s="266">
        <v>15.837</v>
      </c>
      <c r="AQ1636" s="266">
        <v>17.292999999999999</v>
      </c>
      <c r="AR1636" s="266">
        <v>18.902000000000001</v>
      </c>
      <c r="AS1636" s="266">
        <v>19.834</v>
      </c>
      <c r="AT1636" s="266">
        <v>20.495999999999999</v>
      </c>
      <c r="AU1636" s="266">
        <v>21.521999999999998</v>
      </c>
      <c r="AV1636" s="266">
        <v>22.22</v>
      </c>
      <c r="AW1636" s="266">
        <v>23.608000000000001</v>
      </c>
      <c r="AX1636" s="266">
        <v>26.224</v>
      </c>
      <c r="BA1636" s="372">
        <v>1634</v>
      </c>
      <c r="BB1636" s="372">
        <v>-0.34360000000000002</v>
      </c>
      <c r="BC1636" s="372">
        <v>17.098099999999999</v>
      </c>
      <c r="BD1636" s="372">
        <v>0.14346</v>
      </c>
      <c r="BE1636" s="372">
        <v>11.317</v>
      </c>
      <c r="BF1636" s="372">
        <v>12.465999999999999</v>
      </c>
      <c r="BG1636" s="372">
        <v>13.209</v>
      </c>
      <c r="BH1636" s="372">
        <v>13.627000000000001</v>
      </c>
      <c r="BI1636" s="372">
        <v>14.305999999999999</v>
      </c>
      <c r="BJ1636" s="372">
        <v>14.79</v>
      </c>
      <c r="BK1636" s="372">
        <v>15.545999999999999</v>
      </c>
      <c r="BL1636" s="372">
        <v>17.097999999999999</v>
      </c>
      <c r="BM1636" s="372">
        <v>18.866</v>
      </c>
      <c r="BN1636" s="372">
        <v>19.917000000000002</v>
      </c>
      <c r="BO1636" s="372">
        <v>20.673999999999999</v>
      </c>
      <c r="BP1636" s="372">
        <v>21.869</v>
      </c>
      <c r="BQ1636" s="372">
        <v>22.695</v>
      </c>
      <c r="BR1636" s="372">
        <v>24.372</v>
      </c>
      <c r="BS1636" s="372">
        <v>27.658000000000001</v>
      </c>
    </row>
    <row r="1637" spans="1:71" x14ac:dyDescent="0.2">
      <c r="A1637" s="265">
        <f t="shared" si="752"/>
        <v>17.201000000000001</v>
      </c>
      <c r="B1637" s="265">
        <f t="shared" si="753"/>
        <v>15.6965</v>
      </c>
      <c r="C1637" s="265">
        <f t="shared" si="730"/>
        <v>18.890500000000003</v>
      </c>
      <c r="D1637" s="265">
        <f t="shared" si="754"/>
        <v>1635</v>
      </c>
      <c r="E1637" s="373">
        <f t="shared" si="755"/>
        <v>53.716632443531829</v>
      </c>
      <c r="F1637" s="373">
        <f t="shared" si="756"/>
        <v>4.476386036960986</v>
      </c>
      <c r="G1637" s="373">
        <f t="shared" si="757"/>
        <v>62.716632443531829</v>
      </c>
      <c r="H1637" s="374">
        <f t="shared" si="758"/>
        <v>0.99957987736951515</v>
      </c>
      <c r="I1637" s="374">
        <f t="shared" si="731"/>
        <v>0.99069405334654914</v>
      </c>
      <c r="J1637" s="374">
        <f t="shared" si="732"/>
        <v>0.99091326724037088</v>
      </c>
      <c r="K1637" s="265" cm="1">
        <f t="array" ref="K1637">$G1637^gamma_drug4/($G1637^gamma_drug4+(AGE_50_drug4+9)^gamma_drug4)</f>
        <v>1</v>
      </c>
      <c r="L1637" s="264">
        <f t="shared" si="733"/>
        <v>1635</v>
      </c>
      <c r="M1637" s="264">
        <f t="shared" si="734"/>
        <v>-0.23765000000000003</v>
      </c>
      <c r="N1637" s="264">
        <f t="shared" si="735"/>
        <v>17.2011</v>
      </c>
      <c r="O1637" s="264">
        <f t="shared" si="736"/>
        <v>0.13731500000000002</v>
      </c>
      <c r="P1637" s="264">
        <f t="shared" si="737"/>
        <v>11.488</v>
      </c>
      <c r="Q1637" s="264">
        <f t="shared" si="738"/>
        <v>12.648</v>
      </c>
      <c r="R1637" s="264">
        <f t="shared" si="739"/>
        <v>13.391500000000001</v>
      </c>
      <c r="S1637" s="264">
        <f t="shared" si="740"/>
        <v>13.807500000000001</v>
      </c>
      <c r="T1637" s="264">
        <f t="shared" si="741"/>
        <v>14.48</v>
      </c>
      <c r="U1637" s="264">
        <f t="shared" si="742"/>
        <v>14.9565</v>
      </c>
      <c r="V1637" s="264">
        <f t="shared" si="743"/>
        <v>15.6965</v>
      </c>
      <c r="W1637" s="264">
        <f t="shared" si="744"/>
        <v>17.201000000000001</v>
      </c>
      <c r="X1637" s="264">
        <f t="shared" si="745"/>
        <v>18.890500000000003</v>
      </c>
      <c r="Y1637" s="264">
        <f t="shared" si="746"/>
        <v>19.883000000000003</v>
      </c>
      <c r="Z1637" s="264">
        <f t="shared" si="747"/>
        <v>20.592500000000001</v>
      </c>
      <c r="AA1637" s="264">
        <f t="shared" si="748"/>
        <v>21.703499999999998</v>
      </c>
      <c r="AB1637" s="264">
        <f t="shared" si="749"/>
        <v>22.466000000000001</v>
      </c>
      <c r="AC1637" s="264">
        <f t="shared" si="750"/>
        <v>24</v>
      </c>
      <c r="AD1637" s="264">
        <f t="shared" si="751"/>
        <v>26.952500000000001</v>
      </c>
      <c r="AF1637" s="266">
        <v>1635</v>
      </c>
      <c r="AG1637" s="266">
        <v>-0.13170000000000001</v>
      </c>
      <c r="AH1637" s="266">
        <v>17.298200000000001</v>
      </c>
      <c r="AI1637" s="266">
        <v>0.13114000000000001</v>
      </c>
      <c r="AJ1637" s="266">
        <v>11.656000000000001</v>
      </c>
      <c r="AK1637" s="266">
        <v>12.826000000000001</v>
      </c>
      <c r="AL1637" s="266">
        <v>13.57</v>
      </c>
      <c r="AM1637" s="266">
        <v>13.984</v>
      </c>
      <c r="AN1637" s="266">
        <v>14.648999999999999</v>
      </c>
      <c r="AO1637" s="266">
        <v>15.118</v>
      </c>
      <c r="AP1637" s="266">
        <v>15.842000000000001</v>
      </c>
      <c r="AQ1637" s="266">
        <v>17.297999999999998</v>
      </c>
      <c r="AR1637" s="266">
        <v>18.908000000000001</v>
      </c>
      <c r="AS1637" s="266">
        <v>19.841000000000001</v>
      </c>
      <c r="AT1637" s="266">
        <v>20.503</v>
      </c>
      <c r="AU1637" s="266">
        <v>21.53</v>
      </c>
      <c r="AV1637" s="266">
        <v>22.228000000000002</v>
      </c>
      <c r="AW1637" s="266">
        <v>23.617000000000001</v>
      </c>
      <c r="AX1637" s="266">
        <v>26.234000000000002</v>
      </c>
      <c r="BA1637" s="372">
        <v>1635</v>
      </c>
      <c r="BB1637" s="372">
        <v>-0.34360000000000002</v>
      </c>
      <c r="BC1637" s="372">
        <v>17.103999999999999</v>
      </c>
      <c r="BD1637" s="372">
        <v>0.14349000000000001</v>
      </c>
      <c r="BE1637" s="372">
        <v>11.32</v>
      </c>
      <c r="BF1637" s="372">
        <v>12.47</v>
      </c>
      <c r="BG1637" s="372">
        <v>13.212999999999999</v>
      </c>
      <c r="BH1637" s="372">
        <v>13.631</v>
      </c>
      <c r="BI1637" s="372">
        <v>14.311</v>
      </c>
      <c r="BJ1637" s="372">
        <v>14.795</v>
      </c>
      <c r="BK1637" s="372">
        <v>15.551</v>
      </c>
      <c r="BL1637" s="372">
        <v>17.103999999999999</v>
      </c>
      <c r="BM1637" s="372">
        <v>18.873000000000001</v>
      </c>
      <c r="BN1637" s="372">
        <v>19.925000000000001</v>
      </c>
      <c r="BO1637" s="372">
        <v>20.681999999999999</v>
      </c>
      <c r="BP1637" s="372">
        <v>21.876999999999999</v>
      </c>
      <c r="BQ1637" s="372">
        <v>22.704000000000001</v>
      </c>
      <c r="BR1637" s="372">
        <v>24.382999999999999</v>
      </c>
      <c r="BS1637" s="372">
        <v>27.670999999999999</v>
      </c>
    </row>
    <row r="1638" spans="1:71" x14ac:dyDescent="0.2">
      <c r="A1638" s="265">
        <f t="shared" si="752"/>
        <v>17.207000000000001</v>
      </c>
      <c r="B1638" s="265">
        <f t="shared" si="753"/>
        <v>15.701499999999999</v>
      </c>
      <c r="C1638" s="265">
        <f t="shared" si="730"/>
        <v>18.896999999999998</v>
      </c>
      <c r="D1638" s="265">
        <f t="shared" si="754"/>
        <v>1636</v>
      </c>
      <c r="E1638" s="373">
        <f t="shared" si="755"/>
        <v>53.74948665297741</v>
      </c>
      <c r="F1638" s="373">
        <f t="shared" si="756"/>
        <v>4.4791238877481181</v>
      </c>
      <c r="G1638" s="373">
        <f t="shared" si="757"/>
        <v>62.74948665297741</v>
      </c>
      <c r="H1638" s="374">
        <f t="shared" si="758"/>
        <v>0.99958083298507705</v>
      </c>
      <c r="I1638" s="374">
        <f t="shared" si="731"/>
        <v>0.99070862351619904</v>
      </c>
      <c r="J1638" s="374">
        <f t="shared" si="732"/>
        <v>0.99092551963658559</v>
      </c>
      <c r="K1638" s="265" cm="1">
        <f t="array" ref="K1638">$G1638^gamma_drug4/($G1638^gamma_drug4+(AGE_50_drug4+9)^gamma_drug4)</f>
        <v>1</v>
      </c>
      <c r="L1638" s="264">
        <f t="shared" si="733"/>
        <v>1636</v>
      </c>
      <c r="M1638" s="264">
        <f t="shared" si="734"/>
        <v>-0.23775000000000002</v>
      </c>
      <c r="N1638" s="264">
        <f t="shared" si="735"/>
        <v>17.206849999999999</v>
      </c>
      <c r="O1638" s="264">
        <f t="shared" si="736"/>
        <v>0.13734499999999999</v>
      </c>
      <c r="P1638" s="264">
        <f t="shared" si="737"/>
        <v>11.490500000000001</v>
      </c>
      <c r="Q1638" s="264">
        <f t="shared" si="738"/>
        <v>12.6515</v>
      </c>
      <c r="R1638" s="264">
        <f t="shared" si="739"/>
        <v>13.3955</v>
      </c>
      <c r="S1638" s="264">
        <f t="shared" si="740"/>
        <v>13.811999999999999</v>
      </c>
      <c r="T1638" s="264">
        <f t="shared" si="741"/>
        <v>14.484</v>
      </c>
      <c r="U1638" s="264">
        <f t="shared" si="742"/>
        <v>14.9605</v>
      </c>
      <c r="V1638" s="264">
        <f t="shared" si="743"/>
        <v>15.701499999999999</v>
      </c>
      <c r="W1638" s="264">
        <f t="shared" si="744"/>
        <v>17.207000000000001</v>
      </c>
      <c r="X1638" s="264">
        <f t="shared" si="745"/>
        <v>18.896999999999998</v>
      </c>
      <c r="Y1638" s="264">
        <f t="shared" si="746"/>
        <v>19.89</v>
      </c>
      <c r="Z1638" s="264">
        <f t="shared" si="747"/>
        <v>20.6</v>
      </c>
      <c r="AA1638" s="264">
        <f t="shared" si="748"/>
        <v>21.712</v>
      </c>
      <c r="AB1638" s="264">
        <f t="shared" si="749"/>
        <v>22.474499999999999</v>
      </c>
      <c r="AC1638" s="264">
        <f t="shared" si="750"/>
        <v>24.009999999999998</v>
      </c>
      <c r="AD1638" s="264">
        <f t="shared" si="751"/>
        <v>26.965</v>
      </c>
      <c r="AF1638" s="266">
        <v>1636</v>
      </c>
      <c r="AG1638" s="266">
        <v>-0.1318</v>
      </c>
      <c r="AH1638" s="266">
        <v>17.303699999999999</v>
      </c>
      <c r="AI1638" s="266">
        <v>0.13117000000000001</v>
      </c>
      <c r="AJ1638" s="266">
        <v>11.657999999999999</v>
      </c>
      <c r="AK1638" s="266">
        <v>12.83</v>
      </c>
      <c r="AL1638" s="266">
        <v>13.574</v>
      </c>
      <c r="AM1638" s="266">
        <v>13.988</v>
      </c>
      <c r="AN1638" s="266">
        <v>14.653</v>
      </c>
      <c r="AO1638" s="266">
        <v>15.122</v>
      </c>
      <c r="AP1638" s="266">
        <v>15.847</v>
      </c>
      <c r="AQ1638" s="266">
        <v>17.303999999999998</v>
      </c>
      <c r="AR1638" s="266">
        <v>18.914000000000001</v>
      </c>
      <c r="AS1638" s="266">
        <v>19.847999999999999</v>
      </c>
      <c r="AT1638" s="266">
        <v>20.51</v>
      </c>
      <c r="AU1638" s="266">
        <v>21.538</v>
      </c>
      <c r="AV1638" s="266">
        <v>22.236000000000001</v>
      </c>
      <c r="AW1638" s="266">
        <v>23.626999999999999</v>
      </c>
      <c r="AX1638" s="266">
        <v>26.245999999999999</v>
      </c>
      <c r="BA1638" s="372">
        <v>1636</v>
      </c>
      <c r="BB1638" s="372">
        <v>-0.34370000000000001</v>
      </c>
      <c r="BC1638" s="372">
        <v>17.11</v>
      </c>
      <c r="BD1638" s="372">
        <v>0.14352000000000001</v>
      </c>
      <c r="BE1638" s="372">
        <v>11.323</v>
      </c>
      <c r="BF1638" s="372">
        <v>12.473000000000001</v>
      </c>
      <c r="BG1638" s="372">
        <v>13.217000000000001</v>
      </c>
      <c r="BH1638" s="372">
        <v>13.635999999999999</v>
      </c>
      <c r="BI1638" s="372">
        <v>14.315</v>
      </c>
      <c r="BJ1638" s="372">
        <v>14.798999999999999</v>
      </c>
      <c r="BK1638" s="372">
        <v>15.555999999999999</v>
      </c>
      <c r="BL1638" s="372">
        <v>17.11</v>
      </c>
      <c r="BM1638" s="372">
        <v>18.88</v>
      </c>
      <c r="BN1638" s="372">
        <v>19.931999999999999</v>
      </c>
      <c r="BO1638" s="372">
        <v>20.69</v>
      </c>
      <c r="BP1638" s="372">
        <v>21.885999999999999</v>
      </c>
      <c r="BQ1638" s="372">
        <v>22.713000000000001</v>
      </c>
      <c r="BR1638" s="372">
        <v>24.393000000000001</v>
      </c>
      <c r="BS1638" s="372">
        <v>27.684000000000001</v>
      </c>
    </row>
    <row r="1639" spans="1:71" x14ac:dyDescent="0.2">
      <c r="A1639" s="265">
        <f t="shared" si="752"/>
        <v>17.212499999999999</v>
      </c>
      <c r="B1639" s="265">
        <f t="shared" si="753"/>
        <v>15.706</v>
      </c>
      <c r="C1639" s="265">
        <f t="shared" si="730"/>
        <v>18.903500000000001</v>
      </c>
      <c r="D1639" s="265">
        <f t="shared" si="754"/>
        <v>1637</v>
      </c>
      <c r="E1639" s="373">
        <f t="shared" si="755"/>
        <v>53.782340862422998</v>
      </c>
      <c r="F1639" s="373">
        <f t="shared" si="756"/>
        <v>4.4818617385352502</v>
      </c>
      <c r="G1639" s="373">
        <f t="shared" si="757"/>
        <v>62.782340862422998</v>
      </c>
      <c r="H1639" s="374">
        <f t="shared" si="758"/>
        <v>0.99958178592939184</v>
      </c>
      <c r="I1639" s="374">
        <f t="shared" si="731"/>
        <v>0.99072316347830425</v>
      </c>
      <c r="J1639" s="374">
        <f t="shared" si="732"/>
        <v>0.99093774926241529</v>
      </c>
      <c r="K1639" s="265" cm="1">
        <f t="array" ref="K1639">$G1639^gamma_drug4/($G1639^gamma_drug4+(AGE_50_drug4+9)^gamma_drug4)</f>
        <v>1</v>
      </c>
      <c r="L1639" s="264">
        <f t="shared" si="733"/>
        <v>1637</v>
      </c>
      <c r="M1639" s="264">
        <f t="shared" si="734"/>
        <v>-0.23780000000000001</v>
      </c>
      <c r="N1639" s="264">
        <f t="shared" si="735"/>
        <v>17.212499999999999</v>
      </c>
      <c r="O1639" s="264">
        <f t="shared" si="736"/>
        <v>0.13736500000000001</v>
      </c>
      <c r="P1639" s="264">
        <f t="shared" si="737"/>
        <v>11.494</v>
      </c>
      <c r="Q1639" s="264">
        <f t="shared" si="738"/>
        <v>12.655000000000001</v>
      </c>
      <c r="R1639" s="264">
        <f t="shared" si="739"/>
        <v>13.3995</v>
      </c>
      <c r="S1639" s="264">
        <f t="shared" si="740"/>
        <v>13.816000000000001</v>
      </c>
      <c r="T1639" s="264">
        <f t="shared" si="741"/>
        <v>14.4885</v>
      </c>
      <c r="U1639" s="264">
        <f t="shared" si="742"/>
        <v>14.9655</v>
      </c>
      <c r="V1639" s="264">
        <f t="shared" si="743"/>
        <v>15.706</v>
      </c>
      <c r="W1639" s="264">
        <f t="shared" si="744"/>
        <v>17.212499999999999</v>
      </c>
      <c r="X1639" s="264">
        <f t="shared" si="745"/>
        <v>18.903500000000001</v>
      </c>
      <c r="Y1639" s="264">
        <f t="shared" si="746"/>
        <v>19.897500000000001</v>
      </c>
      <c r="Z1639" s="264">
        <f t="shared" si="747"/>
        <v>20.607500000000002</v>
      </c>
      <c r="AA1639" s="264">
        <f t="shared" si="748"/>
        <v>21.72</v>
      </c>
      <c r="AB1639" s="264">
        <f t="shared" si="749"/>
        <v>22.483000000000001</v>
      </c>
      <c r="AC1639" s="264">
        <f t="shared" si="750"/>
        <v>24.018999999999998</v>
      </c>
      <c r="AD1639" s="264">
        <f t="shared" si="751"/>
        <v>26.975999999999999</v>
      </c>
      <c r="AF1639" s="266">
        <v>1637</v>
      </c>
      <c r="AG1639" s="266">
        <v>-0.13189999999999999</v>
      </c>
      <c r="AH1639" s="266">
        <v>17.309100000000001</v>
      </c>
      <c r="AI1639" s="266">
        <v>0.13119</v>
      </c>
      <c r="AJ1639" s="266">
        <v>11.661</v>
      </c>
      <c r="AK1639" s="266">
        <v>12.833</v>
      </c>
      <c r="AL1639" s="266">
        <v>13.577999999999999</v>
      </c>
      <c r="AM1639" s="266">
        <v>13.992000000000001</v>
      </c>
      <c r="AN1639" s="266">
        <v>14.657</v>
      </c>
      <c r="AO1639" s="266">
        <v>15.127000000000001</v>
      </c>
      <c r="AP1639" s="266">
        <v>15.851000000000001</v>
      </c>
      <c r="AQ1639" s="266">
        <v>17.309000000000001</v>
      </c>
      <c r="AR1639" s="266">
        <v>18.920000000000002</v>
      </c>
      <c r="AS1639" s="266">
        <v>19.855</v>
      </c>
      <c r="AT1639" s="266">
        <v>20.516999999999999</v>
      </c>
      <c r="AU1639" s="266">
        <v>21.545000000000002</v>
      </c>
      <c r="AV1639" s="266">
        <v>22.244</v>
      </c>
      <c r="AW1639" s="266">
        <v>23.635000000000002</v>
      </c>
      <c r="AX1639" s="266">
        <v>26.256</v>
      </c>
      <c r="BA1639" s="372">
        <v>1637</v>
      </c>
      <c r="BB1639" s="372">
        <v>-0.34370000000000001</v>
      </c>
      <c r="BC1639" s="372">
        <v>17.1159</v>
      </c>
      <c r="BD1639" s="372">
        <v>0.14354</v>
      </c>
      <c r="BE1639" s="372">
        <v>11.327</v>
      </c>
      <c r="BF1639" s="372">
        <v>12.477</v>
      </c>
      <c r="BG1639" s="372">
        <v>13.221</v>
      </c>
      <c r="BH1639" s="372">
        <v>13.64</v>
      </c>
      <c r="BI1639" s="372">
        <v>14.32</v>
      </c>
      <c r="BJ1639" s="372">
        <v>14.804</v>
      </c>
      <c r="BK1639" s="372">
        <v>15.561</v>
      </c>
      <c r="BL1639" s="372">
        <v>17.116</v>
      </c>
      <c r="BM1639" s="372">
        <v>18.887</v>
      </c>
      <c r="BN1639" s="372">
        <v>19.940000000000001</v>
      </c>
      <c r="BO1639" s="372">
        <v>20.698</v>
      </c>
      <c r="BP1639" s="372">
        <v>21.895</v>
      </c>
      <c r="BQ1639" s="372">
        <v>22.722000000000001</v>
      </c>
      <c r="BR1639" s="372">
        <v>24.402999999999999</v>
      </c>
      <c r="BS1639" s="372">
        <v>27.696000000000002</v>
      </c>
    </row>
    <row r="1640" spans="1:71" x14ac:dyDescent="0.2">
      <c r="A1640" s="265">
        <f t="shared" si="752"/>
        <v>17.218499999999999</v>
      </c>
      <c r="B1640" s="265">
        <f t="shared" si="753"/>
        <v>15.711</v>
      </c>
      <c r="C1640" s="265">
        <f t="shared" si="730"/>
        <v>18.910499999999999</v>
      </c>
      <c r="D1640" s="265">
        <f t="shared" si="754"/>
        <v>1638</v>
      </c>
      <c r="E1640" s="373">
        <f t="shared" si="755"/>
        <v>53.81519507186858</v>
      </c>
      <c r="F1640" s="373">
        <f t="shared" si="756"/>
        <v>4.4845995893223822</v>
      </c>
      <c r="G1640" s="373">
        <f t="shared" si="757"/>
        <v>62.81519507186858</v>
      </c>
      <c r="H1640" s="374">
        <f t="shared" si="758"/>
        <v>0.99958273621131433</v>
      </c>
      <c r="I1640" s="374">
        <f t="shared" si="731"/>
        <v>0.99073767331058415</v>
      </c>
      <c r="J1640" s="374">
        <f t="shared" si="732"/>
        <v>0.99094995617165382</v>
      </c>
      <c r="K1640" s="265" cm="1">
        <f t="array" ref="K1640">$G1640^gamma_drug4/($G1640^gamma_drug4+(AGE_50_drug4+9)^gamma_drug4)</f>
        <v>1</v>
      </c>
      <c r="L1640" s="264">
        <f t="shared" si="733"/>
        <v>1638</v>
      </c>
      <c r="M1640" s="264">
        <f t="shared" si="734"/>
        <v>-0.2379</v>
      </c>
      <c r="N1640" s="264">
        <f t="shared" si="735"/>
        <v>17.2182</v>
      </c>
      <c r="O1640" s="264">
        <f t="shared" si="736"/>
        <v>0.13739000000000001</v>
      </c>
      <c r="P1640" s="264">
        <f t="shared" si="737"/>
        <v>11.497499999999999</v>
      </c>
      <c r="Q1640" s="264">
        <f t="shared" si="738"/>
        <v>12.658999999999999</v>
      </c>
      <c r="R1640" s="264">
        <f t="shared" si="739"/>
        <v>13.402999999999999</v>
      </c>
      <c r="S1640" s="264">
        <f t="shared" si="740"/>
        <v>13.82</v>
      </c>
      <c r="T1640" s="264">
        <f t="shared" si="741"/>
        <v>14.493</v>
      </c>
      <c r="U1640" s="264">
        <f t="shared" si="742"/>
        <v>14.969999999999999</v>
      </c>
      <c r="V1640" s="264">
        <f t="shared" si="743"/>
        <v>15.711</v>
      </c>
      <c r="W1640" s="264">
        <f t="shared" si="744"/>
        <v>17.218499999999999</v>
      </c>
      <c r="X1640" s="264">
        <f t="shared" si="745"/>
        <v>18.910499999999999</v>
      </c>
      <c r="Y1640" s="264">
        <f t="shared" si="746"/>
        <v>19.904</v>
      </c>
      <c r="Z1640" s="264">
        <f t="shared" si="747"/>
        <v>20.615000000000002</v>
      </c>
      <c r="AA1640" s="264">
        <f t="shared" si="748"/>
        <v>21.728000000000002</v>
      </c>
      <c r="AB1640" s="264">
        <f t="shared" si="749"/>
        <v>22.491500000000002</v>
      </c>
      <c r="AC1640" s="264">
        <f t="shared" si="750"/>
        <v>24.028500000000001</v>
      </c>
      <c r="AD1640" s="264">
        <f t="shared" si="751"/>
        <v>26.987499999999997</v>
      </c>
      <c r="AF1640" s="266">
        <v>1638</v>
      </c>
      <c r="AG1640" s="266">
        <v>-0.13200000000000001</v>
      </c>
      <c r="AH1640" s="266">
        <v>17.314599999999999</v>
      </c>
      <c r="AI1640" s="266">
        <v>0.13120999999999999</v>
      </c>
      <c r="AJ1640" s="266">
        <v>11.664999999999999</v>
      </c>
      <c r="AK1640" s="266">
        <v>12.837</v>
      </c>
      <c r="AL1640" s="266">
        <v>13.581</v>
      </c>
      <c r="AM1640" s="266">
        <v>13.996</v>
      </c>
      <c r="AN1640" s="266">
        <v>14.662000000000001</v>
      </c>
      <c r="AO1640" s="266">
        <v>15.131</v>
      </c>
      <c r="AP1640" s="266">
        <v>15.856</v>
      </c>
      <c r="AQ1640" s="266">
        <v>17.315000000000001</v>
      </c>
      <c r="AR1640" s="266">
        <v>18.927</v>
      </c>
      <c r="AS1640" s="266">
        <v>19.861000000000001</v>
      </c>
      <c r="AT1640" s="266">
        <v>20.524000000000001</v>
      </c>
      <c r="AU1640" s="266">
        <v>21.553000000000001</v>
      </c>
      <c r="AV1640" s="266">
        <v>22.251999999999999</v>
      </c>
      <c r="AW1640" s="266">
        <v>23.643999999999998</v>
      </c>
      <c r="AX1640" s="266">
        <v>26.265999999999998</v>
      </c>
      <c r="BA1640" s="372">
        <v>1638</v>
      </c>
      <c r="BB1640" s="372">
        <v>-0.34379999999999999</v>
      </c>
      <c r="BC1640" s="372">
        <v>17.1218</v>
      </c>
      <c r="BD1640" s="372">
        <v>0.14357</v>
      </c>
      <c r="BE1640" s="372">
        <v>11.33</v>
      </c>
      <c r="BF1640" s="372">
        <v>12.481</v>
      </c>
      <c r="BG1640" s="372">
        <v>13.225</v>
      </c>
      <c r="BH1640" s="372">
        <v>13.644</v>
      </c>
      <c r="BI1640" s="372">
        <v>14.324</v>
      </c>
      <c r="BJ1640" s="372">
        <v>14.808999999999999</v>
      </c>
      <c r="BK1640" s="372">
        <v>15.566000000000001</v>
      </c>
      <c r="BL1640" s="372">
        <v>17.122</v>
      </c>
      <c r="BM1640" s="372">
        <v>18.893999999999998</v>
      </c>
      <c r="BN1640" s="372">
        <v>19.946999999999999</v>
      </c>
      <c r="BO1640" s="372">
        <v>20.706</v>
      </c>
      <c r="BP1640" s="372">
        <v>21.902999999999999</v>
      </c>
      <c r="BQ1640" s="372">
        <v>22.731000000000002</v>
      </c>
      <c r="BR1640" s="372">
        <v>24.413</v>
      </c>
      <c r="BS1640" s="372">
        <v>27.709</v>
      </c>
    </row>
    <row r="1641" spans="1:71" x14ac:dyDescent="0.2">
      <c r="A1641" s="265">
        <f t="shared" si="752"/>
        <v>17.224</v>
      </c>
      <c r="B1641" s="265">
        <f t="shared" si="753"/>
        <v>15.716000000000001</v>
      </c>
      <c r="C1641" s="265">
        <f t="shared" si="730"/>
        <v>18.917000000000002</v>
      </c>
      <c r="D1641" s="265">
        <f t="shared" si="754"/>
        <v>1639</v>
      </c>
      <c r="E1641" s="373">
        <f t="shared" si="755"/>
        <v>53.848049281314168</v>
      </c>
      <c r="F1641" s="373">
        <f t="shared" si="756"/>
        <v>4.4873374401095143</v>
      </c>
      <c r="G1641" s="373">
        <f t="shared" si="757"/>
        <v>62.848049281314168</v>
      </c>
      <c r="H1641" s="374">
        <f t="shared" si="758"/>
        <v>0.99958368383966534</v>
      </c>
      <c r="I1641" s="374">
        <f t="shared" si="731"/>
        <v>0.99075215309052023</v>
      </c>
      <c r="J1641" s="374">
        <f t="shared" si="732"/>
        <v>0.9909621404179414</v>
      </c>
      <c r="K1641" s="265" cm="1">
        <f t="array" ref="K1641">$G1641^gamma_drug4/($G1641^gamma_drug4+(AGE_50_drug4+9)^gamma_drug4)</f>
        <v>1</v>
      </c>
      <c r="L1641" s="264">
        <f t="shared" si="733"/>
        <v>1639</v>
      </c>
      <c r="M1641" s="264">
        <f t="shared" si="734"/>
        <v>-0.23794999999999999</v>
      </c>
      <c r="N1641" s="264">
        <f t="shared" si="735"/>
        <v>17.223849999999999</v>
      </c>
      <c r="O1641" s="264">
        <f t="shared" si="736"/>
        <v>0.13741</v>
      </c>
      <c r="P1641" s="264">
        <f t="shared" si="737"/>
        <v>11.500499999999999</v>
      </c>
      <c r="Q1641" s="264">
        <f t="shared" si="738"/>
        <v>12.661999999999999</v>
      </c>
      <c r="R1641" s="264">
        <f t="shared" si="739"/>
        <v>13.407</v>
      </c>
      <c r="S1641" s="264">
        <f t="shared" si="740"/>
        <v>13.824</v>
      </c>
      <c r="T1641" s="264">
        <f t="shared" si="741"/>
        <v>14.4975</v>
      </c>
      <c r="U1641" s="264">
        <f t="shared" si="742"/>
        <v>14.975</v>
      </c>
      <c r="V1641" s="264">
        <f t="shared" si="743"/>
        <v>15.716000000000001</v>
      </c>
      <c r="W1641" s="264">
        <f t="shared" si="744"/>
        <v>17.224</v>
      </c>
      <c r="X1641" s="264">
        <f t="shared" si="745"/>
        <v>18.917000000000002</v>
      </c>
      <c r="Y1641" s="264">
        <f t="shared" si="746"/>
        <v>19.911499999999997</v>
      </c>
      <c r="Z1641" s="264">
        <f t="shared" si="747"/>
        <v>20.622499999999999</v>
      </c>
      <c r="AA1641" s="264">
        <f t="shared" si="748"/>
        <v>21.735999999999997</v>
      </c>
      <c r="AB1641" s="264">
        <f t="shared" si="749"/>
        <v>22.5</v>
      </c>
      <c r="AC1641" s="264">
        <f t="shared" si="750"/>
        <v>24.037999999999997</v>
      </c>
      <c r="AD1641" s="264">
        <f t="shared" si="751"/>
        <v>26.997999999999998</v>
      </c>
      <c r="AF1641" s="266">
        <v>1639</v>
      </c>
      <c r="AG1641" s="266">
        <v>-0.1321</v>
      </c>
      <c r="AH1641" s="266">
        <v>17.32</v>
      </c>
      <c r="AI1641" s="266">
        <v>0.13123000000000001</v>
      </c>
      <c r="AJ1641" s="266">
        <v>11.667999999999999</v>
      </c>
      <c r="AK1641" s="266">
        <v>12.84</v>
      </c>
      <c r="AL1641" s="266">
        <v>13.585000000000001</v>
      </c>
      <c r="AM1641" s="266">
        <v>14</v>
      </c>
      <c r="AN1641" s="266">
        <v>14.666</v>
      </c>
      <c r="AO1641" s="266">
        <v>15.135999999999999</v>
      </c>
      <c r="AP1641" s="266">
        <v>15.861000000000001</v>
      </c>
      <c r="AQ1641" s="266">
        <v>17.32</v>
      </c>
      <c r="AR1641" s="266">
        <v>18.933</v>
      </c>
      <c r="AS1641" s="266">
        <v>19.867999999999999</v>
      </c>
      <c r="AT1641" s="266">
        <v>20.530999999999999</v>
      </c>
      <c r="AU1641" s="266">
        <v>21.56</v>
      </c>
      <c r="AV1641" s="266">
        <v>22.26</v>
      </c>
      <c r="AW1641" s="266">
        <v>23.652999999999999</v>
      </c>
      <c r="AX1641" s="266">
        <v>26.276</v>
      </c>
      <c r="BA1641" s="372">
        <v>1639</v>
      </c>
      <c r="BB1641" s="372">
        <v>-0.34379999999999999</v>
      </c>
      <c r="BC1641" s="372">
        <v>17.127700000000001</v>
      </c>
      <c r="BD1641" s="372">
        <v>0.14359</v>
      </c>
      <c r="BE1641" s="372">
        <v>11.333</v>
      </c>
      <c r="BF1641" s="372">
        <v>12.484</v>
      </c>
      <c r="BG1641" s="372">
        <v>13.228999999999999</v>
      </c>
      <c r="BH1641" s="372">
        <v>13.648</v>
      </c>
      <c r="BI1641" s="372">
        <v>14.329000000000001</v>
      </c>
      <c r="BJ1641" s="372">
        <v>14.814</v>
      </c>
      <c r="BK1641" s="372">
        <v>15.571</v>
      </c>
      <c r="BL1641" s="372">
        <v>17.128</v>
      </c>
      <c r="BM1641" s="372">
        <v>18.901</v>
      </c>
      <c r="BN1641" s="372">
        <v>19.954999999999998</v>
      </c>
      <c r="BO1641" s="372">
        <v>20.713999999999999</v>
      </c>
      <c r="BP1641" s="372">
        <v>21.911999999999999</v>
      </c>
      <c r="BQ1641" s="372">
        <v>22.74</v>
      </c>
      <c r="BR1641" s="372">
        <v>24.422999999999998</v>
      </c>
      <c r="BS1641" s="372">
        <v>27.72</v>
      </c>
    </row>
    <row r="1642" spans="1:71" x14ac:dyDescent="0.2">
      <c r="A1642" s="265">
        <f t="shared" si="752"/>
        <v>17.23</v>
      </c>
      <c r="B1642" s="265">
        <f t="shared" si="753"/>
        <v>15.721</v>
      </c>
      <c r="C1642" s="265">
        <f t="shared" si="730"/>
        <v>18.923500000000001</v>
      </c>
      <c r="D1642" s="265">
        <f t="shared" si="754"/>
        <v>1640</v>
      </c>
      <c r="E1642" s="373">
        <f t="shared" si="755"/>
        <v>53.880903490759756</v>
      </c>
      <c r="F1642" s="373">
        <f t="shared" si="756"/>
        <v>4.4900752908966464</v>
      </c>
      <c r="G1642" s="373">
        <f t="shared" si="757"/>
        <v>62.880903490759756</v>
      </c>
      <c r="H1642" s="374">
        <f t="shared" si="758"/>
        <v>0.99958462882323218</v>
      </c>
      <c r="I1642" s="374">
        <f t="shared" si="731"/>
        <v>0.99076660289535656</v>
      </c>
      <c r="J1642" s="374">
        <f t="shared" si="732"/>
        <v>0.99097430205476467</v>
      </c>
      <c r="K1642" s="265" cm="1">
        <f t="array" ref="K1642">$G1642^gamma_drug4/($G1642^gamma_drug4+(AGE_50_drug4+9)^gamma_drug4)</f>
        <v>1</v>
      </c>
      <c r="L1642" s="264">
        <f t="shared" si="733"/>
        <v>1640</v>
      </c>
      <c r="M1642" s="264">
        <f t="shared" si="734"/>
        <v>-0.23799999999999999</v>
      </c>
      <c r="N1642" s="264">
        <f t="shared" si="735"/>
        <v>17.229550000000003</v>
      </c>
      <c r="O1642" s="264">
        <f t="shared" si="736"/>
        <v>0.137435</v>
      </c>
      <c r="P1642" s="264">
        <f t="shared" si="737"/>
        <v>11.503499999999999</v>
      </c>
      <c r="Q1642" s="264">
        <f t="shared" si="738"/>
        <v>12.666</v>
      </c>
      <c r="R1642" s="264">
        <f t="shared" si="739"/>
        <v>13.411000000000001</v>
      </c>
      <c r="S1642" s="264">
        <f t="shared" si="740"/>
        <v>13.827999999999999</v>
      </c>
      <c r="T1642" s="264">
        <f t="shared" si="741"/>
        <v>14.5015</v>
      </c>
      <c r="U1642" s="264">
        <f t="shared" si="742"/>
        <v>14.978999999999999</v>
      </c>
      <c r="V1642" s="264">
        <f t="shared" si="743"/>
        <v>15.721</v>
      </c>
      <c r="W1642" s="264">
        <f t="shared" si="744"/>
        <v>17.23</v>
      </c>
      <c r="X1642" s="264">
        <f t="shared" si="745"/>
        <v>18.923500000000001</v>
      </c>
      <c r="Y1642" s="264">
        <f t="shared" si="746"/>
        <v>19.918500000000002</v>
      </c>
      <c r="Z1642" s="264">
        <f t="shared" si="747"/>
        <v>20.630000000000003</v>
      </c>
      <c r="AA1642" s="264">
        <f t="shared" si="748"/>
        <v>21.744</v>
      </c>
      <c r="AB1642" s="264">
        <f t="shared" si="749"/>
        <v>22.508499999999998</v>
      </c>
      <c r="AC1642" s="264">
        <f t="shared" si="750"/>
        <v>24.047000000000001</v>
      </c>
      <c r="AD1642" s="264">
        <f t="shared" si="751"/>
        <v>27.009500000000003</v>
      </c>
      <c r="AF1642" s="266">
        <v>1640</v>
      </c>
      <c r="AG1642" s="266">
        <v>-0.13220000000000001</v>
      </c>
      <c r="AH1642" s="266">
        <v>17.325500000000002</v>
      </c>
      <c r="AI1642" s="266">
        <v>0.13125000000000001</v>
      </c>
      <c r="AJ1642" s="266">
        <v>11.670999999999999</v>
      </c>
      <c r="AK1642" s="266">
        <v>12.843999999999999</v>
      </c>
      <c r="AL1642" s="266">
        <v>13.589</v>
      </c>
      <c r="AM1642" s="266">
        <v>14.004</v>
      </c>
      <c r="AN1642" s="266">
        <v>14.67</v>
      </c>
      <c r="AO1642" s="266">
        <v>15.14</v>
      </c>
      <c r="AP1642" s="266">
        <v>15.866</v>
      </c>
      <c r="AQ1642" s="266">
        <v>17.326000000000001</v>
      </c>
      <c r="AR1642" s="266">
        <v>18.939</v>
      </c>
      <c r="AS1642" s="266">
        <v>19.875</v>
      </c>
      <c r="AT1642" s="266">
        <v>20.538</v>
      </c>
      <c r="AU1642" s="266">
        <v>21.568000000000001</v>
      </c>
      <c r="AV1642" s="266">
        <v>22.268000000000001</v>
      </c>
      <c r="AW1642" s="266">
        <v>23.661000000000001</v>
      </c>
      <c r="AX1642" s="266">
        <v>26.286000000000001</v>
      </c>
      <c r="BA1642" s="372">
        <v>1640</v>
      </c>
      <c r="BB1642" s="372">
        <v>-0.34379999999999999</v>
      </c>
      <c r="BC1642" s="372">
        <v>17.133600000000001</v>
      </c>
      <c r="BD1642" s="372">
        <v>0.14362</v>
      </c>
      <c r="BE1642" s="372">
        <v>11.336</v>
      </c>
      <c r="BF1642" s="372">
        <v>12.488</v>
      </c>
      <c r="BG1642" s="372">
        <v>13.233000000000001</v>
      </c>
      <c r="BH1642" s="372">
        <v>13.651999999999999</v>
      </c>
      <c r="BI1642" s="372">
        <v>14.333</v>
      </c>
      <c r="BJ1642" s="372">
        <v>14.818</v>
      </c>
      <c r="BK1642" s="372">
        <v>15.576000000000001</v>
      </c>
      <c r="BL1642" s="372">
        <v>17.134</v>
      </c>
      <c r="BM1642" s="372">
        <v>18.908000000000001</v>
      </c>
      <c r="BN1642" s="372">
        <v>19.962</v>
      </c>
      <c r="BO1642" s="372">
        <v>20.722000000000001</v>
      </c>
      <c r="BP1642" s="372">
        <v>21.92</v>
      </c>
      <c r="BQ1642" s="372">
        <v>22.748999999999999</v>
      </c>
      <c r="BR1642" s="372">
        <v>24.433</v>
      </c>
      <c r="BS1642" s="372">
        <v>27.733000000000001</v>
      </c>
    </row>
    <row r="1643" spans="1:71" x14ac:dyDescent="0.2">
      <c r="A1643" s="265">
        <f t="shared" si="752"/>
        <v>17.235500000000002</v>
      </c>
      <c r="B1643" s="265">
        <f t="shared" si="753"/>
        <v>15.725999999999999</v>
      </c>
      <c r="C1643" s="265">
        <f t="shared" si="730"/>
        <v>18.929500000000001</v>
      </c>
      <c r="D1643" s="265">
        <f t="shared" si="754"/>
        <v>1641</v>
      </c>
      <c r="E1643" s="373">
        <f t="shared" si="755"/>
        <v>53.913757700205338</v>
      </c>
      <c r="F1643" s="373">
        <f t="shared" si="756"/>
        <v>4.4928131416837784</v>
      </c>
      <c r="G1643" s="373">
        <f t="shared" si="757"/>
        <v>62.913757700205338</v>
      </c>
      <c r="H1643" s="374">
        <f t="shared" si="758"/>
        <v>0.99958557117076829</v>
      </c>
      <c r="I1643" s="374">
        <f t="shared" si="731"/>
        <v>0.99078102280210101</v>
      </c>
      <c r="J1643" s="374">
        <f t="shared" si="732"/>
        <v>0.99098644113545742</v>
      </c>
      <c r="K1643" s="265" cm="1">
        <f t="array" ref="K1643">$G1643^gamma_drug4/($G1643^gamma_drug4+(AGE_50_drug4+9)^gamma_drug4)</f>
        <v>1</v>
      </c>
      <c r="L1643" s="264">
        <f t="shared" si="733"/>
        <v>1641</v>
      </c>
      <c r="M1643" s="264">
        <f t="shared" si="734"/>
        <v>-0.23809999999999998</v>
      </c>
      <c r="N1643" s="264">
        <f t="shared" si="735"/>
        <v>17.235199999999999</v>
      </c>
      <c r="O1643" s="264">
        <f t="shared" si="736"/>
        <v>0.13745499999999999</v>
      </c>
      <c r="P1643" s="264">
        <f t="shared" si="737"/>
        <v>11.506499999999999</v>
      </c>
      <c r="Q1643" s="264">
        <f t="shared" si="738"/>
        <v>12.669499999999999</v>
      </c>
      <c r="R1643" s="264">
        <f t="shared" si="739"/>
        <v>13.414999999999999</v>
      </c>
      <c r="S1643" s="264">
        <f t="shared" si="740"/>
        <v>13.8325</v>
      </c>
      <c r="T1643" s="264">
        <f t="shared" si="741"/>
        <v>14.506</v>
      </c>
      <c r="U1643" s="264">
        <f t="shared" si="742"/>
        <v>14.984</v>
      </c>
      <c r="V1643" s="264">
        <f t="shared" si="743"/>
        <v>15.725999999999999</v>
      </c>
      <c r="W1643" s="264">
        <f t="shared" si="744"/>
        <v>17.235500000000002</v>
      </c>
      <c r="X1643" s="264">
        <f t="shared" si="745"/>
        <v>18.929500000000001</v>
      </c>
      <c r="Y1643" s="264">
        <f t="shared" si="746"/>
        <v>19.925000000000001</v>
      </c>
      <c r="Z1643" s="264">
        <f t="shared" si="747"/>
        <v>20.637</v>
      </c>
      <c r="AA1643" s="264">
        <f t="shared" si="748"/>
        <v>21.751999999999999</v>
      </c>
      <c r="AB1643" s="264">
        <f t="shared" si="749"/>
        <v>22.516999999999999</v>
      </c>
      <c r="AC1643" s="264">
        <f t="shared" si="750"/>
        <v>24.0565</v>
      </c>
      <c r="AD1643" s="264">
        <f t="shared" si="751"/>
        <v>27.021000000000001</v>
      </c>
      <c r="AF1643" s="266">
        <v>1641</v>
      </c>
      <c r="AG1643" s="266">
        <v>-0.1323</v>
      </c>
      <c r="AH1643" s="266">
        <v>17.3309</v>
      </c>
      <c r="AI1643" s="266">
        <v>0.13127</v>
      </c>
      <c r="AJ1643" s="266">
        <v>11.673999999999999</v>
      </c>
      <c r="AK1643" s="266">
        <v>12.847</v>
      </c>
      <c r="AL1643" s="266">
        <v>13.593</v>
      </c>
      <c r="AM1643" s="266">
        <v>14.007999999999999</v>
      </c>
      <c r="AN1643" s="266">
        <v>14.673999999999999</v>
      </c>
      <c r="AO1643" s="266">
        <v>15.145</v>
      </c>
      <c r="AP1643" s="266">
        <v>15.871</v>
      </c>
      <c r="AQ1643" s="266">
        <v>17.331</v>
      </c>
      <c r="AR1643" s="266">
        <v>18.945</v>
      </c>
      <c r="AS1643" s="266">
        <v>19.881</v>
      </c>
      <c r="AT1643" s="266">
        <v>20.545000000000002</v>
      </c>
      <c r="AU1643" s="266">
        <v>21.574999999999999</v>
      </c>
      <c r="AV1643" s="266">
        <v>22.276</v>
      </c>
      <c r="AW1643" s="266">
        <v>23.67</v>
      </c>
      <c r="AX1643" s="266">
        <v>26.297000000000001</v>
      </c>
      <c r="BA1643" s="372">
        <v>1641</v>
      </c>
      <c r="BB1643" s="372">
        <v>-0.34389999999999998</v>
      </c>
      <c r="BC1643" s="372">
        <v>17.139500000000002</v>
      </c>
      <c r="BD1643" s="372">
        <v>0.14363999999999999</v>
      </c>
      <c r="BE1643" s="372">
        <v>11.339</v>
      </c>
      <c r="BF1643" s="372">
        <v>12.492000000000001</v>
      </c>
      <c r="BG1643" s="372">
        <v>13.237</v>
      </c>
      <c r="BH1643" s="372">
        <v>13.657</v>
      </c>
      <c r="BI1643" s="372">
        <v>14.337999999999999</v>
      </c>
      <c r="BJ1643" s="372">
        <v>14.823</v>
      </c>
      <c r="BK1643" s="372">
        <v>15.581</v>
      </c>
      <c r="BL1643" s="372">
        <v>17.14</v>
      </c>
      <c r="BM1643" s="372">
        <v>18.914000000000001</v>
      </c>
      <c r="BN1643" s="372">
        <v>19.969000000000001</v>
      </c>
      <c r="BO1643" s="372">
        <v>20.728999999999999</v>
      </c>
      <c r="BP1643" s="372">
        <v>21.928999999999998</v>
      </c>
      <c r="BQ1643" s="372">
        <v>22.757999999999999</v>
      </c>
      <c r="BR1643" s="372">
        <v>24.443000000000001</v>
      </c>
      <c r="BS1643" s="372">
        <v>27.745000000000001</v>
      </c>
    </row>
    <row r="1644" spans="1:71" x14ac:dyDescent="0.2">
      <c r="A1644" s="265">
        <f t="shared" si="752"/>
        <v>17.241</v>
      </c>
      <c r="B1644" s="265">
        <f t="shared" si="753"/>
        <v>15.731</v>
      </c>
      <c r="C1644" s="265">
        <f t="shared" si="730"/>
        <v>18.936500000000002</v>
      </c>
      <c r="D1644" s="265">
        <f t="shared" si="754"/>
        <v>1642</v>
      </c>
      <c r="E1644" s="373">
        <f t="shared" si="755"/>
        <v>53.946611909650926</v>
      </c>
      <c r="F1644" s="373">
        <f t="shared" si="756"/>
        <v>4.4955509924709105</v>
      </c>
      <c r="G1644" s="373">
        <f t="shared" si="757"/>
        <v>62.946611909650926</v>
      </c>
      <c r="H1644" s="374">
        <f t="shared" si="758"/>
        <v>0.9995865108909936</v>
      </c>
      <c r="I1644" s="374">
        <f t="shared" si="731"/>
        <v>0.99079541288752593</v>
      </c>
      <c r="J1644" s="374">
        <f t="shared" si="732"/>
        <v>0.99099855771320144</v>
      </c>
      <c r="K1644" s="265" cm="1">
        <f t="array" ref="K1644">$G1644^gamma_drug4/($G1644^gamma_drug4+(AGE_50_drug4+9)^gamma_drug4)</f>
        <v>1</v>
      </c>
      <c r="L1644" s="264">
        <f t="shared" si="733"/>
        <v>1642</v>
      </c>
      <c r="M1644" s="264">
        <f t="shared" si="734"/>
        <v>-0.23814999999999997</v>
      </c>
      <c r="N1644" s="264">
        <f t="shared" si="735"/>
        <v>17.240949999999998</v>
      </c>
      <c r="O1644" s="264">
        <f t="shared" si="736"/>
        <v>0.13747999999999999</v>
      </c>
      <c r="P1644" s="264">
        <f t="shared" si="737"/>
        <v>11.51</v>
      </c>
      <c r="Q1644" s="264">
        <f t="shared" si="738"/>
        <v>12.673</v>
      </c>
      <c r="R1644" s="264">
        <f t="shared" si="739"/>
        <v>13.419</v>
      </c>
      <c r="S1644" s="264">
        <f t="shared" si="740"/>
        <v>13.836500000000001</v>
      </c>
      <c r="T1644" s="264">
        <f t="shared" si="741"/>
        <v>14.5105</v>
      </c>
      <c r="U1644" s="264">
        <f t="shared" si="742"/>
        <v>14.988499999999998</v>
      </c>
      <c r="V1644" s="264">
        <f t="shared" si="743"/>
        <v>15.731</v>
      </c>
      <c r="W1644" s="264">
        <f t="shared" si="744"/>
        <v>17.241</v>
      </c>
      <c r="X1644" s="264">
        <f t="shared" si="745"/>
        <v>18.936500000000002</v>
      </c>
      <c r="Y1644" s="264">
        <f t="shared" si="746"/>
        <v>19.932500000000001</v>
      </c>
      <c r="Z1644" s="264">
        <f t="shared" si="747"/>
        <v>20.645</v>
      </c>
      <c r="AA1644" s="264">
        <f t="shared" si="748"/>
        <v>21.7605</v>
      </c>
      <c r="AB1644" s="264">
        <f t="shared" si="749"/>
        <v>22.526</v>
      </c>
      <c r="AC1644" s="264">
        <f t="shared" si="750"/>
        <v>24.066499999999998</v>
      </c>
      <c r="AD1644" s="264">
        <f t="shared" si="751"/>
        <v>27.032</v>
      </c>
      <c r="AF1644" s="266">
        <v>1642</v>
      </c>
      <c r="AG1644" s="266">
        <v>-0.13239999999999999</v>
      </c>
      <c r="AH1644" s="266">
        <v>17.336400000000001</v>
      </c>
      <c r="AI1644" s="266">
        <v>0.13128999999999999</v>
      </c>
      <c r="AJ1644" s="266">
        <v>11.677</v>
      </c>
      <c r="AK1644" s="266">
        <v>12.851000000000001</v>
      </c>
      <c r="AL1644" s="266">
        <v>13.597</v>
      </c>
      <c r="AM1644" s="266">
        <v>14.012</v>
      </c>
      <c r="AN1644" s="266">
        <v>14.679</v>
      </c>
      <c r="AO1644" s="266">
        <v>15.148999999999999</v>
      </c>
      <c r="AP1644" s="266">
        <v>15.875</v>
      </c>
      <c r="AQ1644" s="266">
        <v>17.335999999999999</v>
      </c>
      <c r="AR1644" s="266">
        <v>18.952000000000002</v>
      </c>
      <c r="AS1644" s="266">
        <v>19.888000000000002</v>
      </c>
      <c r="AT1644" s="266">
        <v>20.552</v>
      </c>
      <c r="AU1644" s="266">
        <v>21.582999999999998</v>
      </c>
      <c r="AV1644" s="266">
        <v>22.283999999999999</v>
      </c>
      <c r="AW1644" s="266">
        <v>23.678999999999998</v>
      </c>
      <c r="AX1644" s="266">
        <v>26.306999999999999</v>
      </c>
      <c r="BA1644" s="372">
        <v>1642</v>
      </c>
      <c r="BB1644" s="372">
        <v>-0.34389999999999998</v>
      </c>
      <c r="BC1644" s="372">
        <v>17.145499999999998</v>
      </c>
      <c r="BD1644" s="372">
        <v>0.14366999999999999</v>
      </c>
      <c r="BE1644" s="372">
        <v>11.343</v>
      </c>
      <c r="BF1644" s="372">
        <v>12.494999999999999</v>
      </c>
      <c r="BG1644" s="372">
        <v>13.241</v>
      </c>
      <c r="BH1644" s="372">
        <v>13.661</v>
      </c>
      <c r="BI1644" s="372">
        <v>14.342000000000001</v>
      </c>
      <c r="BJ1644" s="372">
        <v>14.827999999999999</v>
      </c>
      <c r="BK1644" s="372">
        <v>15.587</v>
      </c>
      <c r="BL1644" s="372">
        <v>17.146000000000001</v>
      </c>
      <c r="BM1644" s="372">
        <v>18.920999999999999</v>
      </c>
      <c r="BN1644" s="372">
        <v>19.977</v>
      </c>
      <c r="BO1644" s="372">
        <v>20.738</v>
      </c>
      <c r="BP1644" s="372">
        <v>21.937999999999999</v>
      </c>
      <c r="BQ1644" s="372">
        <v>22.768000000000001</v>
      </c>
      <c r="BR1644" s="372">
        <v>24.454000000000001</v>
      </c>
      <c r="BS1644" s="372">
        <v>27.757000000000001</v>
      </c>
    </row>
    <row r="1645" spans="1:71" x14ac:dyDescent="0.2">
      <c r="A1645" s="265">
        <f t="shared" si="752"/>
        <v>17.246499999999997</v>
      </c>
      <c r="B1645" s="265">
        <f t="shared" si="753"/>
        <v>15.736000000000001</v>
      </c>
      <c r="C1645" s="265">
        <f t="shared" si="730"/>
        <v>18.942999999999998</v>
      </c>
      <c r="D1645" s="265">
        <f t="shared" si="754"/>
        <v>1643</v>
      </c>
      <c r="E1645" s="373">
        <f t="shared" si="755"/>
        <v>53.979466119096507</v>
      </c>
      <c r="F1645" s="373">
        <f t="shared" si="756"/>
        <v>4.4982888432580426</v>
      </c>
      <c r="G1645" s="373">
        <f t="shared" si="757"/>
        <v>62.979466119096507</v>
      </c>
      <c r="H1645" s="374">
        <f t="shared" si="758"/>
        <v>0.99958744799259469</v>
      </c>
      <c r="I1645" s="374">
        <f t="shared" si="731"/>
        <v>0.99080977322816899</v>
      </c>
      <c r="J1645" s="374">
        <f t="shared" si="732"/>
        <v>0.99101065184102666</v>
      </c>
      <c r="K1645" s="265" cm="1">
        <f t="array" ref="K1645">$G1645^gamma_drug4/($G1645^gamma_drug4+(AGE_50_drug4+9)^gamma_drug4)</f>
        <v>1</v>
      </c>
      <c r="L1645" s="264">
        <f t="shared" si="733"/>
        <v>1643</v>
      </c>
      <c r="M1645" s="264">
        <f t="shared" si="734"/>
        <v>-0.23824999999999999</v>
      </c>
      <c r="N1645" s="264">
        <f t="shared" si="735"/>
        <v>17.246600000000001</v>
      </c>
      <c r="O1645" s="264">
        <f t="shared" si="736"/>
        <v>0.13750000000000001</v>
      </c>
      <c r="P1645" s="264">
        <f t="shared" si="737"/>
        <v>11.513</v>
      </c>
      <c r="Q1645" s="264">
        <f t="shared" si="738"/>
        <v>12.676500000000001</v>
      </c>
      <c r="R1645" s="264">
        <f t="shared" si="739"/>
        <v>13.423500000000001</v>
      </c>
      <c r="S1645" s="264">
        <f t="shared" si="740"/>
        <v>13.840499999999999</v>
      </c>
      <c r="T1645" s="264">
        <f t="shared" si="741"/>
        <v>14.515000000000001</v>
      </c>
      <c r="U1645" s="264">
        <f t="shared" si="742"/>
        <v>14.993500000000001</v>
      </c>
      <c r="V1645" s="264">
        <f t="shared" si="743"/>
        <v>15.736000000000001</v>
      </c>
      <c r="W1645" s="264">
        <f t="shared" si="744"/>
        <v>17.246499999999997</v>
      </c>
      <c r="X1645" s="264">
        <f t="shared" si="745"/>
        <v>18.942999999999998</v>
      </c>
      <c r="Y1645" s="264">
        <f t="shared" si="746"/>
        <v>19.939500000000002</v>
      </c>
      <c r="Z1645" s="264">
        <f t="shared" si="747"/>
        <v>20.652000000000001</v>
      </c>
      <c r="AA1645" s="264">
        <f t="shared" si="748"/>
        <v>21.768500000000003</v>
      </c>
      <c r="AB1645" s="264">
        <f t="shared" si="749"/>
        <v>22.534500000000001</v>
      </c>
      <c r="AC1645" s="264">
        <f t="shared" si="750"/>
        <v>24.075499999999998</v>
      </c>
      <c r="AD1645" s="264">
        <f t="shared" si="751"/>
        <v>27.042999999999999</v>
      </c>
      <c r="AF1645" s="266">
        <v>1643</v>
      </c>
      <c r="AG1645" s="266">
        <v>-0.13250000000000001</v>
      </c>
      <c r="AH1645" s="266">
        <v>17.341799999999999</v>
      </c>
      <c r="AI1645" s="266">
        <v>0.13131000000000001</v>
      </c>
      <c r="AJ1645" s="266">
        <v>11.68</v>
      </c>
      <c r="AK1645" s="266">
        <v>12.853999999999999</v>
      </c>
      <c r="AL1645" s="266">
        <v>13.601000000000001</v>
      </c>
      <c r="AM1645" s="266">
        <v>14.016</v>
      </c>
      <c r="AN1645" s="266">
        <v>14.683</v>
      </c>
      <c r="AO1645" s="266">
        <v>15.154</v>
      </c>
      <c r="AP1645" s="266">
        <v>15.88</v>
      </c>
      <c r="AQ1645" s="266">
        <v>17.341999999999999</v>
      </c>
      <c r="AR1645" s="266">
        <v>18.957999999999998</v>
      </c>
      <c r="AS1645" s="266">
        <v>19.895</v>
      </c>
      <c r="AT1645" s="266">
        <v>20.559000000000001</v>
      </c>
      <c r="AU1645" s="266">
        <v>21.591000000000001</v>
      </c>
      <c r="AV1645" s="266">
        <v>22.292000000000002</v>
      </c>
      <c r="AW1645" s="266">
        <v>23.687000000000001</v>
      </c>
      <c r="AX1645" s="266">
        <v>26.317</v>
      </c>
      <c r="BA1645" s="372">
        <v>1643</v>
      </c>
      <c r="BB1645" s="372">
        <v>-0.34399999999999997</v>
      </c>
      <c r="BC1645" s="372">
        <v>17.151399999999999</v>
      </c>
      <c r="BD1645" s="372">
        <v>0.14369000000000001</v>
      </c>
      <c r="BE1645" s="372">
        <v>11.346</v>
      </c>
      <c r="BF1645" s="372">
        <v>12.499000000000001</v>
      </c>
      <c r="BG1645" s="372">
        <v>13.246</v>
      </c>
      <c r="BH1645" s="372">
        <v>13.664999999999999</v>
      </c>
      <c r="BI1645" s="372">
        <v>14.347</v>
      </c>
      <c r="BJ1645" s="372">
        <v>14.833</v>
      </c>
      <c r="BK1645" s="372">
        <v>15.592000000000001</v>
      </c>
      <c r="BL1645" s="372">
        <v>17.151</v>
      </c>
      <c r="BM1645" s="372">
        <v>18.928000000000001</v>
      </c>
      <c r="BN1645" s="372">
        <v>19.984000000000002</v>
      </c>
      <c r="BO1645" s="372">
        <v>20.745000000000001</v>
      </c>
      <c r="BP1645" s="372">
        <v>21.946000000000002</v>
      </c>
      <c r="BQ1645" s="372">
        <v>22.777000000000001</v>
      </c>
      <c r="BR1645" s="372">
        <v>24.463999999999999</v>
      </c>
      <c r="BS1645" s="372">
        <v>27.768999999999998</v>
      </c>
    </row>
    <row r="1646" spans="1:71" x14ac:dyDescent="0.2">
      <c r="A1646" s="265">
        <f t="shared" si="752"/>
        <v>17.252000000000002</v>
      </c>
      <c r="B1646" s="265">
        <f t="shared" si="753"/>
        <v>15.741</v>
      </c>
      <c r="C1646" s="265">
        <f t="shared" si="730"/>
        <v>18.9495</v>
      </c>
      <c r="D1646" s="265">
        <f t="shared" si="754"/>
        <v>1644</v>
      </c>
      <c r="E1646" s="373">
        <f t="shared" si="755"/>
        <v>54.012320328542096</v>
      </c>
      <c r="F1646" s="373">
        <f t="shared" si="756"/>
        <v>4.5010266940451746</v>
      </c>
      <c r="G1646" s="373">
        <f t="shared" si="757"/>
        <v>63.012320328542096</v>
      </c>
      <c r="H1646" s="374">
        <f t="shared" si="758"/>
        <v>0.9995883824842251</v>
      </c>
      <c r="I1646" s="374">
        <f t="shared" si="731"/>
        <v>0.99082410390033382</v>
      </c>
      <c r="J1646" s="374">
        <f t="shared" si="732"/>
        <v>0.99102272357181143</v>
      </c>
      <c r="K1646" s="265" cm="1">
        <f t="array" ref="K1646">$G1646^gamma_drug4/($G1646^gamma_drug4+(AGE_50_drug4+9)^gamma_drug4)</f>
        <v>1</v>
      </c>
      <c r="L1646" s="264">
        <f t="shared" si="733"/>
        <v>1644</v>
      </c>
      <c r="M1646" s="264">
        <f t="shared" si="734"/>
        <v>-0.23829999999999998</v>
      </c>
      <c r="N1646" s="264">
        <f t="shared" si="735"/>
        <v>17.252299999999998</v>
      </c>
      <c r="O1646" s="264">
        <f t="shared" si="736"/>
        <v>0.13752500000000001</v>
      </c>
      <c r="P1646" s="264">
        <f t="shared" si="737"/>
        <v>11.516</v>
      </c>
      <c r="Q1646" s="264">
        <f t="shared" si="738"/>
        <v>12.6805</v>
      </c>
      <c r="R1646" s="264">
        <f t="shared" si="739"/>
        <v>13.426500000000001</v>
      </c>
      <c r="S1646" s="264">
        <f t="shared" si="740"/>
        <v>13.8445</v>
      </c>
      <c r="T1646" s="264">
        <f t="shared" si="741"/>
        <v>14.519</v>
      </c>
      <c r="U1646" s="264">
        <f t="shared" si="742"/>
        <v>14.997999999999999</v>
      </c>
      <c r="V1646" s="264">
        <f t="shared" si="743"/>
        <v>15.741</v>
      </c>
      <c r="W1646" s="264">
        <f t="shared" si="744"/>
        <v>17.252000000000002</v>
      </c>
      <c r="X1646" s="264">
        <f t="shared" si="745"/>
        <v>18.9495</v>
      </c>
      <c r="Y1646" s="264">
        <f t="shared" si="746"/>
        <v>19.9465</v>
      </c>
      <c r="Z1646" s="264">
        <f t="shared" si="747"/>
        <v>20.659500000000001</v>
      </c>
      <c r="AA1646" s="264">
        <f t="shared" si="748"/>
        <v>21.776499999999999</v>
      </c>
      <c r="AB1646" s="264">
        <f t="shared" si="749"/>
        <v>22.542999999999999</v>
      </c>
      <c r="AC1646" s="264">
        <f t="shared" si="750"/>
        <v>24.085000000000001</v>
      </c>
      <c r="AD1646" s="264">
        <f t="shared" si="751"/>
        <v>27.054500000000001</v>
      </c>
      <c r="AF1646" s="266">
        <v>1644</v>
      </c>
      <c r="AG1646" s="266">
        <v>-0.1326</v>
      </c>
      <c r="AH1646" s="266">
        <v>17.347300000000001</v>
      </c>
      <c r="AI1646" s="266">
        <v>0.13133</v>
      </c>
      <c r="AJ1646" s="266">
        <v>11.683</v>
      </c>
      <c r="AK1646" s="266">
        <v>12.858000000000001</v>
      </c>
      <c r="AL1646" s="266">
        <v>13.603999999999999</v>
      </c>
      <c r="AM1646" s="266">
        <v>14.02</v>
      </c>
      <c r="AN1646" s="266">
        <v>14.686999999999999</v>
      </c>
      <c r="AO1646" s="266">
        <v>15.157999999999999</v>
      </c>
      <c r="AP1646" s="266">
        <v>15.885</v>
      </c>
      <c r="AQ1646" s="266">
        <v>17.347000000000001</v>
      </c>
      <c r="AR1646" s="266">
        <v>18.963999999999999</v>
      </c>
      <c r="AS1646" s="266">
        <v>19.901</v>
      </c>
      <c r="AT1646" s="266">
        <v>20.565999999999999</v>
      </c>
      <c r="AU1646" s="266">
        <v>21.597999999999999</v>
      </c>
      <c r="AV1646" s="266">
        <v>22.3</v>
      </c>
      <c r="AW1646" s="266">
        <v>23.696000000000002</v>
      </c>
      <c r="AX1646" s="266">
        <v>26.327000000000002</v>
      </c>
      <c r="BA1646" s="372">
        <v>1644</v>
      </c>
      <c r="BB1646" s="372">
        <v>-0.34399999999999997</v>
      </c>
      <c r="BC1646" s="372">
        <v>17.157299999999999</v>
      </c>
      <c r="BD1646" s="372">
        <v>0.14371999999999999</v>
      </c>
      <c r="BE1646" s="372">
        <v>11.349</v>
      </c>
      <c r="BF1646" s="372">
        <v>12.503</v>
      </c>
      <c r="BG1646" s="372">
        <v>13.249000000000001</v>
      </c>
      <c r="BH1646" s="372">
        <v>13.669</v>
      </c>
      <c r="BI1646" s="372">
        <v>14.351000000000001</v>
      </c>
      <c r="BJ1646" s="372">
        <v>14.837999999999999</v>
      </c>
      <c r="BK1646" s="372">
        <v>15.597</v>
      </c>
      <c r="BL1646" s="372">
        <v>17.157</v>
      </c>
      <c r="BM1646" s="372">
        <v>18.934999999999999</v>
      </c>
      <c r="BN1646" s="372">
        <v>19.992000000000001</v>
      </c>
      <c r="BO1646" s="372">
        <v>20.753</v>
      </c>
      <c r="BP1646" s="372">
        <v>21.954999999999998</v>
      </c>
      <c r="BQ1646" s="372">
        <v>22.786000000000001</v>
      </c>
      <c r="BR1646" s="372">
        <v>24.474</v>
      </c>
      <c r="BS1646" s="372">
        <v>27.782</v>
      </c>
    </row>
    <row r="1647" spans="1:71" x14ac:dyDescent="0.2">
      <c r="A1647" s="265">
        <f t="shared" si="752"/>
        <v>17.258000000000003</v>
      </c>
      <c r="B1647" s="265">
        <f t="shared" si="753"/>
        <v>15.746</v>
      </c>
      <c r="C1647" s="265">
        <f t="shared" si="730"/>
        <v>18.956</v>
      </c>
      <c r="D1647" s="265">
        <f t="shared" si="754"/>
        <v>1645</v>
      </c>
      <c r="E1647" s="373">
        <f t="shared" si="755"/>
        <v>54.045174537987677</v>
      </c>
      <c r="F1647" s="373">
        <f t="shared" si="756"/>
        <v>4.5037645448323067</v>
      </c>
      <c r="G1647" s="373">
        <f t="shared" si="757"/>
        <v>63.045174537987677</v>
      </c>
      <c r="H1647" s="374">
        <f t="shared" si="758"/>
        <v>0.99958931437450527</v>
      </c>
      <c r="I1647" s="374">
        <f t="shared" si="731"/>
        <v>0.99083840498009124</v>
      </c>
      <c r="J1647" s="374">
        <f t="shared" si="732"/>
        <v>0.99103477295828368</v>
      </c>
      <c r="K1647" s="265" cm="1">
        <f t="array" ref="K1647">$G1647^gamma_drug4/($G1647^gamma_drug4+(AGE_50_drug4+9)^gamma_drug4)</f>
        <v>1</v>
      </c>
      <c r="L1647" s="264">
        <f t="shared" si="733"/>
        <v>1645</v>
      </c>
      <c r="M1647" s="264">
        <f t="shared" si="734"/>
        <v>-0.2384</v>
      </c>
      <c r="N1647" s="264">
        <f t="shared" si="735"/>
        <v>17.257950000000001</v>
      </c>
      <c r="O1647" s="264">
        <f t="shared" si="736"/>
        <v>0.13755000000000001</v>
      </c>
      <c r="P1647" s="264">
        <f t="shared" si="737"/>
        <v>11.519</v>
      </c>
      <c r="Q1647" s="264">
        <f t="shared" si="738"/>
        <v>12.6835</v>
      </c>
      <c r="R1647" s="264">
        <f t="shared" si="739"/>
        <v>13.4305</v>
      </c>
      <c r="S1647" s="264">
        <f t="shared" si="740"/>
        <v>13.8485</v>
      </c>
      <c r="T1647" s="264">
        <f t="shared" si="741"/>
        <v>14.5235</v>
      </c>
      <c r="U1647" s="264">
        <f t="shared" si="742"/>
        <v>15.002500000000001</v>
      </c>
      <c r="V1647" s="264">
        <f t="shared" si="743"/>
        <v>15.746</v>
      </c>
      <c r="W1647" s="264">
        <f t="shared" si="744"/>
        <v>17.258000000000003</v>
      </c>
      <c r="X1647" s="264">
        <f t="shared" si="745"/>
        <v>18.956</v>
      </c>
      <c r="Y1647" s="264">
        <f t="shared" si="746"/>
        <v>19.954000000000001</v>
      </c>
      <c r="Z1647" s="264">
        <f t="shared" si="747"/>
        <v>20.667000000000002</v>
      </c>
      <c r="AA1647" s="264">
        <f t="shared" si="748"/>
        <v>21.785</v>
      </c>
      <c r="AB1647" s="264">
        <f t="shared" si="749"/>
        <v>22.551500000000001</v>
      </c>
      <c r="AC1647" s="264">
        <f t="shared" si="750"/>
        <v>24.0945</v>
      </c>
      <c r="AD1647" s="264">
        <f t="shared" si="751"/>
        <v>27.066000000000003</v>
      </c>
      <c r="AF1647" s="266">
        <v>1645</v>
      </c>
      <c r="AG1647" s="266">
        <v>-0.13270000000000001</v>
      </c>
      <c r="AH1647" s="266">
        <v>17.352699999999999</v>
      </c>
      <c r="AI1647" s="266">
        <v>0.13134999999999999</v>
      </c>
      <c r="AJ1647" s="266">
        <v>11.686</v>
      </c>
      <c r="AK1647" s="266">
        <v>12.861000000000001</v>
      </c>
      <c r="AL1647" s="266">
        <v>13.608000000000001</v>
      </c>
      <c r="AM1647" s="266">
        <v>14.023999999999999</v>
      </c>
      <c r="AN1647" s="266">
        <v>14.691000000000001</v>
      </c>
      <c r="AO1647" s="266">
        <v>15.163</v>
      </c>
      <c r="AP1647" s="266">
        <v>15.89</v>
      </c>
      <c r="AQ1647" s="266">
        <v>17.353000000000002</v>
      </c>
      <c r="AR1647" s="266">
        <v>18.97</v>
      </c>
      <c r="AS1647" s="266">
        <v>19.908000000000001</v>
      </c>
      <c r="AT1647" s="266">
        <v>20.573</v>
      </c>
      <c r="AU1647" s="266">
        <v>21.606000000000002</v>
      </c>
      <c r="AV1647" s="266">
        <v>22.308</v>
      </c>
      <c r="AW1647" s="266">
        <v>23.704999999999998</v>
      </c>
      <c r="AX1647" s="266">
        <v>26.337</v>
      </c>
      <c r="BA1647" s="372">
        <v>1645</v>
      </c>
      <c r="BB1647" s="372">
        <v>-0.34410000000000002</v>
      </c>
      <c r="BC1647" s="372">
        <v>17.1632</v>
      </c>
      <c r="BD1647" s="372">
        <v>0.14374999999999999</v>
      </c>
      <c r="BE1647" s="372">
        <v>11.352</v>
      </c>
      <c r="BF1647" s="372">
        <v>12.506</v>
      </c>
      <c r="BG1647" s="372">
        <v>13.253</v>
      </c>
      <c r="BH1647" s="372">
        <v>13.673</v>
      </c>
      <c r="BI1647" s="372">
        <v>14.356</v>
      </c>
      <c r="BJ1647" s="372">
        <v>14.842000000000001</v>
      </c>
      <c r="BK1647" s="372">
        <v>15.602</v>
      </c>
      <c r="BL1647" s="372">
        <v>17.163</v>
      </c>
      <c r="BM1647" s="372">
        <v>18.942</v>
      </c>
      <c r="BN1647" s="372">
        <v>20</v>
      </c>
      <c r="BO1647" s="372">
        <v>20.760999999999999</v>
      </c>
      <c r="BP1647" s="372">
        <v>21.963999999999999</v>
      </c>
      <c r="BQ1647" s="372">
        <v>22.795000000000002</v>
      </c>
      <c r="BR1647" s="372">
        <v>24.484000000000002</v>
      </c>
      <c r="BS1647" s="372">
        <v>27.795000000000002</v>
      </c>
    </row>
    <row r="1648" spans="1:71" x14ac:dyDescent="0.2">
      <c r="A1648" s="265">
        <f t="shared" si="752"/>
        <v>17.263500000000001</v>
      </c>
      <c r="B1648" s="265">
        <f t="shared" si="753"/>
        <v>15.750999999999999</v>
      </c>
      <c r="C1648" s="265">
        <f t="shared" si="730"/>
        <v>18.962499999999999</v>
      </c>
      <c r="D1648" s="265">
        <f t="shared" si="754"/>
        <v>1646</v>
      </c>
      <c r="E1648" s="373">
        <f t="shared" si="755"/>
        <v>54.078028747433265</v>
      </c>
      <c r="F1648" s="373">
        <f t="shared" si="756"/>
        <v>4.5065023956194388</v>
      </c>
      <c r="G1648" s="373">
        <f t="shared" si="757"/>
        <v>63.078028747433265</v>
      </c>
      <c r="H1648" s="374">
        <f t="shared" si="758"/>
        <v>0.99959024367202243</v>
      </c>
      <c r="I1648" s="374">
        <f t="shared" si="731"/>
        <v>0.9908526765432798</v>
      </c>
      <c r="J1648" s="374">
        <f t="shared" si="732"/>
        <v>0.99104680005302104</v>
      </c>
      <c r="K1648" s="265" cm="1">
        <f t="array" ref="K1648">$G1648^gamma_drug4/($G1648^gamma_drug4+(AGE_50_drug4+9)^gamma_drug4)</f>
        <v>1</v>
      </c>
      <c r="L1648" s="264">
        <f t="shared" si="733"/>
        <v>1646</v>
      </c>
      <c r="M1648" s="264">
        <f t="shared" si="734"/>
        <v>-0.23845</v>
      </c>
      <c r="N1648" s="264">
        <f t="shared" si="735"/>
        <v>17.263649999999998</v>
      </c>
      <c r="O1648" s="264">
        <f t="shared" si="736"/>
        <v>0.13757</v>
      </c>
      <c r="P1648" s="264">
        <f t="shared" si="737"/>
        <v>11.522</v>
      </c>
      <c r="Q1648" s="264">
        <f t="shared" si="738"/>
        <v>12.6875</v>
      </c>
      <c r="R1648" s="264">
        <f t="shared" si="739"/>
        <v>13.4345</v>
      </c>
      <c r="S1648" s="264">
        <f t="shared" si="740"/>
        <v>13.853000000000002</v>
      </c>
      <c r="T1648" s="264">
        <f t="shared" si="741"/>
        <v>14.527999999999999</v>
      </c>
      <c r="U1648" s="264">
        <f t="shared" si="742"/>
        <v>15.007</v>
      </c>
      <c r="V1648" s="264">
        <f t="shared" si="743"/>
        <v>15.750999999999999</v>
      </c>
      <c r="W1648" s="264">
        <f t="shared" si="744"/>
        <v>17.263500000000001</v>
      </c>
      <c r="X1648" s="264">
        <f t="shared" si="745"/>
        <v>18.962499999999999</v>
      </c>
      <c r="Y1648" s="264">
        <f t="shared" si="746"/>
        <v>19.960999999999999</v>
      </c>
      <c r="Z1648" s="264">
        <f t="shared" si="747"/>
        <v>20.674499999999998</v>
      </c>
      <c r="AA1648" s="264">
        <f t="shared" si="748"/>
        <v>21.7925</v>
      </c>
      <c r="AB1648" s="264">
        <f t="shared" si="749"/>
        <v>22.56</v>
      </c>
      <c r="AC1648" s="264">
        <f t="shared" si="750"/>
        <v>24.103999999999999</v>
      </c>
      <c r="AD1648" s="264">
        <f t="shared" si="751"/>
        <v>27.076999999999998</v>
      </c>
      <c r="AF1648" s="266">
        <v>1646</v>
      </c>
      <c r="AG1648" s="266">
        <v>-0.1328</v>
      </c>
      <c r="AH1648" s="266">
        <v>17.3582</v>
      </c>
      <c r="AI1648" s="266">
        <v>0.13136999999999999</v>
      </c>
      <c r="AJ1648" s="266">
        <v>11.689</v>
      </c>
      <c r="AK1648" s="266">
        <v>12.865</v>
      </c>
      <c r="AL1648" s="266">
        <v>13.612</v>
      </c>
      <c r="AM1648" s="266">
        <v>14.028</v>
      </c>
      <c r="AN1648" s="266">
        <v>14.696</v>
      </c>
      <c r="AO1648" s="266">
        <v>15.167</v>
      </c>
      <c r="AP1648" s="266">
        <v>15.895</v>
      </c>
      <c r="AQ1648" s="266">
        <v>17.358000000000001</v>
      </c>
      <c r="AR1648" s="266">
        <v>18.975999999999999</v>
      </c>
      <c r="AS1648" s="266">
        <v>19.914999999999999</v>
      </c>
      <c r="AT1648" s="266">
        <v>20.58</v>
      </c>
      <c r="AU1648" s="266">
        <v>21.613</v>
      </c>
      <c r="AV1648" s="266">
        <v>22.315999999999999</v>
      </c>
      <c r="AW1648" s="266">
        <v>23.713999999999999</v>
      </c>
      <c r="AX1648" s="266">
        <v>26.347999999999999</v>
      </c>
      <c r="BA1648" s="372">
        <v>1646</v>
      </c>
      <c r="BB1648" s="372">
        <v>-0.34410000000000002</v>
      </c>
      <c r="BC1648" s="372">
        <v>17.1691</v>
      </c>
      <c r="BD1648" s="372">
        <v>0.14377000000000001</v>
      </c>
      <c r="BE1648" s="372">
        <v>11.355</v>
      </c>
      <c r="BF1648" s="372">
        <v>12.51</v>
      </c>
      <c r="BG1648" s="372">
        <v>13.257</v>
      </c>
      <c r="BH1648" s="372">
        <v>13.678000000000001</v>
      </c>
      <c r="BI1648" s="372">
        <v>14.36</v>
      </c>
      <c r="BJ1648" s="372">
        <v>14.847</v>
      </c>
      <c r="BK1648" s="372">
        <v>15.606999999999999</v>
      </c>
      <c r="BL1648" s="372">
        <v>17.169</v>
      </c>
      <c r="BM1648" s="372">
        <v>18.949000000000002</v>
      </c>
      <c r="BN1648" s="372">
        <v>20.007000000000001</v>
      </c>
      <c r="BO1648" s="372">
        <v>20.768999999999998</v>
      </c>
      <c r="BP1648" s="372">
        <v>21.972000000000001</v>
      </c>
      <c r="BQ1648" s="372">
        <v>22.803999999999998</v>
      </c>
      <c r="BR1648" s="372">
        <v>24.494</v>
      </c>
      <c r="BS1648" s="372">
        <v>27.806000000000001</v>
      </c>
    </row>
    <row r="1649" spans="1:71" x14ac:dyDescent="0.2">
      <c r="A1649" s="265">
        <f t="shared" si="752"/>
        <v>17.269500000000001</v>
      </c>
      <c r="B1649" s="265">
        <f t="shared" si="753"/>
        <v>15.7555</v>
      </c>
      <c r="C1649" s="265">
        <f t="shared" si="730"/>
        <v>18.9695</v>
      </c>
      <c r="D1649" s="265">
        <f t="shared" si="754"/>
        <v>1647</v>
      </c>
      <c r="E1649" s="373">
        <f t="shared" si="755"/>
        <v>54.110882956878854</v>
      </c>
      <c r="F1649" s="373">
        <f t="shared" si="756"/>
        <v>4.5092402464065708</v>
      </c>
      <c r="G1649" s="373">
        <f t="shared" si="757"/>
        <v>63.110882956878854</v>
      </c>
      <c r="H1649" s="374">
        <f t="shared" si="758"/>
        <v>0.99959117038533141</v>
      </c>
      <c r="I1649" s="374">
        <f t="shared" si="731"/>
        <v>0.99086691866550658</v>
      </c>
      <c r="J1649" s="374">
        <f t="shared" si="732"/>
        <v>0.99105880490845133</v>
      </c>
      <c r="K1649" s="265" cm="1">
        <f t="array" ref="K1649">$G1649^gamma_drug4/($G1649^gamma_drug4+(AGE_50_drug4+9)^gamma_drug4)</f>
        <v>1</v>
      </c>
      <c r="L1649" s="264">
        <f t="shared" si="733"/>
        <v>1647</v>
      </c>
      <c r="M1649" s="264">
        <f t="shared" si="734"/>
        <v>-0.23849999999999999</v>
      </c>
      <c r="N1649" s="264">
        <f t="shared" si="735"/>
        <v>17.269300000000001</v>
      </c>
      <c r="O1649" s="264">
        <f t="shared" si="736"/>
        <v>0.1376</v>
      </c>
      <c r="P1649" s="264">
        <f t="shared" si="737"/>
        <v>11.525</v>
      </c>
      <c r="Q1649" s="264">
        <f t="shared" si="738"/>
        <v>12.690999999999999</v>
      </c>
      <c r="R1649" s="264">
        <f t="shared" si="739"/>
        <v>13.438499999999999</v>
      </c>
      <c r="S1649" s="264">
        <f t="shared" si="740"/>
        <v>13.8565</v>
      </c>
      <c r="T1649" s="264">
        <f t="shared" si="741"/>
        <v>14.532499999999999</v>
      </c>
      <c r="U1649" s="264">
        <f t="shared" si="742"/>
        <v>15.0115</v>
      </c>
      <c r="V1649" s="264">
        <f t="shared" si="743"/>
        <v>15.7555</v>
      </c>
      <c r="W1649" s="264">
        <f t="shared" si="744"/>
        <v>17.269500000000001</v>
      </c>
      <c r="X1649" s="264">
        <f t="shared" si="745"/>
        <v>18.9695</v>
      </c>
      <c r="Y1649" s="264">
        <f t="shared" si="746"/>
        <v>19.968</v>
      </c>
      <c r="Z1649" s="264">
        <f t="shared" si="747"/>
        <v>20.682500000000001</v>
      </c>
      <c r="AA1649" s="264">
        <f t="shared" si="748"/>
        <v>21.801000000000002</v>
      </c>
      <c r="AB1649" s="264">
        <f t="shared" si="749"/>
        <v>22.5685</v>
      </c>
      <c r="AC1649" s="264">
        <f t="shared" si="750"/>
        <v>24.113500000000002</v>
      </c>
      <c r="AD1649" s="264">
        <f t="shared" si="751"/>
        <v>27.088999999999999</v>
      </c>
      <c r="AF1649" s="266">
        <v>1647</v>
      </c>
      <c r="AG1649" s="266">
        <v>-0.13289999999999999</v>
      </c>
      <c r="AH1649" s="266">
        <v>17.363600000000002</v>
      </c>
      <c r="AI1649" s="266">
        <v>0.13139999999999999</v>
      </c>
      <c r="AJ1649" s="266">
        <v>11.692</v>
      </c>
      <c r="AK1649" s="266">
        <v>12.868</v>
      </c>
      <c r="AL1649" s="266">
        <v>13.616</v>
      </c>
      <c r="AM1649" s="266">
        <v>14.031000000000001</v>
      </c>
      <c r="AN1649" s="266">
        <v>14.7</v>
      </c>
      <c r="AO1649" s="266">
        <v>15.170999999999999</v>
      </c>
      <c r="AP1649" s="266">
        <v>15.898999999999999</v>
      </c>
      <c r="AQ1649" s="266">
        <v>17.364000000000001</v>
      </c>
      <c r="AR1649" s="266">
        <v>18.983000000000001</v>
      </c>
      <c r="AS1649" s="266">
        <v>19.922000000000001</v>
      </c>
      <c r="AT1649" s="266">
        <v>20.588000000000001</v>
      </c>
      <c r="AU1649" s="266">
        <v>21.620999999999999</v>
      </c>
      <c r="AV1649" s="266">
        <v>22.324000000000002</v>
      </c>
      <c r="AW1649" s="266">
        <v>23.722999999999999</v>
      </c>
      <c r="AX1649" s="266">
        <v>26.359000000000002</v>
      </c>
      <c r="BA1649" s="372">
        <v>1647</v>
      </c>
      <c r="BB1649" s="372">
        <v>-0.34410000000000002</v>
      </c>
      <c r="BC1649" s="372">
        <v>17.175000000000001</v>
      </c>
      <c r="BD1649" s="372">
        <v>0.14380000000000001</v>
      </c>
      <c r="BE1649" s="372">
        <v>11.358000000000001</v>
      </c>
      <c r="BF1649" s="372">
        <v>12.513999999999999</v>
      </c>
      <c r="BG1649" s="372">
        <v>13.260999999999999</v>
      </c>
      <c r="BH1649" s="372">
        <v>13.682</v>
      </c>
      <c r="BI1649" s="372">
        <v>14.365</v>
      </c>
      <c r="BJ1649" s="372">
        <v>14.852</v>
      </c>
      <c r="BK1649" s="372">
        <v>15.612</v>
      </c>
      <c r="BL1649" s="372">
        <v>17.175000000000001</v>
      </c>
      <c r="BM1649" s="372">
        <v>18.956</v>
      </c>
      <c r="BN1649" s="372">
        <v>20.013999999999999</v>
      </c>
      <c r="BO1649" s="372">
        <v>20.777000000000001</v>
      </c>
      <c r="BP1649" s="372">
        <v>21.981000000000002</v>
      </c>
      <c r="BQ1649" s="372">
        <v>22.812999999999999</v>
      </c>
      <c r="BR1649" s="372">
        <v>24.504000000000001</v>
      </c>
      <c r="BS1649" s="372">
        <v>27.818999999999999</v>
      </c>
    </row>
    <row r="1650" spans="1:71" x14ac:dyDescent="0.2">
      <c r="A1650" s="265">
        <f t="shared" si="752"/>
        <v>17.274999999999999</v>
      </c>
      <c r="B1650" s="265">
        <f t="shared" si="753"/>
        <v>15.7605</v>
      </c>
      <c r="C1650" s="265">
        <f t="shared" si="730"/>
        <v>18.9755</v>
      </c>
      <c r="D1650" s="265">
        <f t="shared" si="754"/>
        <v>1648</v>
      </c>
      <c r="E1650" s="373">
        <f t="shared" si="755"/>
        <v>54.143737166324435</v>
      </c>
      <c r="F1650" s="373">
        <f t="shared" si="756"/>
        <v>4.5119780971937029</v>
      </c>
      <c r="G1650" s="373">
        <f t="shared" si="757"/>
        <v>63.143737166324435</v>
      </c>
      <c r="H1650" s="374">
        <f t="shared" si="758"/>
        <v>0.99959209452295417</v>
      </c>
      <c r="I1650" s="374">
        <f t="shared" si="731"/>
        <v>0.99088113142214829</v>
      </c>
      <c r="J1650" s="374">
        <f t="shared" si="732"/>
        <v>0.99107078757685285</v>
      </c>
      <c r="K1650" s="265" cm="1">
        <f t="array" ref="K1650">$G1650^gamma_drug4/($G1650^gamma_drug4+(AGE_50_drug4+9)^gamma_drug4)</f>
        <v>1</v>
      </c>
      <c r="L1650" s="264">
        <f t="shared" si="733"/>
        <v>1648</v>
      </c>
      <c r="M1650" s="264">
        <f t="shared" si="734"/>
        <v>-0.23860000000000001</v>
      </c>
      <c r="N1650" s="264">
        <f t="shared" si="735"/>
        <v>17.274999999999999</v>
      </c>
      <c r="O1650" s="264">
        <f t="shared" si="736"/>
        <v>0.13762000000000002</v>
      </c>
      <c r="P1650" s="264">
        <f t="shared" si="737"/>
        <v>11.528500000000001</v>
      </c>
      <c r="Q1650" s="264">
        <f t="shared" si="738"/>
        <v>12.6945</v>
      </c>
      <c r="R1650" s="264">
        <f t="shared" si="739"/>
        <v>13.442</v>
      </c>
      <c r="S1650" s="264">
        <f t="shared" si="740"/>
        <v>13.8605</v>
      </c>
      <c r="T1650" s="264">
        <f t="shared" si="741"/>
        <v>14.5365</v>
      </c>
      <c r="U1650" s="264">
        <f t="shared" si="742"/>
        <v>15.016</v>
      </c>
      <c r="V1650" s="264">
        <f t="shared" si="743"/>
        <v>15.7605</v>
      </c>
      <c r="W1650" s="264">
        <f t="shared" si="744"/>
        <v>17.274999999999999</v>
      </c>
      <c r="X1650" s="264">
        <f t="shared" si="745"/>
        <v>18.9755</v>
      </c>
      <c r="Y1650" s="264">
        <f t="shared" si="746"/>
        <v>19.975000000000001</v>
      </c>
      <c r="Z1650" s="264">
        <f t="shared" si="747"/>
        <v>20.689999999999998</v>
      </c>
      <c r="AA1650" s="264">
        <f t="shared" si="748"/>
        <v>21.809000000000001</v>
      </c>
      <c r="AB1650" s="264">
        <f t="shared" si="749"/>
        <v>22.576999999999998</v>
      </c>
      <c r="AC1650" s="264">
        <f t="shared" si="750"/>
        <v>24.122999999999998</v>
      </c>
      <c r="AD1650" s="264">
        <f t="shared" si="751"/>
        <v>27.1</v>
      </c>
      <c r="AF1650" s="266">
        <v>1648</v>
      </c>
      <c r="AG1650" s="266">
        <v>-0.13300000000000001</v>
      </c>
      <c r="AH1650" s="266">
        <v>17.3691</v>
      </c>
      <c r="AI1650" s="266">
        <v>0.13142000000000001</v>
      </c>
      <c r="AJ1650" s="266">
        <v>11.695</v>
      </c>
      <c r="AK1650" s="266">
        <v>12.872</v>
      </c>
      <c r="AL1650" s="266">
        <v>13.619</v>
      </c>
      <c r="AM1650" s="266">
        <v>14.035</v>
      </c>
      <c r="AN1650" s="266">
        <v>14.704000000000001</v>
      </c>
      <c r="AO1650" s="266">
        <v>15.176</v>
      </c>
      <c r="AP1650" s="266">
        <v>15.904</v>
      </c>
      <c r="AQ1650" s="266">
        <v>17.369</v>
      </c>
      <c r="AR1650" s="266">
        <v>18.989000000000001</v>
      </c>
      <c r="AS1650" s="266">
        <v>19.928000000000001</v>
      </c>
      <c r="AT1650" s="266">
        <v>20.594999999999999</v>
      </c>
      <c r="AU1650" s="266">
        <v>21.629000000000001</v>
      </c>
      <c r="AV1650" s="266">
        <v>22.332000000000001</v>
      </c>
      <c r="AW1650" s="266">
        <v>23.731999999999999</v>
      </c>
      <c r="AX1650" s="266">
        <v>26.369</v>
      </c>
      <c r="BA1650" s="372">
        <v>1648</v>
      </c>
      <c r="BB1650" s="372">
        <v>-0.34420000000000001</v>
      </c>
      <c r="BC1650" s="372">
        <v>17.180900000000001</v>
      </c>
      <c r="BD1650" s="372">
        <v>0.14382</v>
      </c>
      <c r="BE1650" s="372">
        <v>11.362</v>
      </c>
      <c r="BF1650" s="372">
        <v>12.516999999999999</v>
      </c>
      <c r="BG1650" s="372">
        <v>13.265000000000001</v>
      </c>
      <c r="BH1650" s="372">
        <v>13.686</v>
      </c>
      <c r="BI1650" s="372">
        <v>14.369</v>
      </c>
      <c r="BJ1650" s="372">
        <v>14.856</v>
      </c>
      <c r="BK1650" s="372">
        <v>15.617000000000001</v>
      </c>
      <c r="BL1650" s="372">
        <v>17.181000000000001</v>
      </c>
      <c r="BM1650" s="372">
        <v>18.962</v>
      </c>
      <c r="BN1650" s="372">
        <v>20.021999999999998</v>
      </c>
      <c r="BO1650" s="372">
        <v>20.785</v>
      </c>
      <c r="BP1650" s="372">
        <v>21.989000000000001</v>
      </c>
      <c r="BQ1650" s="372">
        <v>22.821999999999999</v>
      </c>
      <c r="BR1650" s="372">
        <v>24.513999999999999</v>
      </c>
      <c r="BS1650" s="372">
        <v>27.831</v>
      </c>
    </row>
    <row r="1651" spans="1:71" x14ac:dyDescent="0.2">
      <c r="A1651" s="265">
        <f t="shared" si="752"/>
        <v>17.280999999999999</v>
      </c>
      <c r="B1651" s="265">
        <f t="shared" si="753"/>
        <v>15.765499999999999</v>
      </c>
      <c r="C1651" s="265">
        <f t="shared" si="730"/>
        <v>18.981999999999999</v>
      </c>
      <c r="D1651" s="265">
        <f t="shared" si="754"/>
        <v>1649</v>
      </c>
      <c r="E1651" s="373">
        <f t="shared" si="755"/>
        <v>54.176591375770023</v>
      </c>
      <c r="F1651" s="373">
        <f t="shared" si="756"/>
        <v>4.514715947980835</v>
      </c>
      <c r="G1651" s="373">
        <f t="shared" si="757"/>
        <v>63.176591375770023</v>
      </c>
      <c r="H1651" s="374">
        <f t="shared" si="758"/>
        <v>0.99959301609338014</v>
      </c>
      <c r="I1651" s="374">
        <f t="shared" si="731"/>
        <v>0.99089531488835147</v>
      </c>
      <c r="J1651" s="374">
        <f t="shared" si="732"/>
        <v>0.99108274811035568</v>
      </c>
      <c r="K1651" s="265" cm="1">
        <f t="array" ref="K1651">$G1651^gamma_drug4/($G1651^gamma_drug4+(AGE_50_drug4+9)^gamma_drug4)</f>
        <v>1</v>
      </c>
      <c r="L1651" s="264">
        <f t="shared" si="733"/>
        <v>1649</v>
      </c>
      <c r="M1651" s="264">
        <f t="shared" si="734"/>
        <v>-0.23865</v>
      </c>
      <c r="N1651" s="264">
        <f t="shared" si="735"/>
        <v>17.280650000000001</v>
      </c>
      <c r="O1651" s="264">
        <f t="shared" si="736"/>
        <v>0.13764500000000002</v>
      </c>
      <c r="P1651" s="264">
        <f t="shared" si="737"/>
        <v>11.531500000000001</v>
      </c>
      <c r="Q1651" s="264">
        <f t="shared" si="738"/>
        <v>12.698</v>
      </c>
      <c r="R1651" s="264">
        <f t="shared" si="739"/>
        <v>13.446</v>
      </c>
      <c r="S1651" s="264">
        <f t="shared" si="740"/>
        <v>13.8645</v>
      </c>
      <c r="T1651" s="264">
        <f t="shared" si="741"/>
        <v>14.541</v>
      </c>
      <c r="U1651" s="264">
        <f t="shared" si="742"/>
        <v>15.0205</v>
      </c>
      <c r="V1651" s="264">
        <f t="shared" si="743"/>
        <v>15.765499999999999</v>
      </c>
      <c r="W1651" s="264">
        <f t="shared" si="744"/>
        <v>17.280999999999999</v>
      </c>
      <c r="X1651" s="264">
        <f t="shared" si="745"/>
        <v>18.981999999999999</v>
      </c>
      <c r="Y1651" s="264">
        <f t="shared" si="746"/>
        <v>19.981999999999999</v>
      </c>
      <c r="Z1651" s="264">
        <f t="shared" si="747"/>
        <v>20.697499999999998</v>
      </c>
      <c r="AA1651" s="264">
        <f t="shared" si="748"/>
        <v>21.817</v>
      </c>
      <c r="AB1651" s="264">
        <f t="shared" si="749"/>
        <v>22.5855</v>
      </c>
      <c r="AC1651" s="264">
        <f t="shared" si="750"/>
        <v>24.1325</v>
      </c>
      <c r="AD1651" s="264">
        <f t="shared" si="751"/>
        <v>27.111499999999999</v>
      </c>
      <c r="AF1651" s="266">
        <v>1649</v>
      </c>
      <c r="AG1651" s="266">
        <v>-0.1331</v>
      </c>
      <c r="AH1651" s="266">
        <v>17.374500000000001</v>
      </c>
      <c r="AI1651" s="266">
        <v>0.13144</v>
      </c>
      <c r="AJ1651" s="266">
        <v>11.698</v>
      </c>
      <c r="AK1651" s="266">
        <v>12.875</v>
      </c>
      <c r="AL1651" s="266">
        <v>13.622999999999999</v>
      </c>
      <c r="AM1651" s="266">
        <v>14.039</v>
      </c>
      <c r="AN1651" s="266">
        <v>14.708</v>
      </c>
      <c r="AO1651" s="266">
        <v>15.18</v>
      </c>
      <c r="AP1651" s="266">
        <v>15.909000000000001</v>
      </c>
      <c r="AQ1651" s="266">
        <v>17.375</v>
      </c>
      <c r="AR1651" s="266">
        <v>18.995000000000001</v>
      </c>
      <c r="AS1651" s="266">
        <v>19.934999999999999</v>
      </c>
      <c r="AT1651" s="266">
        <v>20.602</v>
      </c>
      <c r="AU1651" s="266">
        <v>21.635999999999999</v>
      </c>
      <c r="AV1651" s="266">
        <v>22.34</v>
      </c>
      <c r="AW1651" s="266">
        <v>23.74</v>
      </c>
      <c r="AX1651" s="266">
        <v>26.379000000000001</v>
      </c>
      <c r="BA1651" s="372">
        <v>1649</v>
      </c>
      <c r="BB1651" s="372">
        <v>-0.34420000000000001</v>
      </c>
      <c r="BC1651" s="372">
        <v>17.186800000000002</v>
      </c>
      <c r="BD1651" s="372">
        <v>0.14385000000000001</v>
      </c>
      <c r="BE1651" s="372">
        <v>11.365</v>
      </c>
      <c r="BF1651" s="372">
        <v>12.521000000000001</v>
      </c>
      <c r="BG1651" s="372">
        <v>13.269</v>
      </c>
      <c r="BH1651" s="372">
        <v>13.69</v>
      </c>
      <c r="BI1651" s="372">
        <v>14.374000000000001</v>
      </c>
      <c r="BJ1651" s="372">
        <v>14.861000000000001</v>
      </c>
      <c r="BK1651" s="372">
        <v>15.622</v>
      </c>
      <c r="BL1651" s="372">
        <v>17.187000000000001</v>
      </c>
      <c r="BM1651" s="372">
        <v>18.969000000000001</v>
      </c>
      <c r="BN1651" s="372">
        <v>20.029</v>
      </c>
      <c r="BO1651" s="372">
        <v>20.792999999999999</v>
      </c>
      <c r="BP1651" s="372">
        <v>21.998000000000001</v>
      </c>
      <c r="BQ1651" s="372">
        <v>22.831</v>
      </c>
      <c r="BR1651" s="372">
        <v>24.524999999999999</v>
      </c>
      <c r="BS1651" s="372">
        <v>27.844000000000001</v>
      </c>
    </row>
    <row r="1652" spans="1:71" x14ac:dyDescent="0.2">
      <c r="A1652" s="265">
        <f t="shared" si="752"/>
        <v>17.2865</v>
      </c>
      <c r="B1652" s="265">
        <f t="shared" si="753"/>
        <v>15.7705</v>
      </c>
      <c r="C1652" s="265">
        <f t="shared" si="730"/>
        <v>18.988500000000002</v>
      </c>
      <c r="D1652" s="265">
        <f t="shared" si="754"/>
        <v>1650</v>
      </c>
      <c r="E1652" s="373">
        <f t="shared" si="755"/>
        <v>54.209445585215605</v>
      </c>
      <c r="F1652" s="373">
        <f t="shared" si="756"/>
        <v>4.517453798767967</v>
      </c>
      <c r="G1652" s="373">
        <f t="shared" si="757"/>
        <v>63.209445585215605</v>
      </c>
      <c r="H1652" s="374">
        <f t="shared" si="758"/>
        <v>0.99959393510506656</v>
      </c>
      <c r="I1652" s="374">
        <f t="shared" si="731"/>
        <v>0.99090946913903422</v>
      </c>
      <c r="J1652" s="374">
        <f t="shared" si="732"/>
        <v>0.99109468656094113</v>
      </c>
      <c r="K1652" s="265" cm="1">
        <f t="array" ref="K1652">$G1652^gamma_drug4/($G1652^gamma_drug4+(AGE_50_drug4+9)^gamma_drug4)</f>
        <v>1</v>
      </c>
      <c r="L1652" s="264">
        <f t="shared" si="733"/>
        <v>1650</v>
      </c>
      <c r="M1652" s="264">
        <f t="shared" si="734"/>
        <v>-0.23875000000000002</v>
      </c>
      <c r="N1652" s="264">
        <f t="shared" si="735"/>
        <v>17.286349999999999</v>
      </c>
      <c r="O1652" s="264">
        <f t="shared" si="736"/>
        <v>0.13766499999999998</v>
      </c>
      <c r="P1652" s="264">
        <f t="shared" si="737"/>
        <v>11.534500000000001</v>
      </c>
      <c r="Q1652" s="264">
        <f t="shared" si="738"/>
        <v>12.702</v>
      </c>
      <c r="R1652" s="264">
        <f t="shared" si="739"/>
        <v>13.45</v>
      </c>
      <c r="S1652" s="264">
        <f t="shared" si="740"/>
        <v>13.868500000000001</v>
      </c>
      <c r="T1652" s="264">
        <f t="shared" si="741"/>
        <v>14.545500000000001</v>
      </c>
      <c r="U1652" s="264">
        <f t="shared" si="742"/>
        <v>15.025500000000001</v>
      </c>
      <c r="V1652" s="264">
        <f t="shared" si="743"/>
        <v>15.7705</v>
      </c>
      <c r="W1652" s="264">
        <f t="shared" si="744"/>
        <v>17.2865</v>
      </c>
      <c r="X1652" s="264">
        <f t="shared" si="745"/>
        <v>18.988500000000002</v>
      </c>
      <c r="Y1652" s="264">
        <f t="shared" si="746"/>
        <v>19.9895</v>
      </c>
      <c r="Z1652" s="264">
        <f t="shared" si="747"/>
        <v>20.704500000000003</v>
      </c>
      <c r="AA1652" s="264">
        <f t="shared" si="748"/>
        <v>21.824999999999999</v>
      </c>
      <c r="AB1652" s="264">
        <f t="shared" si="749"/>
        <v>22.594000000000001</v>
      </c>
      <c r="AC1652" s="264">
        <f t="shared" si="750"/>
        <v>24.141999999999999</v>
      </c>
      <c r="AD1652" s="264">
        <f t="shared" si="751"/>
        <v>27.123000000000001</v>
      </c>
      <c r="AF1652" s="266">
        <v>1650</v>
      </c>
      <c r="AG1652" s="266">
        <v>-0.13320000000000001</v>
      </c>
      <c r="AH1652" s="266">
        <v>17.38</v>
      </c>
      <c r="AI1652" s="266">
        <v>0.13145999999999999</v>
      </c>
      <c r="AJ1652" s="266">
        <v>11.701000000000001</v>
      </c>
      <c r="AK1652" s="266">
        <v>12.879</v>
      </c>
      <c r="AL1652" s="266">
        <v>13.627000000000001</v>
      </c>
      <c r="AM1652" s="266">
        <v>14.042999999999999</v>
      </c>
      <c r="AN1652" s="266">
        <v>14.712999999999999</v>
      </c>
      <c r="AO1652" s="266">
        <v>15.185</v>
      </c>
      <c r="AP1652" s="266">
        <v>15.914</v>
      </c>
      <c r="AQ1652" s="266">
        <v>17.38</v>
      </c>
      <c r="AR1652" s="266">
        <v>19.001000000000001</v>
      </c>
      <c r="AS1652" s="266">
        <v>19.942</v>
      </c>
      <c r="AT1652" s="266">
        <v>20.609000000000002</v>
      </c>
      <c r="AU1652" s="266">
        <v>21.643999999999998</v>
      </c>
      <c r="AV1652" s="266">
        <v>22.347999999999999</v>
      </c>
      <c r="AW1652" s="266">
        <v>23.748999999999999</v>
      </c>
      <c r="AX1652" s="266">
        <v>26.39</v>
      </c>
      <c r="BA1652" s="372">
        <v>1650</v>
      </c>
      <c r="BB1652" s="372">
        <v>-0.34429999999999999</v>
      </c>
      <c r="BC1652" s="372">
        <v>17.192699999999999</v>
      </c>
      <c r="BD1652" s="372">
        <v>0.14387</v>
      </c>
      <c r="BE1652" s="372">
        <v>11.368</v>
      </c>
      <c r="BF1652" s="372">
        <v>12.525</v>
      </c>
      <c r="BG1652" s="372">
        <v>13.273</v>
      </c>
      <c r="BH1652" s="372">
        <v>13.694000000000001</v>
      </c>
      <c r="BI1652" s="372">
        <v>14.378</v>
      </c>
      <c r="BJ1652" s="372">
        <v>14.866</v>
      </c>
      <c r="BK1652" s="372">
        <v>15.627000000000001</v>
      </c>
      <c r="BL1652" s="372">
        <v>17.193000000000001</v>
      </c>
      <c r="BM1652" s="372">
        <v>18.975999999999999</v>
      </c>
      <c r="BN1652" s="372">
        <v>20.036999999999999</v>
      </c>
      <c r="BO1652" s="372">
        <v>20.8</v>
      </c>
      <c r="BP1652" s="372">
        <v>22.006</v>
      </c>
      <c r="BQ1652" s="372">
        <v>22.84</v>
      </c>
      <c r="BR1652" s="372">
        <v>24.535</v>
      </c>
      <c r="BS1652" s="372">
        <v>27.856000000000002</v>
      </c>
    </row>
    <row r="1653" spans="1:71" x14ac:dyDescent="0.2">
      <c r="A1653" s="265">
        <f t="shared" si="752"/>
        <v>17.292000000000002</v>
      </c>
      <c r="B1653" s="265">
        <f t="shared" si="753"/>
        <v>15.775499999999999</v>
      </c>
      <c r="C1653" s="265">
        <f t="shared" si="730"/>
        <v>18.9955</v>
      </c>
      <c r="D1653" s="265">
        <f t="shared" si="754"/>
        <v>1651</v>
      </c>
      <c r="E1653" s="373">
        <f t="shared" si="755"/>
        <v>54.242299794661193</v>
      </c>
      <c r="F1653" s="373">
        <f t="shared" si="756"/>
        <v>4.5201916495550991</v>
      </c>
      <c r="G1653" s="373">
        <f t="shared" si="757"/>
        <v>63.242299794661193</v>
      </c>
      <c r="H1653" s="374">
        <f t="shared" si="758"/>
        <v>0.99959485156643835</v>
      </c>
      <c r="I1653" s="374">
        <f t="shared" si="731"/>
        <v>0.9909235942488861</v>
      </c>
      <c r="J1653" s="374">
        <f t="shared" si="732"/>
        <v>0.99110660298044306</v>
      </c>
      <c r="K1653" s="265" cm="1">
        <f t="array" ref="K1653">$G1653^gamma_drug4/($G1653^gamma_drug4+(AGE_50_drug4+9)^gamma_drug4)</f>
        <v>1</v>
      </c>
      <c r="L1653" s="264">
        <f t="shared" si="733"/>
        <v>1651</v>
      </c>
      <c r="M1653" s="264">
        <f t="shared" si="734"/>
        <v>-0.23880000000000001</v>
      </c>
      <c r="N1653" s="264">
        <f t="shared" si="735"/>
        <v>17.29205</v>
      </c>
      <c r="O1653" s="264">
        <f t="shared" si="736"/>
        <v>0.13769000000000001</v>
      </c>
      <c r="P1653" s="264">
        <f t="shared" si="737"/>
        <v>11.537500000000001</v>
      </c>
      <c r="Q1653" s="264">
        <f t="shared" si="738"/>
        <v>12.705</v>
      </c>
      <c r="R1653" s="264">
        <f t="shared" si="739"/>
        <v>13.454000000000001</v>
      </c>
      <c r="S1653" s="264">
        <f t="shared" si="740"/>
        <v>13.873000000000001</v>
      </c>
      <c r="T1653" s="264">
        <f t="shared" si="741"/>
        <v>14.55</v>
      </c>
      <c r="U1653" s="264">
        <f t="shared" si="742"/>
        <v>15.030000000000001</v>
      </c>
      <c r="V1653" s="264">
        <f t="shared" si="743"/>
        <v>15.775499999999999</v>
      </c>
      <c r="W1653" s="264">
        <f t="shared" si="744"/>
        <v>17.292000000000002</v>
      </c>
      <c r="X1653" s="264">
        <f t="shared" si="745"/>
        <v>18.9955</v>
      </c>
      <c r="Y1653" s="264">
        <f t="shared" si="746"/>
        <v>19.996000000000002</v>
      </c>
      <c r="Z1653" s="264">
        <f t="shared" si="747"/>
        <v>20.712499999999999</v>
      </c>
      <c r="AA1653" s="264">
        <f t="shared" si="748"/>
        <v>21.832999999999998</v>
      </c>
      <c r="AB1653" s="264">
        <f t="shared" si="749"/>
        <v>22.603000000000002</v>
      </c>
      <c r="AC1653" s="264">
        <f t="shared" si="750"/>
        <v>24.151499999999999</v>
      </c>
      <c r="AD1653" s="264">
        <f t="shared" si="751"/>
        <v>27.134</v>
      </c>
      <c r="AF1653" s="266">
        <v>1651</v>
      </c>
      <c r="AG1653" s="266">
        <v>-0.1333</v>
      </c>
      <c r="AH1653" s="266">
        <v>17.385400000000001</v>
      </c>
      <c r="AI1653" s="266">
        <v>0.13148000000000001</v>
      </c>
      <c r="AJ1653" s="266">
        <v>11.704000000000001</v>
      </c>
      <c r="AK1653" s="266">
        <v>12.882</v>
      </c>
      <c r="AL1653" s="266">
        <v>13.631</v>
      </c>
      <c r="AM1653" s="266">
        <v>14.047000000000001</v>
      </c>
      <c r="AN1653" s="266">
        <v>14.717000000000001</v>
      </c>
      <c r="AO1653" s="266">
        <v>15.189</v>
      </c>
      <c r="AP1653" s="266">
        <v>15.917999999999999</v>
      </c>
      <c r="AQ1653" s="266">
        <v>17.385000000000002</v>
      </c>
      <c r="AR1653" s="266">
        <v>19.007999999999999</v>
      </c>
      <c r="AS1653" s="266">
        <v>19.948</v>
      </c>
      <c r="AT1653" s="266">
        <v>20.616</v>
      </c>
      <c r="AU1653" s="266">
        <v>21.651</v>
      </c>
      <c r="AV1653" s="266">
        <v>22.356000000000002</v>
      </c>
      <c r="AW1653" s="266">
        <v>23.757999999999999</v>
      </c>
      <c r="AX1653" s="266">
        <v>26.4</v>
      </c>
      <c r="BA1653" s="372">
        <v>1651</v>
      </c>
      <c r="BB1653" s="372">
        <v>-0.34429999999999999</v>
      </c>
      <c r="BC1653" s="372">
        <v>17.198699999999999</v>
      </c>
      <c r="BD1653" s="372">
        <v>0.1439</v>
      </c>
      <c r="BE1653" s="372">
        <v>11.371</v>
      </c>
      <c r="BF1653" s="372">
        <v>12.528</v>
      </c>
      <c r="BG1653" s="372">
        <v>13.276999999999999</v>
      </c>
      <c r="BH1653" s="372">
        <v>13.699</v>
      </c>
      <c r="BI1653" s="372">
        <v>14.382999999999999</v>
      </c>
      <c r="BJ1653" s="372">
        <v>14.871</v>
      </c>
      <c r="BK1653" s="372">
        <v>15.632999999999999</v>
      </c>
      <c r="BL1653" s="372">
        <v>17.199000000000002</v>
      </c>
      <c r="BM1653" s="372">
        <v>18.983000000000001</v>
      </c>
      <c r="BN1653" s="372">
        <v>20.044</v>
      </c>
      <c r="BO1653" s="372">
        <v>20.809000000000001</v>
      </c>
      <c r="BP1653" s="372">
        <v>22.015000000000001</v>
      </c>
      <c r="BQ1653" s="372">
        <v>22.85</v>
      </c>
      <c r="BR1653" s="372">
        <v>24.545000000000002</v>
      </c>
      <c r="BS1653" s="372">
        <v>27.867999999999999</v>
      </c>
    </row>
    <row r="1654" spans="1:71" x14ac:dyDescent="0.2">
      <c r="A1654" s="265">
        <f t="shared" si="752"/>
        <v>17.297999999999998</v>
      </c>
      <c r="B1654" s="265">
        <f t="shared" si="753"/>
        <v>15.7805</v>
      </c>
      <c r="C1654" s="265">
        <f t="shared" si="730"/>
        <v>19.001999999999999</v>
      </c>
      <c r="D1654" s="265">
        <f t="shared" si="754"/>
        <v>1652</v>
      </c>
      <c r="E1654" s="373">
        <f t="shared" si="755"/>
        <v>54.275154004106774</v>
      </c>
      <c r="F1654" s="373">
        <f t="shared" si="756"/>
        <v>4.5229295003422312</v>
      </c>
      <c r="G1654" s="373">
        <f t="shared" si="757"/>
        <v>63.275154004106774</v>
      </c>
      <c r="H1654" s="374">
        <f t="shared" si="758"/>
        <v>0.99959576548588835</v>
      </c>
      <c r="I1654" s="374">
        <f t="shared" si="731"/>
        <v>0.99093769029236967</v>
      </c>
      <c r="J1654" s="374">
        <f t="shared" si="732"/>
        <v>0.99111849742054781</v>
      </c>
      <c r="K1654" s="265" cm="1">
        <f t="array" ref="K1654">$G1654^gamma_drug4/($G1654^gamma_drug4+(AGE_50_drug4+9)^gamma_drug4)</f>
        <v>1</v>
      </c>
      <c r="L1654" s="264">
        <f t="shared" si="733"/>
        <v>1652</v>
      </c>
      <c r="M1654" s="264">
        <f t="shared" si="734"/>
        <v>-0.2389</v>
      </c>
      <c r="N1654" s="264">
        <f t="shared" si="735"/>
        <v>17.297750000000001</v>
      </c>
      <c r="O1654" s="264">
        <f t="shared" si="736"/>
        <v>0.13771</v>
      </c>
      <c r="P1654" s="264">
        <f t="shared" si="737"/>
        <v>11.540500000000002</v>
      </c>
      <c r="Q1654" s="264">
        <f t="shared" si="738"/>
        <v>12.709</v>
      </c>
      <c r="R1654" s="264">
        <f t="shared" si="739"/>
        <v>13.458500000000001</v>
      </c>
      <c r="S1654" s="264">
        <f t="shared" si="740"/>
        <v>13.876999999999999</v>
      </c>
      <c r="T1654" s="264">
        <f t="shared" si="741"/>
        <v>14.554</v>
      </c>
      <c r="U1654" s="264">
        <f t="shared" si="742"/>
        <v>15.035</v>
      </c>
      <c r="V1654" s="264">
        <f t="shared" si="743"/>
        <v>15.7805</v>
      </c>
      <c r="W1654" s="264">
        <f t="shared" si="744"/>
        <v>17.297999999999998</v>
      </c>
      <c r="X1654" s="264">
        <f t="shared" si="745"/>
        <v>19.001999999999999</v>
      </c>
      <c r="Y1654" s="264">
        <f t="shared" si="746"/>
        <v>20.003499999999999</v>
      </c>
      <c r="Z1654" s="264">
        <f t="shared" si="747"/>
        <v>20.7195</v>
      </c>
      <c r="AA1654" s="264">
        <f t="shared" si="748"/>
        <v>21.8415</v>
      </c>
      <c r="AB1654" s="264">
        <f t="shared" si="749"/>
        <v>22.611000000000001</v>
      </c>
      <c r="AC1654" s="264">
        <f t="shared" si="750"/>
        <v>24.161000000000001</v>
      </c>
      <c r="AD1654" s="264">
        <f t="shared" si="751"/>
        <v>27.145</v>
      </c>
      <c r="AF1654" s="266">
        <v>1652</v>
      </c>
      <c r="AG1654" s="266">
        <v>-0.13339999999999999</v>
      </c>
      <c r="AH1654" s="266">
        <v>17.390899999999998</v>
      </c>
      <c r="AI1654" s="266">
        <v>0.13150000000000001</v>
      </c>
      <c r="AJ1654" s="266">
        <v>11.707000000000001</v>
      </c>
      <c r="AK1654" s="266">
        <v>12.885999999999999</v>
      </c>
      <c r="AL1654" s="266">
        <v>13.635</v>
      </c>
      <c r="AM1654" s="266">
        <v>14.051</v>
      </c>
      <c r="AN1654" s="266">
        <v>14.721</v>
      </c>
      <c r="AO1654" s="266">
        <v>15.194000000000001</v>
      </c>
      <c r="AP1654" s="266">
        <v>15.923</v>
      </c>
      <c r="AQ1654" s="266">
        <v>17.390999999999998</v>
      </c>
      <c r="AR1654" s="266">
        <v>19.013999999999999</v>
      </c>
      <c r="AS1654" s="266">
        <v>19.954999999999998</v>
      </c>
      <c r="AT1654" s="266">
        <v>20.623000000000001</v>
      </c>
      <c r="AU1654" s="266">
        <v>21.658999999999999</v>
      </c>
      <c r="AV1654" s="266">
        <v>22.364000000000001</v>
      </c>
      <c r="AW1654" s="266">
        <v>23.766999999999999</v>
      </c>
      <c r="AX1654" s="266">
        <v>26.41</v>
      </c>
      <c r="BA1654" s="372">
        <v>1652</v>
      </c>
      <c r="BB1654" s="372">
        <v>-0.34439999999999998</v>
      </c>
      <c r="BC1654" s="372">
        <v>17.204599999999999</v>
      </c>
      <c r="BD1654" s="372">
        <v>0.14391999999999999</v>
      </c>
      <c r="BE1654" s="372">
        <v>11.374000000000001</v>
      </c>
      <c r="BF1654" s="372">
        <v>12.532</v>
      </c>
      <c r="BG1654" s="372">
        <v>13.282</v>
      </c>
      <c r="BH1654" s="372">
        <v>13.702999999999999</v>
      </c>
      <c r="BI1654" s="372">
        <v>14.387</v>
      </c>
      <c r="BJ1654" s="372">
        <v>14.875999999999999</v>
      </c>
      <c r="BK1654" s="372">
        <v>15.638</v>
      </c>
      <c r="BL1654" s="372">
        <v>17.204999999999998</v>
      </c>
      <c r="BM1654" s="372">
        <v>18.989999999999998</v>
      </c>
      <c r="BN1654" s="372">
        <v>20.052</v>
      </c>
      <c r="BO1654" s="372">
        <v>20.815999999999999</v>
      </c>
      <c r="BP1654" s="372">
        <v>22.024000000000001</v>
      </c>
      <c r="BQ1654" s="372">
        <v>22.858000000000001</v>
      </c>
      <c r="BR1654" s="372">
        <v>24.555</v>
      </c>
      <c r="BS1654" s="372">
        <v>27.88</v>
      </c>
    </row>
    <row r="1655" spans="1:71" x14ac:dyDescent="0.2">
      <c r="A1655" s="265">
        <f t="shared" si="752"/>
        <v>17.3035</v>
      </c>
      <c r="B1655" s="265">
        <f t="shared" si="753"/>
        <v>15.785500000000001</v>
      </c>
      <c r="C1655" s="265">
        <f t="shared" si="730"/>
        <v>19.008499999999998</v>
      </c>
      <c r="D1655" s="265">
        <f t="shared" si="754"/>
        <v>1653</v>
      </c>
      <c r="E1655" s="373">
        <f t="shared" si="755"/>
        <v>54.308008213552363</v>
      </c>
      <c r="F1655" s="373">
        <f t="shared" si="756"/>
        <v>4.5256673511293632</v>
      </c>
      <c r="G1655" s="373">
        <f t="shared" si="757"/>
        <v>63.308008213552363</v>
      </c>
      <c r="H1655" s="374">
        <f t="shared" si="758"/>
        <v>0.99959667687177767</v>
      </c>
      <c r="I1655" s="374">
        <f t="shared" si="731"/>
        <v>0.99095175734372054</v>
      </c>
      <c r="J1655" s="374">
        <f t="shared" si="732"/>
        <v>0.99113036993279513</v>
      </c>
      <c r="K1655" s="265" cm="1">
        <f t="array" ref="K1655">$G1655^gamma_drug4/($G1655^gamma_drug4+(AGE_50_drug4+9)^gamma_drug4)</f>
        <v>1</v>
      </c>
      <c r="L1655" s="264">
        <f t="shared" si="733"/>
        <v>1653</v>
      </c>
      <c r="M1655" s="264">
        <f t="shared" si="734"/>
        <v>-0.23895</v>
      </c>
      <c r="N1655" s="264">
        <f t="shared" si="735"/>
        <v>17.3034</v>
      </c>
      <c r="O1655" s="264">
        <f t="shared" si="736"/>
        <v>0.137735</v>
      </c>
      <c r="P1655" s="264">
        <f t="shared" si="737"/>
        <v>11.543500000000002</v>
      </c>
      <c r="Q1655" s="264">
        <f t="shared" si="738"/>
        <v>12.712499999999999</v>
      </c>
      <c r="R1655" s="264">
        <f t="shared" si="739"/>
        <v>13.461500000000001</v>
      </c>
      <c r="S1655" s="264">
        <f t="shared" si="740"/>
        <v>13.881</v>
      </c>
      <c r="T1655" s="264">
        <f t="shared" si="741"/>
        <v>14.558499999999999</v>
      </c>
      <c r="U1655" s="264">
        <f t="shared" si="742"/>
        <v>15.039000000000001</v>
      </c>
      <c r="V1655" s="264">
        <f t="shared" si="743"/>
        <v>15.785500000000001</v>
      </c>
      <c r="W1655" s="264">
        <f t="shared" si="744"/>
        <v>17.3035</v>
      </c>
      <c r="X1655" s="264">
        <f t="shared" si="745"/>
        <v>19.008499999999998</v>
      </c>
      <c r="Y1655" s="264">
        <f t="shared" si="746"/>
        <v>20.0105</v>
      </c>
      <c r="Z1655" s="264">
        <f t="shared" si="747"/>
        <v>20.727</v>
      </c>
      <c r="AA1655" s="264">
        <f t="shared" si="748"/>
        <v>21.849499999999999</v>
      </c>
      <c r="AB1655" s="264">
        <f t="shared" si="749"/>
        <v>22.619999999999997</v>
      </c>
      <c r="AC1655" s="264">
        <f t="shared" si="750"/>
        <v>24.17</v>
      </c>
      <c r="AD1655" s="264">
        <f t="shared" si="751"/>
        <v>27.156500000000001</v>
      </c>
      <c r="AF1655" s="266">
        <v>1653</v>
      </c>
      <c r="AG1655" s="266">
        <v>-0.13350000000000001</v>
      </c>
      <c r="AH1655" s="266">
        <v>17.3963</v>
      </c>
      <c r="AI1655" s="266">
        <v>0.13152</v>
      </c>
      <c r="AJ1655" s="266">
        <v>11.71</v>
      </c>
      <c r="AK1655" s="266">
        <v>12.888999999999999</v>
      </c>
      <c r="AL1655" s="266">
        <v>13.638</v>
      </c>
      <c r="AM1655" s="266">
        <v>14.055</v>
      </c>
      <c r="AN1655" s="266">
        <v>14.725</v>
      </c>
      <c r="AO1655" s="266">
        <v>15.198</v>
      </c>
      <c r="AP1655" s="266">
        <v>15.928000000000001</v>
      </c>
      <c r="AQ1655" s="266">
        <v>17.396000000000001</v>
      </c>
      <c r="AR1655" s="266">
        <v>19.02</v>
      </c>
      <c r="AS1655" s="266">
        <v>19.962</v>
      </c>
      <c r="AT1655" s="266">
        <v>20.63</v>
      </c>
      <c r="AU1655" s="266">
        <v>21.667000000000002</v>
      </c>
      <c r="AV1655" s="266">
        <v>22.372</v>
      </c>
      <c r="AW1655" s="266">
        <v>23.774999999999999</v>
      </c>
      <c r="AX1655" s="266">
        <v>26.42</v>
      </c>
      <c r="BA1655" s="372">
        <v>1653</v>
      </c>
      <c r="BB1655" s="372">
        <v>-0.34439999999999998</v>
      </c>
      <c r="BC1655" s="372">
        <v>17.2105</v>
      </c>
      <c r="BD1655" s="372">
        <v>0.14394999999999999</v>
      </c>
      <c r="BE1655" s="372">
        <v>11.377000000000001</v>
      </c>
      <c r="BF1655" s="372">
        <v>12.536</v>
      </c>
      <c r="BG1655" s="372">
        <v>13.285</v>
      </c>
      <c r="BH1655" s="372">
        <v>13.707000000000001</v>
      </c>
      <c r="BI1655" s="372">
        <v>14.391999999999999</v>
      </c>
      <c r="BJ1655" s="372">
        <v>14.88</v>
      </c>
      <c r="BK1655" s="372">
        <v>15.643000000000001</v>
      </c>
      <c r="BL1655" s="372">
        <v>17.210999999999999</v>
      </c>
      <c r="BM1655" s="372">
        <v>18.997</v>
      </c>
      <c r="BN1655" s="372">
        <v>20.059000000000001</v>
      </c>
      <c r="BO1655" s="372">
        <v>20.824000000000002</v>
      </c>
      <c r="BP1655" s="372">
        <v>22.032</v>
      </c>
      <c r="BQ1655" s="372">
        <v>22.867999999999999</v>
      </c>
      <c r="BR1655" s="372">
        <v>24.565000000000001</v>
      </c>
      <c r="BS1655" s="372">
        <v>27.893000000000001</v>
      </c>
    </row>
    <row r="1656" spans="1:71" x14ac:dyDescent="0.2">
      <c r="A1656" s="265">
        <f t="shared" si="752"/>
        <v>17.309000000000001</v>
      </c>
      <c r="B1656" s="265">
        <f t="shared" si="753"/>
        <v>15.7905</v>
      </c>
      <c r="C1656" s="265">
        <f t="shared" si="730"/>
        <v>19.015000000000001</v>
      </c>
      <c r="D1656" s="265">
        <f t="shared" si="754"/>
        <v>1654</v>
      </c>
      <c r="E1656" s="373">
        <f t="shared" si="755"/>
        <v>54.340862422997944</v>
      </c>
      <c r="F1656" s="373">
        <f t="shared" si="756"/>
        <v>4.5284052019164953</v>
      </c>
      <c r="G1656" s="373">
        <f t="shared" si="757"/>
        <v>63.340862422997944</v>
      </c>
      <c r="H1656" s="374">
        <f t="shared" si="758"/>
        <v>0.99959758573243518</v>
      </c>
      <c r="I1656" s="374">
        <f t="shared" si="731"/>
        <v>0.99096579547694896</v>
      </c>
      <c r="J1656" s="374">
        <f t="shared" si="732"/>
        <v>0.99114222056857826</v>
      </c>
      <c r="K1656" s="265" cm="1">
        <f t="array" ref="K1656">$G1656^gamma_drug4/($G1656^gamma_drug4+(AGE_50_drug4+9)^gamma_drug4)</f>
        <v>1</v>
      </c>
      <c r="L1656" s="264">
        <f t="shared" si="733"/>
        <v>1654</v>
      </c>
      <c r="M1656" s="264">
        <f t="shared" si="734"/>
        <v>-0.23899999999999999</v>
      </c>
      <c r="N1656" s="264">
        <f t="shared" si="735"/>
        <v>17.309100000000001</v>
      </c>
      <c r="O1656" s="264">
        <f t="shared" si="736"/>
        <v>0.13775999999999999</v>
      </c>
      <c r="P1656" s="264">
        <f t="shared" si="737"/>
        <v>11.5465</v>
      </c>
      <c r="Q1656" s="264">
        <f t="shared" si="738"/>
        <v>12.716000000000001</v>
      </c>
      <c r="R1656" s="264">
        <f t="shared" si="739"/>
        <v>13.465499999999999</v>
      </c>
      <c r="S1656" s="264">
        <f t="shared" si="740"/>
        <v>13.885</v>
      </c>
      <c r="T1656" s="264">
        <f t="shared" si="741"/>
        <v>14.563000000000001</v>
      </c>
      <c r="U1656" s="264">
        <f t="shared" si="742"/>
        <v>15.044</v>
      </c>
      <c r="V1656" s="264">
        <f t="shared" si="743"/>
        <v>15.7905</v>
      </c>
      <c r="W1656" s="264">
        <f t="shared" si="744"/>
        <v>17.309000000000001</v>
      </c>
      <c r="X1656" s="264">
        <f t="shared" si="745"/>
        <v>19.015000000000001</v>
      </c>
      <c r="Y1656" s="264">
        <f t="shared" si="746"/>
        <v>20.018000000000001</v>
      </c>
      <c r="Z1656" s="264">
        <f t="shared" si="747"/>
        <v>20.734500000000001</v>
      </c>
      <c r="AA1656" s="264">
        <f t="shared" si="748"/>
        <v>21.857500000000002</v>
      </c>
      <c r="AB1656" s="264">
        <f t="shared" si="749"/>
        <v>22.628499999999999</v>
      </c>
      <c r="AC1656" s="264">
        <f t="shared" si="750"/>
        <v>24.18</v>
      </c>
      <c r="AD1656" s="264">
        <f t="shared" si="751"/>
        <v>27.1675</v>
      </c>
      <c r="AF1656" s="266">
        <v>1654</v>
      </c>
      <c r="AG1656" s="266">
        <v>-0.1336</v>
      </c>
      <c r="AH1656" s="266">
        <v>17.401800000000001</v>
      </c>
      <c r="AI1656" s="266">
        <v>0.13153999999999999</v>
      </c>
      <c r="AJ1656" s="266">
        <v>11.712999999999999</v>
      </c>
      <c r="AK1656" s="266">
        <v>12.893000000000001</v>
      </c>
      <c r="AL1656" s="266">
        <v>13.641999999999999</v>
      </c>
      <c r="AM1656" s="266">
        <v>14.058999999999999</v>
      </c>
      <c r="AN1656" s="266">
        <v>14.73</v>
      </c>
      <c r="AO1656" s="266">
        <v>15.202999999999999</v>
      </c>
      <c r="AP1656" s="266">
        <v>15.933</v>
      </c>
      <c r="AQ1656" s="266">
        <v>17.402000000000001</v>
      </c>
      <c r="AR1656" s="266">
        <v>19.026</v>
      </c>
      <c r="AS1656" s="266">
        <v>19.969000000000001</v>
      </c>
      <c r="AT1656" s="266">
        <v>20.637</v>
      </c>
      <c r="AU1656" s="266">
        <v>21.673999999999999</v>
      </c>
      <c r="AV1656" s="266">
        <v>22.38</v>
      </c>
      <c r="AW1656" s="266">
        <v>23.783999999999999</v>
      </c>
      <c r="AX1656" s="266">
        <v>26.43</v>
      </c>
      <c r="BA1656" s="372">
        <v>1654</v>
      </c>
      <c r="BB1656" s="372">
        <v>-0.34439999999999998</v>
      </c>
      <c r="BC1656" s="372">
        <v>17.2164</v>
      </c>
      <c r="BD1656" s="372">
        <v>0.14398</v>
      </c>
      <c r="BE1656" s="372">
        <v>11.38</v>
      </c>
      <c r="BF1656" s="372">
        <v>12.539</v>
      </c>
      <c r="BG1656" s="372">
        <v>13.289</v>
      </c>
      <c r="BH1656" s="372">
        <v>13.711</v>
      </c>
      <c r="BI1656" s="372">
        <v>14.396000000000001</v>
      </c>
      <c r="BJ1656" s="372">
        <v>14.885</v>
      </c>
      <c r="BK1656" s="372">
        <v>15.648</v>
      </c>
      <c r="BL1656" s="372">
        <v>17.216000000000001</v>
      </c>
      <c r="BM1656" s="372">
        <v>19.004000000000001</v>
      </c>
      <c r="BN1656" s="372">
        <v>20.067</v>
      </c>
      <c r="BO1656" s="372">
        <v>20.832000000000001</v>
      </c>
      <c r="BP1656" s="372">
        <v>22.041</v>
      </c>
      <c r="BQ1656" s="372">
        <v>22.876999999999999</v>
      </c>
      <c r="BR1656" s="372">
        <v>24.576000000000001</v>
      </c>
      <c r="BS1656" s="372">
        <v>27.905000000000001</v>
      </c>
    </row>
    <row r="1657" spans="1:71" x14ac:dyDescent="0.2">
      <c r="A1657" s="265">
        <f t="shared" si="752"/>
        <v>17.314500000000002</v>
      </c>
      <c r="B1657" s="265">
        <f t="shared" si="753"/>
        <v>15.795</v>
      </c>
      <c r="C1657" s="265">
        <f t="shared" si="730"/>
        <v>19.021999999999998</v>
      </c>
      <c r="D1657" s="265">
        <f t="shared" si="754"/>
        <v>1655</v>
      </c>
      <c r="E1657" s="373">
        <f t="shared" si="755"/>
        <v>54.373716632443532</v>
      </c>
      <c r="F1657" s="373">
        <f t="shared" si="756"/>
        <v>4.5311430527036274</v>
      </c>
      <c r="G1657" s="373">
        <f t="shared" si="757"/>
        <v>63.373716632443532</v>
      </c>
      <c r="H1657" s="374">
        <f t="shared" si="758"/>
        <v>0.99959849207615847</v>
      </c>
      <c r="I1657" s="374">
        <f t="shared" si="731"/>
        <v>0.99097980476584013</v>
      </c>
      <c r="J1657" s="374">
        <f t="shared" si="732"/>
        <v>0.99115404937914497</v>
      </c>
      <c r="K1657" s="265" cm="1">
        <f t="array" ref="K1657">$G1657^gamma_drug4/($G1657^gamma_drug4+(AGE_50_drug4+9)^gamma_drug4)</f>
        <v>1</v>
      </c>
      <c r="L1657" s="264">
        <f t="shared" si="733"/>
        <v>1655</v>
      </c>
      <c r="M1657" s="264">
        <f t="shared" si="734"/>
        <v>-0.23909999999999998</v>
      </c>
      <c r="N1657" s="264">
        <f t="shared" si="735"/>
        <v>17.31475</v>
      </c>
      <c r="O1657" s="264">
        <f t="shared" si="736"/>
        <v>0.13778000000000001</v>
      </c>
      <c r="P1657" s="264">
        <f t="shared" si="737"/>
        <v>11.55</v>
      </c>
      <c r="Q1657" s="264">
        <f t="shared" si="738"/>
        <v>12.7195</v>
      </c>
      <c r="R1657" s="264">
        <f t="shared" si="739"/>
        <v>13.4695</v>
      </c>
      <c r="S1657" s="264">
        <f t="shared" si="740"/>
        <v>13.888999999999999</v>
      </c>
      <c r="T1657" s="264">
        <f t="shared" si="741"/>
        <v>14.567499999999999</v>
      </c>
      <c r="U1657" s="264">
        <f t="shared" si="742"/>
        <v>15.048500000000001</v>
      </c>
      <c r="V1657" s="264">
        <f t="shared" si="743"/>
        <v>15.795</v>
      </c>
      <c r="W1657" s="264">
        <f t="shared" si="744"/>
        <v>17.314500000000002</v>
      </c>
      <c r="X1657" s="264">
        <f t="shared" si="745"/>
        <v>19.021999999999998</v>
      </c>
      <c r="Y1657" s="264">
        <f t="shared" si="746"/>
        <v>20.024500000000003</v>
      </c>
      <c r="Z1657" s="264">
        <f t="shared" si="747"/>
        <v>20.741999999999997</v>
      </c>
      <c r="AA1657" s="264">
        <f t="shared" si="748"/>
        <v>21.865499999999997</v>
      </c>
      <c r="AB1657" s="264">
        <f t="shared" si="749"/>
        <v>22.637</v>
      </c>
      <c r="AC1657" s="264">
        <f t="shared" si="750"/>
        <v>24.189499999999999</v>
      </c>
      <c r="AD1657" s="264">
        <f t="shared" si="751"/>
        <v>27.179000000000002</v>
      </c>
      <c r="AF1657" s="266">
        <v>1655</v>
      </c>
      <c r="AG1657" s="266">
        <v>-0.13370000000000001</v>
      </c>
      <c r="AH1657" s="266">
        <v>17.4072</v>
      </c>
      <c r="AI1657" s="266">
        <v>0.13156000000000001</v>
      </c>
      <c r="AJ1657" s="266">
        <v>11.715999999999999</v>
      </c>
      <c r="AK1657" s="266">
        <v>12.896000000000001</v>
      </c>
      <c r="AL1657" s="266">
        <v>13.646000000000001</v>
      </c>
      <c r="AM1657" s="266">
        <v>14.063000000000001</v>
      </c>
      <c r="AN1657" s="266">
        <v>14.734</v>
      </c>
      <c r="AO1657" s="266">
        <v>15.207000000000001</v>
      </c>
      <c r="AP1657" s="266">
        <v>15.936999999999999</v>
      </c>
      <c r="AQ1657" s="266">
        <v>17.407</v>
      </c>
      <c r="AR1657" s="266">
        <v>19.033000000000001</v>
      </c>
      <c r="AS1657" s="266">
        <v>19.975000000000001</v>
      </c>
      <c r="AT1657" s="266">
        <v>20.643999999999998</v>
      </c>
      <c r="AU1657" s="266">
        <v>21.681999999999999</v>
      </c>
      <c r="AV1657" s="266">
        <v>22.388000000000002</v>
      </c>
      <c r="AW1657" s="266">
        <v>23.792999999999999</v>
      </c>
      <c r="AX1657" s="266">
        <v>26.440999999999999</v>
      </c>
      <c r="BA1657" s="372">
        <v>1655</v>
      </c>
      <c r="BB1657" s="372">
        <v>-0.34449999999999997</v>
      </c>
      <c r="BC1657" s="372">
        <v>17.222300000000001</v>
      </c>
      <c r="BD1657" s="372">
        <v>0.14399999999999999</v>
      </c>
      <c r="BE1657" s="372">
        <v>11.384</v>
      </c>
      <c r="BF1657" s="372">
        <v>12.542999999999999</v>
      </c>
      <c r="BG1657" s="372">
        <v>13.292999999999999</v>
      </c>
      <c r="BH1657" s="372">
        <v>13.715</v>
      </c>
      <c r="BI1657" s="372">
        <v>14.401</v>
      </c>
      <c r="BJ1657" s="372">
        <v>14.89</v>
      </c>
      <c r="BK1657" s="372">
        <v>15.653</v>
      </c>
      <c r="BL1657" s="372">
        <v>17.222000000000001</v>
      </c>
      <c r="BM1657" s="372">
        <v>19.010999999999999</v>
      </c>
      <c r="BN1657" s="372">
        <v>20.074000000000002</v>
      </c>
      <c r="BO1657" s="372">
        <v>20.84</v>
      </c>
      <c r="BP1657" s="372">
        <v>22.048999999999999</v>
      </c>
      <c r="BQ1657" s="372">
        <v>22.885999999999999</v>
      </c>
      <c r="BR1657" s="372">
        <v>24.585999999999999</v>
      </c>
      <c r="BS1657" s="372">
        <v>27.917000000000002</v>
      </c>
    </row>
    <row r="1658" spans="1:71" x14ac:dyDescent="0.2">
      <c r="A1658" s="265">
        <f t="shared" si="752"/>
        <v>17.320500000000003</v>
      </c>
      <c r="B1658" s="265">
        <f t="shared" si="753"/>
        <v>15.8</v>
      </c>
      <c r="C1658" s="265">
        <f t="shared" si="730"/>
        <v>19.027999999999999</v>
      </c>
      <c r="D1658" s="265">
        <f t="shared" si="754"/>
        <v>1656</v>
      </c>
      <c r="E1658" s="373">
        <f t="shared" si="755"/>
        <v>54.406570841889121</v>
      </c>
      <c r="F1658" s="373">
        <f t="shared" si="756"/>
        <v>4.5338809034907595</v>
      </c>
      <c r="G1658" s="373">
        <f t="shared" si="757"/>
        <v>63.406570841889121</v>
      </c>
      <c r="H1658" s="374">
        <f t="shared" si="758"/>
        <v>0.9995993959112135</v>
      </c>
      <c r="I1658" s="374">
        <f t="shared" si="731"/>
        <v>0.99099378528395488</v>
      </c>
      <c r="J1658" s="374">
        <f t="shared" si="732"/>
        <v>0.99116585641559729</v>
      </c>
      <c r="K1658" s="265" cm="1">
        <f t="array" ref="K1658">$G1658^gamma_drug4/($G1658^gamma_drug4+(AGE_50_drug4+9)^gamma_drug4)</f>
        <v>1</v>
      </c>
      <c r="L1658" s="264">
        <f t="shared" si="733"/>
        <v>1656</v>
      </c>
      <c r="M1658" s="264">
        <f t="shared" si="734"/>
        <v>-0.23914999999999997</v>
      </c>
      <c r="N1658" s="264">
        <f t="shared" si="735"/>
        <v>17.320450000000001</v>
      </c>
      <c r="O1658" s="264">
        <f t="shared" si="736"/>
        <v>0.13780999999999999</v>
      </c>
      <c r="P1658" s="264">
        <f t="shared" si="737"/>
        <v>11.553000000000001</v>
      </c>
      <c r="Q1658" s="264">
        <f t="shared" si="738"/>
        <v>12.722999999999999</v>
      </c>
      <c r="R1658" s="264">
        <f t="shared" si="739"/>
        <v>13.473500000000001</v>
      </c>
      <c r="S1658" s="264">
        <f t="shared" si="740"/>
        <v>13.893000000000001</v>
      </c>
      <c r="T1658" s="264">
        <f t="shared" si="741"/>
        <v>14.5715</v>
      </c>
      <c r="U1658" s="264">
        <f t="shared" si="742"/>
        <v>15.0525</v>
      </c>
      <c r="V1658" s="264">
        <f t="shared" si="743"/>
        <v>15.8</v>
      </c>
      <c r="W1658" s="264">
        <f t="shared" si="744"/>
        <v>17.320500000000003</v>
      </c>
      <c r="X1658" s="264">
        <f t="shared" si="745"/>
        <v>19.027999999999999</v>
      </c>
      <c r="Y1658" s="264">
        <f t="shared" si="746"/>
        <v>20.032</v>
      </c>
      <c r="Z1658" s="264">
        <f t="shared" si="747"/>
        <v>20.749499999999998</v>
      </c>
      <c r="AA1658" s="264">
        <f t="shared" si="748"/>
        <v>21.874000000000002</v>
      </c>
      <c r="AB1658" s="264">
        <f t="shared" si="749"/>
        <v>22.645499999999998</v>
      </c>
      <c r="AC1658" s="264">
        <f t="shared" si="750"/>
        <v>24.198999999999998</v>
      </c>
      <c r="AD1658" s="264">
        <f t="shared" si="751"/>
        <v>27.191000000000003</v>
      </c>
      <c r="AF1658" s="266">
        <v>1656</v>
      </c>
      <c r="AG1658" s="266">
        <v>-0.1338</v>
      </c>
      <c r="AH1658" s="266">
        <v>17.412700000000001</v>
      </c>
      <c r="AI1658" s="266">
        <v>0.13159000000000001</v>
      </c>
      <c r="AJ1658" s="266">
        <v>11.718999999999999</v>
      </c>
      <c r="AK1658" s="266">
        <v>12.898999999999999</v>
      </c>
      <c r="AL1658" s="266">
        <v>13.65</v>
      </c>
      <c r="AM1658" s="266">
        <v>14.067</v>
      </c>
      <c r="AN1658" s="266">
        <v>14.738</v>
      </c>
      <c r="AO1658" s="266">
        <v>15.211</v>
      </c>
      <c r="AP1658" s="266">
        <v>15.942</v>
      </c>
      <c r="AQ1658" s="266">
        <v>17.413</v>
      </c>
      <c r="AR1658" s="266">
        <v>19.039000000000001</v>
      </c>
      <c r="AS1658" s="266">
        <v>19.981999999999999</v>
      </c>
      <c r="AT1658" s="266">
        <v>20.651</v>
      </c>
      <c r="AU1658" s="266">
        <v>21.69</v>
      </c>
      <c r="AV1658" s="266">
        <v>22.396000000000001</v>
      </c>
      <c r="AW1658" s="266">
        <v>23.802</v>
      </c>
      <c r="AX1658" s="266">
        <v>26.452000000000002</v>
      </c>
      <c r="BA1658" s="372">
        <v>1656</v>
      </c>
      <c r="BB1658" s="372">
        <v>-0.34449999999999997</v>
      </c>
      <c r="BC1658" s="372">
        <v>17.228200000000001</v>
      </c>
      <c r="BD1658" s="372">
        <v>0.14402999999999999</v>
      </c>
      <c r="BE1658" s="372">
        <v>11.387</v>
      </c>
      <c r="BF1658" s="372">
        <v>12.547000000000001</v>
      </c>
      <c r="BG1658" s="372">
        <v>13.297000000000001</v>
      </c>
      <c r="BH1658" s="372">
        <v>13.718999999999999</v>
      </c>
      <c r="BI1658" s="372">
        <v>14.404999999999999</v>
      </c>
      <c r="BJ1658" s="372">
        <v>14.894</v>
      </c>
      <c r="BK1658" s="372">
        <v>15.657999999999999</v>
      </c>
      <c r="BL1658" s="372">
        <v>17.228000000000002</v>
      </c>
      <c r="BM1658" s="372">
        <v>19.016999999999999</v>
      </c>
      <c r="BN1658" s="372">
        <v>20.082000000000001</v>
      </c>
      <c r="BO1658" s="372">
        <v>20.847999999999999</v>
      </c>
      <c r="BP1658" s="372">
        <v>22.058</v>
      </c>
      <c r="BQ1658" s="372">
        <v>22.895</v>
      </c>
      <c r="BR1658" s="372">
        <v>24.596</v>
      </c>
      <c r="BS1658" s="372">
        <v>27.93</v>
      </c>
    </row>
    <row r="1659" spans="1:71" x14ac:dyDescent="0.2">
      <c r="A1659" s="265">
        <f t="shared" si="752"/>
        <v>17.326000000000001</v>
      </c>
      <c r="B1659" s="265">
        <f t="shared" si="753"/>
        <v>15.805</v>
      </c>
      <c r="C1659" s="265">
        <f t="shared" si="730"/>
        <v>19.034500000000001</v>
      </c>
      <c r="D1659" s="265">
        <f t="shared" si="754"/>
        <v>1657</v>
      </c>
      <c r="E1659" s="373">
        <f t="shared" si="755"/>
        <v>54.439425051334702</v>
      </c>
      <c r="F1659" s="373">
        <f t="shared" si="756"/>
        <v>4.5366187542778915</v>
      </c>
      <c r="G1659" s="373">
        <f t="shared" si="757"/>
        <v>63.439425051334702</v>
      </c>
      <c r="H1659" s="374">
        <f t="shared" si="758"/>
        <v>0.99960029724583477</v>
      </c>
      <c r="I1659" s="374">
        <f t="shared" si="731"/>
        <v>0.99100773710463086</v>
      </c>
      <c r="J1659" s="374">
        <f t="shared" si="732"/>
        <v>0.99117764172889256</v>
      </c>
      <c r="K1659" s="265" cm="1">
        <f t="array" ref="K1659">$G1659^gamma_drug4/($G1659^gamma_drug4+(AGE_50_drug4+9)^gamma_drug4)</f>
        <v>1</v>
      </c>
      <c r="L1659" s="264">
        <f t="shared" si="733"/>
        <v>1657</v>
      </c>
      <c r="M1659" s="264">
        <f t="shared" si="734"/>
        <v>-0.23925000000000002</v>
      </c>
      <c r="N1659" s="264">
        <f t="shared" si="735"/>
        <v>17.3261</v>
      </c>
      <c r="O1659" s="264">
        <f t="shared" si="736"/>
        <v>0.13783000000000001</v>
      </c>
      <c r="P1659" s="264">
        <f t="shared" si="737"/>
        <v>11.556000000000001</v>
      </c>
      <c r="Q1659" s="264">
        <f t="shared" si="738"/>
        <v>12.726500000000001</v>
      </c>
      <c r="R1659" s="264">
        <f t="shared" si="739"/>
        <v>13.477</v>
      </c>
      <c r="S1659" s="264">
        <f t="shared" si="740"/>
        <v>13.897500000000001</v>
      </c>
      <c r="T1659" s="264">
        <f t="shared" si="741"/>
        <v>14.576000000000001</v>
      </c>
      <c r="U1659" s="264">
        <f t="shared" si="742"/>
        <v>15.057499999999999</v>
      </c>
      <c r="V1659" s="264">
        <f t="shared" si="743"/>
        <v>15.805</v>
      </c>
      <c r="W1659" s="264">
        <f t="shared" si="744"/>
        <v>17.326000000000001</v>
      </c>
      <c r="X1659" s="264">
        <f t="shared" si="745"/>
        <v>19.034500000000001</v>
      </c>
      <c r="Y1659" s="264">
        <f t="shared" si="746"/>
        <v>20.039000000000001</v>
      </c>
      <c r="Z1659" s="264">
        <f t="shared" si="747"/>
        <v>20.757000000000001</v>
      </c>
      <c r="AA1659" s="264">
        <f t="shared" si="748"/>
        <v>21.881999999999998</v>
      </c>
      <c r="AB1659" s="264">
        <f t="shared" si="749"/>
        <v>22.654</v>
      </c>
      <c r="AC1659" s="264">
        <f t="shared" si="750"/>
        <v>24.208500000000001</v>
      </c>
      <c r="AD1659" s="264">
        <f t="shared" si="751"/>
        <v>27.201999999999998</v>
      </c>
      <c r="AF1659" s="266">
        <v>1657</v>
      </c>
      <c r="AG1659" s="266">
        <v>-0.13389999999999999</v>
      </c>
      <c r="AH1659" s="266">
        <v>17.418099999999999</v>
      </c>
      <c r="AI1659" s="266">
        <v>0.13161</v>
      </c>
      <c r="AJ1659" s="266">
        <v>11.722</v>
      </c>
      <c r="AK1659" s="266">
        <v>12.903</v>
      </c>
      <c r="AL1659" s="266">
        <v>13.653</v>
      </c>
      <c r="AM1659" s="266">
        <v>14.071</v>
      </c>
      <c r="AN1659" s="266">
        <v>14.742000000000001</v>
      </c>
      <c r="AO1659" s="266">
        <v>15.215999999999999</v>
      </c>
      <c r="AP1659" s="266">
        <v>15.946999999999999</v>
      </c>
      <c r="AQ1659" s="266">
        <v>17.417999999999999</v>
      </c>
      <c r="AR1659" s="266">
        <v>19.045000000000002</v>
      </c>
      <c r="AS1659" s="266">
        <v>19.989000000000001</v>
      </c>
      <c r="AT1659" s="266">
        <v>20.658000000000001</v>
      </c>
      <c r="AU1659" s="266">
        <v>21.696999999999999</v>
      </c>
      <c r="AV1659" s="266">
        <v>22.404</v>
      </c>
      <c r="AW1659" s="266">
        <v>23.811</v>
      </c>
      <c r="AX1659" s="266">
        <v>26.462</v>
      </c>
      <c r="BA1659" s="372">
        <v>1657</v>
      </c>
      <c r="BB1659" s="372">
        <v>-0.34460000000000002</v>
      </c>
      <c r="BC1659" s="372">
        <v>17.234100000000002</v>
      </c>
      <c r="BD1659" s="372">
        <v>0.14405000000000001</v>
      </c>
      <c r="BE1659" s="372">
        <v>11.39</v>
      </c>
      <c r="BF1659" s="372">
        <v>12.55</v>
      </c>
      <c r="BG1659" s="372">
        <v>13.301</v>
      </c>
      <c r="BH1659" s="372">
        <v>13.724</v>
      </c>
      <c r="BI1659" s="372">
        <v>14.41</v>
      </c>
      <c r="BJ1659" s="372">
        <v>14.898999999999999</v>
      </c>
      <c r="BK1659" s="372">
        <v>15.663</v>
      </c>
      <c r="BL1659" s="372">
        <v>17.234000000000002</v>
      </c>
      <c r="BM1659" s="372">
        <v>19.024000000000001</v>
      </c>
      <c r="BN1659" s="372">
        <v>20.088999999999999</v>
      </c>
      <c r="BO1659" s="372">
        <v>20.856000000000002</v>
      </c>
      <c r="BP1659" s="372">
        <v>22.067</v>
      </c>
      <c r="BQ1659" s="372">
        <v>22.904</v>
      </c>
      <c r="BR1659" s="372">
        <v>24.606000000000002</v>
      </c>
      <c r="BS1659" s="372">
        <v>27.942</v>
      </c>
    </row>
    <row r="1660" spans="1:71" x14ac:dyDescent="0.2">
      <c r="A1660" s="265">
        <f t="shared" si="752"/>
        <v>17.332000000000001</v>
      </c>
      <c r="B1660" s="265">
        <f t="shared" si="753"/>
        <v>15.809999999999999</v>
      </c>
      <c r="C1660" s="265">
        <f t="shared" si="730"/>
        <v>19.040999999999997</v>
      </c>
      <c r="D1660" s="265">
        <f t="shared" si="754"/>
        <v>1658</v>
      </c>
      <c r="E1660" s="373">
        <f t="shared" si="755"/>
        <v>54.47227926078029</v>
      </c>
      <c r="F1660" s="373">
        <f t="shared" si="756"/>
        <v>4.5393566050650236</v>
      </c>
      <c r="G1660" s="373">
        <f t="shared" si="757"/>
        <v>63.47227926078029</v>
      </c>
      <c r="H1660" s="374">
        <f t="shared" si="758"/>
        <v>0.99960119608822562</v>
      </c>
      <c r="I1660" s="374">
        <f t="shared" si="731"/>
        <v>0.99102166030098315</v>
      </c>
      <c r="J1660" s="374">
        <f t="shared" si="732"/>
        <v>0.99118940536984379</v>
      </c>
      <c r="K1660" s="265" cm="1">
        <f t="array" ref="K1660">$G1660^gamma_drug4/($G1660^gamma_drug4+(AGE_50_drug4+9)^gamma_drug4)</f>
        <v>1</v>
      </c>
      <c r="L1660" s="264">
        <f t="shared" si="733"/>
        <v>1658</v>
      </c>
      <c r="M1660" s="264">
        <f t="shared" si="734"/>
        <v>-0.23930000000000001</v>
      </c>
      <c r="N1660" s="264">
        <f t="shared" si="735"/>
        <v>17.331800000000001</v>
      </c>
      <c r="O1660" s="264">
        <f t="shared" si="736"/>
        <v>0.13785500000000001</v>
      </c>
      <c r="P1660" s="264">
        <f t="shared" si="737"/>
        <v>11.559000000000001</v>
      </c>
      <c r="Q1660" s="264">
        <f t="shared" si="738"/>
        <v>12.73</v>
      </c>
      <c r="R1660" s="264">
        <f t="shared" si="739"/>
        <v>13.481</v>
      </c>
      <c r="S1660" s="264">
        <f t="shared" si="740"/>
        <v>13.901499999999999</v>
      </c>
      <c r="T1660" s="264">
        <f t="shared" si="741"/>
        <v>14.580500000000001</v>
      </c>
      <c r="U1660" s="264">
        <f t="shared" si="742"/>
        <v>15.062000000000001</v>
      </c>
      <c r="V1660" s="264">
        <f t="shared" si="743"/>
        <v>15.809999999999999</v>
      </c>
      <c r="W1660" s="264">
        <f t="shared" si="744"/>
        <v>17.332000000000001</v>
      </c>
      <c r="X1660" s="264">
        <f t="shared" si="745"/>
        <v>19.040999999999997</v>
      </c>
      <c r="Y1660" s="264">
        <f t="shared" si="746"/>
        <v>20.045999999999999</v>
      </c>
      <c r="Z1660" s="264">
        <f t="shared" si="747"/>
        <v>20.764499999999998</v>
      </c>
      <c r="AA1660" s="264">
        <f t="shared" si="748"/>
        <v>21.89</v>
      </c>
      <c r="AB1660" s="264">
        <f t="shared" si="749"/>
        <v>22.662500000000001</v>
      </c>
      <c r="AC1660" s="264">
        <f t="shared" si="750"/>
        <v>24.217500000000001</v>
      </c>
      <c r="AD1660" s="264">
        <f t="shared" si="751"/>
        <v>27.2135</v>
      </c>
      <c r="AF1660" s="266">
        <v>1658</v>
      </c>
      <c r="AG1660" s="266">
        <v>-0.13400000000000001</v>
      </c>
      <c r="AH1660" s="266">
        <v>17.4236</v>
      </c>
      <c r="AI1660" s="266">
        <v>0.13163</v>
      </c>
      <c r="AJ1660" s="266">
        <v>11.725</v>
      </c>
      <c r="AK1660" s="266">
        <v>12.906000000000001</v>
      </c>
      <c r="AL1660" s="266">
        <v>13.657</v>
      </c>
      <c r="AM1660" s="266">
        <v>14.074999999999999</v>
      </c>
      <c r="AN1660" s="266">
        <v>14.747</v>
      </c>
      <c r="AO1660" s="266">
        <v>15.22</v>
      </c>
      <c r="AP1660" s="266">
        <v>15.952</v>
      </c>
      <c r="AQ1660" s="266">
        <v>17.423999999999999</v>
      </c>
      <c r="AR1660" s="266">
        <v>19.050999999999998</v>
      </c>
      <c r="AS1660" s="266">
        <v>19.995999999999999</v>
      </c>
      <c r="AT1660" s="266">
        <v>20.664999999999999</v>
      </c>
      <c r="AU1660" s="266">
        <v>21.704999999999998</v>
      </c>
      <c r="AV1660" s="266">
        <v>22.411999999999999</v>
      </c>
      <c r="AW1660" s="266">
        <v>23.818999999999999</v>
      </c>
      <c r="AX1660" s="266">
        <v>26.472000000000001</v>
      </c>
      <c r="BA1660" s="372">
        <v>1658</v>
      </c>
      <c r="BB1660" s="372">
        <v>-0.34460000000000002</v>
      </c>
      <c r="BC1660" s="372">
        <v>17.239999999999998</v>
      </c>
      <c r="BD1660" s="372">
        <v>0.14408000000000001</v>
      </c>
      <c r="BE1660" s="372">
        <v>11.393000000000001</v>
      </c>
      <c r="BF1660" s="372">
        <v>12.554</v>
      </c>
      <c r="BG1660" s="372">
        <v>13.305</v>
      </c>
      <c r="BH1660" s="372">
        <v>13.728</v>
      </c>
      <c r="BI1660" s="372">
        <v>14.414</v>
      </c>
      <c r="BJ1660" s="372">
        <v>14.904</v>
      </c>
      <c r="BK1660" s="372">
        <v>15.667999999999999</v>
      </c>
      <c r="BL1660" s="372">
        <v>17.239999999999998</v>
      </c>
      <c r="BM1660" s="372">
        <v>19.030999999999999</v>
      </c>
      <c r="BN1660" s="372">
        <v>20.096</v>
      </c>
      <c r="BO1660" s="372">
        <v>20.864000000000001</v>
      </c>
      <c r="BP1660" s="372">
        <v>22.074999999999999</v>
      </c>
      <c r="BQ1660" s="372">
        <v>22.913</v>
      </c>
      <c r="BR1660" s="372">
        <v>24.616</v>
      </c>
      <c r="BS1660" s="372">
        <v>27.954999999999998</v>
      </c>
    </row>
    <row r="1661" spans="1:71" x14ac:dyDescent="0.2">
      <c r="A1661" s="265">
        <f t="shared" si="752"/>
        <v>17.337499999999999</v>
      </c>
      <c r="B1661" s="265">
        <f t="shared" si="753"/>
        <v>15.815</v>
      </c>
      <c r="C1661" s="265">
        <f t="shared" si="730"/>
        <v>19.048000000000002</v>
      </c>
      <c r="D1661" s="265">
        <f t="shared" si="754"/>
        <v>1659</v>
      </c>
      <c r="E1661" s="373">
        <f t="shared" si="755"/>
        <v>54.505133470225871</v>
      </c>
      <c r="F1661" s="373">
        <f t="shared" si="756"/>
        <v>4.5420944558521557</v>
      </c>
      <c r="G1661" s="373">
        <f t="shared" si="757"/>
        <v>63.505133470225871</v>
      </c>
      <c r="H1661" s="374">
        <f t="shared" si="758"/>
        <v>0.99960209244655807</v>
      </c>
      <c r="I1661" s="374">
        <f t="shared" si="731"/>
        <v>0.99103555494590501</v>
      </c>
      <c r="J1661" s="374">
        <f t="shared" si="732"/>
        <v>0.99120114738912024</v>
      </c>
      <c r="K1661" s="265" cm="1">
        <f t="array" ref="K1661">$G1661^gamma_drug4/($G1661^gamma_drug4+(AGE_50_drug4+9)^gamma_drug4)</f>
        <v>1</v>
      </c>
      <c r="L1661" s="264">
        <f t="shared" si="733"/>
        <v>1659</v>
      </c>
      <c r="M1661" s="264">
        <f t="shared" si="734"/>
        <v>-0.2394</v>
      </c>
      <c r="N1661" s="264">
        <f t="shared" si="735"/>
        <v>17.337449999999997</v>
      </c>
      <c r="O1661" s="264">
        <f t="shared" si="736"/>
        <v>0.137875</v>
      </c>
      <c r="P1661" s="264">
        <f t="shared" si="737"/>
        <v>11.5625</v>
      </c>
      <c r="Q1661" s="264">
        <f t="shared" si="738"/>
        <v>12.734</v>
      </c>
      <c r="R1661" s="264">
        <f t="shared" si="739"/>
        <v>13.484999999999999</v>
      </c>
      <c r="S1661" s="264">
        <f t="shared" si="740"/>
        <v>13.9055</v>
      </c>
      <c r="T1661" s="264">
        <f t="shared" si="741"/>
        <v>14.585000000000001</v>
      </c>
      <c r="U1661" s="264">
        <f t="shared" si="742"/>
        <v>15.067</v>
      </c>
      <c r="V1661" s="264">
        <f t="shared" si="743"/>
        <v>15.815</v>
      </c>
      <c r="W1661" s="264">
        <f t="shared" si="744"/>
        <v>17.337499999999999</v>
      </c>
      <c r="X1661" s="264">
        <f t="shared" si="745"/>
        <v>19.048000000000002</v>
      </c>
      <c r="Y1661" s="264">
        <f t="shared" si="746"/>
        <v>20.052999999999997</v>
      </c>
      <c r="Z1661" s="264">
        <f t="shared" si="747"/>
        <v>20.771999999999998</v>
      </c>
      <c r="AA1661" s="264">
        <f t="shared" si="748"/>
        <v>21.898</v>
      </c>
      <c r="AB1661" s="264">
        <f t="shared" si="749"/>
        <v>22.670999999999999</v>
      </c>
      <c r="AC1661" s="264">
        <f t="shared" si="750"/>
        <v>24.227</v>
      </c>
      <c r="AD1661" s="264">
        <f t="shared" si="751"/>
        <v>27.224499999999999</v>
      </c>
      <c r="AF1661" s="266">
        <v>1659</v>
      </c>
      <c r="AG1661" s="266">
        <v>-0.1341</v>
      </c>
      <c r="AH1661" s="266">
        <v>17.428999999999998</v>
      </c>
      <c r="AI1661" s="266">
        <v>0.13164999999999999</v>
      </c>
      <c r="AJ1661" s="266">
        <v>11.728</v>
      </c>
      <c r="AK1661" s="266">
        <v>12.91</v>
      </c>
      <c r="AL1661" s="266">
        <v>13.661</v>
      </c>
      <c r="AM1661" s="266">
        <v>14.079000000000001</v>
      </c>
      <c r="AN1661" s="266">
        <v>14.750999999999999</v>
      </c>
      <c r="AO1661" s="266">
        <v>15.225</v>
      </c>
      <c r="AP1661" s="266">
        <v>15.956</v>
      </c>
      <c r="AQ1661" s="266">
        <v>17.428999999999998</v>
      </c>
      <c r="AR1661" s="266">
        <v>19.058</v>
      </c>
      <c r="AS1661" s="266">
        <v>20.001999999999999</v>
      </c>
      <c r="AT1661" s="266">
        <v>20.672000000000001</v>
      </c>
      <c r="AU1661" s="266">
        <v>21.712</v>
      </c>
      <c r="AV1661" s="266">
        <v>22.42</v>
      </c>
      <c r="AW1661" s="266">
        <v>23.827999999999999</v>
      </c>
      <c r="AX1661" s="266">
        <v>26.481999999999999</v>
      </c>
      <c r="BA1661" s="372">
        <v>1659</v>
      </c>
      <c r="BB1661" s="372">
        <v>-0.34470000000000001</v>
      </c>
      <c r="BC1661" s="372">
        <v>17.245899999999999</v>
      </c>
      <c r="BD1661" s="372">
        <v>0.14410000000000001</v>
      </c>
      <c r="BE1661" s="372">
        <v>11.397</v>
      </c>
      <c r="BF1661" s="372">
        <v>12.558</v>
      </c>
      <c r="BG1661" s="372">
        <v>13.308999999999999</v>
      </c>
      <c r="BH1661" s="372">
        <v>13.731999999999999</v>
      </c>
      <c r="BI1661" s="372">
        <v>14.419</v>
      </c>
      <c r="BJ1661" s="372">
        <v>14.909000000000001</v>
      </c>
      <c r="BK1661" s="372">
        <v>15.673999999999999</v>
      </c>
      <c r="BL1661" s="372">
        <v>17.245999999999999</v>
      </c>
      <c r="BM1661" s="372">
        <v>19.038</v>
      </c>
      <c r="BN1661" s="372">
        <v>20.103999999999999</v>
      </c>
      <c r="BO1661" s="372">
        <v>20.872</v>
      </c>
      <c r="BP1661" s="372">
        <v>22.084</v>
      </c>
      <c r="BQ1661" s="372">
        <v>22.922000000000001</v>
      </c>
      <c r="BR1661" s="372">
        <v>24.626000000000001</v>
      </c>
      <c r="BS1661" s="372">
        <v>27.966999999999999</v>
      </c>
    </row>
    <row r="1662" spans="1:71" x14ac:dyDescent="0.2">
      <c r="A1662" s="265">
        <f t="shared" si="752"/>
        <v>17.343499999999999</v>
      </c>
      <c r="B1662" s="265">
        <f t="shared" si="753"/>
        <v>15.82</v>
      </c>
      <c r="C1662" s="265">
        <f t="shared" si="730"/>
        <v>19.054500000000001</v>
      </c>
      <c r="D1662" s="265">
        <f t="shared" si="754"/>
        <v>1660</v>
      </c>
      <c r="E1662" s="373">
        <f t="shared" si="755"/>
        <v>54.53798767967146</v>
      </c>
      <c r="F1662" s="373">
        <f t="shared" si="756"/>
        <v>4.5448323066392877</v>
      </c>
      <c r="G1662" s="373">
        <f t="shared" si="757"/>
        <v>63.53798767967146</v>
      </c>
      <c r="H1662" s="374">
        <f t="shared" si="758"/>
        <v>0.99960298632897349</v>
      </c>
      <c r="I1662" s="374">
        <f t="shared" si="731"/>
        <v>0.99104942111206862</v>
      </c>
      <c r="J1662" s="374">
        <f t="shared" si="732"/>
        <v>0.99121286783724749</v>
      </c>
      <c r="K1662" s="265" cm="1">
        <f t="array" ref="K1662">$G1662^gamma_drug4/($G1662^gamma_drug4+(AGE_50_drug4+9)^gamma_drug4)</f>
        <v>1</v>
      </c>
      <c r="L1662" s="264">
        <f t="shared" si="733"/>
        <v>1660</v>
      </c>
      <c r="M1662" s="264">
        <f t="shared" si="734"/>
        <v>-0.23945</v>
      </c>
      <c r="N1662" s="264">
        <f t="shared" si="735"/>
        <v>17.343150000000001</v>
      </c>
      <c r="O1662" s="264">
        <f t="shared" si="736"/>
        <v>0.13790000000000002</v>
      </c>
      <c r="P1662" s="264">
        <f t="shared" si="737"/>
        <v>11.565999999999999</v>
      </c>
      <c r="Q1662" s="264">
        <f t="shared" si="738"/>
        <v>12.737</v>
      </c>
      <c r="R1662" s="264">
        <f t="shared" si="739"/>
        <v>13.489000000000001</v>
      </c>
      <c r="S1662" s="264">
        <f t="shared" si="740"/>
        <v>13.909500000000001</v>
      </c>
      <c r="T1662" s="264">
        <f t="shared" si="741"/>
        <v>14.589</v>
      </c>
      <c r="U1662" s="264">
        <f t="shared" si="742"/>
        <v>15.071</v>
      </c>
      <c r="V1662" s="264">
        <f t="shared" si="743"/>
        <v>15.82</v>
      </c>
      <c r="W1662" s="264">
        <f t="shared" si="744"/>
        <v>17.343499999999999</v>
      </c>
      <c r="X1662" s="264">
        <f t="shared" si="745"/>
        <v>19.054500000000001</v>
      </c>
      <c r="Y1662" s="264">
        <f t="shared" si="746"/>
        <v>20.060000000000002</v>
      </c>
      <c r="Z1662" s="264">
        <f t="shared" si="747"/>
        <v>20.779499999999999</v>
      </c>
      <c r="AA1662" s="264">
        <f t="shared" si="748"/>
        <v>21.906500000000001</v>
      </c>
      <c r="AB1662" s="264">
        <f t="shared" si="749"/>
        <v>22.679500000000001</v>
      </c>
      <c r="AC1662" s="264">
        <f t="shared" si="750"/>
        <v>24.236499999999999</v>
      </c>
      <c r="AD1662" s="264">
        <f t="shared" si="751"/>
        <v>27.235999999999997</v>
      </c>
      <c r="AF1662" s="266">
        <v>1660</v>
      </c>
      <c r="AG1662" s="266">
        <v>-0.13420000000000001</v>
      </c>
      <c r="AH1662" s="266">
        <v>17.4345</v>
      </c>
      <c r="AI1662" s="266">
        <v>0.13167000000000001</v>
      </c>
      <c r="AJ1662" s="266">
        <v>11.731999999999999</v>
      </c>
      <c r="AK1662" s="266">
        <v>12.913</v>
      </c>
      <c r="AL1662" s="266">
        <v>13.664999999999999</v>
      </c>
      <c r="AM1662" s="266">
        <v>14.083</v>
      </c>
      <c r="AN1662" s="266">
        <v>14.755000000000001</v>
      </c>
      <c r="AO1662" s="266">
        <v>15.228999999999999</v>
      </c>
      <c r="AP1662" s="266">
        <v>15.961</v>
      </c>
      <c r="AQ1662" s="266">
        <v>17.434999999999999</v>
      </c>
      <c r="AR1662" s="266">
        <v>19.064</v>
      </c>
      <c r="AS1662" s="266">
        <v>20.009</v>
      </c>
      <c r="AT1662" s="266">
        <v>20.678999999999998</v>
      </c>
      <c r="AU1662" s="266">
        <v>21.72</v>
      </c>
      <c r="AV1662" s="266">
        <v>22.428000000000001</v>
      </c>
      <c r="AW1662" s="266">
        <v>23.837</v>
      </c>
      <c r="AX1662" s="266">
        <v>26.492999999999999</v>
      </c>
      <c r="BA1662" s="372">
        <v>1660</v>
      </c>
      <c r="BB1662" s="372">
        <v>-0.34470000000000001</v>
      </c>
      <c r="BC1662" s="372">
        <v>17.251799999999999</v>
      </c>
      <c r="BD1662" s="372">
        <v>0.14413000000000001</v>
      </c>
      <c r="BE1662" s="372">
        <v>11.4</v>
      </c>
      <c r="BF1662" s="372">
        <v>12.561</v>
      </c>
      <c r="BG1662" s="372">
        <v>13.313000000000001</v>
      </c>
      <c r="BH1662" s="372">
        <v>13.736000000000001</v>
      </c>
      <c r="BI1662" s="372">
        <v>14.423</v>
      </c>
      <c r="BJ1662" s="372">
        <v>14.913</v>
      </c>
      <c r="BK1662" s="372">
        <v>15.679</v>
      </c>
      <c r="BL1662" s="372">
        <v>17.251999999999999</v>
      </c>
      <c r="BM1662" s="372">
        <v>19.045000000000002</v>
      </c>
      <c r="BN1662" s="372">
        <v>20.111000000000001</v>
      </c>
      <c r="BO1662" s="372">
        <v>20.88</v>
      </c>
      <c r="BP1662" s="372">
        <v>22.093</v>
      </c>
      <c r="BQ1662" s="372">
        <v>22.931000000000001</v>
      </c>
      <c r="BR1662" s="372">
        <v>24.635999999999999</v>
      </c>
      <c r="BS1662" s="372">
        <v>27.978999999999999</v>
      </c>
    </row>
    <row r="1663" spans="1:71" x14ac:dyDescent="0.2">
      <c r="A1663" s="265">
        <f t="shared" si="752"/>
        <v>17.349</v>
      </c>
      <c r="B1663" s="265">
        <f t="shared" si="753"/>
        <v>15.824999999999999</v>
      </c>
      <c r="C1663" s="265">
        <f t="shared" si="730"/>
        <v>19.061</v>
      </c>
      <c r="D1663" s="265">
        <f t="shared" si="754"/>
        <v>1661</v>
      </c>
      <c r="E1663" s="373">
        <f t="shared" si="755"/>
        <v>54.570841889117041</v>
      </c>
      <c r="F1663" s="373">
        <f t="shared" si="756"/>
        <v>4.5475701574264207</v>
      </c>
      <c r="G1663" s="373">
        <f t="shared" si="757"/>
        <v>63.570841889117041</v>
      </c>
      <c r="H1663" s="374">
        <f t="shared" si="758"/>
        <v>0.99960387774358217</v>
      </c>
      <c r="I1663" s="374">
        <f t="shared" si="731"/>
        <v>0.99106325887192592</v>
      </c>
      <c r="J1663" s="374">
        <f t="shared" si="732"/>
        <v>0.99122456676460824</v>
      </c>
      <c r="K1663" s="265" cm="1">
        <f t="array" ref="K1663">$G1663^gamma_drug4/($G1663^gamma_drug4+(AGE_50_drug4+9)^gamma_drug4)</f>
        <v>1</v>
      </c>
      <c r="L1663" s="264">
        <f t="shared" si="733"/>
        <v>1661</v>
      </c>
      <c r="M1663" s="264">
        <f t="shared" si="734"/>
        <v>-0.23954999999999999</v>
      </c>
      <c r="N1663" s="264">
        <f t="shared" si="735"/>
        <v>17.348800000000001</v>
      </c>
      <c r="O1663" s="264">
        <f t="shared" si="736"/>
        <v>0.13791999999999999</v>
      </c>
      <c r="P1663" s="264">
        <f t="shared" si="737"/>
        <v>11.568999999999999</v>
      </c>
      <c r="Q1663" s="264">
        <f t="shared" si="738"/>
        <v>12.741</v>
      </c>
      <c r="R1663" s="264">
        <f t="shared" si="739"/>
        <v>13.493</v>
      </c>
      <c r="S1663" s="264">
        <f t="shared" si="740"/>
        <v>13.913499999999999</v>
      </c>
      <c r="T1663" s="264">
        <f t="shared" si="741"/>
        <v>14.593500000000001</v>
      </c>
      <c r="U1663" s="264">
        <f t="shared" si="742"/>
        <v>15.076000000000001</v>
      </c>
      <c r="V1663" s="264">
        <f t="shared" si="743"/>
        <v>15.824999999999999</v>
      </c>
      <c r="W1663" s="264">
        <f t="shared" si="744"/>
        <v>17.349</v>
      </c>
      <c r="X1663" s="264">
        <f t="shared" si="745"/>
        <v>19.061</v>
      </c>
      <c r="Y1663" s="264">
        <f t="shared" si="746"/>
        <v>20.067499999999999</v>
      </c>
      <c r="Z1663" s="264">
        <f t="shared" si="747"/>
        <v>20.7865</v>
      </c>
      <c r="AA1663" s="264">
        <f t="shared" si="748"/>
        <v>21.9145</v>
      </c>
      <c r="AB1663" s="264">
        <f t="shared" si="749"/>
        <v>22.688000000000002</v>
      </c>
      <c r="AC1663" s="264">
        <f t="shared" si="750"/>
        <v>24.246000000000002</v>
      </c>
      <c r="AD1663" s="264">
        <f t="shared" si="751"/>
        <v>27.247</v>
      </c>
      <c r="AF1663" s="266">
        <v>1661</v>
      </c>
      <c r="AG1663" s="266">
        <v>-0.1343</v>
      </c>
      <c r="AH1663" s="266">
        <v>17.439900000000002</v>
      </c>
      <c r="AI1663" s="266">
        <v>0.13169</v>
      </c>
      <c r="AJ1663" s="266">
        <v>11.734999999999999</v>
      </c>
      <c r="AK1663" s="266">
        <v>12.917</v>
      </c>
      <c r="AL1663" s="266">
        <v>13.669</v>
      </c>
      <c r="AM1663" s="266">
        <v>14.087</v>
      </c>
      <c r="AN1663" s="266">
        <v>14.759</v>
      </c>
      <c r="AO1663" s="266">
        <v>15.234</v>
      </c>
      <c r="AP1663" s="266">
        <v>15.965999999999999</v>
      </c>
      <c r="AQ1663" s="266">
        <v>17.440000000000001</v>
      </c>
      <c r="AR1663" s="266">
        <v>19.07</v>
      </c>
      <c r="AS1663" s="266">
        <v>20.015999999999998</v>
      </c>
      <c r="AT1663" s="266">
        <v>20.686</v>
      </c>
      <c r="AU1663" s="266">
        <v>21.728000000000002</v>
      </c>
      <c r="AV1663" s="266">
        <v>22.436</v>
      </c>
      <c r="AW1663" s="266">
        <v>23.846</v>
      </c>
      <c r="AX1663" s="266">
        <v>26.503</v>
      </c>
      <c r="BA1663" s="372">
        <v>1661</v>
      </c>
      <c r="BB1663" s="372">
        <v>-0.3448</v>
      </c>
      <c r="BC1663" s="372">
        <v>17.2577</v>
      </c>
      <c r="BD1663" s="372">
        <v>0.14415</v>
      </c>
      <c r="BE1663" s="372">
        <v>11.403</v>
      </c>
      <c r="BF1663" s="372">
        <v>12.565</v>
      </c>
      <c r="BG1663" s="372">
        <v>13.317</v>
      </c>
      <c r="BH1663" s="372">
        <v>13.74</v>
      </c>
      <c r="BI1663" s="372">
        <v>14.428000000000001</v>
      </c>
      <c r="BJ1663" s="372">
        <v>14.917999999999999</v>
      </c>
      <c r="BK1663" s="372">
        <v>15.683999999999999</v>
      </c>
      <c r="BL1663" s="372">
        <v>17.257999999999999</v>
      </c>
      <c r="BM1663" s="372">
        <v>19.052</v>
      </c>
      <c r="BN1663" s="372">
        <v>20.119</v>
      </c>
      <c r="BO1663" s="372">
        <v>20.887</v>
      </c>
      <c r="BP1663" s="372">
        <v>22.100999999999999</v>
      </c>
      <c r="BQ1663" s="372">
        <v>22.94</v>
      </c>
      <c r="BR1663" s="372">
        <v>24.646000000000001</v>
      </c>
      <c r="BS1663" s="372">
        <v>27.991</v>
      </c>
    </row>
    <row r="1664" spans="1:71" x14ac:dyDescent="0.2">
      <c r="A1664" s="265">
        <f t="shared" si="752"/>
        <v>17.354500000000002</v>
      </c>
      <c r="B1664" s="265">
        <f t="shared" si="753"/>
        <v>15.83</v>
      </c>
      <c r="C1664" s="265">
        <f t="shared" si="730"/>
        <v>19.067500000000003</v>
      </c>
      <c r="D1664" s="265">
        <f t="shared" si="754"/>
        <v>1662</v>
      </c>
      <c r="E1664" s="373">
        <f t="shared" si="755"/>
        <v>54.603696098562629</v>
      </c>
      <c r="F1664" s="373">
        <f t="shared" si="756"/>
        <v>4.5503080082135527</v>
      </c>
      <c r="G1664" s="373">
        <f t="shared" si="757"/>
        <v>63.603696098562629</v>
      </c>
      <c r="H1664" s="374">
        <f t="shared" si="758"/>
        <v>0.99960476669846376</v>
      </c>
      <c r="I1664" s="374">
        <f t="shared" si="731"/>
        <v>0.99107706829770936</v>
      </c>
      <c r="J1664" s="374">
        <f t="shared" si="732"/>
        <v>0.99123624422144285</v>
      </c>
      <c r="K1664" s="265" cm="1">
        <f t="array" ref="K1664">$G1664^gamma_drug4/($G1664^gamma_drug4+(AGE_50_drug4+9)^gamma_drug4)</f>
        <v>1</v>
      </c>
      <c r="L1664" s="264">
        <f t="shared" si="733"/>
        <v>1662</v>
      </c>
      <c r="M1664" s="264">
        <f t="shared" si="734"/>
        <v>-0.23959999999999998</v>
      </c>
      <c r="N1664" s="264">
        <f t="shared" si="735"/>
        <v>17.354500000000002</v>
      </c>
      <c r="O1664" s="264">
        <f t="shared" si="736"/>
        <v>0.13794499999999998</v>
      </c>
      <c r="P1664" s="264">
        <f t="shared" si="737"/>
        <v>11.571999999999999</v>
      </c>
      <c r="Q1664" s="264">
        <f t="shared" si="738"/>
        <v>12.7445</v>
      </c>
      <c r="R1664" s="264">
        <f t="shared" si="739"/>
        <v>13.497</v>
      </c>
      <c r="S1664" s="264">
        <f t="shared" si="740"/>
        <v>13.917999999999999</v>
      </c>
      <c r="T1664" s="264">
        <f t="shared" si="741"/>
        <v>14.597999999999999</v>
      </c>
      <c r="U1664" s="264">
        <f t="shared" si="742"/>
        <v>15.080500000000001</v>
      </c>
      <c r="V1664" s="264">
        <f t="shared" si="743"/>
        <v>15.83</v>
      </c>
      <c r="W1664" s="264">
        <f t="shared" si="744"/>
        <v>17.354500000000002</v>
      </c>
      <c r="X1664" s="264">
        <f t="shared" si="745"/>
        <v>19.067500000000003</v>
      </c>
      <c r="Y1664" s="264">
        <f t="shared" si="746"/>
        <v>20.073999999999998</v>
      </c>
      <c r="Z1664" s="264">
        <f t="shared" si="747"/>
        <v>20.794</v>
      </c>
      <c r="AA1664" s="264">
        <f t="shared" si="748"/>
        <v>21.922499999999999</v>
      </c>
      <c r="AB1664" s="264">
        <f t="shared" si="749"/>
        <v>22.696999999999999</v>
      </c>
      <c r="AC1664" s="264">
        <f t="shared" si="750"/>
        <v>24.255499999999998</v>
      </c>
      <c r="AD1664" s="264">
        <f t="shared" si="751"/>
        <v>27.258500000000002</v>
      </c>
      <c r="AF1664" s="266">
        <v>1662</v>
      </c>
      <c r="AG1664" s="266">
        <v>-0.13439999999999999</v>
      </c>
      <c r="AH1664" s="266">
        <v>17.445399999999999</v>
      </c>
      <c r="AI1664" s="266">
        <v>0.13170999999999999</v>
      </c>
      <c r="AJ1664" s="266">
        <v>11.738</v>
      </c>
      <c r="AK1664" s="266">
        <v>12.92</v>
      </c>
      <c r="AL1664" s="266">
        <v>13.673</v>
      </c>
      <c r="AM1664" s="266">
        <v>14.090999999999999</v>
      </c>
      <c r="AN1664" s="266">
        <v>14.763999999999999</v>
      </c>
      <c r="AO1664" s="266">
        <v>15.238</v>
      </c>
      <c r="AP1664" s="266">
        <v>15.971</v>
      </c>
      <c r="AQ1664" s="266">
        <v>17.445</v>
      </c>
      <c r="AR1664" s="266">
        <v>19.076000000000001</v>
      </c>
      <c r="AS1664" s="266">
        <v>20.021999999999998</v>
      </c>
      <c r="AT1664" s="266">
        <v>20.693000000000001</v>
      </c>
      <c r="AU1664" s="266">
        <v>21.734999999999999</v>
      </c>
      <c r="AV1664" s="266">
        <v>22.443999999999999</v>
      </c>
      <c r="AW1664" s="266">
        <v>23.853999999999999</v>
      </c>
      <c r="AX1664" s="266">
        <v>26.513000000000002</v>
      </c>
      <c r="BA1664" s="372">
        <v>1662</v>
      </c>
      <c r="BB1664" s="372">
        <v>-0.3448</v>
      </c>
      <c r="BC1664" s="372">
        <v>17.2636</v>
      </c>
      <c r="BD1664" s="372">
        <v>0.14418</v>
      </c>
      <c r="BE1664" s="372">
        <v>11.406000000000001</v>
      </c>
      <c r="BF1664" s="372">
        <v>12.569000000000001</v>
      </c>
      <c r="BG1664" s="372">
        <v>13.321</v>
      </c>
      <c r="BH1664" s="372">
        <v>13.744999999999999</v>
      </c>
      <c r="BI1664" s="372">
        <v>14.432</v>
      </c>
      <c r="BJ1664" s="372">
        <v>14.923</v>
      </c>
      <c r="BK1664" s="372">
        <v>15.689</v>
      </c>
      <c r="BL1664" s="372">
        <v>17.263999999999999</v>
      </c>
      <c r="BM1664" s="372">
        <v>19.059000000000001</v>
      </c>
      <c r="BN1664" s="372">
        <v>20.126000000000001</v>
      </c>
      <c r="BO1664" s="372">
        <v>20.895</v>
      </c>
      <c r="BP1664" s="372">
        <v>22.11</v>
      </c>
      <c r="BQ1664" s="372">
        <v>22.95</v>
      </c>
      <c r="BR1664" s="372">
        <v>24.657</v>
      </c>
      <c r="BS1664" s="372">
        <v>28.004000000000001</v>
      </c>
    </row>
    <row r="1665" spans="1:71" x14ac:dyDescent="0.2">
      <c r="A1665" s="265">
        <f t="shared" si="752"/>
        <v>17.360500000000002</v>
      </c>
      <c r="B1665" s="265">
        <f t="shared" si="753"/>
        <v>15.835000000000001</v>
      </c>
      <c r="C1665" s="265">
        <f t="shared" si="730"/>
        <v>19.073500000000003</v>
      </c>
      <c r="D1665" s="265">
        <f t="shared" si="754"/>
        <v>1663</v>
      </c>
      <c r="E1665" s="373">
        <f t="shared" si="755"/>
        <v>54.636550308008211</v>
      </c>
      <c r="F1665" s="373">
        <f t="shared" si="756"/>
        <v>4.5530458590006848</v>
      </c>
      <c r="G1665" s="373">
        <f t="shared" si="757"/>
        <v>63.636550308008211</v>
      </c>
      <c r="H1665" s="374">
        <f t="shared" si="758"/>
        <v>0.99960565320166705</v>
      </c>
      <c r="I1665" s="374">
        <f t="shared" si="731"/>
        <v>0.99109084946143278</v>
      </c>
      <c r="J1665" s="374">
        <f t="shared" si="732"/>
        <v>0.9912479002578497</v>
      </c>
      <c r="K1665" s="265" cm="1">
        <f t="array" ref="K1665">$G1665^gamma_drug4/($G1665^gamma_drug4+(AGE_50_drug4+9)^gamma_drug4)</f>
        <v>1</v>
      </c>
      <c r="L1665" s="264">
        <f t="shared" si="733"/>
        <v>1663</v>
      </c>
      <c r="M1665" s="264">
        <f t="shared" si="734"/>
        <v>-0.23965</v>
      </c>
      <c r="N1665" s="264">
        <f t="shared" si="735"/>
        <v>17.360150000000001</v>
      </c>
      <c r="O1665" s="264">
        <f t="shared" si="736"/>
        <v>0.137965</v>
      </c>
      <c r="P1665" s="264">
        <f t="shared" si="737"/>
        <v>11.574999999999999</v>
      </c>
      <c r="Q1665" s="264">
        <f t="shared" si="738"/>
        <v>12.747999999999999</v>
      </c>
      <c r="R1665" s="264">
        <f t="shared" si="739"/>
        <v>13.500499999999999</v>
      </c>
      <c r="S1665" s="264">
        <f t="shared" si="740"/>
        <v>13.922000000000001</v>
      </c>
      <c r="T1665" s="264">
        <f t="shared" si="741"/>
        <v>14.602499999999999</v>
      </c>
      <c r="U1665" s="264">
        <f t="shared" si="742"/>
        <v>15.0855</v>
      </c>
      <c r="V1665" s="264">
        <f t="shared" si="743"/>
        <v>15.835000000000001</v>
      </c>
      <c r="W1665" s="264">
        <f t="shared" si="744"/>
        <v>17.360500000000002</v>
      </c>
      <c r="X1665" s="264">
        <f t="shared" si="745"/>
        <v>19.073500000000003</v>
      </c>
      <c r="Y1665" s="264">
        <f t="shared" si="746"/>
        <v>20.081</v>
      </c>
      <c r="Z1665" s="264">
        <f t="shared" si="747"/>
        <v>20.801499999999997</v>
      </c>
      <c r="AA1665" s="264">
        <f t="shared" si="748"/>
        <v>21.930499999999999</v>
      </c>
      <c r="AB1665" s="264">
        <f t="shared" si="749"/>
        <v>22.704999999999998</v>
      </c>
      <c r="AC1665" s="264">
        <f t="shared" si="750"/>
        <v>24.264499999999998</v>
      </c>
      <c r="AD1665" s="264">
        <f t="shared" si="751"/>
        <v>27.268999999999998</v>
      </c>
      <c r="AF1665" s="266">
        <v>1663</v>
      </c>
      <c r="AG1665" s="266">
        <v>-0.13450000000000001</v>
      </c>
      <c r="AH1665" s="266">
        <v>17.450800000000001</v>
      </c>
      <c r="AI1665" s="266">
        <v>0.13173000000000001</v>
      </c>
      <c r="AJ1665" s="266">
        <v>11.741</v>
      </c>
      <c r="AK1665" s="266">
        <v>12.923999999999999</v>
      </c>
      <c r="AL1665" s="266">
        <v>13.676</v>
      </c>
      <c r="AM1665" s="266">
        <v>14.095000000000001</v>
      </c>
      <c r="AN1665" s="266">
        <v>14.768000000000001</v>
      </c>
      <c r="AO1665" s="266">
        <v>15.243</v>
      </c>
      <c r="AP1665" s="266">
        <v>15.976000000000001</v>
      </c>
      <c r="AQ1665" s="266">
        <v>17.451000000000001</v>
      </c>
      <c r="AR1665" s="266">
        <v>19.082000000000001</v>
      </c>
      <c r="AS1665" s="266">
        <v>20.029</v>
      </c>
      <c r="AT1665" s="266">
        <v>20.7</v>
      </c>
      <c r="AU1665" s="266">
        <v>21.742999999999999</v>
      </c>
      <c r="AV1665" s="266">
        <v>22.452000000000002</v>
      </c>
      <c r="AW1665" s="266">
        <v>23.863</v>
      </c>
      <c r="AX1665" s="266">
        <v>26.523</v>
      </c>
      <c r="BA1665" s="372">
        <v>1663</v>
      </c>
      <c r="BB1665" s="372">
        <v>-0.3448</v>
      </c>
      <c r="BC1665" s="372">
        <v>17.269500000000001</v>
      </c>
      <c r="BD1665" s="372">
        <v>0.14419999999999999</v>
      </c>
      <c r="BE1665" s="372">
        <v>11.409000000000001</v>
      </c>
      <c r="BF1665" s="372">
        <v>12.571999999999999</v>
      </c>
      <c r="BG1665" s="372">
        <v>13.324999999999999</v>
      </c>
      <c r="BH1665" s="372">
        <v>13.749000000000001</v>
      </c>
      <c r="BI1665" s="372">
        <v>14.436999999999999</v>
      </c>
      <c r="BJ1665" s="372">
        <v>14.928000000000001</v>
      </c>
      <c r="BK1665" s="372">
        <v>15.694000000000001</v>
      </c>
      <c r="BL1665" s="372">
        <v>17.27</v>
      </c>
      <c r="BM1665" s="372">
        <v>19.065000000000001</v>
      </c>
      <c r="BN1665" s="372">
        <v>20.132999999999999</v>
      </c>
      <c r="BO1665" s="372">
        <v>20.902999999999999</v>
      </c>
      <c r="BP1665" s="372">
        <v>22.117999999999999</v>
      </c>
      <c r="BQ1665" s="372">
        <v>22.957999999999998</v>
      </c>
      <c r="BR1665" s="372">
        <v>24.666</v>
      </c>
      <c r="BS1665" s="372">
        <v>28.015000000000001</v>
      </c>
    </row>
    <row r="1666" spans="1:71" x14ac:dyDescent="0.2">
      <c r="A1666" s="265">
        <f t="shared" si="752"/>
        <v>17.365499999999997</v>
      </c>
      <c r="B1666" s="265">
        <f t="shared" si="753"/>
        <v>15.839500000000001</v>
      </c>
      <c r="C1666" s="265">
        <f t="shared" ref="C1666:C1729" si="759">X1666</f>
        <v>19.080500000000001</v>
      </c>
      <c r="D1666" s="265">
        <f t="shared" si="754"/>
        <v>1664</v>
      </c>
      <c r="E1666" s="373">
        <f t="shared" si="755"/>
        <v>54.669404517453799</v>
      </c>
      <c r="F1666" s="373">
        <f t="shared" si="756"/>
        <v>4.5557837097878169</v>
      </c>
      <c r="G1666" s="373">
        <f t="shared" si="757"/>
        <v>63.669404517453799</v>
      </c>
      <c r="H1666" s="374">
        <f t="shared" si="758"/>
        <v>0.99960653726121085</v>
      </c>
      <c r="I1666" s="374">
        <f t="shared" ref="I1666:I1729" si="760">$G1666^gamma_drug2/($G1666^gamma_drug2+(AGE_50_drug2+9)^gamma_drug2)</f>
        <v>0.99110460243489196</v>
      </c>
      <c r="J1666" s="374">
        <f t="shared" ref="J1666:J1729" si="761">$G1666^gamma_drug3/($G1666^gamma_drug3+(AGE_50_drug3+9)^gamma_drug3)</f>
        <v>0.99125953492378538</v>
      </c>
      <c r="K1666" s="265" cm="1">
        <f t="array" ref="K1666">$G1666^gamma_drug4/($G1666^gamma_drug4+(AGE_50_drug4+9)^gamma_drug4)</f>
        <v>1</v>
      </c>
      <c r="L1666" s="264">
        <f t="shared" ref="L1666:L1729" si="762">AVERAGE(AF1666,BA1666)</f>
        <v>1664</v>
      </c>
      <c r="M1666" s="264">
        <f t="shared" ref="M1666:M1729" si="763">AVERAGE(AG1666,BB1666)</f>
        <v>-0.23974999999999999</v>
      </c>
      <c r="N1666" s="264">
        <f t="shared" ref="N1666:N1729" si="764">AVERAGE(AH1666,BC1666)</f>
        <v>17.365850000000002</v>
      </c>
      <c r="O1666" s="264">
        <f t="shared" ref="O1666:O1729" si="765">AVERAGE(AI1666,BD1666)</f>
        <v>0.13799</v>
      </c>
      <c r="P1666" s="264">
        <f t="shared" ref="P1666:P1729" si="766">AVERAGE(AJ1666,BE1666)</f>
        <v>11.577999999999999</v>
      </c>
      <c r="Q1666" s="264">
        <f t="shared" ref="Q1666:Q1729" si="767">AVERAGE(AK1666,BF1666)</f>
        <v>12.752000000000001</v>
      </c>
      <c r="R1666" s="264">
        <f t="shared" ref="R1666:R1729" si="768">AVERAGE(AL1666,BG1666)</f>
        <v>13.5045</v>
      </c>
      <c r="S1666" s="264">
        <f t="shared" ref="S1666:S1729" si="769">AVERAGE(AM1666,BH1666)</f>
        <v>13.926</v>
      </c>
      <c r="T1666" s="264">
        <f t="shared" ref="T1666:T1729" si="770">AVERAGE(AN1666,BI1666)</f>
        <v>14.6065</v>
      </c>
      <c r="U1666" s="264">
        <f t="shared" ref="U1666:U1729" si="771">AVERAGE(AO1666,BJ1666)</f>
        <v>15.089500000000001</v>
      </c>
      <c r="V1666" s="264">
        <f t="shared" ref="V1666:V1729" si="772">AVERAGE(AP1666,BK1666)</f>
        <v>15.839500000000001</v>
      </c>
      <c r="W1666" s="264">
        <f t="shared" ref="W1666:W1729" si="773">AVERAGE(AQ1666,BL1666)</f>
        <v>17.365499999999997</v>
      </c>
      <c r="X1666" s="264">
        <f t="shared" ref="X1666:X1729" si="774">AVERAGE(AR1666,BM1666)</f>
        <v>19.080500000000001</v>
      </c>
      <c r="Y1666" s="264">
        <f t="shared" ref="Y1666:Y1729" si="775">AVERAGE(AS1666,BN1666)</f>
        <v>20.0885</v>
      </c>
      <c r="Z1666" s="264">
        <f t="shared" ref="Z1666:Z1729" si="776">AVERAGE(AT1666,BO1666)</f>
        <v>20.809000000000001</v>
      </c>
      <c r="AA1666" s="264">
        <f t="shared" ref="AA1666:AA1729" si="777">AVERAGE(AU1666,BP1666)</f>
        <v>21.938499999999998</v>
      </c>
      <c r="AB1666" s="264">
        <f t="shared" ref="AB1666:AB1729" si="778">AVERAGE(AV1666,BQ1666)</f>
        <v>22.713999999999999</v>
      </c>
      <c r="AC1666" s="264">
        <f t="shared" ref="AC1666:AC1729" si="779">AVERAGE(AW1666,BR1666)</f>
        <v>24.2745</v>
      </c>
      <c r="AD1666" s="264">
        <f t="shared" ref="AD1666:AD1729" si="780">AVERAGE(AX1666,BS1666)</f>
        <v>27.280999999999999</v>
      </c>
      <c r="AF1666" s="266">
        <v>1664</v>
      </c>
      <c r="AG1666" s="266">
        <v>-0.1346</v>
      </c>
      <c r="AH1666" s="266">
        <v>17.456299999999999</v>
      </c>
      <c r="AI1666" s="266">
        <v>0.13175000000000001</v>
      </c>
      <c r="AJ1666" s="266">
        <v>11.744</v>
      </c>
      <c r="AK1666" s="266">
        <v>12.928000000000001</v>
      </c>
      <c r="AL1666" s="266">
        <v>13.68</v>
      </c>
      <c r="AM1666" s="266">
        <v>14.099</v>
      </c>
      <c r="AN1666" s="266">
        <v>14.772</v>
      </c>
      <c r="AO1666" s="266">
        <v>15.247</v>
      </c>
      <c r="AP1666" s="266">
        <v>15.98</v>
      </c>
      <c r="AQ1666" s="266">
        <v>17.456</v>
      </c>
      <c r="AR1666" s="266">
        <v>19.088999999999999</v>
      </c>
      <c r="AS1666" s="266">
        <v>20.036000000000001</v>
      </c>
      <c r="AT1666" s="266">
        <v>20.707000000000001</v>
      </c>
      <c r="AU1666" s="266">
        <v>21.75</v>
      </c>
      <c r="AV1666" s="266">
        <v>22.46</v>
      </c>
      <c r="AW1666" s="266">
        <v>23.872</v>
      </c>
      <c r="AX1666" s="266">
        <v>26.533999999999999</v>
      </c>
      <c r="BA1666" s="372">
        <v>1664</v>
      </c>
      <c r="BB1666" s="372">
        <v>-0.34489999999999998</v>
      </c>
      <c r="BC1666" s="372">
        <v>17.275400000000001</v>
      </c>
      <c r="BD1666" s="372">
        <v>0.14423</v>
      </c>
      <c r="BE1666" s="372">
        <v>11.412000000000001</v>
      </c>
      <c r="BF1666" s="372">
        <v>12.576000000000001</v>
      </c>
      <c r="BG1666" s="372">
        <v>13.329000000000001</v>
      </c>
      <c r="BH1666" s="372">
        <v>13.753</v>
      </c>
      <c r="BI1666" s="372">
        <v>14.441000000000001</v>
      </c>
      <c r="BJ1666" s="372">
        <v>14.932</v>
      </c>
      <c r="BK1666" s="372">
        <v>15.699</v>
      </c>
      <c r="BL1666" s="372">
        <v>17.274999999999999</v>
      </c>
      <c r="BM1666" s="372">
        <v>19.071999999999999</v>
      </c>
      <c r="BN1666" s="372">
        <v>20.140999999999998</v>
      </c>
      <c r="BO1666" s="372">
        <v>20.911000000000001</v>
      </c>
      <c r="BP1666" s="372">
        <v>22.126999999999999</v>
      </c>
      <c r="BQ1666" s="372">
        <v>22.968</v>
      </c>
      <c r="BR1666" s="372">
        <v>24.677</v>
      </c>
      <c r="BS1666" s="372">
        <v>28.027999999999999</v>
      </c>
    </row>
    <row r="1667" spans="1:71" x14ac:dyDescent="0.2">
      <c r="A1667" s="265">
        <f t="shared" ref="A1667:A1730" si="781">W1667</f>
        <v>17.371499999999997</v>
      </c>
      <c r="B1667" s="265">
        <f t="shared" ref="B1667:B1730" si="782">V1667</f>
        <v>15.8445</v>
      </c>
      <c r="C1667" s="265">
        <f t="shared" si="759"/>
        <v>19.087</v>
      </c>
      <c r="D1667" s="265">
        <f t="shared" ref="D1667:D1730" si="783">L1667</f>
        <v>1665</v>
      </c>
      <c r="E1667" s="373">
        <f t="shared" ref="E1667:E1730" si="784">D1667/(365.25/12)</f>
        <v>54.702258726899387</v>
      </c>
      <c r="F1667" s="373">
        <f t="shared" ref="F1667:F1730" si="785">D1667/365.25</f>
        <v>4.5585215605749489</v>
      </c>
      <c r="G1667" s="373">
        <f t="shared" ref="G1667:G1730" si="786">E1667+9</f>
        <v>63.702258726899387</v>
      </c>
      <c r="H1667" s="374">
        <f t="shared" ref="H1667:H1730" si="787">$G1667^gamma_drug1/(G1667^gamma+(AGE_50_drug1+9)^gamma_drug1)</f>
        <v>0.99960741888508331</v>
      </c>
      <c r="I1667" s="374">
        <f t="shared" si="760"/>
        <v>0.99111832728966542</v>
      </c>
      <c r="J1667" s="374">
        <f t="shared" si="761"/>
        <v>0.9912711482690657</v>
      </c>
      <c r="K1667" s="265" cm="1">
        <f t="array" ref="K1667">$G1667^gamma_drug4/($G1667^gamma_drug4+(AGE_50_drug4+9)^gamma_drug4)</f>
        <v>1</v>
      </c>
      <c r="L1667" s="264">
        <f t="shared" si="762"/>
        <v>1665</v>
      </c>
      <c r="M1667" s="264">
        <f t="shared" si="763"/>
        <v>-0.23979999999999999</v>
      </c>
      <c r="N1667" s="264">
        <f t="shared" si="764"/>
        <v>17.371500000000001</v>
      </c>
      <c r="O1667" s="264">
        <f t="shared" si="765"/>
        <v>0.138015</v>
      </c>
      <c r="P1667" s="264">
        <f t="shared" si="766"/>
        <v>11.581</v>
      </c>
      <c r="Q1667" s="264">
        <f t="shared" si="767"/>
        <v>12.7555</v>
      </c>
      <c r="R1667" s="264">
        <f t="shared" si="768"/>
        <v>13.5085</v>
      </c>
      <c r="S1667" s="264">
        <f t="shared" si="769"/>
        <v>13.93</v>
      </c>
      <c r="T1667" s="264">
        <f t="shared" si="770"/>
        <v>14.611000000000001</v>
      </c>
      <c r="U1667" s="264">
        <f t="shared" si="771"/>
        <v>15.0945</v>
      </c>
      <c r="V1667" s="264">
        <f t="shared" si="772"/>
        <v>15.8445</v>
      </c>
      <c r="W1667" s="264">
        <f t="shared" si="773"/>
        <v>17.371499999999997</v>
      </c>
      <c r="X1667" s="264">
        <f t="shared" si="774"/>
        <v>19.087</v>
      </c>
      <c r="Y1667" s="264">
        <f t="shared" si="775"/>
        <v>20.095500000000001</v>
      </c>
      <c r="Z1667" s="264">
        <f t="shared" si="776"/>
        <v>20.816499999999998</v>
      </c>
      <c r="AA1667" s="264">
        <f t="shared" si="777"/>
        <v>21.946999999999999</v>
      </c>
      <c r="AB1667" s="264">
        <f t="shared" si="778"/>
        <v>22.7225</v>
      </c>
      <c r="AC1667" s="264">
        <f t="shared" si="779"/>
        <v>24.2835</v>
      </c>
      <c r="AD1667" s="264">
        <f t="shared" si="780"/>
        <v>27.2925</v>
      </c>
      <c r="AF1667" s="266">
        <v>1665</v>
      </c>
      <c r="AG1667" s="266">
        <v>-0.13469999999999999</v>
      </c>
      <c r="AH1667" s="266">
        <v>17.4617</v>
      </c>
      <c r="AI1667" s="266">
        <v>0.13177</v>
      </c>
      <c r="AJ1667" s="266">
        <v>11.747</v>
      </c>
      <c r="AK1667" s="266">
        <v>12.930999999999999</v>
      </c>
      <c r="AL1667" s="266">
        <v>13.683999999999999</v>
      </c>
      <c r="AM1667" s="266">
        <v>14.103</v>
      </c>
      <c r="AN1667" s="266">
        <v>14.776</v>
      </c>
      <c r="AO1667" s="266">
        <v>15.252000000000001</v>
      </c>
      <c r="AP1667" s="266">
        <v>15.984999999999999</v>
      </c>
      <c r="AQ1667" s="266">
        <v>17.462</v>
      </c>
      <c r="AR1667" s="266">
        <v>19.094999999999999</v>
      </c>
      <c r="AS1667" s="266">
        <v>20.042000000000002</v>
      </c>
      <c r="AT1667" s="266">
        <v>20.713999999999999</v>
      </c>
      <c r="AU1667" s="266">
        <v>21.757999999999999</v>
      </c>
      <c r="AV1667" s="266">
        <v>22.468</v>
      </c>
      <c r="AW1667" s="266">
        <v>23.88</v>
      </c>
      <c r="AX1667" s="266">
        <v>26.544</v>
      </c>
      <c r="BA1667" s="372">
        <v>1665</v>
      </c>
      <c r="BB1667" s="372">
        <v>-0.34489999999999998</v>
      </c>
      <c r="BC1667" s="372">
        <v>17.281300000000002</v>
      </c>
      <c r="BD1667" s="372">
        <v>0.14426</v>
      </c>
      <c r="BE1667" s="372">
        <v>11.414999999999999</v>
      </c>
      <c r="BF1667" s="372">
        <v>12.58</v>
      </c>
      <c r="BG1667" s="372">
        <v>13.333</v>
      </c>
      <c r="BH1667" s="372">
        <v>13.757</v>
      </c>
      <c r="BI1667" s="372">
        <v>14.446</v>
      </c>
      <c r="BJ1667" s="372">
        <v>14.936999999999999</v>
      </c>
      <c r="BK1667" s="372">
        <v>15.704000000000001</v>
      </c>
      <c r="BL1667" s="372">
        <v>17.280999999999999</v>
      </c>
      <c r="BM1667" s="372">
        <v>19.079000000000001</v>
      </c>
      <c r="BN1667" s="372">
        <v>20.149000000000001</v>
      </c>
      <c r="BO1667" s="372">
        <v>20.919</v>
      </c>
      <c r="BP1667" s="372">
        <v>22.135999999999999</v>
      </c>
      <c r="BQ1667" s="372">
        <v>22.977</v>
      </c>
      <c r="BR1667" s="372">
        <v>24.687000000000001</v>
      </c>
      <c r="BS1667" s="372">
        <v>28.041</v>
      </c>
    </row>
    <row r="1668" spans="1:71" x14ac:dyDescent="0.2">
      <c r="A1668" s="265">
        <f t="shared" si="781"/>
        <v>17.376999999999999</v>
      </c>
      <c r="B1668" s="265">
        <f t="shared" si="782"/>
        <v>15.849499999999999</v>
      </c>
      <c r="C1668" s="265">
        <f t="shared" si="759"/>
        <v>19.093499999999999</v>
      </c>
      <c r="D1668" s="265">
        <f t="shared" si="783"/>
        <v>1666</v>
      </c>
      <c r="E1668" s="373">
        <f t="shared" si="784"/>
        <v>54.735112936344969</v>
      </c>
      <c r="F1668" s="373">
        <f t="shared" si="785"/>
        <v>4.561259411362081</v>
      </c>
      <c r="G1668" s="373">
        <f t="shared" si="786"/>
        <v>63.735112936344969</v>
      </c>
      <c r="H1668" s="374">
        <f t="shared" si="787"/>
        <v>0.99960829808124252</v>
      </c>
      <c r="I1668" s="374">
        <f t="shared" si="760"/>
        <v>0.99113202409711554</v>
      </c>
      <c r="J1668" s="374">
        <f t="shared" si="761"/>
        <v>0.99128274034336594</v>
      </c>
      <c r="K1668" s="265" cm="1">
        <f t="array" ref="K1668">$G1668^gamma_drug4/($G1668^gamma_drug4+(AGE_50_drug4+9)^gamma_drug4)</f>
        <v>1</v>
      </c>
      <c r="L1668" s="264">
        <f t="shared" si="762"/>
        <v>1666</v>
      </c>
      <c r="M1668" s="264">
        <f t="shared" si="763"/>
        <v>-0.2399</v>
      </c>
      <c r="N1668" s="264">
        <f t="shared" si="764"/>
        <v>17.377199999999998</v>
      </c>
      <c r="O1668" s="264">
        <f t="shared" si="765"/>
        <v>0.13804</v>
      </c>
      <c r="P1668" s="264">
        <f t="shared" si="766"/>
        <v>11.5845</v>
      </c>
      <c r="Q1668" s="264">
        <f t="shared" si="767"/>
        <v>12.7585</v>
      </c>
      <c r="R1668" s="264">
        <f t="shared" si="768"/>
        <v>13.512499999999999</v>
      </c>
      <c r="S1668" s="264">
        <f t="shared" si="769"/>
        <v>13.933999999999999</v>
      </c>
      <c r="T1668" s="264">
        <f t="shared" si="770"/>
        <v>14.615500000000001</v>
      </c>
      <c r="U1668" s="264">
        <f t="shared" si="771"/>
        <v>15.099</v>
      </c>
      <c r="V1668" s="264">
        <f t="shared" si="772"/>
        <v>15.849499999999999</v>
      </c>
      <c r="W1668" s="264">
        <f t="shared" si="773"/>
        <v>17.376999999999999</v>
      </c>
      <c r="X1668" s="264">
        <f t="shared" si="774"/>
        <v>19.093499999999999</v>
      </c>
      <c r="Y1668" s="264">
        <f t="shared" si="775"/>
        <v>20.102499999999999</v>
      </c>
      <c r="Z1668" s="264">
        <f t="shared" si="776"/>
        <v>20.8245</v>
      </c>
      <c r="AA1668" s="264">
        <f t="shared" si="777"/>
        <v>21.954999999999998</v>
      </c>
      <c r="AB1668" s="264">
        <f t="shared" si="778"/>
        <v>22.731000000000002</v>
      </c>
      <c r="AC1668" s="264">
        <f t="shared" si="779"/>
        <v>24.293500000000002</v>
      </c>
      <c r="AD1668" s="264">
        <f t="shared" si="780"/>
        <v>27.304000000000002</v>
      </c>
      <c r="AF1668" s="266">
        <v>1666</v>
      </c>
      <c r="AG1668" s="266">
        <v>-0.1348</v>
      </c>
      <c r="AH1668" s="266">
        <v>17.467199999999998</v>
      </c>
      <c r="AI1668" s="266">
        <v>0.1318</v>
      </c>
      <c r="AJ1668" s="266">
        <v>11.75</v>
      </c>
      <c r="AK1668" s="266">
        <v>12.933999999999999</v>
      </c>
      <c r="AL1668" s="266">
        <v>13.688000000000001</v>
      </c>
      <c r="AM1668" s="266">
        <v>14.106999999999999</v>
      </c>
      <c r="AN1668" s="266">
        <v>14.781000000000001</v>
      </c>
      <c r="AO1668" s="266">
        <v>15.256</v>
      </c>
      <c r="AP1668" s="266">
        <v>15.99</v>
      </c>
      <c r="AQ1668" s="266">
        <v>17.466999999999999</v>
      </c>
      <c r="AR1668" s="266">
        <v>19.100999999999999</v>
      </c>
      <c r="AS1668" s="266">
        <v>20.048999999999999</v>
      </c>
      <c r="AT1668" s="266">
        <v>20.722000000000001</v>
      </c>
      <c r="AU1668" s="266">
        <v>21.765999999999998</v>
      </c>
      <c r="AV1668" s="266">
        <v>22.475999999999999</v>
      </c>
      <c r="AW1668" s="266">
        <v>23.89</v>
      </c>
      <c r="AX1668" s="266">
        <v>26.555</v>
      </c>
      <c r="BA1668" s="372">
        <v>1666</v>
      </c>
      <c r="BB1668" s="372">
        <v>-0.34499999999999997</v>
      </c>
      <c r="BC1668" s="372">
        <v>17.287199999999999</v>
      </c>
      <c r="BD1668" s="372">
        <v>0.14427999999999999</v>
      </c>
      <c r="BE1668" s="372">
        <v>11.419</v>
      </c>
      <c r="BF1668" s="372">
        <v>12.583</v>
      </c>
      <c r="BG1668" s="372">
        <v>13.337</v>
      </c>
      <c r="BH1668" s="372">
        <v>13.760999999999999</v>
      </c>
      <c r="BI1668" s="372">
        <v>14.45</v>
      </c>
      <c r="BJ1668" s="372">
        <v>14.942</v>
      </c>
      <c r="BK1668" s="372">
        <v>15.709</v>
      </c>
      <c r="BL1668" s="372">
        <v>17.286999999999999</v>
      </c>
      <c r="BM1668" s="372">
        <v>19.085999999999999</v>
      </c>
      <c r="BN1668" s="372">
        <v>20.155999999999999</v>
      </c>
      <c r="BO1668" s="372">
        <v>20.927</v>
      </c>
      <c r="BP1668" s="372">
        <v>22.143999999999998</v>
      </c>
      <c r="BQ1668" s="372">
        <v>22.986000000000001</v>
      </c>
      <c r="BR1668" s="372">
        <v>24.696999999999999</v>
      </c>
      <c r="BS1668" s="372">
        <v>28.053000000000001</v>
      </c>
    </row>
    <row r="1669" spans="1:71" x14ac:dyDescent="0.2">
      <c r="A1669" s="265">
        <f t="shared" si="781"/>
        <v>17.382999999999999</v>
      </c>
      <c r="B1669" s="265">
        <f t="shared" si="782"/>
        <v>15.8545</v>
      </c>
      <c r="C1669" s="265">
        <f t="shared" si="759"/>
        <v>19.1005</v>
      </c>
      <c r="D1669" s="265">
        <f t="shared" si="783"/>
        <v>1667</v>
      </c>
      <c r="E1669" s="373">
        <f t="shared" si="784"/>
        <v>54.767967145790557</v>
      </c>
      <c r="F1669" s="373">
        <f t="shared" si="785"/>
        <v>4.5639972621492131</v>
      </c>
      <c r="G1669" s="373">
        <f t="shared" si="786"/>
        <v>63.767967145790557</v>
      </c>
      <c r="H1669" s="374">
        <f t="shared" si="787"/>
        <v>0.99960917485761625</v>
      </c>
      <c r="I1669" s="374">
        <f t="shared" si="760"/>
        <v>0.99114569292838883</v>
      </c>
      <c r="J1669" s="374">
        <f t="shared" si="761"/>
        <v>0.99129431119622091</v>
      </c>
      <c r="K1669" s="265" cm="1">
        <f t="array" ref="K1669">$G1669^gamma_drug4/($G1669^gamma_drug4+(AGE_50_drug4+9)^gamma_drug4)</f>
        <v>1</v>
      </c>
      <c r="L1669" s="264">
        <f t="shared" si="762"/>
        <v>1667</v>
      </c>
      <c r="M1669" s="264">
        <f t="shared" si="763"/>
        <v>-0.23995</v>
      </c>
      <c r="N1669" s="264">
        <f t="shared" si="764"/>
        <v>17.382849999999998</v>
      </c>
      <c r="O1669" s="264">
        <f t="shared" si="765"/>
        <v>0.13806499999999999</v>
      </c>
      <c r="P1669" s="264">
        <f t="shared" si="766"/>
        <v>11.5875</v>
      </c>
      <c r="Q1669" s="264">
        <f t="shared" si="767"/>
        <v>12.762499999999999</v>
      </c>
      <c r="R1669" s="264">
        <f t="shared" si="768"/>
        <v>13.516</v>
      </c>
      <c r="S1669" s="264">
        <f t="shared" si="769"/>
        <v>13.938000000000001</v>
      </c>
      <c r="T1669" s="264">
        <f t="shared" si="770"/>
        <v>14.620000000000001</v>
      </c>
      <c r="U1669" s="264">
        <f t="shared" si="771"/>
        <v>15.103</v>
      </c>
      <c r="V1669" s="264">
        <f t="shared" si="772"/>
        <v>15.8545</v>
      </c>
      <c r="W1669" s="264">
        <f t="shared" si="773"/>
        <v>17.382999999999999</v>
      </c>
      <c r="X1669" s="264">
        <f t="shared" si="774"/>
        <v>19.1005</v>
      </c>
      <c r="Y1669" s="264">
        <f t="shared" si="775"/>
        <v>20.109500000000001</v>
      </c>
      <c r="Z1669" s="264">
        <f t="shared" si="776"/>
        <v>20.832000000000001</v>
      </c>
      <c r="AA1669" s="264">
        <f t="shared" si="777"/>
        <v>21.963000000000001</v>
      </c>
      <c r="AB1669" s="264">
        <f t="shared" si="778"/>
        <v>22.7395</v>
      </c>
      <c r="AC1669" s="264">
        <f t="shared" si="779"/>
        <v>24.3035</v>
      </c>
      <c r="AD1669" s="264">
        <f t="shared" si="780"/>
        <v>27.3155</v>
      </c>
      <c r="AF1669" s="266">
        <v>1667</v>
      </c>
      <c r="AG1669" s="266">
        <v>-0.13489999999999999</v>
      </c>
      <c r="AH1669" s="266">
        <v>17.4726</v>
      </c>
      <c r="AI1669" s="266">
        <v>0.13181999999999999</v>
      </c>
      <c r="AJ1669" s="266">
        <v>11.753</v>
      </c>
      <c r="AK1669" s="266">
        <v>12.938000000000001</v>
      </c>
      <c r="AL1669" s="266">
        <v>13.691000000000001</v>
      </c>
      <c r="AM1669" s="266">
        <v>14.111000000000001</v>
      </c>
      <c r="AN1669" s="266">
        <v>14.785</v>
      </c>
      <c r="AO1669" s="266">
        <v>15.26</v>
      </c>
      <c r="AP1669" s="266">
        <v>15.994999999999999</v>
      </c>
      <c r="AQ1669" s="266">
        <v>17.472999999999999</v>
      </c>
      <c r="AR1669" s="266">
        <v>19.108000000000001</v>
      </c>
      <c r="AS1669" s="266">
        <v>20.056000000000001</v>
      </c>
      <c r="AT1669" s="266">
        <v>20.728999999999999</v>
      </c>
      <c r="AU1669" s="266">
        <v>21.773</v>
      </c>
      <c r="AV1669" s="266">
        <v>22.484000000000002</v>
      </c>
      <c r="AW1669" s="266">
        <v>23.899000000000001</v>
      </c>
      <c r="AX1669" s="266">
        <v>26.565000000000001</v>
      </c>
      <c r="BA1669" s="372">
        <v>1667</v>
      </c>
      <c r="BB1669" s="372">
        <v>-0.34499999999999997</v>
      </c>
      <c r="BC1669" s="372">
        <v>17.293099999999999</v>
      </c>
      <c r="BD1669" s="372">
        <v>0.14430999999999999</v>
      </c>
      <c r="BE1669" s="372">
        <v>11.422000000000001</v>
      </c>
      <c r="BF1669" s="372">
        <v>12.587</v>
      </c>
      <c r="BG1669" s="372">
        <v>13.340999999999999</v>
      </c>
      <c r="BH1669" s="372">
        <v>13.765000000000001</v>
      </c>
      <c r="BI1669" s="372">
        <v>14.455</v>
      </c>
      <c r="BJ1669" s="372">
        <v>14.946</v>
      </c>
      <c r="BK1669" s="372">
        <v>15.714</v>
      </c>
      <c r="BL1669" s="372">
        <v>17.292999999999999</v>
      </c>
      <c r="BM1669" s="372">
        <v>19.093</v>
      </c>
      <c r="BN1669" s="372">
        <v>20.163</v>
      </c>
      <c r="BO1669" s="372">
        <v>20.934999999999999</v>
      </c>
      <c r="BP1669" s="372">
        <v>22.152999999999999</v>
      </c>
      <c r="BQ1669" s="372">
        <v>22.995000000000001</v>
      </c>
      <c r="BR1669" s="372">
        <v>24.707999999999998</v>
      </c>
      <c r="BS1669" s="372">
        <v>28.065999999999999</v>
      </c>
    </row>
    <row r="1670" spans="1:71" x14ac:dyDescent="0.2">
      <c r="A1670" s="265">
        <f t="shared" si="781"/>
        <v>17.388500000000001</v>
      </c>
      <c r="B1670" s="265">
        <f t="shared" si="782"/>
        <v>15.859</v>
      </c>
      <c r="C1670" s="265">
        <f t="shared" si="759"/>
        <v>19.106999999999999</v>
      </c>
      <c r="D1670" s="265">
        <f t="shared" si="783"/>
        <v>1668</v>
      </c>
      <c r="E1670" s="373">
        <f t="shared" si="784"/>
        <v>54.800821355236138</v>
      </c>
      <c r="F1670" s="373">
        <f t="shared" si="785"/>
        <v>4.5667351129363452</v>
      </c>
      <c r="G1670" s="373">
        <f t="shared" si="786"/>
        <v>63.800821355236138</v>
      </c>
      <c r="H1670" s="374">
        <f t="shared" si="787"/>
        <v>0.99961004922210284</v>
      </c>
      <c r="I1670" s="374">
        <f t="shared" si="760"/>
        <v>0.99115933385441679</v>
      </c>
      <c r="J1670" s="374">
        <f t="shared" si="761"/>
        <v>0.9913058608770261</v>
      </c>
      <c r="K1670" s="265" cm="1">
        <f t="array" ref="K1670">$G1670^gamma_drug4/($G1670^gamma_drug4+(AGE_50_drug4+9)^gamma_drug4)</f>
        <v>1</v>
      </c>
      <c r="L1670" s="264">
        <f t="shared" si="762"/>
        <v>1668</v>
      </c>
      <c r="M1670" s="264">
        <f t="shared" si="763"/>
        <v>-0.24005000000000001</v>
      </c>
      <c r="N1670" s="264">
        <f t="shared" si="764"/>
        <v>17.388550000000002</v>
      </c>
      <c r="O1670" s="264">
        <f t="shared" si="765"/>
        <v>0.13808500000000001</v>
      </c>
      <c r="P1670" s="264">
        <f t="shared" si="766"/>
        <v>11.5905</v>
      </c>
      <c r="Q1670" s="264">
        <f t="shared" si="767"/>
        <v>12.766</v>
      </c>
      <c r="R1670" s="264">
        <f t="shared" si="768"/>
        <v>13.52</v>
      </c>
      <c r="S1670" s="264">
        <f t="shared" si="769"/>
        <v>13.942499999999999</v>
      </c>
      <c r="T1670" s="264">
        <f t="shared" si="770"/>
        <v>14.623999999999999</v>
      </c>
      <c r="U1670" s="264">
        <f t="shared" si="771"/>
        <v>15.108000000000001</v>
      </c>
      <c r="V1670" s="264">
        <f t="shared" si="772"/>
        <v>15.859</v>
      </c>
      <c r="W1670" s="264">
        <f t="shared" si="773"/>
        <v>17.388500000000001</v>
      </c>
      <c r="X1670" s="264">
        <f t="shared" si="774"/>
        <v>19.106999999999999</v>
      </c>
      <c r="Y1670" s="264">
        <f t="shared" si="775"/>
        <v>20.116999999999997</v>
      </c>
      <c r="Z1670" s="264">
        <f t="shared" si="776"/>
        <v>20.839500000000001</v>
      </c>
      <c r="AA1670" s="264">
        <f t="shared" si="777"/>
        <v>21.971</v>
      </c>
      <c r="AB1670" s="264">
        <f t="shared" si="778"/>
        <v>22.748000000000001</v>
      </c>
      <c r="AC1670" s="264">
        <f t="shared" si="779"/>
        <v>24.311999999999998</v>
      </c>
      <c r="AD1670" s="264">
        <f t="shared" si="780"/>
        <v>27.326999999999998</v>
      </c>
      <c r="AF1670" s="266">
        <v>1668</v>
      </c>
      <c r="AG1670" s="266">
        <v>-0.13500000000000001</v>
      </c>
      <c r="AH1670" s="266">
        <v>17.478100000000001</v>
      </c>
      <c r="AI1670" s="266">
        <v>0.13184000000000001</v>
      </c>
      <c r="AJ1670" s="266">
        <v>11.756</v>
      </c>
      <c r="AK1670" s="266">
        <v>12.941000000000001</v>
      </c>
      <c r="AL1670" s="266">
        <v>13.695</v>
      </c>
      <c r="AM1670" s="266">
        <v>14.115</v>
      </c>
      <c r="AN1670" s="266">
        <v>14.789</v>
      </c>
      <c r="AO1670" s="266">
        <v>15.265000000000001</v>
      </c>
      <c r="AP1670" s="266">
        <v>15.999000000000001</v>
      </c>
      <c r="AQ1670" s="266">
        <v>17.478000000000002</v>
      </c>
      <c r="AR1670" s="266">
        <v>19.114000000000001</v>
      </c>
      <c r="AS1670" s="266">
        <v>20.062999999999999</v>
      </c>
      <c r="AT1670" s="266">
        <v>20.736000000000001</v>
      </c>
      <c r="AU1670" s="266">
        <v>21.780999999999999</v>
      </c>
      <c r="AV1670" s="266">
        <v>22.492000000000001</v>
      </c>
      <c r="AW1670" s="266">
        <v>23.907</v>
      </c>
      <c r="AX1670" s="266">
        <v>26.576000000000001</v>
      </c>
      <c r="BA1670" s="372">
        <v>1668</v>
      </c>
      <c r="BB1670" s="372">
        <v>-0.34510000000000002</v>
      </c>
      <c r="BC1670" s="372">
        <v>17.298999999999999</v>
      </c>
      <c r="BD1670" s="372">
        <v>0.14433000000000001</v>
      </c>
      <c r="BE1670" s="372">
        <v>11.425000000000001</v>
      </c>
      <c r="BF1670" s="372">
        <v>12.590999999999999</v>
      </c>
      <c r="BG1670" s="372">
        <v>13.345000000000001</v>
      </c>
      <c r="BH1670" s="372">
        <v>13.77</v>
      </c>
      <c r="BI1670" s="372">
        <v>14.459</v>
      </c>
      <c r="BJ1670" s="372">
        <v>14.951000000000001</v>
      </c>
      <c r="BK1670" s="372">
        <v>15.718999999999999</v>
      </c>
      <c r="BL1670" s="372">
        <v>17.298999999999999</v>
      </c>
      <c r="BM1670" s="372">
        <v>19.100000000000001</v>
      </c>
      <c r="BN1670" s="372">
        <v>20.170999999999999</v>
      </c>
      <c r="BO1670" s="372">
        <v>20.943000000000001</v>
      </c>
      <c r="BP1670" s="372">
        <v>22.161000000000001</v>
      </c>
      <c r="BQ1670" s="372">
        <v>23.004000000000001</v>
      </c>
      <c r="BR1670" s="372">
        <v>24.716999999999999</v>
      </c>
      <c r="BS1670" s="372">
        <v>28.077999999999999</v>
      </c>
    </row>
    <row r="1671" spans="1:71" x14ac:dyDescent="0.2">
      <c r="A1671" s="265">
        <f t="shared" si="781"/>
        <v>17.394500000000001</v>
      </c>
      <c r="B1671" s="265">
        <f t="shared" si="782"/>
        <v>15.8645</v>
      </c>
      <c r="C1671" s="265">
        <f t="shared" si="759"/>
        <v>19.113500000000002</v>
      </c>
      <c r="D1671" s="265">
        <f t="shared" si="783"/>
        <v>1669</v>
      </c>
      <c r="E1671" s="373">
        <f t="shared" si="784"/>
        <v>54.833675564681727</v>
      </c>
      <c r="F1671" s="373">
        <f t="shared" si="785"/>
        <v>4.5694729637234772</v>
      </c>
      <c r="G1671" s="373">
        <f t="shared" si="786"/>
        <v>63.833675564681727</v>
      </c>
      <c r="H1671" s="374">
        <f t="shared" si="787"/>
        <v>0.99961092118257022</v>
      </c>
      <c r="I1671" s="374">
        <f t="shared" si="760"/>
        <v>0.99117294694591718</v>
      </c>
      <c r="J1671" s="374">
        <f t="shared" si="761"/>
        <v>0.99131738943503767</v>
      </c>
      <c r="K1671" s="265" cm="1">
        <f t="array" ref="K1671">$G1671^gamma_drug4/($G1671^gamma_drug4+(AGE_50_drug4+9)^gamma_drug4)</f>
        <v>1</v>
      </c>
      <c r="L1671" s="264">
        <f t="shared" si="762"/>
        <v>1669</v>
      </c>
      <c r="M1671" s="264">
        <f t="shared" si="763"/>
        <v>-0.24010000000000001</v>
      </c>
      <c r="N1671" s="264">
        <f t="shared" si="764"/>
        <v>17.394199999999998</v>
      </c>
      <c r="O1671" s="264">
        <f t="shared" si="765"/>
        <v>0.13811000000000001</v>
      </c>
      <c r="P1671" s="264">
        <f t="shared" si="766"/>
        <v>11.593500000000001</v>
      </c>
      <c r="Q1671" s="264">
        <f t="shared" si="767"/>
        <v>12.769500000000001</v>
      </c>
      <c r="R1671" s="264">
        <f t="shared" si="768"/>
        <v>13.524000000000001</v>
      </c>
      <c r="S1671" s="264">
        <f t="shared" si="769"/>
        <v>13.946</v>
      </c>
      <c r="T1671" s="264">
        <f t="shared" si="770"/>
        <v>14.628499999999999</v>
      </c>
      <c r="U1671" s="264">
        <f t="shared" si="771"/>
        <v>15.112500000000001</v>
      </c>
      <c r="V1671" s="264">
        <f t="shared" si="772"/>
        <v>15.8645</v>
      </c>
      <c r="W1671" s="264">
        <f t="shared" si="773"/>
        <v>17.394500000000001</v>
      </c>
      <c r="X1671" s="264">
        <f t="shared" si="774"/>
        <v>19.113500000000002</v>
      </c>
      <c r="Y1671" s="264">
        <f t="shared" si="775"/>
        <v>20.1235</v>
      </c>
      <c r="Z1671" s="264">
        <f t="shared" si="776"/>
        <v>20.847000000000001</v>
      </c>
      <c r="AA1671" s="264">
        <f t="shared" si="777"/>
        <v>21.979500000000002</v>
      </c>
      <c r="AB1671" s="264">
        <f t="shared" si="778"/>
        <v>22.756500000000003</v>
      </c>
      <c r="AC1671" s="264">
        <f t="shared" si="779"/>
        <v>24.322000000000003</v>
      </c>
      <c r="AD1671" s="264">
        <f t="shared" si="780"/>
        <v>27.338000000000001</v>
      </c>
      <c r="AF1671" s="266">
        <v>1669</v>
      </c>
      <c r="AG1671" s="266">
        <v>-0.1351</v>
      </c>
      <c r="AH1671" s="266">
        <v>17.483499999999999</v>
      </c>
      <c r="AI1671" s="266">
        <v>0.13186</v>
      </c>
      <c r="AJ1671" s="266">
        <v>11.759</v>
      </c>
      <c r="AK1671" s="266">
        <v>12.945</v>
      </c>
      <c r="AL1671" s="266">
        <v>13.699</v>
      </c>
      <c r="AM1671" s="266">
        <v>14.118</v>
      </c>
      <c r="AN1671" s="266">
        <v>14.792999999999999</v>
      </c>
      <c r="AO1671" s="266">
        <v>15.269</v>
      </c>
      <c r="AP1671" s="266">
        <v>16.004000000000001</v>
      </c>
      <c r="AQ1671" s="266">
        <v>17.484000000000002</v>
      </c>
      <c r="AR1671" s="266">
        <v>19.12</v>
      </c>
      <c r="AS1671" s="266">
        <v>20.068999999999999</v>
      </c>
      <c r="AT1671" s="266">
        <v>20.742999999999999</v>
      </c>
      <c r="AU1671" s="266">
        <v>21.789000000000001</v>
      </c>
      <c r="AV1671" s="266">
        <v>22.5</v>
      </c>
      <c r="AW1671" s="266">
        <v>23.916</v>
      </c>
      <c r="AX1671" s="266">
        <v>26.585999999999999</v>
      </c>
      <c r="BA1671" s="372">
        <v>1669</v>
      </c>
      <c r="BB1671" s="372">
        <v>-0.34510000000000002</v>
      </c>
      <c r="BC1671" s="372">
        <v>17.3049</v>
      </c>
      <c r="BD1671" s="372">
        <v>0.14435999999999999</v>
      </c>
      <c r="BE1671" s="372">
        <v>11.428000000000001</v>
      </c>
      <c r="BF1671" s="372">
        <v>12.593999999999999</v>
      </c>
      <c r="BG1671" s="372">
        <v>13.349</v>
      </c>
      <c r="BH1671" s="372">
        <v>13.773999999999999</v>
      </c>
      <c r="BI1671" s="372">
        <v>14.464</v>
      </c>
      <c r="BJ1671" s="372">
        <v>14.956</v>
      </c>
      <c r="BK1671" s="372">
        <v>15.725</v>
      </c>
      <c r="BL1671" s="372">
        <v>17.305</v>
      </c>
      <c r="BM1671" s="372">
        <v>19.106999999999999</v>
      </c>
      <c r="BN1671" s="372">
        <v>20.178000000000001</v>
      </c>
      <c r="BO1671" s="372">
        <v>20.951000000000001</v>
      </c>
      <c r="BP1671" s="372">
        <v>22.17</v>
      </c>
      <c r="BQ1671" s="372">
        <v>23.013000000000002</v>
      </c>
      <c r="BR1671" s="372">
        <v>24.728000000000002</v>
      </c>
      <c r="BS1671" s="372">
        <v>28.09</v>
      </c>
    </row>
    <row r="1672" spans="1:71" x14ac:dyDescent="0.2">
      <c r="A1672" s="265">
        <f t="shared" si="781"/>
        <v>17.399999999999999</v>
      </c>
      <c r="B1672" s="265">
        <f t="shared" si="782"/>
        <v>15.8695</v>
      </c>
      <c r="C1672" s="265">
        <f t="shared" si="759"/>
        <v>19.119500000000002</v>
      </c>
      <c r="D1672" s="265">
        <f t="shared" si="783"/>
        <v>1670</v>
      </c>
      <c r="E1672" s="373">
        <f t="shared" si="784"/>
        <v>54.866529774127308</v>
      </c>
      <c r="F1672" s="373">
        <f t="shared" si="785"/>
        <v>4.5722108145106093</v>
      </c>
      <c r="G1672" s="373">
        <f t="shared" si="786"/>
        <v>63.866529774127308</v>
      </c>
      <c r="H1672" s="374">
        <f t="shared" si="787"/>
        <v>0.99961179074685713</v>
      </c>
      <c r="I1672" s="374">
        <f t="shared" si="760"/>
        <v>0.99118653227339382</v>
      </c>
      <c r="J1672" s="374">
        <f t="shared" si="761"/>
        <v>0.99132889691937298</v>
      </c>
      <c r="K1672" s="265" cm="1">
        <f t="array" ref="K1672">$G1672^gamma_drug4/($G1672^gamma_drug4+(AGE_50_drug4+9)^gamma_drug4)</f>
        <v>1</v>
      </c>
      <c r="L1672" s="264">
        <f t="shared" si="762"/>
        <v>1670</v>
      </c>
      <c r="M1672" s="264">
        <f t="shared" si="763"/>
        <v>-0.24015</v>
      </c>
      <c r="N1672" s="264">
        <f t="shared" si="764"/>
        <v>17.399900000000002</v>
      </c>
      <c r="O1672" s="264">
        <f t="shared" si="765"/>
        <v>0.13813</v>
      </c>
      <c r="P1672" s="264">
        <f t="shared" si="766"/>
        <v>11.596499999999999</v>
      </c>
      <c r="Q1672" s="264">
        <f t="shared" si="767"/>
        <v>12.773</v>
      </c>
      <c r="R1672" s="264">
        <f t="shared" si="768"/>
        <v>13.527999999999999</v>
      </c>
      <c r="S1672" s="264">
        <f t="shared" si="769"/>
        <v>13.95</v>
      </c>
      <c r="T1672" s="264">
        <f t="shared" si="770"/>
        <v>14.632999999999999</v>
      </c>
      <c r="U1672" s="264">
        <f t="shared" si="771"/>
        <v>15.1175</v>
      </c>
      <c r="V1672" s="264">
        <f t="shared" si="772"/>
        <v>15.8695</v>
      </c>
      <c r="W1672" s="264">
        <f t="shared" si="773"/>
        <v>17.399999999999999</v>
      </c>
      <c r="X1672" s="264">
        <f t="shared" si="774"/>
        <v>19.119500000000002</v>
      </c>
      <c r="Y1672" s="264">
        <f t="shared" si="775"/>
        <v>20.131</v>
      </c>
      <c r="Z1672" s="264">
        <f t="shared" si="776"/>
        <v>20.853999999999999</v>
      </c>
      <c r="AA1672" s="264">
        <f t="shared" si="777"/>
        <v>21.987000000000002</v>
      </c>
      <c r="AB1672" s="264">
        <f t="shared" si="778"/>
        <v>22.765000000000001</v>
      </c>
      <c r="AC1672" s="264">
        <f t="shared" si="779"/>
        <v>24.331499999999998</v>
      </c>
      <c r="AD1672" s="264">
        <f t="shared" si="780"/>
        <v>27.349</v>
      </c>
      <c r="AF1672" s="266">
        <v>1670</v>
      </c>
      <c r="AG1672" s="266">
        <v>-0.13519999999999999</v>
      </c>
      <c r="AH1672" s="266">
        <v>17.489000000000001</v>
      </c>
      <c r="AI1672" s="266">
        <v>0.13188</v>
      </c>
      <c r="AJ1672" s="266">
        <v>11.762</v>
      </c>
      <c r="AK1672" s="266">
        <v>12.948</v>
      </c>
      <c r="AL1672" s="266">
        <v>13.702999999999999</v>
      </c>
      <c r="AM1672" s="266">
        <v>14.122</v>
      </c>
      <c r="AN1672" s="266">
        <v>14.798</v>
      </c>
      <c r="AO1672" s="266">
        <v>15.273999999999999</v>
      </c>
      <c r="AP1672" s="266">
        <v>16.009</v>
      </c>
      <c r="AQ1672" s="266">
        <v>17.489000000000001</v>
      </c>
      <c r="AR1672" s="266">
        <v>19.126000000000001</v>
      </c>
      <c r="AS1672" s="266">
        <v>20.076000000000001</v>
      </c>
      <c r="AT1672" s="266">
        <v>20.75</v>
      </c>
      <c r="AU1672" s="266">
        <v>21.795999999999999</v>
      </c>
      <c r="AV1672" s="266">
        <v>22.507999999999999</v>
      </c>
      <c r="AW1672" s="266">
        <v>23.925000000000001</v>
      </c>
      <c r="AX1672" s="266">
        <v>26.596</v>
      </c>
      <c r="BA1672" s="372">
        <v>1670</v>
      </c>
      <c r="BB1672" s="372">
        <v>-0.34510000000000002</v>
      </c>
      <c r="BC1672" s="372">
        <v>17.3108</v>
      </c>
      <c r="BD1672" s="372">
        <v>0.14438000000000001</v>
      </c>
      <c r="BE1672" s="372">
        <v>11.430999999999999</v>
      </c>
      <c r="BF1672" s="372">
        <v>12.598000000000001</v>
      </c>
      <c r="BG1672" s="372">
        <v>13.353</v>
      </c>
      <c r="BH1672" s="372">
        <v>13.778</v>
      </c>
      <c r="BI1672" s="372">
        <v>14.468</v>
      </c>
      <c r="BJ1672" s="372">
        <v>14.961</v>
      </c>
      <c r="BK1672" s="372">
        <v>15.73</v>
      </c>
      <c r="BL1672" s="372">
        <v>17.311</v>
      </c>
      <c r="BM1672" s="372">
        <v>19.113</v>
      </c>
      <c r="BN1672" s="372">
        <v>20.186</v>
      </c>
      <c r="BO1672" s="372">
        <v>20.957999999999998</v>
      </c>
      <c r="BP1672" s="372">
        <v>22.178000000000001</v>
      </c>
      <c r="BQ1672" s="372">
        <v>23.021999999999998</v>
      </c>
      <c r="BR1672" s="372">
        <v>24.738</v>
      </c>
      <c r="BS1672" s="372">
        <v>28.102</v>
      </c>
    </row>
    <row r="1673" spans="1:71" x14ac:dyDescent="0.2">
      <c r="A1673" s="265">
        <f t="shared" si="781"/>
        <v>17.4055</v>
      </c>
      <c r="B1673" s="265">
        <f t="shared" si="782"/>
        <v>15.874499999999999</v>
      </c>
      <c r="C1673" s="265">
        <f t="shared" si="759"/>
        <v>19.126000000000001</v>
      </c>
      <c r="D1673" s="265">
        <f t="shared" si="783"/>
        <v>1671</v>
      </c>
      <c r="E1673" s="373">
        <f t="shared" si="784"/>
        <v>54.899383983572896</v>
      </c>
      <c r="F1673" s="373">
        <f t="shared" si="785"/>
        <v>4.5749486652977414</v>
      </c>
      <c r="G1673" s="373">
        <f t="shared" si="786"/>
        <v>63.899383983572896</v>
      </c>
      <c r="H1673" s="374">
        <f t="shared" si="787"/>
        <v>0.99961265792277254</v>
      </c>
      <c r="I1673" s="374">
        <f t="shared" si="760"/>
        <v>0.99120008990713815</v>
      </c>
      <c r="J1673" s="374">
        <f t="shared" si="761"/>
        <v>0.9913403833790112</v>
      </c>
      <c r="K1673" s="265" cm="1">
        <f t="array" ref="K1673">$G1673^gamma_drug4/($G1673^gamma_drug4+(AGE_50_drug4+9)^gamma_drug4)</f>
        <v>1</v>
      </c>
      <c r="L1673" s="264">
        <f t="shared" si="762"/>
        <v>1671</v>
      </c>
      <c r="M1673" s="264">
        <f t="shared" si="763"/>
        <v>-0.24025000000000002</v>
      </c>
      <c r="N1673" s="264">
        <f t="shared" si="764"/>
        <v>17.405549999999998</v>
      </c>
      <c r="O1673" s="264">
        <f t="shared" si="765"/>
        <v>0.138155</v>
      </c>
      <c r="P1673" s="264">
        <f t="shared" si="766"/>
        <v>11.599499999999999</v>
      </c>
      <c r="Q1673" s="264">
        <f t="shared" si="767"/>
        <v>12.777000000000001</v>
      </c>
      <c r="R1673" s="264">
        <f t="shared" si="768"/>
        <v>13.532</v>
      </c>
      <c r="S1673" s="264">
        <f t="shared" si="769"/>
        <v>13.954000000000001</v>
      </c>
      <c r="T1673" s="264">
        <f t="shared" si="770"/>
        <v>14.637499999999999</v>
      </c>
      <c r="U1673" s="264">
        <f t="shared" si="771"/>
        <v>15.121500000000001</v>
      </c>
      <c r="V1673" s="264">
        <f t="shared" si="772"/>
        <v>15.874499999999999</v>
      </c>
      <c r="W1673" s="264">
        <f t="shared" si="773"/>
        <v>17.4055</v>
      </c>
      <c r="X1673" s="264">
        <f t="shared" si="774"/>
        <v>19.126000000000001</v>
      </c>
      <c r="Y1673" s="264">
        <f t="shared" si="775"/>
        <v>20.137999999999998</v>
      </c>
      <c r="Z1673" s="264">
        <f t="shared" si="776"/>
        <v>20.861499999999999</v>
      </c>
      <c r="AA1673" s="264">
        <f t="shared" si="777"/>
        <v>21.9955</v>
      </c>
      <c r="AB1673" s="264">
        <f t="shared" si="778"/>
        <v>22.774000000000001</v>
      </c>
      <c r="AC1673" s="264">
        <f t="shared" si="779"/>
        <v>24.340499999999999</v>
      </c>
      <c r="AD1673" s="264">
        <f t="shared" si="780"/>
        <v>27.360500000000002</v>
      </c>
      <c r="AF1673" s="266">
        <v>1671</v>
      </c>
      <c r="AG1673" s="266">
        <v>-0.1353</v>
      </c>
      <c r="AH1673" s="266">
        <v>17.494399999999999</v>
      </c>
      <c r="AI1673" s="266">
        <v>0.13189999999999999</v>
      </c>
      <c r="AJ1673" s="266">
        <v>11.765000000000001</v>
      </c>
      <c r="AK1673" s="266">
        <v>12.952</v>
      </c>
      <c r="AL1673" s="266">
        <v>13.707000000000001</v>
      </c>
      <c r="AM1673" s="266">
        <v>14.125999999999999</v>
      </c>
      <c r="AN1673" s="266">
        <v>14.802</v>
      </c>
      <c r="AO1673" s="266">
        <v>15.278</v>
      </c>
      <c r="AP1673" s="266">
        <v>16.013999999999999</v>
      </c>
      <c r="AQ1673" s="266">
        <v>17.494</v>
      </c>
      <c r="AR1673" s="266">
        <v>19.132000000000001</v>
      </c>
      <c r="AS1673" s="266">
        <v>20.082999999999998</v>
      </c>
      <c r="AT1673" s="266">
        <v>20.757000000000001</v>
      </c>
      <c r="AU1673" s="266">
        <v>21.803999999999998</v>
      </c>
      <c r="AV1673" s="266">
        <v>22.515999999999998</v>
      </c>
      <c r="AW1673" s="266">
        <v>23.933</v>
      </c>
      <c r="AX1673" s="266">
        <v>26.606000000000002</v>
      </c>
      <c r="BA1673" s="372">
        <v>1671</v>
      </c>
      <c r="BB1673" s="372">
        <v>-0.34520000000000001</v>
      </c>
      <c r="BC1673" s="372">
        <v>17.316700000000001</v>
      </c>
      <c r="BD1673" s="372">
        <v>0.14441000000000001</v>
      </c>
      <c r="BE1673" s="372">
        <v>11.433999999999999</v>
      </c>
      <c r="BF1673" s="372">
        <v>12.602</v>
      </c>
      <c r="BG1673" s="372">
        <v>13.356999999999999</v>
      </c>
      <c r="BH1673" s="372">
        <v>13.782</v>
      </c>
      <c r="BI1673" s="372">
        <v>14.473000000000001</v>
      </c>
      <c r="BJ1673" s="372">
        <v>14.965</v>
      </c>
      <c r="BK1673" s="372">
        <v>15.734999999999999</v>
      </c>
      <c r="BL1673" s="372">
        <v>17.317</v>
      </c>
      <c r="BM1673" s="372">
        <v>19.12</v>
      </c>
      <c r="BN1673" s="372">
        <v>20.193000000000001</v>
      </c>
      <c r="BO1673" s="372">
        <v>20.966000000000001</v>
      </c>
      <c r="BP1673" s="372">
        <v>22.187000000000001</v>
      </c>
      <c r="BQ1673" s="372">
        <v>23.032</v>
      </c>
      <c r="BR1673" s="372">
        <v>24.748000000000001</v>
      </c>
      <c r="BS1673" s="372">
        <v>28.114999999999998</v>
      </c>
    </row>
    <row r="1674" spans="1:71" x14ac:dyDescent="0.2">
      <c r="A1674" s="265">
        <f t="shared" si="781"/>
        <v>17.4115</v>
      </c>
      <c r="B1674" s="265">
        <f t="shared" si="782"/>
        <v>15.8795</v>
      </c>
      <c r="C1674" s="265">
        <f t="shared" si="759"/>
        <v>19.132999999999999</v>
      </c>
      <c r="D1674" s="265">
        <f t="shared" si="783"/>
        <v>1672</v>
      </c>
      <c r="E1674" s="373">
        <f t="shared" si="784"/>
        <v>54.932238193018478</v>
      </c>
      <c r="F1674" s="373">
        <f t="shared" si="785"/>
        <v>4.5776865160848734</v>
      </c>
      <c r="G1674" s="373">
        <f t="shared" si="786"/>
        <v>63.932238193018478</v>
      </c>
      <c r="H1674" s="374">
        <f t="shared" si="787"/>
        <v>0.99961352271809589</v>
      </c>
      <c r="I1674" s="374">
        <f t="shared" si="760"/>
        <v>0.99121361991722978</v>
      </c>
      <c r="J1674" s="374">
        <f t="shared" si="761"/>
        <v>0.99135184886279371</v>
      </c>
      <c r="K1674" s="265" cm="1">
        <f t="array" ref="K1674">$G1674^gamma_drug4/($G1674^gamma_drug4+(AGE_50_drug4+9)^gamma_drug4)</f>
        <v>1</v>
      </c>
      <c r="L1674" s="264">
        <f t="shared" si="762"/>
        <v>1672</v>
      </c>
      <c r="M1674" s="264">
        <f t="shared" si="763"/>
        <v>-0.24030000000000001</v>
      </c>
      <c r="N1674" s="264">
        <f t="shared" si="764"/>
        <v>17.411250000000003</v>
      </c>
      <c r="O1674" s="264">
        <f t="shared" si="765"/>
        <v>0.13817499999999999</v>
      </c>
      <c r="P1674" s="264">
        <f t="shared" si="766"/>
        <v>11.603000000000002</v>
      </c>
      <c r="Q1674" s="264">
        <f t="shared" si="767"/>
        <v>12.780000000000001</v>
      </c>
      <c r="R1674" s="264">
        <f t="shared" si="768"/>
        <v>13.535500000000001</v>
      </c>
      <c r="S1674" s="264">
        <f t="shared" si="769"/>
        <v>13.958</v>
      </c>
      <c r="T1674" s="264">
        <f t="shared" si="770"/>
        <v>14.641500000000001</v>
      </c>
      <c r="U1674" s="264">
        <f t="shared" si="771"/>
        <v>15.1265</v>
      </c>
      <c r="V1674" s="264">
        <f t="shared" si="772"/>
        <v>15.8795</v>
      </c>
      <c r="W1674" s="264">
        <f t="shared" si="773"/>
        <v>17.4115</v>
      </c>
      <c r="X1674" s="264">
        <f t="shared" si="774"/>
        <v>19.132999999999999</v>
      </c>
      <c r="Y1674" s="264">
        <f t="shared" si="775"/>
        <v>20.145499999999998</v>
      </c>
      <c r="Z1674" s="264">
        <f t="shared" si="776"/>
        <v>20.869</v>
      </c>
      <c r="AA1674" s="264">
        <f t="shared" si="777"/>
        <v>22.003</v>
      </c>
      <c r="AB1674" s="264">
        <f t="shared" si="778"/>
        <v>22.782</v>
      </c>
      <c r="AC1674" s="264">
        <f t="shared" si="779"/>
        <v>24.35</v>
      </c>
      <c r="AD1674" s="264">
        <f t="shared" si="780"/>
        <v>27.372</v>
      </c>
      <c r="AF1674" s="266">
        <v>1672</v>
      </c>
      <c r="AG1674" s="266">
        <v>-0.13539999999999999</v>
      </c>
      <c r="AH1674" s="266">
        <v>17.4999</v>
      </c>
      <c r="AI1674" s="266">
        <v>0.13192000000000001</v>
      </c>
      <c r="AJ1674" s="266">
        <v>11.768000000000001</v>
      </c>
      <c r="AK1674" s="266">
        <v>12.955</v>
      </c>
      <c r="AL1674" s="266">
        <v>13.71</v>
      </c>
      <c r="AM1674" s="266">
        <v>14.13</v>
      </c>
      <c r="AN1674" s="266">
        <v>14.805999999999999</v>
      </c>
      <c r="AO1674" s="266">
        <v>15.282999999999999</v>
      </c>
      <c r="AP1674" s="266">
        <v>16.018999999999998</v>
      </c>
      <c r="AQ1674" s="266">
        <v>17.5</v>
      </c>
      <c r="AR1674" s="266">
        <v>19.138999999999999</v>
      </c>
      <c r="AS1674" s="266">
        <v>20.09</v>
      </c>
      <c r="AT1674" s="266">
        <v>20.763999999999999</v>
      </c>
      <c r="AU1674" s="266">
        <v>21.811</v>
      </c>
      <c r="AV1674" s="266">
        <v>22.524000000000001</v>
      </c>
      <c r="AW1674" s="266">
        <v>23.942</v>
      </c>
      <c r="AX1674" s="266">
        <v>26.617000000000001</v>
      </c>
      <c r="BA1674" s="372">
        <v>1672</v>
      </c>
      <c r="BB1674" s="372">
        <v>-0.34520000000000001</v>
      </c>
      <c r="BC1674" s="372">
        <v>17.322600000000001</v>
      </c>
      <c r="BD1674" s="372">
        <v>0.14443</v>
      </c>
      <c r="BE1674" s="372">
        <v>11.438000000000001</v>
      </c>
      <c r="BF1674" s="372">
        <v>12.605</v>
      </c>
      <c r="BG1674" s="372">
        <v>13.361000000000001</v>
      </c>
      <c r="BH1674" s="372">
        <v>13.786</v>
      </c>
      <c r="BI1674" s="372">
        <v>14.477</v>
      </c>
      <c r="BJ1674" s="372">
        <v>14.97</v>
      </c>
      <c r="BK1674" s="372">
        <v>15.74</v>
      </c>
      <c r="BL1674" s="372">
        <v>17.323</v>
      </c>
      <c r="BM1674" s="372">
        <v>19.126999999999999</v>
      </c>
      <c r="BN1674" s="372">
        <v>20.201000000000001</v>
      </c>
      <c r="BO1674" s="372">
        <v>20.974</v>
      </c>
      <c r="BP1674" s="372">
        <v>22.195</v>
      </c>
      <c r="BQ1674" s="372">
        <v>23.04</v>
      </c>
      <c r="BR1674" s="372">
        <v>24.757999999999999</v>
      </c>
      <c r="BS1674" s="372">
        <v>28.126999999999999</v>
      </c>
    </row>
    <row r="1675" spans="1:71" x14ac:dyDescent="0.2">
      <c r="A1675" s="265">
        <f t="shared" si="781"/>
        <v>17.417000000000002</v>
      </c>
      <c r="B1675" s="265">
        <f t="shared" si="782"/>
        <v>15.884</v>
      </c>
      <c r="C1675" s="265">
        <f t="shared" si="759"/>
        <v>19.139499999999998</v>
      </c>
      <c r="D1675" s="265">
        <f t="shared" si="783"/>
        <v>1673</v>
      </c>
      <c r="E1675" s="373">
        <f t="shared" si="784"/>
        <v>54.965092402464066</v>
      </c>
      <c r="F1675" s="373">
        <f t="shared" si="785"/>
        <v>4.5804243668720055</v>
      </c>
      <c r="G1675" s="373">
        <f t="shared" si="786"/>
        <v>63.965092402464066</v>
      </c>
      <c r="H1675" s="374">
        <f t="shared" si="787"/>
        <v>0.99961438514057754</v>
      </c>
      <c r="I1675" s="374">
        <f t="shared" si="760"/>
        <v>0.99122712237353683</v>
      </c>
      <c r="J1675" s="374">
        <f t="shared" si="761"/>
        <v>0.99136329341942442</v>
      </c>
      <c r="K1675" s="265" cm="1">
        <f t="array" ref="K1675">$G1675^gamma_drug4/($G1675^gamma_drug4+(AGE_50_drug4+9)^gamma_drug4)</f>
        <v>1</v>
      </c>
      <c r="L1675" s="264">
        <f t="shared" si="762"/>
        <v>1673</v>
      </c>
      <c r="M1675" s="264">
        <f t="shared" si="763"/>
        <v>-0.2404</v>
      </c>
      <c r="N1675" s="264">
        <f t="shared" si="764"/>
        <v>17.416899999999998</v>
      </c>
      <c r="O1675" s="264">
        <f t="shared" si="765"/>
        <v>0.13819999999999999</v>
      </c>
      <c r="P1675" s="264">
        <f t="shared" si="766"/>
        <v>11.606000000000002</v>
      </c>
      <c r="Q1675" s="264">
        <f t="shared" si="767"/>
        <v>12.783999999999999</v>
      </c>
      <c r="R1675" s="264">
        <f t="shared" si="768"/>
        <v>13.5395</v>
      </c>
      <c r="S1675" s="264">
        <f t="shared" si="769"/>
        <v>13.9625</v>
      </c>
      <c r="T1675" s="264">
        <f t="shared" si="770"/>
        <v>14.646000000000001</v>
      </c>
      <c r="U1675" s="264">
        <f t="shared" si="771"/>
        <v>15.131</v>
      </c>
      <c r="V1675" s="264">
        <f t="shared" si="772"/>
        <v>15.884</v>
      </c>
      <c r="W1675" s="264">
        <f t="shared" si="773"/>
        <v>17.417000000000002</v>
      </c>
      <c r="X1675" s="264">
        <f t="shared" si="774"/>
        <v>19.139499999999998</v>
      </c>
      <c r="Y1675" s="264">
        <f t="shared" si="775"/>
        <v>20.152000000000001</v>
      </c>
      <c r="Z1675" s="264">
        <f t="shared" si="776"/>
        <v>20.8765</v>
      </c>
      <c r="AA1675" s="264">
        <f t="shared" si="777"/>
        <v>22.011499999999998</v>
      </c>
      <c r="AB1675" s="264">
        <f t="shared" si="778"/>
        <v>22.791</v>
      </c>
      <c r="AC1675" s="264">
        <f t="shared" si="779"/>
        <v>24.359500000000001</v>
      </c>
      <c r="AD1675" s="264">
        <f t="shared" si="780"/>
        <v>27.383499999999998</v>
      </c>
      <c r="AF1675" s="266">
        <v>1673</v>
      </c>
      <c r="AG1675" s="266">
        <v>-0.13550000000000001</v>
      </c>
      <c r="AH1675" s="266">
        <v>17.505299999999998</v>
      </c>
      <c r="AI1675" s="266">
        <v>0.13194</v>
      </c>
      <c r="AJ1675" s="266">
        <v>11.771000000000001</v>
      </c>
      <c r="AK1675" s="266">
        <v>12.959</v>
      </c>
      <c r="AL1675" s="266">
        <v>13.714</v>
      </c>
      <c r="AM1675" s="266">
        <v>14.134</v>
      </c>
      <c r="AN1675" s="266">
        <v>14.81</v>
      </c>
      <c r="AO1675" s="266">
        <v>15.287000000000001</v>
      </c>
      <c r="AP1675" s="266">
        <v>16.023</v>
      </c>
      <c r="AQ1675" s="266">
        <v>17.504999999999999</v>
      </c>
      <c r="AR1675" s="266">
        <v>19.145</v>
      </c>
      <c r="AS1675" s="266">
        <v>20.096</v>
      </c>
      <c r="AT1675" s="266">
        <v>20.771000000000001</v>
      </c>
      <c r="AU1675" s="266">
        <v>21.818999999999999</v>
      </c>
      <c r="AV1675" s="266">
        <v>22.532</v>
      </c>
      <c r="AW1675" s="266">
        <v>23.951000000000001</v>
      </c>
      <c r="AX1675" s="266">
        <v>26.626999999999999</v>
      </c>
      <c r="BA1675" s="372">
        <v>1673</v>
      </c>
      <c r="BB1675" s="372">
        <v>-0.3453</v>
      </c>
      <c r="BC1675" s="372">
        <v>17.328499999999998</v>
      </c>
      <c r="BD1675" s="372">
        <v>0.14446000000000001</v>
      </c>
      <c r="BE1675" s="372">
        <v>11.441000000000001</v>
      </c>
      <c r="BF1675" s="372">
        <v>12.609</v>
      </c>
      <c r="BG1675" s="372">
        <v>13.365</v>
      </c>
      <c r="BH1675" s="372">
        <v>13.791</v>
      </c>
      <c r="BI1675" s="372">
        <v>14.481999999999999</v>
      </c>
      <c r="BJ1675" s="372">
        <v>14.975</v>
      </c>
      <c r="BK1675" s="372">
        <v>15.744999999999999</v>
      </c>
      <c r="BL1675" s="372">
        <v>17.329000000000001</v>
      </c>
      <c r="BM1675" s="372">
        <v>19.134</v>
      </c>
      <c r="BN1675" s="372">
        <v>20.207999999999998</v>
      </c>
      <c r="BO1675" s="372">
        <v>20.981999999999999</v>
      </c>
      <c r="BP1675" s="372">
        <v>22.204000000000001</v>
      </c>
      <c r="BQ1675" s="372">
        <v>23.05</v>
      </c>
      <c r="BR1675" s="372">
        <v>24.768000000000001</v>
      </c>
      <c r="BS1675" s="372">
        <v>28.14</v>
      </c>
    </row>
    <row r="1676" spans="1:71" x14ac:dyDescent="0.2">
      <c r="A1676" s="265">
        <f t="shared" si="781"/>
        <v>17.422499999999999</v>
      </c>
      <c r="B1676" s="265">
        <f t="shared" si="782"/>
        <v>15.888999999999999</v>
      </c>
      <c r="C1676" s="265">
        <f t="shared" si="759"/>
        <v>19.146000000000001</v>
      </c>
      <c r="D1676" s="265">
        <f t="shared" si="783"/>
        <v>1674</v>
      </c>
      <c r="E1676" s="373">
        <f t="shared" si="784"/>
        <v>54.997946611909654</v>
      </c>
      <c r="F1676" s="373">
        <f t="shared" si="785"/>
        <v>4.5831622176591376</v>
      </c>
      <c r="G1676" s="373">
        <f t="shared" si="786"/>
        <v>63.997946611909654</v>
      </c>
      <c r="H1676" s="374">
        <f t="shared" si="787"/>
        <v>0.99961524519793854</v>
      </c>
      <c r="I1676" s="374">
        <f t="shared" si="760"/>
        <v>0.99124059734571723</v>
      </c>
      <c r="J1676" s="374">
        <f t="shared" si="761"/>
        <v>0.99137471709747038</v>
      </c>
      <c r="K1676" s="265" cm="1">
        <f t="array" ref="K1676">$G1676^gamma_drug4/($G1676^gamma_drug4+(AGE_50_drug4+9)^gamma_drug4)</f>
        <v>1</v>
      </c>
      <c r="L1676" s="264">
        <f t="shared" si="762"/>
        <v>1674</v>
      </c>
      <c r="M1676" s="264">
        <f t="shared" si="763"/>
        <v>-0.24045</v>
      </c>
      <c r="N1676" s="264">
        <f t="shared" si="764"/>
        <v>17.422550000000001</v>
      </c>
      <c r="O1676" s="264">
        <f t="shared" si="765"/>
        <v>0.13822000000000001</v>
      </c>
      <c r="P1676" s="264">
        <f t="shared" si="766"/>
        <v>11.609</v>
      </c>
      <c r="Q1676" s="264">
        <f t="shared" si="767"/>
        <v>12.7875</v>
      </c>
      <c r="R1676" s="264">
        <f t="shared" si="768"/>
        <v>13.5435</v>
      </c>
      <c r="S1676" s="264">
        <f t="shared" si="769"/>
        <v>13.9665</v>
      </c>
      <c r="T1676" s="264">
        <f t="shared" si="770"/>
        <v>14.650500000000001</v>
      </c>
      <c r="U1676" s="264">
        <f t="shared" si="771"/>
        <v>15.135999999999999</v>
      </c>
      <c r="V1676" s="264">
        <f t="shared" si="772"/>
        <v>15.888999999999999</v>
      </c>
      <c r="W1676" s="264">
        <f t="shared" si="773"/>
        <v>17.422499999999999</v>
      </c>
      <c r="X1676" s="264">
        <f t="shared" si="774"/>
        <v>19.146000000000001</v>
      </c>
      <c r="Y1676" s="264">
        <f t="shared" si="775"/>
        <v>20.158999999999999</v>
      </c>
      <c r="Z1676" s="264">
        <f t="shared" si="776"/>
        <v>20.884</v>
      </c>
      <c r="AA1676" s="264">
        <f t="shared" si="777"/>
        <v>22.020000000000003</v>
      </c>
      <c r="AB1676" s="264">
        <f t="shared" si="778"/>
        <v>22.799500000000002</v>
      </c>
      <c r="AC1676" s="264">
        <f t="shared" si="779"/>
        <v>24.369</v>
      </c>
      <c r="AD1676" s="264">
        <f t="shared" si="780"/>
        <v>27.393999999999998</v>
      </c>
      <c r="AF1676" s="266">
        <v>1674</v>
      </c>
      <c r="AG1676" s="266">
        <v>-0.1356</v>
      </c>
      <c r="AH1676" s="266">
        <v>17.5107</v>
      </c>
      <c r="AI1676" s="266">
        <v>0.13195999999999999</v>
      </c>
      <c r="AJ1676" s="266">
        <v>11.773999999999999</v>
      </c>
      <c r="AK1676" s="266">
        <v>12.962</v>
      </c>
      <c r="AL1676" s="266">
        <v>13.718</v>
      </c>
      <c r="AM1676" s="266">
        <v>14.138</v>
      </c>
      <c r="AN1676" s="266">
        <v>14.815</v>
      </c>
      <c r="AO1676" s="266">
        <v>15.292</v>
      </c>
      <c r="AP1676" s="266">
        <v>16.027999999999999</v>
      </c>
      <c r="AQ1676" s="266">
        <v>17.510999999999999</v>
      </c>
      <c r="AR1676" s="266">
        <v>19.151</v>
      </c>
      <c r="AS1676" s="266">
        <v>20.103000000000002</v>
      </c>
      <c r="AT1676" s="266">
        <v>20.777999999999999</v>
      </c>
      <c r="AU1676" s="266">
        <v>21.827000000000002</v>
      </c>
      <c r="AV1676" s="266">
        <v>22.54</v>
      </c>
      <c r="AW1676" s="266">
        <v>23.96</v>
      </c>
      <c r="AX1676" s="266">
        <v>26.637</v>
      </c>
      <c r="BA1676" s="372">
        <v>1674</v>
      </c>
      <c r="BB1676" s="372">
        <v>-0.3453</v>
      </c>
      <c r="BC1676" s="372">
        <v>17.334399999999999</v>
      </c>
      <c r="BD1676" s="372">
        <v>0.14448</v>
      </c>
      <c r="BE1676" s="372">
        <v>11.444000000000001</v>
      </c>
      <c r="BF1676" s="372">
        <v>12.613</v>
      </c>
      <c r="BG1676" s="372">
        <v>13.369</v>
      </c>
      <c r="BH1676" s="372">
        <v>13.795</v>
      </c>
      <c r="BI1676" s="372">
        <v>14.486000000000001</v>
      </c>
      <c r="BJ1676" s="372">
        <v>14.98</v>
      </c>
      <c r="BK1676" s="372">
        <v>15.75</v>
      </c>
      <c r="BL1676" s="372">
        <v>17.334</v>
      </c>
      <c r="BM1676" s="372">
        <v>19.140999999999998</v>
      </c>
      <c r="BN1676" s="372">
        <v>20.215</v>
      </c>
      <c r="BO1676" s="372">
        <v>20.99</v>
      </c>
      <c r="BP1676" s="372">
        <v>22.213000000000001</v>
      </c>
      <c r="BQ1676" s="372">
        <v>23.059000000000001</v>
      </c>
      <c r="BR1676" s="372">
        <v>24.777999999999999</v>
      </c>
      <c r="BS1676" s="372">
        <v>28.151</v>
      </c>
    </row>
    <row r="1677" spans="1:71" x14ac:dyDescent="0.2">
      <c r="A1677" s="265">
        <f t="shared" si="781"/>
        <v>17.427999999999997</v>
      </c>
      <c r="B1677" s="265">
        <f t="shared" si="782"/>
        <v>15.894000000000002</v>
      </c>
      <c r="C1677" s="265">
        <f t="shared" si="759"/>
        <v>19.1525</v>
      </c>
      <c r="D1677" s="265">
        <f t="shared" si="783"/>
        <v>1675</v>
      </c>
      <c r="E1677" s="373">
        <f t="shared" si="784"/>
        <v>55.030800821355236</v>
      </c>
      <c r="F1677" s="373">
        <f t="shared" si="785"/>
        <v>4.5859000684462696</v>
      </c>
      <c r="G1677" s="373">
        <f t="shared" si="786"/>
        <v>64.030800821355228</v>
      </c>
      <c r="H1677" s="374">
        <f t="shared" si="787"/>
        <v>0.99961610289787095</v>
      </c>
      <c r="I1677" s="374">
        <f t="shared" si="760"/>
        <v>0.991254044903219</v>
      </c>
      <c r="J1677" s="374">
        <f t="shared" si="761"/>
        <v>0.99138611994536208</v>
      </c>
      <c r="K1677" s="265" cm="1">
        <f t="array" ref="K1677">$G1677^gamma_drug4/($G1677^gamma_drug4+(AGE_50_drug4+9)^gamma_drug4)</f>
        <v>1</v>
      </c>
      <c r="L1677" s="264">
        <f t="shared" si="762"/>
        <v>1675</v>
      </c>
      <c r="M1677" s="264">
        <f t="shared" si="763"/>
        <v>-0.24054999999999999</v>
      </c>
      <c r="N1677" s="264">
        <f t="shared" si="764"/>
        <v>17.4282</v>
      </c>
      <c r="O1677" s="264">
        <f t="shared" si="765"/>
        <v>0.13824999999999998</v>
      </c>
      <c r="P1677" s="264">
        <f t="shared" si="766"/>
        <v>11.611999999999998</v>
      </c>
      <c r="Q1677" s="264">
        <f t="shared" si="767"/>
        <v>12.791</v>
      </c>
      <c r="R1677" s="264">
        <f t="shared" si="768"/>
        <v>13.547499999999999</v>
      </c>
      <c r="S1677" s="264">
        <f t="shared" si="769"/>
        <v>13.970499999999999</v>
      </c>
      <c r="T1677" s="264">
        <f t="shared" si="770"/>
        <v>14.655000000000001</v>
      </c>
      <c r="U1677" s="264">
        <f t="shared" si="771"/>
        <v>15.14</v>
      </c>
      <c r="V1677" s="264">
        <f t="shared" si="772"/>
        <v>15.894000000000002</v>
      </c>
      <c r="W1677" s="264">
        <f t="shared" si="773"/>
        <v>17.427999999999997</v>
      </c>
      <c r="X1677" s="264">
        <f t="shared" si="774"/>
        <v>19.1525</v>
      </c>
      <c r="Y1677" s="264">
        <f t="shared" si="775"/>
        <v>20.166499999999999</v>
      </c>
      <c r="Z1677" s="264">
        <f t="shared" si="776"/>
        <v>20.891500000000001</v>
      </c>
      <c r="AA1677" s="264">
        <f t="shared" si="777"/>
        <v>22.027999999999999</v>
      </c>
      <c r="AB1677" s="264">
        <f t="shared" si="778"/>
        <v>22.808</v>
      </c>
      <c r="AC1677" s="264">
        <f t="shared" si="779"/>
        <v>24.379000000000001</v>
      </c>
      <c r="AD1677" s="264">
        <f t="shared" si="780"/>
        <v>27.405999999999999</v>
      </c>
      <c r="AF1677" s="266">
        <v>1675</v>
      </c>
      <c r="AG1677" s="266">
        <v>-0.13569999999999999</v>
      </c>
      <c r="AH1677" s="266">
        <v>17.516200000000001</v>
      </c>
      <c r="AI1677" s="266">
        <v>0.13199</v>
      </c>
      <c r="AJ1677" s="266">
        <v>11.776999999999999</v>
      </c>
      <c r="AK1677" s="266">
        <v>12.965999999999999</v>
      </c>
      <c r="AL1677" s="266">
        <v>13.722</v>
      </c>
      <c r="AM1677" s="266">
        <v>14.141999999999999</v>
      </c>
      <c r="AN1677" s="266">
        <v>14.819000000000001</v>
      </c>
      <c r="AO1677" s="266">
        <v>15.295999999999999</v>
      </c>
      <c r="AP1677" s="266">
        <v>16.033000000000001</v>
      </c>
      <c r="AQ1677" s="266">
        <v>17.515999999999998</v>
      </c>
      <c r="AR1677" s="266">
        <v>19.157</v>
      </c>
      <c r="AS1677" s="266">
        <v>20.11</v>
      </c>
      <c r="AT1677" s="266">
        <v>20.785</v>
      </c>
      <c r="AU1677" s="266">
        <v>21.835000000000001</v>
      </c>
      <c r="AV1677" s="266">
        <v>22.547999999999998</v>
      </c>
      <c r="AW1677" s="266">
        <v>23.969000000000001</v>
      </c>
      <c r="AX1677" s="266">
        <v>26.648</v>
      </c>
      <c r="BA1677" s="372">
        <v>1675</v>
      </c>
      <c r="BB1677" s="372">
        <v>-0.34539999999999998</v>
      </c>
      <c r="BC1677" s="372">
        <v>17.340199999999999</v>
      </c>
      <c r="BD1677" s="372">
        <v>0.14451</v>
      </c>
      <c r="BE1677" s="372">
        <v>11.446999999999999</v>
      </c>
      <c r="BF1677" s="372">
        <v>12.616</v>
      </c>
      <c r="BG1677" s="372">
        <v>13.372999999999999</v>
      </c>
      <c r="BH1677" s="372">
        <v>13.798999999999999</v>
      </c>
      <c r="BI1677" s="372">
        <v>14.491</v>
      </c>
      <c r="BJ1677" s="372">
        <v>14.984</v>
      </c>
      <c r="BK1677" s="372">
        <v>15.755000000000001</v>
      </c>
      <c r="BL1677" s="372">
        <v>17.34</v>
      </c>
      <c r="BM1677" s="372">
        <v>19.148</v>
      </c>
      <c r="BN1677" s="372">
        <v>20.222999999999999</v>
      </c>
      <c r="BO1677" s="372">
        <v>20.998000000000001</v>
      </c>
      <c r="BP1677" s="372">
        <v>22.221</v>
      </c>
      <c r="BQ1677" s="372">
        <v>23.068000000000001</v>
      </c>
      <c r="BR1677" s="372">
        <v>24.789000000000001</v>
      </c>
      <c r="BS1677" s="372">
        <v>28.164000000000001</v>
      </c>
    </row>
    <row r="1678" spans="1:71" x14ac:dyDescent="0.2">
      <c r="A1678" s="265">
        <f t="shared" si="781"/>
        <v>17.433999999999997</v>
      </c>
      <c r="B1678" s="265">
        <f t="shared" si="782"/>
        <v>15.898499999999999</v>
      </c>
      <c r="C1678" s="265">
        <f t="shared" si="759"/>
        <v>19.158999999999999</v>
      </c>
      <c r="D1678" s="265">
        <f t="shared" si="783"/>
        <v>1676</v>
      </c>
      <c r="E1678" s="373">
        <f t="shared" si="784"/>
        <v>55.063655030800824</v>
      </c>
      <c r="F1678" s="373">
        <f t="shared" si="785"/>
        <v>4.5886379192334017</v>
      </c>
      <c r="G1678" s="373">
        <f t="shared" si="786"/>
        <v>64.063655030800817</v>
      </c>
      <c r="H1678" s="374">
        <f t="shared" si="787"/>
        <v>0.99961695824803776</v>
      </c>
      <c r="I1678" s="374">
        <f t="shared" si="760"/>
        <v>0.99126746511528141</v>
      </c>
      <c r="J1678" s="374">
        <f t="shared" si="761"/>
        <v>0.9913975020113942</v>
      </c>
      <c r="K1678" s="265" cm="1">
        <f t="array" ref="K1678">$G1678^gamma_drug4/($G1678^gamma_drug4+(AGE_50_drug4+9)^gamma_drug4)</f>
        <v>1</v>
      </c>
      <c r="L1678" s="264">
        <f t="shared" si="762"/>
        <v>1676</v>
      </c>
      <c r="M1678" s="264">
        <f t="shared" si="763"/>
        <v>-0.24059999999999998</v>
      </c>
      <c r="N1678" s="264">
        <f t="shared" si="764"/>
        <v>17.43385</v>
      </c>
      <c r="O1678" s="264">
        <f t="shared" si="765"/>
        <v>0.13827</v>
      </c>
      <c r="P1678" s="264">
        <f t="shared" si="766"/>
        <v>11.614999999999998</v>
      </c>
      <c r="Q1678" s="264">
        <f t="shared" si="767"/>
        <v>12.794499999999999</v>
      </c>
      <c r="R1678" s="264">
        <f t="shared" si="768"/>
        <v>13.551</v>
      </c>
      <c r="S1678" s="264">
        <f t="shared" si="769"/>
        <v>13.974500000000001</v>
      </c>
      <c r="T1678" s="264">
        <f t="shared" si="770"/>
        <v>14.658999999999999</v>
      </c>
      <c r="U1678" s="264">
        <f t="shared" si="771"/>
        <v>15.144500000000001</v>
      </c>
      <c r="V1678" s="264">
        <f t="shared" si="772"/>
        <v>15.898499999999999</v>
      </c>
      <c r="W1678" s="264">
        <f t="shared" si="773"/>
        <v>17.433999999999997</v>
      </c>
      <c r="X1678" s="264">
        <f t="shared" si="774"/>
        <v>19.158999999999999</v>
      </c>
      <c r="Y1678" s="264">
        <f t="shared" si="775"/>
        <v>20.173500000000001</v>
      </c>
      <c r="Z1678" s="264">
        <f t="shared" si="776"/>
        <v>20.898499999999999</v>
      </c>
      <c r="AA1678" s="264">
        <f t="shared" si="777"/>
        <v>22.036000000000001</v>
      </c>
      <c r="AB1678" s="264">
        <f t="shared" si="778"/>
        <v>22.816500000000001</v>
      </c>
      <c r="AC1678" s="264">
        <f t="shared" si="779"/>
        <v>24.387999999999998</v>
      </c>
      <c r="AD1678" s="264">
        <f t="shared" si="780"/>
        <v>27.417499999999997</v>
      </c>
      <c r="AF1678" s="266">
        <v>1676</v>
      </c>
      <c r="AG1678" s="266">
        <v>-0.1358</v>
      </c>
      <c r="AH1678" s="266">
        <v>17.521599999999999</v>
      </c>
      <c r="AI1678" s="266">
        <v>0.13200999999999999</v>
      </c>
      <c r="AJ1678" s="266">
        <v>11.78</v>
      </c>
      <c r="AK1678" s="266">
        <v>12.968999999999999</v>
      </c>
      <c r="AL1678" s="266">
        <v>13.725</v>
      </c>
      <c r="AM1678" s="266">
        <v>14.146000000000001</v>
      </c>
      <c r="AN1678" s="266">
        <v>14.823</v>
      </c>
      <c r="AO1678" s="266">
        <v>15.3</v>
      </c>
      <c r="AP1678" s="266">
        <v>16.036999999999999</v>
      </c>
      <c r="AQ1678" s="266">
        <v>17.521999999999998</v>
      </c>
      <c r="AR1678" s="266">
        <v>19.164000000000001</v>
      </c>
      <c r="AS1678" s="266">
        <v>20.117000000000001</v>
      </c>
      <c r="AT1678" s="266">
        <v>20.792000000000002</v>
      </c>
      <c r="AU1678" s="266">
        <v>21.841999999999999</v>
      </c>
      <c r="AV1678" s="266">
        <v>22.556000000000001</v>
      </c>
      <c r="AW1678" s="266">
        <v>23.978000000000002</v>
      </c>
      <c r="AX1678" s="266">
        <v>26.658999999999999</v>
      </c>
      <c r="BA1678" s="372">
        <v>1676</v>
      </c>
      <c r="BB1678" s="372">
        <v>-0.34539999999999998</v>
      </c>
      <c r="BC1678" s="372">
        <v>17.3461</v>
      </c>
      <c r="BD1678" s="372">
        <v>0.14452999999999999</v>
      </c>
      <c r="BE1678" s="372">
        <v>11.45</v>
      </c>
      <c r="BF1678" s="372">
        <v>12.62</v>
      </c>
      <c r="BG1678" s="372">
        <v>13.377000000000001</v>
      </c>
      <c r="BH1678" s="372">
        <v>13.803000000000001</v>
      </c>
      <c r="BI1678" s="372">
        <v>14.494999999999999</v>
      </c>
      <c r="BJ1678" s="372">
        <v>14.989000000000001</v>
      </c>
      <c r="BK1678" s="372">
        <v>15.76</v>
      </c>
      <c r="BL1678" s="372">
        <v>17.346</v>
      </c>
      <c r="BM1678" s="372">
        <v>19.154</v>
      </c>
      <c r="BN1678" s="372">
        <v>20.23</v>
      </c>
      <c r="BO1678" s="372">
        <v>21.004999999999999</v>
      </c>
      <c r="BP1678" s="372">
        <v>22.23</v>
      </c>
      <c r="BQ1678" s="372">
        <v>23.077000000000002</v>
      </c>
      <c r="BR1678" s="372">
        <v>24.797999999999998</v>
      </c>
      <c r="BS1678" s="372">
        <v>28.175999999999998</v>
      </c>
    </row>
    <row r="1679" spans="1:71" x14ac:dyDescent="0.2">
      <c r="A1679" s="265">
        <f t="shared" si="781"/>
        <v>17.439500000000002</v>
      </c>
      <c r="B1679" s="265">
        <f t="shared" si="782"/>
        <v>15.903500000000001</v>
      </c>
      <c r="C1679" s="265">
        <f t="shared" si="759"/>
        <v>19.165500000000002</v>
      </c>
      <c r="D1679" s="265">
        <f t="shared" si="783"/>
        <v>1677</v>
      </c>
      <c r="E1679" s="373">
        <f t="shared" si="784"/>
        <v>55.096509240246405</v>
      </c>
      <c r="F1679" s="373">
        <f t="shared" si="785"/>
        <v>4.5913757700205338</v>
      </c>
      <c r="G1679" s="373">
        <f t="shared" si="786"/>
        <v>64.096509240246405</v>
      </c>
      <c r="H1679" s="374">
        <f t="shared" si="787"/>
        <v>0.9996178112560733</v>
      </c>
      <c r="I1679" s="374">
        <f t="shared" si="760"/>
        <v>0.99128085805093535</v>
      </c>
      <c r="J1679" s="374">
        <f t="shared" si="761"/>
        <v>0.99140886334372569</v>
      </c>
      <c r="K1679" s="265" cm="1">
        <f t="array" ref="K1679">$G1679^gamma_drug4/($G1679^gamma_drug4+(AGE_50_drug4+9)^gamma_drug4)</f>
        <v>1</v>
      </c>
      <c r="L1679" s="264">
        <f t="shared" si="762"/>
        <v>1677</v>
      </c>
      <c r="M1679" s="264">
        <f t="shared" si="763"/>
        <v>-0.24064999999999998</v>
      </c>
      <c r="N1679" s="264">
        <f t="shared" si="764"/>
        <v>17.439550000000001</v>
      </c>
      <c r="O1679" s="264">
        <f t="shared" si="765"/>
        <v>0.138295</v>
      </c>
      <c r="P1679" s="264">
        <f t="shared" si="766"/>
        <v>11.617999999999999</v>
      </c>
      <c r="Q1679" s="264">
        <f t="shared" si="767"/>
        <v>12.798</v>
      </c>
      <c r="R1679" s="264">
        <f t="shared" si="768"/>
        <v>13.555</v>
      </c>
      <c r="S1679" s="264">
        <f t="shared" si="769"/>
        <v>13.9785</v>
      </c>
      <c r="T1679" s="264">
        <f t="shared" si="770"/>
        <v>14.663499999999999</v>
      </c>
      <c r="U1679" s="264">
        <f t="shared" si="771"/>
        <v>15.1495</v>
      </c>
      <c r="V1679" s="264">
        <f t="shared" si="772"/>
        <v>15.903500000000001</v>
      </c>
      <c r="W1679" s="264">
        <f t="shared" si="773"/>
        <v>17.439500000000002</v>
      </c>
      <c r="X1679" s="264">
        <f t="shared" si="774"/>
        <v>19.165500000000002</v>
      </c>
      <c r="Y1679" s="264">
        <f t="shared" si="775"/>
        <v>20.180500000000002</v>
      </c>
      <c r="Z1679" s="264">
        <f t="shared" si="776"/>
        <v>20.905999999999999</v>
      </c>
      <c r="AA1679" s="264">
        <f t="shared" si="777"/>
        <v>22.044</v>
      </c>
      <c r="AB1679" s="264">
        <f t="shared" si="778"/>
        <v>22.824999999999999</v>
      </c>
      <c r="AC1679" s="264">
        <f t="shared" si="779"/>
        <v>24.397500000000001</v>
      </c>
      <c r="AD1679" s="264">
        <f t="shared" si="780"/>
        <v>27.4285</v>
      </c>
      <c r="AF1679" s="266">
        <v>1677</v>
      </c>
      <c r="AG1679" s="266">
        <v>-0.13589999999999999</v>
      </c>
      <c r="AH1679" s="266">
        <v>17.527100000000001</v>
      </c>
      <c r="AI1679" s="266">
        <v>0.13203000000000001</v>
      </c>
      <c r="AJ1679" s="266">
        <v>11.782999999999999</v>
      </c>
      <c r="AK1679" s="266">
        <v>12.973000000000001</v>
      </c>
      <c r="AL1679" s="266">
        <v>13.728999999999999</v>
      </c>
      <c r="AM1679" s="266">
        <v>14.15</v>
      </c>
      <c r="AN1679" s="266">
        <v>14.827</v>
      </c>
      <c r="AO1679" s="266">
        <v>15.305</v>
      </c>
      <c r="AP1679" s="266">
        <v>16.042000000000002</v>
      </c>
      <c r="AQ1679" s="266">
        <v>17.527000000000001</v>
      </c>
      <c r="AR1679" s="266">
        <v>19.170000000000002</v>
      </c>
      <c r="AS1679" s="266">
        <v>20.123000000000001</v>
      </c>
      <c r="AT1679" s="266">
        <v>20.798999999999999</v>
      </c>
      <c r="AU1679" s="266">
        <v>21.85</v>
      </c>
      <c r="AV1679" s="266">
        <v>22.564</v>
      </c>
      <c r="AW1679" s="266">
        <v>23.986000000000001</v>
      </c>
      <c r="AX1679" s="266">
        <v>26.669</v>
      </c>
      <c r="BA1679" s="372">
        <v>1677</v>
      </c>
      <c r="BB1679" s="372">
        <v>-0.34539999999999998</v>
      </c>
      <c r="BC1679" s="372">
        <v>17.352</v>
      </c>
      <c r="BD1679" s="372">
        <v>0.14455999999999999</v>
      </c>
      <c r="BE1679" s="372">
        <v>11.452999999999999</v>
      </c>
      <c r="BF1679" s="372">
        <v>12.622999999999999</v>
      </c>
      <c r="BG1679" s="372">
        <v>13.381</v>
      </c>
      <c r="BH1679" s="372">
        <v>13.807</v>
      </c>
      <c r="BI1679" s="372">
        <v>14.5</v>
      </c>
      <c r="BJ1679" s="372">
        <v>14.994</v>
      </c>
      <c r="BK1679" s="372">
        <v>15.765000000000001</v>
      </c>
      <c r="BL1679" s="372">
        <v>17.352</v>
      </c>
      <c r="BM1679" s="372">
        <v>19.161000000000001</v>
      </c>
      <c r="BN1679" s="372">
        <v>20.238</v>
      </c>
      <c r="BO1679" s="372">
        <v>21.013000000000002</v>
      </c>
      <c r="BP1679" s="372">
        <v>22.238</v>
      </c>
      <c r="BQ1679" s="372">
        <v>23.085999999999999</v>
      </c>
      <c r="BR1679" s="372">
        <v>24.809000000000001</v>
      </c>
      <c r="BS1679" s="372">
        <v>28.187999999999999</v>
      </c>
    </row>
    <row r="1680" spans="1:71" x14ac:dyDescent="0.2">
      <c r="A1680" s="265">
        <f t="shared" si="781"/>
        <v>17.445500000000003</v>
      </c>
      <c r="B1680" s="265">
        <f t="shared" si="782"/>
        <v>15.9085</v>
      </c>
      <c r="C1680" s="265">
        <f t="shared" si="759"/>
        <v>19.171999999999997</v>
      </c>
      <c r="D1680" s="265">
        <f t="shared" si="783"/>
        <v>1678</v>
      </c>
      <c r="E1680" s="373">
        <f t="shared" si="784"/>
        <v>55.129363449691994</v>
      </c>
      <c r="F1680" s="373">
        <f t="shared" si="785"/>
        <v>4.5941136208076658</v>
      </c>
      <c r="G1680" s="373">
        <f t="shared" si="786"/>
        <v>64.129363449691994</v>
      </c>
      <c r="H1680" s="374">
        <f t="shared" si="787"/>
        <v>0.99961866192958326</v>
      </c>
      <c r="I1680" s="374">
        <f t="shared" si="760"/>
        <v>0.991294223779004</v>
      </c>
      <c r="J1680" s="374">
        <f t="shared" si="761"/>
        <v>0.99142020399038033</v>
      </c>
      <c r="K1680" s="265" cm="1">
        <f t="array" ref="K1680">$G1680^gamma_drug4/($G1680^gamma_drug4+(AGE_50_drug4+9)^gamma_drug4)</f>
        <v>1</v>
      </c>
      <c r="L1680" s="264">
        <f t="shared" si="762"/>
        <v>1678</v>
      </c>
      <c r="M1680" s="264">
        <f t="shared" si="763"/>
        <v>-0.24074999999999999</v>
      </c>
      <c r="N1680" s="264">
        <f t="shared" si="764"/>
        <v>17.4452</v>
      </c>
      <c r="O1680" s="264">
        <f t="shared" si="765"/>
        <v>0.13831499999999999</v>
      </c>
      <c r="P1680" s="264">
        <f t="shared" si="766"/>
        <v>11.621500000000001</v>
      </c>
      <c r="Q1680" s="264">
        <f t="shared" si="767"/>
        <v>12.801500000000001</v>
      </c>
      <c r="R1680" s="264">
        <f t="shared" si="768"/>
        <v>13.559000000000001</v>
      </c>
      <c r="S1680" s="264">
        <f t="shared" si="769"/>
        <v>13.9825</v>
      </c>
      <c r="T1680" s="264">
        <f t="shared" si="770"/>
        <v>14.6675</v>
      </c>
      <c r="U1680" s="264">
        <f t="shared" si="771"/>
        <v>15.154</v>
      </c>
      <c r="V1680" s="264">
        <f t="shared" si="772"/>
        <v>15.9085</v>
      </c>
      <c r="W1680" s="264">
        <f t="shared" si="773"/>
        <v>17.445500000000003</v>
      </c>
      <c r="X1680" s="264">
        <f t="shared" si="774"/>
        <v>19.171999999999997</v>
      </c>
      <c r="Y1680" s="264">
        <f t="shared" si="775"/>
        <v>20.1875</v>
      </c>
      <c r="Z1680" s="264">
        <f t="shared" si="776"/>
        <v>20.913499999999999</v>
      </c>
      <c r="AA1680" s="264">
        <f t="shared" si="777"/>
        <v>22.052</v>
      </c>
      <c r="AB1680" s="264">
        <f t="shared" si="778"/>
        <v>22.833500000000001</v>
      </c>
      <c r="AC1680" s="264">
        <f t="shared" si="779"/>
        <v>24.407</v>
      </c>
      <c r="AD1680" s="264">
        <f t="shared" si="780"/>
        <v>27.439499999999999</v>
      </c>
      <c r="AF1680" s="266">
        <v>1678</v>
      </c>
      <c r="AG1680" s="266">
        <v>-0.13600000000000001</v>
      </c>
      <c r="AH1680" s="266">
        <v>17.532499999999999</v>
      </c>
      <c r="AI1680" s="266">
        <v>0.13205</v>
      </c>
      <c r="AJ1680" s="266">
        <v>11.786</v>
      </c>
      <c r="AK1680" s="266">
        <v>12.976000000000001</v>
      </c>
      <c r="AL1680" s="266">
        <v>13.733000000000001</v>
      </c>
      <c r="AM1680" s="266">
        <v>14.154</v>
      </c>
      <c r="AN1680" s="266">
        <v>14.831</v>
      </c>
      <c r="AO1680" s="266">
        <v>15.308999999999999</v>
      </c>
      <c r="AP1680" s="266">
        <v>16.047000000000001</v>
      </c>
      <c r="AQ1680" s="266">
        <v>17.533000000000001</v>
      </c>
      <c r="AR1680" s="266">
        <v>19.175999999999998</v>
      </c>
      <c r="AS1680" s="266">
        <v>20.13</v>
      </c>
      <c r="AT1680" s="266">
        <v>20.806000000000001</v>
      </c>
      <c r="AU1680" s="266">
        <v>21.856999999999999</v>
      </c>
      <c r="AV1680" s="266">
        <v>22.571999999999999</v>
      </c>
      <c r="AW1680" s="266">
        <v>23.995000000000001</v>
      </c>
      <c r="AX1680" s="266">
        <v>26.678999999999998</v>
      </c>
      <c r="BA1680" s="372">
        <v>1678</v>
      </c>
      <c r="BB1680" s="372">
        <v>-0.34549999999999997</v>
      </c>
      <c r="BC1680" s="372">
        <v>17.357900000000001</v>
      </c>
      <c r="BD1680" s="372">
        <v>0.14457999999999999</v>
      </c>
      <c r="BE1680" s="372">
        <v>11.457000000000001</v>
      </c>
      <c r="BF1680" s="372">
        <v>12.627000000000001</v>
      </c>
      <c r="BG1680" s="372">
        <v>13.385</v>
      </c>
      <c r="BH1680" s="372">
        <v>13.811</v>
      </c>
      <c r="BI1680" s="372">
        <v>14.504</v>
      </c>
      <c r="BJ1680" s="372">
        <v>14.999000000000001</v>
      </c>
      <c r="BK1680" s="372">
        <v>15.77</v>
      </c>
      <c r="BL1680" s="372">
        <v>17.358000000000001</v>
      </c>
      <c r="BM1680" s="372">
        <v>19.167999999999999</v>
      </c>
      <c r="BN1680" s="372">
        <v>20.245000000000001</v>
      </c>
      <c r="BO1680" s="372">
        <v>21.021000000000001</v>
      </c>
      <c r="BP1680" s="372">
        <v>22.247</v>
      </c>
      <c r="BQ1680" s="372">
        <v>23.094999999999999</v>
      </c>
      <c r="BR1680" s="372">
        <v>24.818999999999999</v>
      </c>
      <c r="BS1680" s="372">
        <v>28.2</v>
      </c>
    </row>
    <row r="1681" spans="1:71" x14ac:dyDescent="0.2">
      <c r="A1681" s="265">
        <f t="shared" si="781"/>
        <v>17.451000000000001</v>
      </c>
      <c r="B1681" s="265">
        <f t="shared" si="782"/>
        <v>15.913499999999999</v>
      </c>
      <c r="C1681" s="265">
        <f t="shared" si="759"/>
        <v>19.1785</v>
      </c>
      <c r="D1681" s="265">
        <f t="shared" si="783"/>
        <v>1679</v>
      </c>
      <c r="E1681" s="373">
        <f t="shared" si="784"/>
        <v>55.162217659137575</v>
      </c>
      <c r="F1681" s="373">
        <f t="shared" si="785"/>
        <v>4.5968514715947979</v>
      </c>
      <c r="G1681" s="373">
        <f t="shared" si="786"/>
        <v>64.162217659137582</v>
      </c>
      <c r="H1681" s="374">
        <f t="shared" si="787"/>
        <v>0.9996195102761446</v>
      </c>
      <c r="I1681" s="374">
        <f t="shared" si="760"/>
        <v>0.99130756236810402</v>
      </c>
      <c r="J1681" s="374">
        <f t="shared" si="761"/>
        <v>0.99143152399924739</v>
      </c>
      <c r="K1681" s="265" cm="1">
        <f t="array" ref="K1681">$G1681^gamma_drug4/($G1681^gamma_drug4+(AGE_50_drug4+9)^gamma_drug4)</f>
        <v>1</v>
      </c>
      <c r="L1681" s="264">
        <f t="shared" si="762"/>
        <v>1679</v>
      </c>
      <c r="M1681" s="264">
        <f t="shared" si="763"/>
        <v>-0.24079999999999999</v>
      </c>
      <c r="N1681" s="264">
        <f t="shared" si="764"/>
        <v>17.450900000000001</v>
      </c>
      <c r="O1681" s="264">
        <f t="shared" si="765"/>
        <v>0.13833999999999999</v>
      </c>
      <c r="P1681" s="264">
        <f t="shared" si="766"/>
        <v>11.624500000000001</v>
      </c>
      <c r="Q1681" s="264">
        <f t="shared" si="767"/>
        <v>12.8055</v>
      </c>
      <c r="R1681" s="264">
        <f t="shared" si="768"/>
        <v>13.562999999999999</v>
      </c>
      <c r="S1681" s="264">
        <f t="shared" si="769"/>
        <v>13.987</v>
      </c>
      <c r="T1681" s="264">
        <f t="shared" si="770"/>
        <v>14.672499999999999</v>
      </c>
      <c r="U1681" s="264">
        <f t="shared" si="771"/>
        <v>15.1585</v>
      </c>
      <c r="V1681" s="264">
        <f t="shared" si="772"/>
        <v>15.913499999999999</v>
      </c>
      <c r="W1681" s="264">
        <f t="shared" si="773"/>
        <v>17.451000000000001</v>
      </c>
      <c r="X1681" s="264">
        <f t="shared" si="774"/>
        <v>19.1785</v>
      </c>
      <c r="Y1681" s="264">
        <f t="shared" si="775"/>
        <v>20.195</v>
      </c>
      <c r="Z1681" s="264">
        <f t="shared" si="776"/>
        <v>20.921500000000002</v>
      </c>
      <c r="AA1681" s="264">
        <f t="shared" si="777"/>
        <v>22.060499999999998</v>
      </c>
      <c r="AB1681" s="264">
        <f t="shared" si="778"/>
        <v>22.841999999999999</v>
      </c>
      <c r="AC1681" s="264">
        <f t="shared" si="779"/>
        <v>24.416499999999999</v>
      </c>
      <c r="AD1681" s="264">
        <f t="shared" si="780"/>
        <v>27.451000000000001</v>
      </c>
      <c r="AF1681" s="266">
        <v>1679</v>
      </c>
      <c r="AG1681" s="266">
        <v>-0.1361</v>
      </c>
      <c r="AH1681" s="266">
        <v>17.538</v>
      </c>
      <c r="AI1681" s="266">
        <v>0.13206999999999999</v>
      </c>
      <c r="AJ1681" s="266">
        <v>11.789</v>
      </c>
      <c r="AK1681" s="266">
        <v>12.98</v>
      </c>
      <c r="AL1681" s="266">
        <v>13.737</v>
      </c>
      <c r="AM1681" s="266">
        <v>14.157999999999999</v>
      </c>
      <c r="AN1681" s="266">
        <v>14.836</v>
      </c>
      <c r="AO1681" s="266">
        <v>15.314</v>
      </c>
      <c r="AP1681" s="266">
        <v>16.052</v>
      </c>
      <c r="AQ1681" s="266">
        <v>17.538</v>
      </c>
      <c r="AR1681" s="266">
        <v>19.181999999999999</v>
      </c>
      <c r="AS1681" s="266">
        <v>20.137</v>
      </c>
      <c r="AT1681" s="266">
        <v>20.814</v>
      </c>
      <c r="AU1681" s="266">
        <v>21.864999999999998</v>
      </c>
      <c r="AV1681" s="266">
        <v>22.58</v>
      </c>
      <c r="AW1681" s="266">
        <v>24.004000000000001</v>
      </c>
      <c r="AX1681" s="266">
        <v>26.689</v>
      </c>
      <c r="BA1681" s="372">
        <v>1679</v>
      </c>
      <c r="BB1681" s="372">
        <v>-0.34549999999999997</v>
      </c>
      <c r="BC1681" s="372">
        <v>17.363800000000001</v>
      </c>
      <c r="BD1681" s="372">
        <v>0.14460999999999999</v>
      </c>
      <c r="BE1681" s="372">
        <v>11.46</v>
      </c>
      <c r="BF1681" s="372">
        <v>12.631</v>
      </c>
      <c r="BG1681" s="372">
        <v>13.388999999999999</v>
      </c>
      <c r="BH1681" s="372">
        <v>13.816000000000001</v>
      </c>
      <c r="BI1681" s="372">
        <v>14.509</v>
      </c>
      <c r="BJ1681" s="372">
        <v>15.003</v>
      </c>
      <c r="BK1681" s="372">
        <v>15.775</v>
      </c>
      <c r="BL1681" s="372">
        <v>17.364000000000001</v>
      </c>
      <c r="BM1681" s="372">
        <v>19.175000000000001</v>
      </c>
      <c r="BN1681" s="372">
        <v>20.253</v>
      </c>
      <c r="BO1681" s="372">
        <v>21.029</v>
      </c>
      <c r="BP1681" s="372">
        <v>22.256</v>
      </c>
      <c r="BQ1681" s="372">
        <v>23.103999999999999</v>
      </c>
      <c r="BR1681" s="372">
        <v>24.829000000000001</v>
      </c>
      <c r="BS1681" s="372">
        <v>28.213000000000001</v>
      </c>
    </row>
    <row r="1682" spans="1:71" x14ac:dyDescent="0.2">
      <c r="A1682" s="265">
        <f t="shared" si="781"/>
        <v>17.456499999999998</v>
      </c>
      <c r="B1682" s="265">
        <f t="shared" si="782"/>
        <v>15.919</v>
      </c>
      <c r="C1682" s="265">
        <f t="shared" si="759"/>
        <v>19.185499999999998</v>
      </c>
      <c r="D1682" s="265">
        <f t="shared" si="783"/>
        <v>1680</v>
      </c>
      <c r="E1682" s="373">
        <f t="shared" si="784"/>
        <v>55.195071868583163</v>
      </c>
      <c r="F1682" s="373">
        <f t="shared" si="785"/>
        <v>4.59958932238193</v>
      </c>
      <c r="G1682" s="373">
        <f t="shared" si="786"/>
        <v>64.19507186858317</v>
      </c>
      <c r="H1682" s="374">
        <f t="shared" si="787"/>
        <v>0.99962035630330603</v>
      </c>
      <c r="I1682" s="374">
        <f t="shared" si="760"/>
        <v>0.9913208738866458</v>
      </c>
      <c r="J1682" s="374">
        <f t="shared" si="761"/>
        <v>0.99144282341808176</v>
      </c>
      <c r="K1682" s="265" cm="1">
        <f t="array" ref="K1682">$G1682^gamma_drug4/($G1682^gamma_drug4+(AGE_50_drug4+9)^gamma_drug4)</f>
        <v>1</v>
      </c>
      <c r="L1682" s="264">
        <f t="shared" si="762"/>
        <v>1680</v>
      </c>
      <c r="M1682" s="264">
        <f t="shared" si="763"/>
        <v>-0.2409</v>
      </c>
      <c r="N1682" s="264">
        <f t="shared" si="764"/>
        <v>17.45655</v>
      </c>
      <c r="O1682" s="264">
        <f t="shared" si="765"/>
        <v>0.13836000000000001</v>
      </c>
      <c r="P1682" s="264">
        <f t="shared" si="766"/>
        <v>11.6275</v>
      </c>
      <c r="Q1682" s="264">
        <f t="shared" si="767"/>
        <v>12.809000000000001</v>
      </c>
      <c r="R1682" s="264">
        <f t="shared" si="768"/>
        <v>13.567</v>
      </c>
      <c r="S1682" s="264">
        <f t="shared" si="769"/>
        <v>13.991</v>
      </c>
      <c r="T1682" s="264">
        <f t="shared" si="770"/>
        <v>14.676500000000001</v>
      </c>
      <c r="U1682" s="264">
        <f t="shared" si="771"/>
        <v>15.163</v>
      </c>
      <c r="V1682" s="264">
        <f t="shared" si="772"/>
        <v>15.919</v>
      </c>
      <c r="W1682" s="264">
        <f t="shared" si="773"/>
        <v>17.456499999999998</v>
      </c>
      <c r="X1682" s="264">
        <f t="shared" si="774"/>
        <v>19.185499999999998</v>
      </c>
      <c r="Y1682" s="264">
        <f t="shared" si="775"/>
        <v>20.201500000000003</v>
      </c>
      <c r="Z1682" s="264">
        <f t="shared" si="776"/>
        <v>20.929000000000002</v>
      </c>
      <c r="AA1682" s="264">
        <f t="shared" si="777"/>
        <v>22.067999999999998</v>
      </c>
      <c r="AB1682" s="264">
        <f t="shared" si="778"/>
        <v>22.8505</v>
      </c>
      <c r="AC1682" s="264">
        <f t="shared" si="779"/>
        <v>24.426000000000002</v>
      </c>
      <c r="AD1682" s="264">
        <f t="shared" si="780"/>
        <v>27.462499999999999</v>
      </c>
      <c r="AF1682" s="266">
        <v>1680</v>
      </c>
      <c r="AG1682" s="266">
        <v>-0.13619999999999999</v>
      </c>
      <c r="AH1682" s="266">
        <v>17.543399999999998</v>
      </c>
      <c r="AI1682" s="266">
        <v>0.13209000000000001</v>
      </c>
      <c r="AJ1682" s="266">
        <v>11.792</v>
      </c>
      <c r="AK1682" s="266">
        <v>12.983000000000001</v>
      </c>
      <c r="AL1682" s="266">
        <v>13.741</v>
      </c>
      <c r="AM1682" s="266">
        <v>14.162000000000001</v>
      </c>
      <c r="AN1682" s="266">
        <v>14.84</v>
      </c>
      <c r="AO1682" s="266">
        <v>15.318</v>
      </c>
      <c r="AP1682" s="266">
        <v>16.056999999999999</v>
      </c>
      <c r="AQ1682" s="266">
        <v>17.542999999999999</v>
      </c>
      <c r="AR1682" s="266">
        <v>19.189</v>
      </c>
      <c r="AS1682" s="266">
        <v>20.143000000000001</v>
      </c>
      <c r="AT1682" s="266">
        <v>20.821000000000002</v>
      </c>
      <c r="AU1682" s="266">
        <v>21.872</v>
      </c>
      <c r="AV1682" s="266">
        <v>22.588000000000001</v>
      </c>
      <c r="AW1682" s="266">
        <v>24.013000000000002</v>
      </c>
      <c r="AX1682" s="266">
        <v>26.7</v>
      </c>
      <c r="BA1682" s="372">
        <v>1680</v>
      </c>
      <c r="BB1682" s="372">
        <v>-0.34560000000000002</v>
      </c>
      <c r="BC1682" s="372">
        <v>17.369700000000002</v>
      </c>
      <c r="BD1682" s="372">
        <v>0.14463000000000001</v>
      </c>
      <c r="BE1682" s="372">
        <v>11.462999999999999</v>
      </c>
      <c r="BF1682" s="372">
        <v>12.635</v>
      </c>
      <c r="BG1682" s="372">
        <v>13.393000000000001</v>
      </c>
      <c r="BH1682" s="372">
        <v>13.82</v>
      </c>
      <c r="BI1682" s="372">
        <v>14.513</v>
      </c>
      <c r="BJ1682" s="372">
        <v>15.007999999999999</v>
      </c>
      <c r="BK1682" s="372">
        <v>15.781000000000001</v>
      </c>
      <c r="BL1682" s="372">
        <v>17.37</v>
      </c>
      <c r="BM1682" s="372">
        <v>19.181999999999999</v>
      </c>
      <c r="BN1682" s="372">
        <v>20.260000000000002</v>
      </c>
      <c r="BO1682" s="372">
        <v>21.036999999999999</v>
      </c>
      <c r="BP1682" s="372">
        <v>22.263999999999999</v>
      </c>
      <c r="BQ1682" s="372">
        <v>23.113</v>
      </c>
      <c r="BR1682" s="372">
        <v>24.838999999999999</v>
      </c>
      <c r="BS1682" s="372">
        <v>28.225000000000001</v>
      </c>
    </row>
    <row r="1683" spans="1:71" x14ac:dyDescent="0.2">
      <c r="A1683" s="265">
        <f t="shared" si="781"/>
        <v>17.462499999999999</v>
      </c>
      <c r="B1683" s="265">
        <f t="shared" si="782"/>
        <v>15.923500000000001</v>
      </c>
      <c r="C1683" s="265">
        <f t="shared" si="759"/>
        <v>19.192</v>
      </c>
      <c r="D1683" s="265">
        <f t="shared" si="783"/>
        <v>1681</v>
      </c>
      <c r="E1683" s="373">
        <f t="shared" si="784"/>
        <v>55.227926078028744</v>
      </c>
      <c r="F1683" s="373">
        <f t="shared" si="785"/>
        <v>4.602327173169062</v>
      </c>
      <c r="G1683" s="373">
        <f t="shared" si="786"/>
        <v>64.227926078028744</v>
      </c>
      <c r="H1683" s="374">
        <f t="shared" si="787"/>
        <v>0.99962120001858767</v>
      </c>
      <c r="I1683" s="374">
        <f t="shared" si="760"/>
        <v>0.99133415840283445</v>
      </c>
      <c r="J1683" s="374">
        <f t="shared" si="761"/>
        <v>0.9914541022945047</v>
      </c>
      <c r="K1683" s="265" cm="1">
        <f t="array" ref="K1683">$G1683^gamma_drug4/($G1683^gamma_drug4+(AGE_50_drug4+9)^gamma_drug4)</f>
        <v>1</v>
      </c>
      <c r="L1683" s="264">
        <f t="shared" si="762"/>
        <v>1681</v>
      </c>
      <c r="M1683" s="264">
        <f t="shared" si="763"/>
        <v>-0.24095</v>
      </c>
      <c r="N1683" s="264">
        <f t="shared" si="764"/>
        <v>17.462249999999997</v>
      </c>
      <c r="O1683" s="264">
        <f t="shared" si="765"/>
        <v>0.13838500000000001</v>
      </c>
      <c r="P1683" s="264">
        <f t="shared" si="766"/>
        <v>11.6305</v>
      </c>
      <c r="Q1683" s="264">
        <f t="shared" si="767"/>
        <v>12.8125</v>
      </c>
      <c r="R1683" s="264">
        <f t="shared" si="768"/>
        <v>13.570499999999999</v>
      </c>
      <c r="S1683" s="264">
        <f t="shared" si="769"/>
        <v>13.995000000000001</v>
      </c>
      <c r="T1683" s="264">
        <f t="shared" si="770"/>
        <v>14.681000000000001</v>
      </c>
      <c r="U1683" s="264">
        <f t="shared" si="771"/>
        <v>15.167999999999999</v>
      </c>
      <c r="V1683" s="264">
        <f t="shared" si="772"/>
        <v>15.923500000000001</v>
      </c>
      <c r="W1683" s="264">
        <f t="shared" si="773"/>
        <v>17.462499999999999</v>
      </c>
      <c r="X1683" s="264">
        <f t="shared" si="774"/>
        <v>19.192</v>
      </c>
      <c r="Y1683" s="264">
        <f t="shared" si="775"/>
        <v>20.209</v>
      </c>
      <c r="Z1683" s="264">
        <f t="shared" si="776"/>
        <v>20.936500000000002</v>
      </c>
      <c r="AA1683" s="264">
        <f t="shared" si="777"/>
        <v>22.076499999999999</v>
      </c>
      <c r="AB1683" s="264">
        <f t="shared" si="778"/>
        <v>22.859000000000002</v>
      </c>
      <c r="AC1683" s="264">
        <f t="shared" si="779"/>
        <v>24.435000000000002</v>
      </c>
      <c r="AD1683" s="264">
        <f t="shared" si="780"/>
        <v>27.474</v>
      </c>
      <c r="AF1683" s="266">
        <v>1681</v>
      </c>
      <c r="AG1683" s="266">
        <v>-0.1363</v>
      </c>
      <c r="AH1683" s="266">
        <v>17.5489</v>
      </c>
      <c r="AI1683" s="266">
        <v>0.13211000000000001</v>
      </c>
      <c r="AJ1683" s="266">
        <v>11.795</v>
      </c>
      <c r="AK1683" s="266">
        <v>12.987</v>
      </c>
      <c r="AL1683" s="266">
        <v>13.744</v>
      </c>
      <c r="AM1683" s="266">
        <v>14.166</v>
      </c>
      <c r="AN1683" s="266">
        <v>14.843999999999999</v>
      </c>
      <c r="AO1683" s="266">
        <v>15.323</v>
      </c>
      <c r="AP1683" s="266">
        <v>16.061</v>
      </c>
      <c r="AQ1683" s="266">
        <v>17.548999999999999</v>
      </c>
      <c r="AR1683" s="266">
        <v>19.195</v>
      </c>
      <c r="AS1683" s="266">
        <v>20.149999999999999</v>
      </c>
      <c r="AT1683" s="266">
        <v>20.827999999999999</v>
      </c>
      <c r="AU1683" s="266">
        <v>21.88</v>
      </c>
      <c r="AV1683" s="266">
        <v>22.596</v>
      </c>
      <c r="AW1683" s="266">
        <v>24.021000000000001</v>
      </c>
      <c r="AX1683" s="266">
        <v>26.71</v>
      </c>
      <c r="BA1683" s="372">
        <v>1681</v>
      </c>
      <c r="BB1683" s="372">
        <v>-0.34560000000000002</v>
      </c>
      <c r="BC1683" s="372">
        <v>17.375599999999999</v>
      </c>
      <c r="BD1683" s="372">
        <v>0.14466000000000001</v>
      </c>
      <c r="BE1683" s="372">
        <v>11.465999999999999</v>
      </c>
      <c r="BF1683" s="372">
        <v>12.638</v>
      </c>
      <c r="BG1683" s="372">
        <v>13.397</v>
      </c>
      <c r="BH1683" s="372">
        <v>13.824</v>
      </c>
      <c r="BI1683" s="372">
        <v>14.518000000000001</v>
      </c>
      <c r="BJ1683" s="372">
        <v>15.013</v>
      </c>
      <c r="BK1683" s="372">
        <v>15.786</v>
      </c>
      <c r="BL1683" s="372">
        <v>17.376000000000001</v>
      </c>
      <c r="BM1683" s="372">
        <v>19.189</v>
      </c>
      <c r="BN1683" s="372">
        <v>20.268000000000001</v>
      </c>
      <c r="BO1683" s="372">
        <v>21.045000000000002</v>
      </c>
      <c r="BP1683" s="372">
        <v>22.273</v>
      </c>
      <c r="BQ1683" s="372">
        <v>23.122</v>
      </c>
      <c r="BR1683" s="372">
        <v>24.849</v>
      </c>
      <c r="BS1683" s="372">
        <v>28.238</v>
      </c>
    </row>
    <row r="1684" spans="1:71" x14ac:dyDescent="0.2">
      <c r="A1684" s="265">
        <f t="shared" si="781"/>
        <v>17.468</v>
      </c>
      <c r="B1684" s="265">
        <f t="shared" si="782"/>
        <v>15.9285</v>
      </c>
      <c r="C1684" s="265">
        <f t="shared" si="759"/>
        <v>19.198</v>
      </c>
      <c r="D1684" s="265">
        <f t="shared" si="783"/>
        <v>1682</v>
      </c>
      <c r="E1684" s="373">
        <f t="shared" si="784"/>
        <v>55.260780287474333</v>
      </c>
      <c r="F1684" s="373">
        <f t="shared" si="785"/>
        <v>4.6050650239561941</v>
      </c>
      <c r="G1684" s="373">
        <f t="shared" si="786"/>
        <v>64.260780287474333</v>
      </c>
      <c r="H1684" s="374">
        <f t="shared" si="787"/>
        <v>0.99962204142948186</v>
      </c>
      <c r="I1684" s="374">
        <f t="shared" si="760"/>
        <v>0.99134741598467024</v>
      </c>
      <c r="J1684" s="374">
        <f t="shared" si="761"/>
        <v>0.99146536067600388</v>
      </c>
      <c r="K1684" s="265" cm="1">
        <f t="array" ref="K1684">$G1684^gamma_drug4/($G1684^gamma_drug4+(AGE_50_drug4+9)^gamma_drug4)</f>
        <v>1</v>
      </c>
      <c r="L1684" s="264">
        <f t="shared" si="762"/>
        <v>1682</v>
      </c>
      <c r="M1684" s="264">
        <f t="shared" si="763"/>
        <v>-0.24104999999999999</v>
      </c>
      <c r="N1684" s="264">
        <f t="shared" si="764"/>
        <v>17.4679</v>
      </c>
      <c r="O1684" s="264">
        <f t="shared" si="765"/>
        <v>0.138405</v>
      </c>
      <c r="P1684" s="264">
        <f t="shared" si="766"/>
        <v>11.6335</v>
      </c>
      <c r="Q1684" s="264">
        <f t="shared" si="767"/>
        <v>12.815999999999999</v>
      </c>
      <c r="R1684" s="264">
        <f t="shared" si="768"/>
        <v>13.5745</v>
      </c>
      <c r="S1684" s="264">
        <f t="shared" si="769"/>
        <v>13.998999999999999</v>
      </c>
      <c r="T1684" s="264">
        <f t="shared" si="770"/>
        <v>14.685</v>
      </c>
      <c r="U1684" s="264">
        <f t="shared" si="771"/>
        <v>15.172000000000001</v>
      </c>
      <c r="V1684" s="264">
        <f t="shared" si="772"/>
        <v>15.9285</v>
      </c>
      <c r="W1684" s="264">
        <f t="shared" si="773"/>
        <v>17.468</v>
      </c>
      <c r="X1684" s="264">
        <f t="shared" si="774"/>
        <v>19.198</v>
      </c>
      <c r="Y1684" s="264">
        <f t="shared" si="775"/>
        <v>20.216000000000001</v>
      </c>
      <c r="Z1684" s="264">
        <f t="shared" si="776"/>
        <v>20.944000000000003</v>
      </c>
      <c r="AA1684" s="264">
        <f t="shared" si="777"/>
        <v>22.084499999999998</v>
      </c>
      <c r="AB1684" s="264">
        <f t="shared" si="778"/>
        <v>22.8675</v>
      </c>
      <c r="AC1684" s="264">
        <f t="shared" si="779"/>
        <v>24.444500000000001</v>
      </c>
      <c r="AD1684" s="264">
        <f t="shared" si="780"/>
        <v>27.484999999999999</v>
      </c>
      <c r="AF1684" s="266">
        <v>1682</v>
      </c>
      <c r="AG1684" s="266">
        <v>-0.13639999999999999</v>
      </c>
      <c r="AH1684" s="266">
        <v>17.554300000000001</v>
      </c>
      <c r="AI1684" s="266">
        <v>0.13213</v>
      </c>
      <c r="AJ1684" s="266">
        <v>11.798</v>
      </c>
      <c r="AK1684" s="266">
        <v>12.99</v>
      </c>
      <c r="AL1684" s="266">
        <v>13.747999999999999</v>
      </c>
      <c r="AM1684" s="266">
        <v>14.17</v>
      </c>
      <c r="AN1684" s="266">
        <v>14.848000000000001</v>
      </c>
      <c r="AO1684" s="266">
        <v>15.327</v>
      </c>
      <c r="AP1684" s="266">
        <v>16.065999999999999</v>
      </c>
      <c r="AQ1684" s="266">
        <v>17.553999999999998</v>
      </c>
      <c r="AR1684" s="266">
        <v>19.201000000000001</v>
      </c>
      <c r="AS1684" s="266">
        <v>20.157</v>
      </c>
      <c r="AT1684" s="266">
        <v>20.835000000000001</v>
      </c>
      <c r="AU1684" s="266">
        <v>21.888000000000002</v>
      </c>
      <c r="AV1684" s="266">
        <v>22.603999999999999</v>
      </c>
      <c r="AW1684" s="266">
        <v>24.03</v>
      </c>
      <c r="AX1684" s="266">
        <v>26.72</v>
      </c>
      <c r="BA1684" s="372">
        <v>1682</v>
      </c>
      <c r="BB1684" s="372">
        <v>-0.34570000000000001</v>
      </c>
      <c r="BC1684" s="372">
        <v>17.381499999999999</v>
      </c>
      <c r="BD1684" s="372">
        <v>0.14468</v>
      </c>
      <c r="BE1684" s="372">
        <v>11.468999999999999</v>
      </c>
      <c r="BF1684" s="372">
        <v>12.641999999999999</v>
      </c>
      <c r="BG1684" s="372">
        <v>13.401</v>
      </c>
      <c r="BH1684" s="372">
        <v>13.827999999999999</v>
      </c>
      <c r="BI1684" s="372">
        <v>14.522</v>
      </c>
      <c r="BJ1684" s="372">
        <v>15.016999999999999</v>
      </c>
      <c r="BK1684" s="372">
        <v>15.791</v>
      </c>
      <c r="BL1684" s="372">
        <v>17.382000000000001</v>
      </c>
      <c r="BM1684" s="372">
        <v>19.195</v>
      </c>
      <c r="BN1684" s="372">
        <v>20.274999999999999</v>
      </c>
      <c r="BO1684" s="372">
        <v>21.053000000000001</v>
      </c>
      <c r="BP1684" s="372">
        <v>22.280999999999999</v>
      </c>
      <c r="BQ1684" s="372">
        <v>23.131</v>
      </c>
      <c r="BR1684" s="372">
        <v>24.859000000000002</v>
      </c>
      <c r="BS1684" s="372">
        <v>28.25</v>
      </c>
    </row>
    <row r="1685" spans="1:71" x14ac:dyDescent="0.2">
      <c r="A1685" s="265">
        <f t="shared" si="781"/>
        <v>17.473500000000001</v>
      </c>
      <c r="B1685" s="265">
        <f t="shared" si="782"/>
        <v>15.9335</v>
      </c>
      <c r="C1685" s="265">
        <f t="shared" si="759"/>
        <v>19.204500000000003</v>
      </c>
      <c r="D1685" s="265">
        <f t="shared" si="783"/>
        <v>1683</v>
      </c>
      <c r="E1685" s="373">
        <f t="shared" si="784"/>
        <v>55.293634496919921</v>
      </c>
      <c r="F1685" s="373">
        <f t="shared" si="785"/>
        <v>4.6078028747433262</v>
      </c>
      <c r="G1685" s="373">
        <f t="shared" si="786"/>
        <v>64.293634496919921</v>
      </c>
      <c r="H1685" s="374">
        <f t="shared" si="787"/>
        <v>0.99962288054345239</v>
      </c>
      <c r="I1685" s="374">
        <f t="shared" si="760"/>
        <v>0.99136064669994972</v>
      </c>
      <c r="J1685" s="374">
        <f t="shared" si="761"/>
        <v>0.99147659860993409</v>
      </c>
      <c r="K1685" s="265" cm="1">
        <f t="array" ref="K1685">$G1685^gamma_drug4/($G1685^gamma_drug4+(AGE_50_drug4+9)^gamma_drug4)</f>
        <v>1</v>
      </c>
      <c r="L1685" s="264">
        <f t="shared" si="762"/>
        <v>1683</v>
      </c>
      <c r="M1685" s="264">
        <f t="shared" si="763"/>
        <v>-0.24110000000000001</v>
      </c>
      <c r="N1685" s="264">
        <f t="shared" si="764"/>
        <v>17.473549999999999</v>
      </c>
      <c r="O1685" s="264">
        <f t="shared" si="765"/>
        <v>0.13843</v>
      </c>
      <c r="P1685" s="264">
        <f t="shared" si="766"/>
        <v>11.6365</v>
      </c>
      <c r="Q1685" s="264">
        <f t="shared" si="767"/>
        <v>12.8195</v>
      </c>
      <c r="R1685" s="264">
        <f t="shared" si="768"/>
        <v>13.5785</v>
      </c>
      <c r="S1685" s="264">
        <f t="shared" si="769"/>
        <v>14.003</v>
      </c>
      <c r="T1685" s="264">
        <f t="shared" si="770"/>
        <v>14.69</v>
      </c>
      <c r="U1685" s="264">
        <f t="shared" si="771"/>
        <v>15.177</v>
      </c>
      <c r="V1685" s="264">
        <f t="shared" si="772"/>
        <v>15.9335</v>
      </c>
      <c r="W1685" s="264">
        <f t="shared" si="773"/>
        <v>17.473500000000001</v>
      </c>
      <c r="X1685" s="264">
        <f t="shared" si="774"/>
        <v>19.204500000000003</v>
      </c>
      <c r="Y1685" s="264">
        <f t="shared" si="775"/>
        <v>20.2225</v>
      </c>
      <c r="Z1685" s="264">
        <f t="shared" si="776"/>
        <v>20.951499999999999</v>
      </c>
      <c r="AA1685" s="264">
        <f t="shared" si="777"/>
        <v>22.092500000000001</v>
      </c>
      <c r="AB1685" s="264">
        <f t="shared" si="778"/>
        <v>22.875999999999998</v>
      </c>
      <c r="AC1685" s="264">
        <f t="shared" si="779"/>
        <v>24.454000000000001</v>
      </c>
      <c r="AD1685" s="264">
        <f t="shared" si="780"/>
        <v>27.496500000000001</v>
      </c>
      <c r="AF1685" s="266">
        <v>1683</v>
      </c>
      <c r="AG1685" s="266">
        <v>-0.13650000000000001</v>
      </c>
      <c r="AH1685" s="266">
        <v>17.559799999999999</v>
      </c>
      <c r="AI1685" s="266">
        <v>0.13214999999999999</v>
      </c>
      <c r="AJ1685" s="266">
        <v>11.801</v>
      </c>
      <c r="AK1685" s="266">
        <v>12.994</v>
      </c>
      <c r="AL1685" s="266">
        <v>13.752000000000001</v>
      </c>
      <c r="AM1685" s="266">
        <v>14.173999999999999</v>
      </c>
      <c r="AN1685" s="266">
        <v>14.853</v>
      </c>
      <c r="AO1685" s="266">
        <v>15.332000000000001</v>
      </c>
      <c r="AP1685" s="266">
        <v>16.071000000000002</v>
      </c>
      <c r="AQ1685" s="266">
        <v>17.559999999999999</v>
      </c>
      <c r="AR1685" s="266">
        <v>19.207000000000001</v>
      </c>
      <c r="AS1685" s="266">
        <v>20.163</v>
      </c>
      <c r="AT1685" s="266">
        <v>20.841999999999999</v>
      </c>
      <c r="AU1685" s="266">
        <v>21.895</v>
      </c>
      <c r="AV1685" s="266">
        <v>22.611999999999998</v>
      </c>
      <c r="AW1685" s="266">
        <v>24.039000000000001</v>
      </c>
      <c r="AX1685" s="266">
        <v>26.731000000000002</v>
      </c>
      <c r="BA1685" s="372">
        <v>1683</v>
      </c>
      <c r="BB1685" s="372">
        <v>-0.34570000000000001</v>
      </c>
      <c r="BC1685" s="372">
        <v>17.3873</v>
      </c>
      <c r="BD1685" s="372">
        <v>0.14471000000000001</v>
      </c>
      <c r="BE1685" s="372">
        <v>11.472</v>
      </c>
      <c r="BF1685" s="372">
        <v>12.645</v>
      </c>
      <c r="BG1685" s="372">
        <v>13.404999999999999</v>
      </c>
      <c r="BH1685" s="372">
        <v>13.832000000000001</v>
      </c>
      <c r="BI1685" s="372">
        <v>14.526999999999999</v>
      </c>
      <c r="BJ1685" s="372">
        <v>15.022</v>
      </c>
      <c r="BK1685" s="372">
        <v>15.795999999999999</v>
      </c>
      <c r="BL1685" s="372">
        <v>17.387</v>
      </c>
      <c r="BM1685" s="372">
        <v>19.202000000000002</v>
      </c>
      <c r="BN1685" s="372">
        <v>20.282</v>
      </c>
      <c r="BO1685" s="372">
        <v>21.061</v>
      </c>
      <c r="BP1685" s="372">
        <v>22.29</v>
      </c>
      <c r="BQ1685" s="372">
        <v>23.14</v>
      </c>
      <c r="BR1685" s="372">
        <v>24.869</v>
      </c>
      <c r="BS1685" s="372">
        <v>28.262</v>
      </c>
    </row>
    <row r="1686" spans="1:71" x14ac:dyDescent="0.2">
      <c r="A1686" s="265">
        <f t="shared" si="781"/>
        <v>17.478999999999999</v>
      </c>
      <c r="B1686" s="265">
        <f t="shared" si="782"/>
        <v>15.938500000000001</v>
      </c>
      <c r="C1686" s="265">
        <f t="shared" si="759"/>
        <v>19.211500000000001</v>
      </c>
      <c r="D1686" s="265">
        <f t="shared" si="783"/>
        <v>1684</v>
      </c>
      <c r="E1686" s="373">
        <f t="shared" si="784"/>
        <v>55.326488706365502</v>
      </c>
      <c r="F1686" s="373">
        <f t="shared" si="785"/>
        <v>4.6105407255304582</v>
      </c>
      <c r="G1686" s="373">
        <f t="shared" si="786"/>
        <v>64.326488706365495</v>
      </c>
      <c r="H1686" s="374">
        <f t="shared" si="787"/>
        <v>0.99962371736793532</v>
      </c>
      <c r="I1686" s="374">
        <f t="shared" si="760"/>
        <v>0.99137385061626593</v>
      </c>
      <c r="J1686" s="374">
        <f t="shared" si="761"/>
        <v>0.991487816143518</v>
      </c>
      <c r="K1686" s="265" cm="1">
        <f t="array" ref="K1686">$G1686^gamma_drug4/($G1686^gamma_drug4+(AGE_50_drug4+9)^gamma_drug4)</f>
        <v>1</v>
      </c>
      <c r="L1686" s="264">
        <f t="shared" si="762"/>
        <v>1684</v>
      </c>
      <c r="M1686" s="264">
        <f t="shared" si="763"/>
        <v>-0.24115</v>
      </c>
      <c r="N1686" s="264">
        <f t="shared" si="764"/>
        <v>17.479199999999999</v>
      </c>
      <c r="O1686" s="264">
        <f t="shared" si="765"/>
        <v>0.13845499999999999</v>
      </c>
      <c r="P1686" s="264">
        <f t="shared" si="766"/>
        <v>11.6395</v>
      </c>
      <c r="Q1686" s="264">
        <f t="shared" si="767"/>
        <v>12.823</v>
      </c>
      <c r="R1686" s="264">
        <f t="shared" si="768"/>
        <v>13.5825</v>
      </c>
      <c r="S1686" s="264">
        <f t="shared" si="769"/>
        <v>14.007000000000001</v>
      </c>
      <c r="T1686" s="264">
        <f t="shared" si="770"/>
        <v>14.693999999999999</v>
      </c>
      <c r="U1686" s="264">
        <f t="shared" si="771"/>
        <v>15.1815</v>
      </c>
      <c r="V1686" s="264">
        <f t="shared" si="772"/>
        <v>15.938500000000001</v>
      </c>
      <c r="W1686" s="264">
        <f t="shared" si="773"/>
        <v>17.478999999999999</v>
      </c>
      <c r="X1686" s="264">
        <f t="shared" si="774"/>
        <v>19.211500000000001</v>
      </c>
      <c r="Y1686" s="264">
        <f t="shared" si="775"/>
        <v>20.23</v>
      </c>
      <c r="Z1686" s="264">
        <f t="shared" si="776"/>
        <v>20.958500000000001</v>
      </c>
      <c r="AA1686" s="264">
        <f t="shared" si="777"/>
        <v>22.100499999999997</v>
      </c>
      <c r="AB1686" s="264">
        <f t="shared" si="778"/>
        <v>22.884500000000003</v>
      </c>
      <c r="AC1686" s="264">
        <f t="shared" si="779"/>
        <v>24.4635</v>
      </c>
      <c r="AD1686" s="264">
        <f t="shared" si="780"/>
        <v>27.508000000000003</v>
      </c>
      <c r="AF1686" s="266">
        <v>1684</v>
      </c>
      <c r="AG1686" s="266">
        <v>-0.1366</v>
      </c>
      <c r="AH1686" s="266">
        <v>17.565200000000001</v>
      </c>
      <c r="AI1686" s="266">
        <v>0.13217999999999999</v>
      </c>
      <c r="AJ1686" s="266">
        <v>11.804</v>
      </c>
      <c r="AK1686" s="266">
        <v>12.997</v>
      </c>
      <c r="AL1686" s="266">
        <v>13.756</v>
      </c>
      <c r="AM1686" s="266">
        <v>14.178000000000001</v>
      </c>
      <c r="AN1686" s="266">
        <v>14.856999999999999</v>
      </c>
      <c r="AO1686" s="266">
        <v>15.336</v>
      </c>
      <c r="AP1686" s="266">
        <v>16.076000000000001</v>
      </c>
      <c r="AQ1686" s="266">
        <v>17.565000000000001</v>
      </c>
      <c r="AR1686" s="266">
        <v>19.213999999999999</v>
      </c>
      <c r="AS1686" s="266">
        <v>20.170000000000002</v>
      </c>
      <c r="AT1686" s="266">
        <v>20.849</v>
      </c>
      <c r="AU1686" s="266">
        <v>21.902999999999999</v>
      </c>
      <c r="AV1686" s="266">
        <v>22.62</v>
      </c>
      <c r="AW1686" s="266">
        <v>24.047999999999998</v>
      </c>
      <c r="AX1686" s="266">
        <v>26.742000000000001</v>
      </c>
      <c r="BA1686" s="372">
        <v>1684</v>
      </c>
      <c r="BB1686" s="372">
        <v>-0.34570000000000001</v>
      </c>
      <c r="BC1686" s="372">
        <v>17.3932</v>
      </c>
      <c r="BD1686" s="372">
        <v>0.14473</v>
      </c>
      <c r="BE1686" s="372">
        <v>11.475</v>
      </c>
      <c r="BF1686" s="372">
        <v>12.648999999999999</v>
      </c>
      <c r="BG1686" s="372">
        <v>13.409000000000001</v>
      </c>
      <c r="BH1686" s="372">
        <v>13.836</v>
      </c>
      <c r="BI1686" s="372">
        <v>14.531000000000001</v>
      </c>
      <c r="BJ1686" s="372">
        <v>15.026999999999999</v>
      </c>
      <c r="BK1686" s="372">
        <v>15.801</v>
      </c>
      <c r="BL1686" s="372">
        <v>17.393000000000001</v>
      </c>
      <c r="BM1686" s="372">
        <v>19.209</v>
      </c>
      <c r="BN1686" s="372">
        <v>20.29</v>
      </c>
      <c r="BO1686" s="372">
        <v>21.068000000000001</v>
      </c>
      <c r="BP1686" s="372">
        <v>22.297999999999998</v>
      </c>
      <c r="BQ1686" s="372">
        <v>23.149000000000001</v>
      </c>
      <c r="BR1686" s="372">
        <v>24.879000000000001</v>
      </c>
      <c r="BS1686" s="372">
        <v>28.274000000000001</v>
      </c>
    </row>
    <row r="1687" spans="1:71" x14ac:dyDescent="0.2">
      <c r="A1687" s="265">
        <f t="shared" si="781"/>
        <v>17.484999999999999</v>
      </c>
      <c r="B1687" s="265">
        <f t="shared" si="782"/>
        <v>15.942999999999998</v>
      </c>
      <c r="C1687" s="265">
        <f t="shared" si="759"/>
        <v>19.218</v>
      </c>
      <c r="D1687" s="265">
        <f t="shared" si="783"/>
        <v>1685</v>
      </c>
      <c r="E1687" s="373">
        <f t="shared" si="784"/>
        <v>55.359342915811091</v>
      </c>
      <c r="F1687" s="373">
        <f t="shared" si="785"/>
        <v>4.6132785763175903</v>
      </c>
      <c r="G1687" s="373">
        <f t="shared" si="786"/>
        <v>64.359342915811084</v>
      </c>
      <c r="H1687" s="374">
        <f t="shared" si="787"/>
        <v>0.99962455191033905</v>
      </c>
      <c r="I1687" s="374">
        <f t="shared" si="760"/>
        <v>0.99138702780100973</v>
      </c>
      <c r="J1687" s="374">
        <f t="shared" si="761"/>
        <v>0.99149901332384571</v>
      </c>
      <c r="K1687" s="265" cm="1">
        <f t="array" ref="K1687">$G1687^gamma_drug4/($G1687^gamma_drug4+(AGE_50_drug4+9)^gamma_drug4)</f>
        <v>1</v>
      </c>
      <c r="L1687" s="264">
        <f t="shared" si="762"/>
        <v>1685</v>
      </c>
      <c r="M1687" s="264">
        <f t="shared" si="763"/>
        <v>-0.24124999999999999</v>
      </c>
      <c r="N1687" s="264">
        <f t="shared" si="764"/>
        <v>17.484850000000002</v>
      </c>
      <c r="O1687" s="264">
        <f t="shared" si="765"/>
        <v>0.13847999999999999</v>
      </c>
      <c r="P1687" s="264">
        <f t="shared" si="766"/>
        <v>11.643000000000001</v>
      </c>
      <c r="Q1687" s="264">
        <f t="shared" si="767"/>
        <v>12.826499999999999</v>
      </c>
      <c r="R1687" s="264">
        <f t="shared" si="768"/>
        <v>13.586</v>
      </c>
      <c r="S1687" s="264">
        <f t="shared" si="769"/>
        <v>14.0115</v>
      </c>
      <c r="T1687" s="264">
        <f t="shared" si="770"/>
        <v>14.698499999999999</v>
      </c>
      <c r="U1687" s="264">
        <f t="shared" si="771"/>
        <v>15.185500000000001</v>
      </c>
      <c r="V1687" s="264">
        <f t="shared" si="772"/>
        <v>15.942999999999998</v>
      </c>
      <c r="W1687" s="264">
        <f t="shared" si="773"/>
        <v>17.484999999999999</v>
      </c>
      <c r="X1687" s="264">
        <f t="shared" si="774"/>
        <v>19.218</v>
      </c>
      <c r="Y1687" s="264">
        <f t="shared" si="775"/>
        <v>20.237000000000002</v>
      </c>
      <c r="Z1687" s="264">
        <f t="shared" si="776"/>
        <v>20.966000000000001</v>
      </c>
      <c r="AA1687" s="264">
        <f t="shared" si="777"/>
        <v>22.109000000000002</v>
      </c>
      <c r="AB1687" s="264">
        <f t="shared" si="778"/>
        <v>22.8935</v>
      </c>
      <c r="AC1687" s="264">
        <f t="shared" si="779"/>
        <v>24.473500000000001</v>
      </c>
      <c r="AD1687" s="264">
        <f t="shared" si="780"/>
        <v>27.519500000000001</v>
      </c>
      <c r="AF1687" s="266">
        <v>1685</v>
      </c>
      <c r="AG1687" s="266">
        <v>-0.13669999999999999</v>
      </c>
      <c r="AH1687" s="266">
        <v>17.570599999999999</v>
      </c>
      <c r="AI1687" s="266">
        <v>0.13220000000000001</v>
      </c>
      <c r="AJ1687" s="266">
        <v>11.807</v>
      </c>
      <c r="AK1687" s="266">
        <v>13</v>
      </c>
      <c r="AL1687" s="266">
        <v>13.759</v>
      </c>
      <c r="AM1687" s="266">
        <v>14.182</v>
      </c>
      <c r="AN1687" s="266">
        <v>14.861000000000001</v>
      </c>
      <c r="AO1687" s="266">
        <v>15.34</v>
      </c>
      <c r="AP1687" s="266">
        <v>16.079999999999998</v>
      </c>
      <c r="AQ1687" s="266">
        <v>17.571000000000002</v>
      </c>
      <c r="AR1687" s="266">
        <v>19.22</v>
      </c>
      <c r="AS1687" s="266">
        <v>20.177</v>
      </c>
      <c r="AT1687" s="266">
        <v>20.856000000000002</v>
      </c>
      <c r="AU1687" s="266">
        <v>21.911000000000001</v>
      </c>
      <c r="AV1687" s="266">
        <v>22.628</v>
      </c>
      <c r="AW1687" s="266">
        <v>24.056999999999999</v>
      </c>
      <c r="AX1687" s="266">
        <v>26.751999999999999</v>
      </c>
      <c r="BA1687" s="372">
        <v>1685</v>
      </c>
      <c r="BB1687" s="372">
        <v>-0.3458</v>
      </c>
      <c r="BC1687" s="372">
        <v>17.399100000000001</v>
      </c>
      <c r="BD1687" s="372">
        <v>0.14476</v>
      </c>
      <c r="BE1687" s="372">
        <v>11.478999999999999</v>
      </c>
      <c r="BF1687" s="372">
        <v>12.653</v>
      </c>
      <c r="BG1687" s="372">
        <v>13.413</v>
      </c>
      <c r="BH1687" s="372">
        <v>13.840999999999999</v>
      </c>
      <c r="BI1687" s="372">
        <v>14.536</v>
      </c>
      <c r="BJ1687" s="372">
        <v>15.031000000000001</v>
      </c>
      <c r="BK1687" s="372">
        <v>15.805999999999999</v>
      </c>
      <c r="BL1687" s="372">
        <v>17.399000000000001</v>
      </c>
      <c r="BM1687" s="372">
        <v>19.216000000000001</v>
      </c>
      <c r="BN1687" s="372">
        <v>20.297000000000001</v>
      </c>
      <c r="BO1687" s="372">
        <v>21.076000000000001</v>
      </c>
      <c r="BP1687" s="372">
        <v>22.306999999999999</v>
      </c>
      <c r="BQ1687" s="372">
        <v>23.158999999999999</v>
      </c>
      <c r="BR1687" s="372">
        <v>24.89</v>
      </c>
      <c r="BS1687" s="372">
        <v>28.286999999999999</v>
      </c>
    </row>
    <row r="1688" spans="1:71" x14ac:dyDescent="0.2">
      <c r="A1688" s="265">
        <f t="shared" si="781"/>
        <v>17.490500000000001</v>
      </c>
      <c r="B1688" s="265">
        <f t="shared" si="782"/>
        <v>15.948</v>
      </c>
      <c r="C1688" s="265">
        <f t="shared" si="759"/>
        <v>19.224499999999999</v>
      </c>
      <c r="D1688" s="265">
        <f t="shared" si="783"/>
        <v>1686</v>
      </c>
      <c r="E1688" s="373">
        <f t="shared" si="784"/>
        <v>55.392197125256672</v>
      </c>
      <c r="F1688" s="373">
        <f t="shared" si="785"/>
        <v>4.6160164271047224</v>
      </c>
      <c r="G1688" s="373">
        <f t="shared" si="786"/>
        <v>64.392197125256672</v>
      </c>
      <c r="H1688" s="374">
        <f t="shared" si="787"/>
        <v>0.99962538417804403</v>
      </c>
      <c r="I1688" s="374">
        <f t="shared" si="760"/>
        <v>0.99140017832136973</v>
      </c>
      <c r="J1688" s="374">
        <f t="shared" si="761"/>
        <v>0.99151019019787601</v>
      </c>
      <c r="K1688" s="265" cm="1">
        <f t="array" ref="K1688">$G1688^gamma_drug4/($G1688^gamma_drug4+(AGE_50_drug4+9)^gamma_drug4)</f>
        <v>1</v>
      </c>
      <c r="L1688" s="264">
        <f t="shared" si="762"/>
        <v>1686</v>
      </c>
      <c r="M1688" s="264">
        <f t="shared" si="763"/>
        <v>-0.24130000000000001</v>
      </c>
      <c r="N1688" s="264">
        <f t="shared" si="764"/>
        <v>17.490549999999999</v>
      </c>
      <c r="O1688" s="264">
        <f t="shared" si="765"/>
        <v>0.13850499999999999</v>
      </c>
      <c r="P1688" s="264">
        <f t="shared" si="766"/>
        <v>11.6455</v>
      </c>
      <c r="Q1688" s="264">
        <f t="shared" si="767"/>
        <v>12.83</v>
      </c>
      <c r="R1688" s="264">
        <f t="shared" si="768"/>
        <v>13.59</v>
      </c>
      <c r="S1688" s="264">
        <f t="shared" si="769"/>
        <v>14.015499999999999</v>
      </c>
      <c r="T1688" s="264">
        <f t="shared" si="770"/>
        <v>14.702500000000001</v>
      </c>
      <c r="U1688" s="264">
        <f t="shared" si="771"/>
        <v>15.1905</v>
      </c>
      <c r="V1688" s="264">
        <f t="shared" si="772"/>
        <v>15.948</v>
      </c>
      <c r="W1688" s="264">
        <f t="shared" si="773"/>
        <v>17.490500000000001</v>
      </c>
      <c r="X1688" s="264">
        <f t="shared" si="774"/>
        <v>19.224499999999999</v>
      </c>
      <c r="Y1688" s="264">
        <f t="shared" si="775"/>
        <v>20.244500000000002</v>
      </c>
      <c r="Z1688" s="264">
        <f t="shared" si="776"/>
        <v>20.973500000000001</v>
      </c>
      <c r="AA1688" s="264">
        <f t="shared" si="777"/>
        <v>22.116999999999997</v>
      </c>
      <c r="AB1688" s="264">
        <f t="shared" si="778"/>
        <v>22.902000000000001</v>
      </c>
      <c r="AC1688" s="264">
        <f t="shared" si="779"/>
        <v>24.482999999999997</v>
      </c>
      <c r="AD1688" s="264">
        <f t="shared" si="780"/>
        <v>27.530999999999999</v>
      </c>
      <c r="AF1688" s="266">
        <v>1686</v>
      </c>
      <c r="AG1688" s="266">
        <v>-0.1368</v>
      </c>
      <c r="AH1688" s="266">
        <v>17.5761</v>
      </c>
      <c r="AI1688" s="266">
        <v>0.13222</v>
      </c>
      <c r="AJ1688" s="266">
        <v>11.81</v>
      </c>
      <c r="AK1688" s="266">
        <v>13.004</v>
      </c>
      <c r="AL1688" s="266">
        <v>13.763</v>
      </c>
      <c r="AM1688" s="266">
        <v>14.186</v>
      </c>
      <c r="AN1688" s="266">
        <v>14.865</v>
      </c>
      <c r="AO1688" s="266">
        <v>15.345000000000001</v>
      </c>
      <c r="AP1688" s="266">
        <v>16.085000000000001</v>
      </c>
      <c r="AQ1688" s="266">
        <v>17.576000000000001</v>
      </c>
      <c r="AR1688" s="266">
        <v>19.225999999999999</v>
      </c>
      <c r="AS1688" s="266">
        <v>20.184000000000001</v>
      </c>
      <c r="AT1688" s="266">
        <v>20.863</v>
      </c>
      <c r="AU1688" s="266">
        <v>21.917999999999999</v>
      </c>
      <c r="AV1688" s="266">
        <v>22.635999999999999</v>
      </c>
      <c r="AW1688" s="266">
        <v>24.065999999999999</v>
      </c>
      <c r="AX1688" s="266">
        <v>26.762</v>
      </c>
      <c r="BA1688" s="372">
        <v>1686</v>
      </c>
      <c r="BB1688" s="372">
        <v>-0.3458</v>
      </c>
      <c r="BC1688" s="372">
        <v>17.405000000000001</v>
      </c>
      <c r="BD1688" s="372">
        <v>0.14479</v>
      </c>
      <c r="BE1688" s="372">
        <v>11.481</v>
      </c>
      <c r="BF1688" s="372">
        <v>12.656000000000001</v>
      </c>
      <c r="BG1688" s="372">
        <v>13.417</v>
      </c>
      <c r="BH1688" s="372">
        <v>13.845000000000001</v>
      </c>
      <c r="BI1688" s="372">
        <v>14.54</v>
      </c>
      <c r="BJ1688" s="372">
        <v>15.036</v>
      </c>
      <c r="BK1688" s="372">
        <v>15.811</v>
      </c>
      <c r="BL1688" s="372">
        <v>17.405000000000001</v>
      </c>
      <c r="BM1688" s="372">
        <v>19.222999999999999</v>
      </c>
      <c r="BN1688" s="372">
        <v>20.305</v>
      </c>
      <c r="BO1688" s="372">
        <v>21.084</v>
      </c>
      <c r="BP1688" s="372">
        <v>22.315999999999999</v>
      </c>
      <c r="BQ1688" s="372">
        <v>23.167999999999999</v>
      </c>
      <c r="BR1688" s="372">
        <v>24.9</v>
      </c>
      <c r="BS1688" s="372">
        <v>28.3</v>
      </c>
    </row>
    <row r="1689" spans="1:71" x14ac:dyDescent="0.2">
      <c r="A1689" s="265">
        <f t="shared" si="781"/>
        <v>17.496500000000001</v>
      </c>
      <c r="B1689" s="265">
        <f t="shared" si="782"/>
        <v>15.952999999999999</v>
      </c>
      <c r="C1689" s="265">
        <f t="shared" si="759"/>
        <v>19.231000000000002</v>
      </c>
      <c r="D1689" s="265">
        <f t="shared" si="783"/>
        <v>1687</v>
      </c>
      <c r="E1689" s="373">
        <f t="shared" si="784"/>
        <v>55.42505133470226</v>
      </c>
      <c r="F1689" s="373">
        <f t="shared" si="785"/>
        <v>4.6187542778918553</v>
      </c>
      <c r="G1689" s="373">
        <f t="shared" si="786"/>
        <v>64.42505133470226</v>
      </c>
      <c r="H1689" s="374">
        <f t="shared" si="787"/>
        <v>0.99962621417840314</v>
      </c>
      <c r="I1689" s="374">
        <f t="shared" si="760"/>
        <v>0.99141330224433377</v>
      </c>
      <c r="J1689" s="374">
        <f t="shared" si="761"/>
        <v>0.99152134681243642</v>
      </c>
      <c r="K1689" s="265" cm="1">
        <f t="array" ref="K1689">$G1689^gamma_drug4/($G1689^gamma_drug4+(AGE_50_drug4+9)^gamma_drug4)</f>
        <v>1</v>
      </c>
      <c r="L1689" s="264">
        <f t="shared" si="762"/>
        <v>1687</v>
      </c>
      <c r="M1689" s="264">
        <f t="shared" si="763"/>
        <v>-0.2414</v>
      </c>
      <c r="N1689" s="264">
        <f t="shared" si="764"/>
        <v>17.496200000000002</v>
      </c>
      <c r="O1689" s="264">
        <f t="shared" si="765"/>
        <v>0.13852500000000001</v>
      </c>
      <c r="P1689" s="264">
        <f t="shared" si="766"/>
        <v>11.649000000000001</v>
      </c>
      <c r="Q1689" s="264">
        <f t="shared" si="767"/>
        <v>12.833500000000001</v>
      </c>
      <c r="R1689" s="264">
        <f t="shared" si="768"/>
        <v>13.593999999999999</v>
      </c>
      <c r="S1689" s="264">
        <f t="shared" si="769"/>
        <v>14.019500000000001</v>
      </c>
      <c r="T1689" s="264">
        <f t="shared" si="770"/>
        <v>14.707000000000001</v>
      </c>
      <c r="U1689" s="264">
        <f t="shared" si="771"/>
        <v>15.195</v>
      </c>
      <c r="V1689" s="264">
        <f t="shared" si="772"/>
        <v>15.952999999999999</v>
      </c>
      <c r="W1689" s="264">
        <f t="shared" si="773"/>
        <v>17.496500000000001</v>
      </c>
      <c r="X1689" s="264">
        <f t="shared" si="774"/>
        <v>19.231000000000002</v>
      </c>
      <c r="Y1689" s="264">
        <f t="shared" si="775"/>
        <v>20.251000000000001</v>
      </c>
      <c r="Z1689" s="264">
        <f t="shared" si="776"/>
        <v>20.981000000000002</v>
      </c>
      <c r="AA1689" s="264">
        <f t="shared" si="777"/>
        <v>22.125</v>
      </c>
      <c r="AB1689" s="264">
        <f t="shared" si="778"/>
        <v>22.910499999999999</v>
      </c>
      <c r="AC1689" s="264">
        <f t="shared" si="779"/>
        <v>24.492000000000001</v>
      </c>
      <c r="AD1689" s="264">
        <f t="shared" si="780"/>
        <v>27.5425</v>
      </c>
      <c r="AF1689" s="266">
        <v>1687</v>
      </c>
      <c r="AG1689" s="266">
        <v>-0.13689999999999999</v>
      </c>
      <c r="AH1689" s="266">
        <v>17.581499999999998</v>
      </c>
      <c r="AI1689" s="266">
        <v>0.13224</v>
      </c>
      <c r="AJ1689" s="266">
        <v>11.813000000000001</v>
      </c>
      <c r="AK1689" s="266">
        <v>13.007</v>
      </c>
      <c r="AL1689" s="266">
        <v>13.766999999999999</v>
      </c>
      <c r="AM1689" s="266">
        <v>14.19</v>
      </c>
      <c r="AN1689" s="266">
        <v>14.869</v>
      </c>
      <c r="AO1689" s="266">
        <v>15.349</v>
      </c>
      <c r="AP1689" s="266">
        <v>16.09</v>
      </c>
      <c r="AQ1689" s="266">
        <v>17.582000000000001</v>
      </c>
      <c r="AR1689" s="266">
        <v>19.231999999999999</v>
      </c>
      <c r="AS1689" s="266">
        <v>20.190000000000001</v>
      </c>
      <c r="AT1689" s="266">
        <v>20.87</v>
      </c>
      <c r="AU1689" s="266">
        <v>21.925999999999998</v>
      </c>
      <c r="AV1689" s="266">
        <v>22.643999999999998</v>
      </c>
      <c r="AW1689" s="266">
        <v>24.074000000000002</v>
      </c>
      <c r="AX1689" s="266">
        <v>26.773</v>
      </c>
      <c r="BA1689" s="372">
        <v>1687</v>
      </c>
      <c r="BB1689" s="372">
        <v>-0.34589999999999999</v>
      </c>
      <c r="BC1689" s="372">
        <v>17.410900000000002</v>
      </c>
      <c r="BD1689" s="372">
        <v>0.14480999999999999</v>
      </c>
      <c r="BE1689" s="372">
        <v>11.484999999999999</v>
      </c>
      <c r="BF1689" s="372">
        <v>12.66</v>
      </c>
      <c r="BG1689" s="372">
        <v>13.420999999999999</v>
      </c>
      <c r="BH1689" s="372">
        <v>13.849</v>
      </c>
      <c r="BI1689" s="372">
        <v>14.545</v>
      </c>
      <c r="BJ1689" s="372">
        <v>15.041</v>
      </c>
      <c r="BK1689" s="372">
        <v>15.816000000000001</v>
      </c>
      <c r="BL1689" s="372">
        <v>17.411000000000001</v>
      </c>
      <c r="BM1689" s="372">
        <v>19.23</v>
      </c>
      <c r="BN1689" s="372">
        <v>20.312000000000001</v>
      </c>
      <c r="BO1689" s="372">
        <v>21.091999999999999</v>
      </c>
      <c r="BP1689" s="372">
        <v>22.324000000000002</v>
      </c>
      <c r="BQ1689" s="372">
        <v>23.177</v>
      </c>
      <c r="BR1689" s="372">
        <v>24.91</v>
      </c>
      <c r="BS1689" s="372">
        <v>28.312000000000001</v>
      </c>
    </row>
    <row r="1690" spans="1:71" x14ac:dyDescent="0.2">
      <c r="A1690" s="265">
        <f t="shared" si="781"/>
        <v>17.502000000000002</v>
      </c>
      <c r="B1690" s="265">
        <f t="shared" si="782"/>
        <v>15.957999999999998</v>
      </c>
      <c r="C1690" s="265">
        <f t="shared" si="759"/>
        <v>19.238</v>
      </c>
      <c r="D1690" s="265">
        <f t="shared" si="783"/>
        <v>1688</v>
      </c>
      <c r="E1690" s="373">
        <f t="shared" si="784"/>
        <v>55.457905544147842</v>
      </c>
      <c r="F1690" s="373">
        <f t="shared" si="785"/>
        <v>4.6214921286789874</v>
      </c>
      <c r="G1690" s="373">
        <f t="shared" si="786"/>
        <v>64.457905544147849</v>
      </c>
      <c r="H1690" s="374">
        <f t="shared" si="787"/>
        <v>0.99962704191874174</v>
      </c>
      <c r="I1690" s="374">
        <f t="shared" si="760"/>
        <v>0.99142639963668899</v>
      </c>
      <c r="J1690" s="374">
        <f t="shared" si="761"/>
        <v>0.99153248321422371</v>
      </c>
      <c r="K1690" s="265" cm="1">
        <f t="array" ref="K1690">$G1690^gamma_drug4/($G1690^gamma_drug4+(AGE_50_drug4+9)^gamma_drug4)</f>
        <v>1</v>
      </c>
      <c r="L1690" s="264">
        <f t="shared" si="762"/>
        <v>1688</v>
      </c>
      <c r="M1690" s="264">
        <f t="shared" si="763"/>
        <v>-0.24145</v>
      </c>
      <c r="N1690" s="264">
        <f t="shared" si="764"/>
        <v>17.501849999999997</v>
      </c>
      <c r="O1690" s="264">
        <f t="shared" si="765"/>
        <v>0.13855000000000001</v>
      </c>
      <c r="P1690" s="264">
        <f t="shared" si="766"/>
        <v>11.652000000000001</v>
      </c>
      <c r="Q1690" s="264">
        <f t="shared" si="767"/>
        <v>12.837</v>
      </c>
      <c r="R1690" s="264">
        <f t="shared" si="768"/>
        <v>13.598000000000001</v>
      </c>
      <c r="S1690" s="264">
        <f t="shared" si="769"/>
        <v>14.0235</v>
      </c>
      <c r="T1690" s="264">
        <f t="shared" si="770"/>
        <v>14.711500000000001</v>
      </c>
      <c r="U1690" s="264">
        <f t="shared" si="771"/>
        <v>15.2</v>
      </c>
      <c r="V1690" s="264">
        <f t="shared" si="772"/>
        <v>15.957999999999998</v>
      </c>
      <c r="W1690" s="264">
        <f t="shared" si="773"/>
        <v>17.502000000000002</v>
      </c>
      <c r="X1690" s="264">
        <f t="shared" si="774"/>
        <v>19.238</v>
      </c>
      <c r="Y1690" s="264">
        <f t="shared" si="775"/>
        <v>20.258499999999998</v>
      </c>
      <c r="Z1690" s="264">
        <f t="shared" si="776"/>
        <v>20.988500000000002</v>
      </c>
      <c r="AA1690" s="264">
        <f t="shared" si="777"/>
        <v>22.133499999999998</v>
      </c>
      <c r="AB1690" s="264">
        <f t="shared" si="778"/>
        <v>22.919</v>
      </c>
      <c r="AC1690" s="264">
        <f t="shared" si="779"/>
        <v>24.5015</v>
      </c>
      <c r="AD1690" s="264">
        <f t="shared" si="780"/>
        <v>27.5535</v>
      </c>
      <c r="AF1690" s="266">
        <v>1688</v>
      </c>
      <c r="AG1690" s="266">
        <v>-0.13700000000000001</v>
      </c>
      <c r="AH1690" s="266">
        <v>17.587</v>
      </c>
      <c r="AI1690" s="266">
        <v>0.13225999999999999</v>
      </c>
      <c r="AJ1690" s="266">
        <v>11.816000000000001</v>
      </c>
      <c r="AK1690" s="266">
        <v>13.010999999999999</v>
      </c>
      <c r="AL1690" s="266">
        <v>13.771000000000001</v>
      </c>
      <c r="AM1690" s="266">
        <v>14.194000000000001</v>
      </c>
      <c r="AN1690" s="266">
        <v>14.874000000000001</v>
      </c>
      <c r="AO1690" s="266">
        <v>15.353999999999999</v>
      </c>
      <c r="AP1690" s="266">
        <v>16.094999999999999</v>
      </c>
      <c r="AQ1690" s="266">
        <v>17.587</v>
      </c>
      <c r="AR1690" s="266">
        <v>19.239000000000001</v>
      </c>
      <c r="AS1690" s="266">
        <v>20.196999999999999</v>
      </c>
      <c r="AT1690" s="266">
        <v>20.876999999999999</v>
      </c>
      <c r="AU1690" s="266">
        <v>21.934000000000001</v>
      </c>
      <c r="AV1690" s="266">
        <v>22.652000000000001</v>
      </c>
      <c r="AW1690" s="266">
        <v>24.082999999999998</v>
      </c>
      <c r="AX1690" s="266">
        <v>26.783000000000001</v>
      </c>
      <c r="BA1690" s="372">
        <v>1688</v>
      </c>
      <c r="BB1690" s="372">
        <v>-0.34589999999999999</v>
      </c>
      <c r="BC1690" s="372">
        <v>17.416699999999999</v>
      </c>
      <c r="BD1690" s="372">
        <v>0.14484</v>
      </c>
      <c r="BE1690" s="372">
        <v>11.488</v>
      </c>
      <c r="BF1690" s="372">
        <v>12.663</v>
      </c>
      <c r="BG1690" s="372">
        <v>13.425000000000001</v>
      </c>
      <c r="BH1690" s="372">
        <v>13.853</v>
      </c>
      <c r="BI1690" s="372">
        <v>14.548999999999999</v>
      </c>
      <c r="BJ1690" s="372">
        <v>15.045999999999999</v>
      </c>
      <c r="BK1690" s="372">
        <v>15.821</v>
      </c>
      <c r="BL1690" s="372">
        <v>17.417000000000002</v>
      </c>
      <c r="BM1690" s="372">
        <v>19.236999999999998</v>
      </c>
      <c r="BN1690" s="372">
        <v>20.32</v>
      </c>
      <c r="BO1690" s="372">
        <v>21.1</v>
      </c>
      <c r="BP1690" s="372">
        <v>22.332999999999998</v>
      </c>
      <c r="BQ1690" s="372">
        <v>23.186</v>
      </c>
      <c r="BR1690" s="372">
        <v>24.92</v>
      </c>
      <c r="BS1690" s="372">
        <v>28.324000000000002</v>
      </c>
    </row>
    <row r="1691" spans="1:71" x14ac:dyDescent="0.2">
      <c r="A1691" s="265">
        <f t="shared" si="781"/>
        <v>17.5075</v>
      </c>
      <c r="B1691" s="265">
        <f t="shared" si="782"/>
        <v>15.9625</v>
      </c>
      <c r="C1691" s="265">
        <f t="shared" si="759"/>
        <v>19.244</v>
      </c>
      <c r="D1691" s="265">
        <f t="shared" si="783"/>
        <v>1689</v>
      </c>
      <c r="E1691" s="373">
        <f t="shared" si="784"/>
        <v>55.49075975359343</v>
      </c>
      <c r="F1691" s="373">
        <f t="shared" si="785"/>
        <v>4.6242299794661195</v>
      </c>
      <c r="G1691" s="373">
        <f t="shared" si="786"/>
        <v>64.490759753593437</v>
      </c>
      <c r="H1691" s="374">
        <f t="shared" si="787"/>
        <v>0.9996278674063579</v>
      </c>
      <c r="I1691" s="374">
        <f t="shared" si="760"/>
        <v>0.99143947056502291</v>
      </c>
      <c r="J1691" s="374">
        <f t="shared" si="761"/>
        <v>0.99154359944980441</v>
      </c>
      <c r="K1691" s="265" cm="1">
        <f t="array" ref="K1691">$G1691^gamma_drug4/($G1691^gamma_drug4+(AGE_50_drug4+9)^gamma_drug4)</f>
        <v>1</v>
      </c>
      <c r="L1691" s="264">
        <f t="shared" si="762"/>
        <v>1689</v>
      </c>
      <c r="M1691" s="264">
        <f t="shared" si="763"/>
        <v>-0.24154999999999999</v>
      </c>
      <c r="N1691" s="264">
        <f t="shared" si="764"/>
        <v>17.5075</v>
      </c>
      <c r="O1691" s="264">
        <f t="shared" si="765"/>
        <v>0.13857</v>
      </c>
      <c r="P1691" s="264">
        <f t="shared" si="766"/>
        <v>11.655000000000001</v>
      </c>
      <c r="Q1691" s="264">
        <f t="shared" si="767"/>
        <v>12.840499999999999</v>
      </c>
      <c r="R1691" s="264">
        <f t="shared" si="768"/>
        <v>13.602</v>
      </c>
      <c r="S1691" s="264">
        <f t="shared" si="769"/>
        <v>14.0275</v>
      </c>
      <c r="T1691" s="264">
        <f t="shared" si="770"/>
        <v>14.716000000000001</v>
      </c>
      <c r="U1691" s="264">
        <f t="shared" si="771"/>
        <v>15.204000000000001</v>
      </c>
      <c r="V1691" s="264">
        <f t="shared" si="772"/>
        <v>15.9625</v>
      </c>
      <c r="W1691" s="264">
        <f t="shared" si="773"/>
        <v>17.5075</v>
      </c>
      <c r="X1691" s="264">
        <f t="shared" si="774"/>
        <v>19.244</v>
      </c>
      <c r="Y1691" s="264">
        <f t="shared" si="775"/>
        <v>20.265500000000003</v>
      </c>
      <c r="Z1691" s="264">
        <f t="shared" si="776"/>
        <v>20.996000000000002</v>
      </c>
      <c r="AA1691" s="264">
        <f t="shared" si="777"/>
        <v>22.140999999999998</v>
      </c>
      <c r="AB1691" s="264">
        <f t="shared" si="778"/>
        <v>22.927500000000002</v>
      </c>
      <c r="AC1691" s="264">
        <f t="shared" si="779"/>
        <v>24.510999999999999</v>
      </c>
      <c r="AD1691" s="264">
        <f t="shared" si="780"/>
        <v>27.564499999999999</v>
      </c>
      <c r="AF1691" s="266">
        <v>1689</v>
      </c>
      <c r="AG1691" s="266">
        <v>-0.1371</v>
      </c>
      <c r="AH1691" s="266">
        <v>17.592400000000001</v>
      </c>
      <c r="AI1691" s="266">
        <v>0.13228000000000001</v>
      </c>
      <c r="AJ1691" s="266">
        <v>11.819000000000001</v>
      </c>
      <c r="AK1691" s="266">
        <v>13.013999999999999</v>
      </c>
      <c r="AL1691" s="266">
        <v>13.775</v>
      </c>
      <c r="AM1691" s="266">
        <v>14.198</v>
      </c>
      <c r="AN1691" s="266">
        <v>14.878</v>
      </c>
      <c r="AO1691" s="266">
        <v>15.358000000000001</v>
      </c>
      <c r="AP1691" s="266">
        <v>16.099</v>
      </c>
      <c r="AQ1691" s="266">
        <v>17.591999999999999</v>
      </c>
      <c r="AR1691" s="266">
        <v>19.245000000000001</v>
      </c>
      <c r="AS1691" s="266">
        <v>20.204000000000001</v>
      </c>
      <c r="AT1691" s="266">
        <v>20.884</v>
      </c>
      <c r="AU1691" s="266">
        <v>21.940999999999999</v>
      </c>
      <c r="AV1691" s="266">
        <v>22.66</v>
      </c>
      <c r="AW1691" s="266">
        <v>24.091999999999999</v>
      </c>
      <c r="AX1691" s="266">
        <v>26.792999999999999</v>
      </c>
      <c r="BA1691" s="372">
        <v>1689</v>
      </c>
      <c r="BB1691" s="372">
        <v>-0.34599999999999997</v>
      </c>
      <c r="BC1691" s="372">
        <v>17.422599999999999</v>
      </c>
      <c r="BD1691" s="372">
        <v>0.14485999999999999</v>
      </c>
      <c r="BE1691" s="372">
        <v>11.491</v>
      </c>
      <c r="BF1691" s="372">
        <v>12.667</v>
      </c>
      <c r="BG1691" s="372">
        <v>13.429</v>
      </c>
      <c r="BH1691" s="372">
        <v>13.856999999999999</v>
      </c>
      <c r="BI1691" s="372">
        <v>14.554</v>
      </c>
      <c r="BJ1691" s="372">
        <v>15.05</v>
      </c>
      <c r="BK1691" s="372">
        <v>15.826000000000001</v>
      </c>
      <c r="BL1691" s="372">
        <v>17.422999999999998</v>
      </c>
      <c r="BM1691" s="372">
        <v>19.242999999999999</v>
      </c>
      <c r="BN1691" s="372">
        <v>20.327000000000002</v>
      </c>
      <c r="BO1691" s="372">
        <v>21.108000000000001</v>
      </c>
      <c r="BP1691" s="372">
        <v>22.341000000000001</v>
      </c>
      <c r="BQ1691" s="372">
        <v>23.195</v>
      </c>
      <c r="BR1691" s="372">
        <v>24.93</v>
      </c>
      <c r="BS1691" s="372">
        <v>28.335999999999999</v>
      </c>
    </row>
    <row r="1692" spans="1:71" x14ac:dyDescent="0.2">
      <c r="A1692" s="265">
        <f t="shared" si="781"/>
        <v>17.513500000000001</v>
      </c>
      <c r="B1692" s="265">
        <f t="shared" si="782"/>
        <v>15.967499999999999</v>
      </c>
      <c r="C1692" s="265">
        <f t="shared" si="759"/>
        <v>19.250500000000002</v>
      </c>
      <c r="D1692" s="265">
        <f t="shared" si="783"/>
        <v>1690</v>
      </c>
      <c r="E1692" s="373">
        <f t="shared" si="784"/>
        <v>55.523613963039011</v>
      </c>
      <c r="F1692" s="373">
        <f t="shared" si="785"/>
        <v>4.6269678302532515</v>
      </c>
      <c r="G1692" s="373">
        <f t="shared" si="786"/>
        <v>64.523613963039011</v>
      </c>
      <c r="H1692" s="374">
        <f t="shared" si="787"/>
        <v>0.99962869064852244</v>
      </c>
      <c r="I1692" s="374">
        <f t="shared" si="760"/>
        <v>0.99145251509572385</v>
      </c>
      <c r="J1692" s="374">
        <f t="shared" si="761"/>
        <v>0.99155469556561504</v>
      </c>
      <c r="K1692" s="265" cm="1">
        <f t="array" ref="K1692">$G1692^gamma_drug4/($G1692^gamma_drug4+(AGE_50_drug4+9)^gamma_drug4)</f>
        <v>1</v>
      </c>
      <c r="L1692" s="264">
        <f t="shared" si="762"/>
        <v>1690</v>
      </c>
      <c r="M1692" s="264">
        <f t="shared" si="763"/>
        <v>-0.24164999999999998</v>
      </c>
      <c r="N1692" s="264">
        <f t="shared" si="764"/>
        <v>17.513199999999998</v>
      </c>
      <c r="O1692" s="264">
        <f t="shared" si="765"/>
        <v>0.138595</v>
      </c>
      <c r="P1692" s="264">
        <f t="shared" si="766"/>
        <v>11.657999999999999</v>
      </c>
      <c r="Q1692" s="264">
        <f t="shared" si="767"/>
        <v>12.8445</v>
      </c>
      <c r="R1692" s="264">
        <f t="shared" si="768"/>
        <v>13.605499999999999</v>
      </c>
      <c r="S1692" s="264">
        <f t="shared" si="769"/>
        <v>14.031500000000001</v>
      </c>
      <c r="T1692" s="264">
        <f t="shared" si="770"/>
        <v>14.719999999999999</v>
      </c>
      <c r="U1692" s="264">
        <f t="shared" si="771"/>
        <v>15.209</v>
      </c>
      <c r="V1692" s="264">
        <f t="shared" si="772"/>
        <v>15.967499999999999</v>
      </c>
      <c r="W1692" s="264">
        <f t="shared" si="773"/>
        <v>17.513500000000001</v>
      </c>
      <c r="X1692" s="264">
        <f t="shared" si="774"/>
        <v>19.250500000000002</v>
      </c>
      <c r="Y1692" s="264">
        <f t="shared" si="775"/>
        <v>20.272500000000001</v>
      </c>
      <c r="Z1692" s="264">
        <f t="shared" si="776"/>
        <v>21.003499999999999</v>
      </c>
      <c r="AA1692" s="264">
        <f t="shared" si="777"/>
        <v>22.149500000000003</v>
      </c>
      <c r="AB1692" s="264">
        <f t="shared" si="778"/>
        <v>22.936</v>
      </c>
      <c r="AC1692" s="264">
        <f t="shared" si="779"/>
        <v>24.521000000000001</v>
      </c>
      <c r="AD1692" s="264">
        <f t="shared" si="780"/>
        <v>27.576499999999999</v>
      </c>
      <c r="AF1692" s="266">
        <v>1690</v>
      </c>
      <c r="AG1692" s="266">
        <v>-0.13730000000000001</v>
      </c>
      <c r="AH1692" s="266">
        <v>17.597899999999999</v>
      </c>
      <c r="AI1692" s="266">
        <v>0.1323</v>
      </c>
      <c r="AJ1692" s="266">
        <v>11.821999999999999</v>
      </c>
      <c r="AK1692" s="266">
        <v>13.018000000000001</v>
      </c>
      <c r="AL1692" s="266">
        <v>13.778</v>
      </c>
      <c r="AM1692" s="266">
        <v>14.202</v>
      </c>
      <c r="AN1692" s="266">
        <v>14.882</v>
      </c>
      <c r="AO1692" s="266">
        <v>15.363</v>
      </c>
      <c r="AP1692" s="266">
        <v>16.103999999999999</v>
      </c>
      <c r="AQ1692" s="266">
        <v>17.597999999999999</v>
      </c>
      <c r="AR1692" s="266">
        <v>19.251000000000001</v>
      </c>
      <c r="AS1692" s="266">
        <v>20.210999999999999</v>
      </c>
      <c r="AT1692" s="266">
        <v>20.890999999999998</v>
      </c>
      <c r="AU1692" s="266">
        <v>21.949000000000002</v>
      </c>
      <c r="AV1692" s="266">
        <v>22.667999999999999</v>
      </c>
      <c r="AW1692" s="266">
        <v>24.100999999999999</v>
      </c>
      <c r="AX1692" s="266">
        <v>26.803999999999998</v>
      </c>
      <c r="BA1692" s="372">
        <v>1690</v>
      </c>
      <c r="BB1692" s="372">
        <v>-0.34599999999999997</v>
      </c>
      <c r="BC1692" s="372">
        <v>17.4285</v>
      </c>
      <c r="BD1692" s="372">
        <v>0.14488999999999999</v>
      </c>
      <c r="BE1692" s="372">
        <v>11.494</v>
      </c>
      <c r="BF1692" s="372">
        <v>12.670999999999999</v>
      </c>
      <c r="BG1692" s="372">
        <v>13.433</v>
      </c>
      <c r="BH1692" s="372">
        <v>13.861000000000001</v>
      </c>
      <c r="BI1692" s="372">
        <v>14.558</v>
      </c>
      <c r="BJ1692" s="372">
        <v>15.055</v>
      </c>
      <c r="BK1692" s="372">
        <v>15.831</v>
      </c>
      <c r="BL1692" s="372">
        <v>17.428999999999998</v>
      </c>
      <c r="BM1692" s="372">
        <v>19.25</v>
      </c>
      <c r="BN1692" s="372">
        <v>20.334</v>
      </c>
      <c r="BO1692" s="372">
        <v>21.116</v>
      </c>
      <c r="BP1692" s="372">
        <v>22.35</v>
      </c>
      <c r="BQ1692" s="372">
        <v>23.204000000000001</v>
      </c>
      <c r="BR1692" s="372">
        <v>24.940999999999999</v>
      </c>
      <c r="BS1692" s="372">
        <v>28.349</v>
      </c>
    </row>
    <row r="1693" spans="1:71" x14ac:dyDescent="0.2">
      <c r="A1693" s="265">
        <f t="shared" si="781"/>
        <v>17.518500000000003</v>
      </c>
      <c r="B1693" s="265">
        <f t="shared" si="782"/>
        <v>15.973000000000001</v>
      </c>
      <c r="C1693" s="265">
        <f t="shared" si="759"/>
        <v>19.257000000000001</v>
      </c>
      <c r="D1693" s="265">
        <f t="shared" si="783"/>
        <v>1691</v>
      </c>
      <c r="E1693" s="373">
        <f t="shared" si="784"/>
        <v>55.5564681724846</v>
      </c>
      <c r="F1693" s="373">
        <f t="shared" si="785"/>
        <v>4.6297056810403836</v>
      </c>
      <c r="G1693" s="373">
        <f t="shared" si="786"/>
        <v>64.5564681724846</v>
      </c>
      <c r="H1693" s="374">
        <f t="shared" si="787"/>
        <v>0.99962951165247904</v>
      </c>
      <c r="I1693" s="374">
        <f t="shared" si="760"/>
        <v>0.99146553329498199</v>
      </c>
      <c r="J1693" s="374">
        <f t="shared" si="761"/>
        <v>0.99156577160796266</v>
      </c>
      <c r="K1693" s="265" cm="1">
        <f t="array" ref="K1693">$G1693^gamma_drug4/($G1693^gamma_drug4+(AGE_50_drug4+9)^gamma_drug4)</f>
        <v>1</v>
      </c>
      <c r="L1693" s="264">
        <f t="shared" si="762"/>
        <v>1691</v>
      </c>
      <c r="M1693" s="264">
        <f t="shared" si="763"/>
        <v>-0.24169999999999997</v>
      </c>
      <c r="N1693" s="264">
        <f t="shared" si="764"/>
        <v>17.51885</v>
      </c>
      <c r="O1693" s="264">
        <f t="shared" si="765"/>
        <v>0.13861499999999999</v>
      </c>
      <c r="P1693" s="264">
        <f t="shared" si="766"/>
        <v>11.6615</v>
      </c>
      <c r="Q1693" s="264">
        <f t="shared" si="767"/>
        <v>12.8475</v>
      </c>
      <c r="R1693" s="264">
        <f t="shared" si="768"/>
        <v>13.609500000000001</v>
      </c>
      <c r="S1693" s="264">
        <f t="shared" si="769"/>
        <v>14.036</v>
      </c>
      <c r="T1693" s="264">
        <f t="shared" si="770"/>
        <v>14.725000000000001</v>
      </c>
      <c r="U1693" s="264">
        <f t="shared" si="771"/>
        <v>15.2135</v>
      </c>
      <c r="V1693" s="264">
        <f t="shared" si="772"/>
        <v>15.973000000000001</v>
      </c>
      <c r="W1693" s="264">
        <f t="shared" si="773"/>
        <v>17.518500000000003</v>
      </c>
      <c r="X1693" s="264">
        <f t="shared" si="774"/>
        <v>19.257000000000001</v>
      </c>
      <c r="Y1693" s="264">
        <f t="shared" si="775"/>
        <v>20.279499999999999</v>
      </c>
      <c r="Z1693" s="264">
        <f t="shared" si="776"/>
        <v>21.010999999999999</v>
      </c>
      <c r="AA1693" s="264">
        <f t="shared" si="777"/>
        <v>22.157</v>
      </c>
      <c r="AB1693" s="264">
        <f t="shared" si="778"/>
        <v>22.944499999999998</v>
      </c>
      <c r="AC1693" s="264">
        <f t="shared" si="779"/>
        <v>24.53</v>
      </c>
      <c r="AD1693" s="264">
        <f t="shared" si="780"/>
        <v>27.587499999999999</v>
      </c>
      <c r="AF1693" s="266">
        <v>1691</v>
      </c>
      <c r="AG1693" s="266">
        <v>-0.13739999999999999</v>
      </c>
      <c r="AH1693" s="266">
        <v>17.603300000000001</v>
      </c>
      <c r="AI1693" s="266">
        <v>0.13231999999999999</v>
      </c>
      <c r="AJ1693" s="266">
        <v>11.826000000000001</v>
      </c>
      <c r="AK1693" s="266">
        <v>13.021000000000001</v>
      </c>
      <c r="AL1693" s="266">
        <v>13.782</v>
      </c>
      <c r="AM1693" s="266">
        <v>14.206</v>
      </c>
      <c r="AN1693" s="266">
        <v>14.887</v>
      </c>
      <c r="AO1693" s="266">
        <v>15.367000000000001</v>
      </c>
      <c r="AP1693" s="266">
        <v>16.109000000000002</v>
      </c>
      <c r="AQ1693" s="266">
        <v>17.603000000000002</v>
      </c>
      <c r="AR1693" s="266">
        <v>19.257000000000001</v>
      </c>
      <c r="AS1693" s="266">
        <v>20.216999999999999</v>
      </c>
      <c r="AT1693" s="266">
        <v>20.898</v>
      </c>
      <c r="AU1693" s="266">
        <v>21.956</v>
      </c>
      <c r="AV1693" s="266">
        <v>22.675999999999998</v>
      </c>
      <c r="AW1693" s="266">
        <v>24.11</v>
      </c>
      <c r="AX1693" s="266">
        <v>26.814</v>
      </c>
      <c r="BA1693" s="372">
        <v>1691</v>
      </c>
      <c r="BB1693" s="372">
        <v>-0.34599999999999997</v>
      </c>
      <c r="BC1693" s="372">
        <v>17.4344</v>
      </c>
      <c r="BD1693" s="372">
        <v>0.14491000000000001</v>
      </c>
      <c r="BE1693" s="372">
        <v>11.497</v>
      </c>
      <c r="BF1693" s="372">
        <v>12.673999999999999</v>
      </c>
      <c r="BG1693" s="372">
        <v>13.436999999999999</v>
      </c>
      <c r="BH1693" s="372">
        <v>13.866</v>
      </c>
      <c r="BI1693" s="372">
        <v>14.563000000000001</v>
      </c>
      <c r="BJ1693" s="372">
        <v>15.06</v>
      </c>
      <c r="BK1693" s="372">
        <v>15.837</v>
      </c>
      <c r="BL1693" s="372">
        <v>17.434000000000001</v>
      </c>
      <c r="BM1693" s="372">
        <v>19.257000000000001</v>
      </c>
      <c r="BN1693" s="372">
        <v>20.341999999999999</v>
      </c>
      <c r="BO1693" s="372">
        <v>21.123999999999999</v>
      </c>
      <c r="BP1693" s="372">
        <v>22.358000000000001</v>
      </c>
      <c r="BQ1693" s="372">
        <v>23.213000000000001</v>
      </c>
      <c r="BR1693" s="372">
        <v>24.95</v>
      </c>
      <c r="BS1693" s="372">
        <v>28.361000000000001</v>
      </c>
    </row>
    <row r="1694" spans="1:71" x14ac:dyDescent="0.2">
      <c r="A1694" s="265">
        <f t="shared" si="781"/>
        <v>17.524500000000003</v>
      </c>
      <c r="B1694" s="265">
        <f t="shared" si="782"/>
        <v>15.978000000000002</v>
      </c>
      <c r="C1694" s="265">
        <f t="shared" si="759"/>
        <v>19.263500000000001</v>
      </c>
      <c r="D1694" s="265">
        <f t="shared" si="783"/>
        <v>1692</v>
      </c>
      <c r="E1694" s="373">
        <f t="shared" si="784"/>
        <v>55.589322381930188</v>
      </c>
      <c r="F1694" s="373">
        <f t="shared" si="785"/>
        <v>4.6324435318275157</v>
      </c>
      <c r="G1694" s="373">
        <f t="shared" si="786"/>
        <v>64.589322381930188</v>
      </c>
      <c r="H1694" s="374">
        <f t="shared" si="787"/>
        <v>0.99963033042544425</v>
      </c>
      <c r="I1694" s="374">
        <f t="shared" si="760"/>
        <v>0.99147852522878954</v>
      </c>
      <c r="J1694" s="374">
        <f t="shared" si="761"/>
        <v>0.99157682762302535</v>
      </c>
      <c r="K1694" s="265" cm="1">
        <f t="array" ref="K1694">$G1694^gamma_drug4/($G1694^gamma_drug4+(AGE_50_drug4+9)^gamma_drug4)</f>
        <v>1</v>
      </c>
      <c r="L1694" s="264">
        <f t="shared" si="762"/>
        <v>1692</v>
      </c>
      <c r="M1694" s="264">
        <f t="shared" si="763"/>
        <v>-0.24180000000000001</v>
      </c>
      <c r="N1694" s="264">
        <f t="shared" si="764"/>
        <v>17.5245</v>
      </c>
      <c r="O1694" s="264">
        <f t="shared" si="765"/>
        <v>0.13864000000000001</v>
      </c>
      <c r="P1694" s="264">
        <f t="shared" si="766"/>
        <v>11.6645</v>
      </c>
      <c r="Q1694" s="264">
        <f t="shared" si="767"/>
        <v>12.851500000000001</v>
      </c>
      <c r="R1694" s="264">
        <f t="shared" si="768"/>
        <v>13.6135</v>
      </c>
      <c r="S1694" s="264">
        <f t="shared" si="769"/>
        <v>14.0395</v>
      </c>
      <c r="T1694" s="264">
        <f t="shared" si="770"/>
        <v>14.728999999999999</v>
      </c>
      <c r="U1694" s="264">
        <f t="shared" si="771"/>
        <v>15.217500000000001</v>
      </c>
      <c r="V1694" s="264">
        <f t="shared" si="772"/>
        <v>15.978000000000002</v>
      </c>
      <c r="W1694" s="264">
        <f t="shared" si="773"/>
        <v>17.524500000000003</v>
      </c>
      <c r="X1694" s="264">
        <f t="shared" si="774"/>
        <v>19.263500000000001</v>
      </c>
      <c r="Y1694" s="264">
        <f t="shared" si="775"/>
        <v>20.2865</v>
      </c>
      <c r="Z1694" s="264">
        <f t="shared" si="776"/>
        <v>21.018500000000003</v>
      </c>
      <c r="AA1694" s="264">
        <f t="shared" si="777"/>
        <v>22.165500000000002</v>
      </c>
      <c r="AB1694" s="264">
        <f t="shared" si="778"/>
        <v>22.953000000000003</v>
      </c>
      <c r="AC1694" s="264">
        <f t="shared" si="779"/>
        <v>24.539499999999997</v>
      </c>
      <c r="AD1694" s="264">
        <f t="shared" si="780"/>
        <v>27.599</v>
      </c>
      <c r="AF1694" s="266">
        <v>1692</v>
      </c>
      <c r="AG1694" s="266">
        <v>-0.13750000000000001</v>
      </c>
      <c r="AH1694" s="266">
        <v>17.608699999999999</v>
      </c>
      <c r="AI1694" s="266">
        <v>0.13234000000000001</v>
      </c>
      <c r="AJ1694" s="266">
        <v>11.829000000000001</v>
      </c>
      <c r="AK1694" s="266">
        <v>13.025</v>
      </c>
      <c r="AL1694" s="266">
        <v>13.786</v>
      </c>
      <c r="AM1694" s="266">
        <v>14.209</v>
      </c>
      <c r="AN1694" s="266">
        <v>14.891</v>
      </c>
      <c r="AO1694" s="266">
        <v>15.371</v>
      </c>
      <c r="AP1694" s="266">
        <v>16.114000000000001</v>
      </c>
      <c r="AQ1694" s="266">
        <v>17.609000000000002</v>
      </c>
      <c r="AR1694" s="266">
        <v>19.263000000000002</v>
      </c>
      <c r="AS1694" s="266">
        <v>20.224</v>
      </c>
      <c r="AT1694" s="266">
        <v>20.905000000000001</v>
      </c>
      <c r="AU1694" s="266">
        <v>21.963999999999999</v>
      </c>
      <c r="AV1694" s="266">
        <v>22.684000000000001</v>
      </c>
      <c r="AW1694" s="266">
        <v>24.117999999999999</v>
      </c>
      <c r="AX1694" s="266">
        <v>26.824000000000002</v>
      </c>
      <c r="BA1694" s="372">
        <v>1692</v>
      </c>
      <c r="BB1694" s="372">
        <v>-0.34610000000000002</v>
      </c>
      <c r="BC1694" s="372">
        <v>17.440300000000001</v>
      </c>
      <c r="BD1694" s="372">
        <v>0.14494000000000001</v>
      </c>
      <c r="BE1694" s="372">
        <v>11.5</v>
      </c>
      <c r="BF1694" s="372">
        <v>12.678000000000001</v>
      </c>
      <c r="BG1694" s="372">
        <v>13.441000000000001</v>
      </c>
      <c r="BH1694" s="372">
        <v>13.87</v>
      </c>
      <c r="BI1694" s="372">
        <v>14.567</v>
      </c>
      <c r="BJ1694" s="372">
        <v>15.064</v>
      </c>
      <c r="BK1694" s="372">
        <v>15.842000000000001</v>
      </c>
      <c r="BL1694" s="372">
        <v>17.440000000000001</v>
      </c>
      <c r="BM1694" s="372">
        <v>19.263999999999999</v>
      </c>
      <c r="BN1694" s="372">
        <v>20.349</v>
      </c>
      <c r="BO1694" s="372">
        <v>21.132000000000001</v>
      </c>
      <c r="BP1694" s="372">
        <v>22.367000000000001</v>
      </c>
      <c r="BQ1694" s="372">
        <v>23.222000000000001</v>
      </c>
      <c r="BR1694" s="372">
        <v>24.960999999999999</v>
      </c>
      <c r="BS1694" s="372">
        <v>28.373999999999999</v>
      </c>
    </row>
    <row r="1695" spans="1:71" x14ac:dyDescent="0.2">
      <c r="A1695" s="265">
        <f t="shared" si="781"/>
        <v>17.53</v>
      </c>
      <c r="B1695" s="265">
        <f t="shared" si="782"/>
        <v>15.982499999999998</v>
      </c>
      <c r="C1695" s="265">
        <f t="shared" si="759"/>
        <v>19.270499999999998</v>
      </c>
      <c r="D1695" s="265">
        <f t="shared" si="783"/>
        <v>1693</v>
      </c>
      <c r="E1695" s="373">
        <f t="shared" si="784"/>
        <v>55.622176591375769</v>
      </c>
      <c r="F1695" s="373">
        <f t="shared" si="785"/>
        <v>4.6351813826146477</v>
      </c>
      <c r="G1695" s="373">
        <f t="shared" si="786"/>
        <v>64.622176591375762</v>
      </c>
      <c r="H1695" s="374">
        <f t="shared" si="787"/>
        <v>0.99963114697460786</v>
      </c>
      <c r="I1695" s="374">
        <f t="shared" si="760"/>
        <v>0.99149149096294209</v>
      </c>
      <c r="J1695" s="374">
        <f t="shared" si="761"/>
        <v>0.99158786365685236</v>
      </c>
      <c r="K1695" s="265" cm="1">
        <f t="array" ref="K1695">$G1695^gamma_drug4/($G1695^gamma_drug4+(AGE_50_drug4+9)^gamma_drug4)</f>
        <v>1</v>
      </c>
      <c r="L1695" s="264">
        <f t="shared" si="762"/>
        <v>1693</v>
      </c>
      <c r="M1695" s="264">
        <f t="shared" si="763"/>
        <v>-0.24185000000000001</v>
      </c>
      <c r="N1695" s="264">
        <f t="shared" si="764"/>
        <v>17.530149999999999</v>
      </c>
      <c r="O1695" s="264">
        <f t="shared" si="765"/>
        <v>0.13866499999999998</v>
      </c>
      <c r="P1695" s="264">
        <f t="shared" si="766"/>
        <v>11.6675</v>
      </c>
      <c r="Q1695" s="264">
        <f t="shared" si="767"/>
        <v>12.855</v>
      </c>
      <c r="R1695" s="264">
        <f t="shared" si="768"/>
        <v>13.6175</v>
      </c>
      <c r="S1695" s="264">
        <f t="shared" si="769"/>
        <v>14.0435</v>
      </c>
      <c r="T1695" s="264">
        <f t="shared" si="770"/>
        <v>14.733499999999999</v>
      </c>
      <c r="U1695" s="264">
        <f t="shared" si="771"/>
        <v>15.2225</v>
      </c>
      <c r="V1695" s="264">
        <f t="shared" si="772"/>
        <v>15.982499999999998</v>
      </c>
      <c r="W1695" s="264">
        <f t="shared" si="773"/>
        <v>17.53</v>
      </c>
      <c r="X1695" s="264">
        <f t="shared" si="774"/>
        <v>19.270499999999998</v>
      </c>
      <c r="Y1695" s="264">
        <f t="shared" si="775"/>
        <v>20.294</v>
      </c>
      <c r="Z1695" s="264">
        <f t="shared" si="776"/>
        <v>21.026</v>
      </c>
      <c r="AA1695" s="264">
        <f t="shared" si="777"/>
        <v>22.173999999999999</v>
      </c>
      <c r="AB1695" s="264">
        <f t="shared" si="778"/>
        <v>22.961500000000001</v>
      </c>
      <c r="AC1695" s="264">
        <f t="shared" si="779"/>
        <v>24.549500000000002</v>
      </c>
      <c r="AD1695" s="264">
        <f t="shared" si="780"/>
        <v>27.61</v>
      </c>
      <c r="AF1695" s="266">
        <v>1693</v>
      </c>
      <c r="AG1695" s="266">
        <v>-0.1376</v>
      </c>
      <c r="AH1695" s="266">
        <v>17.6142</v>
      </c>
      <c r="AI1695" s="266">
        <v>0.13236999999999999</v>
      </c>
      <c r="AJ1695" s="266">
        <v>11.831</v>
      </c>
      <c r="AK1695" s="266">
        <v>13.028</v>
      </c>
      <c r="AL1695" s="266">
        <v>13.79</v>
      </c>
      <c r="AM1695" s="266">
        <v>14.212999999999999</v>
      </c>
      <c r="AN1695" s="266">
        <v>14.895</v>
      </c>
      <c r="AO1695" s="266">
        <v>15.375999999999999</v>
      </c>
      <c r="AP1695" s="266">
        <v>16.117999999999999</v>
      </c>
      <c r="AQ1695" s="266">
        <v>17.614000000000001</v>
      </c>
      <c r="AR1695" s="266">
        <v>19.27</v>
      </c>
      <c r="AS1695" s="266">
        <v>20.231000000000002</v>
      </c>
      <c r="AT1695" s="266">
        <v>20.913</v>
      </c>
      <c r="AU1695" s="266">
        <v>21.972000000000001</v>
      </c>
      <c r="AV1695" s="266">
        <v>22.692</v>
      </c>
      <c r="AW1695" s="266">
        <v>24.128</v>
      </c>
      <c r="AX1695" s="266">
        <v>26.835000000000001</v>
      </c>
      <c r="BA1695" s="372">
        <v>1693</v>
      </c>
      <c r="BB1695" s="372">
        <v>-0.34610000000000002</v>
      </c>
      <c r="BC1695" s="372">
        <v>17.446100000000001</v>
      </c>
      <c r="BD1695" s="372">
        <v>0.14496000000000001</v>
      </c>
      <c r="BE1695" s="372">
        <v>11.504</v>
      </c>
      <c r="BF1695" s="372">
        <v>12.682</v>
      </c>
      <c r="BG1695" s="372">
        <v>13.445</v>
      </c>
      <c r="BH1695" s="372">
        <v>13.874000000000001</v>
      </c>
      <c r="BI1695" s="372">
        <v>14.571999999999999</v>
      </c>
      <c r="BJ1695" s="372">
        <v>15.069000000000001</v>
      </c>
      <c r="BK1695" s="372">
        <v>15.847</v>
      </c>
      <c r="BL1695" s="372">
        <v>17.446000000000002</v>
      </c>
      <c r="BM1695" s="372">
        <v>19.271000000000001</v>
      </c>
      <c r="BN1695" s="372">
        <v>20.356999999999999</v>
      </c>
      <c r="BO1695" s="372">
        <v>21.138999999999999</v>
      </c>
      <c r="BP1695" s="372">
        <v>22.376000000000001</v>
      </c>
      <c r="BQ1695" s="372">
        <v>23.231000000000002</v>
      </c>
      <c r="BR1695" s="372">
        <v>24.971</v>
      </c>
      <c r="BS1695" s="372">
        <v>28.385000000000002</v>
      </c>
    </row>
    <row r="1696" spans="1:71" x14ac:dyDescent="0.2">
      <c r="A1696" s="265">
        <f t="shared" si="781"/>
        <v>17.536000000000001</v>
      </c>
      <c r="B1696" s="265">
        <f t="shared" si="782"/>
        <v>15.987500000000001</v>
      </c>
      <c r="C1696" s="265">
        <f t="shared" si="759"/>
        <v>19.277000000000001</v>
      </c>
      <c r="D1696" s="265">
        <f t="shared" si="783"/>
        <v>1694</v>
      </c>
      <c r="E1696" s="373">
        <f t="shared" si="784"/>
        <v>55.655030800821358</v>
      </c>
      <c r="F1696" s="373">
        <f t="shared" si="785"/>
        <v>4.6379192334017798</v>
      </c>
      <c r="G1696" s="373">
        <f t="shared" si="786"/>
        <v>64.655030800821351</v>
      </c>
      <c r="H1696" s="374">
        <f t="shared" si="787"/>
        <v>0.99963196130713283</v>
      </c>
      <c r="I1696" s="374">
        <f t="shared" si="760"/>
        <v>0.99150443056303839</v>
      </c>
      <c r="J1696" s="374">
        <f t="shared" si="761"/>
        <v>0.99159887975536487</v>
      </c>
      <c r="K1696" s="265" cm="1">
        <f t="array" ref="K1696">$G1696^gamma_drug4/($G1696^gamma_drug4+(AGE_50_drug4+9)^gamma_drug4)</f>
        <v>1</v>
      </c>
      <c r="L1696" s="264">
        <f t="shared" si="762"/>
        <v>1694</v>
      </c>
      <c r="M1696" s="264">
        <f t="shared" si="763"/>
        <v>-0.24195</v>
      </c>
      <c r="N1696" s="264">
        <f t="shared" si="764"/>
        <v>17.535800000000002</v>
      </c>
      <c r="O1696" s="264">
        <f t="shared" si="765"/>
        <v>0.13869000000000001</v>
      </c>
      <c r="P1696" s="264">
        <f t="shared" si="766"/>
        <v>11.670500000000001</v>
      </c>
      <c r="Q1696" s="264">
        <f t="shared" si="767"/>
        <v>12.858499999999999</v>
      </c>
      <c r="R1696" s="264">
        <f t="shared" si="768"/>
        <v>13.620999999999999</v>
      </c>
      <c r="S1696" s="264">
        <f t="shared" si="769"/>
        <v>14.047499999999999</v>
      </c>
      <c r="T1696" s="264">
        <f t="shared" si="770"/>
        <v>14.737500000000001</v>
      </c>
      <c r="U1696" s="264">
        <f t="shared" si="771"/>
        <v>15.227</v>
      </c>
      <c r="V1696" s="264">
        <f t="shared" si="772"/>
        <v>15.987500000000001</v>
      </c>
      <c r="W1696" s="264">
        <f t="shared" si="773"/>
        <v>17.536000000000001</v>
      </c>
      <c r="X1696" s="264">
        <f t="shared" si="774"/>
        <v>19.277000000000001</v>
      </c>
      <c r="Y1696" s="264">
        <f t="shared" si="775"/>
        <v>20.301000000000002</v>
      </c>
      <c r="Z1696" s="264">
        <f t="shared" si="776"/>
        <v>21.0335</v>
      </c>
      <c r="AA1696" s="264">
        <f t="shared" si="777"/>
        <v>22.1815</v>
      </c>
      <c r="AB1696" s="264">
        <f t="shared" si="778"/>
        <v>22.97</v>
      </c>
      <c r="AC1696" s="264">
        <f t="shared" si="779"/>
        <v>24.558500000000002</v>
      </c>
      <c r="AD1696" s="264">
        <f t="shared" si="780"/>
        <v>27.622</v>
      </c>
      <c r="AF1696" s="266">
        <v>1694</v>
      </c>
      <c r="AG1696" s="266">
        <v>-0.13769999999999999</v>
      </c>
      <c r="AH1696" s="266">
        <v>17.619599999999998</v>
      </c>
      <c r="AI1696" s="266">
        <v>0.13239000000000001</v>
      </c>
      <c r="AJ1696" s="266">
        <v>11.834</v>
      </c>
      <c r="AK1696" s="266">
        <v>13.032</v>
      </c>
      <c r="AL1696" s="266">
        <v>13.792999999999999</v>
      </c>
      <c r="AM1696" s="266">
        <v>14.217000000000001</v>
      </c>
      <c r="AN1696" s="266">
        <v>14.898999999999999</v>
      </c>
      <c r="AO1696" s="266">
        <v>15.38</v>
      </c>
      <c r="AP1696" s="266">
        <v>16.123000000000001</v>
      </c>
      <c r="AQ1696" s="266">
        <v>17.62</v>
      </c>
      <c r="AR1696" s="266">
        <v>19.276</v>
      </c>
      <c r="AS1696" s="266">
        <v>20.238</v>
      </c>
      <c r="AT1696" s="266">
        <v>20.92</v>
      </c>
      <c r="AU1696" s="266">
        <v>21.978999999999999</v>
      </c>
      <c r="AV1696" s="266">
        <v>22.7</v>
      </c>
      <c r="AW1696" s="266">
        <v>24.135999999999999</v>
      </c>
      <c r="AX1696" s="266">
        <v>26.846</v>
      </c>
      <c r="BA1696" s="372">
        <v>1694</v>
      </c>
      <c r="BB1696" s="372">
        <v>-0.34620000000000001</v>
      </c>
      <c r="BC1696" s="372">
        <v>17.452000000000002</v>
      </c>
      <c r="BD1696" s="372">
        <v>0.14499000000000001</v>
      </c>
      <c r="BE1696" s="372">
        <v>11.507</v>
      </c>
      <c r="BF1696" s="372">
        <v>12.685</v>
      </c>
      <c r="BG1696" s="372">
        <v>13.449</v>
      </c>
      <c r="BH1696" s="372">
        <v>13.878</v>
      </c>
      <c r="BI1696" s="372">
        <v>14.576000000000001</v>
      </c>
      <c r="BJ1696" s="372">
        <v>15.074</v>
      </c>
      <c r="BK1696" s="372">
        <v>15.852</v>
      </c>
      <c r="BL1696" s="372">
        <v>17.452000000000002</v>
      </c>
      <c r="BM1696" s="372">
        <v>19.277999999999999</v>
      </c>
      <c r="BN1696" s="372">
        <v>20.364000000000001</v>
      </c>
      <c r="BO1696" s="372">
        <v>21.146999999999998</v>
      </c>
      <c r="BP1696" s="372">
        <v>22.384</v>
      </c>
      <c r="BQ1696" s="372">
        <v>23.24</v>
      </c>
      <c r="BR1696" s="372">
        <v>24.981000000000002</v>
      </c>
      <c r="BS1696" s="372">
        <v>28.398</v>
      </c>
    </row>
    <row r="1697" spans="1:71" x14ac:dyDescent="0.2">
      <c r="A1697" s="265">
        <f t="shared" si="781"/>
        <v>17.541499999999999</v>
      </c>
      <c r="B1697" s="265">
        <f t="shared" si="782"/>
        <v>15.9925</v>
      </c>
      <c r="C1697" s="265">
        <f t="shared" si="759"/>
        <v>19.283000000000001</v>
      </c>
      <c r="D1697" s="265">
        <f t="shared" si="783"/>
        <v>1695</v>
      </c>
      <c r="E1697" s="373">
        <f t="shared" si="784"/>
        <v>55.687885010266939</v>
      </c>
      <c r="F1697" s="373">
        <f t="shared" si="785"/>
        <v>4.6406570841889119</v>
      </c>
      <c r="G1697" s="373">
        <f t="shared" si="786"/>
        <v>64.687885010266939</v>
      </c>
      <c r="H1697" s="374">
        <f t="shared" si="787"/>
        <v>0.99963277343015533</v>
      </c>
      <c r="I1697" s="374">
        <f t="shared" si="760"/>
        <v>0.99151734409448211</v>
      </c>
      <c r="J1697" s="374">
        <f t="shared" si="761"/>
        <v>0.99160987596435635</v>
      </c>
      <c r="K1697" s="265" cm="1">
        <f t="array" ref="K1697">$G1697^gamma_drug4/($G1697^gamma_drug4+(AGE_50_drug4+9)^gamma_drug4)</f>
        <v>1</v>
      </c>
      <c r="L1697" s="264">
        <f t="shared" si="762"/>
        <v>1695</v>
      </c>
      <c r="M1697" s="264">
        <f t="shared" si="763"/>
        <v>-0.24199999999999999</v>
      </c>
      <c r="N1697" s="264">
        <f t="shared" si="764"/>
        <v>17.541499999999999</v>
      </c>
      <c r="O1697" s="264">
        <f t="shared" si="765"/>
        <v>0.13871</v>
      </c>
      <c r="P1697" s="264">
        <f t="shared" si="766"/>
        <v>11.673500000000001</v>
      </c>
      <c r="Q1697" s="264">
        <f t="shared" si="767"/>
        <v>12.862</v>
      </c>
      <c r="R1697" s="264">
        <f t="shared" si="768"/>
        <v>13.625</v>
      </c>
      <c r="S1697" s="264">
        <f t="shared" si="769"/>
        <v>14.051500000000001</v>
      </c>
      <c r="T1697" s="264">
        <f t="shared" si="770"/>
        <v>14.742000000000001</v>
      </c>
      <c r="U1697" s="264">
        <f t="shared" si="771"/>
        <v>15.231999999999999</v>
      </c>
      <c r="V1697" s="264">
        <f t="shared" si="772"/>
        <v>15.9925</v>
      </c>
      <c r="W1697" s="264">
        <f t="shared" si="773"/>
        <v>17.541499999999999</v>
      </c>
      <c r="X1697" s="264">
        <f t="shared" si="774"/>
        <v>19.283000000000001</v>
      </c>
      <c r="Y1697" s="264">
        <f t="shared" si="775"/>
        <v>20.307499999999997</v>
      </c>
      <c r="Z1697" s="264">
        <f t="shared" si="776"/>
        <v>21.041</v>
      </c>
      <c r="AA1697" s="264">
        <f t="shared" si="777"/>
        <v>22.189999999999998</v>
      </c>
      <c r="AB1697" s="264">
        <f t="shared" si="778"/>
        <v>22.978499999999997</v>
      </c>
      <c r="AC1697" s="264">
        <f t="shared" si="779"/>
        <v>24.567999999999998</v>
      </c>
      <c r="AD1697" s="264">
        <f t="shared" si="780"/>
        <v>27.633000000000003</v>
      </c>
      <c r="AF1697" s="266">
        <v>1695</v>
      </c>
      <c r="AG1697" s="266">
        <v>-0.13780000000000001</v>
      </c>
      <c r="AH1697" s="266">
        <v>17.6251</v>
      </c>
      <c r="AI1697" s="266">
        <v>0.13241</v>
      </c>
      <c r="AJ1697" s="266">
        <v>11.837</v>
      </c>
      <c r="AK1697" s="266">
        <v>13.035</v>
      </c>
      <c r="AL1697" s="266">
        <v>13.797000000000001</v>
      </c>
      <c r="AM1697" s="266">
        <v>14.221</v>
      </c>
      <c r="AN1697" s="266">
        <v>14.903</v>
      </c>
      <c r="AO1697" s="266">
        <v>15.385</v>
      </c>
      <c r="AP1697" s="266">
        <v>16.128</v>
      </c>
      <c r="AQ1697" s="266">
        <v>17.625</v>
      </c>
      <c r="AR1697" s="266">
        <v>19.282</v>
      </c>
      <c r="AS1697" s="266">
        <v>20.244</v>
      </c>
      <c r="AT1697" s="266">
        <v>20.927</v>
      </c>
      <c r="AU1697" s="266">
        <v>21.986999999999998</v>
      </c>
      <c r="AV1697" s="266">
        <v>22.707999999999998</v>
      </c>
      <c r="AW1697" s="266">
        <v>24.145</v>
      </c>
      <c r="AX1697" s="266">
        <v>26.856000000000002</v>
      </c>
      <c r="BA1697" s="372">
        <v>1695</v>
      </c>
      <c r="BB1697" s="372">
        <v>-0.34620000000000001</v>
      </c>
      <c r="BC1697" s="372">
        <v>17.457899999999999</v>
      </c>
      <c r="BD1697" s="372">
        <v>0.14501</v>
      </c>
      <c r="BE1697" s="372">
        <v>11.51</v>
      </c>
      <c r="BF1697" s="372">
        <v>12.689</v>
      </c>
      <c r="BG1697" s="372">
        <v>13.452999999999999</v>
      </c>
      <c r="BH1697" s="372">
        <v>13.882</v>
      </c>
      <c r="BI1697" s="372">
        <v>14.581</v>
      </c>
      <c r="BJ1697" s="372">
        <v>15.079000000000001</v>
      </c>
      <c r="BK1697" s="372">
        <v>15.856999999999999</v>
      </c>
      <c r="BL1697" s="372">
        <v>17.457999999999998</v>
      </c>
      <c r="BM1697" s="372">
        <v>19.283999999999999</v>
      </c>
      <c r="BN1697" s="372">
        <v>20.370999999999999</v>
      </c>
      <c r="BO1697" s="372">
        <v>21.155000000000001</v>
      </c>
      <c r="BP1697" s="372">
        <v>22.393000000000001</v>
      </c>
      <c r="BQ1697" s="372">
        <v>23.248999999999999</v>
      </c>
      <c r="BR1697" s="372">
        <v>24.991</v>
      </c>
      <c r="BS1697" s="372">
        <v>28.41</v>
      </c>
    </row>
    <row r="1698" spans="1:71" x14ac:dyDescent="0.2">
      <c r="A1698" s="265">
        <f t="shared" si="781"/>
        <v>17.547499999999999</v>
      </c>
      <c r="B1698" s="265">
        <f t="shared" si="782"/>
        <v>15.997499999999999</v>
      </c>
      <c r="C1698" s="265">
        <f t="shared" si="759"/>
        <v>19.2895</v>
      </c>
      <c r="D1698" s="265">
        <f t="shared" si="783"/>
        <v>1696</v>
      </c>
      <c r="E1698" s="373">
        <f t="shared" si="784"/>
        <v>55.720739219712527</v>
      </c>
      <c r="F1698" s="373">
        <f t="shared" si="785"/>
        <v>4.6433949349760439</v>
      </c>
      <c r="G1698" s="373">
        <f t="shared" si="786"/>
        <v>64.720739219712527</v>
      </c>
      <c r="H1698" s="374">
        <f t="shared" si="787"/>
        <v>0.99963358335078512</v>
      </c>
      <c r="I1698" s="374">
        <f t="shared" si="760"/>
        <v>0.99153023162248155</v>
      </c>
      <c r="J1698" s="374">
        <f t="shared" si="761"/>
        <v>0.99162085232949271</v>
      </c>
      <c r="K1698" s="265" cm="1">
        <f t="array" ref="K1698">$G1698^gamma_drug4/($G1698^gamma_drug4+(AGE_50_drug4+9)^gamma_drug4)</f>
        <v>1</v>
      </c>
      <c r="L1698" s="264">
        <f t="shared" si="762"/>
        <v>1696</v>
      </c>
      <c r="M1698" s="264">
        <f t="shared" si="763"/>
        <v>-0.24209999999999998</v>
      </c>
      <c r="N1698" s="264">
        <f t="shared" si="764"/>
        <v>17.5471</v>
      </c>
      <c r="O1698" s="264">
        <f t="shared" si="765"/>
        <v>0.138735</v>
      </c>
      <c r="P1698" s="264">
        <f t="shared" si="766"/>
        <v>11.676500000000001</v>
      </c>
      <c r="Q1698" s="264">
        <f t="shared" si="767"/>
        <v>12.865500000000001</v>
      </c>
      <c r="R1698" s="264">
        <f t="shared" si="768"/>
        <v>13.628499999999999</v>
      </c>
      <c r="S1698" s="264">
        <f t="shared" si="769"/>
        <v>14.055499999999999</v>
      </c>
      <c r="T1698" s="264">
        <f t="shared" si="770"/>
        <v>14.746500000000001</v>
      </c>
      <c r="U1698" s="264">
        <f t="shared" si="771"/>
        <v>15.236000000000001</v>
      </c>
      <c r="V1698" s="264">
        <f t="shared" si="772"/>
        <v>15.997499999999999</v>
      </c>
      <c r="W1698" s="264">
        <f t="shared" si="773"/>
        <v>17.547499999999999</v>
      </c>
      <c r="X1698" s="264">
        <f t="shared" si="774"/>
        <v>19.2895</v>
      </c>
      <c r="Y1698" s="264">
        <f t="shared" si="775"/>
        <v>20.315000000000001</v>
      </c>
      <c r="Z1698" s="264">
        <f t="shared" si="776"/>
        <v>21.048500000000001</v>
      </c>
      <c r="AA1698" s="264">
        <f t="shared" si="777"/>
        <v>22.198</v>
      </c>
      <c r="AB1698" s="264">
        <f t="shared" si="778"/>
        <v>22.987500000000001</v>
      </c>
      <c r="AC1698" s="264">
        <f t="shared" si="779"/>
        <v>24.577500000000001</v>
      </c>
      <c r="AD1698" s="264">
        <f t="shared" si="780"/>
        <v>27.644500000000001</v>
      </c>
      <c r="AF1698" s="266">
        <v>1696</v>
      </c>
      <c r="AG1698" s="266">
        <v>-0.13789999999999999</v>
      </c>
      <c r="AH1698" s="266">
        <v>17.630500000000001</v>
      </c>
      <c r="AI1698" s="266">
        <v>0.13242999999999999</v>
      </c>
      <c r="AJ1698" s="266">
        <v>11.84</v>
      </c>
      <c r="AK1698" s="266">
        <v>13.039</v>
      </c>
      <c r="AL1698" s="266">
        <v>13.801</v>
      </c>
      <c r="AM1698" s="266">
        <v>14.225</v>
      </c>
      <c r="AN1698" s="266">
        <v>14.907999999999999</v>
      </c>
      <c r="AO1698" s="266">
        <v>15.388999999999999</v>
      </c>
      <c r="AP1698" s="266">
        <v>16.132999999999999</v>
      </c>
      <c r="AQ1698" s="266">
        <v>17.631</v>
      </c>
      <c r="AR1698" s="266">
        <v>19.288</v>
      </c>
      <c r="AS1698" s="266">
        <v>20.251000000000001</v>
      </c>
      <c r="AT1698" s="266">
        <v>20.934000000000001</v>
      </c>
      <c r="AU1698" s="266">
        <v>21.995000000000001</v>
      </c>
      <c r="AV1698" s="266">
        <v>22.716000000000001</v>
      </c>
      <c r="AW1698" s="266">
        <v>24.154</v>
      </c>
      <c r="AX1698" s="266">
        <v>26.866</v>
      </c>
      <c r="BA1698" s="372">
        <v>1696</v>
      </c>
      <c r="BB1698" s="372">
        <v>-0.3463</v>
      </c>
      <c r="BC1698" s="372">
        <v>17.463699999999999</v>
      </c>
      <c r="BD1698" s="372">
        <v>0.14504</v>
      </c>
      <c r="BE1698" s="372">
        <v>11.513</v>
      </c>
      <c r="BF1698" s="372">
        <v>12.692</v>
      </c>
      <c r="BG1698" s="372">
        <v>13.456</v>
      </c>
      <c r="BH1698" s="372">
        <v>13.885999999999999</v>
      </c>
      <c r="BI1698" s="372">
        <v>14.585000000000001</v>
      </c>
      <c r="BJ1698" s="372">
        <v>15.083</v>
      </c>
      <c r="BK1698" s="372">
        <v>15.862</v>
      </c>
      <c r="BL1698" s="372">
        <v>17.463999999999999</v>
      </c>
      <c r="BM1698" s="372">
        <v>19.291</v>
      </c>
      <c r="BN1698" s="372">
        <v>20.379000000000001</v>
      </c>
      <c r="BO1698" s="372">
        <v>21.163</v>
      </c>
      <c r="BP1698" s="372">
        <v>22.401</v>
      </c>
      <c r="BQ1698" s="372">
        <v>23.259</v>
      </c>
      <c r="BR1698" s="372">
        <v>25.001000000000001</v>
      </c>
      <c r="BS1698" s="372">
        <v>28.422999999999998</v>
      </c>
    </row>
    <row r="1699" spans="1:71" x14ac:dyDescent="0.2">
      <c r="A1699" s="265">
        <f t="shared" si="781"/>
        <v>17.552999999999997</v>
      </c>
      <c r="B1699" s="265">
        <f t="shared" si="782"/>
        <v>16.002500000000001</v>
      </c>
      <c r="C1699" s="265">
        <f t="shared" si="759"/>
        <v>19.296500000000002</v>
      </c>
      <c r="D1699" s="265">
        <f t="shared" si="783"/>
        <v>1697</v>
      </c>
      <c r="E1699" s="373">
        <f t="shared" si="784"/>
        <v>55.753593429158109</v>
      </c>
      <c r="F1699" s="373">
        <f t="shared" si="785"/>
        <v>4.646132785763176</v>
      </c>
      <c r="G1699" s="373">
        <f t="shared" si="786"/>
        <v>64.753593429158116</v>
      </c>
      <c r="H1699" s="374">
        <f t="shared" si="787"/>
        <v>0.9996343910761053</v>
      </c>
      <c r="I1699" s="374">
        <f t="shared" si="760"/>
        <v>0.99154309321205092</v>
      </c>
      <c r="J1699" s="374">
        <f t="shared" si="761"/>
        <v>0.99163180889631308</v>
      </c>
      <c r="K1699" s="265" cm="1">
        <f t="array" ref="K1699">$G1699^gamma_drug4/($G1699^gamma_drug4+(AGE_50_drug4+9)^gamma_drug4)</f>
        <v>1</v>
      </c>
      <c r="L1699" s="264">
        <f t="shared" si="762"/>
        <v>1697</v>
      </c>
      <c r="M1699" s="264">
        <f t="shared" si="763"/>
        <v>-0.24215</v>
      </c>
      <c r="N1699" s="264">
        <f t="shared" si="764"/>
        <v>17.552799999999998</v>
      </c>
      <c r="O1699" s="264">
        <f t="shared" si="765"/>
        <v>0.13875500000000002</v>
      </c>
      <c r="P1699" s="264">
        <f t="shared" si="766"/>
        <v>11.68</v>
      </c>
      <c r="Q1699" s="264">
        <f t="shared" si="767"/>
        <v>12.869</v>
      </c>
      <c r="R1699" s="264">
        <f t="shared" si="768"/>
        <v>13.632999999999999</v>
      </c>
      <c r="S1699" s="264">
        <f t="shared" si="769"/>
        <v>14.059999999999999</v>
      </c>
      <c r="T1699" s="264">
        <f t="shared" si="770"/>
        <v>14.750500000000001</v>
      </c>
      <c r="U1699" s="264">
        <f t="shared" si="771"/>
        <v>15.241</v>
      </c>
      <c r="V1699" s="264">
        <f t="shared" si="772"/>
        <v>16.002500000000001</v>
      </c>
      <c r="W1699" s="264">
        <f t="shared" si="773"/>
        <v>17.552999999999997</v>
      </c>
      <c r="X1699" s="264">
        <f t="shared" si="774"/>
        <v>19.296500000000002</v>
      </c>
      <c r="Y1699" s="264">
        <f t="shared" si="775"/>
        <v>20.321999999999999</v>
      </c>
      <c r="Z1699" s="264">
        <f t="shared" si="776"/>
        <v>21.055999999999997</v>
      </c>
      <c r="AA1699" s="264">
        <f t="shared" si="777"/>
        <v>22.206</v>
      </c>
      <c r="AB1699" s="264">
        <f t="shared" si="778"/>
        <v>22.9955</v>
      </c>
      <c r="AC1699" s="264">
        <f t="shared" si="779"/>
        <v>24.587</v>
      </c>
      <c r="AD1699" s="264">
        <f t="shared" si="780"/>
        <v>27.655999999999999</v>
      </c>
      <c r="AF1699" s="266">
        <v>1697</v>
      </c>
      <c r="AG1699" s="266">
        <v>-0.13800000000000001</v>
      </c>
      <c r="AH1699" s="266">
        <v>17.635999999999999</v>
      </c>
      <c r="AI1699" s="266">
        <v>0.13245000000000001</v>
      </c>
      <c r="AJ1699" s="266">
        <v>11.843999999999999</v>
      </c>
      <c r="AK1699" s="266">
        <v>13.042</v>
      </c>
      <c r="AL1699" s="266">
        <v>13.805</v>
      </c>
      <c r="AM1699" s="266">
        <v>14.228999999999999</v>
      </c>
      <c r="AN1699" s="266">
        <v>14.912000000000001</v>
      </c>
      <c r="AO1699" s="266">
        <v>15.394</v>
      </c>
      <c r="AP1699" s="266">
        <v>16.138000000000002</v>
      </c>
      <c r="AQ1699" s="266">
        <v>17.635999999999999</v>
      </c>
      <c r="AR1699" s="266">
        <v>19.295000000000002</v>
      </c>
      <c r="AS1699" s="266">
        <v>20.257999999999999</v>
      </c>
      <c r="AT1699" s="266">
        <v>20.940999999999999</v>
      </c>
      <c r="AU1699" s="266">
        <v>22.001999999999999</v>
      </c>
      <c r="AV1699" s="266">
        <v>22.724</v>
      </c>
      <c r="AW1699" s="266">
        <v>24.163</v>
      </c>
      <c r="AX1699" s="266">
        <v>26.876999999999999</v>
      </c>
      <c r="BA1699" s="372">
        <v>1697</v>
      </c>
      <c r="BB1699" s="372">
        <v>-0.3463</v>
      </c>
      <c r="BC1699" s="372">
        <v>17.4696</v>
      </c>
      <c r="BD1699" s="372">
        <v>0.14505999999999999</v>
      </c>
      <c r="BE1699" s="372">
        <v>11.516</v>
      </c>
      <c r="BF1699" s="372">
        <v>12.696</v>
      </c>
      <c r="BG1699" s="372">
        <v>13.461</v>
      </c>
      <c r="BH1699" s="372">
        <v>13.891</v>
      </c>
      <c r="BI1699" s="372">
        <v>14.589</v>
      </c>
      <c r="BJ1699" s="372">
        <v>15.087999999999999</v>
      </c>
      <c r="BK1699" s="372">
        <v>15.867000000000001</v>
      </c>
      <c r="BL1699" s="372">
        <v>17.47</v>
      </c>
      <c r="BM1699" s="372">
        <v>19.297999999999998</v>
      </c>
      <c r="BN1699" s="372">
        <v>20.385999999999999</v>
      </c>
      <c r="BO1699" s="372">
        <v>21.170999999999999</v>
      </c>
      <c r="BP1699" s="372">
        <v>22.41</v>
      </c>
      <c r="BQ1699" s="372">
        <v>23.266999999999999</v>
      </c>
      <c r="BR1699" s="372">
        <v>25.010999999999999</v>
      </c>
      <c r="BS1699" s="372">
        <v>28.434999999999999</v>
      </c>
    </row>
    <row r="1700" spans="1:71" x14ac:dyDescent="0.2">
      <c r="A1700" s="265">
        <f t="shared" si="781"/>
        <v>17.558499999999999</v>
      </c>
      <c r="B1700" s="265">
        <f t="shared" si="782"/>
        <v>16.006999999999998</v>
      </c>
      <c r="C1700" s="265">
        <f t="shared" si="759"/>
        <v>19.302999999999997</v>
      </c>
      <c r="D1700" s="265">
        <f t="shared" si="783"/>
        <v>1698</v>
      </c>
      <c r="E1700" s="373">
        <f t="shared" si="784"/>
        <v>55.786447638603697</v>
      </c>
      <c r="F1700" s="373">
        <f t="shared" si="785"/>
        <v>4.6488706365503081</v>
      </c>
      <c r="G1700" s="373">
        <f t="shared" si="786"/>
        <v>64.786447638603704</v>
      </c>
      <c r="H1700" s="374">
        <f t="shared" si="787"/>
        <v>0.9996351966131729</v>
      </c>
      <c r="I1700" s="374">
        <f t="shared" si="760"/>
        <v>0.99155592892801059</v>
      </c>
      <c r="J1700" s="374">
        <f t="shared" si="761"/>
        <v>0.99164274571022981</v>
      </c>
      <c r="K1700" s="265" cm="1">
        <f t="array" ref="K1700">$G1700^gamma_drug4/($G1700^gamma_drug4+(AGE_50_drug4+9)^gamma_drug4)</f>
        <v>1</v>
      </c>
      <c r="L1700" s="264">
        <f t="shared" si="762"/>
        <v>1698</v>
      </c>
      <c r="M1700" s="264">
        <f t="shared" si="763"/>
        <v>-0.2422</v>
      </c>
      <c r="N1700" s="264">
        <f t="shared" si="764"/>
        <v>17.558450000000001</v>
      </c>
      <c r="O1700" s="264">
        <f t="shared" si="765"/>
        <v>0.13878000000000001</v>
      </c>
      <c r="P1700" s="264">
        <f t="shared" si="766"/>
        <v>11.683</v>
      </c>
      <c r="Q1700" s="264">
        <f t="shared" si="767"/>
        <v>12.872999999999999</v>
      </c>
      <c r="R1700" s="264">
        <f t="shared" si="768"/>
        <v>13.6365</v>
      </c>
      <c r="S1700" s="264">
        <f t="shared" si="769"/>
        <v>14.064</v>
      </c>
      <c r="T1700" s="264">
        <f t="shared" si="770"/>
        <v>14.754999999999999</v>
      </c>
      <c r="U1700" s="264">
        <f t="shared" si="771"/>
        <v>15.2455</v>
      </c>
      <c r="V1700" s="264">
        <f t="shared" si="772"/>
        <v>16.006999999999998</v>
      </c>
      <c r="W1700" s="264">
        <f t="shared" si="773"/>
        <v>17.558499999999999</v>
      </c>
      <c r="X1700" s="264">
        <f t="shared" si="774"/>
        <v>19.302999999999997</v>
      </c>
      <c r="Y1700" s="264">
        <f t="shared" si="775"/>
        <v>20.329000000000001</v>
      </c>
      <c r="Z1700" s="264">
        <f t="shared" si="776"/>
        <v>21.063499999999998</v>
      </c>
      <c r="AA1700" s="264">
        <f t="shared" si="777"/>
        <v>22.214500000000001</v>
      </c>
      <c r="AB1700" s="264">
        <f t="shared" si="778"/>
        <v>23.0045</v>
      </c>
      <c r="AC1700" s="264">
        <f t="shared" si="779"/>
        <v>24.596499999999999</v>
      </c>
      <c r="AD1700" s="264">
        <f t="shared" si="780"/>
        <v>27.667000000000002</v>
      </c>
      <c r="AF1700" s="266">
        <v>1698</v>
      </c>
      <c r="AG1700" s="266">
        <v>-0.1381</v>
      </c>
      <c r="AH1700" s="266">
        <v>17.641400000000001</v>
      </c>
      <c r="AI1700" s="266">
        <v>0.13247</v>
      </c>
      <c r="AJ1700" s="266">
        <v>11.847</v>
      </c>
      <c r="AK1700" s="266">
        <v>13.045999999999999</v>
      </c>
      <c r="AL1700" s="266">
        <v>13.808999999999999</v>
      </c>
      <c r="AM1700" s="266">
        <v>14.233000000000001</v>
      </c>
      <c r="AN1700" s="266">
        <v>14.916</v>
      </c>
      <c r="AO1700" s="266">
        <v>15.398</v>
      </c>
      <c r="AP1700" s="266">
        <v>16.141999999999999</v>
      </c>
      <c r="AQ1700" s="266">
        <v>17.640999999999998</v>
      </c>
      <c r="AR1700" s="266">
        <v>19.300999999999998</v>
      </c>
      <c r="AS1700" s="266">
        <v>20.263999999999999</v>
      </c>
      <c r="AT1700" s="266">
        <v>20.948</v>
      </c>
      <c r="AU1700" s="266">
        <v>22.01</v>
      </c>
      <c r="AV1700" s="266">
        <v>22.731999999999999</v>
      </c>
      <c r="AW1700" s="266">
        <v>24.170999999999999</v>
      </c>
      <c r="AX1700" s="266">
        <v>26.887</v>
      </c>
      <c r="BA1700" s="372">
        <v>1698</v>
      </c>
      <c r="BB1700" s="372">
        <v>-0.3463</v>
      </c>
      <c r="BC1700" s="372">
        <v>17.4755</v>
      </c>
      <c r="BD1700" s="372">
        <v>0.14509</v>
      </c>
      <c r="BE1700" s="372">
        <v>11.519</v>
      </c>
      <c r="BF1700" s="372">
        <v>12.7</v>
      </c>
      <c r="BG1700" s="372">
        <v>13.464</v>
      </c>
      <c r="BH1700" s="372">
        <v>13.895</v>
      </c>
      <c r="BI1700" s="372">
        <v>14.593999999999999</v>
      </c>
      <c r="BJ1700" s="372">
        <v>15.093</v>
      </c>
      <c r="BK1700" s="372">
        <v>15.872</v>
      </c>
      <c r="BL1700" s="372">
        <v>17.475999999999999</v>
      </c>
      <c r="BM1700" s="372">
        <v>19.305</v>
      </c>
      <c r="BN1700" s="372">
        <v>20.393999999999998</v>
      </c>
      <c r="BO1700" s="372">
        <v>21.178999999999998</v>
      </c>
      <c r="BP1700" s="372">
        <v>22.419</v>
      </c>
      <c r="BQ1700" s="372">
        <v>23.277000000000001</v>
      </c>
      <c r="BR1700" s="372">
        <v>25.021999999999998</v>
      </c>
      <c r="BS1700" s="372">
        <v>28.446999999999999</v>
      </c>
    </row>
    <row r="1701" spans="1:71" x14ac:dyDescent="0.2">
      <c r="A1701" s="265">
        <f t="shared" si="781"/>
        <v>17.564</v>
      </c>
      <c r="B1701" s="265">
        <f t="shared" si="782"/>
        <v>16.012</v>
      </c>
      <c r="C1701" s="265">
        <f t="shared" si="759"/>
        <v>19.3095</v>
      </c>
      <c r="D1701" s="265">
        <f t="shared" si="783"/>
        <v>1699</v>
      </c>
      <c r="E1701" s="373">
        <f t="shared" si="784"/>
        <v>55.819301848049278</v>
      </c>
      <c r="F1701" s="373">
        <f t="shared" si="785"/>
        <v>4.6516084873374401</v>
      </c>
      <c r="G1701" s="373">
        <f t="shared" si="786"/>
        <v>64.819301848049278</v>
      </c>
      <c r="H1701" s="374">
        <f t="shared" si="787"/>
        <v>0.99963599996901853</v>
      </c>
      <c r="I1701" s="374">
        <f t="shared" si="760"/>
        <v>0.99156873883498819</v>
      </c>
      <c r="J1701" s="374">
        <f t="shared" si="761"/>
        <v>0.99165366281652934</v>
      </c>
      <c r="K1701" s="265" cm="1">
        <f t="array" ref="K1701">$G1701^gamma_drug4/($G1701^gamma_drug4+(AGE_50_drug4+9)^gamma_drug4)</f>
        <v>1</v>
      </c>
      <c r="L1701" s="264">
        <f t="shared" si="762"/>
        <v>1699</v>
      </c>
      <c r="M1701" s="264">
        <f t="shared" si="763"/>
        <v>-0.24229999999999999</v>
      </c>
      <c r="N1701" s="264">
        <f t="shared" si="764"/>
        <v>17.5641</v>
      </c>
      <c r="O1701" s="264">
        <f t="shared" si="765"/>
        <v>0.13879999999999998</v>
      </c>
      <c r="P1701" s="264">
        <f t="shared" si="766"/>
        <v>11.686499999999999</v>
      </c>
      <c r="Q1701" s="264">
        <f t="shared" si="767"/>
        <v>12.8765</v>
      </c>
      <c r="R1701" s="264">
        <f t="shared" si="768"/>
        <v>13.640499999999999</v>
      </c>
      <c r="S1701" s="264">
        <f t="shared" si="769"/>
        <v>14.068</v>
      </c>
      <c r="T1701" s="264">
        <f t="shared" si="770"/>
        <v>14.759</v>
      </c>
      <c r="U1701" s="264">
        <f t="shared" si="771"/>
        <v>15.249499999999999</v>
      </c>
      <c r="V1701" s="264">
        <f t="shared" si="772"/>
        <v>16.012</v>
      </c>
      <c r="W1701" s="264">
        <f t="shared" si="773"/>
        <v>17.564</v>
      </c>
      <c r="X1701" s="264">
        <f t="shared" si="774"/>
        <v>19.3095</v>
      </c>
      <c r="Y1701" s="264">
        <f t="shared" si="775"/>
        <v>20.335999999999999</v>
      </c>
      <c r="Z1701" s="264">
        <f t="shared" si="776"/>
        <v>21.070499999999999</v>
      </c>
      <c r="AA1701" s="264">
        <f t="shared" si="777"/>
        <v>22.222000000000001</v>
      </c>
      <c r="AB1701" s="264">
        <f t="shared" si="778"/>
        <v>23.012999999999998</v>
      </c>
      <c r="AC1701" s="264">
        <f t="shared" si="779"/>
        <v>24.606000000000002</v>
      </c>
      <c r="AD1701" s="264">
        <f t="shared" si="780"/>
        <v>27.677999999999997</v>
      </c>
      <c r="AF1701" s="266">
        <v>1699</v>
      </c>
      <c r="AG1701" s="266">
        <v>-0.13819999999999999</v>
      </c>
      <c r="AH1701" s="266">
        <v>17.646799999999999</v>
      </c>
      <c r="AI1701" s="266">
        <v>0.13249</v>
      </c>
      <c r="AJ1701" s="266">
        <v>11.85</v>
      </c>
      <c r="AK1701" s="266">
        <v>13.048999999999999</v>
      </c>
      <c r="AL1701" s="266">
        <v>13.811999999999999</v>
      </c>
      <c r="AM1701" s="266">
        <v>14.237</v>
      </c>
      <c r="AN1701" s="266">
        <v>14.92</v>
      </c>
      <c r="AO1701" s="266">
        <v>15.401999999999999</v>
      </c>
      <c r="AP1701" s="266">
        <v>16.146999999999998</v>
      </c>
      <c r="AQ1701" s="266">
        <v>17.646999999999998</v>
      </c>
      <c r="AR1701" s="266">
        <v>19.306999999999999</v>
      </c>
      <c r="AS1701" s="266">
        <v>20.271000000000001</v>
      </c>
      <c r="AT1701" s="266">
        <v>20.954999999999998</v>
      </c>
      <c r="AU1701" s="266">
        <v>22.016999999999999</v>
      </c>
      <c r="AV1701" s="266">
        <v>22.74</v>
      </c>
      <c r="AW1701" s="266">
        <v>24.18</v>
      </c>
      <c r="AX1701" s="266">
        <v>26.896999999999998</v>
      </c>
      <c r="BA1701" s="372">
        <v>1699</v>
      </c>
      <c r="BB1701" s="372">
        <v>-0.34639999999999999</v>
      </c>
      <c r="BC1701" s="372">
        <v>17.481400000000001</v>
      </c>
      <c r="BD1701" s="372">
        <v>0.14510999999999999</v>
      </c>
      <c r="BE1701" s="372">
        <v>11.523</v>
      </c>
      <c r="BF1701" s="372">
        <v>12.704000000000001</v>
      </c>
      <c r="BG1701" s="372">
        <v>13.468999999999999</v>
      </c>
      <c r="BH1701" s="372">
        <v>13.898999999999999</v>
      </c>
      <c r="BI1701" s="372">
        <v>14.598000000000001</v>
      </c>
      <c r="BJ1701" s="372">
        <v>15.097</v>
      </c>
      <c r="BK1701" s="372">
        <v>15.877000000000001</v>
      </c>
      <c r="BL1701" s="372">
        <v>17.481000000000002</v>
      </c>
      <c r="BM1701" s="372">
        <v>19.312000000000001</v>
      </c>
      <c r="BN1701" s="372">
        <v>20.401</v>
      </c>
      <c r="BO1701" s="372">
        <v>21.186</v>
      </c>
      <c r="BP1701" s="372">
        <v>22.427</v>
      </c>
      <c r="BQ1701" s="372">
        <v>23.286000000000001</v>
      </c>
      <c r="BR1701" s="372">
        <v>25.032</v>
      </c>
      <c r="BS1701" s="372">
        <v>28.459</v>
      </c>
    </row>
    <row r="1702" spans="1:71" x14ac:dyDescent="0.2">
      <c r="A1702" s="265">
        <f t="shared" si="781"/>
        <v>17.569499999999998</v>
      </c>
      <c r="B1702" s="265">
        <f t="shared" si="782"/>
        <v>16.016999999999999</v>
      </c>
      <c r="C1702" s="265">
        <f t="shared" si="759"/>
        <v>19.3155</v>
      </c>
      <c r="D1702" s="265">
        <f t="shared" si="783"/>
        <v>1700</v>
      </c>
      <c r="E1702" s="373">
        <f t="shared" si="784"/>
        <v>55.852156057494867</v>
      </c>
      <c r="F1702" s="373">
        <f t="shared" si="785"/>
        <v>4.6543463381245722</v>
      </c>
      <c r="G1702" s="373">
        <f t="shared" si="786"/>
        <v>64.852156057494867</v>
      </c>
      <c r="H1702" s="374">
        <f t="shared" si="787"/>
        <v>0.99963680115064657</v>
      </c>
      <c r="I1702" s="374">
        <f t="shared" si="760"/>
        <v>0.99158152299741897</v>
      </c>
      <c r="J1702" s="374">
        <f t="shared" si="761"/>
        <v>0.99166456026037231</v>
      </c>
      <c r="K1702" s="265" cm="1">
        <f t="array" ref="K1702">$G1702^gamma_drug4/($G1702^gamma_drug4+(AGE_50_drug4+9)^gamma_drug4)</f>
        <v>1</v>
      </c>
      <c r="L1702" s="264">
        <f t="shared" si="762"/>
        <v>1700</v>
      </c>
      <c r="M1702" s="264">
        <f t="shared" si="763"/>
        <v>-0.24235000000000001</v>
      </c>
      <c r="N1702" s="264">
        <f t="shared" si="764"/>
        <v>17.569749999999999</v>
      </c>
      <c r="O1702" s="264">
        <f t="shared" si="765"/>
        <v>0.13882499999999998</v>
      </c>
      <c r="P1702" s="264">
        <f t="shared" si="766"/>
        <v>11.689</v>
      </c>
      <c r="Q1702" s="264">
        <f t="shared" si="767"/>
        <v>12.88</v>
      </c>
      <c r="R1702" s="264">
        <f t="shared" si="768"/>
        <v>13.644</v>
      </c>
      <c r="S1702" s="264">
        <f t="shared" si="769"/>
        <v>14.071999999999999</v>
      </c>
      <c r="T1702" s="264">
        <f t="shared" si="770"/>
        <v>14.763999999999999</v>
      </c>
      <c r="U1702" s="264">
        <f t="shared" si="771"/>
        <v>15.2545</v>
      </c>
      <c r="V1702" s="264">
        <f t="shared" si="772"/>
        <v>16.016999999999999</v>
      </c>
      <c r="W1702" s="264">
        <f t="shared" si="773"/>
        <v>17.569499999999998</v>
      </c>
      <c r="X1702" s="264">
        <f t="shared" si="774"/>
        <v>19.3155</v>
      </c>
      <c r="Y1702" s="264">
        <f t="shared" si="775"/>
        <v>20.343499999999999</v>
      </c>
      <c r="Z1702" s="264">
        <f t="shared" si="776"/>
        <v>21.077999999999999</v>
      </c>
      <c r="AA1702" s="264">
        <f t="shared" si="777"/>
        <v>22.230499999999999</v>
      </c>
      <c r="AB1702" s="264">
        <f t="shared" si="778"/>
        <v>23.021500000000003</v>
      </c>
      <c r="AC1702" s="264">
        <f t="shared" si="779"/>
        <v>24.615500000000001</v>
      </c>
      <c r="AD1702" s="264">
        <f t="shared" si="780"/>
        <v>27.689500000000002</v>
      </c>
      <c r="AF1702" s="266">
        <v>1700</v>
      </c>
      <c r="AG1702" s="266">
        <v>-0.13830000000000001</v>
      </c>
      <c r="AH1702" s="266">
        <v>17.6523</v>
      </c>
      <c r="AI1702" s="266">
        <v>0.13250999999999999</v>
      </c>
      <c r="AJ1702" s="266">
        <v>11.853</v>
      </c>
      <c r="AK1702" s="266">
        <v>13.053000000000001</v>
      </c>
      <c r="AL1702" s="266">
        <v>13.816000000000001</v>
      </c>
      <c r="AM1702" s="266">
        <v>14.241</v>
      </c>
      <c r="AN1702" s="266">
        <v>14.925000000000001</v>
      </c>
      <c r="AO1702" s="266">
        <v>15.407</v>
      </c>
      <c r="AP1702" s="266">
        <v>16.152000000000001</v>
      </c>
      <c r="AQ1702" s="266">
        <v>17.652000000000001</v>
      </c>
      <c r="AR1702" s="266">
        <v>19.312999999999999</v>
      </c>
      <c r="AS1702" s="266">
        <v>20.277999999999999</v>
      </c>
      <c r="AT1702" s="266">
        <v>20.962</v>
      </c>
      <c r="AU1702" s="266">
        <v>22.024999999999999</v>
      </c>
      <c r="AV1702" s="266">
        <v>22.748000000000001</v>
      </c>
      <c r="AW1702" s="266">
        <v>24.189</v>
      </c>
      <c r="AX1702" s="266">
        <v>26.907</v>
      </c>
      <c r="BA1702" s="372">
        <v>1700</v>
      </c>
      <c r="BB1702" s="372">
        <v>-0.34639999999999999</v>
      </c>
      <c r="BC1702" s="372">
        <v>17.487200000000001</v>
      </c>
      <c r="BD1702" s="372">
        <v>0.14513999999999999</v>
      </c>
      <c r="BE1702" s="372">
        <v>11.525</v>
      </c>
      <c r="BF1702" s="372">
        <v>12.707000000000001</v>
      </c>
      <c r="BG1702" s="372">
        <v>13.472</v>
      </c>
      <c r="BH1702" s="372">
        <v>13.903</v>
      </c>
      <c r="BI1702" s="372">
        <v>14.603</v>
      </c>
      <c r="BJ1702" s="372">
        <v>15.102</v>
      </c>
      <c r="BK1702" s="372">
        <v>15.882</v>
      </c>
      <c r="BL1702" s="372">
        <v>17.486999999999998</v>
      </c>
      <c r="BM1702" s="372">
        <v>19.318000000000001</v>
      </c>
      <c r="BN1702" s="372">
        <v>20.408999999999999</v>
      </c>
      <c r="BO1702" s="372">
        <v>21.193999999999999</v>
      </c>
      <c r="BP1702" s="372">
        <v>22.436</v>
      </c>
      <c r="BQ1702" s="372">
        <v>23.295000000000002</v>
      </c>
      <c r="BR1702" s="372">
        <v>25.042000000000002</v>
      </c>
      <c r="BS1702" s="372">
        <v>28.472000000000001</v>
      </c>
    </row>
    <row r="1703" spans="1:71" x14ac:dyDescent="0.2">
      <c r="A1703" s="265">
        <f t="shared" si="781"/>
        <v>17.575499999999998</v>
      </c>
      <c r="B1703" s="265">
        <f t="shared" si="782"/>
        <v>16.021999999999998</v>
      </c>
      <c r="C1703" s="265">
        <f t="shared" si="759"/>
        <v>19.322499999999998</v>
      </c>
      <c r="D1703" s="265">
        <f t="shared" si="783"/>
        <v>1701</v>
      </c>
      <c r="E1703" s="373">
        <f t="shared" si="784"/>
        <v>55.885010266940455</v>
      </c>
      <c r="F1703" s="373">
        <f t="shared" si="785"/>
        <v>4.6570841889117043</v>
      </c>
      <c r="G1703" s="373">
        <f t="shared" si="786"/>
        <v>64.885010266940455</v>
      </c>
      <c r="H1703" s="374">
        <f t="shared" si="787"/>
        <v>0.99963760016503578</v>
      </c>
      <c r="I1703" s="374">
        <f t="shared" si="760"/>
        <v>0.99159428147954665</v>
      </c>
      <c r="J1703" s="374">
        <f t="shared" si="761"/>
        <v>0.99167543808679393</v>
      </c>
      <c r="K1703" s="265" cm="1">
        <f t="array" ref="K1703">$G1703^gamma_drug4/($G1703^gamma_drug4+(AGE_50_drug4+9)^gamma_drug4)</f>
        <v>1</v>
      </c>
      <c r="L1703" s="264">
        <f t="shared" si="762"/>
        <v>1701</v>
      </c>
      <c r="M1703" s="264">
        <f t="shared" si="763"/>
        <v>-0.24245</v>
      </c>
      <c r="N1703" s="264">
        <f t="shared" si="764"/>
        <v>17.575399999999998</v>
      </c>
      <c r="O1703" s="264">
        <f t="shared" si="765"/>
        <v>0.138845</v>
      </c>
      <c r="P1703" s="264">
        <f t="shared" si="766"/>
        <v>11.692499999999999</v>
      </c>
      <c r="Q1703" s="264">
        <f t="shared" si="767"/>
        <v>12.8835</v>
      </c>
      <c r="R1703" s="264">
        <f t="shared" si="768"/>
        <v>13.648</v>
      </c>
      <c r="S1703" s="264">
        <f t="shared" si="769"/>
        <v>14.076000000000001</v>
      </c>
      <c r="T1703" s="264">
        <f t="shared" si="770"/>
        <v>14.768000000000001</v>
      </c>
      <c r="U1703" s="264">
        <f t="shared" si="771"/>
        <v>15.259</v>
      </c>
      <c r="V1703" s="264">
        <f t="shared" si="772"/>
        <v>16.021999999999998</v>
      </c>
      <c r="W1703" s="264">
        <f t="shared" si="773"/>
        <v>17.575499999999998</v>
      </c>
      <c r="X1703" s="264">
        <f t="shared" si="774"/>
        <v>19.322499999999998</v>
      </c>
      <c r="Y1703" s="264">
        <f t="shared" si="775"/>
        <v>20.350000000000001</v>
      </c>
      <c r="Z1703" s="264">
        <f t="shared" si="776"/>
        <v>21.085500000000003</v>
      </c>
      <c r="AA1703" s="264">
        <f t="shared" si="777"/>
        <v>22.238500000000002</v>
      </c>
      <c r="AB1703" s="264">
        <f t="shared" si="778"/>
        <v>23.03</v>
      </c>
      <c r="AC1703" s="264">
        <f t="shared" si="779"/>
        <v>24.625</v>
      </c>
      <c r="AD1703" s="264">
        <f t="shared" si="780"/>
        <v>27.701000000000001</v>
      </c>
      <c r="AF1703" s="266">
        <v>1701</v>
      </c>
      <c r="AG1703" s="266">
        <v>-0.1384</v>
      </c>
      <c r="AH1703" s="266">
        <v>17.657699999999998</v>
      </c>
      <c r="AI1703" s="266">
        <v>0.13253000000000001</v>
      </c>
      <c r="AJ1703" s="266">
        <v>11.856</v>
      </c>
      <c r="AK1703" s="266">
        <v>13.055999999999999</v>
      </c>
      <c r="AL1703" s="266">
        <v>13.82</v>
      </c>
      <c r="AM1703" s="266">
        <v>14.244999999999999</v>
      </c>
      <c r="AN1703" s="266">
        <v>14.929</v>
      </c>
      <c r="AO1703" s="266">
        <v>15.411</v>
      </c>
      <c r="AP1703" s="266">
        <v>16.157</v>
      </c>
      <c r="AQ1703" s="266">
        <v>17.658000000000001</v>
      </c>
      <c r="AR1703" s="266">
        <v>19.32</v>
      </c>
      <c r="AS1703" s="266">
        <v>20.283999999999999</v>
      </c>
      <c r="AT1703" s="266">
        <v>20.969000000000001</v>
      </c>
      <c r="AU1703" s="266">
        <v>22.033000000000001</v>
      </c>
      <c r="AV1703" s="266">
        <v>22.756</v>
      </c>
      <c r="AW1703" s="266">
        <v>24.198</v>
      </c>
      <c r="AX1703" s="266">
        <v>26.917999999999999</v>
      </c>
      <c r="BA1703" s="372">
        <v>1701</v>
      </c>
      <c r="BB1703" s="372">
        <v>-0.34649999999999997</v>
      </c>
      <c r="BC1703" s="372">
        <v>17.493099999999998</v>
      </c>
      <c r="BD1703" s="372">
        <v>0.14516000000000001</v>
      </c>
      <c r="BE1703" s="372">
        <v>11.529</v>
      </c>
      <c r="BF1703" s="372">
        <v>12.711</v>
      </c>
      <c r="BG1703" s="372">
        <v>13.476000000000001</v>
      </c>
      <c r="BH1703" s="372">
        <v>13.907</v>
      </c>
      <c r="BI1703" s="372">
        <v>14.606999999999999</v>
      </c>
      <c r="BJ1703" s="372">
        <v>15.106999999999999</v>
      </c>
      <c r="BK1703" s="372">
        <v>15.887</v>
      </c>
      <c r="BL1703" s="372">
        <v>17.492999999999999</v>
      </c>
      <c r="BM1703" s="372">
        <v>19.324999999999999</v>
      </c>
      <c r="BN1703" s="372">
        <v>20.416</v>
      </c>
      <c r="BO1703" s="372">
        <v>21.202000000000002</v>
      </c>
      <c r="BP1703" s="372">
        <v>22.443999999999999</v>
      </c>
      <c r="BQ1703" s="372">
        <v>23.303999999999998</v>
      </c>
      <c r="BR1703" s="372">
        <v>25.052</v>
      </c>
      <c r="BS1703" s="372">
        <v>28.484000000000002</v>
      </c>
    </row>
    <row r="1704" spans="1:71" x14ac:dyDescent="0.2">
      <c r="A1704" s="265">
        <f t="shared" si="781"/>
        <v>17.581</v>
      </c>
      <c r="B1704" s="265">
        <f t="shared" si="782"/>
        <v>16.026499999999999</v>
      </c>
      <c r="C1704" s="265">
        <f t="shared" si="759"/>
        <v>19.329000000000001</v>
      </c>
      <c r="D1704" s="265">
        <f t="shared" si="783"/>
        <v>1702</v>
      </c>
      <c r="E1704" s="373">
        <f t="shared" si="784"/>
        <v>55.917864476386036</v>
      </c>
      <c r="F1704" s="373">
        <f t="shared" si="785"/>
        <v>4.6598220396988363</v>
      </c>
      <c r="G1704" s="373">
        <f t="shared" si="786"/>
        <v>64.917864476386029</v>
      </c>
      <c r="H1704" s="374">
        <f t="shared" si="787"/>
        <v>0.9996383970191387</v>
      </c>
      <c r="I1704" s="374">
        <f t="shared" si="760"/>
        <v>0.99160701434542387</v>
      </c>
      <c r="J1704" s="374">
        <f t="shared" si="761"/>
        <v>0.9916862963407046</v>
      </c>
      <c r="K1704" s="265" cm="1">
        <f t="array" ref="K1704">$G1704^gamma_drug4/($G1704^gamma_drug4+(AGE_50_drug4+9)^gamma_drug4)</f>
        <v>1</v>
      </c>
      <c r="L1704" s="264">
        <f t="shared" si="762"/>
        <v>1702</v>
      </c>
      <c r="M1704" s="264">
        <f t="shared" si="763"/>
        <v>-0.24249999999999999</v>
      </c>
      <c r="N1704" s="264">
        <f t="shared" si="764"/>
        <v>17.581099999999999</v>
      </c>
      <c r="O1704" s="264">
        <f t="shared" si="765"/>
        <v>0.13887500000000003</v>
      </c>
      <c r="P1704" s="264">
        <f t="shared" si="766"/>
        <v>11.695</v>
      </c>
      <c r="Q1704" s="264">
        <f t="shared" si="767"/>
        <v>12.8865</v>
      </c>
      <c r="R1704" s="264">
        <f t="shared" si="768"/>
        <v>13.652000000000001</v>
      </c>
      <c r="S1704" s="264">
        <f t="shared" si="769"/>
        <v>14.08</v>
      </c>
      <c r="T1704" s="264">
        <f t="shared" si="770"/>
        <v>14.772500000000001</v>
      </c>
      <c r="U1704" s="264">
        <f t="shared" si="771"/>
        <v>15.263500000000001</v>
      </c>
      <c r="V1704" s="264">
        <f t="shared" si="772"/>
        <v>16.026499999999999</v>
      </c>
      <c r="W1704" s="264">
        <f t="shared" si="773"/>
        <v>17.581</v>
      </c>
      <c r="X1704" s="264">
        <f t="shared" si="774"/>
        <v>19.329000000000001</v>
      </c>
      <c r="Y1704" s="264">
        <f t="shared" si="775"/>
        <v>20.357500000000002</v>
      </c>
      <c r="Z1704" s="264">
        <f t="shared" si="776"/>
        <v>21.093</v>
      </c>
      <c r="AA1704" s="264">
        <f t="shared" si="777"/>
        <v>22.247</v>
      </c>
      <c r="AB1704" s="264">
        <f t="shared" si="778"/>
        <v>23.039000000000001</v>
      </c>
      <c r="AC1704" s="264">
        <f t="shared" si="779"/>
        <v>24.634500000000003</v>
      </c>
      <c r="AD1704" s="264">
        <f t="shared" si="780"/>
        <v>27.713000000000001</v>
      </c>
      <c r="AF1704" s="266">
        <v>1702</v>
      </c>
      <c r="AG1704" s="266">
        <v>-0.13850000000000001</v>
      </c>
      <c r="AH1704" s="266">
        <v>17.6632</v>
      </c>
      <c r="AI1704" s="266">
        <v>0.13256000000000001</v>
      </c>
      <c r="AJ1704" s="266">
        <v>11.858000000000001</v>
      </c>
      <c r="AK1704" s="266">
        <v>13.058999999999999</v>
      </c>
      <c r="AL1704" s="266">
        <v>13.824</v>
      </c>
      <c r="AM1704" s="266">
        <v>14.249000000000001</v>
      </c>
      <c r="AN1704" s="266">
        <v>14.933</v>
      </c>
      <c r="AO1704" s="266">
        <v>15.416</v>
      </c>
      <c r="AP1704" s="266">
        <v>16.161000000000001</v>
      </c>
      <c r="AQ1704" s="266">
        <v>17.663</v>
      </c>
      <c r="AR1704" s="266">
        <v>19.326000000000001</v>
      </c>
      <c r="AS1704" s="266">
        <v>20.291</v>
      </c>
      <c r="AT1704" s="266">
        <v>20.975999999999999</v>
      </c>
      <c r="AU1704" s="266">
        <v>22.041</v>
      </c>
      <c r="AV1704" s="266">
        <v>22.765000000000001</v>
      </c>
      <c r="AW1704" s="266">
        <v>24.207000000000001</v>
      </c>
      <c r="AX1704" s="266">
        <v>26.928999999999998</v>
      </c>
      <c r="BA1704" s="372">
        <v>1702</v>
      </c>
      <c r="BB1704" s="372">
        <v>-0.34649999999999997</v>
      </c>
      <c r="BC1704" s="372">
        <v>17.498999999999999</v>
      </c>
      <c r="BD1704" s="372">
        <v>0.14519000000000001</v>
      </c>
      <c r="BE1704" s="372">
        <v>11.532</v>
      </c>
      <c r="BF1704" s="372">
        <v>12.714</v>
      </c>
      <c r="BG1704" s="372">
        <v>13.48</v>
      </c>
      <c r="BH1704" s="372">
        <v>13.911</v>
      </c>
      <c r="BI1704" s="372">
        <v>14.612</v>
      </c>
      <c r="BJ1704" s="372">
        <v>15.111000000000001</v>
      </c>
      <c r="BK1704" s="372">
        <v>15.891999999999999</v>
      </c>
      <c r="BL1704" s="372">
        <v>17.498999999999999</v>
      </c>
      <c r="BM1704" s="372">
        <v>19.332000000000001</v>
      </c>
      <c r="BN1704" s="372">
        <v>20.423999999999999</v>
      </c>
      <c r="BO1704" s="372">
        <v>21.21</v>
      </c>
      <c r="BP1704" s="372">
        <v>22.452999999999999</v>
      </c>
      <c r="BQ1704" s="372">
        <v>23.312999999999999</v>
      </c>
      <c r="BR1704" s="372">
        <v>25.062000000000001</v>
      </c>
      <c r="BS1704" s="372">
        <v>28.497</v>
      </c>
    </row>
    <row r="1705" spans="1:71" x14ac:dyDescent="0.2">
      <c r="A1705" s="265">
        <f t="shared" si="781"/>
        <v>17.587</v>
      </c>
      <c r="B1705" s="265">
        <f t="shared" si="782"/>
        <v>16.031500000000001</v>
      </c>
      <c r="C1705" s="265">
        <f t="shared" si="759"/>
        <v>19.3355</v>
      </c>
      <c r="D1705" s="265">
        <f t="shared" si="783"/>
        <v>1703</v>
      </c>
      <c r="E1705" s="373">
        <f t="shared" si="784"/>
        <v>55.950718685831625</v>
      </c>
      <c r="F1705" s="373">
        <f t="shared" si="785"/>
        <v>4.6625598904859684</v>
      </c>
      <c r="G1705" s="373">
        <f t="shared" si="786"/>
        <v>64.950718685831617</v>
      </c>
      <c r="H1705" s="374">
        <f t="shared" si="787"/>
        <v>0.99963919171988203</v>
      </c>
      <c r="I1705" s="374">
        <f t="shared" si="760"/>
        <v>0.99161972165891277</v>
      </c>
      <c r="J1705" s="374">
        <f t="shared" si="761"/>
        <v>0.99169713506689017</v>
      </c>
      <c r="K1705" s="265" cm="1">
        <f t="array" ref="K1705">$G1705^gamma_drug4/($G1705^gamma_drug4+(AGE_50_drug4+9)^gamma_drug4)</f>
        <v>1</v>
      </c>
      <c r="L1705" s="264">
        <f t="shared" si="762"/>
        <v>1703</v>
      </c>
      <c r="M1705" s="264">
        <f t="shared" si="763"/>
        <v>-0.24260000000000001</v>
      </c>
      <c r="N1705" s="264">
        <f t="shared" si="764"/>
        <v>17.5867</v>
      </c>
      <c r="O1705" s="264">
        <f t="shared" si="765"/>
        <v>0.13889499999999999</v>
      </c>
      <c r="P1705" s="264">
        <f t="shared" si="766"/>
        <v>11.698</v>
      </c>
      <c r="Q1705" s="264">
        <f t="shared" si="767"/>
        <v>12.890499999999999</v>
      </c>
      <c r="R1705" s="264">
        <f t="shared" si="768"/>
        <v>13.6555</v>
      </c>
      <c r="S1705" s="264">
        <f t="shared" si="769"/>
        <v>14.084</v>
      </c>
      <c r="T1705" s="264">
        <f t="shared" si="770"/>
        <v>14.776499999999999</v>
      </c>
      <c r="U1705" s="264">
        <f t="shared" si="771"/>
        <v>15.268000000000001</v>
      </c>
      <c r="V1705" s="264">
        <f t="shared" si="772"/>
        <v>16.031500000000001</v>
      </c>
      <c r="W1705" s="264">
        <f t="shared" si="773"/>
        <v>17.587</v>
      </c>
      <c r="X1705" s="264">
        <f t="shared" si="774"/>
        <v>19.3355</v>
      </c>
      <c r="Y1705" s="264">
        <f t="shared" si="775"/>
        <v>20.3645</v>
      </c>
      <c r="Z1705" s="264">
        <f t="shared" si="776"/>
        <v>21.1005</v>
      </c>
      <c r="AA1705" s="264">
        <f t="shared" si="777"/>
        <v>22.2545</v>
      </c>
      <c r="AB1705" s="264">
        <f t="shared" si="778"/>
        <v>23.047499999999999</v>
      </c>
      <c r="AC1705" s="264">
        <f t="shared" si="779"/>
        <v>24.643999999999998</v>
      </c>
      <c r="AD1705" s="264">
        <f t="shared" si="780"/>
        <v>27.724</v>
      </c>
      <c r="AF1705" s="266">
        <v>1703</v>
      </c>
      <c r="AG1705" s="266">
        <v>-0.1386</v>
      </c>
      <c r="AH1705" s="266">
        <v>17.668600000000001</v>
      </c>
      <c r="AI1705" s="266">
        <v>0.13258</v>
      </c>
      <c r="AJ1705" s="266">
        <v>11.861000000000001</v>
      </c>
      <c r="AK1705" s="266">
        <v>13.063000000000001</v>
      </c>
      <c r="AL1705" s="266">
        <v>13.827</v>
      </c>
      <c r="AM1705" s="266">
        <v>14.253</v>
      </c>
      <c r="AN1705" s="266">
        <v>14.936999999999999</v>
      </c>
      <c r="AO1705" s="266">
        <v>15.42</v>
      </c>
      <c r="AP1705" s="266">
        <v>16.166</v>
      </c>
      <c r="AQ1705" s="266">
        <v>17.669</v>
      </c>
      <c r="AR1705" s="266">
        <v>19.332000000000001</v>
      </c>
      <c r="AS1705" s="266">
        <v>20.297999999999998</v>
      </c>
      <c r="AT1705" s="266">
        <v>20.983000000000001</v>
      </c>
      <c r="AU1705" s="266">
        <v>22.047999999999998</v>
      </c>
      <c r="AV1705" s="266">
        <v>22.773</v>
      </c>
      <c r="AW1705" s="266">
        <v>24.216000000000001</v>
      </c>
      <c r="AX1705" s="266">
        <v>26.939</v>
      </c>
      <c r="BA1705" s="372">
        <v>1703</v>
      </c>
      <c r="BB1705" s="372">
        <v>-0.34660000000000002</v>
      </c>
      <c r="BC1705" s="372">
        <v>17.504799999999999</v>
      </c>
      <c r="BD1705" s="372">
        <v>0.14521000000000001</v>
      </c>
      <c r="BE1705" s="372">
        <v>11.535</v>
      </c>
      <c r="BF1705" s="372">
        <v>12.718</v>
      </c>
      <c r="BG1705" s="372">
        <v>13.484</v>
      </c>
      <c r="BH1705" s="372">
        <v>13.914999999999999</v>
      </c>
      <c r="BI1705" s="372">
        <v>14.616</v>
      </c>
      <c r="BJ1705" s="372">
        <v>15.116</v>
      </c>
      <c r="BK1705" s="372">
        <v>15.897</v>
      </c>
      <c r="BL1705" s="372">
        <v>17.504999999999999</v>
      </c>
      <c r="BM1705" s="372">
        <v>19.338999999999999</v>
      </c>
      <c r="BN1705" s="372">
        <v>20.431000000000001</v>
      </c>
      <c r="BO1705" s="372">
        <v>21.218</v>
      </c>
      <c r="BP1705" s="372">
        <v>22.460999999999999</v>
      </c>
      <c r="BQ1705" s="372">
        <v>23.321999999999999</v>
      </c>
      <c r="BR1705" s="372">
        <v>25.071999999999999</v>
      </c>
      <c r="BS1705" s="372">
        <v>28.509</v>
      </c>
    </row>
    <row r="1706" spans="1:71" x14ac:dyDescent="0.2">
      <c r="A1706" s="265">
        <f t="shared" si="781"/>
        <v>17.592500000000001</v>
      </c>
      <c r="B1706" s="265">
        <f t="shared" si="782"/>
        <v>16.0365</v>
      </c>
      <c r="C1706" s="265">
        <f t="shared" si="759"/>
        <v>19.341999999999999</v>
      </c>
      <c r="D1706" s="265">
        <f t="shared" si="783"/>
        <v>1704</v>
      </c>
      <c r="E1706" s="373">
        <f t="shared" si="784"/>
        <v>55.983572895277206</v>
      </c>
      <c r="F1706" s="373">
        <f t="shared" si="785"/>
        <v>4.6652977412731005</v>
      </c>
      <c r="G1706" s="373">
        <f t="shared" si="786"/>
        <v>64.983572895277206</v>
      </c>
      <c r="H1706" s="374">
        <f t="shared" si="787"/>
        <v>0.999639984274167</v>
      </c>
      <c r="I1706" s="374">
        <f t="shared" si="760"/>
        <v>0.99163240348368631</v>
      </c>
      <c r="J1706" s="374">
        <f t="shared" si="761"/>
        <v>0.99170795431001257</v>
      </c>
      <c r="K1706" s="265" cm="1">
        <f t="array" ref="K1706">$G1706^gamma_drug4/($G1706^gamma_drug4+(AGE_50_drug4+9)^gamma_drug4)</f>
        <v>1</v>
      </c>
      <c r="L1706" s="264">
        <f t="shared" si="762"/>
        <v>1704</v>
      </c>
      <c r="M1706" s="264">
        <f t="shared" si="763"/>
        <v>-0.24265</v>
      </c>
      <c r="N1706" s="264">
        <f t="shared" si="764"/>
        <v>17.59235</v>
      </c>
      <c r="O1706" s="264">
        <f t="shared" si="765"/>
        <v>0.13891999999999999</v>
      </c>
      <c r="P1706" s="264">
        <f t="shared" si="766"/>
        <v>11.701499999999999</v>
      </c>
      <c r="Q1706" s="264">
        <f t="shared" si="767"/>
        <v>12.894</v>
      </c>
      <c r="R1706" s="264">
        <f t="shared" si="768"/>
        <v>13.6595</v>
      </c>
      <c r="S1706" s="264">
        <f t="shared" si="769"/>
        <v>14.088000000000001</v>
      </c>
      <c r="T1706" s="264">
        <f t="shared" si="770"/>
        <v>14.781000000000001</v>
      </c>
      <c r="U1706" s="264">
        <f t="shared" si="771"/>
        <v>15.272500000000001</v>
      </c>
      <c r="V1706" s="264">
        <f t="shared" si="772"/>
        <v>16.0365</v>
      </c>
      <c r="W1706" s="264">
        <f t="shared" si="773"/>
        <v>17.592500000000001</v>
      </c>
      <c r="X1706" s="264">
        <f t="shared" si="774"/>
        <v>19.341999999999999</v>
      </c>
      <c r="Y1706" s="264">
        <f t="shared" si="775"/>
        <v>20.371499999999997</v>
      </c>
      <c r="Z1706" s="264">
        <f t="shared" si="776"/>
        <v>21.107999999999997</v>
      </c>
      <c r="AA1706" s="264">
        <f t="shared" si="777"/>
        <v>22.262999999999998</v>
      </c>
      <c r="AB1706" s="264">
        <f t="shared" si="778"/>
        <v>23.055500000000002</v>
      </c>
      <c r="AC1706" s="264">
        <f t="shared" si="779"/>
        <v>24.652999999999999</v>
      </c>
      <c r="AD1706" s="264">
        <f t="shared" si="780"/>
        <v>27.734999999999999</v>
      </c>
      <c r="AF1706" s="266">
        <v>1704</v>
      </c>
      <c r="AG1706" s="266">
        <v>-0.13869999999999999</v>
      </c>
      <c r="AH1706" s="266">
        <v>17.673999999999999</v>
      </c>
      <c r="AI1706" s="266">
        <v>0.1326</v>
      </c>
      <c r="AJ1706" s="266">
        <v>11.865</v>
      </c>
      <c r="AK1706" s="266">
        <v>13.066000000000001</v>
      </c>
      <c r="AL1706" s="266">
        <v>13.831</v>
      </c>
      <c r="AM1706" s="266">
        <v>14.257</v>
      </c>
      <c r="AN1706" s="266">
        <v>14.941000000000001</v>
      </c>
      <c r="AO1706" s="266">
        <v>15.423999999999999</v>
      </c>
      <c r="AP1706" s="266">
        <v>16.170999999999999</v>
      </c>
      <c r="AQ1706" s="266">
        <v>17.673999999999999</v>
      </c>
      <c r="AR1706" s="266">
        <v>19.338000000000001</v>
      </c>
      <c r="AS1706" s="266">
        <v>20.305</v>
      </c>
      <c r="AT1706" s="266">
        <v>20.99</v>
      </c>
      <c r="AU1706" s="266">
        <v>22.056000000000001</v>
      </c>
      <c r="AV1706" s="266">
        <v>22.78</v>
      </c>
      <c r="AW1706" s="266">
        <v>24.224</v>
      </c>
      <c r="AX1706" s="266">
        <v>26.949000000000002</v>
      </c>
      <c r="BA1706" s="372">
        <v>1704</v>
      </c>
      <c r="BB1706" s="372">
        <v>-0.34660000000000002</v>
      </c>
      <c r="BC1706" s="372">
        <v>17.5107</v>
      </c>
      <c r="BD1706" s="372">
        <v>0.14524000000000001</v>
      </c>
      <c r="BE1706" s="372">
        <v>11.538</v>
      </c>
      <c r="BF1706" s="372">
        <v>12.722</v>
      </c>
      <c r="BG1706" s="372">
        <v>13.488</v>
      </c>
      <c r="BH1706" s="372">
        <v>13.919</v>
      </c>
      <c r="BI1706" s="372">
        <v>14.621</v>
      </c>
      <c r="BJ1706" s="372">
        <v>15.121</v>
      </c>
      <c r="BK1706" s="372">
        <v>15.901999999999999</v>
      </c>
      <c r="BL1706" s="372">
        <v>17.510999999999999</v>
      </c>
      <c r="BM1706" s="372">
        <v>19.346</v>
      </c>
      <c r="BN1706" s="372">
        <v>20.437999999999999</v>
      </c>
      <c r="BO1706" s="372">
        <v>21.225999999999999</v>
      </c>
      <c r="BP1706" s="372">
        <v>22.47</v>
      </c>
      <c r="BQ1706" s="372">
        <v>23.331</v>
      </c>
      <c r="BR1706" s="372">
        <v>25.082000000000001</v>
      </c>
      <c r="BS1706" s="372">
        <v>28.521000000000001</v>
      </c>
    </row>
    <row r="1707" spans="1:71" x14ac:dyDescent="0.2">
      <c r="A1707" s="265">
        <f t="shared" si="781"/>
        <v>17.598500000000001</v>
      </c>
      <c r="B1707" s="265">
        <f t="shared" si="782"/>
        <v>16.041999999999998</v>
      </c>
      <c r="C1707" s="265">
        <f t="shared" si="759"/>
        <v>19.349</v>
      </c>
      <c r="D1707" s="265">
        <f t="shared" si="783"/>
        <v>1705</v>
      </c>
      <c r="E1707" s="373">
        <f t="shared" si="784"/>
        <v>56.016427104722794</v>
      </c>
      <c r="F1707" s="373">
        <f t="shared" si="785"/>
        <v>4.6680355920602326</v>
      </c>
      <c r="G1707" s="373">
        <f t="shared" si="786"/>
        <v>65.016427104722794</v>
      </c>
      <c r="H1707" s="374">
        <f t="shared" si="787"/>
        <v>0.99964077468886914</v>
      </c>
      <c r="I1707" s="374">
        <f t="shared" si="760"/>
        <v>0.99164505988322793</v>
      </c>
      <c r="J1707" s="374">
        <f t="shared" si="761"/>
        <v>0.99171875411460975</v>
      </c>
      <c r="K1707" s="265" cm="1">
        <f t="array" ref="K1707">$G1707^gamma_drug4/($G1707^gamma_drug4+(AGE_50_drug4+9)^gamma_drug4)</f>
        <v>1</v>
      </c>
      <c r="L1707" s="264">
        <f t="shared" si="762"/>
        <v>1705</v>
      </c>
      <c r="M1707" s="264">
        <f t="shared" si="763"/>
        <v>-0.24275000000000002</v>
      </c>
      <c r="N1707" s="264">
        <f t="shared" si="764"/>
        <v>17.598050000000001</v>
      </c>
      <c r="O1707" s="264">
        <f t="shared" si="765"/>
        <v>0.13894000000000001</v>
      </c>
      <c r="P1707" s="264">
        <f t="shared" si="766"/>
        <v>11.704499999999999</v>
      </c>
      <c r="Q1707" s="264">
        <f t="shared" si="767"/>
        <v>12.897500000000001</v>
      </c>
      <c r="R1707" s="264">
        <f t="shared" si="768"/>
        <v>13.663500000000001</v>
      </c>
      <c r="S1707" s="264">
        <f t="shared" si="769"/>
        <v>14.092499999999999</v>
      </c>
      <c r="T1707" s="264">
        <f t="shared" si="770"/>
        <v>14.785499999999999</v>
      </c>
      <c r="U1707" s="264">
        <f t="shared" si="771"/>
        <v>15.2775</v>
      </c>
      <c r="V1707" s="264">
        <f t="shared" si="772"/>
        <v>16.041999999999998</v>
      </c>
      <c r="W1707" s="264">
        <f t="shared" si="773"/>
        <v>17.598500000000001</v>
      </c>
      <c r="X1707" s="264">
        <f t="shared" si="774"/>
        <v>19.349</v>
      </c>
      <c r="Y1707" s="264">
        <f t="shared" si="775"/>
        <v>20.378500000000003</v>
      </c>
      <c r="Z1707" s="264">
        <f t="shared" si="776"/>
        <v>21.115500000000001</v>
      </c>
      <c r="AA1707" s="264">
        <f t="shared" si="777"/>
        <v>22.271000000000001</v>
      </c>
      <c r="AB1707" s="264">
        <f t="shared" si="778"/>
        <v>23.064500000000002</v>
      </c>
      <c r="AC1707" s="264">
        <f t="shared" si="779"/>
        <v>24.662500000000001</v>
      </c>
      <c r="AD1707" s="264">
        <f t="shared" si="780"/>
        <v>27.746500000000001</v>
      </c>
      <c r="AF1707" s="266">
        <v>1705</v>
      </c>
      <c r="AG1707" s="266">
        <v>-0.13880000000000001</v>
      </c>
      <c r="AH1707" s="266">
        <v>17.679500000000001</v>
      </c>
      <c r="AI1707" s="266">
        <v>0.13261999999999999</v>
      </c>
      <c r="AJ1707" s="266">
        <v>11.868</v>
      </c>
      <c r="AK1707" s="266">
        <v>13.07</v>
      </c>
      <c r="AL1707" s="266">
        <v>13.835000000000001</v>
      </c>
      <c r="AM1707" s="266">
        <v>14.260999999999999</v>
      </c>
      <c r="AN1707" s="266">
        <v>14.946</v>
      </c>
      <c r="AO1707" s="266">
        <v>15.429</v>
      </c>
      <c r="AP1707" s="266">
        <v>16.175999999999998</v>
      </c>
      <c r="AQ1707" s="266">
        <v>17.68</v>
      </c>
      <c r="AR1707" s="266">
        <v>19.344999999999999</v>
      </c>
      <c r="AS1707" s="266">
        <v>20.311</v>
      </c>
      <c r="AT1707" s="266">
        <v>20.997</v>
      </c>
      <c r="AU1707" s="266">
        <v>22.062999999999999</v>
      </c>
      <c r="AV1707" s="266">
        <v>22.789000000000001</v>
      </c>
      <c r="AW1707" s="266">
        <v>24.233000000000001</v>
      </c>
      <c r="AX1707" s="266">
        <v>26.96</v>
      </c>
      <c r="BA1707" s="372">
        <v>1705</v>
      </c>
      <c r="BB1707" s="372">
        <v>-0.34670000000000001</v>
      </c>
      <c r="BC1707" s="372">
        <v>17.5166</v>
      </c>
      <c r="BD1707" s="372">
        <v>0.14526</v>
      </c>
      <c r="BE1707" s="372">
        <v>11.541</v>
      </c>
      <c r="BF1707" s="372">
        <v>12.725</v>
      </c>
      <c r="BG1707" s="372">
        <v>13.492000000000001</v>
      </c>
      <c r="BH1707" s="372">
        <v>13.923999999999999</v>
      </c>
      <c r="BI1707" s="372">
        <v>14.625</v>
      </c>
      <c r="BJ1707" s="372">
        <v>15.125999999999999</v>
      </c>
      <c r="BK1707" s="372">
        <v>15.907999999999999</v>
      </c>
      <c r="BL1707" s="372">
        <v>17.516999999999999</v>
      </c>
      <c r="BM1707" s="372">
        <v>19.353000000000002</v>
      </c>
      <c r="BN1707" s="372">
        <v>20.446000000000002</v>
      </c>
      <c r="BO1707" s="372">
        <v>21.234000000000002</v>
      </c>
      <c r="BP1707" s="372">
        <v>22.478999999999999</v>
      </c>
      <c r="BQ1707" s="372">
        <v>23.34</v>
      </c>
      <c r="BR1707" s="372">
        <v>25.091999999999999</v>
      </c>
      <c r="BS1707" s="372">
        <v>28.533000000000001</v>
      </c>
    </row>
    <row r="1708" spans="1:71" x14ac:dyDescent="0.2">
      <c r="A1708" s="265">
        <f t="shared" si="781"/>
        <v>17.603499999999997</v>
      </c>
      <c r="B1708" s="265">
        <f t="shared" si="782"/>
        <v>16.046500000000002</v>
      </c>
      <c r="C1708" s="265">
        <f t="shared" si="759"/>
        <v>19.355</v>
      </c>
      <c r="D1708" s="265">
        <f t="shared" si="783"/>
        <v>1706</v>
      </c>
      <c r="E1708" s="373">
        <f t="shared" si="784"/>
        <v>56.049281314168375</v>
      </c>
      <c r="F1708" s="373">
        <f t="shared" si="785"/>
        <v>4.6707734428473646</v>
      </c>
      <c r="G1708" s="373">
        <f t="shared" si="786"/>
        <v>65.049281314168383</v>
      </c>
      <c r="H1708" s="374">
        <f t="shared" si="787"/>
        <v>0.9996415629708385</v>
      </c>
      <c r="I1708" s="374">
        <f t="shared" si="760"/>
        <v>0.99165769092083311</v>
      </c>
      <c r="J1708" s="374">
        <f t="shared" si="761"/>
        <v>0.99172953452509649</v>
      </c>
      <c r="K1708" s="265" cm="1">
        <f t="array" ref="K1708">$G1708^gamma_drug4/($G1708^gamma_drug4+(AGE_50_drug4+9)^gamma_drug4)</f>
        <v>1</v>
      </c>
      <c r="L1708" s="264">
        <f t="shared" si="762"/>
        <v>1706</v>
      </c>
      <c r="M1708" s="264">
        <f t="shared" si="763"/>
        <v>-0.24280000000000002</v>
      </c>
      <c r="N1708" s="264">
        <f t="shared" si="764"/>
        <v>17.603650000000002</v>
      </c>
      <c r="O1708" s="264">
        <f t="shared" si="765"/>
        <v>0.13896500000000001</v>
      </c>
      <c r="P1708" s="264">
        <f t="shared" si="766"/>
        <v>11.7075</v>
      </c>
      <c r="Q1708" s="264">
        <f t="shared" si="767"/>
        <v>12.901</v>
      </c>
      <c r="R1708" s="264">
        <f t="shared" si="768"/>
        <v>13.6675</v>
      </c>
      <c r="S1708" s="264">
        <f t="shared" si="769"/>
        <v>14.096500000000001</v>
      </c>
      <c r="T1708" s="264">
        <f t="shared" si="770"/>
        <v>14.79</v>
      </c>
      <c r="U1708" s="264">
        <f t="shared" si="771"/>
        <v>15.281500000000001</v>
      </c>
      <c r="V1708" s="264">
        <f t="shared" si="772"/>
        <v>16.046500000000002</v>
      </c>
      <c r="W1708" s="264">
        <f t="shared" si="773"/>
        <v>17.603499999999997</v>
      </c>
      <c r="X1708" s="264">
        <f t="shared" si="774"/>
        <v>19.355</v>
      </c>
      <c r="Y1708" s="264">
        <f t="shared" si="775"/>
        <v>20.3855</v>
      </c>
      <c r="Z1708" s="264">
        <f t="shared" si="776"/>
        <v>21.123000000000001</v>
      </c>
      <c r="AA1708" s="264">
        <f t="shared" si="777"/>
        <v>22.279</v>
      </c>
      <c r="AB1708" s="264">
        <f t="shared" si="778"/>
        <v>23.072499999999998</v>
      </c>
      <c r="AC1708" s="264">
        <f t="shared" si="779"/>
        <v>24.672499999999999</v>
      </c>
      <c r="AD1708" s="264">
        <f t="shared" si="780"/>
        <v>27.757999999999999</v>
      </c>
      <c r="AF1708" s="266">
        <v>1706</v>
      </c>
      <c r="AG1708" s="266">
        <v>-0.1389</v>
      </c>
      <c r="AH1708" s="266">
        <v>17.684899999999999</v>
      </c>
      <c r="AI1708" s="266">
        <v>0.13264000000000001</v>
      </c>
      <c r="AJ1708" s="266">
        <v>11.871</v>
      </c>
      <c r="AK1708" s="266">
        <v>13.073</v>
      </c>
      <c r="AL1708" s="266">
        <v>13.839</v>
      </c>
      <c r="AM1708" s="266">
        <v>14.265000000000001</v>
      </c>
      <c r="AN1708" s="266">
        <v>14.95</v>
      </c>
      <c r="AO1708" s="266">
        <v>15.433</v>
      </c>
      <c r="AP1708" s="266">
        <v>16.18</v>
      </c>
      <c r="AQ1708" s="266">
        <v>17.684999999999999</v>
      </c>
      <c r="AR1708" s="266">
        <v>19.350999999999999</v>
      </c>
      <c r="AS1708" s="266">
        <v>20.318000000000001</v>
      </c>
      <c r="AT1708" s="266">
        <v>21.004000000000001</v>
      </c>
      <c r="AU1708" s="266">
        <v>22.071000000000002</v>
      </c>
      <c r="AV1708" s="266">
        <v>22.795999999999999</v>
      </c>
      <c r="AW1708" s="266">
        <v>24.242000000000001</v>
      </c>
      <c r="AX1708" s="266">
        <v>26.97</v>
      </c>
      <c r="BA1708" s="372">
        <v>1706</v>
      </c>
      <c r="BB1708" s="372">
        <v>-0.34670000000000001</v>
      </c>
      <c r="BC1708" s="372">
        <v>17.522400000000001</v>
      </c>
      <c r="BD1708" s="372">
        <v>0.14529</v>
      </c>
      <c r="BE1708" s="372">
        <v>11.544</v>
      </c>
      <c r="BF1708" s="372">
        <v>12.728999999999999</v>
      </c>
      <c r="BG1708" s="372">
        <v>13.496</v>
      </c>
      <c r="BH1708" s="372">
        <v>13.928000000000001</v>
      </c>
      <c r="BI1708" s="372">
        <v>14.63</v>
      </c>
      <c r="BJ1708" s="372">
        <v>15.13</v>
      </c>
      <c r="BK1708" s="372">
        <v>15.913</v>
      </c>
      <c r="BL1708" s="372">
        <v>17.521999999999998</v>
      </c>
      <c r="BM1708" s="372">
        <v>19.359000000000002</v>
      </c>
      <c r="BN1708" s="372">
        <v>20.452999999999999</v>
      </c>
      <c r="BO1708" s="372">
        <v>21.242000000000001</v>
      </c>
      <c r="BP1708" s="372">
        <v>22.486999999999998</v>
      </c>
      <c r="BQ1708" s="372">
        <v>23.349</v>
      </c>
      <c r="BR1708" s="372">
        <v>25.103000000000002</v>
      </c>
      <c r="BS1708" s="372">
        <v>28.545999999999999</v>
      </c>
    </row>
    <row r="1709" spans="1:71" x14ac:dyDescent="0.2">
      <c r="A1709" s="265">
        <f t="shared" si="781"/>
        <v>17.609000000000002</v>
      </c>
      <c r="B1709" s="265">
        <f t="shared" si="782"/>
        <v>16.051499999999997</v>
      </c>
      <c r="C1709" s="265">
        <f t="shared" si="759"/>
        <v>19.361499999999999</v>
      </c>
      <c r="D1709" s="265">
        <f t="shared" si="783"/>
        <v>1707</v>
      </c>
      <c r="E1709" s="373">
        <f t="shared" si="784"/>
        <v>56.082135523613964</v>
      </c>
      <c r="F1709" s="373">
        <f t="shared" si="785"/>
        <v>4.6735112936344967</v>
      </c>
      <c r="G1709" s="373">
        <f t="shared" si="786"/>
        <v>65.082135523613971</v>
      </c>
      <c r="H1709" s="374">
        <f t="shared" si="787"/>
        <v>0.99964234912689998</v>
      </c>
      <c r="I1709" s="374">
        <f t="shared" si="760"/>
        <v>0.99167029665960926</v>
      </c>
      <c r="J1709" s="374">
        <f t="shared" si="761"/>
        <v>0.99174029558576482</v>
      </c>
      <c r="K1709" s="265" cm="1">
        <f t="array" ref="K1709">$G1709^gamma_drug4/($G1709^gamma_drug4+(AGE_50_drug4+9)^gamma_drug4)</f>
        <v>1</v>
      </c>
      <c r="L1709" s="264">
        <f t="shared" si="762"/>
        <v>1707</v>
      </c>
      <c r="M1709" s="264">
        <f t="shared" si="763"/>
        <v>-0.24285000000000001</v>
      </c>
      <c r="N1709" s="264">
        <f t="shared" si="764"/>
        <v>17.609349999999999</v>
      </c>
      <c r="O1709" s="264">
        <f t="shared" si="765"/>
        <v>0.138985</v>
      </c>
      <c r="P1709" s="264">
        <f t="shared" si="766"/>
        <v>11.711</v>
      </c>
      <c r="Q1709" s="264">
        <f t="shared" si="767"/>
        <v>12.905000000000001</v>
      </c>
      <c r="R1709" s="264">
        <f t="shared" si="768"/>
        <v>13.6715</v>
      </c>
      <c r="S1709" s="264">
        <f t="shared" si="769"/>
        <v>14.1005</v>
      </c>
      <c r="T1709" s="264">
        <f t="shared" si="770"/>
        <v>14.794</v>
      </c>
      <c r="U1709" s="264">
        <f t="shared" si="771"/>
        <v>15.2865</v>
      </c>
      <c r="V1709" s="264">
        <f t="shared" si="772"/>
        <v>16.051499999999997</v>
      </c>
      <c r="W1709" s="264">
        <f t="shared" si="773"/>
        <v>17.609000000000002</v>
      </c>
      <c r="X1709" s="264">
        <f t="shared" si="774"/>
        <v>19.361499999999999</v>
      </c>
      <c r="Y1709" s="264">
        <f t="shared" si="775"/>
        <v>20.392499999999998</v>
      </c>
      <c r="Z1709" s="264">
        <f t="shared" si="776"/>
        <v>21.130499999999998</v>
      </c>
      <c r="AA1709" s="264">
        <f t="shared" si="777"/>
        <v>22.287500000000001</v>
      </c>
      <c r="AB1709" s="264">
        <f t="shared" si="778"/>
        <v>23.081</v>
      </c>
      <c r="AC1709" s="264">
        <f t="shared" si="779"/>
        <v>24.6815</v>
      </c>
      <c r="AD1709" s="264">
        <f t="shared" si="780"/>
        <v>27.769500000000001</v>
      </c>
      <c r="AF1709" s="266">
        <v>1707</v>
      </c>
      <c r="AG1709" s="266">
        <v>-0.13900000000000001</v>
      </c>
      <c r="AH1709" s="266">
        <v>17.6904</v>
      </c>
      <c r="AI1709" s="266">
        <v>0.13266</v>
      </c>
      <c r="AJ1709" s="266">
        <v>11.874000000000001</v>
      </c>
      <c r="AK1709" s="266">
        <v>13.077</v>
      </c>
      <c r="AL1709" s="266">
        <v>13.843</v>
      </c>
      <c r="AM1709" s="266">
        <v>14.269</v>
      </c>
      <c r="AN1709" s="266">
        <v>14.954000000000001</v>
      </c>
      <c r="AO1709" s="266">
        <v>15.438000000000001</v>
      </c>
      <c r="AP1709" s="266">
        <v>16.184999999999999</v>
      </c>
      <c r="AQ1709" s="266">
        <v>17.690000000000001</v>
      </c>
      <c r="AR1709" s="266">
        <v>19.356999999999999</v>
      </c>
      <c r="AS1709" s="266">
        <v>20.324999999999999</v>
      </c>
      <c r="AT1709" s="266">
        <v>21.012</v>
      </c>
      <c r="AU1709" s="266">
        <v>22.079000000000001</v>
      </c>
      <c r="AV1709" s="266">
        <v>22.803999999999998</v>
      </c>
      <c r="AW1709" s="266">
        <v>24.251000000000001</v>
      </c>
      <c r="AX1709" s="266">
        <v>26.981000000000002</v>
      </c>
      <c r="BA1709" s="372">
        <v>1707</v>
      </c>
      <c r="BB1709" s="372">
        <v>-0.34670000000000001</v>
      </c>
      <c r="BC1709" s="372">
        <v>17.528300000000002</v>
      </c>
      <c r="BD1709" s="372">
        <v>0.14530999999999999</v>
      </c>
      <c r="BE1709" s="372">
        <v>11.548</v>
      </c>
      <c r="BF1709" s="372">
        <v>12.733000000000001</v>
      </c>
      <c r="BG1709" s="372">
        <v>13.5</v>
      </c>
      <c r="BH1709" s="372">
        <v>13.932</v>
      </c>
      <c r="BI1709" s="372">
        <v>14.634</v>
      </c>
      <c r="BJ1709" s="372">
        <v>15.135</v>
      </c>
      <c r="BK1709" s="372">
        <v>15.917999999999999</v>
      </c>
      <c r="BL1709" s="372">
        <v>17.527999999999999</v>
      </c>
      <c r="BM1709" s="372">
        <v>19.366</v>
      </c>
      <c r="BN1709" s="372">
        <v>20.46</v>
      </c>
      <c r="BO1709" s="372">
        <v>21.248999999999999</v>
      </c>
      <c r="BP1709" s="372">
        <v>22.495999999999999</v>
      </c>
      <c r="BQ1709" s="372">
        <v>23.358000000000001</v>
      </c>
      <c r="BR1709" s="372">
        <v>25.111999999999998</v>
      </c>
      <c r="BS1709" s="372">
        <v>28.558</v>
      </c>
    </row>
    <row r="1710" spans="1:71" x14ac:dyDescent="0.2">
      <c r="A1710" s="265">
        <f t="shared" si="781"/>
        <v>17.615000000000002</v>
      </c>
      <c r="B1710" s="265">
        <f t="shared" si="782"/>
        <v>16.0565</v>
      </c>
      <c r="C1710" s="265">
        <f t="shared" si="759"/>
        <v>19.368000000000002</v>
      </c>
      <c r="D1710" s="265">
        <f t="shared" si="783"/>
        <v>1708</v>
      </c>
      <c r="E1710" s="373">
        <f t="shared" si="784"/>
        <v>56.114989733059545</v>
      </c>
      <c r="F1710" s="373">
        <f t="shared" si="785"/>
        <v>4.6762491444216288</v>
      </c>
      <c r="G1710" s="373">
        <f t="shared" si="786"/>
        <v>65.114989733059545</v>
      </c>
      <c r="H1710" s="374">
        <f t="shared" si="787"/>
        <v>0.99964313316385289</v>
      </c>
      <c r="I1710" s="374">
        <f t="shared" si="760"/>
        <v>0.99168287716247716</v>
      </c>
      <c r="J1710" s="374">
        <f t="shared" si="761"/>
        <v>0.99175103734078396</v>
      </c>
      <c r="K1710" s="265" cm="1">
        <f t="array" ref="K1710">$G1710^gamma_drug4/($G1710^gamma_drug4+(AGE_50_drug4+9)^gamma_drug4)</f>
        <v>1</v>
      </c>
      <c r="L1710" s="264">
        <f t="shared" si="762"/>
        <v>1708</v>
      </c>
      <c r="M1710" s="264">
        <f t="shared" si="763"/>
        <v>-0.24295</v>
      </c>
      <c r="N1710" s="264">
        <f t="shared" si="764"/>
        <v>17.61495</v>
      </c>
      <c r="O1710" s="264">
        <f t="shared" si="765"/>
        <v>0.13900999999999999</v>
      </c>
      <c r="P1710" s="264">
        <f t="shared" si="766"/>
        <v>11.714</v>
      </c>
      <c r="Q1710" s="264">
        <f t="shared" si="767"/>
        <v>12.908000000000001</v>
      </c>
      <c r="R1710" s="264">
        <f t="shared" si="768"/>
        <v>13.675000000000001</v>
      </c>
      <c r="S1710" s="264">
        <f t="shared" si="769"/>
        <v>14.1045</v>
      </c>
      <c r="T1710" s="264">
        <f t="shared" si="770"/>
        <v>14.798500000000001</v>
      </c>
      <c r="U1710" s="264">
        <f t="shared" si="771"/>
        <v>15.291</v>
      </c>
      <c r="V1710" s="264">
        <f t="shared" si="772"/>
        <v>16.0565</v>
      </c>
      <c r="W1710" s="264">
        <f t="shared" si="773"/>
        <v>17.615000000000002</v>
      </c>
      <c r="X1710" s="264">
        <f t="shared" si="774"/>
        <v>19.368000000000002</v>
      </c>
      <c r="Y1710" s="264">
        <f t="shared" si="775"/>
        <v>20.399999999999999</v>
      </c>
      <c r="Z1710" s="264">
        <f t="shared" si="776"/>
        <v>21.137999999999998</v>
      </c>
      <c r="AA1710" s="264">
        <f t="shared" si="777"/>
        <v>22.295000000000002</v>
      </c>
      <c r="AB1710" s="264">
        <f t="shared" si="778"/>
        <v>23.089500000000001</v>
      </c>
      <c r="AC1710" s="264">
        <f t="shared" si="779"/>
        <v>24.691500000000001</v>
      </c>
      <c r="AD1710" s="264">
        <f t="shared" si="780"/>
        <v>27.780999999999999</v>
      </c>
      <c r="AF1710" s="266">
        <v>1708</v>
      </c>
      <c r="AG1710" s="266">
        <v>-0.1391</v>
      </c>
      <c r="AH1710" s="266">
        <v>17.695799999999998</v>
      </c>
      <c r="AI1710" s="266">
        <v>0.13267999999999999</v>
      </c>
      <c r="AJ1710" s="266">
        <v>11.877000000000001</v>
      </c>
      <c r="AK1710" s="266">
        <v>13.08</v>
      </c>
      <c r="AL1710" s="266">
        <v>13.846</v>
      </c>
      <c r="AM1710" s="266">
        <v>14.273</v>
      </c>
      <c r="AN1710" s="266">
        <v>14.958</v>
      </c>
      <c r="AO1710" s="266">
        <v>15.442</v>
      </c>
      <c r="AP1710" s="266">
        <v>16.190000000000001</v>
      </c>
      <c r="AQ1710" s="266">
        <v>17.696000000000002</v>
      </c>
      <c r="AR1710" s="266">
        <v>19.363</v>
      </c>
      <c r="AS1710" s="266">
        <v>20.332000000000001</v>
      </c>
      <c r="AT1710" s="266">
        <v>21.018999999999998</v>
      </c>
      <c r="AU1710" s="266">
        <v>22.085999999999999</v>
      </c>
      <c r="AV1710" s="266">
        <v>22.812000000000001</v>
      </c>
      <c r="AW1710" s="266">
        <v>24.26</v>
      </c>
      <c r="AX1710" s="266">
        <v>26.991</v>
      </c>
      <c r="BA1710" s="372">
        <v>1708</v>
      </c>
      <c r="BB1710" s="372">
        <v>-0.3468</v>
      </c>
      <c r="BC1710" s="372">
        <v>17.534099999999999</v>
      </c>
      <c r="BD1710" s="372">
        <v>0.14534</v>
      </c>
      <c r="BE1710" s="372">
        <v>11.551</v>
      </c>
      <c r="BF1710" s="372">
        <v>12.736000000000001</v>
      </c>
      <c r="BG1710" s="372">
        <v>13.504</v>
      </c>
      <c r="BH1710" s="372">
        <v>13.936</v>
      </c>
      <c r="BI1710" s="372">
        <v>14.638999999999999</v>
      </c>
      <c r="BJ1710" s="372">
        <v>15.14</v>
      </c>
      <c r="BK1710" s="372">
        <v>15.923</v>
      </c>
      <c r="BL1710" s="372">
        <v>17.533999999999999</v>
      </c>
      <c r="BM1710" s="372">
        <v>19.373000000000001</v>
      </c>
      <c r="BN1710" s="372">
        <v>20.468</v>
      </c>
      <c r="BO1710" s="372">
        <v>21.257000000000001</v>
      </c>
      <c r="BP1710" s="372">
        <v>22.504000000000001</v>
      </c>
      <c r="BQ1710" s="372">
        <v>23.367000000000001</v>
      </c>
      <c r="BR1710" s="372">
        <v>25.123000000000001</v>
      </c>
      <c r="BS1710" s="372">
        <v>28.571000000000002</v>
      </c>
    </row>
    <row r="1711" spans="1:71" x14ac:dyDescent="0.2">
      <c r="A1711" s="265">
        <f t="shared" si="781"/>
        <v>17.6205</v>
      </c>
      <c r="B1711" s="265">
        <f t="shared" si="782"/>
        <v>16.061500000000002</v>
      </c>
      <c r="C1711" s="265">
        <f t="shared" si="759"/>
        <v>19.374499999999998</v>
      </c>
      <c r="D1711" s="265">
        <f t="shared" si="783"/>
        <v>1709</v>
      </c>
      <c r="E1711" s="373">
        <f t="shared" si="784"/>
        <v>56.147843942505133</v>
      </c>
      <c r="F1711" s="373">
        <f t="shared" si="785"/>
        <v>4.6789869952087608</v>
      </c>
      <c r="G1711" s="373">
        <f t="shared" si="786"/>
        <v>65.147843942505133</v>
      </c>
      <c r="H1711" s="374">
        <f t="shared" si="787"/>
        <v>0.99964391508847161</v>
      </c>
      <c r="I1711" s="374">
        <f t="shared" si="760"/>
        <v>0.99169543249217063</v>
      </c>
      <c r="J1711" s="374">
        <f t="shared" si="761"/>
        <v>0.99176175983420123</v>
      </c>
      <c r="K1711" s="265" cm="1">
        <f t="array" ref="K1711">$G1711^gamma_drug4/($G1711^gamma_drug4+(AGE_50_drug4+9)^gamma_drug4)</f>
        <v>1</v>
      </c>
      <c r="L1711" s="264">
        <f t="shared" si="762"/>
        <v>1709</v>
      </c>
      <c r="M1711" s="264">
        <f t="shared" si="763"/>
        <v>-0.24299999999999999</v>
      </c>
      <c r="N1711" s="264">
        <f t="shared" si="764"/>
        <v>17.6206</v>
      </c>
      <c r="O1711" s="264">
        <f t="shared" si="765"/>
        <v>0.13902999999999999</v>
      </c>
      <c r="P1711" s="264">
        <f t="shared" si="766"/>
        <v>11.717000000000001</v>
      </c>
      <c r="Q1711" s="264">
        <f t="shared" si="767"/>
        <v>12.911999999999999</v>
      </c>
      <c r="R1711" s="264">
        <f t="shared" si="768"/>
        <v>13.678999999999998</v>
      </c>
      <c r="S1711" s="264">
        <f t="shared" si="769"/>
        <v>14.108000000000001</v>
      </c>
      <c r="T1711" s="264">
        <f t="shared" si="770"/>
        <v>14.803000000000001</v>
      </c>
      <c r="U1711" s="264">
        <f t="shared" si="771"/>
        <v>15.295500000000001</v>
      </c>
      <c r="V1711" s="264">
        <f t="shared" si="772"/>
        <v>16.061500000000002</v>
      </c>
      <c r="W1711" s="264">
        <f t="shared" si="773"/>
        <v>17.6205</v>
      </c>
      <c r="X1711" s="264">
        <f t="shared" si="774"/>
        <v>19.374499999999998</v>
      </c>
      <c r="Y1711" s="264">
        <f t="shared" si="775"/>
        <v>20.406500000000001</v>
      </c>
      <c r="Z1711" s="264">
        <f t="shared" si="776"/>
        <v>21.145499999999998</v>
      </c>
      <c r="AA1711" s="264">
        <f t="shared" si="777"/>
        <v>22.3035</v>
      </c>
      <c r="AB1711" s="264">
        <f t="shared" si="778"/>
        <v>23.097999999999999</v>
      </c>
      <c r="AC1711" s="264">
        <f t="shared" si="779"/>
        <v>24.700499999999998</v>
      </c>
      <c r="AD1711" s="264">
        <f t="shared" si="780"/>
        <v>27.791499999999999</v>
      </c>
      <c r="AF1711" s="266">
        <v>1709</v>
      </c>
      <c r="AG1711" s="266">
        <v>-0.13919999999999999</v>
      </c>
      <c r="AH1711" s="266">
        <v>17.7012</v>
      </c>
      <c r="AI1711" s="266">
        <v>0.13270000000000001</v>
      </c>
      <c r="AJ1711" s="266">
        <v>11.88</v>
      </c>
      <c r="AK1711" s="266">
        <v>13.084</v>
      </c>
      <c r="AL1711" s="266">
        <v>13.85</v>
      </c>
      <c r="AM1711" s="266">
        <v>14.276</v>
      </c>
      <c r="AN1711" s="266">
        <v>14.962999999999999</v>
      </c>
      <c r="AO1711" s="266">
        <v>15.446999999999999</v>
      </c>
      <c r="AP1711" s="266">
        <v>16.195</v>
      </c>
      <c r="AQ1711" s="266">
        <v>17.701000000000001</v>
      </c>
      <c r="AR1711" s="266">
        <v>19.369</v>
      </c>
      <c r="AS1711" s="266">
        <v>20.338000000000001</v>
      </c>
      <c r="AT1711" s="266">
        <v>21.026</v>
      </c>
      <c r="AU1711" s="266">
        <v>22.094000000000001</v>
      </c>
      <c r="AV1711" s="266">
        <v>22.82</v>
      </c>
      <c r="AW1711" s="266">
        <v>24.268000000000001</v>
      </c>
      <c r="AX1711" s="266">
        <v>27.001000000000001</v>
      </c>
      <c r="BA1711" s="372">
        <v>1709</v>
      </c>
      <c r="BB1711" s="372">
        <v>-0.3468</v>
      </c>
      <c r="BC1711" s="372">
        <v>17.54</v>
      </c>
      <c r="BD1711" s="372">
        <v>0.14535999999999999</v>
      </c>
      <c r="BE1711" s="372">
        <v>11.554</v>
      </c>
      <c r="BF1711" s="372">
        <v>12.74</v>
      </c>
      <c r="BG1711" s="372">
        <v>13.507999999999999</v>
      </c>
      <c r="BH1711" s="372">
        <v>13.94</v>
      </c>
      <c r="BI1711" s="372">
        <v>14.643000000000001</v>
      </c>
      <c r="BJ1711" s="372">
        <v>15.144</v>
      </c>
      <c r="BK1711" s="372">
        <v>15.928000000000001</v>
      </c>
      <c r="BL1711" s="372">
        <v>17.54</v>
      </c>
      <c r="BM1711" s="372">
        <v>19.38</v>
      </c>
      <c r="BN1711" s="372">
        <v>20.475000000000001</v>
      </c>
      <c r="BO1711" s="372">
        <v>21.265000000000001</v>
      </c>
      <c r="BP1711" s="372">
        <v>22.513000000000002</v>
      </c>
      <c r="BQ1711" s="372">
        <v>23.376000000000001</v>
      </c>
      <c r="BR1711" s="372">
        <v>25.132999999999999</v>
      </c>
      <c r="BS1711" s="372">
        <v>28.582000000000001</v>
      </c>
    </row>
    <row r="1712" spans="1:71" x14ac:dyDescent="0.2">
      <c r="A1712" s="265">
        <f t="shared" si="781"/>
        <v>17.6265</v>
      </c>
      <c r="B1712" s="265">
        <f t="shared" si="782"/>
        <v>16.066000000000003</v>
      </c>
      <c r="C1712" s="265">
        <f t="shared" si="759"/>
        <v>19.381500000000003</v>
      </c>
      <c r="D1712" s="265">
        <f t="shared" si="783"/>
        <v>1710</v>
      </c>
      <c r="E1712" s="373">
        <f t="shared" si="784"/>
        <v>56.180698151950722</v>
      </c>
      <c r="F1712" s="373">
        <f t="shared" si="785"/>
        <v>4.6817248459958929</v>
      </c>
      <c r="G1712" s="373">
        <f t="shared" si="786"/>
        <v>65.180698151950722</v>
      </c>
      <c r="H1712" s="374">
        <f t="shared" si="787"/>
        <v>0.9996446949075054</v>
      </c>
      <c r="I1712" s="374">
        <f t="shared" si="760"/>
        <v>0.99170796271123829</v>
      </c>
      <c r="J1712" s="374">
        <f t="shared" si="761"/>
        <v>0.99177246310994238</v>
      </c>
      <c r="K1712" s="265" cm="1">
        <f t="array" ref="K1712">$G1712^gamma_drug4/($G1712^gamma_drug4+(AGE_50_drug4+9)^gamma_drug4)</f>
        <v>1</v>
      </c>
      <c r="L1712" s="264">
        <f t="shared" si="762"/>
        <v>1710</v>
      </c>
      <c r="M1712" s="264">
        <f t="shared" si="763"/>
        <v>-0.24309999999999998</v>
      </c>
      <c r="N1712" s="264">
        <f t="shared" si="764"/>
        <v>17.626300000000001</v>
      </c>
      <c r="O1712" s="264">
        <f t="shared" si="765"/>
        <v>0.13905499999999998</v>
      </c>
      <c r="P1712" s="264">
        <f t="shared" si="766"/>
        <v>11.719999999999999</v>
      </c>
      <c r="Q1712" s="264">
        <f t="shared" si="767"/>
        <v>12.914999999999999</v>
      </c>
      <c r="R1712" s="264">
        <f t="shared" si="768"/>
        <v>13.683</v>
      </c>
      <c r="S1712" s="264">
        <f t="shared" si="769"/>
        <v>14.112</v>
      </c>
      <c r="T1712" s="264">
        <f t="shared" si="770"/>
        <v>14.807</v>
      </c>
      <c r="U1712" s="264">
        <f t="shared" si="771"/>
        <v>15.3</v>
      </c>
      <c r="V1712" s="264">
        <f t="shared" si="772"/>
        <v>16.066000000000003</v>
      </c>
      <c r="W1712" s="264">
        <f t="shared" si="773"/>
        <v>17.6265</v>
      </c>
      <c r="X1712" s="264">
        <f t="shared" si="774"/>
        <v>19.381500000000003</v>
      </c>
      <c r="Y1712" s="264">
        <f t="shared" si="775"/>
        <v>20.414000000000001</v>
      </c>
      <c r="Z1712" s="264">
        <f t="shared" si="776"/>
        <v>21.152999999999999</v>
      </c>
      <c r="AA1712" s="264">
        <f t="shared" si="777"/>
        <v>22.311499999999999</v>
      </c>
      <c r="AB1712" s="264">
        <f t="shared" si="778"/>
        <v>23.106999999999999</v>
      </c>
      <c r="AC1712" s="264">
        <f t="shared" si="779"/>
        <v>24.71</v>
      </c>
      <c r="AD1712" s="264">
        <f t="shared" si="780"/>
        <v>27.802999999999997</v>
      </c>
      <c r="AF1712" s="266">
        <v>1710</v>
      </c>
      <c r="AG1712" s="266">
        <v>-0.13930000000000001</v>
      </c>
      <c r="AH1712" s="266">
        <v>17.706700000000001</v>
      </c>
      <c r="AI1712" s="266">
        <v>0.13272</v>
      </c>
      <c r="AJ1712" s="266">
        <v>11.882999999999999</v>
      </c>
      <c r="AK1712" s="266">
        <v>13.087</v>
      </c>
      <c r="AL1712" s="266">
        <v>13.853999999999999</v>
      </c>
      <c r="AM1712" s="266">
        <v>14.28</v>
      </c>
      <c r="AN1712" s="266">
        <v>14.967000000000001</v>
      </c>
      <c r="AO1712" s="266">
        <v>15.451000000000001</v>
      </c>
      <c r="AP1712" s="266">
        <v>16.199000000000002</v>
      </c>
      <c r="AQ1712" s="266">
        <v>17.707000000000001</v>
      </c>
      <c r="AR1712" s="266">
        <v>19.376000000000001</v>
      </c>
      <c r="AS1712" s="266">
        <v>20.344999999999999</v>
      </c>
      <c r="AT1712" s="266">
        <v>21.033000000000001</v>
      </c>
      <c r="AU1712" s="266">
        <v>22.100999999999999</v>
      </c>
      <c r="AV1712" s="266">
        <v>22.827999999999999</v>
      </c>
      <c r="AW1712" s="266">
        <v>24.277000000000001</v>
      </c>
      <c r="AX1712" s="266">
        <v>27.010999999999999</v>
      </c>
      <c r="BA1712" s="372">
        <v>1710</v>
      </c>
      <c r="BB1712" s="372">
        <v>-0.34689999999999999</v>
      </c>
      <c r="BC1712" s="372">
        <v>17.5459</v>
      </c>
      <c r="BD1712" s="372">
        <v>0.14538999999999999</v>
      </c>
      <c r="BE1712" s="372">
        <v>11.557</v>
      </c>
      <c r="BF1712" s="372">
        <v>12.743</v>
      </c>
      <c r="BG1712" s="372">
        <v>13.512</v>
      </c>
      <c r="BH1712" s="372">
        <v>13.944000000000001</v>
      </c>
      <c r="BI1712" s="372">
        <v>14.647</v>
      </c>
      <c r="BJ1712" s="372">
        <v>15.148999999999999</v>
      </c>
      <c r="BK1712" s="372">
        <v>15.933</v>
      </c>
      <c r="BL1712" s="372">
        <v>17.545999999999999</v>
      </c>
      <c r="BM1712" s="372">
        <v>19.387</v>
      </c>
      <c r="BN1712" s="372">
        <v>20.483000000000001</v>
      </c>
      <c r="BO1712" s="372">
        <v>21.273</v>
      </c>
      <c r="BP1712" s="372">
        <v>22.521999999999998</v>
      </c>
      <c r="BQ1712" s="372">
        <v>23.385999999999999</v>
      </c>
      <c r="BR1712" s="372">
        <v>25.143000000000001</v>
      </c>
      <c r="BS1712" s="372">
        <v>28.594999999999999</v>
      </c>
    </row>
    <row r="1713" spans="1:71" x14ac:dyDescent="0.2">
      <c r="A1713" s="265">
        <f t="shared" si="781"/>
        <v>17.631999999999998</v>
      </c>
      <c r="B1713" s="265">
        <f t="shared" si="782"/>
        <v>16.071000000000002</v>
      </c>
      <c r="C1713" s="265">
        <f t="shared" si="759"/>
        <v>19.387500000000003</v>
      </c>
      <c r="D1713" s="265">
        <f t="shared" si="783"/>
        <v>1711</v>
      </c>
      <c r="E1713" s="373">
        <f t="shared" si="784"/>
        <v>56.213552361396303</v>
      </c>
      <c r="F1713" s="373">
        <f t="shared" si="785"/>
        <v>4.684462696783025</v>
      </c>
      <c r="G1713" s="373">
        <f t="shared" si="786"/>
        <v>65.213552361396296</v>
      </c>
      <c r="H1713" s="374">
        <f t="shared" si="787"/>
        <v>0.99964547262767867</v>
      </c>
      <c r="I1713" s="374">
        <f t="shared" si="760"/>
        <v>0.99172046788204304</v>
      </c>
      <c r="J1713" s="374">
        <f t="shared" si="761"/>
        <v>0.99178314721181149</v>
      </c>
      <c r="K1713" s="265" cm="1">
        <f t="array" ref="K1713">$G1713^gamma_drug4/($G1713^gamma_drug4+(AGE_50_drug4+9)^gamma_drug4)</f>
        <v>1</v>
      </c>
      <c r="L1713" s="264">
        <f t="shared" si="762"/>
        <v>1711</v>
      </c>
      <c r="M1713" s="264">
        <f t="shared" si="763"/>
        <v>-0.24314999999999998</v>
      </c>
      <c r="N1713" s="264">
        <f t="shared" si="764"/>
        <v>17.631900000000002</v>
      </c>
      <c r="O1713" s="264">
        <f t="shared" si="765"/>
        <v>0.13908000000000001</v>
      </c>
      <c r="P1713" s="264">
        <f t="shared" si="766"/>
        <v>11.722999999999999</v>
      </c>
      <c r="Q1713" s="264">
        <f t="shared" si="767"/>
        <v>12.919</v>
      </c>
      <c r="R1713" s="264">
        <f t="shared" si="768"/>
        <v>13.686499999999999</v>
      </c>
      <c r="S1713" s="264">
        <f t="shared" si="769"/>
        <v>14.1165</v>
      </c>
      <c r="T1713" s="264">
        <f t="shared" si="770"/>
        <v>14.811499999999999</v>
      </c>
      <c r="U1713" s="264">
        <f t="shared" si="771"/>
        <v>15.304500000000001</v>
      </c>
      <c r="V1713" s="264">
        <f t="shared" si="772"/>
        <v>16.071000000000002</v>
      </c>
      <c r="W1713" s="264">
        <f t="shared" si="773"/>
        <v>17.631999999999998</v>
      </c>
      <c r="X1713" s="264">
        <f t="shared" si="774"/>
        <v>19.387500000000003</v>
      </c>
      <c r="Y1713" s="264">
        <f t="shared" si="775"/>
        <v>20.420999999999999</v>
      </c>
      <c r="Z1713" s="264">
        <f t="shared" si="776"/>
        <v>21.160499999999999</v>
      </c>
      <c r="AA1713" s="264">
        <f t="shared" si="777"/>
        <v>22.319500000000001</v>
      </c>
      <c r="AB1713" s="264">
        <f t="shared" si="778"/>
        <v>23.115499999999997</v>
      </c>
      <c r="AC1713" s="264">
        <f t="shared" si="779"/>
        <v>24.7195</v>
      </c>
      <c r="AD1713" s="264">
        <f t="shared" si="780"/>
        <v>27.814999999999998</v>
      </c>
      <c r="AF1713" s="266">
        <v>1711</v>
      </c>
      <c r="AG1713" s="266">
        <v>-0.1394</v>
      </c>
      <c r="AH1713" s="266">
        <v>17.7121</v>
      </c>
      <c r="AI1713" s="266">
        <v>0.13275000000000001</v>
      </c>
      <c r="AJ1713" s="266">
        <v>11.885999999999999</v>
      </c>
      <c r="AK1713" s="266">
        <v>13.090999999999999</v>
      </c>
      <c r="AL1713" s="266">
        <v>13.856999999999999</v>
      </c>
      <c r="AM1713" s="266">
        <v>14.284000000000001</v>
      </c>
      <c r="AN1713" s="266">
        <v>14.971</v>
      </c>
      <c r="AO1713" s="266">
        <v>15.455</v>
      </c>
      <c r="AP1713" s="266">
        <v>16.204000000000001</v>
      </c>
      <c r="AQ1713" s="266">
        <v>17.712</v>
      </c>
      <c r="AR1713" s="266">
        <v>19.382000000000001</v>
      </c>
      <c r="AS1713" s="266">
        <v>20.352</v>
      </c>
      <c r="AT1713" s="266">
        <v>21.04</v>
      </c>
      <c r="AU1713" s="266">
        <v>22.109000000000002</v>
      </c>
      <c r="AV1713" s="266">
        <v>22.837</v>
      </c>
      <c r="AW1713" s="266">
        <v>24.286000000000001</v>
      </c>
      <c r="AX1713" s="266">
        <v>27.023</v>
      </c>
      <c r="BA1713" s="372">
        <v>1711</v>
      </c>
      <c r="BB1713" s="372">
        <v>-0.34689999999999999</v>
      </c>
      <c r="BC1713" s="372">
        <v>17.5517</v>
      </c>
      <c r="BD1713" s="372">
        <v>0.14541000000000001</v>
      </c>
      <c r="BE1713" s="372">
        <v>11.56</v>
      </c>
      <c r="BF1713" s="372">
        <v>12.747</v>
      </c>
      <c r="BG1713" s="372">
        <v>13.516</v>
      </c>
      <c r="BH1713" s="372">
        <v>13.949</v>
      </c>
      <c r="BI1713" s="372">
        <v>14.651999999999999</v>
      </c>
      <c r="BJ1713" s="372">
        <v>15.154</v>
      </c>
      <c r="BK1713" s="372">
        <v>15.938000000000001</v>
      </c>
      <c r="BL1713" s="372">
        <v>17.552</v>
      </c>
      <c r="BM1713" s="372">
        <v>19.393000000000001</v>
      </c>
      <c r="BN1713" s="372">
        <v>20.49</v>
      </c>
      <c r="BO1713" s="372">
        <v>21.280999999999999</v>
      </c>
      <c r="BP1713" s="372">
        <v>22.53</v>
      </c>
      <c r="BQ1713" s="372">
        <v>23.393999999999998</v>
      </c>
      <c r="BR1713" s="372">
        <v>25.152999999999999</v>
      </c>
      <c r="BS1713" s="372">
        <v>28.606999999999999</v>
      </c>
    </row>
    <row r="1714" spans="1:71" x14ac:dyDescent="0.2">
      <c r="A1714" s="265">
        <f t="shared" si="781"/>
        <v>17.637999999999998</v>
      </c>
      <c r="B1714" s="265">
        <f t="shared" si="782"/>
        <v>16.076000000000001</v>
      </c>
      <c r="C1714" s="265">
        <f t="shared" si="759"/>
        <v>19.393999999999998</v>
      </c>
      <c r="D1714" s="265">
        <f t="shared" si="783"/>
        <v>1712</v>
      </c>
      <c r="E1714" s="373">
        <f t="shared" si="784"/>
        <v>56.246406570841891</v>
      </c>
      <c r="F1714" s="373">
        <f t="shared" si="785"/>
        <v>4.687200547570157</v>
      </c>
      <c r="G1714" s="373">
        <f t="shared" si="786"/>
        <v>65.246406570841884</v>
      </c>
      <c r="H1714" s="374">
        <f t="shared" si="787"/>
        <v>0.99964624825569082</v>
      </c>
      <c r="I1714" s="374">
        <f t="shared" si="760"/>
        <v>0.9917329480667636</v>
      </c>
      <c r="J1714" s="374">
        <f t="shared" si="761"/>
        <v>0.99179381218349194</v>
      </c>
      <c r="K1714" s="265" cm="1">
        <f t="array" ref="K1714">$G1714^gamma_drug4/($G1714^gamma_drug4+(AGE_50_drug4+9)^gamma_drug4)</f>
        <v>1</v>
      </c>
      <c r="L1714" s="264">
        <f t="shared" si="762"/>
        <v>1712</v>
      </c>
      <c r="M1714" s="264">
        <f t="shared" si="763"/>
        <v>-0.24324999999999999</v>
      </c>
      <c r="N1714" s="264">
        <f t="shared" si="764"/>
        <v>17.637550000000001</v>
      </c>
      <c r="O1714" s="264">
        <f t="shared" si="765"/>
        <v>0.13910500000000001</v>
      </c>
      <c r="P1714" s="264">
        <f t="shared" si="766"/>
        <v>11.725999999999999</v>
      </c>
      <c r="Q1714" s="264">
        <f t="shared" si="767"/>
        <v>12.922499999999999</v>
      </c>
      <c r="R1714" s="264">
        <f t="shared" si="768"/>
        <v>13.6905</v>
      </c>
      <c r="S1714" s="264">
        <f t="shared" si="769"/>
        <v>14.1205</v>
      </c>
      <c r="T1714" s="264">
        <f t="shared" si="770"/>
        <v>14.8155</v>
      </c>
      <c r="U1714" s="264">
        <f t="shared" si="771"/>
        <v>15.309000000000001</v>
      </c>
      <c r="V1714" s="264">
        <f t="shared" si="772"/>
        <v>16.076000000000001</v>
      </c>
      <c r="W1714" s="264">
        <f t="shared" si="773"/>
        <v>17.637999999999998</v>
      </c>
      <c r="X1714" s="264">
        <f t="shared" si="774"/>
        <v>19.393999999999998</v>
      </c>
      <c r="Y1714" s="264">
        <f t="shared" si="775"/>
        <v>20.428000000000001</v>
      </c>
      <c r="Z1714" s="264">
        <f t="shared" si="776"/>
        <v>21.167999999999999</v>
      </c>
      <c r="AA1714" s="264">
        <f t="shared" si="777"/>
        <v>22.328000000000003</v>
      </c>
      <c r="AB1714" s="264">
        <f t="shared" si="778"/>
        <v>23.124499999999998</v>
      </c>
      <c r="AC1714" s="264">
        <f t="shared" si="779"/>
        <v>24.729500000000002</v>
      </c>
      <c r="AD1714" s="264">
        <f t="shared" si="780"/>
        <v>27.826500000000003</v>
      </c>
      <c r="AF1714" s="266">
        <v>1712</v>
      </c>
      <c r="AG1714" s="266">
        <v>-0.13950000000000001</v>
      </c>
      <c r="AH1714" s="266">
        <v>17.717500000000001</v>
      </c>
      <c r="AI1714" s="266">
        <v>0.13277</v>
      </c>
      <c r="AJ1714" s="266">
        <v>11.888999999999999</v>
      </c>
      <c r="AK1714" s="266">
        <v>13.093999999999999</v>
      </c>
      <c r="AL1714" s="266">
        <v>13.861000000000001</v>
      </c>
      <c r="AM1714" s="266">
        <v>14.288</v>
      </c>
      <c r="AN1714" s="266">
        <v>14.975</v>
      </c>
      <c r="AO1714" s="266">
        <v>15.46</v>
      </c>
      <c r="AP1714" s="266">
        <v>16.209</v>
      </c>
      <c r="AQ1714" s="266">
        <v>17.718</v>
      </c>
      <c r="AR1714" s="266">
        <v>19.388000000000002</v>
      </c>
      <c r="AS1714" s="266">
        <v>20.358000000000001</v>
      </c>
      <c r="AT1714" s="266">
        <v>21.047000000000001</v>
      </c>
      <c r="AU1714" s="266">
        <v>22.117000000000001</v>
      </c>
      <c r="AV1714" s="266">
        <v>22.844999999999999</v>
      </c>
      <c r="AW1714" s="266">
        <v>24.295000000000002</v>
      </c>
      <c r="AX1714" s="266">
        <v>27.033000000000001</v>
      </c>
      <c r="BA1714" s="372">
        <v>1712</v>
      </c>
      <c r="BB1714" s="372">
        <v>-0.34699999999999998</v>
      </c>
      <c r="BC1714" s="372">
        <v>17.557600000000001</v>
      </c>
      <c r="BD1714" s="372">
        <v>0.14544000000000001</v>
      </c>
      <c r="BE1714" s="372">
        <v>11.563000000000001</v>
      </c>
      <c r="BF1714" s="372">
        <v>12.750999999999999</v>
      </c>
      <c r="BG1714" s="372">
        <v>13.52</v>
      </c>
      <c r="BH1714" s="372">
        <v>13.952999999999999</v>
      </c>
      <c r="BI1714" s="372">
        <v>14.656000000000001</v>
      </c>
      <c r="BJ1714" s="372">
        <v>15.157999999999999</v>
      </c>
      <c r="BK1714" s="372">
        <v>15.943</v>
      </c>
      <c r="BL1714" s="372">
        <v>17.558</v>
      </c>
      <c r="BM1714" s="372">
        <v>19.399999999999999</v>
      </c>
      <c r="BN1714" s="372">
        <v>20.498000000000001</v>
      </c>
      <c r="BO1714" s="372">
        <v>21.289000000000001</v>
      </c>
      <c r="BP1714" s="372">
        <v>22.539000000000001</v>
      </c>
      <c r="BQ1714" s="372">
        <v>23.404</v>
      </c>
      <c r="BR1714" s="372">
        <v>25.164000000000001</v>
      </c>
      <c r="BS1714" s="372">
        <v>28.62</v>
      </c>
    </row>
    <row r="1715" spans="1:71" x14ac:dyDescent="0.2">
      <c r="A1715" s="265">
        <f t="shared" si="781"/>
        <v>17.643000000000001</v>
      </c>
      <c r="B1715" s="265">
        <f t="shared" si="782"/>
        <v>16.081</v>
      </c>
      <c r="C1715" s="265">
        <f t="shared" si="759"/>
        <v>19.401</v>
      </c>
      <c r="D1715" s="265">
        <f t="shared" si="783"/>
        <v>1713</v>
      </c>
      <c r="E1715" s="373">
        <f t="shared" si="784"/>
        <v>56.279260780287473</v>
      </c>
      <c r="F1715" s="373">
        <f t="shared" si="785"/>
        <v>4.6899383983572891</v>
      </c>
      <c r="G1715" s="373">
        <f t="shared" si="786"/>
        <v>65.279260780287473</v>
      </c>
      <c r="H1715" s="374">
        <f t="shared" si="787"/>
        <v>0.99964702179821663</v>
      </c>
      <c r="I1715" s="374">
        <f t="shared" si="760"/>
        <v>0.9917454033273948</v>
      </c>
      <c r="J1715" s="374">
        <f t="shared" si="761"/>
        <v>0.99180445806854667</v>
      </c>
      <c r="K1715" s="265" cm="1">
        <f t="array" ref="K1715">$G1715^gamma_drug4/($G1715^gamma_drug4+(AGE_50_drug4+9)^gamma_drug4)</f>
        <v>1</v>
      </c>
      <c r="L1715" s="264">
        <f t="shared" si="762"/>
        <v>1713</v>
      </c>
      <c r="M1715" s="264">
        <f t="shared" si="763"/>
        <v>-0.24329999999999999</v>
      </c>
      <c r="N1715" s="264">
        <f t="shared" si="764"/>
        <v>17.6432</v>
      </c>
      <c r="O1715" s="264">
        <f t="shared" si="765"/>
        <v>0.139125</v>
      </c>
      <c r="P1715" s="264">
        <f t="shared" si="766"/>
        <v>11.728999999999999</v>
      </c>
      <c r="Q1715" s="264">
        <f t="shared" si="767"/>
        <v>12.926</v>
      </c>
      <c r="R1715" s="264">
        <f t="shared" si="768"/>
        <v>13.6945</v>
      </c>
      <c r="S1715" s="264">
        <f t="shared" si="769"/>
        <v>14.124500000000001</v>
      </c>
      <c r="T1715" s="264">
        <f t="shared" si="770"/>
        <v>14.82</v>
      </c>
      <c r="U1715" s="264">
        <f t="shared" si="771"/>
        <v>15.313500000000001</v>
      </c>
      <c r="V1715" s="264">
        <f t="shared" si="772"/>
        <v>16.081</v>
      </c>
      <c r="W1715" s="264">
        <f t="shared" si="773"/>
        <v>17.643000000000001</v>
      </c>
      <c r="X1715" s="264">
        <f t="shared" si="774"/>
        <v>19.401</v>
      </c>
      <c r="Y1715" s="264">
        <f t="shared" si="775"/>
        <v>20.434999999999999</v>
      </c>
      <c r="Z1715" s="264">
        <f t="shared" si="776"/>
        <v>21.174999999999997</v>
      </c>
      <c r="AA1715" s="264">
        <f t="shared" si="777"/>
        <v>22.3355</v>
      </c>
      <c r="AB1715" s="264">
        <f t="shared" si="778"/>
        <v>23.1325</v>
      </c>
      <c r="AC1715" s="264">
        <f t="shared" si="779"/>
        <v>24.738499999999998</v>
      </c>
      <c r="AD1715" s="264">
        <f t="shared" si="780"/>
        <v>27.837499999999999</v>
      </c>
      <c r="AF1715" s="266">
        <v>1713</v>
      </c>
      <c r="AG1715" s="266">
        <v>-0.1396</v>
      </c>
      <c r="AH1715" s="266">
        <v>17.722999999999999</v>
      </c>
      <c r="AI1715" s="266">
        <v>0.13278999999999999</v>
      </c>
      <c r="AJ1715" s="266">
        <v>11.891999999999999</v>
      </c>
      <c r="AK1715" s="266">
        <v>13.098000000000001</v>
      </c>
      <c r="AL1715" s="266">
        <v>13.865</v>
      </c>
      <c r="AM1715" s="266">
        <v>14.292</v>
      </c>
      <c r="AN1715" s="266">
        <v>14.978999999999999</v>
      </c>
      <c r="AO1715" s="266">
        <v>15.464</v>
      </c>
      <c r="AP1715" s="266">
        <v>16.213999999999999</v>
      </c>
      <c r="AQ1715" s="266">
        <v>17.722999999999999</v>
      </c>
      <c r="AR1715" s="266">
        <v>19.395</v>
      </c>
      <c r="AS1715" s="266">
        <v>20.364999999999998</v>
      </c>
      <c r="AT1715" s="266">
        <v>21.053999999999998</v>
      </c>
      <c r="AU1715" s="266">
        <v>22.123999999999999</v>
      </c>
      <c r="AV1715" s="266">
        <v>22.853000000000002</v>
      </c>
      <c r="AW1715" s="266">
        <v>24.303999999999998</v>
      </c>
      <c r="AX1715" s="266">
        <v>27.042999999999999</v>
      </c>
      <c r="BA1715" s="372">
        <v>1713</v>
      </c>
      <c r="BB1715" s="372">
        <v>-0.34699999999999998</v>
      </c>
      <c r="BC1715" s="372">
        <v>17.563400000000001</v>
      </c>
      <c r="BD1715" s="372">
        <v>0.14546000000000001</v>
      </c>
      <c r="BE1715" s="372">
        <v>11.566000000000001</v>
      </c>
      <c r="BF1715" s="372">
        <v>12.754</v>
      </c>
      <c r="BG1715" s="372">
        <v>13.523999999999999</v>
      </c>
      <c r="BH1715" s="372">
        <v>13.957000000000001</v>
      </c>
      <c r="BI1715" s="372">
        <v>14.661</v>
      </c>
      <c r="BJ1715" s="372">
        <v>15.163</v>
      </c>
      <c r="BK1715" s="372">
        <v>15.948</v>
      </c>
      <c r="BL1715" s="372">
        <v>17.562999999999999</v>
      </c>
      <c r="BM1715" s="372">
        <v>19.407</v>
      </c>
      <c r="BN1715" s="372">
        <v>20.504999999999999</v>
      </c>
      <c r="BO1715" s="372">
        <v>21.295999999999999</v>
      </c>
      <c r="BP1715" s="372">
        <v>22.547000000000001</v>
      </c>
      <c r="BQ1715" s="372">
        <v>23.411999999999999</v>
      </c>
      <c r="BR1715" s="372">
        <v>25.172999999999998</v>
      </c>
      <c r="BS1715" s="372">
        <v>28.632000000000001</v>
      </c>
    </row>
    <row r="1716" spans="1:71" x14ac:dyDescent="0.2">
      <c r="A1716" s="265">
        <f t="shared" si="781"/>
        <v>17.648499999999999</v>
      </c>
      <c r="B1716" s="265">
        <f t="shared" si="782"/>
        <v>16.0855</v>
      </c>
      <c r="C1716" s="265">
        <f t="shared" si="759"/>
        <v>19.407499999999999</v>
      </c>
      <c r="D1716" s="265">
        <f t="shared" si="783"/>
        <v>1714</v>
      </c>
      <c r="E1716" s="373">
        <f t="shared" si="784"/>
        <v>56.312114989733061</v>
      </c>
      <c r="F1716" s="373">
        <f t="shared" si="785"/>
        <v>4.6926762491444221</v>
      </c>
      <c r="G1716" s="373">
        <f t="shared" si="786"/>
        <v>65.312114989733061</v>
      </c>
      <c r="H1716" s="374">
        <f t="shared" si="787"/>
        <v>0.99964779326190634</v>
      </c>
      <c r="I1716" s="374">
        <f t="shared" si="760"/>
        <v>0.99175783372574811</v>
      </c>
      <c r="J1716" s="374">
        <f t="shared" si="761"/>
        <v>0.99181508491041837</v>
      </c>
      <c r="K1716" s="265" cm="1">
        <f t="array" ref="K1716">$G1716^gamma_drug4/($G1716^gamma_drug4+(AGE_50_drug4+9)^gamma_drug4)</f>
        <v>1</v>
      </c>
      <c r="L1716" s="264">
        <f t="shared" si="762"/>
        <v>1714</v>
      </c>
      <c r="M1716" s="264">
        <f t="shared" si="763"/>
        <v>-0.24334999999999998</v>
      </c>
      <c r="N1716" s="264">
        <f t="shared" si="764"/>
        <v>17.648849999999999</v>
      </c>
      <c r="O1716" s="264">
        <f t="shared" si="765"/>
        <v>0.13915</v>
      </c>
      <c r="P1716" s="264">
        <f t="shared" si="766"/>
        <v>11.731999999999999</v>
      </c>
      <c r="Q1716" s="264">
        <f t="shared" si="767"/>
        <v>12.929500000000001</v>
      </c>
      <c r="R1716" s="264">
        <f t="shared" si="768"/>
        <v>13.698499999999999</v>
      </c>
      <c r="S1716" s="264">
        <f t="shared" si="769"/>
        <v>14.128499999999999</v>
      </c>
      <c r="T1716" s="264">
        <f t="shared" si="770"/>
        <v>14.8245</v>
      </c>
      <c r="U1716" s="264">
        <f t="shared" si="771"/>
        <v>15.3185</v>
      </c>
      <c r="V1716" s="264">
        <f t="shared" si="772"/>
        <v>16.0855</v>
      </c>
      <c r="W1716" s="264">
        <f t="shared" si="773"/>
        <v>17.648499999999999</v>
      </c>
      <c r="X1716" s="264">
        <f t="shared" si="774"/>
        <v>19.407499999999999</v>
      </c>
      <c r="Y1716" s="264">
        <f t="shared" si="775"/>
        <v>20.442</v>
      </c>
      <c r="Z1716" s="264">
        <f t="shared" si="776"/>
        <v>21.182499999999997</v>
      </c>
      <c r="AA1716" s="264">
        <f t="shared" si="777"/>
        <v>22.344000000000001</v>
      </c>
      <c r="AB1716" s="264">
        <f t="shared" si="778"/>
        <v>23.141500000000001</v>
      </c>
      <c r="AC1716" s="264">
        <f t="shared" si="779"/>
        <v>24.7485</v>
      </c>
      <c r="AD1716" s="264">
        <f t="shared" si="780"/>
        <v>27.848999999999997</v>
      </c>
      <c r="AF1716" s="266">
        <v>1714</v>
      </c>
      <c r="AG1716" s="266">
        <v>-0.13969999999999999</v>
      </c>
      <c r="AH1716" s="266">
        <v>17.728400000000001</v>
      </c>
      <c r="AI1716" s="266">
        <v>0.13281000000000001</v>
      </c>
      <c r="AJ1716" s="266">
        <v>11.895</v>
      </c>
      <c r="AK1716" s="266">
        <v>13.101000000000001</v>
      </c>
      <c r="AL1716" s="266">
        <v>13.869</v>
      </c>
      <c r="AM1716" s="266">
        <v>14.295999999999999</v>
      </c>
      <c r="AN1716" s="266">
        <v>14.984</v>
      </c>
      <c r="AO1716" s="266">
        <v>15.468999999999999</v>
      </c>
      <c r="AP1716" s="266">
        <v>16.218</v>
      </c>
      <c r="AQ1716" s="266">
        <v>17.728000000000002</v>
      </c>
      <c r="AR1716" s="266">
        <v>19.401</v>
      </c>
      <c r="AS1716" s="266">
        <v>20.372</v>
      </c>
      <c r="AT1716" s="266">
        <v>21.061</v>
      </c>
      <c r="AU1716" s="266">
        <v>22.132000000000001</v>
      </c>
      <c r="AV1716" s="266">
        <v>22.861000000000001</v>
      </c>
      <c r="AW1716" s="266">
        <v>24.312999999999999</v>
      </c>
      <c r="AX1716" s="266">
        <v>27.053999999999998</v>
      </c>
      <c r="BA1716" s="372">
        <v>1714</v>
      </c>
      <c r="BB1716" s="372">
        <v>-0.34699999999999998</v>
      </c>
      <c r="BC1716" s="372">
        <v>17.569299999999998</v>
      </c>
      <c r="BD1716" s="372">
        <v>0.14549000000000001</v>
      </c>
      <c r="BE1716" s="372">
        <v>11.569000000000001</v>
      </c>
      <c r="BF1716" s="372">
        <v>12.757999999999999</v>
      </c>
      <c r="BG1716" s="372">
        <v>13.528</v>
      </c>
      <c r="BH1716" s="372">
        <v>13.961</v>
      </c>
      <c r="BI1716" s="372">
        <v>14.664999999999999</v>
      </c>
      <c r="BJ1716" s="372">
        <v>15.167999999999999</v>
      </c>
      <c r="BK1716" s="372">
        <v>15.952999999999999</v>
      </c>
      <c r="BL1716" s="372">
        <v>17.568999999999999</v>
      </c>
      <c r="BM1716" s="372">
        <v>19.414000000000001</v>
      </c>
      <c r="BN1716" s="372">
        <v>20.512</v>
      </c>
      <c r="BO1716" s="372">
        <v>21.303999999999998</v>
      </c>
      <c r="BP1716" s="372">
        <v>22.556000000000001</v>
      </c>
      <c r="BQ1716" s="372">
        <v>23.422000000000001</v>
      </c>
      <c r="BR1716" s="372">
        <v>25.184000000000001</v>
      </c>
      <c r="BS1716" s="372">
        <v>28.643999999999998</v>
      </c>
    </row>
    <row r="1717" spans="1:71" x14ac:dyDescent="0.2">
      <c r="A1717" s="265">
        <f t="shared" si="781"/>
        <v>17.654499999999999</v>
      </c>
      <c r="B1717" s="265">
        <f t="shared" si="782"/>
        <v>16.090499999999999</v>
      </c>
      <c r="C1717" s="265">
        <f t="shared" si="759"/>
        <v>19.414000000000001</v>
      </c>
      <c r="D1717" s="265">
        <f t="shared" si="783"/>
        <v>1715</v>
      </c>
      <c r="E1717" s="373">
        <f t="shared" si="784"/>
        <v>56.344969199178642</v>
      </c>
      <c r="F1717" s="373">
        <f t="shared" si="785"/>
        <v>4.6954140999315541</v>
      </c>
      <c r="G1717" s="373">
        <f t="shared" si="786"/>
        <v>65.344969199178649</v>
      </c>
      <c r="H1717" s="374">
        <f t="shared" si="787"/>
        <v>0.99964856265338553</v>
      </c>
      <c r="I1717" s="374">
        <f t="shared" si="760"/>
        <v>0.99177023932345243</v>
      </c>
      <c r="J1717" s="374">
        <f t="shared" si="761"/>
        <v>0.99182569275242982</v>
      </c>
      <c r="K1717" s="265" cm="1">
        <f t="array" ref="K1717">$G1717^gamma_drug4/($G1717^gamma_drug4+(AGE_50_drug4+9)^gamma_drug4)</f>
        <v>1</v>
      </c>
      <c r="L1717" s="264">
        <f t="shared" si="762"/>
        <v>1715</v>
      </c>
      <c r="M1717" s="264">
        <f t="shared" si="763"/>
        <v>-0.24345</v>
      </c>
      <c r="N1717" s="264">
        <f t="shared" si="764"/>
        <v>17.654499999999999</v>
      </c>
      <c r="O1717" s="264">
        <f t="shared" si="765"/>
        <v>0.13917000000000002</v>
      </c>
      <c r="P1717" s="264">
        <f t="shared" si="766"/>
        <v>11.7355</v>
      </c>
      <c r="Q1717" s="264">
        <f t="shared" si="767"/>
        <v>12.933</v>
      </c>
      <c r="R1717" s="264">
        <f t="shared" si="768"/>
        <v>13.702500000000001</v>
      </c>
      <c r="S1717" s="264">
        <f t="shared" si="769"/>
        <v>14.1325</v>
      </c>
      <c r="T1717" s="264">
        <f t="shared" si="770"/>
        <v>14.829000000000001</v>
      </c>
      <c r="U1717" s="264">
        <f t="shared" si="771"/>
        <v>15.323</v>
      </c>
      <c r="V1717" s="264">
        <f t="shared" si="772"/>
        <v>16.090499999999999</v>
      </c>
      <c r="W1717" s="264">
        <f t="shared" si="773"/>
        <v>17.654499999999999</v>
      </c>
      <c r="X1717" s="264">
        <f t="shared" si="774"/>
        <v>19.414000000000001</v>
      </c>
      <c r="Y1717" s="264">
        <f t="shared" si="775"/>
        <v>20.4495</v>
      </c>
      <c r="Z1717" s="264">
        <f t="shared" si="776"/>
        <v>21.19</v>
      </c>
      <c r="AA1717" s="264">
        <f t="shared" si="777"/>
        <v>22.352</v>
      </c>
      <c r="AB1717" s="264">
        <f t="shared" si="778"/>
        <v>23.15</v>
      </c>
      <c r="AC1717" s="264">
        <f t="shared" si="779"/>
        <v>24.757000000000001</v>
      </c>
      <c r="AD1717" s="264">
        <f t="shared" si="780"/>
        <v>27.86</v>
      </c>
      <c r="AF1717" s="266">
        <v>1715</v>
      </c>
      <c r="AG1717" s="266">
        <v>-0.13980000000000001</v>
      </c>
      <c r="AH1717" s="266">
        <v>17.733899999999998</v>
      </c>
      <c r="AI1717" s="266">
        <v>0.13283</v>
      </c>
      <c r="AJ1717" s="266">
        <v>11.898</v>
      </c>
      <c r="AK1717" s="266">
        <v>13.105</v>
      </c>
      <c r="AL1717" s="266">
        <v>13.872999999999999</v>
      </c>
      <c r="AM1717" s="266">
        <v>14.3</v>
      </c>
      <c r="AN1717" s="266">
        <v>14.988</v>
      </c>
      <c r="AO1717" s="266">
        <v>15.473000000000001</v>
      </c>
      <c r="AP1717" s="266">
        <v>16.222999999999999</v>
      </c>
      <c r="AQ1717" s="266">
        <v>17.734000000000002</v>
      </c>
      <c r="AR1717" s="266">
        <v>19.407</v>
      </c>
      <c r="AS1717" s="266">
        <v>20.379000000000001</v>
      </c>
      <c r="AT1717" s="266">
        <v>21.068000000000001</v>
      </c>
      <c r="AU1717" s="266">
        <v>22.14</v>
      </c>
      <c r="AV1717" s="266">
        <v>22.869</v>
      </c>
      <c r="AW1717" s="266">
        <v>24.321000000000002</v>
      </c>
      <c r="AX1717" s="266">
        <v>27.064</v>
      </c>
      <c r="BA1717" s="372">
        <v>1715</v>
      </c>
      <c r="BB1717" s="372">
        <v>-0.34710000000000002</v>
      </c>
      <c r="BC1717" s="372">
        <v>17.575099999999999</v>
      </c>
      <c r="BD1717" s="372">
        <v>0.14551</v>
      </c>
      <c r="BE1717" s="372">
        <v>11.573</v>
      </c>
      <c r="BF1717" s="372">
        <v>12.760999999999999</v>
      </c>
      <c r="BG1717" s="372">
        <v>13.532</v>
      </c>
      <c r="BH1717" s="372">
        <v>13.965</v>
      </c>
      <c r="BI1717" s="372">
        <v>14.67</v>
      </c>
      <c r="BJ1717" s="372">
        <v>15.173</v>
      </c>
      <c r="BK1717" s="372">
        <v>15.958</v>
      </c>
      <c r="BL1717" s="372">
        <v>17.574999999999999</v>
      </c>
      <c r="BM1717" s="372">
        <v>19.420999999999999</v>
      </c>
      <c r="BN1717" s="372">
        <v>20.52</v>
      </c>
      <c r="BO1717" s="372">
        <v>21.312000000000001</v>
      </c>
      <c r="BP1717" s="372">
        <v>22.564</v>
      </c>
      <c r="BQ1717" s="372">
        <v>23.431000000000001</v>
      </c>
      <c r="BR1717" s="372">
        <v>25.193000000000001</v>
      </c>
      <c r="BS1717" s="372">
        <v>28.655999999999999</v>
      </c>
    </row>
    <row r="1718" spans="1:71" x14ac:dyDescent="0.2">
      <c r="A1718" s="265">
        <f t="shared" si="781"/>
        <v>17.66</v>
      </c>
      <c r="B1718" s="265">
        <f t="shared" si="782"/>
        <v>16.095500000000001</v>
      </c>
      <c r="C1718" s="265">
        <f t="shared" si="759"/>
        <v>19.420000000000002</v>
      </c>
      <c r="D1718" s="265">
        <f t="shared" si="783"/>
        <v>1716</v>
      </c>
      <c r="E1718" s="373">
        <f t="shared" si="784"/>
        <v>56.377823408624231</v>
      </c>
      <c r="F1718" s="373">
        <f t="shared" si="785"/>
        <v>4.6981519507186862</v>
      </c>
      <c r="G1718" s="373">
        <f t="shared" si="786"/>
        <v>65.377823408624238</v>
      </c>
      <c r="H1718" s="374">
        <f t="shared" si="787"/>
        <v>0.99964932997925537</v>
      </c>
      <c r="I1718" s="374">
        <f t="shared" si="760"/>
        <v>0.99178262018195451</v>
      </c>
      <c r="J1718" s="374">
        <f t="shared" si="761"/>
        <v>0.9918362816377847</v>
      </c>
      <c r="K1718" s="265" cm="1">
        <f t="array" ref="K1718">$G1718^gamma_drug4/($G1718^gamma_drug4+(AGE_50_drug4+9)^gamma_drug4)</f>
        <v>1</v>
      </c>
      <c r="L1718" s="264">
        <f t="shared" si="762"/>
        <v>1716</v>
      </c>
      <c r="M1718" s="264">
        <f t="shared" si="763"/>
        <v>-0.24349999999999999</v>
      </c>
      <c r="N1718" s="264">
        <f t="shared" si="764"/>
        <v>17.660150000000002</v>
      </c>
      <c r="O1718" s="264">
        <f t="shared" si="765"/>
        <v>0.13918999999999998</v>
      </c>
      <c r="P1718" s="264">
        <f t="shared" si="766"/>
        <v>11.7385</v>
      </c>
      <c r="Q1718" s="264">
        <f t="shared" si="767"/>
        <v>12.936500000000001</v>
      </c>
      <c r="R1718" s="264">
        <f t="shared" si="768"/>
        <v>13.706</v>
      </c>
      <c r="S1718" s="264">
        <f t="shared" si="769"/>
        <v>14.1365</v>
      </c>
      <c r="T1718" s="264">
        <f t="shared" si="770"/>
        <v>14.833</v>
      </c>
      <c r="U1718" s="264">
        <f t="shared" si="771"/>
        <v>15.327500000000001</v>
      </c>
      <c r="V1718" s="264">
        <f t="shared" si="772"/>
        <v>16.095500000000001</v>
      </c>
      <c r="W1718" s="264">
        <f t="shared" si="773"/>
        <v>17.66</v>
      </c>
      <c r="X1718" s="264">
        <f t="shared" si="774"/>
        <v>19.420000000000002</v>
      </c>
      <c r="Y1718" s="264">
        <f t="shared" si="775"/>
        <v>20.456000000000003</v>
      </c>
      <c r="Z1718" s="264">
        <f t="shared" si="776"/>
        <v>21.197499999999998</v>
      </c>
      <c r="AA1718" s="264">
        <f t="shared" si="777"/>
        <v>22.359499999999997</v>
      </c>
      <c r="AB1718" s="264">
        <f t="shared" si="778"/>
        <v>23.158000000000001</v>
      </c>
      <c r="AC1718" s="264">
        <f t="shared" si="779"/>
        <v>24.766500000000001</v>
      </c>
      <c r="AD1718" s="264">
        <f t="shared" si="780"/>
        <v>27.871000000000002</v>
      </c>
      <c r="AF1718" s="266">
        <v>1716</v>
      </c>
      <c r="AG1718" s="266">
        <v>-0.1399</v>
      </c>
      <c r="AH1718" s="266">
        <v>17.7393</v>
      </c>
      <c r="AI1718" s="266">
        <v>0.13285</v>
      </c>
      <c r="AJ1718" s="266">
        <v>11.901</v>
      </c>
      <c r="AK1718" s="266">
        <v>13.108000000000001</v>
      </c>
      <c r="AL1718" s="266">
        <v>13.875999999999999</v>
      </c>
      <c r="AM1718" s="266">
        <v>14.304</v>
      </c>
      <c r="AN1718" s="266">
        <v>14.992000000000001</v>
      </c>
      <c r="AO1718" s="266">
        <v>15.478</v>
      </c>
      <c r="AP1718" s="266">
        <v>16.228000000000002</v>
      </c>
      <c r="AQ1718" s="266">
        <v>17.739000000000001</v>
      </c>
      <c r="AR1718" s="266">
        <v>19.413</v>
      </c>
      <c r="AS1718" s="266">
        <v>20.385000000000002</v>
      </c>
      <c r="AT1718" s="266">
        <v>21.074999999999999</v>
      </c>
      <c r="AU1718" s="266">
        <v>22.146999999999998</v>
      </c>
      <c r="AV1718" s="266">
        <v>22.876999999999999</v>
      </c>
      <c r="AW1718" s="266">
        <v>24.33</v>
      </c>
      <c r="AX1718" s="266">
        <v>27.074000000000002</v>
      </c>
      <c r="BA1718" s="372">
        <v>1716</v>
      </c>
      <c r="BB1718" s="372">
        <v>-0.34710000000000002</v>
      </c>
      <c r="BC1718" s="372">
        <v>17.581</v>
      </c>
      <c r="BD1718" s="372">
        <v>0.14552999999999999</v>
      </c>
      <c r="BE1718" s="372">
        <v>11.576000000000001</v>
      </c>
      <c r="BF1718" s="372">
        <v>12.765000000000001</v>
      </c>
      <c r="BG1718" s="372">
        <v>13.536</v>
      </c>
      <c r="BH1718" s="372">
        <v>13.968999999999999</v>
      </c>
      <c r="BI1718" s="372">
        <v>14.673999999999999</v>
      </c>
      <c r="BJ1718" s="372">
        <v>15.177</v>
      </c>
      <c r="BK1718" s="372">
        <v>15.962999999999999</v>
      </c>
      <c r="BL1718" s="372">
        <v>17.581</v>
      </c>
      <c r="BM1718" s="372">
        <v>19.427</v>
      </c>
      <c r="BN1718" s="372">
        <v>20.527000000000001</v>
      </c>
      <c r="BO1718" s="372">
        <v>21.32</v>
      </c>
      <c r="BP1718" s="372">
        <v>22.571999999999999</v>
      </c>
      <c r="BQ1718" s="372">
        <v>23.439</v>
      </c>
      <c r="BR1718" s="372">
        <v>25.202999999999999</v>
      </c>
      <c r="BS1718" s="372">
        <v>28.667999999999999</v>
      </c>
    </row>
    <row r="1719" spans="1:71" x14ac:dyDescent="0.2">
      <c r="A1719" s="265">
        <f t="shared" si="781"/>
        <v>17.666</v>
      </c>
      <c r="B1719" s="265">
        <f t="shared" si="782"/>
        <v>16.1005</v>
      </c>
      <c r="C1719" s="265">
        <f t="shared" si="759"/>
        <v>19.426500000000001</v>
      </c>
      <c r="D1719" s="265">
        <f t="shared" si="783"/>
        <v>1717</v>
      </c>
      <c r="E1719" s="373">
        <f t="shared" si="784"/>
        <v>56.410677618069812</v>
      </c>
      <c r="F1719" s="373">
        <f t="shared" si="785"/>
        <v>4.7008898015058183</v>
      </c>
      <c r="G1719" s="373">
        <f t="shared" si="786"/>
        <v>65.410677618069812</v>
      </c>
      <c r="H1719" s="374">
        <f t="shared" si="787"/>
        <v>0.99965009524609294</v>
      </c>
      <c r="I1719" s="374">
        <f t="shared" si="760"/>
        <v>0.9917949763625199</v>
      </c>
      <c r="J1719" s="374">
        <f t="shared" si="761"/>
        <v>0.99184685160956765</v>
      </c>
      <c r="K1719" s="265" cm="1">
        <f t="array" ref="K1719">$G1719^gamma_drug4/($G1719^gamma_drug4+(AGE_50_drug4+9)^gamma_drug4)</f>
        <v>1</v>
      </c>
      <c r="L1719" s="264">
        <f t="shared" si="762"/>
        <v>1717</v>
      </c>
      <c r="M1719" s="264">
        <f t="shared" si="763"/>
        <v>-0.24360000000000001</v>
      </c>
      <c r="N1719" s="264">
        <f t="shared" si="764"/>
        <v>17.665750000000003</v>
      </c>
      <c r="O1719" s="264">
        <f t="shared" si="765"/>
        <v>0.13921499999999998</v>
      </c>
      <c r="P1719" s="264">
        <f t="shared" si="766"/>
        <v>11.7415</v>
      </c>
      <c r="Q1719" s="264">
        <f t="shared" si="767"/>
        <v>12.940000000000001</v>
      </c>
      <c r="R1719" s="264">
        <f t="shared" si="768"/>
        <v>13.71</v>
      </c>
      <c r="S1719" s="264">
        <f t="shared" si="769"/>
        <v>14.140499999999999</v>
      </c>
      <c r="T1719" s="264">
        <f t="shared" si="770"/>
        <v>14.8375</v>
      </c>
      <c r="U1719" s="264">
        <f t="shared" si="771"/>
        <v>15.332000000000001</v>
      </c>
      <c r="V1719" s="264">
        <f t="shared" si="772"/>
        <v>16.1005</v>
      </c>
      <c r="W1719" s="264">
        <f t="shared" si="773"/>
        <v>17.666</v>
      </c>
      <c r="X1719" s="264">
        <f t="shared" si="774"/>
        <v>19.426500000000001</v>
      </c>
      <c r="Y1719" s="264">
        <f t="shared" si="775"/>
        <v>20.4635</v>
      </c>
      <c r="Z1719" s="264">
        <f t="shared" si="776"/>
        <v>21.204999999999998</v>
      </c>
      <c r="AA1719" s="264">
        <f t="shared" si="777"/>
        <v>22.368000000000002</v>
      </c>
      <c r="AB1719" s="264">
        <f t="shared" si="778"/>
        <v>23.167000000000002</v>
      </c>
      <c r="AC1719" s="264">
        <f t="shared" si="779"/>
        <v>24.776499999999999</v>
      </c>
      <c r="AD1719" s="264">
        <f t="shared" si="780"/>
        <v>27.8825</v>
      </c>
      <c r="AF1719" s="266">
        <v>1717</v>
      </c>
      <c r="AG1719" s="266">
        <v>-0.14000000000000001</v>
      </c>
      <c r="AH1719" s="266">
        <v>17.744700000000002</v>
      </c>
      <c r="AI1719" s="266">
        <v>0.13286999999999999</v>
      </c>
      <c r="AJ1719" s="266">
        <v>11.904</v>
      </c>
      <c r="AK1719" s="266">
        <v>13.111000000000001</v>
      </c>
      <c r="AL1719" s="266">
        <v>13.88</v>
      </c>
      <c r="AM1719" s="266">
        <v>14.308</v>
      </c>
      <c r="AN1719" s="266">
        <v>14.996</v>
      </c>
      <c r="AO1719" s="266">
        <v>15.481999999999999</v>
      </c>
      <c r="AP1719" s="266">
        <v>16.233000000000001</v>
      </c>
      <c r="AQ1719" s="266">
        <v>17.745000000000001</v>
      </c>
      <c r="AR1719" s="266">
        <v>19.419</v>
      </c>
      <c r="AS1719" s="266">
        <v>20.391999999999999</v>
      </c>
      <c r="AT1719" s="266">
        <v>21.082000000000001</v>
      </c>
      <c r="AU1719" s="266">
        <v>22.155000000000001</v>
      </c>
      <c r="AV1719" s="266">
        <v>22.885000000000002</v>
      </c>
      <c r="AW1719" s="266">
        <v>24.338999999999999</v>
      </c>
      <c r="AX1719" s="266">
        <v>27.084</v>
      </c>
      <c r="BA1719" s="372">
        <v>1717</v>
      </c>
      <c r="BB1719" s="372">
        <v>-0.34720000000000001</v>
      </c>
      <c r="BC1719" s="372">
        <v>17.5868</v>
      </c>
      <c r="BD1719" s="372">
        <v>0.14555999999999999</v>
      </c>
      <c r="BE1719" s="372">
        <v>11.579000000000001</v>
      </c>
      <c r="BF1719" s="372">
        <v>12.769</v>
      </c>
      <c r="BG1719" s="372">
        <v>13.54</v>
      </c>
      <c r="BH1719" s="372">
        <v>13.973000000000001</v>
      </c>
      <c r="BI1719" s="372">
        <v>14.679</v>
      </c>
      <c r="BJ1719" s="372">
        <v>15.182</v>
      </c>
      <c r="BK1719" s="372">
        <v>15.968</v>
      </c>
      <c r="BL1719" s="372">
        <v>17.587</v>
      </c>
      <c r="BM1719" s="372">
        <v>19.434000000000001</v>
      </c>
      <c r="BN1719" s="372">
        <v>20.535</v>
      </c>
      <c r="BO1719" s="372">
        <v>21.327999999999999</v>
      </c>
      <c r="BP1719" s="372">
        <v>22.581</v>
      </c>
      <c r="BQ1719" s="372">
        <v>23.449000000000002</v>
      </c>
      <c r="BR1719" s="372">
        <v>25.213999999999999</v>
      </c>
      <c r="BS1719" s="372">
        <v>28.681000000000001</v>
      </c>
    </row>
    <row r="1720" spans="1:71" x14ac:dyDescent="0.2">
      <c r="A1720" s="265">
        <f t="shared" si="781"/>
        <v>17.671500000000002</v>
      </c>
      <c r="B1720" s="265">
        <f t="shared" si="782"/>
        <v>16.105</v>
      </c>
      <c r="C1720" s="265">
        <f t="shared" si="759"/>
        <v>19.433499999999999</v>
      </c>
      <c r="D1720" s="265">
        <f t="shared" si="783"/>
        <v>1718</v>
      </c>
      <c r="E1720" s="373">
        <f t="shared" si="784"/>
        <v>56.4435318275154</v>
      </c>
      <c r="F1720" s="373">
        <f t="shared" si="785"/>
        <v>4.7036276522929503</v>
      </c>
      <c r="G1720" s="373">
        <f t="shared" si="786"/>
        <v>65.4435318275154</v>
      </c>
      <c r="H1720" s="374">
        <f t="shared" si="787"/>
        <v>0.99965085846045065</v>
      </c>
      <c r="I1720" s="374">
        <f t="shared" si="760"/>
        <v>0.99180730792623339</v>
      </c>
      <c r="J1720" s="374">
        <f t="shared" si="761"/>
        <v>0.99185740271074463</v>
      </c>
      <c r="K1720" s="265" cm="1">
        <f t="array" ref="K1720">$G1720^gamma_drug4/($G1720^gamma_drug4+(AGE_50_drug4+9)^gamma_drug4)</f>
        <v>1</v>
      </c>
      <c r="L1720" s="264">
        <f t="shared" si="762"/>
        <v>1718</v>
      </c>
      <c r="M1720" s="264">
        <f t="shared" si="763"/>
        <v>-0.24365000000000001</v>
      </c>
      <c r="N1720" s="264">
        <f t="shared" si="764"/>
        <v>17.67145</v>
      </c>
      <c r="O1720" s="264">
        <f t="shared" si="765"/>
        <v>0.139235</v>
      </c>
      <c r="P1720" s="264">
        <f t="shared" si="766"/>
        <v>11.7445</v>
      </c>
      <c r="Q1720" s="264">
        <f t="shared" si="767"/>
        <v>12.9435</v>
      </c>
      <c r="R1720" s="264">
        <f t="shared" si="768"/>
        <v>13.714</v>
      </c>
      <c r="S1720" s="264">
        <f t="shared" si="769"/>
        <v>14.145</v>
      </c>
      <c r="T1720" s="264">
        <f t="shared" si="770"/>
        <v>14.841999999999999</v>
      </c>
      <c r="U1720" s="264">
        <f t="shared" si="771"/>
        <v>15.337</v>
      </c>
      <c r="V1720" s="264">
        <f t="shared" si="772"/>
        <v>16.105</v>
      </c>
      <c r="W1720" s="264">
        <f t="shared" si="773"/>
        <v>17.671500000000002</v>
      </c>
      <c r="X1720" s="264">
        <f t="shared" si="774"/>
        <v>19.433499999999999</v>
      </c>
      <c r="Y1720" s="264">
        <f t="shared" si="775"/>
        <v>20.470500000000001</v>
      </c>
      <c r="Z1720" s="264">
        <f t="shared" si="776"/>
        <v>21.212</v>
      </c>
      <c r="AA1720" s="264">
        <f t="shared" si="777"/>
        <v>22.375499999999999</v>
      </c>
      <c r="AB1720" s="264">
        <f t="shared" si="778"/>
        <v>23.1755</v>
      </c>
      <c r="AC1720" s="264">
        <f t="shared" si="779"/>
        <v>24.786000000000001</v>
      </c>
      <c r="AD1720" s="264">
        <f t="shared" si="780"/>
        <v>27.893999999999998</v>
      </c>
      <c r="AF1720" s="266">
        <v>1718</v>
      </c>
      <c r="AG1720" s="266">
        <v>-0.1401</v>
      </c>
      <c r="AH1720" s="266">
        <v>17.7502</v>
      </c>
      <c r="AI1720" s="266">
        <v>0.13289000000000001</v>
      </c>
      <c r="AJ1720" s="266">
        <v>11.907</v>
      </c>
      <c r="AK1720" s="266">
        <v>13.115</v>
      </c>
      <c r="AL1720" s="266">
        <v>13.884</v>
      </c>
      <c r="AM1720" s="266">
        <v>14.311999999999999</v>
      </c>
      <c r="AN1720" s="266">
        <v>15.000999999999999</v>
      </c>
      <c r="AO1720" s="266">
        <v>15.487</v>
      </c>
      <c r="AP1720" s="266">
        <v>16.236999999999998</v>
      </c>
      <c r="AQ1720" s="266">
        <v>17.75</v>
      </c>
      <c r="AR1720" s="266">
        <v>19.425999999999998</v>
      </c>
      <c r="AS1720" s="266">
        <v>20.399000000000001</v>
      </c>
      <c r="AT1720" s="266">
        <v>21.088999999999999</v>
      </c>
      <c r="AU1720" s="266">
        <v>22.161999999999999</v>
      </c>
      <c r="AV1720" s="266">
        <v>22.893000000000001</v>
      </c>
      <c r="AW1720" s="266">
        <v>24.347999999999999</v>
      </c>
      <c r="AX1720" s="266">
        <v>27.094999999999999</v>
      </c>
      <c r="BA1720" s="372">
        <v>1718</v>
      </c>
      <c r="BB1720" s="372">
        <v>-0.34720000000000001</v>
      </c>
      <c r="BC1720" s="372">
        <v>17.592700000000001</v>
      </c>
      <c r="BD1720" s="372">
        <v>0.14557999999999999</v>
      </c>
      <c r="BE1720" s="372">
        <v>11.582000000000001</v>
      </c>
      <c r="BF1720" s="372">
        <v>12.772</v>
      </c>
      <c r="BG1720" s="372">
        <v>13.544</v>
      </c>
      <c r="BH1720" s="372">
        <v>13.978</v>
      </c>
      <c r="BI1720" s="372">
        <v>14.683</v>
      </c>
      <c r="BJ1720" s="372">
        <v>15.186999999999999</v>
      </c>
      <c r="BK1720" s="372">
        <v>15.973000000000001</v>
      </c>
      <c r="BL1720" s="372">
        <v>17.593</v>
      </c>
      <c r="BM1720" s="372">
        <v>19.440999999999999</v>
      </c>
      <c r="BN1720" s="372">
        <v>20.542000000000002</v>
      </c>
      <c r="BO1720" s="372">
        <v>21.335000000000001</v>
      </c>
      <c r="BP1720" s="372">
        <v>22.588999999999999</v>
      </c>
      <c r="BQ1720" s="372">
        <v>23.457999999999998</v>
      </c>
      <c r="BR1720" s="372">
        <v>25.224</v>
      </c>
      <c r="BS1720" s="372">
        <v>28.693000000000001</v>
      </c>
    </row>
    <row r="1721" spans="1:71" x14ac:dyDescent="0.2">
      <c r="A1721" s="265">
        <f t="shared" si="781"/>
        <v>17.677500000000002</v>
      </c>
      <c r="B1721" s="265">
        <f t="shared" si="782"/>
        <v>16.11</v>
      </c>
      <c r="C1721" s="265">
        <f t="shared" si="759"/>
        <v>19.439999999999998</v>
      </c>
      <c r="D1721" s="265">
        <f t="shared" si="783"/>
        <v>1719</v>
      </c>
      <c r="E1721" s="373">
        <f t="shared" si="784"/>
        <v>56.476386036960989</v>
      </c>
      <c r="F1721" s="373">
        <f t="shared" si="785"/>
        <v>4.7063655030800824</v>
      </c>
      <c r="G1721" s="373">
        <f t="shared" si="786"/>
        <v>65.476386036960989</v>
      </c>
      <c r="H1721" s="374">
        <f t="shared" si="787"/>
        <v>0.99965161962885718</v>
      </c>
      <c r="I1721" s="374">
        <f t="shared" si="760"/>
        <v>0.9918196149339995</v>
      </c>
      <c r="J1721" s="374">
        <f t="shared" si="761"/>
        <v>0.99186793498416337</v>
      </c>
      <c r="K1721" s="265" cm="1">
        <f t="array" ref="K1721">$G1721^gamma_drug4/($G1721^gamma_drug4+(AGE_50_drug4+9)^gamma_drug4)</f>
        <v>1</v>
      </c>
      <c r="L1721" s="264">
        <f t="shared" si="762"/>
        <v>1719</v>
      </c>
      <c r="M1721" s="264">
        <f t="shared" si="763"/>
        <v>-0.24374999999999999</v>
      </c>
      <c r="N1721" s="264">
        <f t="shared" si="764"/>
        <v>17.677050000000001</v>
      </c>
      <c r="O1721" s="264">
        <f t="shared" si="765"/>
        <v>0.13925999999999999</v>
      </c>
      <c r="P1721" s="264">
        <f t="shared" si="766"/>
        <v>11.7475</v>
      </c>
      <c r="Q1721" s="264">
        <f t="shared" si="767"/>
        <v>12.946999999999999</v>
      </c>
      <c r="R1721" s="264">
        <f t="shared" si="768"/>
        <v>13.718</v>
      </c>
      <c r="S1721" s="264">
        <f t="shared" si="769"/>
        <v>14.149000000000001</v>
      </c>
      <c r="T1721" s="264">
        <f t="shared" si="770"/>
        <v>14.846500000000001</v>
      </c>
      <c r="U1721" s="264">
        <f t="shared" si="771"/>
        <v>15.341000000000001</v>
      </c>
      <c r="V1721" s="264">
        <f t="shared" si="772"/>
        <v>16.11</v>
      </c>
      <c r="W1721" s="264">
        <f t="shared" si="773"/>
        <v>17.677500000000002</v>
      </c>
      <c r="X1721" s="264">
        <f t="shared" si="774"/>
        <v>19.439999999999998</v>
      </c>
      <c r="Y1721" s="264">
        <f t="shared" si="775"/>
        <v>20.477</v>
      </c>
      <c r="Z1721" s="264">
        <f t="shared" si="776"/>
        <v>21.2195</v>
      </c>
      <c r="AA1721" s="264">
        <f t="shared" si="777"/>
        <v>22.384</v>
      </c>
      <c r="AB1721" s="264">
        <f t="shared" si="778"/>
        <v>23.183999999999997</v>
      </c>
      <c r="AC1721" s="264">
        <f t="shared" si="779"/>
        <v>24.795000000000002</v>
      </c>
      <c r="AD1721" s="264">
        <f t="shared" si="780"/>
        <v>27.9055</v>
      </c>
      <c r="AF1721" s="266">
        <v>1719</v>
      </c>
      <c r="AG1721" s="266">
        <v>-0.14019999999999999</v>
      </c>
      <c r="AH1721" s="266">
        <v>17.755600000000001</v>
      </c>
      <c r="AI1721" s="266">
        <v>0.13291</v>
      </c>
      <c r="AJ1721" s="266">
        <v>11.91</v>
      </c>
      <c r="AK1721" s="266">
        <v>13.118</v>
      </c>
      <c r="AL1721" s="266">
        <v>13.888</v>
      </c>
      <c r="AM1721" s="266">
        <v>14.316000000000001</v>
      </c>
      <c r="AN1721" s="266">
        <v>15.005000000000001</v>
      </c>
      <c r="AO1721" s="266">
        <v>15.491</v>
      </c>
      <c r="AP1721" s="266">
        <v>16.242000000000001</v>
      </c>
      <c r="AQ1721" s="266">
        <v>17.756</v>
      </c>
      <c r="AR1721" s="266">
        <v>19.431999999999999</v>
      </c>
      <c r="AS1721" s="266">
        <v>20.405000000000001</v>
      </c>
      <c r="AT1721" s="266">
        <v>21.096</v>
      </c>
      <c r="AU1721" s="266">
        <v>22.17</v>
      </c>
      <c r="AV1721" s="266">
        <v>22.901</v>
      </c>
      <c r="AW1721" s="266">
        <v>24.356000000000002</v>
      </c>
      <c r="AX1721" s="266">
        <v>27.105</v>
      </c>
      <c r="BA1721" s="372">
        <v>1719</v>
      </c>
      <c r="BB1721" s="372">
        <v>-0.3473</v>
      </c>
      <c r="BC1721" s="372">
        <v>17.598500000000001</v>
      </c>
      <c r="BD1721" s="372">
        <v>0.14560999999999999</v>
      </c>
      <c r="BE1721" s="372">
        <v>11.585000000000001</v>
      </c>
      <c r="BF1721" s="372">
        <v>12.776</v>
      </c>
      <c r="BG1721" s="372">
        <v>13.548</v>
      </c>
      <c r="BH1721" s="372">
        <v>13.981999999999999</v>
      </c>
      <c r="BI1721" s="372">
        <v>14.688000000000001</v>
      </c>
      <c r="BJ1721" s="372">
        <v>15.191000000000001</v>
      </c>
      <c r="BK1721" s="372">
        <v>15.978</v>
      </c>
      <c r="BL1721" s="372">
        <v>17.599</v>
      </c>
      <c r="BM1721" s="372">
        <v>19.448</v>
      </c>
      <c r="BN1721" s="372">
        <v>20.548999999999999</v>
      </c>
      <c r="BO1721" s="372">
        <v>21.343</v>
      </c>
      <c r="BP1721" s="372">
        <v>22.597999999999999</v>
      </c>
      <c r="BQ1721" s="372">
        <v>23.466999999999999</v>
      </c>
      <c r="BR1721" s="372">
        <v>25.234000000000002</v>
      </c>
      <c r="BS1721" s="372">
        <v>28.706</v>
      </c>
    </row>
    <row r="1722" spans="1:71" x14ac:dyDescent="0.2">
      <c r="A1722" s="265">
        <f t="shared" si="781"/>
        <v>17.682499999999997</v>
      </c>
      <c r="B1722" s="265">
        <f t="shared" si="782"/>
        <v>16.115500000000001</v>
      </c>
      <c r="C1722" s="265">
        <f t="shared" si="759"/>
        <v>19.4465</v>
      </c>
      <c r="D1722" s="265">
        <f t="shared" si="783"/>
        <v>1720</v>
      </c>
      <c r="E1722" s="373">
        <f t="shared" si="784"/>
        <v>56.50924024640657</v>
      </c>
      <c r="F1722" s="373">
        <f t="shared" si="785"/>
        <v>4.7091033538672145</v>
      </c>
      <c r="G1722" s="373">
        <f t="shared" si="786"/>
        <v>65.509240246406563</v>
      </c>
      <c r="H1722" s="374">
        <f t="shared" si="787"/>
        <v>0.99965237875781709</v>
      </c>
      <c r="I1722" s="374">
        <f t="shared" si="760"/>
        <v>0.99183189744654332</v>
      </c>
      <c r="J1722" s="374">
        <f t="shared" si="761"/>
        <v>0.99187844847255391</v>
      </c>
      <c r="K1722" s="265" cm="1">
        <f t="array" ref="K1722">$G1722^gamma_drug4/($G1722^gamma_drug4+(AGE_50_drug4+9)^gamma_drug4)</f>
        <v>1</v>
      </c>
      <c r="L1722" s="264">
        <f t="shared" si="762"/>
        <v>1720</v>
      </c>
      <c r="M1722" s="264">
        <f t="shared" si="763"/>
        <v>-0.24380000000000002</v>
      </c>
      <c r="N1722" s="264">
        <f t="shared" si="764"/>
        <v>17.682699999999997</v>
      </c>
      <c r="O1722" s="264">
        <f t="shared" si="765"/>
        <v>0.13928499999999999</v>
      </c>
      <c r="P1722" s="264">
        <f t="shared" si="766"/>
        <v>11.750499999999999</v>
      </c>
      <c r="Q1722" s="264">
        <f t="shared" si="767"/>
        <v>12.951000000000001</v>
      </c>
      <c r="R1722" s="264">
        <f t="shared" si="768"/>
        <v>13.721499999999999</v>
      </c>
      <c r="S1722" s="264">
        <f t="shared" si="769"/>
        <v>14.153</v>
      </c>
      <c r="T1722" s="264">
        <f t="shared" si="770"/>
        <v>14.8505</v>
      </c>
      <c r="U1722" s="264">
        <f t="shared" si="771"/>
        <v>15.345499999999999</v>
      </c>
      <c r="V1722" s="264">
        <f t="shared" si="772"/>
        <v>16.115500000000001</v>
      </c>
      <c r="W1722" s="264">
        <f t="shared" si="773"/>
        <v>17.682499999999997</v>
      </c>
      <c r="X1722" s="264">
        <f t="shared" si="774"/>
        <v>19.4465</v>
      </c>
      <c r="Y1722" s="264">
        <f t="shared" si="775"/>
        <v>20.484499999999997</v>
      </c>
      <c r="Z1722" s="264">
        <f t="shared" si="776"/>
        <v>21.227499999999999</v>
      </c>
      <c r="AA1722" s="264">
        <f t="shared" si="777"/>
        <v>22.392499999999998</v>
      </c>
      <c r="AB1722" s="264">
        <f t="shared" si="778"/>
        <v>23.192499999999999</v>
      </c>
      <c r="AC1722" s="264">
        <f t="shared" si="779"/>
        <v>24.805</v>
      </c>
      <c r="AD1722" s="264">
        <f t="shared" si="780"/>
        <v>27.916499999999999</v>
      </c>
      <c r="AF1722" s="266">
        <v>1720</v>
      </c>
      <c r="AG1722" s="266">
        <v>-0.14030000000000001</v>
      </c>
      <c r="AH1722" s="266">
        <v>17.760999999999999</v>
      </c>
      <c r="AI1722" s="266">
        <v>0.13294</v>
      </c>
      <c r="AJ1722" s="266">
        <v>11.913</v>
      </c>
      <c r="AK1722" s="266">
        <v>13.122</v>
      </c>
      <c r="AL1722" s="266">
        <v>13.891</v>
      </c>
      <c r="AM1722" s="266">
        <v>14.32</v>
      </c>
      <c r="AN1722" s="266">
        <v>15.009</v>
      </c>
      <c r="AO1722" s="266">
        <v>15.494999999999999</v>
      </c>
      <c r="AP1722" s="266">
        <v>16.247</v>
      </c>
      <c r="AQ1722" s="266">
        <v>17.760999999999999</v>
      </c>
      <c r="AR1722" s="266">
        <v>19.437999999999999</v>
      </c>
      <c r="AS1722" s="266">
        <v>20.411999999999999</v>
      </c>
      <c r="AT1722" s="266">
        <v>21.103999999999999</v>
      </c>
      <c r="AU1722" s="266">
        <v>22.178000000000001</v>
      </c>
      <c r="AV1722" s="266">
        <v>22.908999999999999</v>
      </c>
      <c r="AW1722" s="266">
        <v>24.366</v>
      </c>
      <c r="AX1722" s="266">
        <v>27.116</v>
      </c>
      <c r="BA1722" s="372">
        <v>1720</v>
      </c>
      <c r="BB1722" s="372">
        <v>-0.3473</v>
      </c>
      <c r="BC1722" s="372">
        <v>17.604399999999998</v>
      </c>
      <c r="BD1722" s="372">
        <v>0.14563000000000001</v>
      </c>
      <c r="BE1722" s="372">
        <v>11.587999999999999</v>
      </c>
      <c r="BF1722" s="372">
        <v>12.78</v>
      </c>
      <c r="BG1722" s="372">
        <v>13.552</v>
      </c>
      <c r="BH1722" s="372">
        <v>13.986000000000001</v>
      </c>
      <c r="BI1722" s="372">
        <v>14.692</v>
      </c>
      <c r="BJ1722" s="372">
        <v>15.196</v>
      </c>
      <c r="BK1722" s="372">
        <v>15.984</v>
      </c>
      <c r="BL1722" s="372">
        <v>17.603999999999999</v>
      </c>
      <c r="BM1722" s="372">
        <v>19.454999999999998</v>
      </c>
      <c r="BN1722" s="372">
        <v>20.556999999999999</v>
      </c>
      <c r="BO1722" s="372">
        <v>21.350999999999999</v>
      </c>
      <c r="BP1722" s="372">
        <v>22.606999999999999</v>
      </c>
      <c r="BQ1722" s="372">
        <v>23.475999999999999</v>
      </c>
      <c r="BR1722" s="372">
        <v>25.244</v>
      </c>
      <c r="BS1722" s="372">
        <v>28.716999999999999</v>
      </c>
    </row>
    <row r="1723" spans="1:71" x14ac:dyDescent="0.2">
      <c r="A1723" s="265">
        <f t="shared" si="781"/>
        <v>17.688499999999998</v>
      </c>
      <c r="B1723" s="265">
        <f t="shared" si="782"/>
        <v>16.1205</v>
      </c>
      <c r="C1723" s="265">
        <f t="shared" si="759"/>
        <v>19.452999999999999</v>
      </c>
      <c r="D1723" s="265">
        <f t="shared" si="783"/>
        <v>1721</v>
      </c>
      <c r="E1723" s="373">
        <f t="shared" si="784"/>
        <v>56.542094455852158</v>
      </c>
      <c r="F1723" s="373">
        <f t="shared" si="785"/>
        <v>4.7118412046543465</v>
      </c>
      <c r="G1723" s="373">
        <f t="shared" si="786"/>
        <v>65.542094455852151</v>
      </c>
      <c r="H1723" s="374">
        <f t="shared" si="787"/>
        <v>0.99965313585381099</v>
      </c>
      <c r="I1723" s="374">
        <f t="shared" si="760"/>
        <v>0.99184415552441085</v>
      </c>
      <c r="J1723" s="374">
        <f t="shared" si="761"/>
        <v>0.99188894321852883</v>
      </c>
      <c r="K1723" s="265" cm="1">
        <f t="array" ref="K1723">$G1723^gamma_drug4/($G1723^gamma_drug4+(AGE_50_drug4+9)^gamma_drug4)</f>
        <v>1</v>
      </c>
      <c r="L1723" s="264">
        <f t="shared" si="762"/>
        <v>1721</v>
      </c>
      <c r="M1723" s="264">
        <f t="shared" si="763"/>
        <v>-0.24385000000000001</v>
      </c>
      <c r="N1723" s="264">
        <f t="shared" si="764"/>
        <v>17.68835</v>
      </c>
      <c r="O1723" s="264">
        <f t="shared" si="765"/>
        <v>0.13930999999999999</v>
      </c>
      <c r="P1723" s="264">
        <f t="shared" si="766"/>
        <v>11.753499999999999</v>
      </c>
      <c r="Q1723" s="264">
        <f t="shared" si="767"/>
        <v>12.954000000000001</v>
      </c>
      <c r="R1723" s="264">
        <f t="shared" si="768"/>
        <v>13.725</v>
      </c>
      <c r="S1723" s="264">
        <f t="shared" si="769"/>
        <v>14.157</v>
      </c>
      <c r="T1723" s="264">
        <f t="shared" si="770"/>
        <v>14.8545</v>
      </c>
      <c r="U1723" s="264">
        <f t="shared" si="771"/>
        <v>15.3505</v>
      </c>
      <c r="V1723" s="264">
        <f t="shared" si="772"/>
        <v>16.1205</v>
      </c>
      <c r="W1723" s="264">
        <f t="shared" si="773"/>
        <v>17.688499999999998</v>
      </c>
      <c r="X1723" s="264">
        <f t="shared" si="774"/>
        <v>19.452999999999999</v>
      </c>
      <c r="Y1723" s="264">
        <f t="shared" si="775"/>
        <v>20.491500000000002</v>
      </c>
      <c r="Z1723" s="264">
        <f t="shared" si="776"/>
        <v>21.234999999999999</v>
      </c>
      <c r="AA1723" s="264">
        <f t="shared" si="777"/>
        <v>22.400500000000001</v>
      </c>
      <c r="AB1723" s="264">
        <f t="shared" si="778"/>
        <v>23.201000000000001</v>
      </c>
      <c r="AC1723" s="264">
        <f t="shared" si="779"/>
        <v>24.814500000000002</v>
      </c>
      <c r="AD1723" s="264">
        <f t="shared" si="780"/>
        <v>27.9285</v>
      </c>
      <c r="AF1723" s="266">
        <v>1721</v>
      </c>
      <c r="AG1723" s="266">
        <v>-0.1404</v>
      </c>
      <c r="AH1723" s="266">
        <v>17.766500000000001</v>
      </c>
      <c r="AI1723" s="266">
        <v>0.13295999999999999</v>
      </c>
      <c r="AJ1723" s="266">
        <v>11.916</v>
      </c>
      <c r="AK1723" s="266">
        <v>13.125</v>
      </c>
      <c r="AL1723" s="266">
        <v>13.895</v>
      </c>
      <c r="AM1723" s="266">
        <v>14.324</v>
      </c>
      <c r="AN1723" s="266">
        <v>15.013</v>
      </c>
      <c r="AO1723" s="266">
        <v>15.5</v>
      </c>
      <c r="AP1723" s="266">
        <v>16.251999999999999</v>
      </c>
      <c r="AQ1723" s="266">
        <v>17.766999999999999</v>
      </c>
      <c r="AR1723" s="266">
        <v>19.443999999999999</v>
      </c>
      <c r="AS1723" s="266">
        <v>20.419</v>
      </c>
      <c r="AT1723" s="266">
        <v>21.111000000000001</v>
      </c>
      <c r="AU1723" s="266">
        <v>22.186</v>
      </c>
      <c r="AV1723" s="266">
        <v>22.917000000000002</v>
      </c>
      <c r="AW1723" s="266">
        <v>24.375</v>
      </c>
      <c r="AX1723" s="266">
        <v>27.126999999999999</v>
      </c>
      <c r="BA1723" s="372">
        <v>1721</v>
      </c>
      <c r="BB1723" s="372">
        <v>-0.3473</v>
      </c>
      <c r="BC1723" s="372">
        <v>17.610199999999999</v>
      </c>
      <c r="BD1723" s="372">
        <v>0.14566000000000001</v>
      </c>
      <c r="BE1723" s="372">
        <v>11.590999999999999</v>
      </c>
      <c r="BF1723" s="372">
        <v>12.782999999999999</v>
      </c>
      <c r="BG1723" s="372">
        <v>13.555</v>
      </c>
      <c r="BH1723" s="372">
        <v>13.99</v>
      </c>
      <c r="BI1723" s="372">
        <v>14.696</v>
      </c>
      <c r="BJ1723" s="372">
        <v>15.201000000000001</v>
      </c>
      <c r="BK1723" s="372">
        <v>15.989000000000001</v>
      </c>
      <c r="BL1723" s="372">
        <v>17.61</v>
      </c>
      <c r="BM1723" s="372">
        <v>19.462</v>
      </c>
      <c r="BN1723" s="372">
        <v>20.564</v>
      </c>
      <c r="BO1723" s="372">
        <v>21.359000000000002</v>
      </c>
      <c r="BP1723" s="372">
        <v>22.614999999999998</v>
      </c>
      <c r="BQ1723" s="372">
        <v>23.484999999999999</v>
      </c>
      <c r="BR1723" s="372">
        <v>25.254000000000001</v>
      </c>
      <c r="BS1723" s="372">
        <v>28.73</v>
      </c>
    </row>
    <row r="1724" spans="1:71" x14ac:dyDescent="0.2">
      <c r="A1724" s="265">
        <f t="shared" si="781"/>
        <v>17.693999999999999</v>
      </c>
      <c r="B1724" s="265">
        <f t="shared" si="782"/>
        <v>16.125</v>
      </c>
      <c r="C1724" s="265">
        <f t="shared" si="759"/>
        <v>19.459499999999998</v>
      </c>
      <c r="D1724" s="265">
        <f t="shared" si="783"/>
        <v>1722</v>
      </c>
      <c r="E1724" s="373">
        <f t="shared" si="784"/>
        <v>56.57494866529774</v>
      </c>
      <c r="F1724" s="373">
        <f t="shared" si="785"/>
        <v>4.7145790554414786</v>
      </c>
      <c r="G1724" s="373">
        <f t="shared" si="786"/>
        <v>65.57494866529774</v>
      </c>
      <c r="H1724" s="374">
        <f t="shared" si="787"/>
        <v>0.99965389092329571</v>
      </c>
      <c r="I1724" s="374">
        <f t="shared" si="760"/>
        <v>0.99185638922797015</v>
      </c>
      <c r="J1724" s="374">
        <f t="shared" si="761"/>
        <v>0.99189941926458347</v>
      </c>
      <c r="K1724" s="265" cm="1">
        <f t="array" ref="K1724">$G1724^gamma_drug4/($G1724^gamma_drug4+(AGE_50_drug4+9)^gamma_drug4)</f>
        <v>1</v>
      </c>
      <c r="L1724" s="264">
        <f t="shared" si="762"/>
        <v>1722</v>
      </c>
      <c r="M1724" s="264">
        <f t="shared" si="763"/>
        <v>-0.24390000000000001</v>
      </c>
      <c r="N1724" s="264">
        <f t="shared" si="764"/>
        <v>17.693999999999999</v>
      </c>
      <c r="O1724" s="264">
        <f t="shared" si="765"/>
        <v>0.13933000000000001</v>
      </c>
      <c r="P1724" s="264">
        <f t="shared" si="766"/>
        <v>11.757000000000001</v>
      </c>
      <c r="Q1724" s="264">
        <f t="shared" si="767"/>
        <v>12.958</v>
      </c>
      <c r="R1724" s="264">
        <f t="shared" si="768"/>
        <v>13.728999999999999</v>
      </c>
      <c r="S1724" s="264">
        <f t="shared" si="769"/>
        <v>14.160499999999999</v>
      </c>
      <c r="T1724" s="264">
        <f t="shared" si="770"/>
        <v>14.859</v>
      </c>
      <c r="U1724" s="264">
        <f t="shared" si="771"/>
        <v>15.3545</v>
      </c>
      <c r="V1724" s="264">
        <f t="shared" si="772"/>
        <v>16.125</v>
      </c>
      <c r="W1724" s="264">
        <f t="shared" si="773"/>
        <v>17.693999999999999</v>
      </c>
      <c r="X1724" s="264">
        <f t="shared" si="774"/>
        <v>19.459499999999998</v>
      </c>
      <c r="Y1724" s="264">
        <f t="shared" si="775"/>
        <v>20.4985</v>
      </c>
      <c r="Z1724" s="264">
        <f t="shared" si="776"/>
        <v>21.2425</v>
      </c>
      <c r="AA1724" s="264">
        <f t="shared" si="777"/>
        <v>22.4085</v>
      </c>
      <c r="AB1724" s="264">
        <f t="shared" si="778"/>
        <v>23.209499999999998</v>
      </c>
      <c r="AC1724" s="264">
        <f t="shared" si="779"/>
        <v>24.823499999999999</v>
      </c>
      <c r="AD1724" s="264">
        <f t="shared" si="780"/>
        <v>27.939500000000002</v>
      </c>
      <c r="AF1724" s="266">
        <v>1722</v>
      </c>
      <c r="AG1724" s="266">
        <v>-0.1404</v>
      </c>
      <c r="AH1724" s="266">
        <v>17.771899999999999</v>
      </c>
      <c r="AI1724" s="266">
        <v>0.13297999999999999</v>
      </c>
      <c r="AJ1724" s="266">
        <v>11.919</v>
      </c>
      <c r="AK1724" s="266">
        <v>13.129</v>
      </c>
      <c r="AL1724" s="266">
        <v>13.898999999999999</v>
      </c>
      <c r="AM1724" s="266">
        <v>14.327</v>
      </c>
      <c r="AN1724" s="266">
        <v>15.016999999999999</v>
      </c>
      <c r="AO1724" s="266">
        <v>15.504</v>
      </c>
      <c r="AP1724" s="266">
        <v>16.256</v>
      </c>
      <c r="AQ1724" s="266">
        <v>17.771999999999998</v>
      </c>
      <c r="AR1724" s="266">
        <v>19.451000000000001</v>
      </c>
      <c r="AS1724" s="266">
        <v>20.425999999999998</v>
      </c>
      <c r="AT1724" s="266">
        <v>21.117999999999999</v>
      </c>
      <c r="AU1724" s="266">
        <v>22.193000000000001</v>
      </c>
      <c r="AV1724" s="266">
        <v>22.925000000000001</v>
      </c>
      <c r="AW1724" s="266">
        <v>24.382999999999999</v>
      </c>
      <c r="AX1724" s="266">
        <v>27.137</v>
      </c>
      <c r="BA1724" s="372">
        <v>1722</v>
      </c>
      <c r="BB1724" s="372">
        <v>-0.34739999999999999</v>
      </c>
      <c r="BC1724" s="372">
        <v>17.616099999999999</v>
      </c>
      <c r="BD1724" s="372">
        <v>0.14568</v>
      </c>
      <c r="BE1724" s="372">
        <v>11.595000000000001</v>
      </c>
      <c r="BF1724" s="372">
        <v>12.787000000000001</v>
      </c>
      <c r="BG1724" s="372">
        <v>13.558999999999999</v>
      </c>
      <c r="BH1724" s="372">
        <v>13.994</v>
      </c>
      <c r="BI1724" s="372">
        <v>14.701000000000001</v>
      </c>
      <c r="BJ1724" s="372">
        <v>15.205</v>
      </c>
      <c r="BK1724" s="372">
        <v>15.994</v>
      </c>
      <c r="BL1724" s="372">
        <v>17.616</v>
      </c>
      <c r="BM1724" s="372">
        <v>19.468</v>
      </c>
      <c r="BN1724" s="372">
        <v>20.571000000000002</v>
      </c>
      <c r="BO1724" s="372">
        <v>21.367000000000001</v>
      </c>
      <c r="BP1724" s="372">
        <v>22.623999999999999</v>
      </c>
      <c r="BQ1724" s="372">
        <v>23.494</v>
      </c>
      <c r="BR1724" s="372">
        <v>25.263999999999999</v>
      </c>
      <c r="BS1724" s="372">
        <v>28.742000000000001</v>
      </c>
    </row>
    <row r="1725" spans="1:71" x14ac:dyDescent="0.2">
      <c r="A1725" s="265">
        <f t="shared" si="781"/>
        <v>17.6995</v>
      </c>
      <c r="B1725" s="265">
        <f t="shared" si="782"/>
        <v>16.13</v>
      </c>
      <c r="C1725" s="265">
        <f t="shared" si="759"/>
        <v>19.466000000000001</v>
      </c>
      <c r="D1725" s="265">
        <f t="shared" si="783"/>
        <v>1723</v>
      </c>
      <c r="E1725" s="373">
        <f t="shared" si="784"/>
        <v>56.607802874743328</v>
      </c>
      <c r="F1725" s="373">
        <f t="shared" si="785"/>
        <v>4.7173169062286107</v>
      </c>
      <c r="G1725" s="373">
        <f t="shared" si="786"/>
        <v>65.607802874743328</v>
      </c>
      <c r="H1725" s="374">
        <f t="shared" si="787"/>
        <v>0.9996546439727042</v>
      </c>
      <c r="I1725" s="374">
        <f t="shared" si="760"/>
        <v>0.99186859861741106</v>
      </c>
      <c r="J1725" s="374">
        <f t="shared" si="761"/>
        <v>0.9919098766530966</v>
      </c>
      <c r="K1725" s="265" cm="1">
        <f t="array" ref="K1725">$G1725^gamma_drug4/($G1725^gamma_drug4+(AGE_50_drug4+9)^gamma_drug4)</f>
        <v>1</v>
      </c>
      <c r="L1725" s="264">
        <f t="shared" si="762"/>
        <v>1723</v>
      </c>
      <c r="M1725" s="264">
        <f t="shared" si="763"/>
        <v>-0.24395</v>
      </c>
      <c r="N1725" s="264">
        <f t="shared" si="764"/>
        <v>17.6996</v>
      </c>
      <c r="O1725" s="264">
        <f t="shared" si="765"/>
        <v>0.13935500000000001</v>
      </c>
      <c r="P1725" s="264">
        <f t="shared" si="766"/>
        <v>11.760000000000002</v>
      </c>
      <c r="Q1725" s="264">
        <f t="shared" si="767"/>
        <v>12.960999999999999</v>
      </c>
      <c r="R1725" s="264">
        <f t="shared" si="768"/>
        <v>13.733000000000001</v>
      </c>
      <c r="S1725" s="264">
        <f t="shared" si="769"/>
        <v>14.1645</v>
      </c>
      <c r="T1725" s="264">
        <f t="shared" si="770"/>
        <v>14.8635</v>
      </c>
      <c r="U1725" s="264">
        <f t="shared" si="771"/>
        <v>15.359500000000001</v>
      </c>
      <c r="V1725" s="264">
        <f t="shared" si="772"/>
        <v>16.13</v>
      </c>
      <c r="W1725" s="264">
        <f t="shared" si="773"/>
        <v>17.6995</v>
      </c>
      <c r="X1725" s="264">
        <f t="shared" si="774"/>
        <v>19.466000000000001</v>
      </c>
      <c r="Y1725" s="264">
        <f t="shared" si="775"/>
        <v>20.505499999999998</v>
      </c>
      <c r="Z1725" s="264">
        <f t="shared" si="776"/>
        <v>21.25</v>
      </c>
      <c r="AA1725" s="264">
        <f t="shared" si="777"/>
        <v>22.416499999999999</v>
      </c>
      <c r="AB1725" s="264">
        <f t="shared" si="778"/>
        <v>23.218</v>
      </c>
      <c r="AC1725" s="264">
        <f t="shared" si="779"/>
        <v>24.832999999999998</v>
      </c>
      <c r="AD1725" s="264">
        <f t="shared" si="780"/>
        <v>27.951000000000001</v>
      </c>
      <c r="AF1725" s="266">
        <v>1723</v>
      </c>
      <c r="AG1725" s="266">
        <v>-0.14050000000000001</v>
      </c>
      <c r="AH1725" s="266">
        <v>17.7773</v>
      </c>
      <c r="AI1725" s="266">
        <v>0.13300000000000001</v>
      </c>
      <c r="AJ1725" s="266">
        <v>11.922000000000001</v>
      </c>
      <c r="AK1725" s="266">
        <v>13.132</v>
      </c>
      <c r="AL1725" s="266">
        <v>13.903</v>
      </c>
      <c r="AM1725" s="266">
        <v>14.331</v>
      </c>
      <c r="AN1725" s="266">
        <v>15.022</v>
      </c>
      <c r="AO1725" s="266">
        <v>15.509</v>
      </c>
      <c r="AP1725" s="266">
        <v>16.260999999999999</v>
      </c>
      <c r="AQ1725" s="266">
        <v>17.777000000000001</v>
      </c>
      <c r="AR1725" s="266">
        <v>19.457000000000001</v>
      </c>
      <c r="AS1725" s="266">
        <v>20.431999999999999</v>
      </c>
      <c r="AT1725" s="266">
        <v>21.125</v>
      </c>
      <c r="AU1725" s="266">
        <v>22.201000000000001</v>
      </c>
      <c r="AV1725" s="266">
        <v>22.933</v>
      </c>
      <c r="AW1725" s="266">
        <v>24.391999999999999</v>
      </c>
      <c r="AX1725" s="266">
        <v>27.146999999999998</v>
      </c>
      <c r="BA1725" s="372">
        <v>1723</v>
      </c>
      <c r="BB1725" s="372">
        <v>-0.34739999999999999</v>
      </c>
      <c r="BC1725" s="372">
        <v>17.6219</v>
      </c>
      <c r="BD1725" s="372">
        <v>0.14571000000000001</v>
      </c>
      <c r="BE1725" s="372">
        <v>11.598000000000001</v>
      </c>
      <c r="BF1725" s="372">
        <v>12.79</v>
      </c>
      <c r="BG1725" s="372">
        <v>13.563000000000001</v>
      </c>
      <c r="BH1725" s="372">
        <v>13.997999999999999</v>
      </c>
      <c r="BI1725" s="372">
        <v>14.705</v>
      </c>
      <c r="BJ1725" s="372">
        <v>15.21</v>
      </c>
      <c r="BK1725" s="372">
        <v>15.999000000000001</v>
      </c>
      <c r="BL1725" s="372">
        <v>17.622</v>
      </c>
      <c r="BM1725" s="372">
        <v>19.475000000000001</v>
      </c>
      <c r="BN1725" s="372">
        <v>20.579000000000001</v>
      </c>
      <c r="BO1725" s="372">
        <v>21.375</v>
      </c>
      <c r="BP1725" s="372">
        <v>22.632000000000001</v>
      </c>
      <c r="BQ1725" s="372">
        <v>23.503</v>
      </c>
      <c r="BR1725" s="372">
        <v>25.274000000000001</v>
      </c>
      <c r="BS1725" s="372">
        <v>28.754999999999999</v>
      </c>
    </row>
    <row r="1726" spans="1:71" x14ac:dyDescent="0.2">
      <c r="A1726" s="265">
        <f t="shared" si="781"/>
        <v>17.705500000000001</v>
      </c>
      <c r="B1726" s="265">
        <f t="shared" si="782"/>
        <v>16.134999999999998</v>
      </c>
      <c r="C1726" s="265">
        <f t="shared" si="759"/>
        <v>19.4725</v>
      </c>
      <c r="D1726" s="265">
        <f t="shared" si="783"/>
        <v>1724</v>
      </c>
      <c r="E1726" s="373">
        <f t="shared" si="784"/>
        <v>56.640657084188909</v>
      </c>
      <c r="F1726" s="373">
        <f t="shared" si="785"/>
        <v>4.7200547570157427</v>
      </c>
      <c r="G1726" s="373">
        <f t="shared" si="786"/>
        <v>65.640657084188916</v>
      </c>
      <c r="H1726" s="374">
        <f t="shared" si="787"/>
        <v>0.99965539500844613</v>
      </c>
      <c r="I1726" s="374">
        <f t="shared" si="760"/>
        <v>0.9918807837527468</v>
      </c>
      <c r="J1726" s="374">
        <f t="shared" si="761"/>
        <v>0.99192031542633075</v>
      </c>
      <c r="K1726" s="265" cm="1">
        <f t="array" ref="K1726">$G1726^gamma_drug4/($G1726^gamma_drug4+(AGE_50_drug4+9)^gamma_drug4)</f>
        <v>1</v>
      </c>
      <c r="L1726" s="264">
        <f t="shared" si="762"/>
        <v>1724</v>
      </c>
      <c r="M1726" s="264">
        <f t="shared" si="763"/>
        <v>-0.24404999999999999</v>
      </c>
      <c r="N1726" s="264">
        <f t="shared" si="764"/>
        <v>17.705300000000001</v>
      </c>
      <c r="O1726" s="264">
        <f t="shared" si="765"/>
        <v>0.139375</v>
      </c>
      <c r="P1726" s="264">
        <f t="shared" si="766"/>
        <v>11.763000000000002</v>
      </c>
      <c r="Q1726" s="264">
        <f t="shared" si="767"/>
        <v>12.965</v>
      </c>
      <c r="R1726" s="264">
        <f t="shared" si="768"/>
        <v>13.736499999999999</v>
      </c>
      <c r="S1726" s="264">
        <f t="shared" si="769"/>
        <v>14.168500000000002</v>
      </c>
      <c r="T1726" s="264">
        <f t="shared" si="770"/>
        <v>14.868</v>
      </c>
      <c r="U1726" s="264">
        <f t="shared" si="771"/>
        <v>15.364000000000001</v>
      </c>
      <c r="V1726" s="264">
        <f t="shared" si="772"/>
        <v>16.134999999999998</v>
      </c>
      <c r="W1726" s="264">
        <f t="shared" si="773"/>
        <v>17.705500000000001</v>
      </c>
      <c r="X1726" s="264">
        <f t="shared" si="774"/>
        <v>19.4725</v>
      </c>
      <c r="Y1726" s="264">
        <f t="shared" si="775"/>
        <v>20.512499999999999</v>
      </c>
      <c r="Z1726" s="264">
        <f t="shared" si="776"/>
        <v>21.2575</v>
      </c>
      <c r="AA1726" s="264">
        <f t="shared" si="777"/>
        <v>22.424499999999998</v>
      </c>
      <c r="AB1726" s="264">
        <f t="shared" si="778"/>
        <v>23.226500000000001</v>
      </c>
      <c r="AC1726" s="264">
        <f t="shared" si="779"/>
        <v>24.842500000000001</v>
      </c>
      <c r="AD1726" s="264">
        <f t="shared" si="780"/>
        <v>27.962</v>
      </c>
      <c r="AF1726" s="266">
        <v>1724</v>
      </c>
      <c r="AG1726" s="266">
        <v>-0.1406</v>
      </c>
      <c r="AH1726" s="266">
        <v>17.782800000000002</v>
      </c>
      <c r="AI1726" s="266">
        <v>0.13302</v>
      </c>
      <c r="AJ1726" s="266">
        <v>11.925000000000001</v>
      </c>
      <c r="AK1726" s="266">
        <v>13.135999999999999</v>
      </c>
      <c r="AL1726" s="266">
        <v>13.906000000000001</v>
      </c>
      <c r="AM1726" s="266">
        <v>14.335000000000001</v>
      </c>
      <c r="AN1726" s="266">
        <v>15.026</v>
      </c>
      <c r="AO1726" s="266">
        <v>15.513</v>
      </c>
      <c r="AP1726" s="266">
        <v>16.265999999999998</v>
      </c>
      <c r="AQ1726" s="266">
        <v>17.783000000000001</v>
      </c>
      <c r="AR1726" s="266">
        <v>19.463000000000001</v>
      </c>
      <c r="AS1726" s="266">
        <v>20.439</v>
      </c>
      <c r="AT1726" s="266">
        <v>21.132000000000001</v>
      </c>
      <c r="AU1726" s="266">
        <v>22.207999999999998</v>
      </c>
      <c r="AV1726" s="266">
        <v>22.940999999999999</v>
      </c>
      <c r="AW1726" s="266">
        <v>24.401</v>
      </c>
      <c r="AX1726" s="266">
        <v>27.157</v>
      </c>
      <c r="BA1726" s="372">
        <v>1724</v>
      </c>
      <c r="BB1726" s="372">
        <v>-0.34749999999999998</v>
      </c>
      <c r="BC1726" s="372">
        <v>17.627800000000001</v>
      </c>
      <c r="BD1726" s="372">
        <v>0.14573</v>
      </c>
      <c r="BE1726" s="372">
        <v>11.601000000000001</v>
      </c>
      <c r="BF1726" s="372">
        <v>12.794</v>
      </c>
      <c r="BG1726" s="372">
        <v>13.567</v>
      </c>
      <c r="BH1726" s="372">
        <v>14.002000000000001</v>
      </c>
      <c r="BI1726" s="372">
        <v>14.71</v>
      </c>
      <c r="BJ1726" s="372">
        <v>15.215</v>
      </c>
      <c r="BK1726" s="372">
        <v>16.004000000000001</v>
      </c>
      <c r="BL1726" s="372">
        <v>17.628</v>
      </c>
      <c r="BM1726" s="372">
        <v>19.481999999999999</v>
      </c>
      <c r="BN1726" s="372">
        <v>20.585999999999999</v>
      </c>
      <c r="BO1726" s="372">
        <v>21.382999999999999</v>
      </c>
      <c r="BP1726" s="372">
        <v>22.640999999999998</v>
      </c>
      <c r="BQ1726" s="372">
        <v>23.512</v>
      </c>
      <c r="BR1726" s="372">
        <v>25.283999999999999</v>
      </c>
      <c r="BS1726" s="372">
        <v>28.766999999999999</v>
      </c>
    </row>
    <row r="1727" spans="1:71" x14ac:dyDescent="0.2">
      <c r="A1727" s="265">
        <f t="shared" si="781"/>
        <v>17.710999999999999</v>
      </c>
      <c r="B1727" s="265">
        <f t="shared" si="782"/>
        <v>16.14</v>
      </c>
      <c r="C1727" s="265">
        <f t="shared" si="759"/>
        <v>19.478999999999999</v>
      </c>
      <c r="D1727" s="265">
        <f t="shared" si="783"/>
        <v>1725</v>
      </c>
      <c r="E1727" s="373">
        <f t="shared" si="784"/>
        <v>56.673511293634498</v>
      </c>
      <c r="F1727" s="373">
        <f t="shared" si="785"/>
        <v>4.7227926078028748</v>
      </c>
      <c r="G1727" s="373">
        <f t="shared" si="786"/>
        <v>65.673511293634505</v>
      </c>
      <c r="H1727" s="374">
        <f t="shared" si="787"/>
        <v>0.99965614403690739</v>
      </c>
      <c r="I1727" s="374">
        <f t="shared" si="760"/>
        <v>0.99189294469381384</v>
      </c>
      <c r="J1727" s="374">
        <f t="shared" si="761"/>
        <v>0.99193073562643219</v>
      </c>
      <c r="K1727" s="265" cm="1">
        <f t="array" ref="K1727">$G1727^gamma_drug4/($G1727^gamma_drug4+(AGE_50_drug4+9)^gamma_drug4)</f>
        <v>1</v>
      </c>
      <c r="L1727" s="264">
        <f t="shared" si="762"/>
        <v>1725</v>
      </c>
      <c r="M1727" s="264">
        <f t="shared" si="763"/>
        <v>-0.24409999999999998</v>
      </c>
      <c r="N1727" s="264">
        <f t="shared" si="764"/>
        <v>17.710900000000002</v>
      </c>
      <c r="O1727" s="264">
        <f t="shared" si="765"/>
        <v>0.1394</v>
      </c>
      <c r="P1727" s="264">
        <f t="shared" si="766"/>
        <v>11.766</v>
      </c>
      <c r="Q1727" s="264">
        <f t="shared" si="767"/>
        <v>12.968499999999999</v>
      </c>
      <c r="R1727" s="264">
        <f t="shared" si="768"/>
        <v>13.740500000000001</v>
      </c>
      <c r="S1727" s="264">
        <f t="shared" si="769"/>
        <v>14.172499999999999</v>
      </c>
      <c r="T1727" s="264">
        <f t="shared" si="770"/>
        <v>14.872</v>
      </c>
      <c r="U1727" s="264">
        <f t="shared" si="771"/>
        <v>15.368500000000001</v>
      </c>
      <c r="V1727" s="264">
        <f t="shared" si="772"/>
        <v>16.14</v>
      </c>
      <c r="W1727" s="264">
        <f t="shared" si="773"/>
        <v>17.710999999999999</v>
      </c>
      <c r="X1727" s="264">
        <f t="shared" si="774"/>
        <v>19.478999999999999</v>
      </c>
      <c r="Y1727" s="264">
        <f t="shared" si="775"/>
        <v>20.520000000000003</v>
      </c>
      <c r="Z1727" s="264">
        <f t="shared" si="776"/>
        <v>21.264499999999998</v>
      </c>
      <c r="AA1727" s="264">
        <f t="shared" si="777"/>
        <v>22.433</v>
      </c>
      <c r="AB1727" s="264">
        <f t="shared" si="778"/>
        <v>23.234999999999999</v>
      </c>
      <c r="AC1727" s="264">
        <f t="shared" si="779"/>
        <v>24.852499999999999</v>
      </c>
      <c r="AD1727" s="264">
        <f t="shared" si="780"/>
        <v>27.973500000000001</v>
      </c>
      <c r="AF1727" s="266">
        <v>1725</v>
      </c>
      <c r="AG1727" s="266">
        <v>-0.14069999999999999</v>
      </c>
      <c r="AH1727" s="266">
        <v>17.7882</v>
      </c>
      <c r="AI1727" s="266">
        <v>0.13303999999999999</v>
      </c>
      <c r="AJ1727" s="266">
        <v>11.928000000000001</v>
      </c>
      <c r="AK1727" s="266">
        <v>13.138999999999999</v>
      </c>
      <c r="AL1727" s="266">
        <v>13.91</v>
      </c>
      <c r="AM1727" s="266">
        <v>14.339</v>
      </c>
      <c r="AN1727" s="266">
        <v>15.03</v>
      </c>
      <c r="AO1727" s="266">
        <v>15.518000000000001</v>
      </c>
      <c r="AP1727" s="266">
        <v>16.271000000000001</v>
      </c>
      <c r="AQ1727" s="266">
        <v>17.788</v>
      </c>
      <c r="AR1727" s="266">
        <v>19.469000000000001</v>
      </c>
      <c r="AS1727" s="266">
        <v>20.446000000000002</v>
      </c>
      <c r="AT1727" s="266">
        <v>21.138999999999999</v>
      </c>
      <c r="AU1727" s="266">
        <v>22.216000000000001</v>
      </c>
      <c r="AV1727" s="266">
        <v>22.949000000000002</v>
      </c>
      <c r="AW1727" s="266">
        <v>24.41</v>
      </c>
      <c r="AX1727" s="266">
        <v>27.167999999999999</v>
      </c>
      <c r="BA1727" s="372">
        <v>1725</v>
      </c>
      <c r="BB1727" s="372">
        <v>-0.34749999999999998</v>
      </c>
      <c r="BC1727" s="372">
        <v>17.633600000000001</v>
      </c>
      <c r="BD1727" s="372">
        <v>0.14576</v>
      </c>
      <c r="BE1727" s="372">
        <v>11.603999999999999</v>
      </c>
      <c r="BF1727" s="372">
        <v>12.798</v>
      </c>
      <c r="BG1727" s="372">
        <v>13.571</v>
      </c>
      <c r="BH1727" s="372">
        <v>14.006</v>
      </c>
      <c r="BI1727" s="372">
        <v>14.714</v>
      </c>
      <c r="BJ1727" s="372">
        <v>15.218999999999999</v>
      </c>
      <c r="BK1727" s="372">
        <v>16.009</v>
      </c>
      <c r="BL1727" s="372">
        <v>17.634</v>
      </c>
      <c r="BM1727" s="372">
        <v>19.489000000000001</v>
      </c>
      <c r="BN1727" s="372">
        <v>20.594000000000001</v>
      </c>
      <c r="BO1727" s="372">
        <v>21.39</v>
      </c>
      <c r="BP1727" s="372">
        <v>22.65</v>
      </c>
      <c r="BQ1727" s="372">
        <v>23.521000000000001</v>
      </c>
      <c r="BR1727" s="372">
        <v>25.295000000000002</v>
      </c>
      <c r="BS1727" s="372">
        <v>28.779</v>
      </c>
    </row>
    <row r="1728" spans="1:71" x14ac:dyDescent="0.2">
      <c r="A1728" s="265">
        <f t="shared" si="781"/>
        <v>17.7165</v>
      </c>
      <c r="B1728" s="265">
        <f t="shared" si="782"/>
        <v>16.144500000000001</v>
      </c>
      <c r="C1728" s="265">
        <f t="shared" si="759"/>
        <v>19.485500000000002</v>
      </c>
      <c r="D1728" s="265">
        <f t="shared" si="783"/>
        <v>1726</v>
      </c>
      <c r="E1728" s="373">
        <f t="shared" si="784"/>
        <v>56.706365503080079</v>
      </c>
      <c r="F1728" s="373">
        <f t="shared" si="785"/>
        <v>4.7255304585900069</v>
      </c>
      <c r="G1728" s="373">
        <f t="shared" si="786"/>
        <v>65.706365503080079</v>
      </c>
      <c r="H1728" s="374">
        <f t="shared" si="787"/>
        <v>0.99965689106445055</v>
      </c>
      <c r="I1728" s="374">
        <f t="shared" si="760"/>
        <v>0.99190508150027279</v>
      </c>
      <c r="J1728" s="374">
        <f t="shared" si="761"/>
        <v>0.99194113729543198</v>
      </c>
      <c r="K1728" s="265" cm="1">
        <f t="array" ref="K1728">$G1728^gamma_drug4/($G1728^gamma_drug4+(AGE_50_drug4+9)^gamma_drug4)</f>
        <v>1</v>
      </c>
      <c r="L1728" s="264">
        <f t="shared" si="762"/>
        <v>1726</v>
      </c>
      <c r="M1728" s="264">
        <f t="shared" si="763"/>
        <v>-0.24420000000000003</v>
      </c>
      <c r="N1728" s="264">
        <f t="shared" si="764"/>
        <v>17.7165</v>
      </c>
      <c r="O1728" s="264">
        <f t="shared" si="765"/>
        <v>0.13941999999999999</v>
      </c>
      <c r="P1728" s="264">
        <f t="shared" si="766"/>
        <v>11.768999999999998</v>
      </c>
      <c r="Q1728" s="264">
        <f t="shared" si="767"/>
        <v>12.971499999999999</v>
      </c>
      <c r="R1728" s="264">
        <f t="shared" si="768"/>
        <v>13.744499999999999</v>
      </c>
      <c r="S1728" s="264">
        <f t="shared" si="769"/>
        <v>14.177</v>
      </c>
      <c r="T1728" s="264">
        <f t="shared" si="770"/>
        <v>14.8765</v>
      </c>
      <c r="U1728" s="264">
        <f t="shared" si="771"/>
        <v>15.373000000000001</v>
      </c>
      <c r="V1728" s="264">
        <f t="shared" si="772"/>
        <v>16.144500000000001</v>
      </c>
      <c r="W1728" s="264">
        <f t="shared" si="773"/>
        <v>17.7165</v>
      </c>
      <c r="X1728" s="264">
        <f t="shared" si="774"/>
        <v>19.485500000000002</v>
      </c>
      <c r="Y1728" s="264">
        <f t="shared" si="775"/>
        <v>20.526499999999999</v>
      </c>
      <c r="Z1728" s="264">
        <f t="shared" si="776"/>
        <v>21.271999999999998</v>
      </c>
      <c r="AA1728" s="264">
        <f t="shared" si="777"/>
        <v>22.4405</v>
      </c>
      <c r="AB1728" s="264">
        <f t="shared" si="778"/>
        <v>23.243500000000001</v>
      </c>
      <c r="AC1728" s="264">
        <f t="shared" si="779"/>
        <v>24.861499999999999</v>
      </c>
      <c r="AD1728" s="264">
        <f t="shared" si="780"/>
        <v>27.984500000000001</v>
      </c>
      <c r="AF1728" s="266">
        <v>1726</v>
      </c>
      <c r="AG1728" s="266">
        <v>-0.14080000000000001</v>
      </c>
      <c r="AH1728" s="266">
        <v>17.793600000000001</v>
      </c>
      <c r="AI1728" s="266">
        <v>0.13306000000000001</v>
      </c>
      <c r="AJ1728" s="266">
        <v>11.930999999999999</v>
      </c>
      <c r="AK1728" s="266">
        <v>13.141999999999999</v>
      </c>
      <c r="AL1728" s="266">
        <v>13.914</v>
      </c>
      <c r="AM1728" s="266">
        <v>14.343</v>
      </c>
      <c r="AN1728" s="266">
        <v>15.034000000000001</v>
      </c>
      <c r="AO1728" s="266">
        <v>15.522</v>
      </c>
      <c r="AP1728" s="266">
        <v>16.274999999999999</v>
      </c>
      <c r="AQ1728" s="266">
        <v>17.794</v>
      </c>
      <c r="AR1728" s="266">
        <v>19.475999999999999</v>
      </c>
      <c r="AS1728" s="266">
        <v>20.452000000000002</v>
      </c>
      <c r="AT1728" s="266">
        <v>21.146000000000001</v>
      </c>
      <c r="AU1728" s="266">
        <v>22.222999999999999</v>
      </c>
      <c r="AV1728" s="266">
        <v>22.957000000000001</v>
      </c>
      <c r="AW1728" s="266">
        <v>24.417999999999999</v>
      </c>
      <c r="AX1728" s="266">
        <v>27.178000000000001</v>
      </c>
      <c r="BA1728" s="372">
        <v>1726</v>
      </c>
      <c r="BB1728" s="372">
        <v>-0.34760000000000002</v>
      </c>
      <c r="BC1728" s="372">
        <v>17.639399999999998</v>
      </c>
      <c r="BD1728" s="372">
        <v>0.14577999999999999</v>
      </c>
      <c r="BE1728" s="372">
        <v>11.606999999999999</v>
      </c>
      <c r="BF1728" s="372">
        <v>12.801</v>
      </c>
      <c r="BG1728" s="372">
        <v>13.574999999999999</v>
      </c>
      <c r="BH1728" s="372">
        <v>14.010999999999999</v>
      </c>
      <c r="BI1728" s="372">
        <v>14.718999999999999</v>
      </c>
      <c r="BJ1728" s="372">
        <v>15.224</v>
      </c>
      <c r="BK1728" s="372">
        <v>16.013999999999999</v>
      </c>
      <c r="BL1728" s="372">
        <v>17.638999999999999</v>
      </c>
      <c r="BM1728" s="372">
        <v>19.495000000000001</v>
      </c>
      <c r="BN1728" s="372">
        <v>20.600999999999999</v>
      </c>
      <c r="BO1728" s="372">
        <v>21.398</v>
      </c>
      <c r="BP1728" s="372">
        <v>22.658000000000001</v>
      </c>
      <c r="BQ1728" s="372">
        <v>23.53</v>
      </c>
      <c r="BR1728" s="372">
        <v>25.305</v>
      </c>
      <c r="BS1728" s="372">
        <v>28.791</v>
      </c>
    </row>
    <row r="1729" spans="1:71" x14ac:dyDescent="0.2">
      <c r="A1729" s="265">
        <f t="shared" si="781"/>
        <v>17.722000000000001</v>
      </c>
      <c r="B1729" s="265">
        <f t="shared" si="782"/>
        <v>16.1495</v>
      </c>
      <c r="C1729" s="265">
        <f t="shared" si="759"/>
        <v>19.491999999999997</v>
      </c>
      <c r="D1729" s="265">
        <f t="shared" si="783"/>
        <v>1727</v>
      </c>
      <c r="E1729" s="373">
        <f t="shared" si="784"/>
        <v>56.739219712525667</v>
      </c>
      <c r="F1729" s="373">
        <f t="shared" si="785"/>
        <v>4.7282683093771389</v>
      </c>
      <c r="G1729" s="373">
        <f t="shared" si="786"/>
        <v>65.739219712525667</v>
      </c>
      <c r="H1729" s="374">
        <f t="shared" si="787"/>
        <v>0.99965763609741487</v>
      </c>
      <c r="I1729" s="374">
        <f t="shared" si="760"/>
        <v>0.99191719423160907</v>
      </c>
      <c r="J1729" s="374">
        <f t="shared" si="761"/>
        <v>0.99195152047524582</v>
      </c>
      <c r="K1729" s="265" cm="1">
        <f t="array" ref="K1729">$G1729^gamma_drug4/($G1729^gamma_drug4+(AGE_50_drug4+9)^gamma_drug4)</f>
        <v>1</v>
      </c>
      <c r="L1729" s="264">
        <f t="shared" si="762"/>
        <v>1727</v>
      </c>
      <c r="M1729" s="264">
        <f t="shared" si="763"/>
        <v>-0.24425000000000002</v>
      </c>
      <c r="N1729" s="264">
        <f t="shared" si="764"/>
        <v>17.722200000000001</v>
      </c>
      <c r="O1729" s="264">
        <f t="shared" si="765"/>
        <v>0.13944499999999999</v>
      </c>
      <c r="P1729" s="264">
        <f t="shared" si="766"/>
        <v>11.771999999999998</v>
      </c>
      <c r="Q1729" s="264">
        <f t="shared" si="767"/>
        <v>12.9755</v>
      </c>
      <c r="R1729" s="264">
        <f t="shared" si="768"/>
        <v>13.7485</v>
      </c>
      <c r="S1729" s="264">
        <f t="shared" si="769"/>
        <v>14.181000000000001</v>
      </c>
      <c r="T1729" s="264">
        <f t="shared" si="770"/>
        <v>14.881</v>
      </c>
      <c r="U1729" s="264">
        <f t="shared" si="771"/>
        <v>15.3775</v>
      </c>
      <c r="V1729" s="264">
        <f t="shared" si="772"/>
        <v>16.1495</v>
      </c>
      <c r="W1729" s="264">
        <f t="shared" si="773"/>
        <v>17.722000000000001</v>
      </c>
      <c r="X1729" s="264">
        <f t="shared" si="774"/>
        <v>19.491999999999997</v>
      </c>
      <c r="Y1729" s="264">
        <f t="shared" si="775"/>
        <v>20.533999999999999</v>
      </c>
      <c r="Z1729" s="264">
        <f t="shared" si="776"/>
        <v>21.279499999999999</v>
      </c>
      <c r="AA1729" s="264">
        <f t="shared" si="777"/>
        <v>22.449000000000002</v>
      </c>
      <c r="AB1729" s="264">
        <f t="shared" si="778"/>
        <v>23.252000000000002</v>
      </c>
      <c r="AC1729" s="264">
        <f t="shared" si="779"/>
        <v>24.871000000000002</v>
      </c>
      <c r="AD1729" s="264">
        <f t="shared" si="780"/>
        <v>27.995999999999999</v>
      </c>
      <c r="AF1729" s="266">
        <v>1727</v>
      </c>
      <c r="AG1729" s="266">
        <v>-0.1409</v>
      </c>
      <c r="AH1729" s="266">
        <v>17.799099999999999</v>
      </c>
      <c r="AI1729" s="266">
        <v>0.13308</v>
      </c>
      <c r="AJ1729" s="266">
        <v>11.933999999999999</v>
      </c>
      <c r="AK1729" s="266">
        <v>13.146000000000001</v>
      </c>
      <c r="AL1729" s="266">
        <v>13.917999999999999</v>
      </c>
      <c r="AM1729" s="266">
        <v>14.347</v>
      </c>
      <c r="AN1729" s="266">
        <v>15.039</v>
      </c>
      <c r="AO1729" s="266">
        <v>15.526</v>
      </c>
      <c r="AP1729" s="266">
        <v>16.28</v>
      </c>
      <c r="AQ1729" s="266">
        <v>17.798999999999999</v>
      </c>
      <c r="AR1729" s="266">
        <v>19.481999999999999</v>
      </c>
      <c r="AS1729" s="266">
        <v>20.459</v>
      </c>
      <c r="AT1729" s="266">
        <v>21.152999999999999</v>
      </c>
      <c r="AU1729" s="266">
        <v>22.231000000000002</v>
      </c>
      <c r="AV1729" s="266">
        <v>22.965</v>
      </c>
      <c r="AW1729" s="266">
        <v>24.427</v>
      </c>
      <c r="AX1729" s="266">
        <v>27.187999999999999</v>
      </c>
      <c r="BA1729" s="372">
        <v>1727</v>
      </c>
      <c r="BB1729" s="372">
        <v>-0.34760000000000002</v>
      </c>
      <c r="BC1729" s="372">
        <v>17.645299999999999</v>
      </c>
      <c r="BD1729" s="372">
        <v>0.14581</v>
      </c>
      <c r="BE1729" s="372">
        <v>11.61</v>
      </c>
      <c r="BF1729" s="372">
        <v>12.805</v>
      </c>
      <c r="BG1729" s="372">
        <v>13.579000000000001</v>
      </c>
      <c r="BH1729" s="372">
        <v>14.015000000000001</v>
      </c>
      <c r="BI1729" s="372">
        <v>14.723000000000001</v>
      </c>
      <c r="BJ1729" s="372">
        <v>15.228999999999999</v>
      </c>
      <c r="BK1729" s="372">
        <v>16.018999999999998</v>
      </c>
      <c r="BL1729" s="372">
        <v>17.645</v>
      </c>
      <c r="BM1729" s="372">
        <v>19.501999999999999</v>
      </c>
      <c r="BN1729" s="372">
        <v>20.609000000000002</v>
      </c>
      <c r="BO1729" s="372">
        <v>21.405999999999999</v>
      </c>
      <c r="BP1729" s="372">
        <v>22.667000000000002</v>
      </c>
      <c r="BQ1729" s="372">
        <v>23.539000000000001</v>
      </c>
      <c r="BR1729" s="372">
        <v>25.315000000000001</v>
      </c>
      <c r="BS1729" s="372">
        <v>28.803999999999998</v>
      </c>
    </row>
    <row r="1730" spans="1:71" x14ac:dyDescent="0.2">
      <c r="A1730" s="265">
        <f t="shared" si="781"/>
        <v>17.728000000000002</v>
      </c>
      <c r="B1730" s="265">
        <f t="shared" si="782"/>
        <v>16.154499999999999</v>
      </c>
      <c r="C1730" s="265">
        <f t="shared" ref="C1730:C1793" si="788">X1730</f>
        <v>19.4985</v>
      </c>
      <c r="D1730" s="265">
        <f t="shared" si="783"/>
        <v>1728</v>
      </c>
      <c r="E1730" s="373">
        <f t="shared" si="784"/>
        <v>56.772073921971256</v>
      </c>
      <c r="F1730" s="373">
        <f t="shared" si="785"/>
        <v>4.731006160164271</v>
      </c>
      <c r="G1730" s="373">
        <f t="shared" si="786"/>
        <v>65.772073921971256</v>
      </c>
      <c r="H1730" s="374">
        <f t="shared" si="787"/>
        <v>0.99965837914211619</v>
      </c>
      <c r="I1730" s="374">
        <f t="shared" ref="I1730:I1793" si="789">$G1730^gamma_drug2/($G1730^gamma_drug2+(AGE_50_drug2+9)^gamma_drug2)</f>
        <v>0.99192928294713323</v>
      </c>
      <c r="J1730" s="374">
        <f t="shared" ref="J1730:J1793" si="790">$G1730^gamma_drug3/($G1730^gamma_drug3+(AGE_50_drug3+9)^gamma_drug3)</f>
        <v>0.99196188520767459</v>
      </c>
      <c r="K1730" s="265" cm="1">
        <f t="array" ref="K1730">$G1730^gamma_drug4/($G1730^gamma_drug4+(AGE_50_drug4+9)^gamma_drug4)</f>
        <v>1</v>
      </c>
      <c r="L1730" s="264">
        <f t="shared" ref="L1730:L1793" si="791">AVERAGE(AF1730,BA1730)</f>
        <v>1728</v>
      </c>
      <c r="M1730" s="264">
        <f t="shared" ref="M1730:M1793" si="792">AVERAGE(AG1730,BB1730)</f>
        <v>-0.24430000000000002</v>
      </c>
      <c r="N1730" s="264">
        <f t="shared" ref="N1730:N1793" si="793">AVERAGE(AH1730,BC1730)</f>
        <v>17.727800000000002</v>
      </c>
      <c r="O1730" s="264">
        <f t="shared" ref="O1730:O1793" si="794">AVERAGE(AI1730,BD1730)</f>
        <v>0.13946500000000001</v>
      </c>
      <c r="P1730" s="264">
        <f t="shared" ref="P1730:P1793" si="795">AVERAGE(AJ1730,BE1730)</f>
        <v>11.774999999999999</v>
      </c>
      <c r="Q1730" s="264">
        <f t="shared" ref="Q1730:Q1793" si="796">AVERAGE(AK1730,BF1730)</f>
        <v>12.9785</v>
      </c>
      <c r="R1730" s="264">
        <f t="shared" ref="R1730:R1793" si="797">AVERAGE(AL1730,BG1730)</f>
        <v>13.751999999999999</v>
      </c>
      <c r="S1730" s="264">
        <f t="shared" ref="S1730:S1793" si="798">AVERAGE(AM1730,BH1730)</f>
        <v>14.185</v>
      </c>
      <c r="T1730" s="264">
        <f t="shared" ref="T1730:T1793" si="799">AVERAGE(AN1730,BI1730)</f>
        <v>14.8855</v>
      </c>
      <c r="U1730" s="264">
        <f t="shared" ref="U1730:U1793" si="800">AVERAGE(AO1730,BJ1730)</f>
        <v>15.382000000000001</v>
      </c>
      <c r="V1730" s="264">
        <f t="shared" ref="V1730:V1793" si="801">AVERAGE(AP1730,BK1730)</f>
        <v>16.154499999999999</v>
      </c>
      <c r="W1730" s="264">
        <f t="shared" ref="W1730:W1793" si="802">AVERAGE(AQ1730,BL1730)</f>
        <v>17.728000000000002</v>
      </c>
      <c r="X1730" s="264">
        <f t="shared" ref="X1730:X1793" si="803">AVERAGE(AR1730,BM1730)</f>
        <v>19.4985</v>
      </c>
      <c r="Y1730" s="264">
        <f t="shared" ref="Y1730:Y1793" si="804">AVERAGE(AS1730,BN1730)</f>
        <v>20.541</v>
      </c>
      <c r="Z1730" s="264">
        <f t="shared" ref="Z1730:Z1793" si="805">AVERAGE(AT1730,BO1730)</f>
        <v>21.286999999999999</v>
      </c>
      <c r="AA1730" s="264">
        <f t="shared" ref="AA1730:AA1793" si="806">AVERAGE(AU1730,BP1730)</f>
        <v>22.457000000000001</v>
      </c>
      <c r="AB1730" s="264">
        <f t="shared" ref="AB1730:AB1793" si="807">AVERAGE(AV1730,BQ1730)</f>
        <v>23.2605</v>
      </c>
      <c r="AC1730" s="264">
        <f t="shared" ref="AC1730:AC1793" si="808">AVERAGE(AW1730,BR1730)</f>
        <v>24.880499999999998</v>
      </c>
      <c r="AD1730" s="264">
        <f t="shared" ref="AD1730:AD1793" si="809">AVERAGE(AX1730,BS1730)</f>
        <v>28.0075</v>
      </c>
      <c r="AF1730" s="266">
        <v>1728</v>
      </c>
      <c r="AG1730" s="266">
        <v>-0.14099999999999999</v>
      </c>
      <c r="AH1730" s="266">
        <v>17.804500000000001</v>
      </c>
      <c r="AI1730" s="266">
        <v>0.1331</v>
      </c>
      <c r="AJ1730" s="266">
        <v>11.936999999999999</v>
      </c>
      <c r="AK1730" s="266">
        <v>13.148999999999999</v>
      </c>
      <c r="AL1730" s="266">
        <v>13.920999999999999</v>
      </c>
      <c r="AM1730" s="266">
        <v>14.351000000000001</v>
      </c>
      <c r="AN1730" s="266">
        <v>15.042999999999999</v>
      </c>
      <c r="AO1730" s="266">
        <v>15.531000000000001</v>
      </c>
      <c r="AP1730" s="266">
        <v>16.285</v>
      </c>
      <c r="AQ1730" s="266">
        <v>17.805</v>
      </c>
      <c r="AR1730" s="266">
        <v>19.488</v>
      </c>
      <c r="AS1730" s="266">
        <v>20.466000000000001</v>
      </c>
      <c r="AT1730" s="266">
        <v>21.16</v>
      </c>
      <c r="AU1730" s="266">
        <v>22.239000000000001</v>
      </c>
      <c r="AV1730" s="266">
        <v>22.972999999999999</v>
      </c>
      <c r="AW1730" s="266">
        <v>24.436</v>
      </c>
      <c r="AX1730" s="266">
        <v>27.199000000000002</v>
      </c>
      <c r="BA1730" s="372">
        <v>1728</v>
      </c>
      <c r="BB1730" s="372">
        <v>-0.34760000000000002</v>
      </c>
      <c r="BC1730" s="372">
        <v>17.6511</v>
      </c>
      <c r="BD1730" s="372">
        <v>0.14582999999999999</v>
      </c>
      <c r="BE1730" s="372">
        <v>11.613</v>
      </c>
      <c r="BF1730" s="372">
        <v>12.808</v>
      </c>
      <c r="BG1730" s="372">
        <v>13.583</v>
      </c>
      <c r="BH1730" s="372">
        <v>14.019</v>
      </c>
      <c r="BI1730" s="372">
        <v>14.728</v>
      </c>
      <c r="BJ1730" s="372">
        <v>15.233000000000001</v>
      </c>
      <c r="BK1730" s="372">
        <v>16.024000000000001</v>
      </c>
      <c r="BL1730" s="372">
        <v>17.651</v>
      </c>
      <c r="BM1730" s="372">
        <v>19.509</v>
      </c>
      <c r="BN1730" s="372">
        <v>20.616</v>
      </c>
      <c r="BO1730" s="372">
        <v>21.414000000000001</v>
      </c>
      <c r="BP1730" s="372">
        <v>22.675000000000001</v>
      </c>
      <c r="BQ1730" s="372">
        <v>23.547999999999998</v>
      </c>
      <c r="BR1730" s="372">
        <v>25.324999999999999</v>
      </c>
      <c r="BS1730" s="372">
        <v>28.815999999999999</v>
      </c>
    </row>
    <row r="1731" spans="1:71" x14ac:dyDescent="0.2">
      <c r="A1731" s="265">
        <f t="shared" ref="A1731:A1794" si="810">W1731</f>
        <v>17.733499999999999</v>
      </c>
      <c r="B1731" s="265">
        <f t="shared" ref="B1731:B1794" si="811">V1731</f>
        <v>16.159500000000001</v>
      </c>
      <c r="C1731" s="265">
        <f t="shared" si="788"/>
        <v>19.504999999999999</v>
      </c>
      <c r="D1731" s="265">
        <f t="shared" ref="D1731:D1794" si="812">L1731</f>
        <v>1729</v>
      </c>
      <c r="E1731" s="373">
        <f t="shared" ref="E1731:E1794" si="813">D1731/(365.25/12)</f>
        <v>56.804928131416837</v>
      </c>
      <c r="F1731" s="373">
        <f t="shared" ref="F1731:F1794" si="814">D1731/365.25</f>
        <v>4.7337440109514031</v>
      </c>
      <c r="G1731" s="373">
        <f t="shared" ref="G1731:G1794" si="815">E1731+9</f>
        <v>65.80492813141683</v>
      </c>
      <c r="H1731" s="374">
        <f t="shared" ref="H1731:H1794" si="816">$G1731^gamma_drug1/(G1731^gamma+(AGE_50_drug1+9)^gamma_drug1)</f>
        <v>0.99965912020484737</v>
      </c>
      <c r="I1731" s="374">
        <f t="shared" si="789"/>
        <v>0.99194134770598197</v>
      </c>
      <c r="J1731" s="374">
        <f t="shared" si="790"/>
        <v>0.99197223153440472</v>
      </c>
      <c r="K1731" s="265" cm="1">
        <f t="array" ref="K1731">$G1731^gamma_drug4/($G1731^gamma_drug4+(AGE_50_drug4+9)^gamma_drug4)</f>
        <v>1</v>
      </c>
      <c r="L1731" s="264">
        <f t="shared" si="791"/>
        <v>1729</v>
      </c>
      <c r="M1731" s="264">
        <f t="shared" si="792"/>
        <v>-0.24440000000000001</v>
      </c>
      <c r="N1731" s="264">
        <f t="shared" si="793"/>
        <v>17.733449999999998</v>
      </c>
      <c r="O1731" s="264">
        <f t="shared" si="794"/>
        <v>0.13949499999999998</v>
      </c>
      <c r="P1731" s="264">
        <f t="shared" si="795"/>
        <v>11.7775</v>
      </c>
      <c r="Q1731" s="264">
        <f t="shared" si="796"/>
        <v>12.9825</v>
      </c>
      <c r="R1731" s="264">
        <f t="shared" si="797"/>
        <v>13.756</v>
      </c>
      <c r="S1731" s="264">
        <f t="shared" si="798"/>
        <v>14.189</v>
      </c>
      <c r="T1731" s="264">
        <f t="shared" si="799"/>
        <v>14.8895</v>
      </c>
      <c r="U1731" s="264">
        <f t="shared" si="800"/>
        <v>15.3865</v>
      </c>
      <c r="V1731" s="264">
        <f t="shared" si="801"/>
        <v>16.159500000000001</v>
      </c>
      <c r="W1731" s="264">
        <f t="shared" si="802"/>
        <v>17.733499999999999</v>
      </c>
      <c r="X1731" s="264">
        <f t="shared" si="803"/>
        <v>19.504999999999999</v>
      </c>
      <c r="Y1731" s="264">
        <f t="shared" si="804"/>
        <v>20.548000000000002</v>
      </c>
      <c r="Z1731" s="264">
        <f t="shared" si="805"/>
        <v>21.294499999999999</v>
      </c>
      <c r="AA1731" s="264">
        <f t="shared" si="806"/>
        <v>22.465499999999999</v>
      </c>
      <c r="AB1731" s="264">
        <f t="shared" si="807"/>
        <v>23.269500000000001</v>
      </c>
      <c r="AC1731" s="264">
        <f t="shared" si="808"/>
        <v>24.89</v>
      </c>
      <c r="AD1731" s="264">
        <f t="shared" si="809"/>
        <v>28.019500000000001</v>
      </c>
      <c r="AF1731" s="266">
        <v>1729</v>
      </c>
      <c r="AG1731" s="266">
        <v>-0.1411</v>
      </c>
      <c r="AH1731" s="266">
        <v>17.809899999999999</v>
      </c>
      <c r="AI1731" s="266">
        <v>0.13313</v>
      </c>
      <c r="AJ1731" s="266">
        <v>11.939</v>
      </c>
      <c r="AK1731" s="266">
        <v>13.153</v>
      </c>
      <c r="AL1731" s="266">
        <v>13.925000000000001</v>
      </c>
      <c r="AM1731" s="266">
        <v>14.355</v>
      </c>
      <c r="AN1731" s="266">
        <v>15.047000000000001</v>
      </c>
      <c r="AO1731" s="266">
        <v>15.535</v>
      </c>
      <c r="AP1731" s="266">
        <v>16.29</v>
      </c>
      <c r="AQ1731" s="266">
        <v>17.809999999999999</v>
      </c>
      <c r="AR1731" s="266">
        <v>19.494</v>
      </c>
      <c r="AS1731" s="266">
        <v>20.472999999999999</v>
      </c>
      <c r="AT1731" s="266">
        <v>21.167000000000002</v>
      </c>
      <c r="AU1731" s="266">
        <v>22.247</v>
      </c>
      <c r="AV1731" s="266">
        <v>22.981000000000002</v>
      </c>
      <c r="AW1731" s="266">
        <v>24.445</v>
      </c>
      <c r="AX1731" s="266">
        <v>27.21</v>
      </c>
      <c r="BA1731" s="372">
        <v>1729</v>
      </c>
      <c r="BB1731" s="372">
        <v>-0.34770000000000001</v>
      </c>
      <c r="BC1731" s="372">
        <v>17.657</v>
      </c>
      <c r="BD1731" s="372">
        <v>0.14585999999999999</v>
      </c>
      <c r="BE1731" s="372">
        <v>11.616</v>
      </c>
      <c r="BF1731" s="372">
        <v>12.811999999999999</v>
      </c>
      <c r="BG1731" s="372">
        <v>13.587</v>
      </c>
      <c r="BH1731" s="372">
        <v>14.023</v>
      </c>
      <c r="BI1731" s="372">
        <v>14.731999999999999</v>
      </c>
      <c r="BJ1731" s="372">
        <v>15.238</v>
      </c>
      <c r="BK1731" s="372">
        <v>16.029</v>
      </c>
      <c r="BL1731" s="372">
        <v>17.657</v>
      </c>
      <c r="BM1731" s="372">
        <v>19.515999999999998</v>
      </c>
      <c r="BN1731" s="372">
        <v>20.623000000000001</v>
      </c>
      <c r="BO1731" s="372">
        <v>21.422000000000001</v>
      </c>
      <c r="BP1731" s="372">
        <v>22.684000000000001</v>
      </c>
      <c r="BQ1731" s="372">
        <v>23.558</v>
      </c>
      <c r="BR1731" s="372">
        <v>25.335000000000001</v>
      </c>
      <c r="BS1731" s="372">
        <v>28.829000000000001</v>
      </c>
    </row>
    <row r="1732" spans="1:71" x14ac:dyDescent="0.2">
      <c r="A1732" s="265">
        <f t="shared" si="810"/>
        <v>17.739000000000001</v>
      </c>
      <c r="B1732" s="265">
        <f t="shared" si="811"/>
        <v>16.164000000000001</v>
      </c>
      <c r="C1732" s="265">
        <f t="shared" si="788"/>
        <v>19.512</v>
      </c>
      <c r="D1732" s="265">
        <f t="shared" si="812"/>
        <v>1730</v>
      </c>
      <c r="E1732" s="373">
        <f t="shared" si="813"/>
        <v>56.837782340862425</v>
      </c>
      <c r="F1732" s="373">
        <f t="shared" si="814"/>
        <v>4.7364818617385351</v>
      </c>
      <c r="G1732" s="373">
        <f t="shared" si="815"/>
        <v>65.837782340862418</v>
      </c>
      <c r="H1732" s="374">
        <f t="shared" si="816"/>
        <v>0.99965985929187851</v>
      </c>
      <c r="I1732" s="374">
        <f t="shared" si="789"/>
        <v>0.99195338856711823</v>
      </c>
      <c r="J1732" s="374">
        <f t="shared" si="790"/>
        <v>0.99198255949700853</v>
      </c>
      <c r="K1732" s="265" cm="1">
        <f t="array" ref="K1732">$G1732^gamma_drug4/($G1732^gamma_drug4+(AGE_50_drug4+9)^gamma_drug4)</f>
        <v>1</v>
      </c>
      <c r="L1732" s="264">
        <f t="shared" si="791"/>
        <v>1730</v>
      </c>
      <c r="M1732" s="264">
        <f t="shared" si="792"/>
        <v>-0.24445</v>
      </c>
      <c r="N1732" s="264">
        <f t="shared" si="793"/>
        <v>17.739100000000001</v>
      </c>
      <c r="O1732" s="264">
        <f t="shared" si="794"/>
        <v>0.139515</v>
      </c>
      <c r="P1732" s="264">
        <f t="shared" si="795"/>
        <v>11.780999999999999</v>
      </c>
      <c r="Q1732" s="264">
        <f t="shared" si="796"/>
        <v>12.986000000000001</v>
      </c>
      <c r="R1732" s="264">
        <f t="shared" si="797"/>
        <v>13.76</v>
      </c>
      <c r="S1732" s="264">
        <f t="shared" si="798"/>
        <v>14.193</v>
      </c>
      <c r="T1732" s="264">
        <f t="shared" si="799"/>
        <v>14.894</v>
      </c>
      <c r="U1732" s="264">
        <f t="shared" si="800"/>
        <v>15.391500000000001</v>
      </c>
      <c r="V1732" s="264">
        <f t="shared" si="801"/>
        <v>16.164000000000001</v>
      </c>
      <c r="W1732" s="264">
        <f t="shared" si="802"/>
        <v>17.739000000000001</v>
      </c>
      <c r="X1732" s="264">
        <f t="shared" si="803"/>
        <v>19.512</v>
      </c>
      <c r="Y1732" s="264">
        <f t="shared" si="804"/>
        <v>20.555500000000002</v>
      </c>
      <c r="Z1732" s="264">
        <f t="shared" si="805"/>
        <v>21.301499999999997</v>
      </c>
      <c r="AA1732" s="264">
        <f t="shared" si="806"/>
        <v>22.472999999999999</v>
      </c>
      <c r="AB1732" s="264">
        <f t="shared" si="807"/>
        <v>23.2775</v>
      </c>
      <c r="AC1732" s="264">
        <f t="shared" si="808"/>
        <v>24.8995</v>
      </c>
      <c r="AD1732" s="264">
        <f t="shared" si="809"/>
        <v>28.0305</v>
      </c>
      <c r="AF1732" s="266">
        <v>1730</v>
      </c>
      <c r="AG1732" s="266">
        <v>-0.14119999999999999</v>
      </c>
      <c r="AH1732" s="266">
        <v>17.8154</v>
      </c>
      <c r="AI1732" s="266">
        <v>0.13314999999999999</v>
      </c>
      <c r="AJ1732" s="266">
        <v>11.943</v>
      </c>
      <c r="AK1732" s="266">
        <v>13.156000000000001</v>
      </c>
      <c r="AL1732" s="266">
        <v>13.929</v>
      </c>
      <c r="AM1732" s="266">
        <v>14.359</v>
      </c>
      <c r="AN1732" s="266">
        <v>15.051</v>
      </c>
      <c r="AO1732" s="266">
        <v>15.54</v>
      </c>
      <c r="AP1732" s="266">
        <v>16.294</v>
      </c>
      <c r="AQ1732" s="266">
        <v>17.815000000000001</v>
      </c>
      <c r="AR1732" s="266">
        <v>19.501000000000001</v>
      </c>
      <c r="AS1732" s="266">
        <v>20.48</v>
      </c>
      <c r="AT1732" s="266">
        <v>21.173999999999999</v>
      </c>
      <c r="AU1732" s="266">
        <v>22.254000000000001</v>
      </c>
      <c r="AV1732" s="266">
        <v>22.989000000000001</v>
      </c>
      <c r="AW1732" s="266">
        <v>24.454000000000001</v>
      </c>
      <c r="AX1732" s="266">
        <v>27.22</v>
      </c>
      <c r="BA1732" s="372">
        <v>1730</v>
      </c>
      <c r="BB1732" s="372">
        <v>-0.34770000000000001</v>
      </c>
      <c r="BC1732" s="372">
        <v>17.662800000000001</v>
      </c>
      <c r="BD1732" s="372">
        <v>0.14588000000000001</v>
      </c>
      <c r="BE1732" s="372">
        <v>11.619</v>
      </c>
      <c r="BF1732" s="372">
        <v>12.816000000000001</v>
      </c>
      <c r="BG1732" s="372">
        <v>13.590999999999999</v>
      </c>
      <c r="BH1732" s="372">
        <v>14.026999999999999</v>
      </c>
      <c r="BI1732" s="372">
        <v>14.737</v>
      </c>
      <c r="BJ1732" s="372">
        <v>15.243</v>
      </c>
      <c r="BK1732" s="372">
        <v>16.033999999999999</v>
      </c>
      <c r="BL1732" s="372">
        <v>17.663</v>
      </c>
      <c r="BM1732" s="372">
        <v>19.523</v>
      </c>
      <c r="BN1732" s="372">
        <v>20.631</v>
      </c>
      <c r="BO1732" s="372">
        <v>21.428999999999998</v>
      </c>
      <c r="BP1732" s="372">
        <v>22.692</v>
      </c>
      <c r="BQ1732" s="372">
        <v>23.565999999999999</v>
      </c>
      <c r="BR1732" s="372">
        <v>25.344999999999999</v>
      </c>
      <c r="BS1732" s="372">
        <v>28.841000000000001</v>
      </c>
    </row>
    <row r="1733" spans="1:71" x14ac:dyDescent="0.2">
      <c r="A1733" s="265">
        <f t="shared" si="810"/>
        <v>17.745000000000001</v>
      </c>
      <c r="B1733" s="265">
        <f t="shared" si="811"/>
        <v>16.169</v>
      </c>
      <c r="C1733" s="265">
        <f t="shared" si="788"/>
        <v>19.518500000000003</v>
      </c>
      <c r="D1733" s="265">
        <f t="shared" si="812"/>
        <v>1731</v>
      </c>
      <c r="E1733" s="373">
        <f t="shared" si="813"/>
        <v>56.870636550308006</v>
      </c>
      <c r="F1733" s="373">
        <f t="shared" si="814"/>
        <v>4.7392197125256672</v>
      </c>
      <c r="G1733" s="373">
        <f t="shared" si="815"/>
        <v>65.870636550308006</v>
      </c>
      <c r="H1733" s="374">
        <f t="shared" si="816"/>
        <v>0.99966059640945615</v>
      </c>
      <c r="I1733" s="374">
        <f t="shared" si="789"/>
        <v>0.99196540558933211</v>
      </c>
      <c r="J1733" s="374">
        <f t="shared" si="790"/>
        <v>0.99199286913694451</v>
      </c>
      <c r="K1733" s="265" cm="1">
        <f t="array" ref="K1733">$G1733^gamma_drug4/($G1733^gamma_drug4+(AGE_50_drug4+9)^gamma_drug4)</f>
        <v>1</v>
      </c>
      <c r="L1733" s="264">
        <f t="shared" si="791"/>
        <v>1731</v>
      </c>
      <c r="M1733" s="264">
        <f t="shared" si="792"/>
        <v>-0.24454999999999999</v>
      </c>
      <c r="N1733" s="264">
        <f t="shared" si="793"/>
        <v>17.744700000000002</v>
      </c>
      <c r="O1733" s="264">
        <f t="shared" si="794"/>
        <v>0.13954</v>
      </c>
      <c r="P1733" s="264">
        <f t="shared" si="795"/>
        <v>11.783999999999999</v>
      </c>
      <c r="Q1733" s="264">
        <f t="shared" si="796"/>
        <v>12.9895</v>
      </c>
      <c r="R1733" s="264">
        <f t="shared" si="797"/>
        <v>13.763999999999999</v>
      </c>
      <c r="S1733" s="264">
        <f t="shared" si="798"/>
        <v>14.196999999999999</v>
      </c>
      <c r="T1733" s="264">
        <f t="shared" si="799"/>
        <v>14.898</v>
      </c>
      <c r="U1733" s="264">
        <f t="shared" si="800"/>
        <v>15.3955</v>
      </c>
      <c r="V1733" s="264">
        <f t="shared" si="801"/>
        <v>16.169</v>
      </c>
      <c r="W1733" s="264">
        <f t="shared" si="802"/>
        <v>17.745000000000001</v>
      </c>
      <c r="X1733" s="264">
        <f t="shared" si="803"/>
        <v>19.518500000000003</v>
      </c>
      <c r="Y1733" s="264">
        <f t="shared" si="804"/>
        <v>20.562000000000001</v>
      </c>
      <c r="Z1733" s="264">
        <f t="shared" si="805"/>
        <v>21.309000000000001</v>
      </c>
      <c r="AA1733" s="264">
        <f t="shared" si="806"/>
        <v>22.4815</v>
      </c>
      <c r="AB1733" s="264">
        <f t="shared" si="807"/>
        <v>23.2865</v>
      </c>
      <c r="AC1733" s="264">
        <f t="shared" si="808"/>
        <v>24.908999999999999</v>
      </c>
      <c r="AD1733" s="264">
        <f t="shared" si="809"/>
        <v>28.0425</v>
      </c>
      <c r="AF1733" s="266">
        <v>1731</v>
      </c>
      <c r="AG1733" s="266">
        <v>-0.14130000000000001</v>
      </c>
      <c r="AH1733" s="266">
        <v>17.820799999999998</v>
      </c>
      <c r="AI1733" s="266">
        <v>0.13317000000000001</v>
      </c>
      <c r="AJ1733" s="266">
        <v>11.946</v>
      </c>
      <c r="AK1733" s="266">
        <v>13.16</v>
      </c>
      <c r="AL1733" s="266">
        <v>13.933</v>
      </c>
      <c r="AM1733" s="266">
        <v>14.363</v>
      </c>
      <c r="AN1733" s="266">
        <v>15.055</v>
      </c>
      <c r="AO1733" s="266">
        <v>15.544</v>
      </c>
      <c r="AP1733" s="266">
        <v>16.298999999999999</v>
      </c>
      <c r="AQ1733" s="266">
        <v>17.821000000000002</v>
      </c>
      <c r="AR1733" s="266">
        <v>19.507000000000001</v>
      </c>
      <c r="AS1733" s="266">
        <v>20.486000000000001</v>
      </c>
      <c r="AT1733" s="266">
        <v>21.181000000000001</v>
      </c>
      <c r="AU1733" s="266">
        <v>22.262</v>
      </c>
      <c r="AV1733" s="266">
        <v>22.997</v>
      </c>
      <c r="AW1733" s="266">
        <v>24.463000000000001</v>
      </c>
      <c r="AX1733" s="266">
        <v>27.231000000000002</v>
      </c>
      <c r="BA1733" s="372">
        <v>1731</v>
      </c>
      <c r="BB1733" s="372">
        <v>-0.3478</v>
      </c>
      <c r="BC1733" s="372">
        <v>17.668600000000001</v>
      </c>
      <c r="BD1733" s="372">
        <v>0.14591000000000001</v>
      </c>
      <c r="BE1733" s="372">
        <v>11.622</v>
      </c>
      <c r="BF1733" s="372">
        <v>12.819000000000001</v>
      </c>
      <c r="BG1733" s="372">
        <v>13.595000000000001</v>
      </c>
      <c r="BH1733" s="372">
        <v>14.031000000000001</v>
      </c>
      <c r="BI1733" s="372">
        <v>14.741</v>
      </c>
      <c r="BJ1733" s="372">
        <v>15.247</v>
      </c>
      <c r="BK1733" s="372">
        <v>16.039000000000001</v>
      </c>
      <c r="BL1733" s="372">
        <v>17.669</v>
      </c>
      <c r="BM1733" s="372">
        <v>19.53</v>
      </c>
      <c r="BN1733" s="372">
        <v>20.638000000000002</v>
      </c>
      <c r="BO1733" s="372">
        <v>21.437000000000001</v>
      </c>
      <c r="BP1733" s="372">
        <v>22.701000000000001</v>
      </c>
      <c r="BQ1733" s="372">
        <v>23.576000000000001</v>
      </c>
      <c r="BR1733" s="372">
        <v>25.355</v>
      </c>
      <c r="BS1733" s="372">
        <v>28.853999999999999</v>
      </c>
    </row>
    <row r="1734" spans="1:71" x14ac:dyDescent="0.2">
      <c r="A1734" s="265">
        <f t="shared" si="810"/>
        <v>17.750500000000002</v>
      </c>
      <c r="B1734" s="265">
        <f t="shared" si="811"/>
        <v>16.173999999999999</v>
      </c>
      <c r="C1734" s="265">
        <f t="shared" si="788"/>
        <v>19.524500000000003</v>
      </c>
      <c r="D1734" s="265">
        <f t="shared" si="812"/>
        <v>1732</v>
      </c>
      <c r="E1734" s="373">
        <f t="shared" si="813"/>
        <v>56.903490759753595</v>
      </c>
      <c r="F1734" s="373">
        <f t="shared" si="814"/>
        <v>4.7419575633127993</v>
      </c>
      <c r="G1734" s="373">
        <f t="shared" si="815"/>
        <v>65.903490759753595</v>
      </c>
      <c r="H1734" s="374">
        <f t="shared" si="816"/>
        <v>0.99966133156380466</v>
      </c>
      <c r="I1734" s="374">
        <f t="shared" si="789"/>
        <v>0.99197739883124147</v>
      </c>
      <c r="J1734" s="374">
        <f t="shared" si="790"/>
        <v>0.99200316049555803</v>
      </c>
      <c r="K1734" s="265" cm="1">
        <f t="array" ref="K1734">$G1734^gamma_drug4/($G1734^gamma_drug4+(AGE_50_drug4+9)^gamma_drug4)</f>
        <v>1</v>
      </c>
      <c r="L1734" s="264">
        <f t="shared" si="791"/>
        <v>1732</v>
      </c>
      <c r="M1734" s="264">
        <f t="shared" si="792"/>
        <v>-0.24459999999999998</v>
      </c>
      <c r="N1734" s="264">
        <f t="shared" si="793"/>
        <v>17.750349999999997</v>
      </c>
      <c r="O1734" s="264">
        <f t="shared" si="794"/>
        <v>0.13956000000000002</v>
      </c>
      <c r="P1734" s="264">
        <f t="shared" si="795"/>
        <v>11.7875</v>
      </c>
      <c r="Q1734" s="264">
        <f t="shared" si="796"/>
        <v>12.993</v>
      </c>
      <c r="R1734" s="264">
        <f t="shared" si="797"/>
        <v>13.7675</v>
      </c>
      <c r="S1734" s="264">
        <f t="shared" si="798"/>
        <v>14.201000000000001</v>
      </c>
      <c r="T1734" s="264">
        <f t="shared" si="799"/>
        <v>14.901999999999999</v>
      </c>
      <c r="U1734" s="264">
        <f t="shared" si="800"/>
        <v>15.4</v>
      </c>
      <c r="V1734" s="264">
        <f t="shared" si="801"/>
        <v>16.173999999999999</v>
      </c>
      <c r="W1734" s="264">
        <f t="shared" si="802"/>
        <v>17.750500000000002</v>
      </c>
      <c r="X1734" s="264">
        <f t="shared" si="803"/>
        <v>19.524500000000003</v>
      </c>
      <c r="Y1734" s="264">
        <f t="shared" si="804"/>
        <v>20.568999999999999</v>
      </c>
      <c r="Z1734" s="264">
        <f t="shared" si="805"/>
        <v>21.316499999999998</v>
      </c>
      <c r="AA1734" s="264">
        <f t="shared" si="806"/>
        <v>22.488999999999997</v>
      </c>
      <c r="AB1734" s="264">
        <f t="shared" si="807"/>
        <v>23.294499999999999</v>
      </c>
      <c r="AC1734" s="264">
        <f t="shared" si="808"/>
        <v>24.917999999999999</v>
      </c>
      <c r="AD1734" s="264">
        <f t="shared" si="809"/>
        <v>28.052999999999997</v>
      </c>
      <c r="AF1734" s="266">
        <v>1732</v>
      </c>
      <c r="AG1734" s="266">
        <v>-0.1414</v>
      </c>
      <c r="AH1734" s="266">
        <v>17.8262</v>
      </c>
      <c r="AI1734" s="266">
        <v>0.13319</v>
      </c>
      <c r="AJ1734" s="266">
        <v>11.949</v>
      </c>
      <c r="AK1734" s="266">
        <v>13.163</v>
      </c>
      <c r="AL1734" s="266">
        <v>13.936</v>
      </c>
      <c r="AM1734" s="266">
        <v>14.367000000000001</v>
      </c>
      <c r="AN1734" s="266">
        <v>15.058999999999999</v>
      </c>
      <c r="AO1734" s="266">
        <v>15.548</v>
      </c>
      <c r="AP1734" s="266">
        <v>16.303999999999998</v>
      </c>
      <c r="AQ1734" s="266">
        <v>17.826000000000001</v>
      </c>
      <c r="AR1734" s="266">
        <v>19.513000000000002</v>
      </c>
      <c r="AS1734" s="266">
        <v>20.492999999999999</v>
      </c>
      <c r="AT1734" s="266">
        <v>21.187999999999999</v>
      </c>
      <c r="AU1734" s="266">
        <v>22.268999999999998</v>
      </c>
      <c r="AV1734" s="266">
        <v>23.004999999999999</v>
      </c>
      <c r="AW1734" s="266">
        <v>24.471</v>
      </c>
      <c r="AX1734" s="266">
        <v>27.241</v>
      </c>
      <c r="BA1734" s="372">
        <v>1732</v>
      </c>
      <c r="BB1734" s="372">
        <v>-0.3478</v>
      </c>
      <c r="BC1734" s="372">
        <v>17.674499999999998</v>
      </c>
      <c r="BD1734" s="372">
        <v>0.14593</v>
      </c>
      <c r="BE1734" s="372">
        <v>11.625999999999999</v>
      </c>
      <c r="BF1734" s="372">
        <v>12.823</v>
      </c>
      <c r="BG1734" s="372">
        <v>13.599</v>
      </c>
      <c r="BH1734" s="372">
        <v>14.035</v>
      </c>
      <c r="BI1734" s="372">
        <v>14.744999999999999</v>
      </c>
      <c r="BJ1734" s="372">
        <v>15.252000000000001</v>
      </c>
      <c r="BK1734" s="372">
        <v>16.044</v>
      </c>
      <c r="BL1734" s="372">
        <v>17.675000000000001</v>
      </c>
      <c r="BM1734" s="372">
        <v>19.536000000000001</v>
      </c>
      <c r="BN1734" s="372">
        <v>20.645</v>
      </c>
      <c r="BO1734" s="372">
        <v>21.445</v>
      </c>
      <c r="BP1734" s="372">
        <v>22.709</v>
      </c>
      <c r="BQ1734" s="372">
        <v>23.584</v>
      </c>
      <c r="BR1734" s="372">
        <v>25.364999999999998</v>
      </c>
      <c r="BS1734" s="372">
        <v>28.864999999999998</v>
      </c>
    </row>
    <row r="1735" spans="1:71" x14ac:dyDescent="0.2">
      <c r="A1735" s="265">
        <f t="shared" si="810"/>
        <v>17.756</v>
      </c>
      <c r="B1735" s="265">
        <f t="shared" si="811"/>
        <v>16.179000000000002</v>
      </c>
      <c r="C1735" s="265">
        <f t="shared" si="788"/>
        <v>19.530999999999999</v>
      </c>
      <c r="D1735" s="265">
        <f t="shared" si="812"/>
        <v>1733</v>
      </c>
      <c r="E1735" s="373">
        <f t="shared" si="813"/>
        <v>56.936344969199176</v>
      </c>
      <c r="F1735" s="373">
        <f t="shared" si="814"/>
        <v>4.7446954140999313</v>
      </c>
      <c r="G1735" s="373">
        <f t="shared" si="815"/>
        <v>65.936344969199183</v>
      </c>
      <c r="H1735" s="374">
        <f t="shared" si="816"/>
        <v>0.99966206476112518</v>
      </c>
      <c r="I1735" s="374">
        <f t="shared" si="789"/>
        <v>0.99198936835129226</v>
      </c>
      <c r="J1735" s="374">
        <f t="shared" si="790"/>
        <v>0.99201343361408123</v>
      </c>
      <c r="K1735" s="265" cm="1">
        <f t="array" ref="K1735">$G1735^gamma_drug4/($G1735^gamma_drug4+(AGE_50_drug4+9)^gamma_drug4)</f>
        <v>1</v>
      </c>
      <c r="L1735" s="264">
        <f t="shared" si="791"/>
        <v>1733</v>
      </c>
      <c r="M1735" s="264">
        <f t="shared" si="792"/>
        <v>-0.24469999999999997</v>
      </c>
      <c r="N1735" s="264">
        <f t="shared" si="793"/>
        <v>17.756</v>
      </c>
      <c r="O1735" s="264">
        <f t="shared" si="794"/>
        <v>0.13958500000000001</v>
      </c>
      <c r="P1735" s="264">
        <f t="shared" si="795"/>
        <v>11.7905</v>
      </c>
      <c r="Q1735" s="264">
        <f t="shared" si="796"/>
        <v>12.996500000000001</v>
      </c>
      <c r="R1735" s="264">
        <f t="shared" si="797"/>
        <v>13.7715</v>
      </c>
      <c r="S1735" s="264">
        <f t="shared" si="798"/>
        <v>14.205</v>
      </c>
      <c r="T1735" s="264">
        <f t="shared" si="799"/>
        <v>14.907</v>
      </c>
      <c r="U1735" s="264">
        <f t="shared" si="800"/>
        <v>15.405000000000001</v>
      </c>
      <c r="V1735" s="264">
        <f t="shared" si="801"/>
        <v>16.179000000000002</v>
      </c>
      <c r="W1735" s="264">
        <f t="shared" si="802"/>
        <v>17.756</v>
      </c>
      <c r="X1735" s="264">
        <f t="shared" si="803"/>
        <v>19.530999999999999</v>
      </c>
      <c r="Y1735" s="264">
        <f t="shared" si="804"/>
        <v>20.576499999999999</v>
      </c>
      <c r="Z1735" s="264">
        <f t="shared" si="805"/>
        <v>21.3245</v>
      </c>
      <c r="AA1735" s="264">
        <f t="shared" si="806"/>
        <v>22.497500000000002</v>
      </c>
      <c r="AB1735" s="264">
        <f t="shared" si="807"/>
        <v>23.3035</v>
      </c>
      <c r="AC1735" s="264">
        <f t="shared" si="808"/>
        <v>24.928000000000001</v>
      </c>
      <c r="AD1735" s="264">
        <f t="shared" si="809"/>
        <v>28.064500000000002</v>
      </c>
      <c r="AF1735" s="266">
        <v>1733</v>
      </c>
      <c r="AG1735" s="266">
        <v>-0.14149999999999999</v>
      </c>
      <c r="AH1735" s="266">
        <v>17.831700000000001</v>
      </c>
      <c r="AI1735" s="266">
        <v>0.13321</v>
      </c>
      <c r="AJ1735" s="266">
        <v>11.952</v>
      </c>
      <c r="AK1735" s="266">
        <v>13.167</v>
      </c>
      <c r="AL1735" s="266">
        <v>13.94</v>
      </c>
      <c r="AM1735" s="266">
        <v>14.371</v>
      </c>
      <c r="AN1735" s="266">
        <v>15.064</v>
      </c>
      <c r="AO1735" s="266">
        <v>15.553000000000001</v>
      </c>
      <c r="AP1735" s="266">
        <v>16.309000000000001</v>
      </c>
      <c r="AQ1735" s="266">
        <v>17.832000000000001</v>
      </c>
      <c r="AR1735" s="266">
        <v>19.518999999999998</v>
      </c>
      <c r="AS1735" s="266">
        <v>20.5</v>
      </c>
      <c r="AT1735" s="266">
        <v>21.196000000000002</v>
      </c>
      <c r="AU1735" s="266">
        <v>22.277000000000001</v>
      </c>
      <c r="AV1735" s="266">
        <v>23.013000000000002</v>
      </c>
      <c r="AW1735" s="266">
        <v>24.48</v>
      </c>
      <c r="AX1735" s="266">
        <v>27.251000000000001</v>
      </c>
      <c r="BA1735" s="372">
        <v>1733</v>
      </c>
      <c r="BB1735" s="372">
        <v>-0.34789999999999999</v>
      </c>
      <c r="BC1735" s="372">
        <v>17.680299999999999</v>
      </c>
      <c r="BD1735" s="372">
        <v>0.14596000000000001</v>
      </c>
      <c r="BE1735" s="372">
        <v>11.629</v>
      </c>
      <c r="BF1735" s="372">
        <v>12.826000000000001</v>
      </c>
      <c r="BG1735" s="372">
        <v>13.603</v>
      </c>
      <c r="BH1735" s="372">
        <v>14.039</v>
      </c>
      <c r="BI1735" s="372">
        <v>14.75</v>
      </c>
      <c r="BJ1735" s="372">
        <v>15.257</v>
      </c>
      <c r="BK1735" s="372">
        <v>16.048999999999999</v>
      </c>
      <c r="BL1735" s="372">
        <v>17.68</v>
      </c>
      <c r="BM1735" s="372">
        <v>19.542999999999999</v>
      </c>
      <c r="BN1735" s="372">
        <v>20.652999999999999</v>
      </c>
      <c r="BO1735" s="372">
        <v>21.452999999999999</v>
      </c>
      <c r="BP1735" s="372">
        <v>22.718</v>
      </c>
      <c r="BQ1735" s="372">
        <v>23.594000000000001</v>
      </c>
      <c r="BR1735" s="372">
        <v>25.376000000000001</v>
      </c>
      <c r="BS1735" s="372">
        <v>28.878</v>
      </c>
    </row>
    <row r="1736" spans="1:71" x14ac:dyDescent="0.2">
      <c r="A1736" s="265">
        <f t="shared" si="810"/>
        <v>17.761499999999998</v>
      </c>
      <c r="B1736" s="265">
        <f t="shared" si="811"/>
        <v>16.183499999999999</v>
      </c>
      <c r="C1736" s="265">
        <f t="shared" si="788"/>
        <v>19.537500000000001</v>
      </c>
      <c r="D1736" s="265">
        <f t="shared" si="812"/>
        <v>1734</v>
      </c>
      <c r="E1736" s="373">
        <f t="shared" si="813"/>
        <v>56.969199178644764</v>
      </c>
      <c r="F1736" s="373">
        <f t="shared" si="814"/>
        <v>4.7474332648870634</v>
      </c>
      <c r="G1736" s="373">
        <f t="shared" si="815"/>
        <v>65.969199178644772</v>
      </c>
      <c r="H1736" s="374">
        <f t="shared" si="816"/>
        <v>0.99966279600759633</v>
      </c>
      <c r="I1736" s="374">
        <f t="shared" si="789"/>
        <v>0.99200131420775939</v>
      </c>
      <c r="J1736" s="374">
        <f t="shared" si="790"/>
        <v>0.99202368853363376</v>
      </c>
      <c r="K1736" s="265" cm="1">
        <f t="array" ref="K1736">$G1736^gamma_drug4/($G1736^gamma_drug4+(AGE_50_drug4+9)^gamma_drug4)</f>
        <v>1</v>
      </c>
      <c r="L1736" s="264">
        <f t="shared" si="791"/>
        <v>1734</v>
      </c>
      <c r="M1736" s="264">
        <f t="shared" si="792"/>
        <v>-0.24475</v>
      </c>
      <c r="N1736" s="264">
        <f t="shared" si="793"/>
        <v>17.761600000000001</v>
      </c>
      <c r="O1736" s="264">
        <f t="shared" si="794"/>
        <v>0.13960499999999998</v>
      </c>
      <c r="P1736" s="264">
        <f t="shared" si="795"/>
        <v>11.7935</v>
      </c>
      <c r="Q1736" s="264">
        <f t="shared" si="796"/>
        <v>13</v>
      </c>
      <c r="R1736" s="264">
        <f t="shared" si="797"/>
        <v>13.775500000000001</v>
      </c>
      <c r="S1736" s="264">
        <f t="shared" si="798"/>
        <v>14.2095</v>
      </c>
      <c r="T1736" s="264">
        <f t="shared" si="799"/>
        <v>14.911</v>
      </c>
      <c r="U1736" s="264">
        <f t="shared" si="800"/>
        <v>15.408999999999999</v>
      </c>
      <c r="V1736" s="264">
        <f t="shared" si="801"/>
        <v>16.183499999999999</v>
      </c>
      <c r="W1736" s="264">
        <f t="shared" si="802"/>
        <v>17.761499999999998</v>
      </c>
      <c r="X1736" s="264">
        <f t="shared" si="803"/>
        <v>19.537500000000001</v>
      </c>
      <c r="Y1736" s="264">
        <f t="shared" si="804"/>
        <v>20.582999999999998</v>
      </c>
      <c r="Z1736" s="264">
        <f t="shared" si="805"/>
        <v>21.332000000000001</v>
      </c>
      <c r="AA1736" s="264">
        <f t="shared" si="806"/>
        <v>22.505499999999998</v>
      </c>
      <c r="AB1736" s="264">
        <f t="shared" si="807"/>
        <v>23.311500000000002</v>
      </c>
      <c r="AC1736" s="264">
        <f t="shared" si="808"/>
        <v>24.937000000000001</v>
      </c>
      <c r="AD1736" s="264">
        <f t="shared" si="809"/>
        <v>28.076000000000001</v>
      </c>
      <c r="AF1736" s="266">
        <v>1734</v>
      </c>
      <c r="AG1736" s="266">
        <v>-0.1416</v>
      </c>
      <c r="AH1736" s="266">
        <v>17.8371</v>
      </c>
      <c r="AI1736" s="266">
        <v>0.13322999999999999</v>
      </c>
      <c r="AJ1736" s="266">
        <v>11.955</v>
      </c>
      <c r="AK1736" s="266">
        <v>13.17</v>
      </c>
      <c r="AL1736" s="266">
        <v>13.944000000000001</v>
      </c>
      <c r="AM1736" s="266">
        <v>14.375</v>
      </c>
      <c r="AN1736" s="266">
        <v>15.068</v>
      </c>
      <c r="AO1736" s="266">
        <v>15.557</v>
      </c>
      <c r="AP1736" s="266">
        <v>16.312999999999999</v>
      </c>
      <c r="AQ1736" s="266">
        <v>17.837</v>
      </c>
      <c r="AR1736" s="266">
        <v>19.524999999999999</v>
      </c>
      <c r="AS1736" s="266">
        <v>20.506</v>
      </c>
      <c r="AT1736" s="266">
        <v>21.202999999999999</v>
      </c>
      <c r="AU1736" s="266">
        <v>22.285</v>
      </c>
      <c r="AV1736" s="266">
        <v>23.021000000000001</v>
      </c>
      <c r="AW1736" s="266">
        <v>24.489000000000001</v>
      </c>
      <c r="AX1736" s="266">
        <v>27.262</v>
      </c>
      <c r="BA1736" s="372">
        <v>1734</v>
      </c>
      <c r="BB1736" s="372">
        <v>-0.34789999999999999</v>
      </c>
      <c r="BC1736" s="372">
        <v>17.6861</v>
      </c>
      <c r="BD1736" s="372">
        <v>0.14598</v>
      </c>
      <c r="BE1736" s="372">
        <v>11.632</v>
      </c>
      <c r="BF1736" s="372">
        <v>12.83</v>
      </c>
      <c r="BG1736" s="372">
        <v>13.606999999999999</v>
      </c>
      <c r="BH1736" s="372">
        <v>14.044</v>
      </c>
      <c r="BI1736" s="372">
        <v>14.754</v>
      </c>
      <c r="BJ1736" s="372">
        <v>15.260999999999999</v>
      </c>
      <c r="BK1736" s="372">
        <v>16.053999999999998</v>
      </c>
      <c r="BL1736" s="372">
        <v>17.686</v>
      </c>
      <c r="BM1736" s="372">
        <v>19.55</v>
      </c>
      <c r="BN1736" s="372">
        <v>20.66</v>
      </c>
      <c r="BO1736" s="372">
        <v>21.460999999999999</v>
      </c>
      <c r="BP1736" s="372">
        <v>22.725999999999999</v>
      </c>
      <c r="BQ1736" s="372">
        <v>23.602</v>
      </c>
      <c r="BR1736" s="372">
        <v>25.385000000000002</v>
      </c>
      <c r="BS1736" s="372">
        <v>28.89</v>
      </c>
    </row>
    <row r="1737" spans="1:71" x14ac:dyDescent="0.2">
      <c r="A1737" s="265">
        <f t="shared" si="810"/>
        <v>17.767499999999998</v>
      </c>
      <c r="B1737" s="265">
        <f t="shared" si="811"/>
        <v>16.188500000000001</v>
      </c>
      <c r="C1737" s="265">
        <f t="shared" si="788"/>
        <v>19.544499999999999</v>
      </c>
      <c r="D1737" s="265">
        <f t="shared" si="812"/>
        <v>1735</v>
      </c>
      <c r="E1737" s="373">
        <f t="shared" si="813"/>
        <v>57.002053388090346</v>
      </c>
      <c r="F1737" s="373">
        <f t="shared" si="814"/>
        <v>4.7501711156741955</v>
      </c>
      <c r="G1737" s="373">
        <f t="shared" si="815"/>
        <v>66.002053388090346</v>
      </c>
      <c r="H1737" s="374">
        <f t="shared" si="816"/>
        <v>0.99966352530937419</v>
      </c>
      <c r="I1737" s="374">
        <f t="shared" si="789"/>
        <v>0.99201323645874717</v>
      </c>
      <c r="J1737" s="374">
        <f t="shared" si="790"/>
        <v>0.99203392529522283</v>
      </c>
      <c r="K1737" s="265" cm="1">
        <f t="array" ref="K1737">$G1737^gamma_drug4/($G1737^gamma_drug4+(AGE_50_drug4+9)^gamma_drug4)</f>
        <v>1</v>
      </c>
      <c r="L1737" s="264">
        <f t="shared" si="791"/>
        <v>1735</v>
      </c>
      <c r="M1737" s="264">
        <f t="shared" si="792"/>
        <v>-0.24479999999999999</v>
      </c>
      <c r="N1737" s="264">
        <f t="shared" si="793"/>
        <v>17.767250000000001</v>
      </c>
      <c r="O1737" s="264">
        <f t="shared" si="794"/>
        <v>0.139625</v>
      </c>
      <c r="P1737" s="264">
        <f t="shared" si="795"/>
        <v>11.7965</v>
      </c>
      <c r="Q1737" s="264">
        <f t="shared" si="796"/>
        <v>13.004</v>
      </c>
      <c r="R1737" s="264">
        <f t="shared" si="797"/>
        <v>13.779500000000001</v>
      </c>
      <c r="S1737" s="264">
        <f t="shared" si="798"/>
        <v>14.2135</v>
      </c>
      <c r="T1737" s="264">
        <f t="shared" si="799"/>
        <v>14.9155</v>
      </c>
      <c r="U1737" s="264">
        <f t="shared" si="800"/>
        <v>15.414</v>
      </c>
      <c r="V1737" s="264">
        <f t="shared" si="801"/>
        <v>16.188500000000001</v>
      </c>
      <c r="W1737" s="264">
        <f t="shared" si="802"/>
        <v>17.767499999999998</v>
      </c>
      <c r="X1737" s="264">
        <f t="shared" si="803"/>
        <v>19.544499999999999</v>
      </c>
      <c r="Y1737" s="264">
        <f t="shared" si="804"/>
        <v>20.590000000000003</v>
      </c>
      <c r="Z1737" s="264">
        <f t="shared" si="805"/>
        <v>21.339500000000001</v>
      </c>
      <c r="AA1737" s="264">
        <f t="shared" si="806"/>
        <v>22.513500000000001</v>
      </c>
      <c r="AB1737" s="264">
        <f t="shared" si="807"/>
        <v>23.32</v>
      </c>
      <c r="AC1737" s="264">
        <f t="shared" si="808"/>
        <v>24.9465</v>
      </c>
      <c r="AD1737" s="264">
        <f t="shared" si="809"/>
        <v>28.087</v>
      </c>
      <c r="AF1737" s="266">
        <v>1735</v>
      </c>
      <c r="AG1737" s="266">
        <v>-0.14169999999999999</v>
      </c>
      <c r="AH1737" s="266">
        <v>17.842500000000001</v>
      </c>
      <c r="AI1737" s="266">
        <v>0.13325000000000001</v>
      </c>
      <c r="AJ1737" s="266">
        <v>11.958</v>
      </c>
      <c r="AK1737" s="266">
        <v>13.173999999999999</v>
      </c>
      <c r="AL1737" s="266">
        <v>13.948</v>
      </c>
      <c r="AM1737" s="266">
        <v>14.379</v>
      </c>
      <c r="AN1737" s="266">
        <v>15.071999999999999</v>
      </c>
      <c r="AO1737" s="266">
        <v>15.561999999999999</v>
      </c>
      <c r="AP1737" s="266">
        <v>16.318000000000001</v>
      </c>
      <c r="AQ1737" s="266">
        <v>17.843</v>
      </c>
      <c r="AR1737" s="266">
        <v>19.532</v>
      </c>
      <c r="AS1737" s="266">
        <v>20.513000000000002</v>
      </c>
      <c r="AT1737" s="266">
        <v>21.21</v>
      </c>
      <c r="AU1737" s="266">
        <v>22.292000000000002</v>
      </c>
      <c r="AV1737" s="266">
        <v>23.029</v>
      </c>
      <c r="AW1737" s="266">
        <v>24.498000000000001</v>
      </c>
      <c r="AX1737" s="266">
        <v>27.271999999999998</v>
      </c>
      <c r="BA1737" s="372">
        <v>1735</v>
      </c>
      <c r="BB1737" s="372">
        <v>-0.34789999999999999</v>
      </c>
      <c r="BC1737" s="372">
        <v>17.692</v>
      </c>
      <c r="BD1737" s="372">
        <v>0.14599999999999999</v>
      </c>
      <c r="BE1737" s="372">
        <v>11.635</v>
      </c>
      <c r="BF1737" s="372">
        <v>12.834</v>
      </c>
      <c r="BG1737" s="372">
        <v>13.611000000000001</v>
      </c>
      <c r="BH1737" s="372">
        <v>14.048</v>
      </c>
      <c r="BI1737" s="372">
        <v>14.759</v>
      </c>
      <c r="BJ1737" s="372">
        <v>15.266</v>
      </c>
      <c r="BK1737" s="372">
        <v>16.059000000000001</v>
      </c>
      <c r="BL1737" s="372">
        <v>17.692</v>
      </c>
      <c r="BM1737" s="372">
        <v>19.556999999999999</v>
      </c>
      <c r="BN1737" s="372">
        <v>20.667000000000002</v>
      </c>
      <c r="BO1737" s="372">
        <v>21.469000000000001</v>
      </c>
      <c r="BP1737" s="372">
        <v>22.734999999999999</v>
      </c>
      <c r="BQ1737" s="372">
        <v>23.611000000000001</v>
      </c>
      <c r="BR1737" s="372">
        <v>25.395</v>
      </c>
      <c r="BS1737" s="372">
        <v>28.902000000000001</v>
      </c>
    </row>
    <row r="1738" spans="1:71" x14ac:dyDescent="0.2">
      <c r="A1738" s="265">
        <f t="shared" si="810"/>
        <v>17.773</v>
      </c>
      <c r="B1738" s="265">
        <f t="shared" si="811"/>
        <v>16.1935</v>
      </c>
      <c r="C1738" s="265">
        <f t="shared" si="788"/>
        <v>19.5505</v>
      </c>
      <c r="D1738" s="265">
        <f t="shared" si="812"/>
        <v>1736</v>
      </c>
      <c r="E1738" s="373">
        <f t="shared" si="813"/>
        <v>57.034907597535934</v>
      </c>
      <c r="F1738" s="373">
        <f t="shared" si="814"/>
        <v>4.7529089664613275</v>
      </c>
      <c r="G1738" s="373">
        <f t="shared" si="815"/>
        <v>66.034907597535934</v>
      </c>
      <c r="H1738" s="374">
        <f t="shared" si="816"/>
        <v>0.99966425267259251</v>
      </c>
      <c r="I1738" s="374">
        <f t="shared" si="789"/>
        <v>0.99202513516218982</v>
      </c>
      <c r="J1738" s="374">
        <f t="shared" si="790"/>
        <v>0.99204414393974405</v>
      </c>
      <c r="K1738" s="265" cm="1">
        <f t="array" ref="K1738">$G1738^gamma_drug4/($G1738^gamma_drug4+(AGE_50_drug4+9)^gamma_drug4)</f>
        <v>1</v>
      </c>
      <c r="L1738" s="264">
        <f t="shared" si="791"/>
        <v>1736</v>
      </c>
      <c r="M1738" s="264">
        <f t="shared" si="792"/>
        <v>-0.24490000000000001</v>
      </c>
      <c r="N1738" s="264">
        <f t="shared" si="793"/>
        <v>17.7729</v>
      </c>
      <c r="O1738" s="264">
        <f t="shared" si="794"/>
        <v>0.13965</v>
      </c>
      <c r="P1738" s="264">
        <f t="shared" si="795"/>
        <v>11.7995</v>
      </c>
      <c r="Q1738" s="264">
        <f t="shared" si="796"/>
        <v>13.007</v>
      </c>
      <c r="R1738" s="264">
        <f t="shared" si="797"/>
        <v>13.783000000000001</v>
      </c>
      <c r="S1738" s="264">
        <f t="shared" si="798"/>
        <v>14.217499999999999</v>
      </c>
      <c r="T1738" s="264">
        <f t="shared" si="799"/>
        <v>14.919499999999999</v>
      </c>
      <c r="U1738" s="264">
        <f t="shared" si="800"/>
        <v>15.418500000000002</v>
      </c>
      <c r="V1738" s="264">
        <f t="shared" si="801"/>
        <v>16.1935</v>
      </c>
      <c r="W1738" s="264">
        <f t="shared" si="802"/>
        <v>17.773</v>
      </c>
      <c r="X1738" s="264">
        <f t="shared" si="803"/>
        <v>19.5505</v>
      </c>
      <c r="Y1738" s="264">
        <f t="shared" si="804"/>
        <v>20.5975</v>
      </c>
      <c r="Z1738" s="264">
        <f t="shared" si="805"/>
        <v>21.346499999999999</v>
      </c>
      <c r="AA1738" s="264">
        <f t="shared" si="806"/>
        <v>22.5215</v>
      </c>
      <c r="AB1738" s="264">
        <f t="shared" si="807"/>
        <v>23.329000000000001</v>
      </c>
      <c r="AC1738" s="264">
        <f t="shared" si="808"/>
        <v>24.956499999999998</v>
      </c>
      <c r="AD1738" s="264">
        <f t="shared" si="809"/>
        <v>28.098500000000001</v>
      </c>
      <c r="AF1738" s="266">
        <v>1736</v>
      </c>
      <c r="AG1738" s="266">
        <v>-0.14180000000000001</v>
      </c>
      <c r="AH1738" s="266">
        <v>17.847999999999999</v>
      </c>
      <c r="AI1738" s="266">
        <v>0.13327</v>
      </c>
      <c r="AJ1738" s="266">
        <v>11.961</v>
      </c>
      <c r="AK1738" s="266">
        <v>13.177</v>
      </c>
      <c r="AL1738" s="266">
        <v>13.952</v>
      </c>
      <c r="AM1738" s="266">
        <v>14.382999999999999</v>
      </c>
      <c r="AN1738" s="266">
        <v>15.076000000000001</v>
      </c>
      <c r="AO1738" s="266">
        <v>15.566000000000001</v>
      </c>
      <c r="AP1738" s="266">
        <v>16.323</v>
      </c>
      <c r="AQ1738" s="266">
        <v>17.847999999999999</v>
      </c>
      <c r="AR1738" s="266">
        <v>19.538</v>
      </c>
      <c r="AS1738" s="266">
        <v>20.52</v>
      </c>
      <c r="AT1738" s="266">
        <v>21.216999999999999</v>
      </c>
      <c r="AU1738" s="266">
        <v>22.3</v>
      </c>
      <c r="AV1738" s="266">
        <v>23.036999999999999</v>
      </c>
      <c r="AW1738" s="266">
        <v>24.507000000000001</v>
      </c>
      <c r="AX1738" s="266">
        <v>27.282</v>
      </c>
      <c r="BA1738" s="372">
        <v>1736</v>
      </c>
      <c r="BB1738" s="372">
        <v>-0.34799999999999998</v>
      </c>
      <c r="BC1738" s="372">
        <v>17.697800000000001</v>
      </c>
      <c r="BD1738" s="372">
        <v>0.14602999999999999</v>
      </c>
      <c r="BE1738" s="372">
        <v>11.638</v>
      </c>
      <c r="BF1738" s="372">
        <v>12.837</v>
      </c>
      <c r="BG1738" s="372">
        <v>13.614000000000001</v>
      </c>
      <c r="BH1738" s="372">
        <v>14.052</v>
      </c>
      <c r="BI1738" s="372">
        <v>14.763</v>
      </c>
      <c r="BJ1738" s="372">
        <v>15.271000000000001</v>
      </c>
      <c r="BK1738" s="372">
        <v>16.064</v>
      </c>
      <c r="BL1738" s="372">
        <v>17.698</v>
      </c>
      <c r="BM1738" s="372">
        <v>19.562999999999999</v>
      </c>
      <c r="BN1738" s="372">
        <v>20.675000000000001</v>
      </c>
      <c r="BO1738" s="372">
        <v>21.475999999999999</v>
      </c>
      <c r="BP1738" s="372">
        <v>22.742999999999999</v>
      </c>
      <c r="BQ1738" s="372">
        <v>23.620999999999999</v>
      </c>
      <c r="BR1738" s="372">
        <v>25.405999999999999</v>
      </c>
      <c r="BS1738" s="372">
        <v>28.914999999999999</v>
      </c>
    </row>
    <row r="1739" spans="1:71" x14ac:dyDescent="0.2">
      <c r="A1739" s="265">
        <f t="shared" si="810"/>
        <v>17.778500000000001</v>
      </c>
      <c r="B1739" s="265">
        <f t="shared" si="811"/>
        <v>16.198499999999999</v>
      </c>
      <c r="C1739" s="265">
        <f t="shared" si="788"/>
        <v>19.557000000000002</v>
      </c>
      <c r="D1739" s="265">
        <f t="shared" si="812"/>
        <v>1737</v>
      </c>
      <c r="E1739" s="373">
        <f t="shared" si="813"/>
        <v>57.067761806981522</v>
      </c>
      <c r="F1739" s="373">
        <f t="shared" si="814"/>
        <v>4.7556468172484596</v>
      </c>
      <c r="G1739" s="373">
        <f t="shared" si="815"/>
        <v>66.067761806981522</v>
      </c>
      <c r="H1739" s="374">
        <f t="shared" si="816"/>
        <v>0.99966497810336252</v>
      </c>
      <c r="I1739" s="374">
        <f t="shared" si="789"/>
        <v>0.99203701037585212</v>
      </c>
      <c r="J1739" s="374">
        <f t="shared" si="790"/>
        <v>0.99205434450798102</v>
      </c>
      <c r="K1739" s="265" cm="1">
        <f t="array" ref="K1739">$G1739^gamma_drug4/($G1739^gamma_drug4+(AGE_50_drug4+9)^gamma_drug4)</f>
        <v>1</v>
      </c>
      <c r="L1739" s="264">
        <f t="shared" si="791"/>
        <v>1737</v>
      </c>
      <c r="M1739" s="264">
        <f t="shared" si="792"/>
        <v>-0.24495</v>
      </c>
      <c r="N1739" s="264">
        <f t="shared" si="793"/>
        <v>17.778500000000001</v>
      </c>
      <c r="O1739" s="264">
        <f t="shared" si="794"/>
        <v>0.13967000000000002</v>
      </c>
      <c r="P1739" s="264">
        <f t="shared" si="795"/>
        <v>11.8025</v>
      </c>
      <c r="Q1739" s="264">
        <f t="shared" si="796"/>
        <v>13.010999999999999</v>
      </c>
      <c r="R1739" s="264">
        <f t="shared" si="797"/>
        <v>13.7865</v>
      </c>
      <c r="S1739" s="264">
        <f t="shared" si="798"/>
        <v>14.221499999999999</v>
      </c>
      <c r="T1739" s="264">
        <f t="shared" si="799"/>
        <v>14.9245</v>
      </c>
      <c r="U1739" s="264">
        <f t="shared" si="800"/>
        <v>15.423</v>
      </c>
      <c r="V1739" s="264">
        <f t="shared" si="801"/>
        <v>16.198499999999999</v>
      </c>
      <c r="W1739" s="264">
        <f t="shared" si="802"/>
        <v>17.778500000000001</v>
      </c>
      <c r="X1739" s="264">
        <f t="shared" si="803"/>
        <v>19.557000000000002</v>
      </c>
      <c r="Y1739" s="264">
        <f t="shared" si="804"/>
        <v>20.603999999999999</v>
      </c>
      <c r="Z1739" s="264">
        <f t="shared" si="805"/>
        <v>21.353999999999999</v>
      </c>
      <c r="AA1739" s="264">
        <f t="shared" si="806"/>
        <v>22.529499999999999</v>
      </c>
      <c r="AB1739" s="264">
        <f t="shared" si="807"/>
        <v>23.337000000000003</v>
      </c>
      <c r="AC1739" s="264">
        <f t="shared" si="808"/>
        <v>24.965</v>
      </c>
      <c r="AD1739" s="264">
        <f t="shared" si="809"/>
        <v>28.109499999999997</v>
      </c>
      <c r="AF1739" s="266">
        <v>1737</v>
      </c>
      <c r="AG1739" s="266">
        <v>-0.1419</v>
      </c>
      <c r="AH1739" s="266">
        <v>17.853400000000001</v>
      </c>
      <c r="AI1739" s="266">
        <v>0.13328999999999999</v>
      </c>
      <c r="AJ1739" s="266">
        <v>11.964</v>
      </c>
      <c r="AK1739" s="266">
        <v>13.180999999999999</v>
      </c>
      <c r="AL1739" s="266">
        <v>13.955</v>
      </c>
      <c r="AM1739" s="266">
        <v>14.387</v>
      </c>
      <c r="AN1739" s="266">
        <v>15.081</v>
      </c>
      <c r="AO1739" s="266">
        <v>15.571</v>
      </c>
      <c r="AP1739" s="266">
        <v>16.327999999999999</v>
      </c>
      <c r="AQ1739" s="266">
        <v>17.853000000000002</v>
      </c>
      <c r="AR1739" s="266">
        <v>19.544</v>
      </c>
      <c r="AS1739" s="266">
        <v>20.526</v>
      </c>
      <c r="AT1739" s="266">
        <v>21.224</v>
      </c>
      <c r="AU1739" s="266">
        <v>22.306999999999999</v>
      </c>
      <c r="AV1739" s="266">
        <v>23.045000000000002</v>
      </c>
      <c r="AW1739" s="266">
        <v>24.515000000000001</v>
      </c>
      <c r="AX1739" s="266">
        <v>27.292999999999999</v>
      </c>
      <c r="BA1739" s="372">
        <v>1737</v>
      </c>
      <c r="BB1739" s="372">
        <v>-0.34799999999999998</v>
      </c>
      <c r="BC1739" s="372">
        <v>17.703600000000002</v>
      </c>
      <c r="BD1739" s="372">
        <v>0.14605000000000001</v>
      </c>
      <c r="BE1739" s="372">
        <v>11.641</v>
      </c>
      <c r="BF1739" s="372">
        <v>12.840999999999999</v>
      </c>
      <c r="BG1739" s="372">
        <v>13.618</v>
      </c>
      <c r="BH1739" s="372">
        <v>14.055999999999999</v>
      </c>
      <c r="BI1739" s="372">
        <v>14.768000000000001</v>
      </c>
      <c r="BJ1739" s="372">
        <v>15.275</v>
      </c>
      <c r="BK1739" s="372">
        <v>16.068999999999999</v>
      </c>
      <c r="BL1739" s="372">
        <v>17.704000000000001</v>
      </c>
      <c r="BM1739" s="372">
        <v>19.57</v>
      </c>
      <c r="BN1739" s="372">
        <v>20.681999999999999</v>
      </c>
      <c r="BO1739" s="372">
        <v>21.484000000000002</v>
      </c>
      <c r="BP1739" s="372">
        <v>22.751999999999999</v>
      </c>
      <c r="BQ1739" s="372">
        <v>23.629000000000001</v>
      </c>
      <c r="BR1739" s="372">
        <v>25.414999999999999</v>
      </c>
      <c r="BS1739" s="372">
        <v>28.925999999999998</v>
      </c>
    </row>
    <row r="1740" spans="1:71" x14ac:dyDescent="0.2">
      <c r="A1740" s="265">
        <f t="shared" si="810"/>
        <v>17.784500000000001</v>
      </c>
      <c r="B1740" s="265">
        <f t="shared" si="811"/>
        <v>16.203000000000003</v>
      </c>
      <c r="C1740" s="265">
        <f t="shared" si="788"/>
        <v>19.563500000000001</v>
      </c>
      <c r="D1740" s="265">
        <f t="shared" si="812"/>
        <v>1738</v>
      </c>
      <c r="E1740" s="373">
        <f t="shared" si="813"/>
        <v>57.100616016427104</v>
      </c>
      <c r="F1740" s="373">
        <f t="shared" si="814"/>
        <v>4.7583846680355917</v>
      </c>
      <c r="G1740" s="373">
        <f t="shared" si="815"/>
        <v>66.100616016427097</v>
      </c>
      <c r="H1740" s="374">
        <f t="shared" si="816"/>
        <v>0.99966570160777313</v>
      </c>
      <c r="I1740" s="374">
        <f t="shared" si="789"/>
        <v>0.99204886215733012</v>
      </c>
      <c r="J1740" s="374">
        <f t="shared" si="790"/>
        <v>0.99206452704060633</v>
      </c>
      <c r="K1740" s="265" cm="1">
        <f t="array" ref="K1740">$G1740^gamma_drug4/($G1740^gamma_drug4+(AGE_50_drug4+9)^gamma_drug4)</f>
        <v>1</v>
      </c>
      <c r="L1740" s="264">
        <f t="shared" si="791"/>
        <v>1738</v>
      </c>
      <c r="M1740" s="264">
        <f t="shared" si="792"/>
        <v>-0.24504999999999999</v>
      </c>
      <c r="N1740" s="264">
        <f t="shared" si="793"/>
        <v>17.784149999999997</v>
      </c>
      <c r="O1740" s="264">
        <f t="shared" si="794"/>
        <v>0.13969999999999999</v>
      </c>
      <c r="P1740" s="264">
        <f t="shared" si="795"/>
        <v>11.805</v>
      </c>
      <c r="Q1740" s="264">
        <f t="shared" si="796"/>
        <v>13.013999999999999</v>
      </c>
      <c r="R1740" s="264">
        <f t="shared" si="797"/>
        <v>13.7905</v>
      </c>
      <c r="S1740" s="264">
        <f t="shared" si="798"/>
        <v>14.225000000000001</v>
      </c>
      <c r="T1740" s="264">
        <f t="shared" si="799"/>
        <v>14.9285</v>
      </c>
      <c r="U1740" s="264">
        <f t="shared" si="800"/>
        <v>15.427499999999998</v>
      </c>
      <c r="V1740" s="264">
        <f t="shared" si="801"/>
        <v>16.203000000000003</v>
      </c>
      <c r="W1740" s="264">
        <f t="shared" si="802"/>
        <v>17.784500000000001</v>
      </c>
      <c r="X1740" s="264">
        <f t="shared" si="803"/>
        <v>19.563500000000001</v>
      </c>
      <c r="Y1740" s="264">
        <f t="shared" si="804"/>
        <v>20.611499999999999</v>
      </c>
      <c r="Z1740" s="264">
        <f t="shared" si="805"/>
        <v>21.361499999999999</v>
      </c>
      <c r="AA1740" s="264">
        <f t="shared" si="806"/>
        <v>22.538</v>
      </c>
      <c r="AB1740" s="264">
        <f t="shared" si="807"/>
        <v>23.346</v>
      </c>
      <c r="AC1740" s="264">
        <f t="shared" si="808"/>
        <v>24.975499999999997</v>
      </c>
      <c r="AD1740" s="264">
        <f t="shared" si="809"/>
        <v>28.121499999999997</v>
      </c>
      <c r="AF1740" s="266">
        <v>1738</v>
      </c>
      <c r="AG1740" s="266">
        <v>-0.14199999999999999</v>
      </c>
      <c r="AH1740" s="266">
        <v>17.858799999999999</v>
      </c>
      <c r="AI1740" s="266">
        <v>0.13331999999999999</v>
      </c>
      <c r="AJ1740" s="266">
        <v>11.965999999999999</v>
      </c>
      <c r="AK1740" s="266">
        <v>13.183999999999999</v>
      </c>
      <c r="AL1740" s="266">
        <v>13.959</v>
      </c>
      <c r="AM1740" s="266">
        <v>14.39</v>
      </c>
      <c r="AN1740" s="266">
        <v>15.085000000000001</v>
      </c>
      <c r="AO1740" s="266">
        <v>15.574999999999999</v>
      </c>
      <c r="AP1740" s="266">
        <v>16.332000000000001</v>
      </c>
      <c r="AQ1740" s="266">
        <v>17.859000000000002</v>
      </c>
      <c r="AR1740" s="266">
        <v>19.55</v>
      </c>
      <c r="AS1740" s="266">
        <v>20.533000000000001</v>
      </c>
      <c r="AT1740" s="266">
        <v>21.231000000000002</v>
      </c>
      <c r="AU1740" s="266">
        <v>22.315000000000001</v>
      </c>
      <c r="AV1740" s="266">
        <v>23.053000000000001</v>
      </c>
      <c r="AW1740" s="266">
        <v>24.524999999999999</v>
      </c>
      <c r="AX1740" s="266">
        <v>27.303999999999998</v>
      </c>
      <c r="BA1740" s="372">
        <v>1738</v>
      </c>
      <c r="BB1740" s="372">
        <v>-0.34810000000000002</v>
      </c>
      <c r="BC1740" s="372">
        <v>17.709499999999998</v>
      </c>
      <c r="BD1740" s="372">
        <v>0.14607999999999999</v>
      </c>
      <c r="BE1740" s="372">
        <v>11.644</v>
      </c>
      <c r="BF1740" s="372">
        <v>12.843999999999999</v>
      </c>
      <c r="BG1740" s="372">
        <v>13.622</v>
      </c>
      <c r="BH1740" s="372">
        <v>14.06</v>
      </c>
      <c r="BI1740" s="372">
        <v>14.772</v>
      </c>
      <c r="BJ1740" s="372">
        <v>15.28</v>
      </c>
      <c r="BK1740" s="372">
        <v>16.074000000000002</v>
      </c>
      <c r="BL1740" s="372">
        <v>17.71</v>
      </c>
      <c r="BM1740" s="372">
        <v>19.577000000000002</v>
      </c>
      <c r="BN1740" s="372">
        <v>20.69</v>
      </c>
      <c r="BO1740" s="372">
        <v>21.492000000000001</v>
      </c>
      <c r="BP1740" s="372">
        <v>22.760999999999999</v>
      </c>
      <c r="BQ1740" s="372">
        <v>23.638999999999999</v>
      </c>
      <c r="BR1740" s="372">
        <v>25.425999999999998</v>
      </c>
      <c r="BS1740" s="372">
        <v>28.939</v>
      </c>
    </row>
    <row r="1741" spans="1:71" x14ac:dyDescent="0.2">
      <c r="A1741" s="265">
        <f t="shared" si="810"/>
        <v>17.7895</v>
      </c>
      <c r="B1741" s="265">
        <f t="shared" si="811"/>
        <v>16.207999999999998</v>
      </c>
      <c r="C1741" s="265">
        <f t="shared" si="788"/>
        <v>19.570499999999999</v>
      </c>
      <c r="D1741" s="265">
        <f t="shared" si="812"/>
        <v>1739</v>
      </c>
      <c r="E1741" s="373">
        <f t="shared" si="813"/>
        <v>57.133470225872692</v>
      </c>
      <c r="F1741" s="373">
        <f t="shared" si="814"/>
        <v>4.7611225188227237</v>
      </c>
      <c r="G1741" s="373">
        <f t="shared" si="815"/>
        <v>66.133470225872685</v>
      </c>
      <c r="H1741" s="374">
        <f t="shared" si="816"/>
        <v>0.99966642319189114</v>
      </c>
      <c r="I1741" s="374">
        <f t="shared" si="789"/>
        <v>0.99206069056405144</v>
      </c>
      <c r="J1741" s="374">
        <f t="shared" si="790"/>
        <v>0.99207469157818207</v>
      </c>
      <c r="K1741" s="265" cm="1">
        <f t="array" ref="K1741">$G1741^gamma_drug4/($G1741^gamma_drug4+(AGE_50_drug4+9)^gamma_drug4)</f>
        <v>1</v>
      </c>
      <c r="L1741" s="264">
        <f t="shared" si="791"/>
        <v>1739</v>
      </c>
      <c r="M1741" s="264">
        <f t="shared" si="792"/>
        <v>-0.24510000000000001</v>
      </c>
      <c r="N1741" s="264">
        <f t="shared" si="793"/>
        <v>17.789749999999998</v>
      </c>
      <c r="O1741" s="264">
        <f t="shared" si="794"/>
        <v>0.13972000000000001</v>
      </c>
      <c r="P1741" s="264">
        <f t="shared" si="795"/>
        <v>11.808499999999999</v>
      </c>
      <c r="Q1741" s="264">
        <f t="shared" si="796"/>
        <v>13.0175</v>
      </c>
      <c r="R1741" s="264">
        <f t="shared" si="797"/>
        <v>13.794499999999999</v>
      </c>
      <c r="S1741" s="264">
        <f t="shared" si="798"/>
        <v>14.228999999999999</v>
      </c>
      <c r="T1741" s="264">
        <f t="shared" si="799"/>
        <v>14.933</v>
      </c>
      <c r="U1741" s="264">
        <f t="shared" si="800"/>
        <v>15.432</v>
      </c>
      <c r="V1741" s="264">
        <f t="shared" si="801"/>
        <v>16.207999999999998</v>
      </c>
      <c r="W1741" s="264">
        <f t="shared" si="802"/>
        <v>17.7895</v>
      </c>
      <c r="X1741" s="264">
        <f t="shared" si="803"/>
        <v>19.570499999999999</v>
      </c>
      <c r="Y1741" s="264">
        <f t="shared" si="804"/>
        <v>20.618499999999997</v>
      </c>
      <c r="Z1741" s="264">
        <f t="shared" si="805"/>
        <v>21.369</v>
      </c>
      <c r="AA1741" s="264">
        <f t="shared" si="806"/>
        <v>22.545999999999999</v>
      </c>
      <c r="AB1741" s="264">
        <f t="shared" si="807"/>
        <v>23.354500000000002</v>
      </c>
      <c r="AC1741" s="264">
        <f t="shared" si="808"/>
        <v>24.984500000000001</v>
      </c>
      <c r="AD1741" s="264">
        <f t="shared" si="809"/>
        <v>28.1325</v>
      </c>
      <c r="AF1741" s="266">
        <v>1739</v>
      </c>
      <c r="AG1741" s="266">
        <v>-0.1421</v>
      </c>
      <c r="AH1741" s="266">
        <v>17.8642</v>
      </c>
      <c r="AI1741" s="266">
        <v>0.13333999999999999</v>
      </c>
      <c r="AJ1741" s="266">
        <v>11.968999999999999</v>
      </c>
      <c r="AK1741" s="266">
        <v>13.186999999999999</v>
      </c>
      <c r="AL1741" s="266">
        <v>13.962999999999999</v>
      </c>
      <c r="AM1741" s="266">
        <v>14.394</v>
      </c>
      <c r="AN1741" s="266">
        <v>15.089</v>
      </c>
      <c r="AO1741" s="266">
        <v>15.579000000000001</v>
      </c>
      <c r="AP1741" s="266">
        <v>16.337</v>
      </c>
      <c r="AQ1741" s="266">
        <v>17.864000000000001</v>
      </c>
      <c r="AR1741" s="266">
        <v>19.556999999999999</v>
      </c>
      <c r="AS1741" s="266">
        <v>20.54</v>
      </c>
      <c r="AT1741" s="266">
        <v>21.238</v>
      </c>
      <c r="AU1741" s="266">
        <v>22.323</v>
      </c>
      <c r="AV1741" s="266">
        <v>23.061</v>
      </c>
      <c r="AW1741" s="266">
        <v>24.533000000000001</v>
      </c>
      <c r="AX1741" s="266">
        <v>27.314</v>
      </c>
      <c r="BA1741" s="372">
        <v>1739</v>
      </c>
      <c r="BB1741" s="372">
        <v>-0.34810000000000002</v>
      </c>
      <c r="BC1741" s="372">
        <v>17.715299999999999</v>
      </c>
      <c r="BD1741" s="372">
        <v>0.14610000000000001</v>
      </c>
      <c r="BE1741" s="372">
        <v>11.648</v>
      </c>
      <c r="BF1741" s="372">
        <v>12.848000000000001</v>
      </c>
      <c r="BG1741" s="372">
        <v>13.625999999999999</v>
      </c>
      <c r="BH1741" s="372">
        <v>14.064</v>
      </c>
      <c r="BI1741" s="372">
        <v>14.776999999999999</v>
      </c>
      <c r="BJ1741" s="372">
        <v>15.285</v>
      </c>
      <c r="BK1741" s="372">
        <v>16.079000000000001</v>
      </c>
      <c r="BL1741" s="372">
        <v>17.715</v>
      </c>
      <c r="BM1741" s="372">
        <v>19.584</v>
      </c>
      <c r="BN1741" s="372">
        <v>20.696999999999999</v>
      </c>
      <c r="BO1741" s="372">
        <v>21.5</v>
      </c>
      <c r="BP1741" s="372">
        <v>22.768999999999998</v>
      </c>
      <c r="BQ1741" s="372">
        <v>23.648</v>
      </c>
      <c r="BR1741" s="372">
        <v>25.436</v>
      </c>
      <c r="BS1741" s="372">
        <v>28.951000000000001</v>
      </c>
    </row>
    <row r="1742" spans="1:71" x14ac:dyDescent="0.2">
      <c r="A1742" s="265">
        <f t="shared" si="810"/>
        <v>17.795500000000001</v>
      </c>
      <c r="B1742" s="265">
        <f t="shared" si="811"/>
        <v>16.213000000000001</v>
      </c>
      <c r="C1742" s="265">
        <f t="shared" si="788"/>
        <v>19.576999999999998</v>
      </c>
      <c r="D1742" s="265">
        <f t="shared" si="812"/>
        <v>1740</v>
      </c>
      <c r="E1742" s="373">
        <f t="shared" si="813"/>
        <v>57.166324435318273</v>
      </c>
      <c r="F1742" s="373">
        <f t="shared" si="814"/>
        <v>4.7638603696098567</v>
      </c>
      <c r="G1742" s="373">
        <f t="shared" si="815"/>
        <v>66.166324435318273</v>
      </c>
      <c r="H1742" s="374">
        <f t="shared" si="816"/>
        <v>0.99966714286176117</v>
      </c>
      <c r="I1742" s="374">
        <f t="shared" si="789"/>
        <v>0.99207249565327615</v>
      </c>
      <c r="J1742" s="374">
        <f t="shared" si="790"/>
        <v>0.99208483816115922</v>
      </c>
      <c r="K1742" s="265" cm="1">
        <f t="array" ref="K1742">$G1742^gamma_drug4/($G1742^gamma_drug4+(AGE_50_drug4+9)^gamma_drug4)</f>
        <v>1</v>
      </c>
      <c r="L1742" s="264">
        <f t="shared" si="791"/>
        <v>1740</v>
      </c>
      <c r="M1742" s="264">
        <f t="shared" si="792"/>
        <v>-0.2452</v>
      </c>
      <c r="N1742" s="264">
        <f t="shared" si="793"/>
        <v>17.795400000000001</v>
      </c>
      <c r="O1742" s="264">
        <f t="shared" si="794"/>
        <v>0.13974500000000001</v>
      </c>
      <c r="P1742" s="264">
        <f t="shared" si="795"/>
        <v>11.812000000000001</v>
      </c>
      <c r="Q1742" s="264">
        <f t="shared" si="796"/>
        <v>13.0215</v>
      </c>
      <c r="R1742" s="264">
        <f t="shared" si="797"/>
        <v>13.798</v>
      </c>
      <c r="S1742" s="264">
        <f t="shared" si="798"/>
        <v>14.233000000000001</v>
      </c>
      <c r="T1742" s="264">
        <f t="shared" si="799"/>
        <v>14.937000000000001</v>
      </c>
      <c r="U1742" s="264">
        <f t="shared" si="800"/>
        <v>15.436499999999999</v>
      </c>
      <c r="V1742" s="264">
        <f t="shared" si="801"/>
        <v>16.213000000000001</v>
      </c>
      <c r="W1742" s="264">
        <f t="shared" si="802"/>
        <v>17.795500000000001</v>
      </c>
      <c r="X1742" s="264">
        <f t="shared" si="803"/>
        <v>19.576999999999998</v>
      </c>
      <c r="Y1742" s="264">
        <f t="shared" si="804"/>
        <v>20.625500000000002</v>
      </c>
      <c r="Z1742" s="264">
        <f t="shared" si="805"/>
        <v>21.3765</v>
      </c>
      <c r="AA1742" s="264">
        <f t="shared" si="806"/>
        <v>22.554499999999997</v>
      </c>
      <c r="AB1742" s="264">
        <f t="shared" si="807"/>
        <v>23.363500000000002</v>
      </c>
      <c r="AC1742" s="264">
        <f t="shared" si="808"/>
        <v>24.994</v>
      </c>
      <c r="AD1742" s="264">
        <f t="shared" si="809"/>
        <v>28.144500000000001</v>
      </c>
      <c r="AF1742" s="266">
        <v>1740</v>
      </c>
      <c r="AG1742" s="266">
        <v>-0.14219999999999999</v>
      </c>
      <c r="AH1742" s="266">
        <v>17.869700000000002</v>
      </c>
      <c r="AI1742" s="266">
        <v>0.13336000000000001</v>
      </c>
      <c r="AJ1742" s="266">
        <v>11.973000000000001</v>
      </c>
      <c r="AK1742" s="266">
        <v>13.191000000000001</v>
      </c>
      <c r="AL1742" s="266">
        <v>13.965999999999999</v>
      </c>
      <c r="AM1742" s="266">
        <v>14.398</v>
      </c>
      <c r="AN1742" s="266">
        <v>15.093</v>
      </c>
      <c r="AO1742" s="266">
        <v>15.584</v>
      </c>
      <c r="AP1742" s="266">
        <v>16.341999999999999</v>
      </c>
      <c r="AQ1742" s="266">
        <v>17.87</v>
      </c>
      <c r="AR1742" s="266">
        <v>19.562999999999999</v>
      </c>
      <c r="AS1742" s="266">
        <v>20.547000000000001</v>
      </c>
      <c r="AT1742" s="266">
        <v>21.245000000000001</v>
      </c>
      <c r="AU1742" s="266">
        <v>22.331</v>
      </c>
      <c r="AV1742" s="266">
        <v>23.07</v>
      </c>
      <c r="AW1742" s="266">
        <v>24.542000000000002</v>
      </c>
      <c r="AX1742" s="266">
        <v>27.324999999999999</v>
      </c>
      <c r="BA1742" s="372">
        <v>1740</v>
      </c>
      <c r="BB1742" s="372">
        <v>-0.34820000000000001</v>
      </c>
      <c r="BC1742" s="372">
        <v>17.7211</v>
      </c>
      <c r="BD1742" s="372">
        <v>0.14613000000000001</v>
      </c>
      <c r="BE1742" s="372">
        <v>11.651</v>
      </c>
      <c r="BF1742" s="372">
        <v>12.852</v>
      </c>
      <c r="BG1742" s="372">
        <v>13.63</v>
      </c>
      <c r="BH1742" s="372">
        <v>14.068</v>
      </c>
      <c r="BI1742" s="372">
        <v>14.781000000000001</v>
      </c>
      <c r="BJ1742" s="372">
        <v>15.289</v>
      </c>
      <c r="BK1742" s="372">
        <v>16.084</v>
      </c>
      <c r="BL1742" s="372">
        <v>17.721</v>
      </c>
      <c r="BM1742" s="372">
        <v>19.591000000000001</v>
      </c>
      <c r="BN1742" s="372">
        <v>20.704000000000001</v>
      </c>
      <c r="BO1742" s="372">
        <v>21.507999999999999</v>
      </c>
      <c r="BP1742" s="372">
        <v>22.777999999999999</v>
      </c>
      <c r="BQ1742" s="372">
        <v>23.657</v>
      </c>
      <c r="BR1742" s="372">
        <v>25.446000000000002</v>
      </c>
      <c r="BS1742" s="372">
        <v>28.963999999999999</v>
      </c>
    </row>
    <row r="1743" spans="1:71" x14ac:dyDescent="0.2">
      <c r="A1743" s="265">
        <f t="shared" si="810"/>
        <v>17.801000000000002</v>
      </c>
      <c r="B1743" s="265">
        <f t="shared" si="811"/>
        <v>16.218</v>
      </c>
      <c r="C1743" s="265">
        <f t="shared" si="788"/>
        <v>19.582999999999998</v>
      </c>
      <c r="D1743" s="265">
        <f t="shared" si="812"/>
        <v>1741</v>
      </c>
      <c r="E1743" s="373">
        <f t="shared" si="813"/>
        <v>57.199178644763862</v>
      </c>
      <c r="F1743" s="373">
        <f t="shared" si="814"/>
        <v>4.7665982203969888</v>
      </c>
      <c r="G1743" s="373">
        <f t="shared" si="815"/>
        <v>66.199178644763862</v>
      </c>
      <c r="H1743" s="374">
        <f t="shared" si="816"/>
        <v>0.99966786062340607</v>
      </c>
      <c r="I1743" s="374">
        <f t="shared" si="789"/>
        <v>0.99208427748209704</v>
      </c>
      <c r="J1743" s="374">
        <f t="shared" si="790"/>
        <v>0.99209496682987908</v>
      </c>
      <c r="K1743" s="265" cm="1">
        <f t="array" ref="K1743">$G1743^gamma_drug4/($G1743^gamma_drug4+(AGE_50_drug4+9)^gamma_drug4)</f>
        <v>1</v>
      </c>
      <c r="L1743" s="264">
        <f t="shared" si="791"/>
        <v>1741</v>
      </c>
      <c r="M1743" s="264">
        <f t="shared" si="792"/>
        <v>-0.24525000000000002</v>
      </c>
      <c r="N1743" s="264">
        <f t="shared" si="793"/>
        <v>17.801000000000002</v>
      </c>
      <c r="O1743" s="264">
        <f t="shared" si="794"/>
        <v>0.139765</v>
      </c>
      <c r="P1743" s="264">
        <f t="shared" si="795"/>
        <v>11.815000000000001</v>
      </c>
      <c r="Q1743" s="264">
        <f t="shared" si="796"/>
        <v>13.0245</v>
      </c>
      <c r="R1743" s="264">
        <f t="shared" si="797"/>
        <v>13.802</v>
      </c>
      <c r="S1743" s="264">
        <f t="shared" si="798"/>
        <v>14.236999999999998</v>
      </c>
      <c r="T1743" s="264">
        <f t="shared" si="799"/>
        <v>14.940999999999999</v>
      </c>
      <c r="U1743" s="264">
        <f t="shared" si="800"/>
        <v>15.440999999999999</v>
      </c>
      <c r="V1743" s="264">
        <f t="shared" si="801"/>
        <v>16.218</v>
      </c>
      <c r="W1743" s="264">
        <f t="shared" si="802"/>
        <v>17.801000000000002</v>
      </c>
      <c r="X1743" s="264">
        <f t="shared" si="803"/>
        <v>19.582999999999998</v>
      </c>
      <c r="Y1743" s="264">
        <f t="shared" si="804"/>
        <v>20.6325</v>
      </c>
      <c r="Z1743" s="264">
        <f t="shared" si="805"/>
        <v>21.383499999999998</v>
      </c>
      <c r="AA1743" s="264">
        <f t="shared" si="806"/>
        <v>22.562000000000001</v>
      </c>
      <c r="AB1743" s="264">
        <f t="shared" si="807"/>
        <v>23.371500000000001</v>
      </c>
      <c r="AC1743" s="264">
        <f t="shared" si="808"/>
        <v>25.003499999999999</v>
      </c>
      <c r="AD1743" s="264">
        <f t="shared" si="809"/>
        <v>28.1555</v>
      </c>
      <c r="AF1743" s="266">
        <v>1741</v>
      </c>
      <c r="AG1743" s="266">
        <v>-0.14230000000000001</v>
      </c>
      <c r="AH1743" s="266">
        <v>17.8751</v>
      </c>
      <c r="AI1743" s="266">
        <v>0.13338</v>
      </c>
      <c r="AJ1743" s="266">
        <v>11.976000000000001</v>
      </c>
      <c r="AK1743" s="266">
        <v>13.194000000000001</v>
      </c>
      <c r="AL1743" s="266">
        <v>13.97</v>
      </c>
      <c r="AM1743" s="266">
        <v>14.401999999999999</v>
      </c>
      <c r="AN1743" s="266">
        <v>15.097</v>
      </c>
      <c r="AO1743" s="266">
        <v>15.587999999999999</v>
      </c>
      <c r="AP1743" s="266">
        <v>16.347000000000001</v>
      </c>
      <c r="AQ1743" s="266">
        <v>17.875</v>
      </c>
      <c r="AR1743" s="266">
        <v>19.568999999999999</v>
      </c>
      <c r="AS1743" s="266">
        <v>20.553000000000001</v>
      </c>
      <c r="AT1743" s="266">
        <v>21.251999999999999</v>
      </c>
      <c r="AU1743" s="266">
        <v>22.338000000000001</v>
      </c>
      <c r="AV1743" s="266">
        <v>23.077000000000002</v>
      </c>
      <c r="AW1743" s="266">
        <v>24.550999999999998</v>
      </c>
      <c r="AX1743" s="266">
        <v>27.335000000000001</v>
      </c>
      <c r="BA1743" s="372">
        <v>1741</v>
      </c>
      <c r="BB1743" s="372">
        <v>-0.34820000000000001</v>
      </c>
      <c r="BC1743" s="372">
        <v>17.726900000000001</v>
      </c>
      <c r="BD1743" s="372">
        <v>0.14615</v>
      </c>
      <c r="BE1743" s="372">
        <v>11.654</v>
      </c>
      <c r="BF1743" s="372">
        <v>12.855</v>
      </c>
      <c r="BG1743" s="372">
        <v>13.634</v>
      </c>
      <c r="BH1743" s="372">
        <v>14.071999999999999</v>
      </c>
      <c r="BI1743" s="372">
        <v>14.785</v>
      </c>
      <c r="BJ1743" s="372">
        <v>15.294</v>
      </c>
      <c r="BK1743" s="372">
        <v>16.088999999999999</v>
      </c>
      <c r="BL1743" s="372">
        <v>17.727</v>
      </c>
      <c r="BM1743" s="372">
        <v>19.597000000000001</v>
      </c>
      <c r="BN1743" s="372">
        <v>20.712</v>
      </c>
      <c r="BO1743" s="372">
        <v>21.515000000000001</v>
      </c>
      <c r="BP1743" s="372">
        <v>22.786000000000001</v>
      </c>
      <c r="BQ1743" s="372">
        <v>23.666</v>
      </c>
      <c r="BR1743" s="372">
        <v>25.456</v>
      </c>
      <c r="BS1743" s="372">
        <v>28.975999999999999</v>
      </c>
    </row>
    <row r="1744" spans="1:71" x14ac:dyDescent="0.2">
      <c r="A1744" s="265">
        <f t="shared" si="810"/>
        <v>17.807000000000002</v>
      </c>
      <c r="B1744" s="265">
        <f t="shared" si="811"/>
        <v>16.2225</v>
      </c>
      <c r="C1744" s="265">
        <f t="shared" si="788"/>
        <v>19.589500000000001</v>
      </c>
      <c r="D1744" s="265">
        <f t="shared" si="812"/>
        <v>1742</v>
      </c>
      <c r="E1744" s="373">
        <f t="shared" si="813"/>
        <v>57.232032854209443</v>
      </c>
      <c r="F1744" s="373">
        <f t="shared" si="814"/>
        <v>4.7693360711841208</v>
      </c>
      <c r="G1744" s="373">
        <f t="shared" si="815"/>
        <v>66.23203285420945</v>
      </c>
      <c r="H1744" s="374">
        <f t="shared" si="816"/>
        <v>0.99966857648282648</v>
      </c>
      <c r="I1744" s="374">
        <f t="shared" si="789"/>
        <v>0.99209603610744024</v>
      </c>
      <c r="J1744" s="374">
        <f t="shared" si="790"/>
        <v>0.9921050776245729</v>
      </c>
      <c r="K1744" s="265" cm="1">
        <f t="array" ref="K1744">$G1744^gamma_drug4/($G1744^gamma_drug4+(AGE_50_drug4+9)^gamma_drug4)</f>
        <v>1</v>
      </c>
      <c r="L1744" s="264">
        <f t="shared" si="791"/>
        <v>1742</v>
      </c>
      <c r="M1744" s="264">
        <f t="shared" si="792"/>
        <v>-0.24530000000000002</v>
      </c>
      <c r="N1744" s="264">
        <f t="shared" si="793"/>
        <v>17.806650000000001</v>
      </c>
      <c r="O1744" s="264">
        <f t="shared" si="794"/>
        <v>0.13979</v>
      </c>
      <c r="P1744" s="264">
        <f t="shared" si="795"/>
        <v>11.818</v>
      </c>
      <c r="Q1744" s="264">
        <f t="shared" si="796"/>
        <v>13.028500000000001</v>
      </c>
      <c r="R1744" s="264">
        <f t="shared" si="797"/>
        <v>13.806000000000001</v>
      </c>
      <c r="S1744" s="264">
        <f t="shared" si="798"/>
        <v>14.2415</v>
      </c>
      <c r="T1744" s="264">
        <f t="shared" si="799"/>
        <v>14.946</v>
      </c>
      <c r="U1744" s="264">
        <f t="shared" si="800"/>
        <v>15.446</v>
      </c>
      <c r="V1744" s="264">
        <f t="shared" si="801"/>
        <v>16.2225</v>
      </c>
      <c r="W1744" s="264">
        <f t="shared" si="802"/>
        <v>17.807000000000002</v>
      </c>
      <c r="X1744" s="264">
        <f t="shared" si="803"/>
        <v>19.589500000000001</v>
      </c>
      <c r="Y1744" s="264">
        <f t="shared" si="804"/>
        <v>20.639499999999998</v>
      </c>
      <c r="Z1744" s="264">
        <f t="shared" si="805"/>
        <v>21.390999999999998</v>
      </c>
      <c r="AA1744" s="264">
        <f t="shared" si="806"/>
        <v>22.570500000000003</v>
      </c>
      <c r="AB1744" s="264">
        <f t="shared" si="807"/>
        <v>23.380000000000003</v>
      </c>
      <c r="AC1744" s="264">
        <f t="shared" si="808"/>
        <v>25.012999999999998</v>
      </c>
      <c r="AD1744" s="264">
        <f t="shared" si="809"/>
        <v>28.167000000000002</v>
      </c>
      <c r="AF1744" s="266">
        <v>1742</v>
      </c>
      <c r="AG1744" s="266">
        <v>-0.1424</v>
      </c>
      <c r="AH1744" s="266">
        <v>17.880500000000001</v>
      </c>
      <c r="AI1744" s="266">
        <v>0.13339999999999999</v>
      </c>
      <c r="AJ1744" s="266">
        <v>11.978999999999999</v>
      </c>
      <c r="AK1744" s="266">
        <v>13.198</v>
      </c>
      <c r="AL1744" s="266">
        <v>13.974</v>
      </c>
      <c r="AM1744" s="266">
        <v>14.406000000000001</v>
      </c>
      <c r="AN1744" s="266">
        <v>15.102</v>
      </c>
      <c r="AO1744" s="266">
        <v>15.593</v>
      </c>
      <c r="AP1744" s="266">
        <v>16.350999999999999</v>
      </c>
      <c r="AQ1744" s="266">
        <v>17.881</v>
      </c>
      <c r="AR1744" s="266">
        <v>19.574999999999999</v>
      </c>
      <c r="AS1744" s="266">
        <v>20.56</v>
      </c>
      <c r="AT1744" s="266">
        <v>21.259</v>
      </c>
      <c r="AU1744" s="266">
        <v>22.346</v>
      </c>
      <c r="AV1744" s="266">
        <v>23.085000000000001</v>
      </c>
      <c r="AW1744" s="266">
        <v>24.56</v>
      </c>
      <c r="AX1744" s="266">
        <v>27.344999999999999</v>
      </c>
      <c r="BA1744" s="372">
        <v>1742</v>
      </c>
      <c r="BB1744" s="372">
        <v>-0.34820000000000001</v>
      </c>
      <c r="BC1744" s="372">
        <v>17.732800000000001</v>
      </c>
      <c r="BD1744" s="372">
        <v>0.14618</v>
      </c>
      <c r="BE1744" s="372">
        <v>11.657</v>
      </c>
      <c r="BF1744" s="372">
        <v>12.859</v>
      </c>
      <c r="BG1744" s="372">
        <v>13.638</v>
      </c>
      <c r="BH1744" s="372">
        <v>14.077</v>
      </c>
      <c r="BI1744" s="372">
        <v>14.79</v>
      </c>
      <c r="BJ1744" s="372">
        <v>15.298999999999999</v>
      </c>
      <c r="BK1744" s="372">
        <v>16.094000000000001</v>
      </c>
      <c r="BL1744" s="372">
        <v>17.733000000000001</v>
      </c>
      <c r="BM1744" s="372">
        <v>19.603999999999999</v>
      </c>
      <c r="BN1744" s="372">
        <v>20.719000000000001</v>
      </c>
      <c r="BO1744" s="372">
        <v>21.523</v>
      </c>
      <c r="BP1744" s="372">
        <v>22.795000000000002</v>
      </c>
      <c r="BQ1744" s="372">
        <v>23.675000000000001</v>
      </c>
      <c r="BR1744" s="372">
        <v>25.466000000000001</v>
      </c>
      <c r="BS1744" s="372">
        <v>28.989000000000001</v>
      </c>
    </row>
    <row r="1745" spans="1:71" x14ac:dyDescent="0.2">
      <c r="A1745" s="265">
        <f t="shared" si="810"/>
        <v>17.8125</v>
      </c>
      <c r="B1745" s="265">
        <f t="shared" si="811"/>
        <v>16.228000000000002</v>
      </c>
      <c r="C1745" s="265">
        <f t="shared" si="788"/>
        <v>19.596499999999999</v>
      </c>
      <c r="D1745" s="265">
        <f t="shared" si="812"/>
        <v>1743</v>
      </c>
      <c r="E1745" s="373">
        <f t="shared" si="813"/>
        <v>57.264887063655031</v>
      </c>
      <c r="F1745" s="373">
        <f t="shared" si="814"/>
        <v>4.7720739219712529</v>
      </c>
      <c r="G1745" s="373">
        <f t="shared" si="815"/>
        <v>66.264887063655038</v>
      </c>
      <c r="H1745" s="374">
        <f t="shared" si="816"/>
        <v>0.9996692904460015</v>
      </c>
      <c r="I1745" s="374">
        <f t="shared" si="789"/>
        <v>0.992107771586066</v>
      </c>
      <c r="J1745" s="374">
        <f t="shared" si="790"/>
        <v>0.99211517058536258</v>
      </c>
      <c r="K1745" s="265" cm="1">
        <f t="array" ref="K1745">$G1745^gamma_drug4/($G1745^gamma_drug4+(AGE_50_drug4+9)^gamma_drug4)</f>
        <v>1</v>
      </c>
      <c r="L1745" s="264">
        <f t="shared" si="791"/>
        <v>1743</v>
      </c>
      <c r="M1745" s="264">
        <f t="shared" si="792"/>
        <v>-0.24540000000000001</v>
      </c>
      <c r="N1745" s="264">
        <f t="shared" si="793"/>
        <v>17.8123</v>
      </c>
      <c r="O1745" s="264">
        <f t="shared" si="794"/>
        <v>0.13980999999999999</v>
      </c>
      <c r="P1745" s="264">
        <f t="shared" si="795"/>
        <v>11.821</v>
      </c>
      <c r="Q1745" s="264">
        <f t="shared" si="796"/>
        <v>13.031500000000001</v>
      </c>
      <c r="R1745" s="264">
        <f t="shared" si="797"/>
        <v>13.809999999999999</v>
      </c>
      <c r="S1745" s="264">
        <f t="shared" si="798"/>
        <v>14.2455</v>
      </c>
      <c r="T1745" s="264">
        <f t="shared" si="799"/>
        <v>14.95</v>
      </c>
      <c r="U1745" s="264">
        <f t="shared" si="800"/>
        <v>15.45</v>
      </c>
      <c r="V1745" s="264">
        <f t="shared" si="801"/>
        <v>16.228000000000002</v>
      </c>
      <c r="W1745" s="264">
        <f t="shared" si="802"/>
        <v>17.8125</v>
      </c>
      <c r="X1745" s="264">
        <f t="shared" si="803"/>
        <v>19.596499999999999</v>
      </c>
      <c r="Y1745" s="264">
        <f t="shared" si="804"/>
        <v>20.646999999999998</v>
      </c>
      <c r="Z1745" s="264">
        <f t="shared" si="805"/>
        <v>21.398499999999999</v>
      </c>
      <c r="AA1745" s="264">
        <f t="shared" si="806"/>
        <v>22.578000000000003</v>
      </c>
      <c r="AB1745" s="264">
        <f t="shared" si="807"/>
        <v>23.388500000000001</v>
      </c>
      <c r="AC1745" s="264">
        <f t="shared" si="808"/>
        <v>25.022500000000001</v>
      </c>
      <c r="AD1745" s="264">
        <f t="shared" si="809"/>
        <v>28.1785</v>
      </c>
      <c r="AF1745" s="266">
        <v>1743</v>
      </c>
      <c r="AG1745" s="266">
        <v>-0.14249999999999999</v>
      </c>
      <c r="AH1745" s="266">
        <v>17.885999999999999</v>
      </c>
      <c r="AI1745" s="266">
        <v>0.13342000000000001</v>
      </c>
      <c r="AJ1745" s="266">
        <v>11.981999999999999</v>
      </c>
      <c r="AK1745" s="266">
        <v>13.201000000000001</v>
      </c>
      <c r="AL1745" s="266">
        <v>13.978</v>
      </c>
      <c r="AM1745" s="266">
        <v>14.41</v>
      </c>
      <c r="AN1745" s="266">
        <v>15.106</v>
      </c>
      <c r="AO1745" s="266">
        <v>15.597</v>
      </c>
      <c r="AP1745" s="266">
        <v>16.356000000000002</v>
      </c>
      <c r="AQ1745" s="266">
        <v>17.885999999999999</v>
      </c>
      <c r="AR1745" s="266">
        <v>19.582000000000001</v>
      </c>
      <c r="AS1745" s="266">
        <v>20.567</v>
      </c>
      <c r="AT1745" s="266">
        <v>21.265999999999998</v>
      </c>
      <c r="AU1745" s="266">
        <v>22.353000000000002</v>
      </c>
      <c r="AV1745" s="266">
        <v>23.093</v>
      </c>
      <c r="AW1745" s="266">
        <v>24.568999999999999</v>
      </c>
      <c r="AX1745" s="266">
        <v>27.356000000000002</v>
      </c>
      <c r="BA1745" s="372">
        <v>1743</v>
      </c>
      <c r="BB1745" s="372">
        <v>-0.3483</v>
      </c>
      <c r="BC1745" s="372">
        <v>17.738600000000002</v>
      </c>
      <c r="BD1745" s="372">
        <v>0.1462</v>
      </c>
      <c r="BE1745" s="372">
        <v>11.66</v>
      </c>
      <c r="BF1745" s="372">
        <v>12.862</v>
      </c>
      <c r="BG1745" s="372">
        <v>13.641999999999999</v>
      </c>
      <c r="BH1745" s="372">
        <v>14.081</v>
      </c>
      <c r="BI1745" s="372">
        <v>14.794</v>
      </c>
      <c r="BJ1745" s="372">
        <v>15.303000000000001</v>
      </c>
      <c r="BK1745" s="372">
        <v>16.100000000000001</v>
      </c>
      <c r="BL1745" s="372">
        <v>17.739000000000001</v>
      </c>
      <c r="BM1745" s="372">
        <v>19.611000000000001</v>
      </c>
      <c r="BN1745" s="372">
        <v>20.727</v>
      </c>
      <c r="BO1745" s="372">
        <v>21.530999999999999</v>
      </c>
      <c r="BP1745" s="372">
        <v>22.803000000000001</v>
      </c>
      <c r="BQ1745" s="372">
        <v>23.684000000000001</v>
      </c>
      <c r="BR1745" s="372">
        <v>25.475999999999999</v>
      </c>
      <c r="BS1745" s="372">
        <v>29.001000000000001</v>
      </c>
    </row>
    <row r="1746" spans="1:71" x14ac:dyDescent="0.2">
      <c r="A1746" s="265">
        <f t="shared" si="810"/>
        <v>17.817499999999999</v>
      </c>
      <c r="B1746" s="265">
        <f t="shared" si="811"/>
        <v>16.232500000000002</v>
      </c>
      <c r="C1746" s="265">
        <f t="shared" si="788"/>
        <v>19.603000000000002</v>
      </c>
      <c r="D1746" s="265">
        <f t="shared" si="812"/>
        <v>1744</v>
      </c>
      <c r="E1746" s="373">
        <f t="shared" si="813"/>
        <v>57.297741273100613</v>
      </c>
      <c r="F1746" s="373">
        <f t="shared" si="814"/>
        <v>4.774811772758385</v>
      </c>
      <c r="G1746" s="373">
        <f t="shared" si="815"/>
        <v>66.297741273100613</v>
      </c>
      <c r="H1746" s="374">
        <f t="shared" si="816"/>
        <v>0.99967000251888816</v>
      </c>
      <c r="I1746" s="374">
        <f t="shared" si="789"/>
        <v>0.99211948397456906</v>
      </c>
      <c r="J1746" s="374">
        <f t="shared" si="790"/>
        <v>0.99212524575226113</v>
      </c>
      <c r="K1746" s="265" cm="1">
        <f t="array" ref="K1746">$G1746^gamma_drug4/($G1746^gamma_drug4+(AGE_50_drug4+9)^gamma_drug4)</f>
        <v>1</v>
      </c>
      <c r="L1746" s="264">
        <f t="shared" si="791"/>
        <v>1744</v>
      </c>
      <c r="M1746" s="264">
        <f t="shared" si="792"/>
        <v>-0.24545</v>
      </c>
      <c r="N1746" s="264">
        <f t="shared" si="793"/>
        <v>17.817900000000002</v>
      </c>
      <c r="O1746" s="264">
        <f t="shared" si="794"/>
        <v>0.13983499999999999</v>
      </c>
      <c r="P1746" s="264">
        <f t="shared" si="795"/>
        <v>11.824</v>
      </c>
      <c r="Q1746" s="264">
        <f t="shared" si="796"/>
        <v>13.035499999999999</v>
      </c>
      <c r="R1746" s="264">
        <f t="shared" si="797"/>
        <v>13.813500000000001</v>
      </c>
      <c r="S1746" s="264">
        <f t="shared" si="798"/>
        <v>14.249500000000001</v>
      </c>
      <c r="T1746" s="264">
        <f t="shared" si="799"/>
        <v>14.954499999999999</v>
      </c>
      <c r="U1746" s="264">
        <f t="shared" si="800"/>
        <v>15.454499999999999</v>
      </c>
      <c r="V1746" s="264">
        <f t="shared" si="801"/>
        <v>16.232500000000002</v>
      </c>
      <c r="W1746" s="264">
        <f t="shared" si="802"/>
        <v>17.817499999999999</v>
      </c>
      <c r="X1746" s="264">
        <f t="shared" si="803"/>
        <v>19.603000000000002</v>
      </c>
      <c r="Y1746" s="264">
        <f t="shared" si="804"/>
        <v>20.653500000000001</v>
      </c>
      <c r="Z1746" s="264">
        <f t="shared" si="805"/>
        <v>21.405999999999999</v>
      </c>
      <c r="AA1746" s="264">
        <f t="shared" si="806"/>
        <v>22.586500000000001</v>
      </c>
      <c r="AB1746" s="264">
        <f t="shared" si="807"/>
        <v>23.396999999999998</v>
      </c>
      <c r="AC1746" s="264">
        <f t="shared" si="808"/>
        <v>25.032</v>
      </c>
      <c r="AD1746" s="264">
        <f t="shared" si="809"/>
        <v>28.189500000000002</v>
      </c>
      <c r="AF1746" s="266">
        <v>1744</v>
      </c>
      <c r="AG1746" s="266">
        <v>-0.1426</v>
      </c>
      <c r="AH1746" s="266">
        <v>17.891400000000001</v>
      </c>
      <c r="AI1746" s="266">
        <v>0.13344</v>
      </c>
      <c r="AJ1746" s="266">
        <v>11.984999999999999</v>
      </c>
      <c r="AK1746" s="266">
        <v>13.205</v>
      </c>
      <c r="AL1746" s="266">
        <v>13.981</v>
      </c>
      <c r="AM1746" s="266">
        <v>14.414</v>
      </c>
      <c r="AN1746" s="266">
        <v>15.11</v>
      </c>
      <c r="AO1746" s="266">
        <v>15.601000000000001</v>
      </c>
      <c r="AP1746" s="266">
        <v>16.361000000000001</v>
      </c>
      <c r="AQ1746" s="266">
        <v>17.890999999999998</v>
      </c>
      <c r="AR1746" s="266">
        <v>19.588000000000001</v>
      </c>
      <c r="AS1746" s="266">
        <v>20.573</v>
      </c>
      <c r="AT1746" s="266">
        <v>21.273</v>
      </c>
      <c r="AU1746" s="266">
        <v>22.361000000000001</v>
      </c>
      <c r="AV1746" s="266">
        <v>23.100999999999999</v>
      </c>
      <c r="AW1746" s="266">
        <v>24.577000000000002</v>
      </c>
      <c r="AX1746" s="266">
        <v>27.366</v>
      </c>
      <c r="BA1746" s="372">
        <v>1744</v>
      </c>
      <c r="BB1746" s="372">
        <v>-0.3483</v>
      </c>
      <c r="BC1746" s="372">
        <v>17.744399999999999</v>
      </c>
      <c r="BD1746" s="372">
        <v>0.14623</v>
      </c>
      <c r="BE1746" s="372">
        <v>11.663</v>
      </c>
      <c r="BF1746" s="372">
        <v>12.866</v>
      </c>
      <c r="BG1746" s="372">
        <v>13.646000000000001</v>
      </c>
      <c r="BH1746" s="372">
        <v>14.085000000000001</v>
      </c>
      <c r="BI1746" s="372">
        <v>14.798999999999999</v>
      </c>
      <c r="BJ1746" s="372">
        <v>15.308</v>
      </c>
      <c r="BK1746" s="372">
        <v>16.103999999999999</v>
      </c>
      <c r="BL1746" s="372">
        <v>17.744</v>
      </c>
      <c r="BM1746" s="372">
        <v>19.617999999999999</v>
      </c>
      <c r="BN1746" s="372">
        <v>20.734000000000002</v>
      </c>
      <c r="BO1746" s="372">
        <v>21.539000000000001</v>
      </c>
      <c r="BP1746" s="372">
        <v>22.812000000000001</v>
      </c>
      <c r="BQ1746" s="372">
        <v>23.693000000000001</v>
      </c>
      <c r="BR1746" s="372">
        <v>25.486999999999998</v>
      </c>
      <c r="BS1746" s="372">
        <v>29.013000000000002</v>
      </c>
    </row>
    <row r="1747" spans="1:71" x14ac:dyDescent="0.2">
      <c r="A1747" s="265">
        <f t="shared" si="810"/>
        <v>17.823499999999999</v>
      </c>
      <c r="B1747" s="265">
        <f t="shared" si="811"/>
        <v>16.238</v>
      </c>
      <c r="C1747" s="265">
        <f t="shared" si="788"/>
        <v>19.609000000000002</v>
      </c>
      <c r="D1747" s="265">
        <f t="shared" si="812"/>
        <v>1745</v>
      </c>
      <c r="E1747" s="373">
        <f t="shared" si="813"/>
        <v>57.330595482546201</v>
      </c>
      <c r="F1747" s="373">
        <f t="shared" si="814"/>
        <v>4.777549623545517</v>
      </c>
      <c r="G1747" s="373">
        <f t="shared" si="815"/>
        <v>66.330595482546201</v>
      </c>
      <c r="H1747" s="374">
        <f t="shared" si="816"/>
        <v>0.99967071270742203</v>
      </c>
      <c r="I1747" s="374">
        <f t="shared" si="789"/>
        <v>0.99213117332937928</v>
      </c>
      <c r="J1747" s="374">
        <f t="shared" si="790"/>
        <v>0.9921353031651724</v>
      </c>
      <c r="K1747" s="265" cm="1">
        <f t="array" ref="K1747">$G1747^gamma_drug4/($G1747^gamma_drug4+(AGE_50_drug4+9)^gamma_drug4)</f>
        <v>1</v>
      </c>
      <c r="L1747" s="264">
        <f t="shared" si="791"/>
        <v>1745</v>
      </c>
      <c r="M1747" s="264">
        <f t="shared" si="792"/>
        <v>-0.24554999999999999</v>
      </c>
      <c r="N1747" s="264">
        <f t="shared" si="793"/>
        <v>17.823499999999999</v>
      </c>
      <c r="O1747" s="264">
        <f t="shared" si="794"/>
        <v>0.13985500000000001</v>
      </c>
      <c r="P1747" s="264">
        <f t="shared" si="795"/>
        <v>11.827</v>
      </c>
      <c r="Q1747" s="264">
        <f t="shared" si="796"/>
        <v>13.039</v>
      </c>
      <c r="R1747" s="264">
        <f t="shared" si="797"/>
        <v>13.817499999999999</v>
      </c>
      <c r="S1747" s="264">
        <f t="shared" si="798"/>
        <v>14.253499999999999</v>
      </c>
      <c r="T1747" s="264">
        <f t="shared" si="799"/>
        <v>14.958500000000001</v>
      </c>
      <c r="U1747" s="264">
        <f t="shared" si="800"/>
        <v>15.4595</v>
      </c>
      <c r="V1747" s="264">
        <f t="shared" si="801"/>
        <v>16.238</v>
      </c>
      <c r="W1747" s="264">
        <f t="shared" si="802"/>
        <v>17.823499999999999</v>
      </c>
      <c r="X1747" s="264">
        <f t="shared" si="803"/>
        <v>19.609000000000002</v>
      </c>
      <c r="Y1747" s="264">
        <f t="shared" si="804"/>
        <v>20.660499999999999</v>
      </c>
      <c r="Z1747" s="264">
        <f t="shared" si="805"/>
        <v>21.413499999999999</v>
      </c>
      <c r="AA1747" s="264">
        <f t="shared" si="806"/>
        <v>22.5945</v>
      </c>
      <c r="AB1747" s="264">
        <f t="shared" si="807"/>
        <v>23.405500000000004</v>
      </c>
      <c r="AC1747" s="264">
        <f t="shared" si="808"/>
        <v>25.040999999999997</v>
      </c>
      <c r="AD1747" s="264">
        <f t="shared" si="809"/>
        <v>28.200499999999998</v>
      </c>
      <c r="AF1747" s="266">
        <v>1745</v>
      </c>
      <c r="AG1747" s="266">
        <v>-0.14269999999999999</v>
      </c>
      <c r="AH1747" s="266">
        <v>17.896799999999999</v>
      </c>
      <c r="AI1747" s="266">
        <v>0.13346</v>
      </c>
      <c r="AJ1747" s="266">
        <v>11.988</v>
      </c>
      <c r="AK1747" s="266">
        <v>13.208</v>
      </c>
      <c r="AL1747" s="266">
        <v>13.984999999999999</v>
      </c>
      <c r="AM1747" s="266">
        <v>14.417999999999999</v>
      </c>
      <c r="AN1747" s="266">
        <v>15.114000000000001</v>
      </c>
      <c r="AO1747" s="266">
        <v>15.606</v>
      </c>
      <c r="AP1747" s="266">
        <v>16.366</v>
      </c>
      <c r="AQ1747" s="266">
        <v>17.896999999999998</v>
      </c>
      <c r="AR1747" s="266">
        <v>19.594000000000001</v>
      </c>
      <c r="AS1747" s="266">
        <v>20.58</v>
      </c>
      <c r="AT1747" s="266">
        <v>21.28</v>
      </c>
      <c r="AU1747" s="266">
        <v>22.369</v>
      </c>
      <c r="AV1747" s="266">
        <v>23.109000000000002</v>
      </c>
      <c r="AW1747" s="266">
        <v>24.585999999999999</v>
      </c>
      <c r="AX1747" s="266">
        <v>27.376000000000001</v>
      </c>
      <c r="BA1747" s="372">
        <v>1745</v>
      </c>
      <c r="BB1747" s="372">
        <v>-0.34839999999999999</v>
      </c>
      <c r="BC1747" s="372">
        <v>17.7502</v>
      </c>
      <c r="BD1747" s="372">
        <v>0.14624999999999999</v>
      </c>
      <c r="BE1747" s="372">
        <v>11.666</v>
      </c>
      <c r="BF1747" s="372">
        <v>12.87</v>
      </c>
      <c r="BG1747" s="372">
        <v>13.65</v>
      </c>
      <c r="BH1747" s="372">
        <v>14.089</v>
      </c>
      <c r="BI1747" s="372">
        <v>14.803000000000001</v>
      </c>
      <c r="BJ1747" s="372">
        <v>15.313000000000001</v>
      </c>
      <c r="BK1747" s="372">
        <v>16.11</v>
      </c>
      <c r="BL1747" s="372">
        <v>17.75</v>
      </c>
      <c r="BM1747" s="372">
        <v>19.623999999999999</v>
      </c>
      <c r="BN1747" s="372">
        <v>20.741</v>
      </c>
      <c r="BO1747" s="372">
        <v>21.547000000000001</v>
      </c>
      <c r="BP1747" s="372">
        <v>22.82</v>
      </c>
      <c r="BQ1747" s="372">
        <v>23.702000000000002</v>
      </c>
      <c r="BR1747" s="372">
        <v>25.495999999999999</v>
      </c>
      <c r="BS1747" s="372">
        <v>29.024999999999999</v>
      </c>
    </row>
    <row r="1748" spans="1:71" x14ac:dyDescent="0.2">
      <c r="A1748" s="265">
        <f t="shared" si="810"/>
        <v>17.829000000000001</v>
      </c>
      <c r="B1748" s="265">
        <f t="shared" si="811"/>
        <v>16.2425</v>
      </c>
      <c r="C1748" s="265">
        <f t="shared" si="788"/>
        <v>19.615500000000001</v>
      </c>
      <c r="D1748" s="265">
        <f t="shared" si="812"/>
        <v>1746</v>
      </c>
      <c r="E1748" s="373">
        <f t="shared" si="813"/>
        <v>57.363449691991789</v>
      </c>
      <c r="F1748" s="373">
        <f t="shared" si="814"/>
        <v>4.7802874743326491</v>
      </c>
      <c r="G1748" s="373">
        <f t="shared" si="815"/>
        <v>66.363449691991789</v>
      </c>
      <c r="H1748" s="374">
        <f t="shared" si="816"/>
        <v>0.99967142101751727</v>
      </c>
      <c r="I1748" s="374">
        <f t="shared" si="789"/>
        <v>0.99214283970676209</v>
      </c>
      <c r="J1748" s="374">
        <f t="shared" si="790"/>
        <v>0.99214534286389211</v>
      </c>
      <c r="K1748" s="265" cm="1">
        <f t="array" ref="K1748">$G1748^gamma_drug4/($G1748^gamma_drug4+(AGE_50_drug4+9)^gamma_drug4)</f>
        <v>1</v>
      </c>
      <c r="L1748" s="264">
        <f t="shared" si="791"/>
        <v>1746</v>
      </c>
      <c r="M1748" s="264">
        <f t="shared" si="792"/>
        <v>-0.24559999999999998</v>
      </c>
      <c r="N1748" s="264">
        <f t="shared" si="793"/>
        <v>17.829149999999998</v>
      </c>
      <c r="O1748" s="264">
        <f t="shared" si="794"/>
        <v>0.13988</v>
      </c>
      <c r="P1748" s="264">
        <f t="shared" si="795"/>
        <v>11.83</v>
      </c>
      <c r="Q1748" s="264">
        <f t="shared" si="796"/>
        <v>13.0425</v>
      </c>
      <c r="R1748" s="264">
        <f t="shared" si="797"/>
        <v>13.8215</v>
      </c>
      <c r="S1748" s="264">
        <f t="shared" si="798"/>
        <v>14.2575</v>
      </c>
      <c r="T1748" s="264">
        <f t="shared" si="799"/>
        <v>14.9625</v>
      </c>
      <c r="U1748" s="264">
        <f t="shared" si="800"/>
        <v>15.4635</v>
      </c>
      <c r="V1748" s="264">
        <f t="shared" si="801"/>
        <v>16.2425</v>
      </c>
      <c r="W1748" s="264">
        <f t="shared" si="802"/>
        <v>17.829000000000001</v>
      </c>
      <c r="X1748" s="264">
        <f t="shared" si="803"/>
        <v>19.615500000000001</v>
      </c>
      <c r="Y1748" s="264">
        <f t="shared" si="804"/>
        <v>20.667999999999999</v>
      </c>
      <c r="Z1748" s="264">
        <f t="shared" si="805"/>
        <v>21.420999999999999</v>
      </c>
      <c r="AA1748" s="264">
        <f t="shared" si="806"/>
        <v>22.602499999999999</v>
      </c>
      <c r="AB1748" s="264">
        <f t="shared" si="807"/>
        <v>23.414000000000001</v>
      </c>
      <c r="AC1748" s="264">
        <f t="shared" si="808"/>
        <v>25.051000000000002</v>
      </c>
      <c r="AD1748" s="264">
        <f t="shared" si="809"/>
        <v>28.212499999999999</v>
      </c>
      <c r="AF1748" s="266">
        <v>1746</v>
      </c>
      <c r="AG1748" s="266">
        <v>-0.14280000000000001</v>
      </c>
      <c r="AH1748" s="266">
        <v>17.902200000000001</v>
      </c>
      <c r="AI1748" s="266">
        <v>0.13347999999999999</v>
      </c>
      <c r="AJ1748" s="266">
        <v>11.991</v>
      </c>
      <c r="AK1748" s="266">
        <v>13.212</v>
      </c>
      <c r="AL1748" s="266">
        <v>13.989000000000001</v>
      </c>
      <c r="AM1748" s="266">
        <v>14.422000000000001</v>
      </c>
      <c r="AN1748" s="266">
        <v>15.118</v>
      </c>
      <c r="AO1748" s="266">
        <v>15.61</v>
      </c>
      <c r="AP1748" s="266">
        <v>16.37</v>
      </c>
      <c r="AQ1748" s="266">
        <v>17.902000000000001</v>
      </c>
      <c r="AR1748" s="266">
        <v>19.600000000000001</v>
      </c>
      <c r="AS1748" s="266">
        <v>20.587</v>
      </c>
      <c r="AT1748" s="266">
        <v>21.286999999999999</v>
      </c>
      <c r="AU1748" s="266">
        <v>22.376000000000001</v>
      </c>
      <c r="AV1748" s="266">
        <v>23.117000000000001</v>
      </c>
      <c r="AW1748" s="266">
        <v>24.594999999999999</v>
      </c>
      <c r="AX1748" s="266">
        <v>27.387</v>
      </c>
      <c r="BA1748" s="372">
        <v>1746</v>
      </c>
      <c r="BB1748" s="372">
        <v>-0.34839999999999999</v>
      </c>
      <c r="BC1748" s="372">
        <v>17.7561</v>
      </c>
      <c r="BD1748" s="372">
        <v>0.14627999999999999</v>
      </c>
      <c r="BE1748" s="372">
        <v>11.669</v>
      </c>
      <c r="BF1748" s="372">
        <v>12.872999999999999</v>
      </c>
      <c r="BG1748" s="372">
        <v>13.654</v>
      </c>
      <c r="BH1748" s="372">
        <v>14.093</v>
      </c>
      <c r="BI1748" s="372">
        <v>14.807</v>
      </c>
      <c r="BJ1748" s="372">
        <v>15.317</v>
      </c>
      <c r="BK1748" s="372">
        <v>16.114999999999998</v>
      </c>
      <c r="BL1748" s="372">
        <v>17.756</v>
      </c>
      <c r="BM1748" s="372">
        <v>19.631</v>
      </c>
      <c r="BN1748" s="372">
        <v>20.748999999999999</v>
      </c>
      <c r="BO1748" s="372">
        <v>21.555</v>
      </c>
      <c r="BP1748" s="372">
        <v>22.829000000000001</v>
      </c>
      <c r="BQ1748" s="372">
        <v>23.710999999999999</v>
      </c>
      <c r="BR1748" s="372">
        <v>25.507000000000001</v>
      </c>
      <c r="BS1748" s="372">
        <v>29.038</v>
      </c>
    </row>
    <row r="1749" spans="1:71" x14ac:dyDescent="0.2">
      <c r="A1749" s="265">
        <f t="shared" si="810"/>
        <v>17.835000000000001</v>
      </c>
      <c r="B1749" s="265">
        <f t="shared" si="811"/>
        <v>16.247500000000002</v>
      </c>
      <c r="C1749" s="265">
        <f t="shared" si="788"/>
        <v>19.622500000000002</v>
      </c>
      <c r="D1749" s="265">
        <f t="shared" si="812"/>
        <v>1747</v>
      </c>
      <c r="E1749" s="373">
        <f t="shared" si="813"/>
        <v>57.396303901437371</v>
      </c>
      <c r="F1749" s="373">
        <f t="shared" si="814"/>
        <v>4.7830253251197812</v>
      </c>
      <c r="G1749" s="373">
        <f t="shared" si="815"/>
        <v>66.396303901437363</v>
      </c>
      <c r="H1749" s="374">
        <f t="shared" si="816"/>
        <v>0.99967212745506639</v>
      </c>
      <c r="I1749" s="374">
        <f t="shared" si="789"/>
        <v>0.99215448316281918</v>
      </c>
      <c r="J1749" s="374">
        <f t="shared" si="790"/>
        <v>0.99215536488810796</v>
      </c>
      <c r="K1749" s="265" cm="1">
        <f t="array" ref="K1749">$G1749^gamma_drug4/($G1749^gamma_drug4+(AGE_50_drug4+9)^gamma_drug4)</f>
        <v>1</v>
      </c>
      <c r="L1749" s="264">
        <f t="shared" si="791"/>
        <v>1747</v>
      </c>
      <c r="M1749" s="264">
        <f t="shared" si="792"/>
        <v>-0.24569999999999997</v>
      </c>
      <c r="N1749" s="264">
        <f t="shared" si="793"/>
        <v>17.834800000000001</v>
      </c>
      <c r="O1749" s="264">
        <f t="shared" si="794"/>
        <v>0.139905</v>
      </c>
      <c r="P1749" s="264">
        <f t="shared" si="795"/>
        <v>11.8325</v>
      </c>
      <c r="Q1749" s="264">
        <f t="shared" si="796"/>
        <v>13.045999999999999</v>
      </c>
      <c r="R1749" s="264">
        <f t="shared" si="797"/>
        <v>13.8255</v>
      </c>
      <c r="S1749" s="264">
        <f t="shared" si="798"/>
        <v>14.2615</v>
      </c>
      <c r="T1749" s="264">
        <f t="shared" si="799"/>
        <v>14.967499999999999</v>
      </c>
      <c r="U1749" s="264">
        <f t="shared" si="800"/>
        <v>15.468499999999999</v>
      </c>
      <c r="V1749" s="264">
        <f t="shared" si="801"/>
        <v>16.247500000000002</v>
      </c>
      <c r="W1749" s="264">
        <f t="shared" si="802"/>
        <v>17.835000000000001</v>
      </c>
      <c r="X1749" s="264">
        <f t="shared" si="803"/>
        <v>19.622500000000002</v>
      </c>
      <c r="Y1749" s="264">
        <f t="shared" si="804"/>
        <v>20.675000000000001</v>
      </c>
      <c r="Z1749" s="264">
        <f t="shared" si="805"/>
        <v>21.4285</v>
      </c>
      <c r="AA1749" s="264">
        <f t="shared" si="806"/>
        <v>22.610500000000002</v>
      </c>
      <c r="AB1749" s="264">
        <f t="shared" si="807"/>
        <v>23.423000000000002</v>
      </c>
      <c r="AC1749" s="264">
        <f t="shared" si="808"/>
        <v>25.060499999999998</v>
      </c>
      <c r="AD1749" s="264">
        <f t="shared" si="809"/>
        <v>28.224</v>
      </c>
      <c r="AF1749" s="266">
        <v>1747</v>
      </c>
      <c r="AG1749" s="266">
        <v>-0.1429</v>
      </c>
      <c r="AH1749" s="266">
        <v>17.907699999999998</v>
      </c>
      <c r="AI1749" s="266">
        <v>0.13350999999999999</v>
      </c>
      <c r="AJ1749" s="266">
        <v>11.993</v>
      </c>
      <c r="AK1749" s="266">
        <v>13.215</v>
      </c>
      <c r="AL1749" s="266">
        <v>13.993</v>
      </c>
      <c r="AM1749" s="266">
        <v>14.426</v>
      </c>
      <c r="AN1749" s="266">
        <v>15.122999999999999</v>
      </c>
      <c r="AO1749" s="266">
        <v>15.615</v>
      </c>
      <c r="AP1749" s="266">
        <v>16.375</v>
      </c>
      <c r="AQ1749" s="266">
        <v>17.908000000000001</v>
      </c>
      <c r="AR1749" s="266">
        <v>19.606999999999999</v>
      </c>
      <c r="AS1749" s="266">
        <v>20.594000000000001</v>
      </c>
      <c r="AT1749" s="266">
        <v>21.295000000000002</v>
      </c>
      <c r="AU1749" s="266">
        <v>22.384</v>
      </c>
      <c r="AV1749" s="266">
        <v>23.126000000000001</v>
      </c>
      <c r="AW1749" s="266">
        <v>24.603999999999999</v>
      </c>
      <c r="AX1749" s="266">
        <v>27.398</v>
      </c>
      <c r="BA1749" s="372">
        <v>1747</v>
      </c>
      <c r="BB1749" s="372">
        <v>-0.34849999999999998</v>
      </c>
      <c r="BC1749" s="372">
        <v>17.761900000000001</v>
      </c>
      <c r="BD1749" s="372">
        <v>0.14630000000000001</v>
      </c>
      <c r="BE1749" s="372">
        <v>11.672000000000001</v>
      </c>
      <c r="BF1749" s="372">
        <v>12.877000000000001</v>
      </c>
      <c r="BG1749" s="372">
        <v>13.657999999999999</v>
      </c>
      <c r="BH1749" s="372">
        <v>14.097</v>
      </c>
      <c r="BI1749" s="372">
        <v>14.811999999999999</v>
      </c>
      <c r="BJ1749" s="372">
        <v>15.321999999999999</v>
      </c>
      <c r="BK1749" s="372">
        <v>16.12</v>
      </c>
      <c r="BL1749" s="372">
        <v>17.762</v>
      </c>
      <c r="BM1749" s="372">
        <v>19.638000000000002</v>
      </c>
      <c r="BN1749" s="372">
        <v>20.756</v>
      </c>
      <c r="BO1749" s="372">
        <v>21.562000000000001</v>
      </c>
      <c r="BP1749" s="372">
        <v>22.837</v>
      </c>
      <c r="BQ1749" s="372">
        <v>23.72</v>
      </c>
      <c r="BR1749" s="372">
        <v>25.516999999999999</v>
      </c>
      <c r="BS1749" s="372">
        <v>29.05</v>
      </c>
    </row>
    <row r="1750" spans="1:71" x14ac:dyDescent="0.2">
      <c r="A1750" s="265">
        <f t="shared" si="810"/>
        <v>17.840499999999999</v>
      </c>
      <c r="B1750" s="265">
        <f t="shared" si="811"/>
        <v>16.252499999999998</v>
      </c>
      <c r="C1750" s="265">
        <f t="shared" si="788"/>
        <v>19.628999999999998</v>
      </c>
      <c r="D1750" s="265">
        <f t="shared" si="812"/>
        <v>1748</v>
      </c>
      <c r="E1750" s="373">
        <f t="shared" si="813"/>
        <v>57.429158110882959</v>
      </c>
      <c r="F1750" s="373">
        <f t="shared" si="814"/>
        <v>4.7857631759069132</v>
      </c>
      <c r="G1750" s="373">
        <f t="shared" si="815"/>
        <v>66.429158110882952</v>
      </c>
      <c r="H1750" s="374">
        <f t="shared" si="816"/>
        <v>0.99967283202594048</v>
      </c>
      <c r="I1750" s="374">
        <f t="shared" si="789"/>
        <v>0.99216610375348913</v>
      </c>
      <c r="J1750" s="374">
        <f t="shared" si="790"/>
        <v>0.99216536927739984</v>
      </c>
      <c r="K1750" s="265" cm="1">
        <f t="array" ref="K1750">$G1750^gamma_drug4/($G1750^gamma_drug4+(AGE_50_drug4+9)^gamma_drug4)</f>
        <v>1</v>
      </c>
      <c r="L1750" s="264">
        <f t="shared" si="791"/>
        <v>1748</v>
      </c>
      <c r="M1750" s="264">
        <f t="shared" si="792"/>
        <v>-0.24574999999999997</v>
      </c>
      <c r="N1750" s="264">
        <f t="shared" si="793"/>
        <v>17.840400000000002</v>
      </c>
      <c r="O1750" s="264">
        <f t="shared" si="794"/>
        <v>0.13992500000000002</v>
      </c>
      <c r="P1750" s="264">
        <f t="shared" si="795"/>
        <v>11.836</v>
      </c>
      <c r="Q1750" s="264">
        <f t="shared" si="796"/>
        <v>13.048999999999999</v>
      </c>
      <c r="R1750" s="264">
        <f t="shared" si="797"/>
        <v>13.829000000000001</v>
      </c>
      <c r="S1750" s="264">
        <f t="shared" si="798"/>
        <v>14.265000000000001</v>
      </c>
      <c r="T1750" s="264">
        <f t="shared" si="799"/>
        <v>14.971500000000001</v>
      </c>
      <c r="U1750" s="264">
        <f t="shared" si="800"/>
        <v>15.472999999999999</v>
      </c>
      <c r="V1750" s="264">
        <f t="shared" si="801"/>
        <v>16.252499999999998</v>
      </c>
      <c r="W1750" s="264">
        <f t="shared" si="802"/>
        <v>17.840499999999999</v>
      </c>
      <c r="X1750" s="264">
        <f t="shared" si="803"/>
        <v>19.628999999999998</v>
      </c>
      <c r="Y1750" s="264">
        <f t="shared" si="804"/>
        <v>20.6815</v>
      </c>
      <c r="Z1750" s="264">
        <f t="shared" si="805"/>
        <v>21.436</v>
      </c>
      <c r="AA1750" s="264">
        <f t="shared" si="806"/>
        <v>22.618499999999997</v>
      </c>
      <c r="AB1750" s="264">
        <f t="shared" si="807"/>
        <v>23.4315</v>
      </c>
      <c r="AC1750" s="264">
        <f t="shared" si="808"/>
        <v>25.069499999999998</v>
      </c>
      <c r="AD1750" s="264">
        <f t="shared" si="809"/>
        <v>28.234999999999999</v>
      </c>
      <c r="AF1750" s="266">
        <v>1748</v>
      </c>
      <c r="AG1750" s="266">
        <v>-0.14299999999999999</v>
      </c>
      <c r="AH1750" s="266">
        <v>17.9131</v>
      </c>
      <c r="AI1750" s="266">
        <v>0.13353000000000001</v>
      </c>
      <c r="AJ1750" s="266">
        <v>11.996</v>
      </c>
      <c r="AK1750" s="266">
        <v>13.218</v>
      </c>
      <c r="AL1750" s="266">
        <v>13.996</v>
      </c>
      <c r="AM1750" s="266">
        <v>14.429</v>
      </c>
      <c r="AN1750" s="266">
        <v>15.127000000000001</v>
      </c>
      <c r="AO1750" s="266">
        <v>15.619</v>
      </c>
      <c r="AP1750" s="266">
        <v>16.38</v>
      </c>
      <c r="AQ1750" s="266">
        <v>17.913</v>
      </c>
      <c r="AR1750" s="266">
        <v>19.613</v>
      </c>
      <c r="AS1750" s="266">
        <v>20.6</v>
      </c>
      <c r="AT1750" s="266">
        <v>21.302</v>
      </c>
      <c r="AU1750" s="266">
        <v>22.391999999999999</v>
      </c>
      <c r="AV1750" s="266">
        <v>23.134</v>
      </c>
      <c r="AW1750" s="266">
        <v>24.613</v>
      </c>
      <c r="AX1750" s="266">
        <v>27.408000000000001</v>
      </c>
      <c r="BA1750" s="372">
        <v>1748</v>
      </c>
      <c r="BB1750" s="372">
        <v>-0.34849999999999998</v>
      </c>
      <c r="BC1750" s="372">
        <v>17.767700000000001</v>
      </c>
      <c r="BD1750" s="372">
        <v>0.14632000000000001</v>
      </c>
      <c r="BE1750" s="372">
        <v>11.676</v>
      </c>
      <c r="BF1750" s="372">
        <v>12.88</v>
      </c>
      <c r="BG1750" s="372">
        <v>13.662000000000001</v>
      </c>
      <c r="BH1750" s="372">
        <v>14.101000000000001</v>
      </c>
      <c r="BI1750" s="372">
        <v>14.816000000000001</v>
      </c>
      <c r="BJ1750" s="372">
        <v>15.327</v>
      </c>
      <c r="BK1750" s="372">
        <v>16.125</v>
      </c>
      <c r="BL1750" s="372">
        <v>17.768000000000001</v>
      </c>
      <c r="BM1750" s="372">
        <v>19.645</v>
      </c>
      <c r="BN1750" s="372">
        <v>20.763000000000002</v>
      </c>
      <c r="BO1750" s="372">
        <v>21.57</v>
      </c>
      <c r="BP1750" s="372">
        <v>22.844999999999999</v>
      </c>
      <c r="BQ1750" s="372">
        <v>23.728999999999999</v>
      </c>
      <c r="BR1750" s="372">
        <v>25.526</v>
      </c>
      <c r="BS1750" s="372">
        <v>29.062000000000001</v>
      </c>
    </row>
    <row r="1751" spans="1:71" x14ac:dyDescent="0.2">
      <c r="A1751" s="265">
        <f t="shared" si="810"/>
        <v>17.846499999999999</v>
      </c>
      <c r="B1751" s="265">
        <f t="shared" si="811"/>
        <v>16.256999999999998</v>
      </c>
      <c r="C1751" s="265">
        <f t="shared" si="788"/>
        <v>19.6355</v>
      </c>
      <c r="D1751" s="265">
        <f t="shared" si="812"/>
        <v>1749</v>
      </c>
      <c r="E1751" s="373">
        <f t="shared" si="813"/>
        <v>57.46201232032854</v>
      </c>
      <c r="F1751" s="373">
        <f t="shared" si="814"/>
        <v>4.7885010266940453</v>
      </c>
      <c r="G1751" s="373">
        <f t="shared" si="815"/>
        <v>66.46201232032854</v>
      </c>
      <c r="H1751" s="374">
        <f t="shared" si="816"/>
        <v>0.99967353473598952</v>
      </c>
      <c r="I1751" s="374">
        <f t="shared" si="789"/>
        <v>0.99217770153454743</v>
      </c>
      <c r="J1751" s="374">
        <f t="shared" si="790"/>
        <v>0.9921753560712403</v>
      </c>
      <c r="K1751" s="265" cm="1">
        <f t="array" ref="K1751">$G1751^gamma_drug4/($G1751^gamma_drug4+(AGE_50_drug4+9)^gamma_drug4)</f>
        <v>1</v>
      </c>
      <c r="L1751" s="264">
        <f t="shared" si="791"/>
        <v>1749</v>
      </c>
      <c r="M1751" s="264">
        <f t="shared" si="792"/>
        <v>-0.24579999999999999</v>
      </c>
      <c r="N1751" s="264">
        <f t="shared" si="793"/>
        <v>17.846</v>
      </c>
      <c r="O1751" s="264">
        <f t="shared" si="794"/>
        <v>0.13995000000000002</v>
      </c>
      <c r="P1751" s="264">
        <f t="shared" si="795"/>
        <v>11.8385</v>
      </c>
      <c r="Q1751" s="264">
        <f t="shared" si="796"/>
        <v>13.053000000000001</v>
      </c>
      <c r="R1751" s="264">
        <f t="shared" si="797"/>
        <v>13.8325</v>
      </c>
      <c r="S1751" s="264">
        <f t="shared" si="798"/>
        <v>14.269</v>
      </c>
      <c r="T1751" s="264">
        <f t="shared" si="799"/>
        <v>14.975999999999999</v>
      </c>
      <c r="U1751" s="264">
        <f t="shared" si="800"/>
        <v>15.477</v>
      </c>
      <c r="V1751" s="264">
        <f t="shared" si="801"/>
        <v>16.256999999999998</v>
      </c>
      <c r="W1751" s="264">
        <f t="shared" si="802"/>
        <v>17.846499999999999</v>
      </c>
      <c r="X1751" s="264">
        <f t="shared" si="803"/>
        <v>19.6355</v>
      </c>
      <c r="Y1751" s="264">
        <f t="shared" si="804"/>
        <v>20.689</v>
      </c>
      <c r="Z1751" s="264">
        <f t="shared" si="805"/>
        <v>21.4435</v>
      </c>
      <c r="AA1751" s="264">
        <f t="shared" si="806"/>
        <v>22.6265</v>
      </c>
      <c r="AB1751" s="264">
        <f t="shared" si="807"/>
        <v>23.439999999999998</v>
      </c>
      <c r="AC1751" s="264">
        <f t="shared" si="808"/>
        <v>25.079499999999999</v>
      </c>
      <c r="AD1751" s="264">
        <f t="shared" si="809"/>
        <v>28.246500000000001</v>
      </c>
      <c r="AF1751" s="266">
        <v>1749</v>
      </c>
      <c r="AG1751" s="266">
        <v>-0.1431</v>
      </c>
      <c r="AH1751" s="266">
        <v>17.918500000000002</v>
      </c>
      <c r="AI1751" s="266">
        <v>0.13355</v>
      </c>
      <c r="AJ1751" s="266">
        <v>11.999000000000001</v>
      </c>
      <c r="AK1751" s="266">
        <v>13.222</v>
      </c>
      <c r="AL1751" s="266">
        <v>14</v>
      </c>
      <c r="AM1751" s="266">
        <v>14.433</v>
      </c>
      <c r="AN1751" s="266">
        <v>15.131</v>
      </c>
      <c r="AO1751" s="266">
        <v>15.622999999999999</v>
      </c>
      <c r="AP1751" s="266">
        <v>16.384</v>
      </c>
      <c r="AQ1751" s="266">
        <v>17.919</v>
      </c>
      <c r="AR1751" s="266">
        <v>19.619</v>
      </c>
      <c r="AS1751" s="266">
        <v>20.606999999999999</v>
      </c>
      <c r="AT1751" s="266">
        <v>21.309000000000001</v>
      </c>
      <c r="AU1751" s="266">
        <v>22.399000000000001</v>
      </c>
      <c r="AV1751" s="266">
        <v>23.141999999999999</v>
      </c>
      <c r="AW1751" s="266">
        <v>24.622</v>
      </c>
      <c r="AX1751" s="266">
        <v>27.419</v>
      </c>
      <c r="BA1751" s="372">
        <v>1749</v>
      </c>
      <c r="BB1751" s="372">
        <v>-0.34849999999999998</v>
      </c>
      <c r="BC1751" s="372">
        <v>17.773499999999999</v>
      </c>
      <c r="BD1751" s="372">
        <v>0.14635000000000001</v>
      </c>
      <c r="BE1751" s="372">
        <v>11.678000000000001</v>
      </c>
      <c r="BF1751" s="372">
        <v>12.884</v>
      </c>
      <c r="BG1751" s="372">
        <v>13.664999999999999</v>
      </c>
      <c r="BH1751" s="372">
        <v>14.105</v>
      </c>
      <c r="BI1751" s="372">
        <v>14.821</v>
      </c>
      <c r="BJ1751" s="372">
        <v>15.331</v>
      </c>
      <c r="BK1751" s="372">
        <v>16.13</v>
      </c>
      <c r="BL1751" s="372">
        <v>17.774000000000001</v>
      </c>
      <c r="BM1751" s="372">
        <v>19.652000000000001</v>
      </c>
      <c r="BN1751" s="372">
        <v>20.771000000000001</v>
      </c>
      <c r="BO1751" s="372">
        <v>21.577999999999999</v>
      </c>
      <c r="BP1751" s="372">
        <v>22.853999999999999</v>
      </c>
      <c r="BQ1751" s="372">
        <v>23.738</v>
      </c>
      <c r="BR1751" s="372">
        <v>25.536999999999999</v>
      </c>
      <c r="BS1751" s="372">
        <v>29.074000000000002</v>
      </c>
    </row>
    <row r="1752" spans="1:71" x14ac:dyDescent="0.2">
      <c r="A1752" s="265">
        <f t="shared" si="810"/>
        <v>17.851500000000001</v>
      </c>
      <c r="B1752" s="265">
        <f t="shared" si="811"/>
        <v>16.262</v>
      </c>
      <c r="C1752" s="265">
        <f t="shared" si="788"/>
        <v>19.641500000000001</v>
      </c>
      <c r="D1752" s="265">
        <f t="shared" si="812"/>
        <v>1750</v>
      </c>
      <c r="E1752" s="373">
        <f t="shared" si="813"/>
        <v>57.494866529774129</v>
      </c>
      <c r="F1752" s="373">
        <f t="shared" si="814"/>
        <v>4.7912388774811774</v>
      </c>
      <c r="G1752" s="373">
        <f t="shared" si="815"/>
        <v>66.494866529774129</v>
      </c>
      <c r="H1752" s="374">
        <f t="shared" si="816"/>
        <v>0.99967423559104218</v>
      </c>
      <c r="I1752" s="374">
        <f t="shared" si="789"/>
        <v>0.99218927656160794</v>
      </c>
      <c r="J1752" s="374">
        <f t="shared" si="790"/>
        <v>0.99218532530899484</v>
      </c>
      <c r="K1752" s="265" cm="1">
        <f t="array" ref="K1752">$G1752^gamma_drug4/($G1752^gamma_drug4+(AGE_50_drug4+9)^gamma_drug4)</f>
        <v>1</v>
      </c>
      <c r="L1752" s="264">
        <f t="shared" si="791"/>
        <v>1750</v>
      </c>
      <c r="M1752" s="264">
        <f t="shared" si="792"/>
        <v>-0.24590000000000001</v>
      </c>
      <c r="N1752" s="264">
        <f t="shared" si="793"/>
        <v>17.851649999999999</v>
      </c>
      <c r="O1752" s="264">
        <f t="shared" si="794"/>
        <v>0.13996999999999998</v>
      </c>
      <c r="P1752" s="264">
        <f t="shared" si="795"/>
        <v>11.842500000000001</v>
      </c>
      <c r="Q1752" s="264">
        <f t="shared" si="796"/>
        <v>13.0565</v>
      </c>
      <c r="R1752" s="264">
        <f t="shared" si="797"/>
        <v>13.836500000000001</v>
      </c>
      <c r="S1752" s="264">
        <f t="shared" si="798"/>
        <v>14.273499999999999</v>
      </c>
      <c r="T1752" s="264">
        <f t="shared" si="799"/>
        <v>14.98</v>
      </c>
      <c r="U1752" s="264">
        <f t="shared" si="800"/>
        <v>15.481999999999999</v>
      </c>
      <c r="V1752" s="264">
        <f t="shared" si="801"/>
        <v>16.262</v>
      </c>
      <c r="W1752" s="264">
        <f t="shared" si="802"/>
        <v>17.851500000000001</v>
      </c>
      <c r="X1752" s="264">
        <f t="shared" si="803"/>
        <v>19.641500000000001</v>
      </c>
      <c r="Y1752" s="264">
        <f t="shared" si="804"/>
        <v>20.695999999999998</v>
      </c>
      <c r="Z1752" s="264">
        <f t="shared" si="805"/>
        <v>21.451000000000001</v>
      </c>
      <c r="AA1752" s="264">
        <f t="shared" si="806"/>
        <v>22.634999999999998</v>
      </c>
      <c r="AB1752" s="264">
        <f t="shared" si="807"/>
        <v>23.448499999999999</v>
      </c>
      <c r="AC1752" s="264">
        <f t="shared" si="808"/>
        <v>25.088999999999999</v>
      </c>
      <c r="AD1752" s="264">
        <f t="shared" si="809"/>
        <v>28.2575</v>
      </c>
      <c r="AF1752" s="266">
        <v>1750</v>
      </c>
      <c r="AG1752" s="266">
        <v>-0.14319999999999999</v>
      </c>
      <c r="AH1752" s="266">
        <v>17.923999999999999</v>
      </c>
      <c r="AI1752" s="266">
        <v>0.13356999999999999</v>
      </c>
      <c r="AJ1752" s="266">
        <v>12.003</v>
      </c>
      <c r="AK1752" s="266">
        <v>13.225</v>
      </c>
      <c r="AL1752" s="266">
        <v>14.004</v>
      </c>
      <c r="AM1752" s="266">
        <v>14.436999999999999</v>
      </c>
      <c r="AN1752" s="266">
        <v>15.135</v>
      </c>
      <c r="AO1752" s="266">
        <v>15.628</v>
      </c>
      <c r="AP1752" s="266">
        <v>16.388999999999999</v>
      </c>
      <c r="AQ1752" s="266">
        <v>17.923999999999999</v>
      </c>
      <c r="AR1752" s="266">
        <v>19.625</v>
      </c>
      <c r="AS1752" s="266">
        <v>20.614000000000001</v>
      </c>
      <c r="AT1752" s="266">
        <v>21.315999999999999</v>
      </c>
      <c r="AU1752" s="266">
        <v>22.407</v>
      </c>
      <c r="AV1752" s="266">
        <v>23.15</v>
      </c>
      <c r="AW1752" s="266">
        <v>24.631</v>
      </c>
      <c r="AX1752" s="266">
        <v>27.428999999999998</v>
      </c>
      <c r="BA1752" s="372">
        <v>1750</v>
      </c>
      <c r="BB1752" s="372">
        <v>-0.34860000000000002</v>
      </c>
      <c r="BC1752" s="372">
        <v>17.779299999999999</v>
      </c>
      <c r="BD1752" s="372">
        <v>0.14637</v>
      </c>
      <c r="BE1752" s="372">
        <v>11.682</v>
      </c>
      <c r="BF1752" s="372">
        <v>12.888</v>
      </c>
      <c r="BG1752" s="372">
        <v>13.669</v>
      </c>
      <c r="BH1752" s="372">
        <v>14.11</v>
      </c>
      <c r="BI1752" s="372">
        <v>14.824999999999999</v>
      </c>
      <c r="BJ1752" s="372">
        <v>15.336</v>
      </c>
      <c r="BK1752" s="372">
        <v>16.135000000000002</v>
      </c>
      <c r="BL1752" s="372">
        <v>17.779</v>
      </c>
      <c r="BM1752" s="372">
        <v>19.658000000000001</v>
      </c>
      <c r="BN1752" s="372">
        <v>20.777999999999999</v>
      </c>
      <c r="BO1752" s="372">
        <v>21.585999999999999</v>
      </c>
      <c r="BP1752" s="372">
        <v>22.863</v>
      </c>
      <c r="BQ1752" s="372">
        <v>23.747</v>
      </c>
      <c r="BR1752" s="372">
        <v>25.547000000000001</v>
      </c>
      <c r="BS1752" s="372">
        <v>29.085999999999999</v>
      </c>
    </row>
    <row r="1753" spans="1:71" x14ac:dyDescent="0.2">
      <c r="A1753" s="265">
        <f t="shared" si="810"/>
        <v>17.856999999999999</v>
      </c>
      <c r="B1753" s="265">
        <f t="shared" si="811"/>
        <v>16.266999999999999</v>
      </c>
      <c r="C1753" s="265">
        <f t="shared" si="788"/>
        <v>19.648</v>
      </c>
      <c r="D1753" s="265">
        <f t="shared" si="812"/>
        <v>1751</v>
      </c>
      <c r="E1753" s="373">
        <f t="shared" si="813"/>
        <v>57.52772073921971</v>
      </c>
      <c r="F1753" s="373">
        <f t="shared" si="814"/>
        <v>4.7939767282683095</v>
      </c>
      <c r="G1753" s="373">
        <f t="shared" si="815"/>
        <v>66.527720739219717</v>
      </c>
      <c r="H1753" s="374">
        <f t="shared" si="816"/>
        <v>0.99967493459690604</v>
      </c>
      <c r="I1753" s="374">
        <f t="shared" si="789"/>
        <v>0.99220082889012251</v>
      </c>
      <c r="J1753" s="374">
        <f t="shared" si="790"/>
        <v>0.99219527702992227</v>
      </c>
      <c r="K1753" s="265" cm="1">
        <f t="array" ref="K1753">$G1753^gamma_drug4/($G1753^gamma_drug4+(AGE_50_drug4+9)^gamma_drug4)</f>
        <v>1</v>
      </c>
      <c r="L1753" s="264">
        <f t="shared" si="791"/>
        <v>1751</v>
      </c>
      <c r="M1753" s="264">
        <f t="shared" si="792"/>
        <v>-0.24595</v>
      </c>
      <c r="N1753" s="264">
        <f t="shared" si="793"/>
        <v>17.857250000000001</v>
      </c>
      <c r="O1753" s="264">
        <f t="shared" si="794"/>
        <v>0.13999499999999998</v>
      </c>
      <c r="P1753" s="264">
        <f t="shared" si="795"/>
        <v>11.845500000000001</v>
      </c>
      <c r="Q1753" s="264">
        <f t="shared" si="796"/>
        <v>13.059999999999999</v>
      </c>
      <c r="R1753" s="264">
        <f t="shared" si="797"/>
        <v>13.840499999999999</v>
      </c>
      <c r="S1753" s="264">
        <f t="shared" si="798"/>
        <v>14.277000000000001</v>
      </c>
      <c r="T1753" s="264">
        <f t="shared" si="799"/>
        <v>14.984500000000001</v>
      </c>
      <c r="U1753" s="264">
        <f t="shared" si="800"/>
        <v>15.486499999999999</v>
      </c>
      <c r="V1753" s="264">
        <f t="shared" si="801"/>
        <v>16.266999999999999</v>
      </c>
      <c r="W1753" s="264">
        <f t="shared" si="802"/>
        <v>17.856999999999999</v>
      </c>
      <c r="X1753" s="264">
        <f t="shared" si="803"/>
        <v>19.648</v>
      </c>
      <c r="Y1753" s="264">
        <f t="shared" si="804"/>
        <v>20.702999999999999</v>
      </c>
      <c r="Z1753" s="264">
        <f t="shared" si="805"/>
        <v>21.458500000000001</v>
      </c>
      <c r="AA1753" s="264">
        <f t="shared" si="806"/>
        <v>22.643000000000001</v>
      </c>
      <c r="AB1753" s="264">
        <f t="shared" si="807"/>
        <v>23.457000000000001</v>
      </c>
      <c r="AC1753" s="264">
        <f t="shared" si="808"/>
        <v>25.098500000000001</v>
      </c>
      <c r="AD1753" s="264">
        <f t="shared" si="809"/>
        <v>28.268999999999998</v>
      </c>
      <c r="AF1753" s="266">
        <v>1751</v>
      </c>
      <c r="AG1753" s="266">
        <v>-0.14330000000000001</v>
      </c>
      <c r="AH1753" s="266">
        <v>17.929400000000001</v>
      </c>
      <c r="AI1753" s="266">
        <v>0.13358999999999999</v>
      </c>
      <c r="AJ1753" s="266">
        <v>12.006</v>
      </c>
      <c r="AK1753" s="266">
        <v>13.228999999999999</v>
      </c>
      <c r="AL1753" s="266">
        <v>14.007999999999999</v>
      </c>
      <c r="AM1753" s="266">
        <v>14.441000000000001</v>
      </c>
      <c r="AN1753" s="266">
        <v>15.138999999999999</v>
      </c>
      <c r="AO1753" s="266">
        <v>15.632</v>
      </c>
      <c r="AP1753" s="266">
        <v>16.393999999999998</v>
      </c>
      <c r="AQ1753" s="266">
        <v>17.928999999999998</v>
      </c>
      <c r="AR1753" s="266">
        <v>19.631</v>
      </c>
      <c r="AS1753" s="266">
        <v>20.620999999999999</v>
      </c>
      <c r="AT1753" s="266">
        <v>21.323</v>
      </c>
      <c r="AU1753" s="266">
        <v>22.414999999999999</v>
      </c>
      <c r="AV1753" s="266">
        <v>23.158000000000001</v>
      </c>
      <c r="AW1753" s="266">
        <v>24.64</v>
      </c>
      <c r="AX1753" s="266">
        <v>27.439</v>
      </c>
      <c r="BA1753" s="372">
        <v>1751</v>
      </c>
      <c r="BB1753" s="372">
        <v>-0.34860000000000002</v>
      </c>
      <c r="BC1753" s="372">
        <v>17.7851</v>
      </c>
      <c r="BD1753" s="372">
        <v>0.1464</v>
      </c>
      <c r="BE1753" s="372">
        <v>11.685</v>
      </c>
      <c r="BF1753" s="372">
        <v>12.891</v>
      </c>
      <c r="BG1753" s="372">
        <v>13.673</v>
      </c>
      <c r="BH1753" s="372">
        <v>14.113</v>
      </c>
      <c r="BI1753" s="372">
        <v>14.83</v>
      </c>
      <c r="BJ1753" s="372">
        <v>15.340999999999999</v>
      </c>
      <c r="BK1753" s="372">
        <v>16.14</v>
      </c>
      <c r="BL1753" s="372">
        <v>17.785</v>
      </c>
      <c r="BM1753" s="372">
        <v>19.664999999999999</v>
      </c>
      <c r="BN1753" s="372">
        <v>20.785</v>
      </c>
      <c r="BO1753" s="372">
        <v>21.594000000000001</v>
      </c>
      <c r="BP1753" s="372">
        <v>22.870999999999999</v>
      </c>
      <c r="BQ1753" s="372">
        <v>23.756</v>
      </c>
      <c r="BR1753" s="372">
        <v>25.556999999999999</v>
      </c>
      <c r="BS1753" s="372">
        <v>29.099</v>
      </c>
    </row>
    <row r="1754" spans="1:71" x14ac:dyDescent="0.2">
      <c r="A1754" s="265">
        <f t="shared" si="810"/>
        <v>17.863</v>
      </c>
      <c r="B1754" s="265">
        <f t="shared" si="811"/>
        <v>16.271999999999998</v>
      </c>
      <c r="C1754" s="265">
        <f t="shared" si="788"/>
        <v>19.655000000000001</v>
      </c>
      <c r="D1754" s="265">
        <f t="shared" si="812"/>
        <v>1752</v>
      </c>
      <c r="E1754" s="373">
        <f t="shared" si="813"/>
        <v>57.560574948665298</v>
      </c>
      <c r="F1754" s="373">
        <f t="shared" si="814"/>
        <v>4.7967145790554415</v>
      </c>
      <c r="G1754" s="373">
        <f t="shared" si="815"/>
        <v>66.560574948665305</v>
      </c>
      <c r="H1754" s="374">
        <f t="shared" si="816"/>
        <v>0.99967563175936747</v>
      </c>
      <c r="I1754" s="374">
        <f t="shared" si="789"/>
        <v>0.99221235857538215</v>
      </c>
      <c r="J1754" s="374">
        <f t="shared" si="790"/>
        <v>0.99220521127317518</v>
      </c>
      <c r="K1754" s="265" cm="1">
        <f t="array" ref="K1754">$G1754^gamma_drug4/($G1754^gamma_drug4+(AGE_50_drug4+9)^gamma_drug4)</f>
        <v>1</v>
      </c>
      <c r="L1754" s="264">
        <f t="shared" si="791"/>
        <v>1752</v>
      </c>
      <c r="M1754" s="264">
        <f t="shared" si="792"/>
        <v>-0.24604999999999999</v>
      </c>
      <c r="N1754" s="264">
        <f t="shared" si="793"/>
        <v>17.8629</v>
      </c>
      <c r="O1754" s="264">
        <f t="shared" si="794"/>
        <v>0.140015</v>
      </c>
      <c r="P1754" s="264">
        <f t="shared" si="795"/>
        <v>11.848500000000001</v>
      </c>
      <c r="Q1754" s="264">
        <f t="shared" si="796"/>
        <v>13.063499999999999</v>
      </c>
      <c r="R1754" s="264">
        <f t="shared" si="797"/>
        <v>13.843999999999999</v>
      </c>
      <c r="S1754" s="264">
        <f t="shared" si="798"/>
        <v>14.281500000000001</v>
      </c>
      <c r="T1754" s="264">
        <f t="shared" si="799"/>
        <v>14.989000000000001</v>
      </c>
      <c r="U1754" s="264">
        <f t="shared" si="800"/>
        <v>15.491</v>
      </c>
      <c r="V1754" s="264">
        <f t="shared" si="801"/>
        <v>16.271999999999998</v>
      </c>
      <c r="W1754" s="264">
        <f t="shared" si="802"/>
        <v>17.863</v>
      </c>
      <c r="X1754" s="264">
        <f t="shared" si="803"/>
        <v>19.655000000000001</v>
      </c>
      <c r="Y1754" s="264">
        <f t="shared" si="804"/>
        <v>20.71</v>
      </c>
      <c r="Z1754" s="264">
        <f t="shared" si="805"/>
        <v>21.465499999999999</v>
      </c>
      <c r="AA1754" s="264">
        <f t="shared" si="806"/>
        <v>22.651</v>
      </c>
      <c r="AB1754" s="264">
        <f t="shared" si="807"/>
        <v>23.465499999999999</v>
      </c>
      <c r="AC1754" s="264">
        <f t="shared" si="808"/>
        <v>25.107500000000002</v>
      </c>
      <c r="AD1754" s="264">
        <f t="shared" si="809"/>
        <v>28.2805</v>
      </c>
      <c r="AF1754" s="266">
        <v>1752</v>
      </c>
      <c r="AG1754" s="266">
        <v>-0.1434</v>
      </c>
      <c r="AH1754" s="266">
        <v>17.934799999999999</v>
      </c>
      <c r="AI1754" s="266">
        <v>0.13361000000000001</v>
      </c>
      <c r="AJ1754" s="266">
        <v>12.009</v>
      </c>
      <c r="AK1754" s="266">
        <v>13.231999999999999</v>
      </c>
      <c r="AL1754" s="266">
        <v>14.010999999999999</v>
      </c>
      <c r="AM1754" s="266">
        <v>14.445</v>
      </c>
      <c r="AN1754" s="266">
        <v>15.144</v>
      </c>
      <c r="AO1754" s="266">
        <v>15.637</v>
      </c>
      <c r="AP1754" s="266">
        <v>16.399000000000001</v>
      </c>
      <c r="AQ1754" s="266">
        <v>17.934999999999999</v>
      </c>
      <c r="AR1754" s="266">
        <v>19.638000000000002</v>
      </c>
      <c r="AS1754" s="266">
        <v>20.626999999999999</v>
      </c>
      <c r="AT1754" s="266">
        <v>21.33</v>
      </c>
      <c r="AU1754" s="266">
        <v>22.422000000000001</v>
      </c>
      <c r="AV1754" s="266">
        <v>23.166</v>
      </c>
      <c r="AW1754" s="266">
        <v>24.648</v>
      </c>
      <c r="AX1754" s="266">
        <v>27.45</v>
      </c>
      <c r="BA1754" s="372">
        <v>1752</v>
      </c>
      <c r="BB1754" s="372">
        <v>-0.34870000000000001</v>
      </c>
      <c r="BC1754" s="372">
        <v>17.791</v>
      </c>
      <c r="BD1754" s="372">
        <v>0.14641999999999999</v>
      </c>
      <c r="BE1754" s="372">
        <v>11.688000000000001</v>
      </c>
      <c r="BF1754" s="372">
        <v>12.895</v>
      </c>
      <c r="BG1754" s="372">
        <v>13.677</v>
      </c>
      <c r="BH1754" s="372">
        <v>14.118</v>
      </c>
      <c r="BI1754" s="372">
        <v>14.834</v>
      </c>
      <c r="BJ1754" s="372">
        <v>15.345000000000001</v>
      </c>
      <c r="BK1754" s="372">
        <v>16.145</v>
      </c>
      <c r="BL1754" s="372">
        <v>17.791</v>
      </c>
      <c r="BM1754" s="372">
        <v>19.672000000000001</v>
      </c>
      <c r="BN1754" s="372">
        <v>20.792999999999999</v>
      </c>
      <c r="BO1754" s="372">
        <v>21.600999999999999</v>
      </c>
      <c r="BP1754" s="372">
        <v>22.88</v>
      </c>
      <c r="BQ1754" s="372">
        <v>23.765000000000001</v>
      </c>
      <c r="BR1754" s="372">
        <v>25.567</v>
      </c>
      <c r="BS1754" s="372">
        <v>29.111000000000001</v>
      </c>
    </row>
    <row r="1755" spans="1:71" x14ac:dyDescent="0.2">
      <c r="A1755" s="265">
        <f t="shared" si="810"/>
        <v>17.868500000000001</v>
      </c>
      <c r="B1755" s="265">
        <f t="shared" si="811"/>
        <v>16.276499999999999</v>
      </c>
      <c r="C1755" s="265">
        <f t="shared" si="788"/>
        <v>19.661499999999997</v>
      </c>
      <c r="D1755" s="265">
        <f t="shared" si="812"/>
        <v>1753</v>
      </c>
      <c r="E1755" s="373">
        <f t="shared" si="813"/>
        <v>57.593429158110879</v>
      </c>
      <c r="F1755" s="373">
        <f t="shared" si="814"/>
        <v>4.7994524298425736</v>
      </c>
      <c r="G1755" s="373">
        <f t="shared" si="815"/>
        <v>66.593429158110879</v>
      </c>
      <c r="H1755" s="374">
        <f t="shared" si="816"/>
        <v>0.9996763270841923</v>
      </c>
      <c r="I1755" s="374">
        <f t="shared" si="789"/>
        <v>0.99222386567251719</v>
      </c>
      <c r="J1755" s="374">
        <f t="shared" si="790"/>
        <v>0.99221512807779988</v>
      </c>
      <c r="K1755" s="265" cm="1">
        <f t="array" ref="K1755">$G1755^gamma_drug4/($G1755^gamma_drug4+(AGE_50_drug4+9)^gamma_drug4)</f>
        <v>1</v>
      </c>
      <c r="L1755" s="264">
        <f t="shared" si="791"/>
        <v>1753</v>
      </c>
      <c r="M1755" s="264">
        <f t="shared" si="792"/>
        <v>-0.24609999999999999</v>
      </c>
      <c r="N1755" s="264">
        <f t="shared" si="793"/>
        <v>17.868500000000001</v>
      </c>
      <c r="O1755" s="264">
        <f t="shared" si="794"/>
        <v>0.14004</v>
      </c>
      <c r="P1755" s="264">
        <f t="shared" si="795"/>
        <v>11.851500000000001</v>
      </c>
      <c r="Q1755" s="264">
        <f t="shared" si="796"/>
        <v>13.067</v>
      </c>
      <c r="R1755" s="264">
        <f t="shared" si="797"/>
        <v>13.847999999999999</v>
      </c>
      <c r="S1755" s="264">
        <f t="shared" si="798"/>
        <v>14.285499999999999</v>
      </c>
      <c r="T1755" s="264">
        <f t="shared" si="799"/>
        <v>14.992999999999999</v>
      </c>
      <c r="U1755" s="264">
        <f t="shared" si="800"/>
        <v>15.4955</v>
      </c>
      <c r="V1755" s="264">
        <f t="shared" si="801"/>
        <v>16.276499999999999</v>
      </c>
      <c r="W1755" s="264">
        <f t="shared" si="802"/>
        <v>17.868500000000001</v>
      </c>
      <c r="X1755" s="264">
        <f t="shared" si="803"/>
        <v>19.661499999999997</v>
      </c>
      <c r="Y1755" s="264">
        <f t="shared" si="804"/>
        <v>20.716999999999999</v>
      </c>
      <c r="Z1755" s="264">
        <f t="shared" si="805"/>
        <v>21.472999999999999</v>
      </c>
      <c r="AA1755" s="264">
        <f t="shared" si="806"/>
        <v>22.658999999999999</v>
      </c>
      <c r="AB1755" s="264">
        <f t="shared" si="807"/>
        <v>23.474</v>
      </c>
      <c r="AC1755" s="264">
        <f t="shared" si="808"/>
        <v>25.117000000000001</v>
      </c>
      <c r="AD1755" s="264">
        <f t="shared" si="809"/>
        <v>28.292000000000002</v>
      </c>
      <c r="AF1755" s="266">
        <v>1753</v>
      </c>
      <c r="AG1755" s="266">
        <v>-0.14349999999999999</v>
      </c>
      <c r="AH1755" s="266">
        <v>17.940200000000001</v>
      </c>
      <c r="AI1755" s="266">
        <v>0.13363</v>
      </c>
      <c r="AJ1755" s="266">
        <v>12.012</v>
      </c>
      <c r="AK1755" s="266">
        <v>13.236000000000001</v>
      </c>
      <c r="AL1755" s="266">
        <v>14.015000000000001</v>
      </c>
      <c r="AM1755" s="266">
        <v>14.449</v>
      </c>
      <c r="AN1755" s="266">
        <v>15.148</v>
      </c>
      <c r="AO1755" s="266">
        <v>15.641</v>
      </c>
      <c r="AP1755" s="266">
        <v>16.402999999999999</v>
      </c>
      <c r="AQ1755" s="266">
        <v>17.940000000000001</v>
      </c>
      <c r="AR1755" s="266">
        <v>19.643999999999998</v>
      </c>
      <c r="AS1755" s="266">
        <v>20.634</v>
      </c>
      <c r="AT1755" s="266">
        <v>21.337</v>
      </c>
      <c r="AU1755" s="266">
        <v>22.43</v>
      </c>
      <c r="AV1755" s="266">
        <v>23.173999999999999</v>
      </c>
      <c r="AW1755" s="266">
        <v>24.657</v>
      </c>
      <c r="AX1755" s="266">
        <v>27.46</v>
      </c>
      <c r="BA1755" s="372">
        <v>1753</v>
      </c>
      <c r="BB1755" s="372">
        <v>-0.34870000000000001</v>
      </c>
      <c r="BC1755" s="372">
        <v>17.796800000000001</v>
      </c>
      <c r="BD1755" s="372">
        <v>0.14645</v>
      </c>
      <c r="BE1755" s="372">
        <v>11.691000000000001</v>
      </c>
      <c r="BF1755" s="372">
        <v>12.898</v>
      </c>
      <c r="BG1755" s="372">
        <v>13.680999999999999</v>
      </c>
      <c r="BH1755" s="372">
        <v>14.122</v>
      </c>
      <c r="BI1755" s="372">
        <v>14.837999999999999</v>
      </c>
      <c r="BJ1755" s="372">
        <v>15.35</v>
      </c>
      <c r="BK1755" s="372">
        <v>16.149999999999999</v>
      </c>
      <c r="BL1755" s="372">
        <v>17.797000000000001</v>
      </c>
      <c r="BM1755" s="372">
        <v>19.678999999999998</v>
      </c>
      <c r="BN1755" s="372">
        <v>20.8</v>
      </c>
      <c r="BO1755" s="372">
        <v>21.609000000000002</v>
      </c>
      <c r="BP1755" s="372">
        <v>22.888000000000002</v>
      </c>
      <c r="BQ1755" s="372">
        <v>23.774000000000001</v>
      </c>
      <c r="BR1755" s="372">
        <v>25.577000000000002</v>
      </c>
      <c r="BS1755" s="372">
        <v>29.123999999999999</v>
      </c>
    </row>
    <row r="1756" spans="1:71" x14ac:dyDescent="0.2">
      <c r="A1756" s="265">
        <f t="shared" si="810"/>
        <v>17.874500000000001</v>
      </c>
      <c r="B1756" s="265">
        <f t="shared" si="811"/>
        <v>16.281500000000001</v>
      </c>
      <c r="C1756" s="265">
        <f t="shared" si="788"/>
        <v>19.667499999999997</v>
      </c>
      <c r="D1756" s="265">
        <f t="shared" si="812"/>
        <v>1754</v>
      </c>
      <c r="E1756" s="373">
        <f t="shared" si="813"/>
        <v>57.626283367556468</v>
      </c>
      <c r="F1756" s="373">
        <f t="shared" si="814"/>
        <v>4.8021902806297057</v>
      </c>
      <c r="G1756" s="373">
        <f t="shared" si="815"/>
        <v>66.626283367556468</v>
      </c>
      <c r="H1756" s="374">
        <f t="shared" si="816"/>
        <v>0.99967702057712515</v>
      </c>
      <c r="I1756" s="374">
        <f t="shared" si="789"/>
        <v>0.99223535023649823</v>
      </c>
      <c r="J1756" s="374">
        <f t="shared" si="790"/>
        <v>0.99222502748273733</v>
      </c>
      <c r="K1756" s="265" cm="1">
        <f t="array" ref="K1756">$G1756^gamma_drug4/($G1756^gamma_drug4+(AGE_50_drug4+9)^gamma_drug4)</f>
        <v>1</v>
      </c>
      <c r="L1756" s="264">
        <f t="shared" si="791"/>
        <v>1754</v>
      </c>
      <c r="M1756" s="264">
        <f t="shared" si="792"/>
        <v>-0.2462</v>
      </c>
      <c r="N1756" s="264">
        <f t="shared" si="793"/>
        <v>17.87415</v>
      </c>
      <c r="O1756" s="264">
        <f t="shared" si="794"/>
        <v>0.14005999999999999</v>
      </c>
      <c r="P1756" s="264">
        <f t="shared" si="795"/>
        <v>11.854500000000002</v>
      </c>
      <c r="Q1756" s="264">
        <f t="shared" si="796"/>
        <v>13.070499999999999</v>
      </c>
      <c r="R1756" s="264">
        <f t="shared" si="797"/>
        <v>13.852</v>
      </c>
      <c r="S1756" s="264">
        <f t="shared" si="798"/>
        <v>14.2895</v>
      </c>
      <c r="T1756" s="264">
        <f t="shared" si="799"/>
        <v>14.997499999999999</v>
      </c>
      <c r="U1756" s="264">
        <f t="shared" si="800"/>
        <v>15.500500000000001</v>
      </c>
      <c r="V1756" s="264">
        <f t="shared" si="801"/>
        <v>16.281500000000001</v>
      </c>
      <c r="W1756" s="264">
        <f t="shared" si="802"/>
        <v>17.874500000000001</v>
      </c>
      <c r="X1756" s="264">
        <f t="shared" si="803"/>
        <v>19.667499999999997</v>
      </c>
      <c r="Y1756" s="264">
        <f t="shared" si="804"/>
        <v>20.724499999999999</v>
      </c>
      <c r="Z1756" s="264">
        <f t="shared" si="805"/>
        <v>21.480499999999999</v>
      </c>
      <c r="AA1756" s="264">
        <f t="shared" si="806"/>
        <v>22.667000000000002</v>
      </c>
      <c r="AB1756" s="264">
        <f t="shared" si="807"/>
        <v>23.482500000000002</v>
      </c>
      <c r="AC1756" s="264">
        <f t="shared" si="808"/>
        <v>25.1265</v>
      </c>
      <c r="AD1756" s="264">
        <f t="shared" si="809"/>
        <v>28.3035</v>
      </c>
      <c r="AF1756" s="266">
        <v>1754</v>
      </c>
      <c r="AG1756" s="266">
        <v>-0.14360000000000001</v>
      </c>
      <c r="AH1756" s="266">
        <v>17.945699999999999</v>
      </c>
      <c r="AI1756" s="266">
        <v>0.13364999999999999</v>
      </c>
      <c r="AJ1756" s="266">
        <v>12.015000000000001</v>
      </c>
      <c r="AK1756" s="266">
        <v>13.239000000000001</v>
      </c>
      <c r="AL1756" s="266">
        <v>14.019</v>
      </c>
      <c r="AM1756" s="266">
        <v>14.452999999999999</v>
      </c>
      <c r="AN1756" s="266">
        <v>15.151999999999999</v>
      </c>
      <c r="AO1756" s="266">
        <v>15.646000000000001</v>
      </c>
      <c r="AP1756" s="266">
        <v>16.408000000000001</v>
      </c>
      <c r="AQ1756" s="266">
        <v>17.946000000000002</v>
      </c>
      <c r="AR1756" s="266">
        <v>19.649999999999999</v>
      </c>
      <c r="AS1756" s="266">
        <v>20.640999999999998</v>
      </c>
      <c r="AT1756" s="266">
        <v>21.344000000000001</v>
      </c>
      <c r="AU1756" s="266">
        <v>22.437000000000001</v>
      </c>
      <c r="AV1756" s="266">
        <v>23.181999999999999</v>
      </c>
      <c r="AW1756" s="266">
        <v>24.666</v>
      </c>
      <c r="AX1756" s="266">
        <v>27.471</v>
      </c>
      <c r="BA1756" s="372">
        <v>1754</v>
      </c>
      <c r="BB1756" s="372">
        <v>-0.3488</v>
      </c>
      <c r="BC1756" s="372">
        <v>17.802600000000002</v>
      </c>
      <c r="BD1756" s="372">
        <v>0.14646999999999999</v>
      </c>
      <c r="BE1756" s="372">
        <v>11.694000000000001</v>
      </c>
      <c r="BF1756" s="372">
        <v>12.901999999999999</v>
      </c>
      <c r="BG1756" s="372">
        <v>13.685</v>
      </c>
      <c r="BH1756" s="372">
        <v>14.125999999999999</v>
      </c>
      <c r="BI1756" s="372">
        <v>14.843</v>
      </c>
      <c r="BJ1756" s="372">
        <v>15.355</v>
      </c>
      <c r="BK1756" s="372">
        <v>16.155000000000001</v>
      </c>
      <c r="BL1756" s="372">
        <v>17.803000000000001</v>
      </c>
      <c r="BM1756" s="372">
        <v>19.684999999999999</v>
      </c>
      <c r="BN1756" s="372">
        <v>20.808</v>
      </c>
      <c r="BO1756" s="372">
        <v>21.617000000000001</v>
      </c>
      <c r="BP1756" s="372">
        <v>22.896999999999998</v>
      </c>
      <c r="BQ1756" s="372">
        <v>23.783000000000001</v>
      </c>
      <c r="BR1756" s="372">
        <v>25.587</v>
      </c>
      <c r="BS1756" s="372">
        <v>29.135999999999999</v>
      </c>
    </row>
    <row r="1757" spans="1:71" x14ac:dyDescent="0.2">
      <c r="A1757" s="265">
        <f t="shared" si="810"/>
        <v>17.8795</v>
      </c>
      <c r="B1757" s="265">
        <f t="shared" si="811"/>
        <v>16.2865</v>
      </c>
      <c r="C1757" s="265">
        <f t="shared" si="788"/>
        <v>19.673999999999999</v>
      </c>
      <c r="D1757" s="265">
        <f t="shared" si="812"/>
        <v>1755</v>
      </c>
      <c r="E1757" s="373">
        <f t="shared" si="813"/>
        <v>57.659137577002056</v>
      </c>
      <c r="F1757" s="373">
        <f t="shared" si="814"/>
        <v>4.8049281314168377</v>
      </c>
      <c r="G1757" s="373">
        <f t="shared" si="815"/>
        <v>66.659137577002056</v>
      </c>
      <c r="H1757" s="374">
        <f t="shared" si="816"/>
        <v>0.99967771224389013</v>
      </c>
      <c r="I1757" s="374">
        <f t="shared" si="789"/>
        <v>0.99224681232213618</v>
      </c>
      <c r="J1757" s="374">
        <f t="shared" si="790"/>
        <v>0.99223490952682303</v>
      </c>
      <c r="K1757" s="265" cm="1">
        <f t="array" ref="K1757">$G1757^gamma_drug4/($G1757^gamma_drug4+(AGE_50_drug4+9)^gamma_drug4)</f>
        <v>1</v>
      </c>
      <c r="L1757" s="264">
        <f t="shared" si="791"/>
        <v>1755</v>
      </c>
      <c r="M1757" s="264">
        <f t="shared" si="792"/>
        <v>-0.24625</v>
      </c>
      <c r="N1757" s="264">
        <f t="shared" si="793"/>
        <v>17.879750000000001</v>
      </c>
      <c r="O1757" s="264">
        <f t="shared" si="794"/>
        <v>0.14008500000000002</v>
      </c>
      <c r="P1757" s="264">
        <f t="shared" si="795"/>
        <v>11.8575</v>
      </c>
      <c r="Q1757" s="264">
        <f t="shared" si="796"/>
        <v>13.074</v>
      </c>
      <c r="R1757" s="264">
        <f t="shared" si="797"/>
        <v>13.856</v>
      </c>
      <c r="S1757" s="264">
        <f t="shared" si="798"/>
        <v>14.293500000000002</v>
      </c>
      <c r="T1757" s="264">
        <f t="shared" si="799"/>
        <v>15.0015</v>
      </c>
      <c r="U1757" s="264">
        <f t="shared" si="800"/>
        <v>15.5045</v>
      </c>
      <c r="V1757" s="264">
        <f t="shared" si="801"/>
        <v>16.2865</v>
      </c>
      <c r="W1757" s="264">
        <f t="shared" si="802"/>
        <v>17.8795</v>
      </c>
      <c r="X1757" s="264">
        <f t="shared" si="803"/>
        <v>19.673999999999999</v>
      </c>
      <c r="Y1757" s="264">
        <f t="shared" si="804"/>
        <v>20.731000000000002</v>
      </c>
      <c r="Z1757" s="264">
        <f t="shared" si="805"/>
        <v>21.488</v>
      </c>
      <c r="AA1757" s="264">
        <f t="shared" si="806"/>
        <v>22.675000000000001</v>
      </c>
      <c r="AB1757" s="264">
        <f t="shared" si="807"/>
        <v>23.491</v>
      </c>
      <c r="AC1757" s="264">
        <f t="shared" si="808"/>
        <v>25.136499999999998</v>
      </c>
      <c r="AD1757" s="264">
        <f t="shared" si="809"/>
        <v>28.315000000000001</v>
      </c>
      <c r="AF1757" s="266">
        <v>1755</v>
      </c>
      <c r="AG1757" s="266">
        <v>-0.14369999999999999</v>
      </c>
      <c r="AH1757" s="266">
        <v>17.9511</v>
      </c>
      <c r="AI1757" s="266">
        <v>0.13367000000000001</v>
      </c>
      <c r="AJ1757" s="266">
        <v>12.018000000000001</v>
      </c>
      <c r="AK1757" s="266">
        <v>13.243</v>
      </c>
      <c r="AL1757" s="266">
        <v>14.023</v>
      </c>
      <c r="AM1757" s="266">
        <v>14.457000000000001</v>
      </c>
      <c r="AN1757" s="266">
        <v>15.156000000000001</v>
      </c>
      <c r="AO1757" s="266">
        <v>15.65</v>
      </c>
      <c r="AP1757" s="266">
        <v>16.413</v>
      </c>
      <c r="AQ1757" s="266">
        <v>17.951000000000001</v>
      </c>
      <c r="AR1757" s="266">
        <v>19.655999999999999</v>
      </c>
      <c r="AS1757" s="266">
        <v>20.646999999999998</v>
      </c>
      <c r="AT1757" s="266">
        <v>21.350999999999999</v>
      </c>
      <c r="AU1757" s="266">
        <v>22.445</v>
      </c>
      <c r="AV1757" s="266">
        <v>23.19</v>
      </c>
      <c r="AW1757" s="266">
        <v>24.675000000000001</v>
      </c>
      <c r="AX1757" s="266">
        <v>27.481000000000002</v>
      </c>
      <c r="BA1757" s="372">
        <v>1755</v>
      </c>
      <c r="BB1757" s="372">
        <v>-0.3488</v>
      </c>
      <c r="BC1757" s="372">
        <v>17.808399999999999</v>
      </c>
      <c r="BD1757" s="372">
        <v>0.14649999999999999</v>
      </c>
      <c r="BE1757" s="372">
        <v>11.696999999999999</v>
      </c>
      <c r="BF1757" s="372">
        <v>12.904999999999999</v>
      </c>
      <c r="BG1757" s="372">
        <v>13.689</v>
      </c>
      <c r="BH1757" s="372">
        <v>14.13</v>
      </c>
      <c r="BI1757" s="372">
        <v>14.847</v>
      </c>
      <c r="BJ1757" s="372">
        <v>15.359</v>
      </c>
      <c r="BK1757" s="372">
        <v>16.16</v>
      </c>
      <c r="BL1757" s="372">
        <v>17.808</v>
      </c>
      <c r="BM1757" s="372">
        <v>19.692</v>
      </c>
      <c r="BN1757" s="372">
        <v>20.815000000000001</v>
      </c>
      <c r="BO1757" s="372">
        <v>21.625</v>
      </c>
      <c r="BP1757" s="372">
        <v>22.905000000000001</v>
      </c>
      <c r="BQ1757" s="372">
        <v>23.792000000000002</v>
      </c>
      <c r="BR1757" s="372">
        <v>25.597999999999999</v>
      </c>
      <c r="BS1757" s="372">
        <v>29.149000000000001</v>
      </c>
    </row>
    <row r="1758" spans="1:71" x14ac:dyDescent="0.2">
      <c r="A1758" s="265">
        <f t="shared" si="810"/>
        <v>17.8855</v>
      </c>
      <c r="B1758" s="265">
        <f t="shared" si="811"/>
        <v>16.291499999999999</v>
      </c>
      <c r="C1758" s="265">
        <f t="shared" si="788"/>
        <v>19.681000000000001</v>
      </c>
      <c r="D1758" s="265">
        <f t="shared" si="812"/>
        <v>1756</v>
      </c>
      <c r="E1758" s="373">
        <f t="shared" si="813"/>
        <v>57.691991786447637</v>
      </c>
      <c r="F1758" s="373">
        <f t="shared" si="814"/>
        <v>4.8076659822039698</v>
      </c>
      <c r="G1758" s="373">
        <f t="shared" si="815"/>
        <v>66.69199178644763</v>
      </c>
      <c r="H1758" s="374">
        <f t="shared" si="816"/>
        <v>0.99967840209019032</v>
      </c>
      <c r="I1758" s="374">
        <f t="shared" si="789"/>
        <v>0.99225825198408324</v>
      </c>
      <c r="J1758" s="374">
        <f t="shared" si="790"/>
        <v>0.99224477424878743</v>
      </c>
      <c r="K1758" s="265" cm="1">
        <f t="array" ref="K1758">$G1758^gamma_drug4/($G1758^gamma_drug4+(AGE_50_drug4+9)^gamma_drug4)</f>
        <v>1</v>
      </c>
      <c r="L1758" s="264">
        <f t="shared" si="791"/>
        <v>1756</v>
      </c>
      <c r="M1758" s="264">
        <f t="shared" si="792"/>
        <v>-0.24630000000000002</v>
      </c>
      <c r="N1758" s="264">
        <f t="shared" si="793"/>
        <v>17.885349999999999</v>
      </c>
      <c r="O1758" s="264">
        <f t="shared" si="794"/>
        <v>0.14011000000000001</v>
      </c>
      <c r="P1758" s="264">
        <f t="shared" si="795"/>
        <v>11.86</v>
      </c>
      <c r="Q1758" s="264">
        <f t="shared" si="796"/>
        <v>13.077500000000001</v>
      </c>
      <c r="R1758" s="264">
        <f t="shared" si="797"/>
        <v>13.859500000000001</v>
      </c>
      <c r="S1758" s="264">
        <f t="shared" si="798"/>
        <v>14.297499999999999</v>
      </c>
      <c r="T1758" s="264">
        <f t="shared" si="799"/>
        <v>15.006</v>
      </c>
      <c r="U1758" s="264">
        <f t="shared" si="800"/>
        <v>15.509</v>
      </c>
      <c r="V1758" s="264">
        <f t="shared" si="801"/>
        <v>16.291499999999999</v>
      </c>
      <c r="W1758" s="264">
        <f t="shared" si="802"/>
        <v>17.8855</v>
      </c>
      <c r="X1758" s="264">
        <f t="shared" si="803"/>
        <v>19.681000000000001</v>
      </c>
      <c r="Y1758" s="264">
        <f t="shared" si="804"/>
        <v>20.738</v>
      </c>
      <c r="Z1758" s="264">
        <f t="shared" si="805"/>
        <v>21.4955</v>
      </c>
      <c r="AA1758" s="264">
        <f t="shared" si="806"/>
        <v>22.683500000000002</v>
      </c>
      <c r="AB1758" s="264">
        <f t="shared" si="807"/>
        <v>23.499499999999998</v>
      </c>
      <c r="AC1758" s="264">
        <f t="shared" si="808"/>
        <v>25.145499999999998</v>
      </c>
      <c r="AD1758" s="264">
        <f t="shared" si="809"/>
        <v>28.326000000000001</v>
      </c>
      <c r="AF1758" s="266">
        <v>1756</v>
      </c>
      <c r="AG1758" s="266">
        <v>-0.14380000000000001</v>
      </c>
      <c r="AH1758" s="266">
        <v>17.956499999999998</v>
      </c>
      <c r="AI1758" s="266">
        <v>0.13370000000000001</v>
      </c>
      <c r="AJ1758" s="266">
        <v>12.02</v>
      </c>
      <c r="AK1758" s="266">
        <v>13.246</v>
      </c>
      <c r="AL1758" s="266">
        <v>14.026</v>
      </c>
      <c r="AM1758" s="266">
        <v>14.461</v>
      </c>
      <c r="AN1758" s="266">
        <v>15.16</v>
      </c>
      <c r="AO1758" s="266">
        <v>15.654</v>
      </c>
      <c r="AP1758" s="266">
        <v>16.417999999999999</v>
      </c>
      <c r="AQ1758" s="266">
        <v>17.957000000000001</v>
      </c>
      <c r="AR1758" s="266">
        <v>19.663</v>
      </c>
      <c r="AS1758" s="266">
        <v>20.654</v>
      </c>
      <c r="AT1758" s="266">
        <v>21.358000000000001</v>
      </c>
      <c r="AU1758" s="266">
        <v>22.452999999999999</v>
      </c>
      <c r="AV1758" s="266">
        <v>23.198</v>
      </c>
      <c r="AW1758" s="266">
        <v>24.684000000000001</v>
      </c>
      <c r="AX1758" s="266">
        <v>27.492000000000001</v>
      </c>
      <c r="BA1758" s="372">
        <v>1756</v>
      </c>
      <c r="BB1758" s="372">
        <v>-0.3488</v>
      </c>
      <c r="BC1758" s="372">
        <v>17.8142</v>
      </c>
      <c r="BD1758" s="372">
        <v>0.14652000000000001</v>
      </c>
      <c r="BE1758" s="372">
        <v>11.7</v>
      </c>
      <c r="BF1758" s="372">
        <v>12.909000000000001</v>
      </c>
      <c r="BG1758" s="372">
        <v>13.693</v>
      </c>
      <c r="BH1758" s="372">
        <v>14.134</v>
      </c>
      <c r="BI1758" s="372">
        <v>14.852</v>
      </c>
      <c r="BJ1758" s="372">
        <v>15.364000000000001</v>
      </c>
      <c r="BK1758" s="372">
        <v>16.164999999999999</v>
      </c>
      <c r="BL1758" s="372">
        <v>17.814</v>
      </c>
      <c r="BM1758" s="372">
        <v>19.699000000000002</v>
      </c>
      <c r="BN1758" s="372">
        <v>20.821999999999999</v>
      </c>
      <c r="BO1758" s="372">
        <v>21.632999999999999</v>
      </c>
      <c r="BP1758" s="372">
        <v>22.914000000000001</v>
      </c>
      <c r="BQ1758" s="372">
        <v>23.800999999999998</v>
      </c>
      <c r="BR1758" s="372">
        <v>25.606999999999999</v>
      </c>
      <c r="BS1758" s="372">
        <v>29.16</v>
      </c>
    </row>
    <row r="1759" spans="1:71" x14ac:dyDescent="0.2">
      <c r="A1759" s="265">
        <f t="shared" si="810"/>
        <v>17.890999999999998</v>
      </c>
      <c r="B1759" s="265">
        <f t="shared" si="811"/>
        <v>16.295999999999999</v>
      </c>
      <c r="C1759" s="265">
        <f t="shared" si="788"/>
        <v>19.6875</v>
      </c>
      <c r="D1759" s="265">
        <f t="shared" si="812"/>
        <v>1757</v>
      </c>
      <c r="E1759" s="373">
        <f t="shared" si="813"/>
        <v>57.724845995893226</v>
      </c>
      <c r="F1759" s="373">
        <f t="shared" si="814"/>
        <v>4.8104038329911019</v>
      </c>
      <c r="G1759" s="373">
        <f t="shared" si="815"/>
        <v>66.724845995893219</v>
      </c>
      <c r="H1759" s="374">
        <f t="shared" si="816"/>
        <v>0.99967909012170864</v>
      </c>
      <c r="I1759" s="374">
        <f t="shared" si="789"/>
        <v>0.99226966927683313</v>
      </c>
      <c r="J1759" s="374">
        <f t="shared" si="790"/>
        <v>0.99225462168725631</v>
      </c>
      <c r="K1759" s="265" cm="1">
        <f t="array" ref="K1759">$G1759^gamma_drug4/($G1759^gamma_drug4+(AGE_50_drug4+9)^gamma_drug4)</f>
        <v>1</v>
      </c>
      <c r="L1759" s="264">
        <f t="shared" si="791"/>
        <v>1757</v>
      </c>
      <c r="M1759" s="264">
        <f t="shared" si="792"/>
        <v>-0.24640000000000001</v>
      </c>
      <c r="N1759" s="264">
        <f t="shared" si="793"/>
        <v>17.89095</v>
      </c>
      <c r="O1759" s="264">
        <f t="shared" si="794"/>
        <v>0.14013</v>
      </c>
      <c r="P1759" s="264">
        <f t="shared" si="795"/>
        <v>11.863</v>
      </c>
      <c r="Q1759" s="264">
        <f t="shared" si="796"/>
        <v>13.081</v>
      </c>
      <c r="R1759" s="264">
        <f t="shared" si="797"/>
        <v>13.863499999999998</v>
      </c>
      <c r="S1759" s="264">
        <f t="shared" si="798"/>
        <v>14.301500000000001</v>
      </c>
      <c r="T1759" s="264">
        <f t="shared" si="799"/>
        <v>15.0105</v>
      </c>
      <c r="U1759" s="264">
        <f t="shared" si="800"/>
        <v>15.513999999999999</v>
      </c>
      <c r="V1759" s="264">
        <f t="shared" si="801"/>
        <v>16.295999999999999</v>
      </c>
      <c r="W1759" s="264">
        <f t="shared" si="802"/>
        <v>17.890999999999998</v>
      </c>
      <c r="X1759" s="264">
        <f t="shared" si="803"/>
        <v>19.6875</v>
      </c>
      <c r="Y1759" s="264">
        <f t="shared" si="804"/>
        <v>20.7455</v>
      </c>
      <c r="Z1759" s="264">
        <f t="shared" si="805"/>
        <v>21.502499999999998</v>
      </c>
      <c r="AA1759" s="264">
        <f t="shared" si="806"/>
        <v>22.691499999999998</v>
      </c>
      <c r="AB1759" s="264">
        <f t="shared" si="807"/>
        <v>23.507999999999999</v>
      </c>
      <c r="AC1759" s="264">
        <f t="shared" si="808"/>
        <v>25.155000000000001</v>
      </c>
      <c r="AD1759" s="264">
        <f t="shared" si="809"/>
        <v>28.337</v>
      </c>
      <c r="AF1759" s="266">
        <v>1757</v>
      </c>
      <c r="AG1759" s="266">
        <v>-0.1439</v>
      </c>
      <c r="AH1759" s="266">
        <v>17.9619</v>
      </c>
      <c r="AI1759" s="266">
        <v>0.13372000000000001</v>
      </c>
      <c r="AJ1759" s="266">
        <v>12.023</v>
      </c>
      <c r="AK1759" s="266">
        <v>13.249000000000001</v>
      </c>
      <c r="AL1759" s="266">
        <v>14.03</v>
      </c>
      <c r="AM1759" s="266">
        <v>14.465</v>
      </c>
      <c r="AN1759" s="266">
        <v>15.164999999999999</v>
      </c>
      <c r="AO1759" s="266">
        <v>15.659000000000001</v>
      </c>
      <c r="AP1759" s="266">
        <v>16.422000000000001</v>
      </c>
      <c r="AQ1759" s="266">
        <v>17.962</v>
      </c>
      <c r="AR1759" s="266">
        <v>19.669</v>
      </c>
      <c r="AS1759" s="266">
        <v>20.661000000000001</v>
      </c>
      <c r="AT1759" s="266">
        <v>21.364999999999998</v>
      </c>
      <c r="AU1759" s="266">
        <v>22.460999999999999</v>
      </c>
      <c r="AV1759" s="266">
        <v>23.206</v>
      </c>
      <c r="AW1759" s="266">
        <v>24.693000000000001</v>
      </c>
      <c r="AX1759" s="266">
        <v>27.501999999999999</v>
      </c>
      <c r="BA1759" s="372">
        <v>1757</v>
      </c>
      <c r="BB1759" s="372">
        <v>-0.34889999999999999</v>
      </c>
      <c r="BC1759" s="372">
        <v>17.82</v>
      </c>
      <c r="BD1759" s="372">
        <v>0.14654</v>
      </c>
      <c r="BE1759" s="372">
        <v>11.702999999999999</v>
      </c>
      <c r="BF1759" s="372">
        <v>12.913</v>
      </c>
      <c r="BG1759" s="372">
        <v>13.696999999999999</v>
      </c>
      <c r="BH1759" s="372">
        <v>14.138</v>
      </c>
      <c r="BI1759" s="372">
        <v>14.856</v>
      </c>
      <c r="BJ1759" s="372">
        <v>15.369</v>
      </c>
      <c r="BK1759" s="372">
        <v>16.170000000000002</v>
      </c>
      <c r="BL1759" s="372">
        <v>17.82</v>
      </c>
      <c r="BM1759" s="372">
        <v>19.706</v>
      </c>
      <c r="BN1759" s="372">
        <v>20.83</v>
      </c>
      <c r="BO1759" s="372">
        <v>21.64</v>
      </c>
      <c r="BP1759" s="372">
        <v>22.922000000000001</v>
      </c>
      <c r="BQ1759" s="372">
        <v>23.81</v>
      </c>
      <c r="BR1759" s="372">
        <v>25.617000000000001</v>
      </c>
      <c r="BS1759" s="372">
        <v>29.172000000000001</v>
      </c>
    </row>
    <row r="1760" spans="1:71" x14ac:dyDescent="0.2">
      <c r="A1760" s="265">
        <f t="shared" si="810"/>
        <v>17.8965</v>
      </c>
      <c r="B1760" s="265">
        <f t="shared" si="811"/>
        <v>16.301000000000002</v>
      </c>
      <c r="C1760" s="265">
        <f t="shared" si="788"/>
        <v>19.6935</v>
      </c>
      <c r="D1760" s="265">
        <f t="shared" si="812"/>
        <v>1758</v>
      </c>
      <c r="E1760" s="373">
        <f t="shared" si="813"/>
        <v>57.757700205338807</v>
      </c>
      <c r="F1760" s="373">
        <f t="shared" si="814"/>
        <v>4.8131416837782339</v>
      </c>
      <c r="G1760" s="373">
        <f t="shared" si="815"/>
        <v>66.757700205338807</v>
      </c>
      <c r="H1760" s="374">
        <f t="shared" si="816"/>
        <v>0.9996797763441071</v>
      </c>
      <c r="I1760" s="374">
        <f t="shared" si="789"/>
        <v>0.99228106425472173</v>
      </c>
      <c r="J1760" s="374">
        <f t="shared" si="790"/>
        <v>0.99226445188075107</v>
      </c>
      <c r="K1760" s="265" cm="1">
        <f t="array" ref="K1760">$G1760^gamma_drug4/($G1760^gamma_drug4+(AGE_50_drug4+9)^gamma_drug4)</f>
        <v>1</v>
      </c>
      <c r="L1760" s="264">
        <f t="shared" si="791"/>
        <v>1758</v>
      </c>
      <c r="M1760" s="264">
        <f t="shared" si="792"/>
        <v>-0.24645</v>
      </c>
      <c r="N1760" s="264">
        <f t="shared" si="793"/>
        <v>17.896599999999999</v>
      </c>
      <c r="O1760" s="264">
        <f t="shared" si="794"/>
        <v>0.140155</v>
      </c>
      <c r="P1760" s="264">
        <f t="shared" si="795"/>
        <v>11.866</v>
      </c>
      <c r="Q1760" s="264">
        <f t="shared" si="796"/>
        <v>13.0845</v>
      </c>
      <c r="R1760" s="264">
        <f t="shared" si="797"/>
        <v>13.8675</v>
      </c>
      <c r="S1760" s="264">
        <f t="shared" si="798"/>
        <v>14.305499999999999</v>
      </c>
      <c r="T1760" s="264">
        <f t="shared" si="799"/>
        <v>15.015000000000001</v>
      </c>
      <c r="U1760" s="264">
        <f t="shared" si="800"/>
        <v>15.518000000000001</v>
      </c>
      <c r="V1760" s="264">
        <f t="shared" si="801"/>
        <v>16.301000000000002</v>
      </c>
      <c r="W1760" s="264">
        <f t="shared" si="802"/>
        <v>17.8965</v>
      </c>
      <c r="X1760" s="264">
        <f t="shared" si="803"/>
        <v>19.6935</v>
      </c>
      <c r="Y1760" s="264">
        <f t="shared" si="804"/>
        <v>20.752499999999998</v>
      </c>
      <c r="Z1760" s="264">
        <f t="shared" si="805"/>
        <v>21.509999999999998</v>
      </c>
      <c r="AA1760" s="264">
        <f t="shared" si="806"/>
        <v>22.6995</v>
      </c>
      <c r="AB1760" s="264">
        <f t="shared" si="807"/>
        <v>23.516500000000001</v>
      </c>
      <c r="AC1760" s="264">
        <f t="shared" si="808"/>
        <v>25.164999999999999</v>
      </c>
      <c r="AD1760" s="264">
        <f t="shared" si="809"/>
        <v>28.349</v>
      </c>
      <c r="AF1760" s="266">
        <v>1758</v>
      </c>
      <c r="AG1760" s="266">
        <v>-0.14399999999999999</v>
      </c>
      <c r="AH1760" s="266">
        <v>17.967400000000001</v>
      </c>
      <c r="AI1760" s="266">
        <v>0.13374</v>
      </c>
      <c r="AJ1760" s="266">
        <v>12.026</v>
      </c>
      <c r="AK1760" s="266">
        <v>13.253</v>
      </c>
      <c r="AL1760" s="266">
        <v>14.034000000000001</v>
      </c>
      <c r="AM1760" s="266">
        <v>14.468999999999999</v>
      </c>
      <c r="AN1760" s="266">
        <v>15.169</v>
      </c>
      <c r="AO1760" s="266">
        <v>15.663</v>
      </c>
      <c r="AP1760" s="266">
        <v>16.427</v>
      </c>
      <c r="AQ1760" s="266">
        <v>17.966999999999999</v>
      </c>
      <c r="AR1760" s="266">
        <v>19.675000000000001</v>
      </c>
      <c r="AS1760" s="266">
        <v>20.667999999999999</v>
      </c>
      <c r="AT1760" s="266">
        <v>21.372</v>
      </c>
      <c r="AU1760" s="266">
        <v>22.468</v>
      </c>
      <c r="AV1760" s="266">
        <v>23.213999999999999</v>
      </c>
      <c r="AW1760" s="266">
        <v>24.702000000000002</v>
      </c>
      <c r="AX1760" s="266">
        <v>27.513000000000002</v>
      </c>
      <c r="BA1760" s="372">
        <v>1758</v>
      </c>
      <c r="BB1760" s="372">
        <v>-0.34889999999999999</v>
      </c>
      <c r="BC1760" s="372">
        <v>17.825800000000001</v>
      </c>
      <c r="BD1760" s="372">
        <v>0.14657000000000001</v>
      </c>
      <c r="BE1760" s="372">
        <v>11.706</v>
      </c>
      <c r="BF1760" s="372">
        <v>12.916</v>
      </c>
      <c r="BG1760" s="372">
        <v>13.701000000000001</v>
      </c>
      <c r="BH1760" s="372">
        <v>14.141999999999999</v>
      </c>
      <c r="BI1760" s="372">
        <v>14.861000000000001</v>
      </c>
      <c r="BJ1760" s="372">
        <v>15.372999999999999</v>
      </c>
      <c r="BK1760" s="372">
        <v>16.175000000000001</v>
      </c>
      <c r="BL1760" s="372">
        <v>17.826000000000001</v>
      </c>
      <c r="BM1760" s="372">
        <v>19.712</v>
      </c>
      <c r="BN1760" s="372">
        <v>20.837</v>
      </c>
      <c r="BO1760" s="372">
        <v>21.648</v>
      </c>
      <c r="BP1760" s="372">
        <v>22.931000000000001</v>
      </c>
      <c r="BQ1760" s="372">
        <v>23.818999999999999</v>
      </c>
      <c r="BR1760" s="372">
        <v>25.628</v>
      </c>
      <c r="BS1760" s="372">
        <v>29.184999999999999</v>
      </c>
    </row>
    <row r="1761" spans="1:71" x14ac:dyDescent="0.2">
      <c r="A1761" s="265">
        <f t="shared" si="810"/>
        <v>17.9025</v>
      </c>
      <c r="B1761" s="265">
        <f t="shared" si="811"/>
        <v>16.305999999999997</v>
      </c>
      <c r="C1761" s="265">
        <f t="shared" si="788"/>
        <v>19.700000000000003</v>
      </c>
      <c r="D1761" s="265">
        <f t="shared" si="812"/>
        <v>1759</v>
      </c>
      <c r="E1761" s="373">
        <f t="shared" si="813"/>
        <v>57.790554414784395</v>
      </c>
      <c r="F1761" s="373">
        <f t="shared" si="814"/>
        <v>4.815879534565366</v>
      </c>
      <c r="G1761" s="373">
        <f t="shared" si="815"/>
        <v>66.790554414784395</v>
      </c>
      <c r="H1761" s="374">
        <f t="shared" si="816"/>
        <v>0.99968046076302752</v>
      </c>
      <c r="I1761" s="374">
        <f t="shared" si="789"/>
        <v>0.9922924369719277</v>
      </c>
      <c r="J1761" s="374">
        <f t="shared" si="790"/>
        <v>0.99227426486768933</v>
      </c>
      <c r="K1761" s="265" cm="1">
        <f t="array" ref="K1761">$G1761^gamma_drug4/($G1761^gamma_drug4+(AGE_50_drug4+9)^gamma_drug4)</f>
        <v>1</v>
      </c>
      <c r="L1761" s="264">
        <f t="shared" si="791"/>
        <v>1759</v>
      </c>
      <c r="M1761" s="264">
        <f t="shared" si="792"/>
        <v>-0.24654999999999999</v>
      </c>
      <c r="N1761" s="264">
        <f t="shared" si="793"/>
        <v>17.902200000000001</v>
      </c>
      <c r="O1761" s="264">
        <f t="shared" si="794"/>
        <v>0.14017499999999999</v>
      </c>
      <c r="P1761" s="264">
        <f t="shared" si="795"/>
        <v>11.8695</v>
      </c>
      <c r="Q1761" s="264">
        <f t="shared" si="796"/>
        <v>13.088000000000001</v>
      </c>
      <c r="R1761" s="264">
        <f t="shared" si="797"/>
        <v>13.871500000000001</v>
      </c>
      <c r="S1761" s="264">
        <f t="shared" si="798"/>
        <v>14.3095</v>
      </c>
      <c r="T1761" s="264">
        <f t="shared" si="799"/>
        <v>15.019</v>
      </c>
      <c r="U1761" s="264">
        <f t="shared" si="800"/>
        <v>15.523</v>
      </c>
      <c r="V1761" s="264">
        <f t="shared" si="801"/>
        <v>16.305999999999997</v>
      </c>
      <c r="W1761" s="264">
        <f t="shared" si="802"/>
        <v>17.9025</v>
      </c>
      <c r="X1761" s="264">
        <f t="shared" si="803"/>
        <v>19.700000000000003</v>
      </c>
      <c r="Y1761" s="264">
        <f t="shared" si="804"/>
        <v>20.759</v>
      </c>
      <c r="Z1761" s="264">
        <f t="shared" si="805"/>
        <v>21.518000000000001</v>
      </c>
      <c r="AA1761" s="264">
        <f t="shared" si="806"/>
        <v>22.7075</v>
      </c>
      <c r="AB1761" s="264">
        <f t="shared" si="807"/>
        <v>23.524999999999999</v>
      </c>
      <c r="AC1761" s="264">
        <f t="shared" si="808"/>
        <v>25.173500000000001</v>
      </c>
      <c r="AD1761" s="264">
        <f t="shared" si="809"/>
        <v>28.36</v>
      </c>
      <c r="AF1761" s="266">
        <v>1759</v>
      </c>
      <c r="AG1761" s="266">
        <v>-0.14410000000000001</v>
      </c>
      <c r="AH1761" s="266">
        <v>17.972799999999999</v>
      </c>
      <c r="AI1761" s="266">
        <v>0.13375999999999999</v>
      </c>
      <c r="AJ1761" s="266">
        <v>12.029</v>
      </c>
      <c r="AK1761" s="266">
        <v>13.256</v>
      </c>
      <c r="AL1761" s="266">
        <v>14.038</v>
      </c>
      <c r="AM1761" s="266">
        <v>14.473000000000001</v>
      </c>
      <c r="AN1761" s="266">
        <v>15.173</v>
      </c>
      <c r="AO1761" s="266">
        <v>15.667999999999999</v>
      </c>
      <c r="AP1761" s="266">
        <v>16.431999999999999</v>
      </c>
      <c r="AQ1761" s="266">
        <v>17.972999999999999</v>
      </c>
      <c r="AR1761" s="266">
        <v>19.681000000000001</v>
      </c>
      <c r="AS1761" s="266">
        <v>20.673999999999999</v>
      </c>
      <c r="AT1761" s="266">
        <v>21.38</v>
      </c>
      <c r="AU1761" s="266">
        <v>22.475999999999999</v>
      </c>
      <c r="AV1761" s="266">
        <v>23.222000000000001</v>
      </c>
      <c r="AW1761" s="266">
        <v>24.71</v>
      </c>
      <c r="AX1761" s="266">
        <v>27.523</v>
      </c>
      <c r="BA1761" s="372">
        <v>1759</v>
      </c>
      <c r="BB1761" s="372">
        <v>-0.34899999999999998</v>
      </c>
      <c r="BC1761" s="372">
        <v>17.831600000000002</v>
      </c>
      <c r="BD1761" s="372">
        <v>0.14659</v>
      </c>
      <c r="BE1761" s="372">
        <v>11.71</v>
      </c>
      <c r="BF1761" s="372">
        <v>12.92</v>
      </c>
      <c r="BG1761" s="372">
        <v>13.705</v>
      </c>
      <c r="BH1761" s="372">
        <v>14.146000000000001</v>
      </c>
      <c r="BI1761" s="372">
        <v>14.865</v>
      </c>
      <c r="BJ1761" s="372">
        <v>15.378</v>
      </c>
      <c r="BK1761" s="372">
        <v>16.18</v>
      </c>
      <c r="BL1761" s="372">
        <v>17.832000000000001</v>
      </c>
      <c r="BM1761" s="372">
        <v>19.719000000000001</v>
      </c>
      <c r="BN1761" s="372">
        <v>20.844000000000001</v>
      </c>
      <c r="BO1761" s="372">
        <v>21.655999999999999</v>
      </c>
      <c r="BP1761" s="372">
        <v>22.939</v>
      </c>
      <c r="BQ1761" s="372">
        <v>23.827999999999999</v>
      </c>
      <c r="BR1761" s="372">
        <v>25.637</v>
      </c>
      <c r="BS1761" s="372">
        <v>29.196999999999999</v>
      </c>
    </row>
    <row r="1762" spans="1:71" x14ac:dyDescent="0.2">
      <c r="A1762" s="265">
        <f t="shared" si="810"/>
        <v>17.907499999999999</v>
      </c>
      <c r="B1762" s="265">
        <f t="shared" si="811"/>
        <v>16.311</v>
      </c>
      <c r="C1762" s="265">
        <f t="shared" si="788"/>
        <v>19.707000000000001</v>
      </c>
      <c r="D1762" s="265">
        <f t="shared" si="812"/>
        <v>1760</v>
      </c>
      <c r="E1762" s="373">
        <f t="shared" si="813"/>
        <v>57.823408624229977</v>
      </c>
      <c r="F1762" s="373">
        <f t="shared" si="814"/>
        <v>4.8186173853524981</v>
      </c>
      <c r="G1762" s="373">
        <f t="shared" si="815"/>
        <v>66.823408624229984</v>
      </c>
      <c r="H1762" s="374">
        <f t="shared" si="816"/>
        <v>0.9996811433840912</v>
      </c>
      <c r="I1762" s="374">
        <f t="shared" si="789"/>
        <v>0.99230378748247283</v>
      </c>
      <c r="J1762" s="374">
        <f t="shared" si="790"/>
        <v>0.99228406068638475</v>
      </c>
      <c r="K1762" s="265" cm="1">
        <f t="array" ref="K1762">$G1762^gamma_drug4/($G1762^gamma_drug4+(AGE_50_drug4+9)^gamma_drug4)</f>
        <v>1</v>
      </c>
      <c r="L1762" s="264">
        <f t="shared" si="791"/>
        <v>1760</v>
      </c>
      <c r="M1762" s="264">
        <f t="shared" si="792"/>
        <v>-0.24659999999999999</v>
      </c>
      <c r="N1762" s="264">
        <f t="shared" si="793"/>
        <v>17.907800000000002</v>
      </c>
      <c r="O1762" s="264">
        <f t="shared" si="794"/>
        <v>0.14019999999999999</v>
      </c>
      <c r="P1762" s="264">
        <f t="shared" si="795"/>
        <v>11.872</v>
      </c>
      <c r="Q1762" s="264">
        <f t="shared" si="796"/>
        <v>13.0915</v>
      </c>
      <c r="R1762" s="264">
        <f t="shared" si="797"/>
        <v>13.874500000000001</v>
      </c>
      <c r="S1762" s="264">
        <f t="shared" si="798"/>
        <v>14.313500000000001</v>
      </c>
      <c r="T1762" s="264">
        <f t="shared" si="799"/>
        <v>15.023</v>
      </c>
      <c r="U1762" s="264">
        <f t="shared" si="800"/>
        <v>15.527000000000001</v>
      </c>
      <c r="V1762" s="264">
        <f t="shared" si="801"/>
        <v>16.311</v>
      </c>
      <c r="W1762" s="264">
        <f t="shared" si="802"/>
        <v>17.907499999999999</v>
      </c>
      <c r="X1762" s="264">
        <f t="shared" si="803"/>
        <v>19.707000000000001</v>
      </c>
      <c r="Y1762" s="264">
        <f t="shared" si="804"/>
        <v>20.766500000000001</v>
      </c>
      <c r="Z1762" s="264">
        <f t="shared" si="805"/>
        <v>21.525500000000001</v>
      </c>
      <c r="AA1762" s="264">
        <f t="shared" si="806"/>
        <v>22.715499999999999</v>
      </c>
      <c r="AB1762" s="264">
        <f t="shared" si="807"/>
        <v>23.5335</v>
      </c>
      <c r="AC1762" s="264">
        <f t="shared" si="808"/>
        <v>25.183500000000002</v>
      </c>
      <c r="AD1762" s="264">
        <f t="shared" si="809"/>
        <v>28.372</v>
      </c>
      <c r="AF1762" s="266">
        <v>1760</v>
      </c>
      <c r="AG1762" s="266">
        <v>-0.14419999999999999</v>
      </c>
      <c r="AH1762" s="266">
        <v>17.978200000000001</v>
      </c>
      <c r="AI1762" s="266">
        <v>0.13378000000000001</v>
      </c>
      <c r="AJ1762" s="266">
        <v>12.032</v>
      </c>
      <c r="AK1762" s="266">
        <v>13.26</v>
      </c>
      <c r="AL1762" s="266">
        <v>14.041</v>
      </c>
      <c r="AM1762" s="266">
        <v>14.477</v>
      </c>
      <c r="AN1762" s="266">
        <v>15.177</v>
      </c>
      <c r="AO1762" s="266">
        <v>15.672000000000001</v>
      </c>
      <c r="AP1762" s="266">
        <v>16.437000000000001</v>
      </c>
      <c r="AQ1762" s="266">
        <v>17.978000000000002</v>
      </c>
      <c r="AR1762" s="266">
        <v>19.687999999999999</v>
      </c>
      <c r="AS1762" s="266">
        <v>20.681000000000001</v>
      </c>
      <c r="AT1762" s="266">
        <v>21.387</v>
      </c>
      <c r="AU1762" s="266">
        <v>22.483000000000001</v>
      </c>
      <c r="AV1762" s="266">
        <v>23.23</v>
      </c>
      <c r="AW1762" s="266">
        <v>24.719000000000001</v>
      </c>
      <c r="AX1762" s="266">
        <v>27.533999999999999</v>
      </c>
      <c r="BA1762" s="372">
        <v>1760</v>
      </c>
      <c r="BB1762" s="372">
        <v>-0.34899999999999998</v>
      </c>
      <c r="BC1762" s="372">
        <v>17.837399999999999</v>
      </c>
      <c r="BD1762" s="372">
        <v>0.14662</v>
      </c>
      <c r="BE1762" s="372">
        <v>11.712</v>
      </c>
      <c r="BF1762" s="372">
        <v>12.923</v>
      </c>
      <c r="BG1762" s="372">
        <v>13.708</v>
      </c>
      <c r="BH1762" s="372">
        <v>14.15</v>
      </c>
      <c r="BI1762" s="372">
        <v>14.869</v>
      </c>
      <c r="BJ1762" s="372">
        <v>15.382</v>
      </c>
      <c r="BK1762" s="372">
        <v>16.184999999999999</v>
      </c>
      <c r="BL1762" s="372">
        <v>17.837</v>
      </c>
      <c r="BM1762" s="372">
        <v>19.725999999999999</v>
      </c>
      <c r="BN1762" s="372">
        <v>20.852</v>
      </c>
      <c r="BO1762" s="372">
        <v>21.664000000000001</v>
      </c>
      <c r="BP1762" s="372">
        <v>22.948</v>
      </c>
      <c r="BQ1762" s="372">
        <v>23.837</v>
      </c>
      <c r="BR1762" s="372">
        <v>25.648</v>
      </c>
      <c r="BS1762" s="372">
        <v>29.21</v>
      </c>
    </row>
    <row r="1763" spans="1:71" x14ac:dyDescent="0.2">
      <c r="A1763" s="265">
        <f t="shared" si="810"/>
        <v>17.913499999999999</v>
      </c>
      <c r="B1763" s="265">
        <f t="shared" si="811"/>
        <v>16.3155</v>
      </c>
      <c r="C1763" s="265">
        <f t="shared" si="788"/>
        <v>19.7135</v>
      </c>
      <c r="D1763" s="265">
        <f t="shared" si="812"/>
        <v>1761</v>
      </c>
      <c r="E1763" s="373">
        <f t="shared" si="813"/>
        <v>57.856262833675565</v>
      </c>
      <c r="F1763" s="373">
        <f t="shared" si="814"/>
        <v>4.8213552361396301</v>
      </c>
      <c r="G1763" s="373">
        <f t="shared" si="815"/>
        <v>66.856262833675572</v>
      </c>
      <c r="H1763" s="374">
        <f t="shared" si="816"/>
        <v>0.99968182421289942</v>
      </c>
      <c r="I1763" s="374">
        <f t="shared" si="789"/>
        <v>0.99231511584022258</v>
      </c>
      <c r="J1763" s="374">
        <f t="shared" si="790"/>
        <v>0.99229383937504778</v>
      </c>
      <c r="K1763" s="265" cm="1">
        <f t="array" ref="K1763">$G1763^gamma_drug4/($G1763^gamma_drug4+(AGE_50_drug4+9)^gamma_drug4)</f>
        <v>1</v>
      </c>
      <c r="L1763" s="264">
        <f t="shared" si="791"/>
        <v>1761</v>
      </c>
      <c r="M1763" s="264">
        <f t="shared" si="792"/>
        <v>-0.24670000000000003</v>
      </c>
      <c r="N1763" s="264">
        <f t="shared" si="793"/>
        <v>17.913399999999999</v>
      </c>
      <c r="O1763" s="264">
        <f t="shared" si="794"/>
        <v>0.14022000000000001</v>
      </c>
      <c r="P1763" s="264">
        <f t="shared" si="795"/>
        <v>11.875499999999999</v>
      </c>
      <c r="Q1763" s="264">
        <f t="shared" si="796"/>
        <v>13.094999999999999</v>
      </c>
      <c r="R1763" s="264">
        <f t="shared" si="797"/>
        <v>13.878499999999999</v>
      </c>
      <c r="S1763" s="264">
        <f t="shared" si="798"/>
        <v>14.317499999999999</v>
      </c>
      <c r="T1763" s="264">
        <f t="shared" si="799"/>
        <v>15.0275</v>
      </c>
      <c r="U1763" s="264">
        <f t="shared" si="800"/>
        <v>15.531500000000001</v>
      </c>
      <c r="V1763" s="264">
        <f t="shared" si="801"/>
        <v>16.3155</v>
      </c>
      <c r="W1763" s="264">
        <f t="shared" si="802"/>
        <v>17.913499999999999</v>
      </c>
      <c r="X1763" s="264">
        <f t="shared" si="803"/>
        <v>19.7135</v>
      </c>
      <c r="Y1763" s="264">
        <f t="shared" si="804"/>
        <v>20.773499999999999</v>
      </c>
      <c r="Z1763" s="264">
        <f t="shared" si="805"/>
        <v>21.532499999999999</v>
      </c>
      <c r="AA1763" s="264">
        <f t="shared" si="806"/>
        <v>22.723500000000001</v>
      </c>
      <c r="AB1763" s="264">
        <f t="shared" si="807"/>
        <v>23.542000000000002</v>
      </c>
      <c r="AC1763" s="264">
        <f t="shared" si="808"/>
        <v>25.193000000000001</v>
      </c>
      <c r="AD1763" s="264">
        <f t="shared" si="809"/>
        <v>28.383000000000003</v>
      </c>
      <c r="AF1763" s="266">
        <v>1761</v>
      </c>
      <c r="AG1763" s="266">
        <v>-0.14430000000000001</v>
      </c>
      <c r="AH1763" s="266">
        <v>17.983599999999999</v>
      </c>
      <c r="AI1763" s="266">
        <v>0.1338</v>
      </c>
      <c r="AJ1763" s="266">
        <v>12.035</v>
      </c>
      <c r="AK1763" s="266">
        <v>13.263</v>
      </c>
      <c r="AL1763" s="266">
        <v>14.045</v>
      </c>
      <c r="AM1763" s="266">
        <v>14.48</v>
      </c>
      <c r="AN1763" s="266">
        <v>15.180999999999999</v>
      </c>
      <c r="AO1763" s="266">
        <v>15.676</v>
      </c>
      <c r="AP1763" s="266">
        <v>16.440999999999999</v>
      </c>
      <c r="AQ1763" s="266">
        <v>17.984000000000002</v>
      </c>
      <c r="AR1763" s="266">
        <v>19.693999999999999</v>
      </c>
      <c r="AS1763" s="266">
        <v>20.687999999999999</v>
      </c>
      <c r="AT1763" s="266">
        <v>21.393999999999998</v>
      </c>
      <c r="AU1763" s="266">
        <v>22.491</v>
      </c>
      <c r="AV1763" s="266">
        <v>23.238</v>
      </c>
      <c r="AW1763" s="266">
        <v>24.728000000000002</v>
      </c>
      <c r="AX1763" s="266">
        <v>27.544</v>
      </c>
      <c r="BA1763" s="372">
        <v>1761</v>
      </c>
      <c r="BB1763" s="372">
        <v>-0.34910000000000002</v>
      </c>
      <c r="BC1763" s="372">
        <v>17.8432</v>
      </c>
      <c r="BD1763" s="372">
        <v>0.14663999999999999</v>
      </c>
      <c r="BE1763" s="372">
        <v>11.715999999999999</v>
      </c>
      <c r="BF1763" s="372">
        <v>12.927</v>
      </c>
      <c r="BG1763" s="372">
        <v>13.712</v>
      </c>
      <c r="BH1763" s="372">
        <v>14.154999999999999</v>
      </c>
      <c r="BI1763" s="372">
        <v>14.874000000000001</v>
      </c>
      <c r="BJ1763" s="372">
        <v>15.387</v>
      </c>
      <c r="BK1763" s="372">
        <v>16.190000000000001</v>
      </c>
      <c r="BL1763" s="372">
        <v>17.843</v>
      </c>
      <c r="BM1763" s="372">
        <v>19.733000000000001</v>
      </c>
      <c r="BN1763" s="372">
        <v>20.859000000000002</v>
      </c>
      <c r="BO1763" s="372">
        <v>21.670999999999999</v>
      </c>
      <c r="BP1763" s="372">
        <v>22.956</v>
      </c>
      <c r="BQ1763" s="372">
        <v>23.846</v>
      </c>
      <c r="BR1763" s="372">
        <v>25.658000000000001</v>
      </c>
      <c r="BS1763" s="372">
        <v>29.222000000000001</v>
      </c>
    </row>
    <row r="1764" spans="1:71" x14ac:dyDescent="0.2">
      <c r="A1764" s="265">
        <f t="shared" si="810"/>
        <v>17.919</v>
      </c>
      <c r="B1764" s="265">
        <f t="shared" si="811"/>
        <v>16.320500000000003</v>
      </c>
      <c r="C1764" s="265">
        <f t="shared" si="788"/>
        <v>19.72</v>
      </c>
      <c r="D1764" s="265">
        <f t="shared" si="812"/>
        <v>1762</v>
      </c>
      <c r="E1764" s="373">
        <f t="shared" si="813"/>
        <v>57.889117043121146</v>
      </c>
      <c r="F1764" s="373">
        <f t="shared" si="814"/>
        <v>4.8240930869267622</v>
      </c>
      <c r="G1764" s="373">
        <f t="shared" si="815"/>
        <v>66.889117043121146</v>
      </c>
      <c r="H1764" s="374">
        <f t="shared" si="816"/>
        <v>0.99968250325503316</v>
      </c>
      <c r="I1764" s="374">
        <f t="shared" si="789"/>
        <v>0.99232642209888688</v>
      </c>
      <c r="J1764" s="374">
        <f t="shared" si="790"/>
        <v>0.99230360097178583</v>
      </c>
      <c r="K1764" s="265" cm="1">
        <f t="array" ref="K1764">$G1764^gamma_drug4/($G1764^gamma_drug4+(AGE_50_drug4+9)^gamma_drug4)</f>
        <v>1</v>
      </c>
      <c r="L1764" s="264">
        <f t="shared" si="791"/>
        <v>1762</v>
      </c>
      <c r="M1764" s="264">
        <f t="shared" si="792"/>
        <v>-0.24675000000000002</v>
      </c>
      <c r="N1764" s="264">
        <f t="shared" si="793"/>
        <v>17.919</v>
      </c>
      <c r="O1764" s="264">
        <f t="shared" si="794"/>
        <v>0.14024500000000001</v>
      </c>
      <c r="P1764" s="264">
        <f t="shared" si="795"/>
        <v>11.878499999999999</v>
      </c>
      <c r="Q1764" s="264">
        <f t="shared" si="796"/>
        <v>13.0985</v>
      </c>
      <c r="R1764" s="264">
        <f t="shared" si="797"/>
        <v>13.8825</v>
      </c>
      <c r="S1764" s="264">
        <f t="shared" si="798"/>
        <v>14.3215</v>
      </c>
      <c r="T1764" s="264">
        <f t="shared" si="799"/>
        <v>15.032</v>
      </c>
      <c r="U1764" s="264">
        <f t="shared" si="800"/>
        <v>15.5365</v>
      </c>
      <c r="V1764" s="264">
        <f t="shared" si="801"/>
        <v>16.320500000000003</v>
      </c>
      <c r="W1764" s="264">
        <f t="shared" si="802"/>
        <v>17.919</v>
      </c>
      <c r="X1764" s="264">
        <f t="shared" si="803"/>
        <v>19.72</v>
      </c>
      <c r="Y1764" s="264">
        <f t="shared" si="804"/>
        <v>20.78</v>
      </c>
      <c r="Z1764" s="264">
        <f t="shared" si="805"/>
        <v>21.54</v>
      </c>
      <c r="AA1764" s="264">
        <f t="shared" si="806"/>
        <v>22.731999999999999</v>
      </c>
      <c r="AB1764" s="264">
        <f t="shared" si="807"/>
        <v>23.5505</v>
      </c>
      <c r="AC1764" s="264">
        <f t="shared" si="808"/>
        <v>25.202500000000001</v>
      </c>
      <c r="AD1764" s="264">
        <f t="shared" si="809"/>
        <v>28.393999999999998</v>
      </c>
      <c r="AF1764" s="266">
        <v>1762</v>
      </c>
      <c r="AG1764" s="266">
        <v>-0.1444</v>
      </c>
      <c r="AH1764" s="266">
        <v>17.989000000000001</v>
      </c>
      <c r="AI1764" s="266">
        <v>0.13381999999999999</v>
      </c>
      <c r="AJ1764" s="266">
        <v>12.038</v>
      </c>
      <c r="AK1764" s="266">
        <v>13.266999999999999</v>
      </c>
      <c r="AL1764" s="266">
        <v>14.048999999999999</v>
      </c>
      <c r="AM1764" s="266">
        <v>14.484</v>
      </c>
      <c r="AN1764" s="266">
        <v>15.186</v>
      </c>
      <c r="AO1764" s="266">
        <v>15.680999999999999</v>
      </c>
      <c r="AP1764" s="266">
        <v>16.446000000000002</v>
      </c>
      <c r="AQ1764" s="266">
        <v>17.989000000000001</v>
      </c>
      <c r="AR1764" s="266">
        <v>19.7</v>
      </c>
      <c r="AS1764" s="266">
        <v>20.693999999999999</v>
      </c>
      <c r="AT1764" s="266">
        <v>21.401</v>
      </c>
      <c r="AU1764" s="266">
        <v>22.498999999999999</v>
      </c>
      <c r="AV1764" s="266">
        <v>23.245999999999999</v>
      </c>
      <c r="AW1764" s="266">
        <v>24.736999999999998</v>
      </c>
      <c r="AX1764" s="266">
        <v>27.553999999999998</v>
      </c>
      <c r="BA1764" s="372">
        <v>1762</v>
      </c>
      <c r="BB1764" s="372">
        <v>-0.34910000000000002</v>
      </c>
      <c r="BC1764" s="372">
        <v>17.849</v>
      </c>
      <c r="BD1764" s="372">
        <v>0.14666999999999999</v>
      </c>
      <c r="BE1764" s="372">
        <v>11.718999999999999</v>
      </c>
      <c r="BF1764" s="372">
        <v>12.93</v>
      </c>
      <c r="BG1764" s="372">
        <v>13.715999999999999</v>
      </c>
      <c r="BH1764" s="372">
        <v>14.159000000000001</v>
      </c>
      <c r="BI1764" s="372">
        <v>14.878</v>
      </c>
      <c r="BJ1764" s="372">
        <v>15.391999999999999</v>
      </c>
      <c r="BK1764" s="372">
        <v>16.195</v>
      </c>
      <c r="BL1764" s="372">
        <v>17.849</v>
      </c>
      <c r="BM1764" s="372">
        <v>19.739999999999998</v>
      </c>
      <c r="BN1764" s="372">
        <v>20.866</v>
      </c>
      <c r="BO1764" s="372">
        <v>21.678999999999998</v>
      </c>
      <c r="BP1764" s="372">
        <v>22.965</v>
      </c>
      <c r="BQ1764" s="372">
        <v>23.855</v>
      </c>
      <c r="BR1764" s="372">
        <v>25.667999999999999</v>
      </c>
      <c r="BS1764" s="372">
        <v>29.234000000000002</v>
      </c>
    </row>
    <row r="1765" spans="1:71" x14ac:dyDescent="0.2">
      <c r="A1765" s="265">
        <f t="shared" si="810"/>
        <v>17.925000000000001</v>
      </c>
      <c r="B1765" s="265">
        <f t="shared" si="811"/>
        <v>16.325499999999998</v>
      </c>
      <c r="C1765" s="265">
        <f t="shared" si="788"/>
        <v>19.725999999999999</v>
      </c>
      <c r="D1765" s="265">
        <f t="shared" si="812"/>
        <v>1763</v>
      </c>
      <c r="E1765" s="373">
        <f t="shared" si="813"/>
        <v>57.921971252566735</v>
      </c>
      <c r="F1765" s="373">
        <f t="shared" si="814"/>
        <v>4.8268309377138943</v>
      </c>
      <c r="G1765" s="373">
        <f t="shared" si="815"/>
        <v>66.921971252566735</v>
      </c>
      <c r="H1765" s="374">
        <f t="shared" si="816"/>
        <v>0.99968318051605309</v>
      </c>
      <c r="I1765" s="374">
        <f t="shared" si="789"/>
        <v>0.99233770631202045</v>
      </c>
      <c r="J1765" s="374">
        <f t="shared" si="790"/>
        <v>0.9923133455146036</v>
      </c>
      <c r="K1765" s="265" cm="1">
        <f t="array" ref="K1765">$G1765^gamma_drug4/($G1765^gamma_drug4+(AGE_50_drug4+9)^gamma_drug4)</f>
        <v>1</v>
      </c>
      <c r="L1765" s="264">
        <f t="shared" si="791"/>
        <v>1763</v>
      </c>
      <c r="M1765" s="264">
        <f t="shared" si="792"/>
        <v>-0.24680000000000002</v>
      </c>
      <c r="N1765" s="264">
        <f t="shared" si="793"/>
        <v>17.92465</v>
      </c>
      <c r="O1765" s="264">
        <f t="shared" si="794"/>
        <v>0.14026499999999997</v>
      </c>
      <c r="P1765" s="264">
        <f t="shared" si="795"/>
        <v>11.881499999999999</v>
      </c>
      <c r="Q1765" s="264">
        <f t="shared" si="796"/>
        <v>13.102</v>
      </c>
      <c r="R1765" s="264">
        <f t="shared" si="797"/>
        <v>13.886500000000002</v>
      </c>
      <c r="S1765" s="264">
        <f t="shared" si="798"/>
        <v>14.3255</v>
      </c>
      <c r="T1765" s="264">
        <f t="shared" si="799"/>
        <v>15.0365</v>
      </c>
      <c r="U1765" s="264">
        <f t="shared" si="800"/>
        <v>15.540500000000002</v>
      </c>
      <c r="V1765" s="264">
        <f t="shared" si="801"/>
        <v>16.325499999999998</v>
      </c>
      <c r="W1765" s="264">
        <f t="shared" si="802"/>
        <v>17.925000000000001</v>
      </c>
      <c r="X1765" s="264">
        <f t="shared" si="803"/>
        <v>19.725999999999999</v>
      </c>
      <c r="Y1765" s="264">
        <f t="shared" si="804"/>
        <v>20.787500000000001</v>
      </c>
      <c r="Z1765" s="264">
        <f t="shared" si="805"/>
        <v>21.547499999999999</v>
      </c>
      <c r="AA1765" s="264">
        <f t="shared" si="806"/>
        <v>22.7395</v>
      </c>
      <c r="AB1765" s="264">
        <f t="shared" si="807"/>
        <v>23.559000000000001</v>
      </c>
      <c r="AC1765" s="264">
        <f t="shared" si="808"/>
        <v>25.212</v>
      </c>
      <c r="AD1765" s="264">
        <f t="shared" si="809"/>
        <v>28.4055</v>
      </c>
      <c r="AF1765" s="266">
        <v>1763</v>
      </c>
      <c r="AG1765" s="266">
        <v>-0.14449999999999999</v>
      </c>
      <c r="AH1765" s="266">
        <v>17.994499999999999</v>
      </c>
      <c r="AI1765" s="266">
        <v>0.13383999999999999</v>
      </c>
      <c r="AJ1765" s="266">
        <v>12.041</v>
      </c>
      <c r="AK1765" s="266">
        <v>13.27</v>
      </c>
      <c r="AL1765" s="266">
        <v>14.053000000000001</v>
      </c>
      <c r="AM1765" s="266">
        <v>14.488</v>
      </c>
      <c r="AN1765" s="266">
        <v>15.19</v>
      </c>
      <c r="AO1765" s="266">
        <v>15.685</v>
      </c>
      <c r="AP1765" s="266">
        <v>16.451000000000001</v>
      </c>
      <c r="AQ1765" s="266">
        <v>17.995000000000001</v>
      </c>
      <c r="AR1765" s="266">
        <v>19.706</v>
      </c>
      <c r="AS1765" s="266">
        <v>20.701000000000001</v>
      </c>
      <c r="AT1765" s="266">
        <v>21.408000000000001</v>
      </c>
      <c r="AU1765" s="266">
        <v>22.506</v>
      </c>
      <c r="AV1765" s="266">
        <v>23.254000000000001</v>
      </c>
      <c r="AW1765" s="266">
        <v>24.745999999999999</v>
      </c>
      <c r="AX1765" s="266">
        <v>27.565000000000001</v>
      </c>
      <c r="BA1765" s="372">
        <v>1763</v>
      </c>
      <c r="BB1765" s="372">
        <v>-0.34910000000000002</v>
      </c>
      <c r="BC1765" s="372">
        <v>17.854800000000001</v>
      </c>
      <c r="BD1765" s="372">
        <v>0.14668999999999999</v>
      </c>
      <c r="BE1765" s="372">
        <v>11.722</v>
      </c>
      <c r="BF1765" s="372">
        <v>12.933999999999999</v>
      </c>
      <c r="BG1765" s="372">
        <v>13.72</v>
      </c>
      <c r="BH1765" s="372">
        <v>14.163</v>
      </c>
      <c r="BI1765" s="372">
        <v>14.882999999999999</v>
      </c>
      <c r="BJ1765" s="372">
        <v>15.396000000000001</v>
      </c>
      <c r="BK1765" s="372">
        <v>16.2</v>
      </c>
      <c r="BL1765" s="372">
        <v>17.855</v>
      </c>
      <c r="BM1765" s="372">
        <v>19.745999999999999</v>
      </c>
      <c r="BN1765" s="372">
        <v>20.873999999999999</v>
      </c>
      <c r="BO1765" s="372">
        <v>21.687000000000001</v>
      </c>
      <c r="BP1765" s="372">
        <v>22.972999999999999</v>
      </c>
      <c r="BQ1765" s="372">
        <v>23.864000000000001</v>
      </c>
      <c r="BR1765" s="372">
        <v>25.678000000000001</v>
      </c>
      <c r="BS1765" s="372">
        <v>29.245999999999999</v>
      </c>
    </row>
    <row r="1766" spans="1:71" x14ac:dyDescent="0.2">
      <c r="A1766" s="265">
        <f t="shared" si="810"/>
        <v>17.930500000000002</v>
      </c>
      <c r="B1766" s="265">
        <f t="shared" si="811"/>
        <v>16.330500000000001</v>
      </c>
      <c r="C1766" s="265">
        <f t="shared" si="788"/>
        <v>19.732500000000002</v>
      </c>
      <c r="D1766" s="265">
        <f t="shared" si="812"/>
        <v>1764</v>
      </c>
      <c r="E1766" s="373">
        <f t="shared" si="813"/>
        <v>57.954825462012323</v>
      </c>
      <c r="F1766" s="373">
        <f t="shared" si="814"/>
        <v>4.8295687885010263</v>
      </c>
      <c r="G1766" s="373">
        <f t="shared" si="815"/>
        <v>66.954825462012323</v>
      </c>
      <c r="H1766" s="374">
        <f t="shared" si="816"/>
        <v>0.99968385600150023</v>
      </c>
      <c r="I1766" s="374">
        <f t="shared" si="789"/>
        <v>0.99234896853302312</v>
      </c>
      <c r="J1766" s="374">
        <f t="shared" si="790"/>
        <v>0.99232307304140355</v>
      </c>
      <c r="K1766" s="265" cm="1">
        <f t="array" ref="K1766">$G1766^gamma_drug4/($G1766^gamma_drug4+(AGE_50_drug4+9)^gamma_drug4)</f>
        <v>1</v>
      </c>
      <c r="L1766" s="264">
        <f t="shared" si="791"/>
        <v>1764</v>
      </c>
      <c r="M1766" s="264">
        <f t="shared" si="792"/>
        <v>-0.24690000000000001</v>
      </c>
      <c r="N1766" s="264">
        <f t="shared" si="793"/>
        <v>17.930250000000001</v>
      </c>
      <c r="O1766" s="264">
        <f t="shared" si="794"/>
        <v>0.14029</v>
      </c>
      <c r="P1766" s="264">
        <f t="shared" si="795"/>
        <v>11.884499999999999</v>
      </c>
      <c r="Q1766" s="264">
        <f t="shared" si="796"/>
        <v>13.105499999999999</v>
      </c>
      <c r="R1766" s="264">
        <f t="shared" si="797"/>
        <v>13.89</v>
      </c>
      <c r="S1766" s="264">
        <f t="shared" si="798"/>
        <v>14.329499999999999</v>
      </c>
      <c r="T1766" s="264">
        <f t="shared" si="799"/>
        <v>15.040500000000002</v>
      </c>
      <c r="U1766" s="264">
        <f t="shared" si="800"/>
        <v>15.545500000000001</v>
      </c>
      <c r="V1766" s="264">
        <f t="shared" si="801"/>
        <v>16.330500000000001</v>
      </c>
      <c r="W1766" s="264">
        <f t="shared" si="802"/>
        <v>17.930500000000002</v>
      </c>
      <c r="X1766" s="264">
        <f t="shared" si="803"/>
        <v>19.732500000000002</v>
      </c>
      <c r="Y1766" s="264">
        <f t="shared" si="804"/>
        <v>20.794499999999999</v>
      </c>
      <c r="Z1766" s="264">
        <f t="shared" si="805"/>
        <v>21.555</v>
      </c>
      <c r="AA1766" s="264">
        <f t="shared" si="806"/>
        <v>22.747999999999998</v>
      </c>
      <c r="AB1766" s="264">
        <f t="shared" si="807"/>
        <v>23.567500000000003</v>
      </c>
      <c r="AC1766" s="264">
        <f t="shared" si="808"/>
        <v>25.221</v>
      </c>
      <c r="AD1766" s="264">
        <f t="shared" si="809"/>
        <v>28.417000000000002</v>
      </c>
      <c r="AF1766" s="266">
        <v>1764</v>
      </c>
      <c r="AG1766" s="266">
        <v>-0.14460000000000001</v>
      </c>
      <c r="AH1766" s="266">
        <v>17.9999</v>
      </c>
      <c r="AI1766" s="266">
        <v>0.13386000000000001</v>
      </c>
      <c r="AJ1766" s="266">
        <v>12.044</v>
      </c>
      <c r="AK1766" s="266">
        <v>13.273</v>
      </c>
      <c r="AL1766" s="266">
        <v>14.055999999999999</v>
      </c>
      <c r="AM1766" s="266">
        <v>14.492000000000001</v>
      </c>
      <c r="AN1766" s="266">
        <v>15.194000000000001</v>
      </c>
      <c r="AO1766" s="266">
        <v>15.69</v>
      </c>
      <c r="AP1766" s="266">
        <v>16.456</v>
      </c>
      <c r="AQ1766" s="266">
        <v>18</v>
      </c>
      <c r="AR1766" s="266">
        <v>19.712</v>
      </c>
      <c r="AS1766" s="266">
        <v>20.707999999999998</v>
      </c>
      <c r="AT1766" s="266">
        <v>21.414999999999999</v>
      </c>
      <c r="AU1766" s="266">
        <v>22.513999999999999</v>
      </c>
      <c r="AV1766" s="266">
        <v>23.262</v>
      </c>
      <c r="AW1766" s="266">
        <v>24.754000000000001</v>
      </c>
      <c r="AX1766" s="266">
        <v>27.574999999999999</v>
      </c>
      <c r="BA1766" s="372">
        <v>1764</v>
      </c>
      <c r="BB1766" s="372">
        <v>-0.34920000000000001</v>
      </c>
      <c r="BC1766" s="372">
        <v>17.860600000000002</v>
      </c>
      <c r="BD1766" s="372">
        <v>0.14671999999999999</v>
      </c>
      <c r="BE1766" s="372">
        <v>11.725</v>
      </c>
      <c r="BF1766" s="372">
        <v>12.938000000000001</v>
      </c>
      <c r="BG1766" s="372">
        <v>13.724</v>
      </c>
      <c r="BH1766" s="372">
        <v>14.167</v>
      </c>
      <c r="BI1766" s="372">
        <v>14.887</v>
      </c>
      <c r="BJ1766" s="372">
        <v>15.401</v>
      </c>
      <c r="BK1766" s="372">
        <v>16.204999999999998</v>
      </c>
      <c r="BL1766" s="372">
        <v>17.861000000000001</v>
      </c>
      <c r="BM1766" s="372">
        <v>19.753</v>
      </c>
      <c r="BN1766" s="372">
        <v>20.881</v>
      </c>
      <c r="BO1766" s="372">
        <v>21.695</v>
      </c>
      <c r="BP1766" s="372">
        <v>22.981999999999999</v>
      </c>
      <c r="BQ1766" s="372">
        <v>23.873000000000001</v>
      </c>
      <c r="BR1766" s="372">
        <v>25.687999999999999</v>
      </c>
      <c r="BS1766" s="372">
        <v>29.259</v>
      </c>
    </row>
    <row r="1767" spans="1:71" x14ac:dyDescent="0.2">
      <c r="A1767" s="265">
        <f t="shared" si="810"/>
        <v>17.935499999999998</v>
      </c>
      <c r="B1767" s="265">
        <f t="shared" si="811"/>
        <v>16.335000000000001</v>
      </c>
      <c r="C1767" s="265">
        <f t="shared" si="788"/>
        <v>19.7395</v>
      </c>
      <c r="D1767" s="265">
        <f t="shared" si="812"/>
        <v>1765</v>
      </c>
      <c r="E1767" s="373">
        <f t="shared" si="813"/>
        <v>57.987679671457904</v>
      </c>
      <c r="F1767" s="373">
        <f t="shared" si="814"/>
        <v>4.8323066392881584</v>
      </c>
      <c r="G1767" s="373">
        <f t="shared" si="815"/>
        <v>66.987679671457897</v>
      </c>
      <c r="H1767" s="374">
        <f t="shared" si="816"/>
        <v>0.99968452971689536</v>
      </c>
      <c r="I1767" s="374">
        <f t="shared" si="789"/>
        <v>0.99236020881514064</v>
      </c>
      <c r="J1767" s="374">
        <f t="shared" si="790"/>
        <v>0.99233278358998578</v>
      </c>
      <c r="K1767" s="265" cm="1">
        <f t="array" ref="K1767">$G1767^gamma_drug4/($G1767^gamma_drug4+(AGE_50_drug4+9)^gamma_drug4)</f>
        <v>1</v>
      </c>
      <c r="L1767" s="264">
        <f t="shared" si="791"/>
        <v>1765</v>
      </c>
      <c r="M1767" s="264">
        <f t="shared" si="792"/>
        <v>-0.24695</v>
      </c>
      <c r="N1767" s="264">
        <f t="shared" si="793"/>
        <v>17.935849999999999</v>
      </c>
      <c r="O1767" s="264">
        <f t="shared" si="794"/>
        <v>0.14031500000000002</v>
      </c>
      <c r="P1767" s="264">
        <f t="shared" si="795"/>
        <v>11.887499999999999</v>
      </c>
      <c r="Q1767" s="264">
        <f t="shared" si="796"/>
        <v>13.109</v>
      </c>
      <c r="R1767" s="264">
        <f t="shared" si="797"/>
        <v>13.894</v>
      </c>
      <c r="S1767" s="264">
        <f t="shared" si="798"/>
        <v>14.333500000000001</v>
      </c>
      <c r="T1767" s="264">
        <f t="shared" si="799"/>
        <v>15.044499999999999</v>
      </c>
      <c r="U1767" s="264">
        <f t="shared" si="800"/>
        <v>15.55</v>
      </c>
      <c r="V1767" s="264">
        <f t="shared" si="801"/>
        <v>16.335000000000001</v>
      </c>
      <c r="W1767" s="264">
        <f t="shared" si="802"/>
        <v>17.935499999999998</v>
      </c>
      <c r="X1767" s="264">
        <f t="shared" si="803"/>
        <v>19.7395</v>
      </c>
      <c r="Y1767" s="264">
        <f t="shared" si="804"/>
        <v>20.801500000000001</v>
      </c>
      <c r="Z1767" s="264">
        <f t="shared" si="805"/>
        <v>21.5625</v>
      </c>
      <c r="AA1767" s="264">
        <f t="shared" si="806"/>
        <v>22.756</v>
      </c>
      <c r="AB1767" s="264">
        <f t="shared" si="807"/>
        <v>23.576500000000003</v>
      </c>
      <c r="AC1767" s="264">
        <f t="shared" si="808"/>
        <v>25.231000000000002</v>
      </c>
      <c r="AD1767" s="264">
        <f t="shared" si="809"/>
        <v>28.4285</v>
      </c>
      <c r="AF1767" s="266">
        <v>1765</v>
      </c>
      <c r="AG1767" s="266">
        <v>-0.1447</v>
      </c>
      <c r="AH1767" s="266">
        <v>18.005299999999998</v>
      </c>
      <c r="AI1767" s="266">
        <v>0.13389000000000001</v>
      </c>
      <c r="AJ1767" s="266">
        <v>12.047000000000001</v>
      </c>
      <c r="AK1767" s="266">
        <v>13.276999999999999</v>
      </c>
      <c r="AL1767" s="266">
        <v>14.06</v>
      </c>
      <c r="AM1767" s="266">
        <v>14.496</v>
      </c>
      <c r="AN1767" s="266">
        <v>15.198</v>
      </c>
      <c r="AO1767" s="266">
        <v>15.694000000000001</v>
      </c>
      <c r="AP1767" s="266">
        <v>16.46</v>
      </c>
      <c r="AQ1767" s="266">
        <v>18.004999999999999</v>
      </c>
      <c r="AR1767" s="266">
        <v>19.719000000000001</v>
      </c>
      <c r="AS1767" s="266">
        <v>20.715</v>
      </c>
      <c r="AT1767" s="266">
        <v>21.422000000000001</v>
      </c>
      <c r="AU1767" s="266">
        <v>22.521999999999998</v>
      </c>
      <c r="AV1767" s="266">
        <v>23.271000000000001</v>
      </c>
      <c r="AW1767" s="266">
        <v>24.763999999999999</v>
      </c>
      <c r="AX1767" s="266">
        <v>27.585999999999999</v>
      </c>
      <c r="BA1767" s="372">
        <v>1765</v>
      </c>
      <c r="BB1767" s="372">
        <v>-0.34920000000000001</v>
      </c>
      <c r="BC1767" s="372">
        <v>17.866399999999999</v>
      </c>
      <c r="BD1767" s="372">
        <v>0.14674000000000001</v>
      </c>
      <c r="BE1767" s="372">
        <v>11.728</v>
      </c>
      <c r="BF1767" s="372">
        <v>12.941000000000001</v>
      </c>
      <c r="BG1767" s="372">
        <v>13.728</v>
      </c>
      <c r="BH1767" s="372">
        <v>14.170999999999999</v>
      </c>
      <c r="BI1767" s="372">
        <v>14.891</v>
      </c>
      <c r="BJ1767" s="372">
        <v>15.406000000000001</v>
      </c>
      <c r="BK1767" s="372">
        <v>16.21</v>
      </c>
      <c r="BL1767" s="372">
        <v>17.866</v>
      </c>
      <c r="BM1767" s="372">
        <v>19.760000000000002</v>
      </c>
      <c r="BN1767" s="372">
        <v>20.888000000000002</v>
      </c>
      <c r="BO1767" s="372">
        <v>21.702999999999999</v>
      </c>
      <c r="BP1767" s="372">
        <v>22.99</v>
      </c>
      <c r="BQ1767" s="372">
        <v>23.882000000000001</v>
      </c>
      <c r="BR1767" s="372">
        <v>25.698</v>
      </c>
      <c r="BS1767" s="372">
        <v>29.271000000000001</v>
      </c>
    </row>
    <row r="1768" spans="1:71" x14ac:dyDescent="0.2">
      <c r="A1768" s="265">
        <f t="shared" si="810"/>
        <v>17.941499999999998</v>
      </c>
      <c r="B1768" s="265">
        <f t="shared" si="811"/>
        <v>16.34</v>
      </c>
      <c r="C1768" s="265">
        <f t="shared" si="788"/>
        <v>19.7455</v>
      </c>
      <c r="D1768" s="265">
        <f t="shared" si="812"/>
        <v>1766</v>
      </c>
      <c r="E1768" s="373">
        <f t="shared" si="813"/>
        <v>58.020533880903493</v>
      </c>
      <c r="F1768" s="373">
        <f t="shared" si="814"/>
        <v>4.8350444900752905</v>
      </c>
      <c r="G1768" s="373">
        <f t="shared" si="815"/>
        <v>67.020533880903486</v>
      </c>
      <c r="H1768" s="374">
        <f t="shared" si="816"/>
        <v>0.99968520166773966</v>
      </c>
      <c r="I1768" s="374">
        <f t="shared" si="789"/>
        <v>0.9923714272114651</v>
      </c>
      <c r="J1768" s="374">
        <f t="shared" si="790"/>
        <v>0.99234247719804902</v>
      </c>
      <c r="K1768" s="265" cm="1">
        <f t="array" ref="K1768">$G1768^gamma_drug4/($G1768^gamma_drug4+(AGE_50_drug4+9)^gamma_drug4)</f>
        <v>1</v>
      </c>
      <c r="L1768" s="264">
        <f t="shared" si="791"/>
        <v>1766</v>
      </c>
      <c r="M1768" s="264">
        <f t="shared" si="792"/>
        <v>-0.24704999999999999</v>
      </c>
      <c r="N1768" s="264">
        <f t="shared" si="793"/>
        <v>17.94145</v>
      </c>
      <c r="O1768" s="264">
        <f t="shared" si="794"/>
        <v>0.14033499999999999</v>
      </c>
      <c r="P1768" s="264">
        <f t="shared" si="795"/>
        <v>11.890499999999999</v>
      </c>
      <c r="Q1768" s="264">
        <f t="shared" si="796"/>
        <v>13.112500000000001</v>
      </c>
      <c r="R1768" s="264">
        <f t="shared" si="797"/>
        <v>13.898</v>
      </c>
      <c r="S1768" s="264">
        <f t="shared" si="798"/>
        <v>14.3375</v>
      </c>
      <c r="T1768" s="264">
        <f t="shared" si="799"/>
        <v>15.048999999999999</v>
      </c>
      <c r="U1768" s="264">
        <f t="shared" si="800"/>
        <v>15.554</v>
      </c>
      <c r="V1768" s="264">
        <f t="shared" si="801"/>
        <v>16.34</v>
      </c>
      <c r="W1768" s="264">
        <f t="shared" si="802"/>
        <v>17.941499999999998</v>
      </c>
      <c r="X1768" s="264">
        <f t="shared" si="803"/>
        <v>19.7455</v>
      </c>
      <c r="Y1768" s="264">
        <f t="shared" si="804"/>
        <v>20.808500000000002</v>
      </c>
      <c r="Z1768" s="264">
        <f t="shared" si="805"/>
        <v>21.569499999999998</v>
      </c>
      <c r="AA1768" s="264">
        <f t="shared" si="806"/>
        <v>22.763999999999999</v>
      </c>
      <c r="AB1768" s="264">
        <f t="shared" si="807"/>
        <v>23.585000000000001</v>
      </c>
      <c r="AC1768" s="264">
        <f t="shared" si="808"/>
        <v>25.24</v>
      </c>
      <c r="AD1768" s="264">
        <f t="shared" si="809"/>
        <v>28.44</v>
      </c>
      <c r="AF1768" s="266">
        <v>1766</v>
      </c>
      <c r="AG1768" s="266">
        <v>-0.14480000000000001</v>
      </c>
      <c r="AH1768" s="266">
        <v>18.0107</v>
      </c>
      <c r="AI1768" s="266">
        <v>0.13391</v>
      </c>
      <c r="AJ1768" s="266">
        <v>12.05</v>
      </c>
      <c r="AK1768" s="266">
        <v>13.28</v>
      </c>
      <c r="AL1768" s="266">
        <v>14.064</v>
      </c>
      <c r="AM1768" s="266">
        <v>14.5</v>
      </c>
      <c r="AN1768" s="266">
        <v>15.202</v>
      </c>
      <c r="AO1768" s="266">
        <v>15.698</v>
      </c>
      <c r="AP1768" s="266">
        <v>16.465</v>
      </c>
      <c r="AQ1768" s="266">
        <v>18.010999999999999</v>
      </c>
      <c r="AR1768" s="266">
        <v>19.725000000000001</v>
      </c>
      <c r="AS1768" s="266">
        <v>20.721</v>
      </c>
      <c r="AT1768" s="266">
        <v>21.428999999999998</v>
      </c>
      <c r="AU1768" s="266">
        <v>22.529</v>
      </c>
      <c r="AV1768" s="266">
        <v>23.279</v>
      </c>
      <c r="AW1768" s="266">
        <v>24.771999999999998</v>
      </c>
      <c r="AX1768" s="266">
        <v>27.597000000000001</v>
      </c>
      <c r="BA1768" s="372">
        <v>1766</v>
      </c>
      <c r="BB1768" s="372">
        <v>-0.3493</v>
      </c>
      <c r="BC1768" s="372">
        <v>17.872199999999999</v>
      </c>
      <c r="BD1768" s="372">
        <v>0.14676</v>
      </c>
      <c r="BE1768" s="372">
        <v>11.731</v>
      </c>
      <c r="BF1768" s="372">
        <v>12.945</v>
      </c>
      <c r="BG1768" s="372">
        <v>13.731999999999999</v>
      </c>
      <c r="BH1768" s="372">
        <v>14.175000000000001</v>
      </c>
      <c r="BI1768" s="372">
        <v>14.896000000000001</v>
      </c>
      <c r="BJ1768" s="372">
        <v>15.41</v>
      </c>
      <c r="BK1768" s="372">
        <v>16.215</v>
      </c>
      <c r="BL1768" s="372">
        <v>17.872</v>
      </c>
      <c r="BM1768" s="372">
        <v>19.765999999999998</v>
      </c>
      <c r="BN1768" s="372">
        <v>20.896000000000001</v>
      </c>
      <c r="BO1768" s="372">
        <v>21.71</v>
      </c>
      <c r="BP1768" s="372">
        <v>22.998999999999999</v>
      </c>
      <c r="BQ1768" s="372">
        <v>23.890999999999998</v>
      </c>
      <c r="BR1768" s="372">
        <v>25.707999999999998</v>
      </c>
      <c r="BS1768" s="372">
        <v>29.283000000000001</v>
      </c>
    </row>
    <row r="1769" spans="1:71" x14ac:dyDescent="0.2">
      <c r="A1769" s="265">
        <f t="shared" si="810"/>
        <v>17.946999999999999</v>
      </c>
      <c r="B1769" s="265">
        <f t="shared" si="811"/>
        <v>16.344999999999999</v>
      </c>
      <c r="C1769" s="265">
        <f t="shared" si="788"/>
        <v>19.752000000000002</v>
      </c>
      <c r="D1769" s="265">
        <f t="shared" si="812"/>
        <v>1767</v>
      </c>
      <c r="E1769" s="373">
        <f t="shared" si="813"/>
        <v>58.053388090349074</v>
      </c>
      <c r="F1769" s="373">
        <f t="shared" si="814"/>
        <v>4.8377823408624234</v>
      </c>
      <c r="G1769" s="373">
        <f t="shared" si="815"/>
        <v>67.053388090349074</v>
      </c>
      <c r="H1769" s="374">
        <f t="shared" si="816"/>
        <v>0.9996858718595143</v>
      </c>
      <c r="I1769" s="374">
        <f t="shared" si="789"/>
        <v>0.99238262377493547</v>
      </c>
      <c r="J1769" s="374">
        <f t="shared" si="790"/>
        <v>0.99235215390319031</v>
      </c>
      <c r="K1769" s="265" cm="1">
        <f t="array" ref="K1769">$G1769^gamma_drug4/($G1769^gamma_drug4+(AGE_50_drug4+9)^gamma_drug4)</f>
        <v>1</v>
      </c>
      <c r="L1769" s="264">
        <f t="shared" si="791"/>
        <v>1767</v>
      </c>
      <c r="M1769" s="264">
        <f t="shared" si="792"/>
        <v>-0.24709999999999999</v>
      </c>
      <c r="N1769" s="264">
        <f t="shared" si="793"/>
        <v>17.947099999999999</v>
      </c>
      <c r="O1769" s="264">
        <f t="shared" si="794"/>
        <v>0.14035999999999998</v>
      </c>
      <c r="P1769" s="264">
        <f t="shared" si="795"/>
        <v>11.8935</v>
      </c>
      <c r="Q1769" s="264">
        <f t="shared" si="796"/>
        <v>13.116</v>
      </c>
      <c r="R1769" s="264">
        <f t="shared" si="797"/>
        <v>13.9015</v>
      </c>
      <c r="S1769" s="264">
        <f t="shared" si="798"/>
        <v>14.3415</v>
      </c>
      <c r="T1769" s="264">
        <f t="shared" si="799"/>
        <v>15.0535</v>
      </c>
      <c r="U1769" s="264">
        <f t="shared" si="800"/>
        <v>15.558999999999999</v>
      </c>
      <c r="V1769" s="264">
        <f t="shared" si="801"/>
        <v>16.344999999999999</v>
      </c>
      <c r="W1769" s="264">
        <f t="shared" si="802"/>
        <v>17.946999999999999</v>
      </c>
      <c r="X1769" s="264">
        <f t="shared" si="803"/>
        <v>19.752000000000002</v>
      </c>
      <c r="Y1769" s="264">
        <f t="shared" si="804"/>
        <v>20.8155</v>
      </c>
      <c r="Z1769" s="264">
        <f t="shared" si="805"/>
        <v>21.576999999999998</v>
      </c>
      <c r="AA1769" s="264">
        <f t="shared" si="806"/>
        <v>22.771999999999998</v>
      </c>
      <c r="AB1769" s="264">
        <f t="shared" si="807"/>
        <v>23.593499999999999</v>
      </c>
      <c r="AC1769" s="264">
        <f t="shared" si="808"/>
        <v>25.249499999999998</v>
      </c>
      <c r="AD1769" s="264">
        <f t="shared" si="809"/>
        <v>28.451499999999999</v>
      </c>
      <c r="AF1769" s="266">
        <v>1767</v>
      </c>
      <c r="AG1769" s="266">
        <v>-0.1449</v>
      </c>
      <c r="AH1769" s="266">
        <v>18.016200000000001</v>
      </c>
      <c r="AI1769" s="266">
        <v>0.13392999999999999</v>
      </c>
      <c r="AJ1769" s="266">
        <v>12.053000000000001</v>
      </c>
      <c r="AK1769" s="266">
        <v>13.284000000000001</v>
      </c>
      <c r="AL1769" s="266">
        <v>14.067</v>
      </c>
      <c r="AM1769" s="266">
        <v>14.504</v>
      </c>
      <c r="AN1769" s="266">
        <v>15.207000000000001</v>
      </c>
      <c r="AO1769" s="266">
        <v>15.702999999999999</v>
      </c>
      <c r="AP1769" s="266">
        <v>16.47</v>
      </c>
      <c r="AQ1769" s="266">
        <v>18.015999999999998</v>
      </c>
      <c r="AR1769" s="266">
        <v>19.731000000000002</v>
      </c>
      <c r="AS1769" s="266">
        <v>20.728000000000002</v>
      </c>
      <c r="AT1769" s="266">
        <v>21.436</v>
      </c>
      <c r="AU1769" s="266">
        <v>22.536999999999999</v>
      </c>
      <c r="AV1769" s="266">
        <v>23.286999999999999</v>
      </c>
      <c r="AW1769" s="266">
        <v>24.780999999999999</v>
      </c>
      <c r="AX1769" s="266">
        <v>27.606999999999999</v>
      </c>
      <c r="BA1769" s="372">
        <v>1767</v>
      </c>
      <c r="BB1769" s="372">
        <v>-0.3493</v>
      </c>
      <c r="BC1769" s="372">
        <v>17.878</v>
      </c>
      <c r="BD1769" s="372">
        <v>0.14679</v>
      </c>
      <c r="BE1769" s="372">
        <v>11.734</v>
      </c>
      <c r="BF1769" s="372">
        <v>12.948</v>
      </c>
      <c r="BG1769" s="372">
        <v>13.736000000000001</v>
      </c>
      <c r="BH1769" s="372">
        <v>14.179</v>
      </c>
      <c r="BI1769" s="372">
        <v>14.9</v>
      </c>
      <c r="BJ1769" s="372">
        <v>15.414999999999999</v>
      </c>
      <c r="BK1769" s="372">
        <v>16.22</v>
      </c>
      <c r="BL1769" s="372">
        <v>17.878</v>
      </c>
      <c r="BM1769" s="372">
        <v>19.773</v>
      </c>
      <c r="BN1769" s="372">
        <v>20.902999999999999</v>
      </c>
      <c r="BO1769" s="372">
        <v>21.718</v>
      </c>
      <c r="BP1769" s="372">
        <v>23.007000000000001</v>
      </c>
      <c r="BQ1769" s="372">
        <v>23.9</v>
      </c>
      <c r="BR1769" s="372">
        <v>25.718</v>
      </c>
      <c r="BS1769" s="372">
        <v>29.295999999999999</v>
      </c>
    </row>
    <row r="1770" spans="1:71" x14ac:dyDescent="0.2">
      <c r="A1770" s="265">
        <f t="shared" si="810"/>
        <v>17.952999999999999</v>
      </c>
      <c r="B1770" s="265">
        <f t="shared" si="811"/>
        <v>16.349499999999999</v>
      </c>
      <c r="C1770" s="265">
        <f t="shared" si="788"/>
        <v>19.758499999999998</v>
      </c>
      <c r="D1770" s="265">
        <f t="shared" si="812"/>
        <v>1768</v>
      </c>
      <c r="E1770" s="373">
        <f t="shared" si="813"/>
        <v>58.086242299794662</v>
      </c>
      <c r="F1770" s="373">
        <f t="shared" si="814"/>
        <v>4.8405201916495555</v>
      </c>
      <c r="G1770" s="373">
        <f t="shared" si="815"/>
        <v>67.086242299794662</v>
      </c>
      <c r="H1770" s="374">
        <f t="shared" si="816"/>
        <v>0.99968654029768089</v>
      </c>
      <c r="I1770" s="374">
        <f t="shared" si="789"/>
        <v>0.99239379855833809</v>
      </c>
      <c r="J1770" s="374">
        <f t="shared" si="790"/>
        <v>0.99236181374290577</v>
      </c>
      <c r="K1770" s="265" cm="1">
        <f t="array" ref="K1770">$G1770^gamma_drug4/($G1770^gamma_drug4+(AGE_50_drug4+9)^gamma_drug4)</f>
        <v>1</v>
      </c>
      <c r="L1770" s="264">
        <f t="shared" si="791"/>
        <v>1768</v>
      </c>
      <c r="M1770" s="264">
        <f t="shared" si="792"/>
        <v>-0.24714999999999998</v>
      </c>
      <c r="N1770" s="264">
        <f t="shared" si="793"/>
        <v>17.9527</v>
      </c>
      <c r="O1770" s="264">
        <f t="shared" si="794"/>
        <v>0.14038</v>
      </c>
      <c r="P1770" s="264">
        <f t="shared" si="795"/>
        <v>11.8965</v>
      </c>
      <c r="Q1770" s="264">
        <f t="shared" si="796"/>
        <v>13.1195</v>
      </c>
      <c r="R1770" s="264">
        <f t="shared" si="797"/>
        <v>13.9055</v>
      </c>
      <c r="S1770" s="264">
        <f t="shared" si="798"/>
        <v>14.345499999999999</v>
      </c>
      <c r="T1770" s="264">
        <f t="shared" si="799"/>
        <v>15.058</v>
      </c>
      <c r="U1770" s="264">
        <f t="shared" si="800"/>
        <v>15.563500000000001</v>
      </c>
      <c r="V1770" s="264">
        <f t="shared" si="801"/>
        <v>16.349499999999999</v>
      </c>
      <c r="W1770" s="264">
        <f t="shared" si="802"/>
        <v>17.952999999999999</v>
      </c>
      <c r="X1770" s="264">
        <f t="shared" si="803"/>
        <v>19.758499999999998</v>
      </c>
      <c r="Y1770" s="264">
        <f t="shared" si="804"/>
        <v>20.822499999999998</v>
      </c>
      <c r="Z1770" s="264">
        <f t="shared" si="805"/>
        <v>21.584499999999998</v>
      </c>
      <c r="AA1770" s="264">
        <f t="shared" si="806"/>
        <v>22.7805</v>
      </c>
      <c r="AB1770" s="264">
        <f t="shared" si="807"/>
        <v>23.602</v>
      </c>
      <c r="AC1770" s="264">
        <f t="shared" si="808"/>
        <v>25.259</v>
      </c>
      <c r="AD1770" s="264">
        <f t="shared" si="809"/>
        <v>28.462499999999999</v>
      </c>
      <c r="AF1770" s="266">
        <v>1768</v>
      </c>
      <c r="AG1770" s="266">
        <v>-0.14499999999999999</v>
      </c>
      <c r="AH1770" s="266">
        <v>18.021599999999999</v>
      </c>
      <c r="AI1770" s="266">
        <v>0.13395000000000001</v>
      </c>
      <c r="AJ1770" s="266">
        <v>12.055999999999999</v>
      </c>
      <c r="AK1770" s="266">
        <v>13.287000000000001</v>
      </c>
      <c r="AL1770" s="266">
        <v>14.071</v>
      </c>
      <c r="AM1770" s="266">
        <v>14.507999999999999</v>
      </c>
      <c r="AN1770" s="266">
        <v>15.211</v>
      </c>
      <c r="AO1770" s="266">
        <v>15.707000000000001</v>
      </c>
      <c r="AP1770" s="266">
        <v>16.474</v>
      </c>
      <c r="AQ1770" s="266">
        <v>18.021999999999998</v>
      </c>
      <c r="AR1770" s="266">
        <v>19.736999999999998</v>
      </c>
      <c r="AS1770" s="266">
        <v>20.734999999999999</v>
      </c>
      <c r="AT1770" s="266">
        <v>21.443000000000001</v>
      </c>
      <c r="AU1770" s="266">
        <v>22.545000000000002</v>
      </c>
      <c r="AV1770" s="266">
        <v>23.295000000000002</v>
      </c>
      <c r="AW1770" s="266">
        <v>24.79</v>
      </c>
      <c r="AX1770" s="266">
        <v>27.617999999999999</v>
      </c>
      <c r="BA1770" s="372">
        <v>1768</v>
      </c>
      <c r="BB1770" s="372">
        <v>-0.3493</v>
      </c>
      <c r="BC1770" s="372">
        <v>17.883800000000001</v>
      </c>
      <c r="BD1770" s="372">
        <v>0.14681</v>
      </c>
      <c r="BE1770" s="372">
        <v>11.737</v>
      </c>
      <c r="BF1770" s="372">
        <v>12.952</v>
      </c>
      <c r="BG1770" s="372">
        <v>13.74</v>
      </c>
      <c r="BH1770" s="372">
        <v>14.183</v>
      </c>
      <c r="BI1770" s="372">
        <v>14.904999999999999</v>
      </c>
      <c r="BJ1770" s="372">
        <v>15.42</v>
      </c>
      <c r="BK1770" s="372">
        <v>16.225000000000001</v>
      </c>
      <c r="BL1770" s="372">
        <v>17.884</v>
      </c>
      <c r="BM1770" s="372">
        <v>19.78</v>
      </c>
      <c r="BN1770" s="372">
        <v>20.91</v>
      </c>
      <c r="BO1770" s="372">
        <v>21.725999999999999</v>
      </c>
      <c r="BP1770" s="372">
        <v>23.015999999999998</v>
      </c>
      <c r="BQ1770" s="372">
        <v>23.908999999999999</v>
      </c>
      <c r="BR1770" s="372">
        <v>25.728000000000002</v>
      </c>
      <c r="BS1770" s="372">
        <v>29.306999999999999</v>
      </c>
    </row>
    <row r="1771" spans="1:71" x14ac:dyDescent="0.2">
      <c r="A1771" s="265">
        <f t="shared" si="810"/>
        <v>17.958500000000001</v>
      </c>
      <c r="B1771" s="265">
        <f t="shared" si="811"/>
        <v>16.354500000000002</v>
      </c>
      <c r="C1771" s="265">
        <f t="shared" si="788"/>
        <v>19.765499999999999</v>
      </c>
      <c r="D1771" s="265">
        <f t="shared" si="812"/>
        <v>1769</v>
      </c>
      <c r="E1771" s="373">
        <f t="shared" si="813"/>
        <v>58.119096509240244</v>
      </c>
      <c r="F1771" s="373">
        <f t="shared" si="814"/>
        <v>4.8432580424366876</v>
      </c>
      <c r="G1771" s="373">
        <f t="shared" si="815"/>
        <v>67.119096509240251</v>
      </c>
      <c r="H1771" s="374">
        <f t="shared" si="816"/>
        <v>0.99968720698768143</v>
      </c>
      <c r="I1771" s="374">
        <f t="shared" si="789"/>
        <v>0.9924049516143072</v>
      </c>
      <c r="J1771" s="374">
        <f t="shared" si="790"/>
        <v>0.9923714567545906</v>
      </c>
      <c r="K1771" s="265" cm="1">
        <f t="array" ref="K1771">$G1771^gamma_drug4/($G1771^gamma_drug4+(AGE_50_drug4+9)^gamma_drug4)</f>
        <v>1</v>
      </c>
      <c r="L1771" s="264">
        <f t="shared" si="791"/>
        <v>1769</v>
      </c>
      <c r="M1771" s="264">
        <f t="shared" si="792"/>
        <v>-0.24725</v>
      </c>
      <c r="N1771" s="264">
        <f t="shared" si="793"/>
        <v>17.958300000000001</v>
      </c>
      <c r="O1771" s="264">
        <f t="shared" si="794"/>
        <v>0.140405</v>
      </c>
      <c r="P1771" s="264">
        <f t="shared" si="795"/>
        <v>11.8995</v>
      </c>
      <c r="Q1771" s="264">
        <f t="shared" si="796"/>
        <v>13.123000000000001</v>
      </c>
      <c r="R1771" s="264">
        <f t="shared" si="797"/>
        <v>13.9095</v>
      </c>
      <c r="S1771" s="264">
        <f t="shared" si="798"/>
        <v>14.349499999999999</v>
      </c>
      <c r="T1771" s="264">
        <f t="shared" si="799"/>
        <v>15.062000000000001</v>
      </c>
      <c r="U1771" s="264">
        <f t="shared" si="800"/>
        <v>15.568</v>
      </c>
      <c r="V1771" s="264">
        <f t="shared" si="801"/>
        <v>16.354500000000002</v>
      </c>
      <c r="W1771" s="264">
        <f t="shared" si="802"/>
        <v>17.958500000000001</v>
      </c>
      <c r="X1771" s="264">
        <f t="shared" si="803"/>
        <v>19.765499999999999</v>
      </c>
      <c r="Y1771" s="264">
        <f t="shared" si="804"/>
        <v>20.83</v>
      </c>
      <c r="Z1771" s="264">
        <f t="shared" si="805"/>
        <v>21.591999999999999</v>
      </c>
      <c r="AA1771" s="264">
        <f t="shared" si="806"/>
        <v>22.788</v>
      </c>
      <c r="AB1771" s="264">
        <f t="shared" si="807"/>
        <v>23.610500000000002</v>
      </c>
      <c r="AC1771" s="264">
        <f t="shared" si="808"/>
        <v>25.268999999999998</v>
      </c>
      <c r="AD1771" s="264">
        <f t="shared" si="809"/>
        <v>28.474</v>
      </c>
      <c r="AF1771" s="266">
        <v>1769</v>
      </c>
      <c r="AG1771" s="266">
        <v>-0.14510000000000001</v>
      </c>
      <c r="AH1771" s="266">
        <v>18.027000000000001</v>
      </c>
      <c r="AI1771" s="266">
        <v>0.13397000000000001</v>
      </c>
      <c r="AJ1771" s="266">
        <v>12.058999999999999</v>
      </c>
      <c r="AK1771" s="266">
        <v>13.291</v>
      </c>
      <c r="AL1771" s="266">
        <v>14.074999999999999</v>
      </c>
      <c r="AM1771" s="266">
        <v>14.512</v>
      </c>
      <c r="AN1771" s="266">
        <v>15.215</v>
      </c>
      <c r="AO1771" s="266">
        <v>15.712</v>
      </c>
      <c r="AP1771" s="266">
        <v>16.478999999999999</v>
      </c>
      <c r="AQ1771" s="266">
        <v>18.027000000000001</v>
      </c>
      <c r="AR1771" s="266">
        <v>19.744</v>
      </c>
      <c r="AS1771" s="266">
        <v>20.742000000000001</v>
      </c>
      <c r="AT1771" s="266">
        <v>21.45</v>
      </c>
      <c r="AU1771" s="266">
        <v>22.552</v>
      </c>
      <c r="AV1771" s="266">
        <v>23.303000000000001</v>
      </c>
      <c r="AW1771" s="266">
        <v>24.798999999999999</v>
      </c>
      <c r="AX1771" s="266">
        <v>27.628</v>
      </c>
      <c r="BA1771" s="372">
        <v>1769</v>
      </c>
      <c r="BB1771" s="372">
        <v>-0.34939999999999999</v>
      </c>
      <c r="BC1771" s="372">
        <v>17.889600000000002</v>
      </c>
      <c r="BD1771" s="372">
        <v>0.14684</v>
      </c>
      <c r="BE1771" s="372">
        <v>11.74</v>
      </c>
      <c r="BF1771" s="372">
        <v>12.955</v>
      </c>
      <c r="BG1771" s="372">
        <v>13.744</v>
      </c>
      <c r="BH1771" s="372">
        <v>14.186999999999999</v>
      </c>
      <c r="BI1771" s="372">
        <v>14.909000000000001</v>
      </c>
      <c r="BJ1771" s="372">
        <v>15.423999999999999</v>
      </c>
      <c r="BK1771" s="372">
        <v>16.23</v>
      </c>
      <c r="BL1771" s="372">
        <v>17.89</v>
      </c>
      <c r="BM1771" s="372">
        <v>19.786999999999999</v>
      </c>
      <c r="BN1771" s="372">
        <v>20.917999999999999</v>
      </c>
      <c r="BO1771" s="372">
        <v>21.734000000000002</v>
      </c>
      <c r="BP1771" s="372">
        <v>23.024000000000001</v>
      </c>
      <c r="BQ1771" s="372">
        <v>23.917999999999999</v>
      </c>
      <c r="BR1771" s="372">
        <v>25.739000000000001</v>
      </c>
      <c r="BS1771" s="372">
        <v>29.32</v>
      </c>
    </row>
    <row r="1772" spans="1:71" x14ac:dyDescent="0.2">
      <c r="A1772" s="265">
        <f t="shared" si="810"/>
        <v>17.9635</v>
      </c>
      <c r="B1772" s="265">
        <f t="shared" si="811"/>
        <v>16.359500000000001</v>
      </c>
      <c r="C1772" s="265">
        <f t="shared" si="788"/>
        <v>19.771999999999998</v>
      </c>
      <c r="D1772" s="265">
        <f t="shared" si="812"/>
        <v>1770</v>
      </c>
      <c r="E1772" s="373">
        <f t="shared" si="813"/>
        <v>58.151950718685832</v>
      </c>
      <c r="F1772" s="373">
        <f t="shared" si="814"/>
        <v>4.8459958932238196</v>
      </c>
      <c r="G1772" s="373">
        <f t="shared" si="815"/>
        <v>67.151950718685839</v>
      </c>
      <c r="H1772" s="374">
        <f t="shared" si="816"/>
        <v>0.99968787193493835</v>
      </c>
      <c r="I1772" s="374">
        <f t="shared" si="789"/>
        <v>0.99241608299532524</v>
      </c>
      <c r="J1772" s="374">
        <f t="shared" si="790"/>
        <v>0.99238108297553984</v>
      </c>
      <c r="K1772" s="265" cm="1">
        <f t="array" ref="K1772">$G1772^gamma_drug4/($G1772^gamma_drug4+(AGE_50_drug4+9)^gamma_drug4)</f>
        <v>1</v>
      </c>
      <c r="L1772" s="264">
        <f t="shared" si="791"/>
        <v>1770</v>
      </c>
      <c r="M1772" s="264">
        <f t="shared" si="792"/>
        <v>-0.24729999999999999</v>
      </c>
      <c r="N1772" s="264">
        <f t="shared" si="793"/>
        <v>17.963899999999999</v>
      </c>
      <c r="O1772" s="264">
        <f t="shared" si="794"/>
        <v>0.14042499999999999</v>
      </c>
      <c r="P1772" s="264">
        <f t="shared" si="795"/>
        <v>11.9025</v>
      </c>
      <c r="Q1772" s="264">
        <f t="shared" si="796"/>
        <v>13.1265</v>
      </c>
      <c r="R1772" s="264">
        <f t="shared" si="797"/>
        <v>13.913499999999999</v>
      </c>
      <c r="S1772" s="264">
        <f t="shared" si="798"/>
        <v>14.3535</v>
      </c>
      <c r="T1772" s="264">
        <f t="shared" si="799"/>
        <v>15.065999999999999</v>
      </c>
      <c r="U1772" s="264">
        <f t="shared" si="800"/>
        <v>15.5725</v>
      </c>
      <c r="V1772" s="264">
        <f t="shared" si="801"/>
        <v>16.359500000000001</v>
      </c>
      <c r="W1772" s="264">
        <f t="shared" si="802"/>
        <v>17.9635</v>
      </c>
      <c r="X1772" s="264">
        <f t="shared" si="803"/>
        <v>19.771999999999998</v>
      </c>
      <c r="Y1772" s="264">
        <f t="shared" si="804"/>
        <v>20.836500000000001</v>
      </c>
      <c r="Z1772" s="264">
        <f t="shared" si="805"/>
        <v>21.599499999999999</v>
      </c>
      <c r="AA1772" s="264">
        <f t="shared" si="806"/>
        <v>22.796500000000002</v>
      </c>
      <c r="AB1772" s="264">
        <f t="shared" si="807"/>
        <v>23.619</v>
      </c>
      <c r="AC1772" s="264">
        <f t="shared" si="808"/>
        <v>25.277999999999999</v>
      </c>
      <c r="AD1772" s="264">
        <f t="shared" si="809"/>
        <v>28.484999999999999</v>
      </c>
      <c r="AF1772" s="266">
        <v>1770</v>
      </c>
      <c r="AG1772" s="266">
        <v>-0.1452</v>
      </c>
      <c r="AH1772" s="266">
        <v>18.032399999999999</v>
      </c>
      <c r="AI1772" s="266">
        <v>0.13399</v>
      </c>
      <c r="AJ1772" s="266">
        <v>12.061999999999999</v>
      </c>
      <c r="AK1772" s="266">
        <v>13.294</v>
      </c>
      <c r="AL1772" s="266">
        <v>14.079000000000001</v>
      </c>
      <c r="AM1772" s="266">
        <v>14.516</v>
      </c>
      <c r="AN1772" s="266">
        <v>15.218999999999999</v>
      </c>
      <c r="AO1772" s="266">
        <v>15.715999999999999</v>
      </c>
      <c r="AP1772" s="266">
        <v>16.484000000000002</v>
      </c>
      <c r="AQ1772" s="266">
        <v>18.032</v>
      </c>
      <c r="AR1772" s="266">
        <v>19.75</v>
      </c>
      <c r="AS1772" s="266">
        <v>20.748000000000001</v>
      </c>
      <c r="AT1772" s="266">
        <v>21.457000000000001</v>
      </c>
      <c r="AU1772" s="266">
        <v>22.56</v>
      </c>
      <c r="AV1772" s="266">
        <v>23.311</v>
      </c>
      <c r="AW1772" s="266">
        <v>24.808</v>
      </c>
      <c r="AX1772" s="266">
        <v>27.638000000000002</v>
      </c>
      <c r="BA1772" s="372">
        <v>1770</v>
      </c>
      <c r="BB1772" s="372">
        <v>-0.34939999999999999</v>
      </c>
      <c r="BC1772" s="372">
        <v>17.895399999999999</v>
      </c>
      <c r="BD1772" s="372">
        <v>0.14685999999999999</v>
      </c>
      <c r="BE1772" s="372">
        <v>11.743</v>
      </c>
      <c r="BF1772" s="372">
        <v>12.959</v>
      </c>
      <c r="BG1772" s="372">
        <v>13.747999999999999</v>
      </c>
      <c r="BH1772" s="372">
        <v>14.191000000000001</v>
      </c>
      <c r="BI1772" s="372">
        <v>14.913</v>
      </c>
      <c r="BJ1772" s="372">
        <v>15.429</v>
      </c>
      <c r="BK1772" s="372">
        <v>16.234999999999999</v>
      </c>
      <c r="BL1772" s="372">
        <v>17.895</v>
      </c>
      <c r="BM1772" s="372">
        <v>19.794</v>
      </c>
      <c r="BN1772" s="372">
        <v>20.925000000000001</v>
      </c>
      <c r="BO1772" s="372">
        <v>21.742000000000001</v>
      </c>
      <c r="BP1772" s="372">
        <v>23.033000000000001</v>
      </c>
      <c r="BQ1772" s="372">
        <v>23.927</v>
      </c>
      <c r="BR1772" s="372">
        <v>25.748000000000001</v>
      </c>
      <c r="BS1772" s="372">
        <v>29.332000000000001</v>
      </c>
    </row>
    <row r="1773" spans="1:71" x14ac:dyDescent="0.2">
      <c r="A1773" s="265">
        <f t="shared" si="810"/>
        <v>17.9695</v>
      </c>
      <c r="B1773" s="265">
        <f t="shared" si="811"/>
        <v>16.3645</v>
      </c>
      <c r="C1773" s="265">
        <f t="shared" si="788"/>
        <v>19.777999999999999</v>
      </c>
      <c r="D1773" s="265">
        <f t="shared" si="812"/>
        <v>1771</v>
      </c>
      <c r="E1773" s="373">
        <f t="shared" si="813"/>
        <v>58.18480492813142</v>
      </c>
      <c r="F1773" s="373">
        <f t="shared" si="814"/>
        <v>4.8487337440109517</v>
      </c>
      <c r="G1773" s="373">
        <f t="shared" si="815"/>
        <v>67.184804928131427</v>
      </c>
      <c r="H1773" s="374">
        <f t="shared" si="816"/>
        <v>0.99968853514485467</v>
      </c>
      <c r="I1773" s="374">
        <f t="shared" si="789"/>
        <v>0.99242719275372371</v>
      </c>
      <c r="J1773" s="374">
        <f t="shared" si="790"/>
        <v>0.99239069244294797</v>
      </c>
      <c r="K1773" s="265" cm="1">
        <f t="array" ref="K1773">$G1773^gamma_drug4/($G1773^gamma_drug4+(AGE_50_drug4+9)^gamma_drug4)</f>
        <v>1</v>
      </c>
      <c r="L1773" s="264">
        <f t="shared" si="791"/>
        <v>1771</v>
      </c>
      <c r="M1773" s="264">
        <f t="shared" si="792"/>
        <v>-0.24740000000000001</v>
      </c>
      <c r="N1773" s="264">
        <f t="shared" si="793"/>
        <v>17.9695</v>
      </c>
      <c r="O1773" s="264">
        <f t="shared" si="794"/>
        <v>0.14044999999999999</v>
      </c>
      <c r="P1773" s="264">
        <f t="shared" si="795"/>
        <v>11.9055</v>
      </c>
      <c r="Q1773" s="264">
        <f t="shared" si="796"/>
        <v>13.129999999999999</v>
      </c>
      <c r="R1773" s="264">
        <f t="shared" si="797"/>
        <v>13.916499999999999</v>
      </c>
      <c r="S1773" s="264">
        <f t="shared" si="798"/>
        <v>14.3575</v>
      </c>
      <c r="T1773" s="264">
        <f t="shared" si="799"/>
        <v>15.070499999999999</v>
      </c>
      <c r="U1773" s="264">
        <f t="shared" si="800"/>
        <v>15.576499999999999</v>
      </c>
      <c r="V1773" s="264">
        <f t="shared" si="801"/>
        <v>16.3645</v>
      </c>
      <c r="W1773" s="264">
        <f t="shared" si="802"/>
        <v>17.9695</v>
      </c>
      <c r="X1773" s="264">
        <f t="shared" si="803"/>
        <v>19.777999999999999</v>
      </c>
      <c r="Y1773" s="264">
        <f t="shared" si="804"/>
        <v>20.844000000000001</v>
      </c>
      <c r="Z1773" s="264">
        <f t="shared" si="805"/>
        <v>21.606999999999999</v>
      </c>
      <c r="AA1773" s="264">
        <f t="shared" si="806"/>
        <v>22.804000000000002</v>
      </c>
      <c r="AB1773" s="264">
        <f t="shared" si="807"/>
        <v>23.627000000000002</v>
      </c>
      <c r="AC1773" s="264">
        <f t="shared" si="808"/>
        <v>25.287500000000001</v>
      </c>
      <c r="AD1773" s="264">
        <f t="shared" si="809"/>
        <v>28.497</v>
      </c>
      <c r="AF1773" s="266">
        <v>1771</v>
      </c>
      <c r="AG1773" s="266">
        <v>-0.14530000000000001</v>
      </c>
      <c r="AH1773" s="266">
        <v>18.037800000000001</v>
      </c>
      <c r="AI1773" s="266">
        <v>0.13400999999999999</v>
      </c>
      <c r="AJ1773" s="266">
        <v>12.065</v>
      </c>
      <c r="AK1773" s="266">
        <v>13.297000000000001</v>
      </c>
      <c r="AL1773" s="266">
        <v>14.082000000000001</v>
      </c>
      <c r="AM1773" s="266">
        <v>14.52</v>
      </c>
      <c r="AN1773" s="266">
        <v>15.223000000000001</v>
      </c>
      <c r="AO1773" s="266">
        <v>15.72</v>
      </c>
      <c r="AP1773" s="266">
        <v>16.489000000000001</v>
      </c>
      <c r="AQ1773" s="266">
        <v>18.038</v>
      </c>
      <c r="AR1773" s="266">
        <v>19.756</v>
      </c>
      <c r="AS1773" s="266">
        <v>20.754999999999999</v>
      </c>
      <c r="AT1773" s="266">
        <v>21.463999999999999</v>
      </c>
      <c r="AU1773" s="266">
        <v>22.567</v>
      </c>
      <c r="AV1773" s="266">
        <v>23.318000000000001</v>
      </c>
      <c r="AW1773" s="266">
        <v>24.815999999999999</v>
      </c>
      <c r="AX1773" s="266">
        <v>27.649000000000001</v>
      </c>
      <c r="BA1773" s="372">
        <v>1771</v>
      </c>
      <c r="BB1773" s="372">
        <v>-0.34949999999999998</v>
      </c>
      <c r="BC1773" s="372">
        <v>17.901199999999999</v>
      </c>
      <c r="BD1773" s="372">
        <v>0.14688999999999999</v>
      </c>
      <c r="BE1773" s="372">
        <v>11.746</v>
      </c>
      <c r="BF1773" s="372">
        <v>12.962999999999999</v>
      </c>
      <c r="BG1773" s="372">
        <v>13.750999999999999</v>
      </c>
      <c r="BH1773" s="372">
        <v>14.195</v>
      </c>
      <c r="BI1773" s="372">
        <v>14.917999999999999</v>
      </c>
      <c r="BJ1773" s="372">
        <v>15.433</v>
      </c>
      <c r="BK1773" s="372">
        <v>16.239999999999998</v>
      </c>
      <c r="BL1773" s="372">
        <v>17.901</v>
      </c>
      <c r="BM1773" s="372">
        <v>19.8</v>
      </c>
      <c r="BN1773" s="372">
        <v>20.933</v>
      </c>
      <c r="BO1773" s="372">
        <v>21.75</v>
      </c>
      <c r="BP1773" s="372">
        <v>23.041</v>
      </c>
      <c r="BQ1773" s="372">
        <v>23.936</v>
      </c>
      <c r="BR1773" s="372">
        <v>25.759</v>
      </c>
      <c r="BS1773" s="372">
        <v>29.344999999999999</v>
      </c>
    </row>
    <row r="1774" spans="1:71" x14ac:dyDescent="0.2">
      <c r="A1774" s="265">
        <f t="shared" si="810"/>
        <v>17.975000000000001</v>
      </c>
      <c r="B1774" s="265">
        <f t="shared" si="811"/>
        <v>16.369</v>
      </c>
      <c r="C1774" s="265">
        <f t="shared" si="788"/>
        <v>19.784500000000001</v>
      </c>
      <c r="D1774" s="265">
        <f t="shared" si="812"/>
        <v>1772</v>
      </c>
      <c r="E1774" s="373">
        <f t="shared" si="813"/>
        <v>58.217659137577002</v>
      </c>
      <c r="F1774" s="373">
        <f t="shared" si="814"/>
        <v>4.8514715947980838</v>
      </c>
      <c r="G1774" s="373">
        <f t="shared" si="815"/>
        <v>67.217659137577002</v>
      </c>
      <c r="H1774" s="374">
        <f t="shared" si="816"/>
        <v>0.99968919662281408</v>
      </c>
      <c r="I1774" s="374">
        <f t="shared" si="789"/>
        <v>0.99243828094168363</v>
      </c>
      <c r="J1774" s="374">
        <f t="shared" si="790"/>
        <v>0.9924002851939101</v>
      </c>
      <c r="K1774" s="265" cm="1">
        <f t="array" ref="K1774">$G1774^gamma_drug4/($G1774^gamma_drug4+(AGE_50_drug4+9)^gamma_drug4)</f>
        <v>1</v>
      </c>
      <c r="L1774" s="264">
        <f t="shared" si="791"/>
        <v>1772</v>
      </c>
      <c r="M1774" s="264">
        <f t="shared" si="792"/>
        <v>-0.24745</v>
      </c>
      <c r="N1774" s="264">
        <f t="shared" si="793"/>
        <v>17.975099999999998</v>
      </c>
      <c r="O1774" s="264">
        <f t="shared" si="794"/>
        <v>0.14047000000000001</v>
      </c>
      <c r="P1774" s="264">
        <f t="shared" si="795"/>
        <v>11.908999999999999</v>
      </c>
      <c r="Q1774" s="264">
        <f t="shared" si="796"/>
        <v>13.1335</v>
      </c>
      <c r="R1774" s="264">
        <f t="shared" si="797"/>
        <v>13.920500000000001</v>
      </c>
      <c r="S1774" s="264">
        <f t="shared" si="798"/>
        <v>14.361999999999998</v>
      </c>
      <c r="T1774" s="264">
        <f t="shared" si="799"/>
        <v>15.074999999999999</v>
      </c>
      <c r="U1774" s="264">
        <f t="shared" si="800"/>
        <v>15.5815</v>
      </c>
      <c r="V1774" s="264">
        <f t="shared" si="801"/>
        <v>16.369</v>
      </c>
      <c r="W1774" s="264">
        <f t="shared" si="802"/>
        <v>17.975000000000001</v>
      </c>
      <c r="X1774" s="264">
        <f t="shared" si="803"/>
        <v>19.784500000000001</v>
      </c>
      <c r="Y1774" s="264">
        <f t="shared" si="804"/>
        <v>20.850999999999999</v>
      </c>
      <c r="Z1774" s="264">
        <f t="shared" si="805"/>
        <v>21.614000000000001</v>
      </c>
      <c r="AA1774" s="264">
        <f t="shared" si="806"/>
        <v>22.8125</v>
      </c>
      <c r="AB1774" s="264">
        <f t="shared" si="807"/>
        <v>23.6355</v>
      </c>
      <c r="AC1774" s="264">
        <f t="shared" si="808"/>
        <v>25.296999999999997</v>
      </c>
      <c r="AD1774" s="264">
        <f t="shared" si="809"/>
        <v>28.507999999999999</v>
      </c>
      <c r="AF1774" s="266">
        <v>1772</v>
      </c>
      <c r="AG1774" s="266">
        <v>-0.1454</v>
      </c>
      <c r="AH1774" s="266">
        <v>18.043199999999999</v>
      </c>
      <c r="AI1774" s="266">
        <v>0.13403000000000001</v>
      </c>
      <c r="AJ1774" s="266">
        <v>12.068</v>
      </c>
      <c r="AK1774" s="266">
        <v>13.301</v>
      </c>
      <c r="AL1774" s="266">
        <v>14.086</v>
      </c>
      <c r="AM1774" s="266">
        <v>14.523999999999999</v>
      </c>
      <c r="AN1774" s="266">
        <v>15.228</v>
      </c>
      <c r="AO1774" s="266">
        <v>15.725</v>
      </c>
      <c r="AP1774" s="266">
        <v>16.492999999999999</v>
      </c>
      <c r="AQ1774" s="266">
        <v>18.042999999999999</v>
      </c>
      <c r="AR1774" s="266">
        <v>19.762</v>
      </c>
      <c r="AS1774" s="266">
        <v>20.762</v>
      </c>
      <c r="AT1774" s="266">
        <v>21.471</v>
      </c>
      <c r="AU1774" s="266">
        <v>22.574999999999999</v>
      </c>
      <c r="AV1774" s="266">
        <v>23.326000000000001</v>
      </c>
      <c r="AW1774" s="266">
        <v>24.824999999999999</v>
      </c>
      <c r="AX1774" s="266">
        <v>27.658999999999999</v>
      </c>
      <c r="BA1774" s="372">
        <v>1772</v>
      </c>
      <c r="BB1774" s="372">
        <v>-0.34949999999999998</v>
      </c>
      <c r="BC1774" s="372">
        <v>17.907</v>
      </c>
      <c r="BD1774" s="372">
        <v>0.14691000000000001</v>
      </c>
      <c r="BE1774" s="372">
        <v>11.75</v>
      </c>
      <c r="BF1774" s="372">
        <v>12.965999999999999</v>
      </c>
      <c r="BG1774" s="372">
        <v>13.755000000000001</v>
      </c>
      <c r="BH1774" s="372">
        <v>14.2</v>
      </c>
      <c r="BI1774" s="372">
        <v>14.922000000000001</v>
      </c>
      <c r="BJ1774" s="372">
        <v>15.438000000000001</v>
      </c>
      <c r="BK1774" s="372">
        <v>16.245000000000001</v>
      </c>
      <c r="BL1774" s="372">
        <v>17.907</v>
      </c>
      <c r="BM1774" s="372">
        <v>19.806999999999999</v>
      </c>
      <c r="BN1774" s="372">
        <v>20.94</v>
      </c>
      <c r="BO1774" s="372">
        <v>21.757000000000001</v>
      </c>
      <c r="BP1774" s="372">
        <v>23.05</v>
      </c>
      <c r="BQ1774" s="372">
        <v>23.945</v>
      </c>
      <c r="BR1774" s="372">
        <v>25.768999999999998</v>
      </c>
      <c r="BS1774" s="372">
        <v>29.356999999999999</v>
      </c>
    </row>
    <row r="1775" spans="1:71" x14ac:dyDescent="0.2">
      <c r="A1775" s="265">
        <f t="shared" si="810"/>
        <v>17.981000000000002</v>
      </c>
      <c r="B1775" s="265">
        <f t="shared" si="811"/>
        <v>16.374000000000002</v>
      </c>
      <c r="C1775" s="265">
        <f t="shared" si="788"/>
        <v>19.791</v>
      </c>
      <c r="D1775" s="265">
        <f t="shared" si="812"/>
        <v>1773</v>
      </c>
      <c r="E1775" s="373">
        <f t="shared" si="813"/>
        <v>58.25051334702259</v>
      </c>
      <c r="F1775" s="373">
        <f t="shared" si="814"/>
        <v>4.8542094455852158</v>
      </c>
      <c r="G1775" s="373">
        <f t="shared" si="815"/>
        <v>67.25051334702259</v>
      </c>
      <c r="H1775" s="374">
        <f t="shared" si="816"/>
        <v>0.99968985637418073</v>
      </c>
      <c r="I1775" s="374">
        <f t="shared" si="789"/>
        <v>0.99244934761123549</v>
      </c>
      <c r="J1775" s="374">
        <f t="shared" si="790"/>
        <v>0.99240986126542141</v>
      </c>
      <c r="K1775" s="265" cm="1">
        <f t="array" ref="K1775">$G1775^gamma_drug4/($G1775^gamma_drug4+(AGE_50_drug4+9)^gamma_drug4)</f>
        <v>1</v>
      </c>
      <c r="L1775" s="264">
        <f t="shared" si="791"/>
        <v>1773</v>
      </c>
      <c r="M1775" s="264">
        <f t="shared" si="792"/>
        <v>-0.24754999999999999</v>
      </c>
      <c r="N1775" s="264">
        <f t="shared" si="793"/>
        <v>17.98075</v>
      </c>
      <c r="O1775" s="264">
        <f t="shared" si="794"/>
        <v>0.14049</v>
      </c>
      <c r="P1775" s="264">
        <f t="shared" si="795"/>
        <v>11.911999999999999</v>
      </c>
      <c r="Q1775" s="264">
        <f t="shared" si="796"/>
        <v>13.137</v>
      </c>
      <c r="R1775" s="264">
        <f t="shared" si="797"/>
        <v>13.9245</v>
      </c>
      <c r="S1775" s="264">
        <f t="shared" si="798"/>
        <v>14.366</v>
      </c>
      <c r="T1775" s="264">
        <f t="shared" si="799"/>
        <v>15.079499999999999</v>
      </c>
      <c r="U1775" s="264">
        <f t="shared" si="800"/>
        <v>15.585999999999999</v>
      </c>
      <c r="V1775" s="264">
        <f t="shared" si="801"/>
        <v>16.374000000000002</v>
      </c>
      <c r="W1775" s="264">
        <f t="shared" si="802"/>
        <v>17.981000000000002</v>
      </c>
      <c r="X1775" s="264">
        <f t="shared" si="803"/>
        <v>19.791</v>
      </c>
      <c r="Y1775" s="264">
        <f t="shared" si="804"/>
        <v>20.857500000000002</v>
      </c>
      <c r="Z1775" s="264">
        <f t="shared" si="805"/>
        <v>21.621500000000001</v>
      </c>
      <c r="AA1775" s="264">
        <f t="shared" si="806"/>
        <v>22.820499999999999</v>
      </c>
      <c r="AB1775" s="264">
        <f t="shared" si="807"/>
        <v>23.644500000000001</v>
      </c>
      <c r="AC1775" s="264">
        <f t="shared" si="808"/>
        <v>25.305999999999997</v>
      </c>
      <c r="AD1775" s="264">
        <f t="shared" si="809"/>
        <v>28.518999999999998</v>
      </c>
      <c r="AF1775" s="266">
        <v>1773</v>
      </c>
      <c r="AG1775" s="266">
        <v>-0.14549999999999999</v>
      </c>
      <c r="AH1775" s="266">
        <v>18.0487</v>
      </c>
      <c r="AI1775" s="266">
        <v>0.13405</v>
      </c>
      <c r="AJ1775" s="266">
        <v>12.071</v>
      </c>
      <c r="AK1775" s="266">
        <v>13.304</v>
      </c>
      <c r="AL1775" s="266">
        <v>14.09</v>
      </c>
      <c r="AM1775" s="266">
        <v>14.528</v>
      </c>
      <c r="AN1775" s="266">
        <v>15.231999999999999</v>
      </c>
      <c r="AO1775" s="266">
        <v>15.728999999999999</v>
      </c>
      <c r="AP1775" s="266">
        <v>16.498000000000001</v>
      </c>
      <c r="AQ1775" s="266">
        <v>18.048999999999999</v>
      </c>
      <c r="AR1775" s="266">
        <v>19.768000000000001</v>
      </c>
      <c r="AS1775" s="266">
        <v>20.768000000000001</v>
      </c>
      <c r="AT1775" s="266">
        <v>21.478000000000002</v>
      </c>
      <c r="AU1775" s="266">
        <v>22.582999999999998</v>
      </c>
      <c r="AV1775" s="266">
        <v>23.335000000000001</v>
      </c>
      <c r="AW1775" s="266">
        <v>24.834</v>
      </c>
      <c r="AX1775" s="266">
        <v>27.669</v>
      </c>
      <c r="BA1775" s="372">
        <v>1773</v>
      </c>
      <c r="BB1775" s="372">
        <v>-0.34960000000000002</v>
      </c>
      <c r="BC1775" s="372">
        <v>17.912800000000001</v>
      </c>
      <c r="BD1775" s="372">
        <v>0.14693000000000001</v>
      </c>
      <c r="BE1775" s="372">
        <v>11.753</v>
      </c>
      <c r="BF1775" s="372">
        <v>12.97</v>
      </c>
      <c r="BG1775" s="372">
        <v>13.759</v>
      </c>
      <c r="BH1775" s="372">
        <v>14.204000000000001</v>
      </c>
      <c r="BI1775" s="372">
        <v>14.927</v>
      </c>
      <c r="BJ1775" s="372">
        <v>15.443</v>
      </c>
      <c r="BK1775" s="372">
        <v>16.25</v>
      </c>
      <c r="BL1775" s="372">
        <v>17.913</v>
      </c>
      <c r="BM1775" s="372">
        <v>19.814</v>
      </c>
      <c r="BN1775" s="372">
        <v>20.946999999999999</v>
      </c>
      <c r="BO1775" s="372">
        <v>21.765000000000001</v>
      </c>
      <c r="BP1775" s="372">
        <v>23.058</v>
      </c>
      <c r="BQ1775" s="372">
        <v>23.954000000000001</v>
      </c>
      <c r="BR1775" s="372">
        <v>25.777999999999999</v>
      </c>
      <c r="BS1775" s="372">
        <v>29.369</v>
      </c>
    </row>
    <row r="1776" spans="1:71" x14ac:dyDescent="0.2">
      <c r="A1776" s="265">
        <f t="shared" si="810"/>
        <v>17.986499999999999</v>
      </c>
      <c r="B1776" s="265">
        <f t="shared" si="811"/>
        <v>16.378999999999998</v>
      </c>
      <c r="C1776" s="265">
        <f t="shared" si="788"/>
        <v>19.798000000000002</v>
      </c>
      <c r="D1776" s="265">
        <f t="shared" si="812"/>
        <v>1774</v>
      </c>
      <c r="E1776" s="373">
        <f t="shared" si="813"/>
        <v>58.283367556468171</v>
      </c>
      <c r="F1776" s="373">
        <f t="shared" si="814"/>
        <v>4.8569472963723479</v>
      </c>
      <c r="G1776" s="373">
        <f t="shared" si="815"/>
        <v>67.283367556468164</v>
      </c>
      <c r="H1776" s="374">
        <f t="shared" si="816"/>
        <v>0.9996905144042999</v>
      </c>
      <c r="I1776" s="374">
        <f t="shared" si="789"/>
        <v>0.99246039281426068</v>
      </c>
      <c r="J1776" s="374">
        <f t="shared" si="790"/>
        <v>0.99241942069437816</v>
      </c>
      <c r="K1776" s="265" cm="1">
        <f t="array" ref="K1776">$G1776^gamma_drug4/($G1776^gamma_drug4+(AGE_50_drug4+9)^gamma_drug4)</f>
        <v>1</v>
      </c>
      <c r="L1776" s="264">
        <f t="shared" si="791"/>
        <v>1774</v>
      </c>
      <c r="M1776" s="264">
        <f t="shared" si="792"/>
        <v>-0.24760000000000001</v>
      </c>
      <c r="N1776" s="264">
        <f t="shared" si="793"/>
        <v>17.986350000000002</v>
      </c>
      <c r="O1776" s="264">
        <f t="shared" si="794"/>
        <v>0.14052000000000001</v>
      </c>
      <c r="P1776" s="264">
        <f t="shared" si="795"/>
        <v>11.914999999999999</v>
      </c>
      <c r="Q1776" s="264">
        <f t="shared" si="796"/>
        <v>13.140499999999999</v>
      </c>
      <c r="R1776" s="264">
        <f t="shared" si="797"/>
        <v>13.9285</v>
      </c>
      <c r="S1776" s="264">
        <f t="shared" si="798"/>
        <v>14.3695</v>
      </c>
      <c r="T1776" s="264">
        <f t="shared" si="799"/>
        <v>15.083500000000001</v>
      </c>
      <c r="U1776" s="264">
        <f t="shared" si="800"/>
        <v>15.590499999999999</v>
      </c>
      <c r="V1776" s="264">
        <f t="shared" si="801"/>
        <v>16.378999999999998</v>
      </c>
      <c r="W1776" s="264">
        <f t="shared" si="802"/>
        <v>17.986499999999999</v>
      </c>
      <c r="X1776" s="264">
        <f t="shared" si="803"/>
        <v>19.798000000000002</v>
      </c>
      <c r="Y1776" s="264">
        <f t="shared" si="804"/>
        <v>20.864999999999998</v>
      </c>
      <c r="Z1776" s="264">
        <f t="shared" si="805"/>
        <v>21.6295</v>
      </c>
      <c r="AA1776" s="264">
        <f t="shared" si="806"/>
        <v>22.829000000000001</v>
      </c>
      <c r="AB1776" s="264">
        <f t="shared" si="807"/>
        <v>23.652999999999999</v>
      </c>
      <c r="AC1776" s="264">
        <f t="shared" si="808"/>
        <v>25.316000000000003</v>
      </c>
      <c r="AD1776" s="264">
        <f t="shared" si="809"/>
        <v>28.531500000000001</v>
      </c>
      <c r="AF1776" s="266">
        <v>1774</v>
      </c>
      <c r="AG1776" s="266">
        <v>-0.14560000000000001</v>
      </c>
      <c r="AH1776" s="266">
        <v>18.054099999999998</v>
      </c>
      <c r="AI1776" s="266">
        <v>0.13408</v>
      </c>
      <c r="AJ1776" s="266">
        <v>12.074</v>
      </c>
      <c r="AK1776" s="266">
        <v>13.308</v>
      </c>
      <c r="AL1776" s="266">
        <v>14.093999999999999</v>
      </c>
      <c r="AM1776" s="266">
        <v>14.531000000000001</v>
      </c>
      <c r="AN1776" s="266">
        <v>15.236000000000001</v>
      </c>
      <c r="AO1776" s="266">
        <v>15.734</v>
      </c>
      <c r="AP1776" s="266">
        <v>16.503</v>
      </c>
      <c r="AQ1776" s="266">
        <v>18.053999999999998</v>
      </c>
      <c r="AR1776" s="266">
        <v>19.774999999999999</v>
      </c>
      <c r="AS1776" s="266">
        <v>20.774999999999999</v>
      </c>
      <c r="AT1776" s="266">
        <v>21.486000000000001</v>
      </c>
      <c r="AU1776" s="266">
        <v>22.591000000000001</v>
      </c>
      <c r="AV1776" s="266">
        <v>23.343</v>
      </c>
      <c r="AW1776" s="266">
        <v>24.843</v>
      </c>
      <c r="AX1776" s="266">
        <v>27.681000000000001</v>
      </c>
      <c r="BA1776" s="372">
        <v>1774</v>
      </c>
      <c r="BB1776" s="372">
        <v>-0.34960000000000002</v>
      </c>
      <c r="BC1776" s="372">
        <v>17.918600000000001</v>
      </c>
      <c r="BD1776" s="372">
        <v>0.14696000000000001</v>
      </c>
      <c r="BE1776" s="372">
        <v>11.756</v>
      </c>
      <c r="BF1776" s="372">
        <v>12.973000000000001</v>
      </c>
      <c r="BG1776" s="372">
        <v>13.763</v>
      </c>
      <c r="BH1776" s="372">
        <v>14.208</v>
      </c>
      <c r="BI1776" s="372">
        <v>14.930999999999999</v>
      </c>
      <c r="BJ1776" s="372">
        <v>15.446999999999999</v>
      </c>
      <c r="BK1776" s="372">
        <v>16.254999999999999</v>
      </c>
      <c r="BL1776" s="372">
        <v>17.919</v>
      </c>
      <c r="BM1776" s="372">
        <v>19.821000000000002</v>
      </c>
      <c r="BN1776" s="372">
        <v>20.954999999999998</v>
      </c>
      <c r="BO1776" s="372">
        <v>21.773</v>
      </c>
      <c r="BP1776" s="372">
        <v>23.067</v>
      </c>
      <c r="BQ1776" s="372">
        <v>23.963000000000001</v>
      </c>
      <c r="BR1776" s="372">
        <v>25.789000000000001</v>
      </c>
      <c r="BS1776" s="372">
        <v>29.382000000000001</v>
      </c>
    </row>
    <row r="1777" spans="1:71" x14ac:dyDescent="0.2">
      <c r="A1777" s="265">
        <f t="shared" si="810"/>
        <v>17.991999999999997</v>
      </c>
      <c r="B1777" s="265">
        <f t="shared" si="811"/>
        <v>16.383500000000002</v>
      </c>
      <c r="C1777" s="265">
        <f t="shared" si="788"/>
        <v>19.804000000000002</v>
      </c>
      <c r="D1777" s="265">
        <f t="shared" si="812"/>
        <v>1775</v>
      </c>
      <c r="E1777" s="373">
        <f t="shared" si="813"/>
        <v>58.31622176591376</v>
      </c>
      <c r="F1777" s="373">
        <f t="shared" si="814"/>
        <v>4.85968514715948</v>
      </c>
      <c r="G1777" s="373">
        <f t="shared" si="815"/>
        <v>67.316221765913753</v>
      </c>
      <c r="H1777" s="374">
        <f t="shared" si="816"/>
        <v>0.99969117071849756</v>
      </c>
      <c r="I1777" s="374">
        <f t="shared" si="789"/>
        <v>0.99247141660249116</v>
      </c>
      <c r="J1777" s="374">
        <f t="shared" si="790"/>
        <v>0.99242896351757781</v>
      </c>
      <c r="K1777" s="265" cm="1">
        <f t="array" ref="K1777">$G1777^gamma_drug4/($G1777^gamma_drug4+(AGE_50_drug4+9)^gamma_drug4)</f>
        <v>1</v>
      </c>
      <c r="L1777" s="264">
        <f t="shared" si="791"/>
        <v>1775</v>
      </c>
      <c r="M1777" s="264">
        <f t="shared" si="792"/>
        <v>-0.24765000000000001</v>
      </c>
      <c r="N1777" s="264">
        <f t="shared" si="793"/>
        <v>17.991900000000001</v>
      </c>
      <c r="O1777" s="264">
        <f t="shared" si="794"/>
        <v>0.14054</v>
      </c>
      <c r="P1777" s="264">
        <f t="shared" si="795"/>
        <v>11.917999999999999</v>
      </c>
      <c r="Q1777" s="264">
        <f t="shared" si="796"/>
        <v>13.144</v>
      </c>
      <c r="R1777" s="264">
        <f t="shared" si="797"/>
        <v>13.931999999999999</v>
      </c>
      <c r="S1777" s="264">
        <f t="shared" si="798"/>
        <v>14.3735</v>
      </c>
      <c r="T1777" s="264">
        <f t="shared" si="799"/>
        <v>15.0875</v>
      </c>
      <c r="U1777" s="264">
        <f t="shared" si="800"/>
        <v>15.594999999999999</v>
      </c>
      <c r="V1777" s="264">
        <f t="shared" si="801"/>
        <v>16.383500000000002</v>
      </c>
      <c r="W1777" s="264">
        <f t="shared" si="802"/>
        <v>17.991999999999997</v>
      </c>
      <c r="X1777" s="264">
        <f t="shared" si="803"/>
        <v>19.804000000000002</v>
      </c>
      <c r="Y1777" s="264">
        <f t="shared" si="804"/>
        <v>20.872</v>
      </c>
      <c r="Z1777" s="264">
        <f t="shared" si="805"/>
        <v>21.636499999999998</v>
      </c>
      <c r="AA1777" s="264">
        <f t="shared" si="806"/>
        <v>22.836500000000001</v>
      </c>
      <c r="AB1777" s="264">
        <f t="shared" si="807"/>
        <v>23.6615</v>
      </c>
      <c r="AC1777" s="264">
        <f t="shared" si="808"/>
        <v>25.324999999999999</v>
      </c>
      <c r="AD1777" s="264">
        <f t="shared" si="809"/>
        <v>28.542000000000002</v>
      </c>
      <c r="AF1777" s="266">
        <v>1775</v>
      </c>
      <c r="AG1777" s="266">
        <v>-0.1457</v>
      </c>
      <c r="AH1777" s="266">
        <v>18.0595</v>
      </c>
      <c r="AI1777" s="266">
        <v>0.1341</v>
      </c>
      <c r="AJ1777" s="266">
        <v>12.077</v>
      </c>
      <c r="AK1777" s="266">
        <v>13.311</v>
      </c>
      <c r="AL1777" s="266">
        <v>14.097</v>
      </c>
      <c r="AM1777" s="266">
        <v>14.535</v>
      </c>
      <c r="AN1777" s="266">
        <v>15.24</v>
      </c>
      <c r="AO1777" s="266">
        <v>15.738</v>
      </c>
      <c r="AP1777" s="266">
        <v>16.507000000000001</v>
      </c>
      <c r="AQ1777" s="266">
        <v>18.059999999999999</v>
      </c>
      <c r="AR1777" s="266">
        <v>19.780999999999999</v>
      </c>
      <c r="AS1777" s="266">
        <v>20.782</v>
      </c>
      <c r="AT1777" s="266">
        <v>21.492999999999999</v>
      </c>
      <c r="AU1777" s="266">
        <v>22.597999999999999</v>
      </c>
      <c r="AV1777" s="266">
        <v>23.350999999999999</v>
      </c>
      <c r="AW1777" s="266">
        <v>24.852</v>
      </c>
      <c r="AX1777" s="266">
        <v>27.690999999999999</v>
      </c>
      <c r="BA1777" s="372">
        <v>1775</v>
      </c>
      <c r="BB1777" s="372">
        <v>-0.34960000000000002</v>
      </c>
      <c r="BC1777" s="372">
        <v>17.924299999999999</v>
      </c>
      <c r="BD1777" s="372">
        <v>0.14698</v>
      </c>
      <c r="BE1777" s="372">
        <v>11.759</v>
      </c>
      <c r="BF1777" s="372">
        <v>12.977</v>
      </c>
      <c r="BG1777" s="372">
        <v>13.766999999999999</v>
      </c>
      <c r="BH1777" s="372">
        <v>14.212</v>
      </c>
      <c r="BI1777" s="372">
        <v>14.935</v>
      </c>
      <c r="BJ1777" s="372">
        <v>15.452</v>
      </c>
      <c r="BK1777" s="372">
        <v>16.260000000000002</v>
      </c>
      <c r="BL1777" s="372">
        <v>17.923999999999999</v>
      </c>
      <c r="BM1777" s="372">
        <v>19.827000000000002</v>
      </c>
      <c r="BN1777" s="372">
        <v>20.962</v>
      </c>
      <c r="BO1777" s="372">
        <v>21.78</v>
      </c>
      <c r="BP1777" s="372">
        <v>23.074999999999999</v>
      </c>
      <c r="BQ1777" s="372">
        <v>23.972000000000001</v>
      </c>
      <c r="BR1777" s="372">
        <v>25.797999999999998</v>
      </c>
      <c r="BS1777" s="372">
        <v>29.393000000000001</v>
      </c>
    </row>
    <row r="1778" spans="1:71" x14ac:dyDescent="0.2">
      <c r="A1778" s="265">
        <f t="shared" si="810"/>
        <v>17.997500000000002</v>
      </c>
      <c r="B1778" s="265">
        <f t="shared" si="811"/>
        <v>16.388500000000001</v>
      </c>
      <c r="C1778" s="265">
        <f t="shared" si="788"/>
        <v>19.810499999999998</v>
      </c>
      <c r="D1778" s="265">
        <f t="shared" si="812"/>
        <v>1776</v>
      </c>
      <c r="E1778" s="373">
        <f t="shared" si="813"/>
        <v>58.349075975359341</v>
      </c>
      <c r="F1778" s="373">
        <f t="shared" si="814"/>
        <v>4.862422997946612</v>
      </c>
      <c r="G1778" s="373">
        <f t="shared" si="815"/>
        <v>67.349075975359341</v>
      </c>
      <c r="H1778" s="374">
        <f t="shared" si="816"/>
        <v>0.99969182532208045</v>
      </c>
      <c r="I1778" s="374">
        <f t="shared" si="789"/>
        <v>0.99248241902751033</v>
      </c>
      <c r="J1778" s="374">
        <f t="shared" si="790"/>
        <v>0.99243848977171889</v>
      </c>
      <c r="K1778" s="265" cm="1">
        <f t="array" ref="K1778">$G1778^gamma_drug4/($G1778^gamma_drug4+(AGE_50_drug4+9)^gamma_drug4)</f>
        <v>1</v>
      </c>
      <c r="L1778" s="264">
        <f t="shared" si="791"/>
        <v>1776</v>
      </c>
      <c r="M1778" s="264">
        <f t="shared" si="792"/>
        <v>-0.24775000000000003</v>
      </c>
      <c r="N1778" s="264">
        <f t="shared" si="793"/>
        <v>17.997500000000002</v>
      </c>
      <c r="O1778" s="264">
        <f t="shared" si="794"/>
        <v>0.140565</v>
      </c>
      <c r="P1778" s="264">
        <f t="shared" si="795"/>
        <v>11.920999999999999</v>
      </c>
      <c r="Q1778" s="264">
        <f t="shared" si="796"/>
        <v>13.147</v>
      </c>
      <c r="R1778" s="264">
        <f t="shared" si="797"/>
        <v>13.936</v>
      </c>
      <c r="S1778" s="264">
        <f t="shared" si="798"/>
        <v>14.3775</v>
      </c>
      <c r="T1778" s="264">
        <f t="shared" si="799"/>
        <v>15.091999999999999</v>
      </c>
      <c r="U1778" s="264">
        <f t="shared" si="800"/>
        <v>15.599500000000001</v>
      </c>
      <c r="V1778" s="264">
        <f t="shared" si="801"/>
        <v>16.388500000000001</v>
      </c>
      <c r="W1778" s="264">
        <f t="shared" si="802"/>
        <v>17.997500000000002</v>
      </c>
      <c r="X1778" s="264">
        <f t="shared" si="803"/>
        <v>19.810499999999998</v>
      </c>
      <c r="Y1778" s="264">
        <f t="shared" si="804"/>
        <v>20.879000000000001</v>
      </c>
      <c r="Z1778" s="264">
        <f t="shared" si="805"/>
        <v>21.643999999999998</v>
      </c>
      <c r="AA1778" s="264">
        <f t="shared" si="806"/>
        <v>22.844999999999999</v>
      </c>
      <c r="AB1778" s="264">
        <f t="shared" si="807"/>
        <v>23.67</v>
      </c>
      <c r="AC1778" s="264">
        <f t="shared" si="808"/>
        <v>25.335000000000001</v>
      </c>
      <c r="AD1778" s="264">
        <f t="shared" si="809"/>
        <v>28.5535</v>
      </c>
      <c r="AF1778" s="266">
        <v>1776</v>
      </c>
      <c r="AG1778" s="266">
        <v>-0.14580000000000001</v>
      </c>
      <c r="AH1778" s="266">
        <v>18.064900000000002</v>
      </c>
      <c r="AI1778" s="266">
        <v>0.13411999999999999</v>
      </c>
      <c r="AJ1778" s="266">
        <v>12.08</v>
      </c>
      <c r="AK1778" s="266">
        <v>13.314</v>
      </c>
      <c r="AL1778" s="266">
        <v>14.101000000000001</v>
      </c>
      <c r="AM1778" s="266">
        <v>14.539</v>
      </c>
      <c r="AN1778" s="266">
        <v>15.244</v>
      </c>
      <c r="AO1778" s="266">
        <v>15.742000000000001</v>
      </c>
      <c r="AP1778" s="266">
        <v>16.512</v>
      </c>
      <c r="AQ1778" s="266">
        <v>18.065000000000001</v>
      </c>
      <c r="AR1778" s="266">
        <v>19.786999999999999</v>
      </c>
      <c r="AS1778" s="266">
        <v>20.789000000000001</v>
      </c>
      <c r="AT1778" s="266">
        <v>21.5</v>
      </c>
      <c r="AU1778" s="266">
        <v>22.606000000000002</v>
      </c>
      <c r="AV1778" s="266">
        <v>23.359000000000002</v>
      </c>
      <c r="AW1778" s="266">
        <v>24.861000000000001</v>
      </c>
      <c r="AX1778" s="266">
        <v>27.701000000000001</v>
      </c>
      <c r="BA1778" s="372">
        <v>1776</v>
      </c>
      <c r="BB1778" s="372">
        <v>-0.34970000000000001</v>
      </c>
      <c r="BC1778" s="372">
        <v>17.930099999999999</v>
      </c>
      <c r="BD1778" s="372">
        <v>0.14701</v>
      </c>
      <c r="BE1778" s="372">
        <v>11.762</v>
      </c>
      <c r="BF1778" s="372">
        <v>12.98</v>
      </c>
      <c r="BG1778" s="372">
        <v>13.771000000000001</v>
      </c>
      <c r="BH1778" s="372">
        <v>14.215999999999999</v>
      </c>
      <c r="BI1778" s="372">
        <v>14.94</v>
      </c>
      <c r="BJ1778" s="372">
        <v>15.457000000000001</v>
      </c>
      <c r="BK1778" s="372">
        <v>16.265000000000001</v>
      </c>
      <c r="BL1778" s="372">
        <v>17.93</v>
      </c>
      <c r="BM1778" s="372">
        <v>19.834</v>
      </c>
      <c r="BN1778" s="372">
        <v>20.969000000000001</v>
      </c>
      <c r="BO1778" s="372">
        <v>21.788</v>
      </c>
      <c r="BP1778" s="372">
        <v>23.084</v>
      </c>
      <c r="BQ1778" s="372">
        <v>23.981000000000002</v>
      </c>
      <c r="BR1778" s="372">
        <v>25.809000000000001</v>
      </c>
      <c r="BS1778" s="372">
        <v>29.405999999999999</v>
      </c>
    </row>
    <row r="1779" spans="1:71" x14ac:dyDescent="0.2">
      <c r="A1779" s="265">
        <f t="shared" si="810"/>
        <v>18.003</v>
      </c>
      <c r="B1779" s="265">
        <f t="shared" si="811"/>
        <v>16.3935</v>
      </c>
      <c r="C1779" s="265">
        <f t="shared" si="788"/>
        <v>19.817</v>
      </c>
      <c r="D1779" s="265">
        <f t="shared" si="812"/>
        <v>1777</v>
      </c>
      <c r="E1779" s="373">
        <f t="shared" si="813"/>
        <v>58.381930184804929</v>
      </c>
      <c r="F1779" s="373">
        <f t="shared" si="814"/>
        <v>4.8651608487337441</v>
      </c>
      <c r="G1779" s="373">
        <f t="shared" si="815"/>
        <v>67.381930184804929</v>
      </c>
      <c r="H1779" s="374">
        <f t="shared" si="816"/>
        <v>0.99969247822033669</v>
      </c>
      <c r="I1779" s="374">
        <f t="shared" si="789"/>
        <v>0.99249340014075349</v>
      </c>
      <c r="J1779" s="374">
        <f t="shared" si="790"/>
        <v>0.99244799949340201</v>
      </c>
      <c r="K1779" s="265" cm="1">
        <f t="array" ref="K1779">$G1779^gamma_drug4/($G1779^gamma_drug4+(AGE_50_drug4+9)^gamma_drug4)</f>
        <v>1</v>
      </c>
      <c r="L1779" s="264">
        <f t="shared" si="791"/>
        <v>1777</v>
      </c>
      <c r="M1779" s="264">
        <f t="shared" si="792"/>
        <v>-0.24780000000000002</v>
      </c>
      <c r="N1779" s="264">
        <f t="shared" si="793"/>
        <v>18.0031</v>
      </c>
      <c r="O1779" s="264">
        <f t="shared" si="794"/>
        <v>0.14058500000000002</v>
      </c>
      <c r="P1779" s="264">
        <f t="shared" si="795"/>
        <v>11.923999999999999</v>
      </c>
      <c r="Q1779" s="264">
        <f t="shared" si="796"/>
        <v>13.151</v>
      </c>
      <c r="R1779" s="264">
        <f t="shared" si="797"/>
        <v>13.940000000000001</v>
      </c>
      <c r="S1779" s="264">
        <f t="shared" si="798"/>
        <v>14.381499999999999</v>
      </c>
      <c r="T1779" s="264">
        <f t="shared" si="799"/>
        <v>15.096500000000001</v>
      </c>
      <c r="U1779" s="264">
        <f t="shared" si="800"/>
        <v>15.603999999999999</v>
      </c>
      <c r="V1779" s="264">
        <f t="shared" si="801"/>
        <v>16.3935</v>
      </c>
      <c r="W1779" s="264">
        <f t="shared" si="802"/>
        <v>18.003</v>
      </c>
      <c r="X1779" s="264">
        <f t="shared" si="803"/>
        <v>19.817</v>
      </c>
      <c r="Y1779" s="264">
        <f t="shared" si="804"/>
        <v>20.8855</v>
      </c>
      <c r="Z1779" s="264">
        <f t="shared" si="805"/>
        <v>21.651499999999999</v>
      </c>
      <c r="AA1779" s="264">
        <f t="shared" si="806"/>
        <v>22.852499999999999</v>
      </c>
      <c r="AB1779" s="264">
        <f t="shared" si="807"/>
        <v>23.6785</v>
      </c>
      <c r="AC1779" s="264">
        <f t="shared" si="808"/>
        <v>25.3445</v>
      </c>
      <c r="AD1779" s="264">
        <f t="shared" si="809"/>
        <v>28.564999999999998</v>
      </c>
      <c r="AF1779" s="266">
        <v>1777</v>
      </c>
      <c r="AG1779" s="266">
        <v>-0.1459</v>
      </c>
      <c r="AH1779" s="266">
        <v>18.0703</v>
      </c>
      <c r="AI1779" s="266">
        <v>0.13414000000000001</v>
      </c>
      <c r="AJ1779" s="266">
        <v>12.083</v>
      </c>
      <c r="AK1779" s="266">
        <v>13.318</v>
      </c>
      <c r="AL1779" s="266">
        <v>14.105</v>
      </c>
      <c r="AM1779" s="266">
        <v>14.542999999999999</v>
      </c>
      <c r="AN1779" s="266">
        <v>15.249000000000001</v>
      </c>
      <c r="AO1779" s="266">
        <v>15.747</v>
      </c>
      <c r="AP1779" s="266">
        <v>16.516999999999999</v>
      </c>
      <c r="AQ1779" s="266">
        <v>18.07</v>
      </c>
      <c r="AR1779" s="266">
        <v>19.792999999999999</v>
      </c>
      <c r="AS1779" s="266">
        <v>20.795000000000002</v>
      </c>
      <c r="AT1779" s="266">
        <v>21.507000000000001</v>
      </c>
      <c r="AU1779" s="266">
        <v>22.613</v>
      </c>
      <c r="AV1779" s="266">
        <v>23.367000000000001</v>
      </c>
      <c r="AW1779" s="266">
        <v>24.87</v>
      </c>
      <c r="AX1779" s="266">
        <v>27.712</v>
      </c>
      <c r="BA1779" s="372">
        <v>1777</v>
      </c>
      <c r="BB1779" s="372">
        <v>-0.34970000000000001</v>
      </c>
      <c r="BC1779" s="372">
        <v>17.9359</v>
      </c>
      <c r="BD1779" s="372">
        <v>0.14702999999999999</v>
      </c>
      <c r="BE1779" s="372">
        <v>11.765000000000001</v>
      </c>
      <c r="BF1779" s="372">
        <v>12.984</v>
      </c>
      <c r="BG1779" s="372">
        <v>13.775</v>
      </c>
      <c r="BH1779" s="372">
        <v>14.22</v>
      </c>
      <c r="BI1779" s="372">
        <v>14.944000000000001</v>
      </c>
      <c r="BJ1779" s="372">
        <v>15.461</v>
      </c>
      <c r="BK1779" s="372">
        <v>16.27</v>
      </c>
      <c r="BL1779" s="372">
        <v>17.936</v>
      </c>
      <c r="BM1779" s="372">
        <v>19.841000000000001</v>
      </c>
      <c r="BN1779" s="372">
        <v>20.975999999999999</v>
      </c>
      <c r="BO1779" s="372">
        <v>21.795999999999999</v>
      </c>
      <c r="BP1779" s="372">
        <v>23.091999999999999</v>
      </c>
      <c r="BQ1779" s="372">
        <v>23.99</v>
      </c>
      <c r="BR1779" s="372">
        <v>25.818999999999999</v>
      </c>
      <c r="BS1779" s="372">
        <v>29.417999999999999</v>
      </c>
    </row>
    <row r="1780" spans="1:71" x14ac:dyDescent="0.2">
      <c r="A1780" s="265">
        <f t="shared" si="810"/>
        <v>18.009</v>
      </c>
      <c r="B1780" s="265">
        <f t="shared" si="811"/>
        <v>16.398499999999999</v>
      </c>
      <c r="C1780" s="265">
        <f t="shared" si="788"/>
        <v>19.823999999999998</v>
      </c>
      <c r="D1780" s="265">
        <f t="shared" si="812"/>
        <v>1778</v>
      </c>
      <c r="E1780" s="373">
        <f t="shared" si="813"/>
        <v>58.414784394250511</v>
      </c>
      <c r="F1780" s="373">
        <f t="shared" si="814"/>
        <v>4.8678986995208762</v>
      </c>
      <c r="G1780" s="373">
        <f t="shared" si="815"/>
        <v>67.414784394250518</v>
      </c>
      <c r="H1780" s="374">
        <f t="shared" si="816"/>
        <v>0.99969312941853528</v>
      </c>
      <c r="I1780" s="374">
        <f t="shared" si="789"/>
        <v>0.9925043599935085</v>
      </c>
      <c r="J1780" s="374">
        <f t="shared" si="790"/>
        <v>0.99245749271912953</v>
      </c>
      <c r="K1780" s="265" cm="1">
        <f t="array" ref="K1780">$G1780^gamma_drug4/($G1780^gamma_drug4+(AGE_50_drug4+9)^gamma_drug4)</f>
        <v>1</v>
      </c>
      <c r="L1780" s="264">
        <f t="shared" si="791"/>
        <v>1778</v>
      </c>
      <c r="M1780" s="264">
        <f t="shared" si="792"/>
        <v>-0.24790000000000001</v>
      </c>
      <c r="N1780" s="264">
        <f t="shared" si="793"/>
        <v>18.008749999999999</v>
      </c>
      <c r="O1780" s="264">
        <f t="shared" si="794"/>
        <v>0.14061000000000001</v>
      </c>
      <c r="P1780" s="264">
        <f t="shared" si="795"/>
        <v>11.927</v>
      </c>
      <c r="Q1780" s="264">
        <f t="shared" si="796"/>
        <v>13.154</v>
      </c>
      <c r="R1780" s="264">
        <f t="shared" si="797"/>
        <v>13.943999999999999</v>
      </c>
      <c r="S1780" s="264">
        <f t="shared" si="798"/>
        <v>14.3855</v>
      </c>
      <c r="T1780" s="264">
        <f t="shared" si="799"/>
        <v>15.100999999999999</v>
      </c>
      <c r="U1780" s="264">
        <f t="shared" si="800"/>
        <v>15.608499999999999</v>
      </c>
      <c r="V1780" s="264">
        <f t="shared" si="801"/>
        <v>16.398499999999999</v>
      </c>
      <c r="W1780" s="264">
        <f t="shared" si="802"/>
        <v>18.009</v>
      </c>
      <c r="X1780" s="264">
        <f t="shared" si="803"/>
        <v>19.823999999999998</v>
      </c>
      <c r="Y1780" s="264">
        <f t="shared" si="804"/>
        <v>20.893000000000001</v>
      </c>
      <c r="Z1780" s="264">
        <f t="shared" si="805"/>
        <v>21.658999999999999</v>
      </c>
      <c r="AA1780" s="264">
        <f t="shared" si="806"/>
        <v>22.860999999999997</v>
      </c>
      <c r="AB1780" s="264">
        <f t="shared" si="807"/>
        <v>23.686999999999998</v>
      </c>
      <c r="AC1780" s="264">
        <f t="shared" si="808"/>
        <v>25.353999999999999</v>
      </c>
      <c r="AD1780" s="264">
        <f t="shared" si="809"/>
        <v>28.576500000000003</v>
      </c>
      <c r="AF1780" s="266">
        <v>1778</v>
      </c>
      <c r="AG1780" s="266">
        <v>-0.14599999999999999</v>
      </c>
      <c r="AH1780" s="266">
        <v>18.075800000000001</v>
      </c>
      <c r="AI1780" s="266">
        <v>0.13416</v>
      </c>
      <c r="AJ1780" s="266">
        <v>12.086</v>
      </c>
      <c r="AK1780" s="266">
        <v>13.321</v>
      </c>
      <c r="AL1780" s="266">
        <v>14.109</v>
      </c>
      <c r="AM1780" s="266">
        <v>14.547000000000001</v>
      </c>
      <c r="AN1780" s="266">
        <v>15.253</v>
      </c>
      <c r="AO1780" s="266">
        <v>15.750999999999999</v>
      </c>
      <c r="AP1780" s="266">
        <v>16.521999999999998</v>
      </c>
      <c r="AQ1780" s="266">
        <v>18.076000000000001</v>
      </c>
      <c r="AR1780" s="266">
        <v>19.8</v>
      </c>
      <c r="AS1780" s="266">
        <v>20.802</v>
      </c>
      <c r="AT1780" s="266">
        <v>21.513999999999999</v>
      </c>
      <c r="AU1780" s="266">
        <v>22.620999999999999</v>
      </c>
      <c r="AV1780" s="266">
        <v>23.375</v>
      </c>
      <c r="AW1780" s="266">
        <v>24.879000000000001</v>
      </c>
      <c r="AX1780" s="266">
        <v>27.722000000000001</v>
      </c>
      <c r="BA1780" s="372">
        <v>1778</v>
      </c>
      <c r="BB1780" s="372">
        <v>-0.3498</v>
      </c>
      <c r="BC1780" s="372">
        <v>17.941700000000001</v>
      </c>
      <c r="BD1780" s="372">
        <v>0.14706</v>
      </c>
      <c r="BE1780" s="372">
        <v>11.768000000000001</v>
      </c>
      <c r="BF1780" s="372">
        <v>12.987</v>
      </c>
      <c r="BG1780" s="372">
        <v>13.779</v>
      </c>
      <c r="BH1780" s="372">
        <v>14.224</v>
      </c>
      <c r="BI1780" s="372">
        <v>14.949</v>
      </c>
      <c r="BJ1780" s="372">
        <v>15.465999999999999</v>
      </c>
      <c r="BK1780" s="372">
        <v>16.274999999999999</v>
      </c>
      <c r="BL1780" s="372">
        <v>17.942</v>
      </c>
      <c r="BM1780" s="372">
        <v>19.847999999999999</v>
      </c>
      <c r="BN1780" s="372">
        <v>20.984000000000002</v>
      </c>
      <c r="BO1780" s="372">
        <v>21.803999999999998</v>
      </c>
      <c r="BP1780" s="372">
        <v>23.100999999999999</v>
      </c>
      <c r="BQ1780" s="372">
        <v>23.998999999999999</v>
      </c>
      <c r="BR1780" s="372">
        <v>25.829000000000001</v>
      </c>
      <c r="BS1780" s="372">
        <v>29.431000000000001</v>
      </c>
    </row>
    <row r="1781" spans="1:71" x14ac:dyDescent="0.2">
      <c r="A1781" s="265">
        <f t="shared" si="810"/>
        <v>18.014499999999998</v>
      </c>
      <c r="B1781" s="265">
        <f t="shared" si="811"/>
        <v>16.402999999999999</v>
      </c>
      <c r="C1781" s="265">
        <f t="shared" si="788"/>
        <v>19.829999999999998</v>
      </c>
      <c r="D1781" s="265">
        <f t="shared" si="812"/>
        <v>1779</v>
      </c>
      <c r="E1781" s="373">
        <f t="shared" si="813"/>
        <v>58.447638603696099</v>
      </c>
      <c r="F1781" s="373">
        <f t="shared" si="814"/>
        <v>4.8706365503080082</v>
      </c>
      <c r="G1781" s="373">
        <f t="shared" si="815"/>
        <v>67.447638603696106</v>
      </c>
      <c r="H1781" s="374">
        <f t="shared" si="816"/>
        <v>0.99969377892192646</v>
      </c>
      <c r="I1781" s="374">
        <f t="shared" si="789"/>
        <v>0.99251529863691568</v>
      </c>
      <c r="J1781" s="374">
        <f t="shared" si="790"/>
        <v>0.99246696948530655</v>
      </c>
      <c r="K1781" s="265" cm="1">
        <f t="array" ref="K1781">$G1781^gamma_drug4/($G1781^gamma_drug4+(AGE_50_drug4+9)^gamma_drug4)</f>
        <v>1</v>
      </c>
      <c r="L1781" s="264">
        <f t="shared" si="791"/>
        <v>1779</v>
      </c>
      <c r="M1781" s="264">
        <f t="shared" si="792"/>
        <v>-0.24795</v>
      </c>
      <c r="N1781" s="264">
        <f t="shared" si="793"/>
        <v>18.01435</v>
      </c>
      <c r="O1781" s="264">
        <f t="shared" si="794"/>
        <v>0.14062999999999998</v>
      </c>
      <c r="P1781" s="264">
        <f t="shared" si="795"/>
        <v>11.93</v>
      </c>
      <c r="Q1781" s="264">
        <f t="shared" si="796"/>
        <v>13.157999999999999</v>
      </c>
      <c r="R1781" s="264">
        <f t="shared" si="797"/>
        <v>13.9475</v>
      </c>
      <c r="S1781" s="264">
        <f t="shared" si="798"/>
        <v>14.3895</v>
      </c>
      <c r="T1781" s="264">
        <f t="shared" si="799"/>
        <v>15.105</v>
      </c>
      <c r="U1781" s="264">
        <f t="shared" si="800"/>
        <v>15.6135</v>
      </c>
      <c r="V1781" s="264">
        <f t="shared" si="801"/>
        <v>16.402999999999999</v>
      </c>
      <c r="W1781" s="264">
        <f t="shared" si="802"/>
        <v>18.014499999999998</v>
      </c>
      <c r="X1781" s="264">
        <f t="shared" si="803"/>
        <v>19.829999999999998</v>
      </c>
      <c r="Y1781" s="264">
        <f t="shared" si="804"/>
        <v>20.9</v>
      </c>
      <c r="Z1781" s="264">
        <f t="shared" si="805"/>
        <v>21.666499999999999</v>
      </c>
      <c r="AA1781" s="264">
        <f t="shared" si="806"/>
        <v>22.869</v>
      </c>
      <c r="AB1781" s="264">
        <f t="shared" si="807"/>
        <v>23.695499999999999</v>
      </c>
      <c r="AC1781" s="264">
        <f t="shared" si="808"/>
        <v>25.363</v>
      </c>
      <c r="AD1781" s="264">
        <f t="shared" si="809"/>
        <v>28.588000000000001</v>
      </c>
      <c r="AF1781" s="266">
        <v>1779</v>
      </c>
      <c r="AG1781" s="266">
        <v>-0.14610000000000001</v>
      </c>
      <c r="AH1781" s="266">
        <v>18.081199999999999</v>
      </c>
      <c r="AI1781" s="266">
        <v>0.13417999999999999</v>
      </c>
      <c r="AJ1781" s="266">
        <v>12.089</v>
      </c>
      <c r="AK1781" s="266">
        <v>13.324999999999999</v>
      </c>
      <c r="AL1781" s="266">
        <v>14.112</v>
      </c>
      <c r="AM1781" s="266">
        <v>14.551</v>
      </c>
      <c r="AN1781" s="266">
        <v>15.257</v>
      </c>
      <c r="AO1781" s="266">
        <v>15.756</v>
      </c>
      <c r="AP1781" s="266">
        <v>16.526</v>
      </c>
      <c r="AQ1781" s="266">
        <v>18.081</v>
      </c>
      <c r="AR1781" s="266">
        <v>19.806000000000001</v>
      </c>
      <c r="AS1781" s="266">
        <v>20.809000000000001</v>
      </c>
      <c r="AT1781" s="266">
        <v>21.521000000000001</v>
      </c>
      <c r="AU1781" s="266">
        <v>22.629000000000001</v>
      </c>
      <c r="AV1781" s="266">
        <v>23.382999999999999</v>
      </c>
      <c r="AW1781" s="266">
        <v>24.887</v>
      </c>
      <c r="AX1781" s="266">
        <v>27.733000000000001</v>
      </c>
      <c r="BA1781" s="372">
        <v>1779</v>
      </c>
      <c r="BB1781" s="372">
        <v>-0.3498</v>
      </c>
      <c r="BC1781" s="372">
        <v>17.947500000000002</v>
      </c>
      <c r="BD1781" s="372">
        <v>0.14707999999999999</v>
      </c>
      <c r="BE1781" s="372">
        <v>11.771000000000001</v>
      </c>
      <c r="BF1781" s="372">
        <v>12.991</v>
      </c>
      <c r="BG1781" s="372">
        <v>13.782999999999999</v>
      </c>
      <c r="BH1781" s="372">
        <v>14.228</v>
      </c>
      <c r="BI1781" s="372">
        <v>14.952999999999999</v>
      </c>
      <c r="BJ1781" s="372">
        <v>15.471</v>
      </c>
      <c r="BK1781" s="372">
        <v>16.28</v>
      </c>
      <c r="BL1781" s="372">
        <v>17.948</v>
      </c>
      <c r="BM1781" s="372">
        <v>19.853999999999999</v>
      </c>
      <c r="BN1781" s="372">
        <v>20.991</v>
      </c>
      <c r="BO1781" s="372">
        <v>21.812000000000001</v>
      </c>
      <c r="BP1781" s="372">
        <v>23.109000000000002</v>
      </c>
      <c r="BQ1781" s="372">
        <v>24.007999999999999</v>
      </c>
      <c r="BR1781" s="372">
        <v>25.838999999999999</v>
      </c>
      <c r="BS1781" s="372">
        <v>29.443000000000001</v>
      </c>
    </row>
    <row r="1782" spans="1:71" x14ac:dyDescent="0.2">
      <c r="A1782" s="265">
        <f t="shared" si="810"/>
        <v>18.02</v>
      </c>
      <c r="B1782" s="265">
        <f t="shared" si="811"/>
        <v>16.408000000000001</v>
      </c>
      <c r="C1782" s="265">
        <f t="shared" si="788"/>
        <v>19.836500000000001</v>
      </c>
      <c r="D1782" s="265">
        <f t="shared" si="812"/>
        <v>1780</v>
      </c>
      <c r="E1782" s="373">
        <f t="shared" si="813"/>
        <v>58.480492813141687</v>
      </c>
      <c r="F1782" s="373">
        <f t="shared" si="814"/>
        <v>4.8733744010951403</v>
      </c>
      <c r="G1782" s="373">
        <f t="shared" si="815"/>
        <v>67.480492813141694</v>
      </c>
      <c r="H1782" s="374">
        <f t="shared" si="816"/>
        <v>0.9996944267357416</v>
      </c>
      <c r="I1782" s="374">
        <f t="shared" si="789"/>
        <v>0.99252621612196901</v>
      </c>
      <c r="J1782" s="374">
        <f t="shared" si="790"/>
        <v>0.99247642982824047</v>
      </c>
      <c r="K1782" s="265" cm="1">
        <f t="array" ref="K1782">$G1782^gamma_drug4/($G1782^gamma_drug4+(AGE_50_drug4+9)^gamma_drug4)</f>
        <v>1</v>
      </c>
      <c r="L1782" s="264">
        <f t="shared" si="791"/>
        <v>1780</v>
      </c>
      <c r="M1782" s="264">
        <f t="shared" si="792"/>
        <v>-0.24804999999999999</v>
      </c>
      <c r="N1782" s="264">
        <f t="shared" si="793"/>
        <v>18.019950000000001</v>
      </c>
      <c r="O1782" s="264">
        <f t="shared" si="794"/>
        <v>0.14065</v>
      </c>
      <c r="P1782" s="264">
        <f t="shared" si="795"/>
        <v>11.933</v>
      </c>
      <c r="Q1782" s="264">
        <f t="shared" si="796"/>
        <v>13.1615</v>
      </c>
      <c r="R1782" s="264">
        <f t="shared" si="797"/>
        <v>13.951499999999999</v>
      </c>
      <c r="S1782" s="264">
        <f t="shared" si="798"/>
        <v>14.3935</v>
      </c>
      <c r="T1782" s="264">
        <f t="shared" si="799"/>
        <v>15.109500000000001</v>
      </c>
      <c r="U1782" s="264">
        <f t="shared" si="800"/>
        <v>15.6175</v>
      </c>
      <c r="V1782" s="264">
        <f t="shared" si="801"/>
        <v>16.408000000000001</v>
      </c>
      <c r="W1782" s="264">
        <f t="shared" si="802"/>
        <v>18.02</v>
      </c>
      <c r="X1782" s="264">
        <f t="shared" si="803"/>
        <v>19.836500000000001</v>
      </c>
      <c r="Y1782" s="264">
        <f t="shared" si="804"/>
        <v>20.906500000000001</v>
      </c>
      <c r="Z1782" s="264">
        <f t="shared" si="805"/>
        <v>21.673499999999997</v>
      </c>
      <c r="AA1782" s="264">
        <f t="shared" si="806"/>
        <v>22.876999999999999</v>
      </c>
      <c r="AB1782" s="264">
        <f t="shared" si="807"/>
        <v>23.704000000000001</v>
      </c>
      <c r="AC1782" s="264">
        <f t="shared" si="808"/>
        <v>25.372500000000002</v>
      </c>
      <c r="AD1782" s="264">
        <f t="shared" si="809"/>
        <v>28.598999999999997</v>
      </c>
      <c r="AF1782" s="266">
        <v>1780</v>
      </c>
      <c r="AG1782" s="266">
        <v>-0.1462</v>
      </c>
      <c r="AH1782" s="266">
        <v>18.086600000000001</v>
      </c>
      <c r="AI1782" s="266">
        <v>0.13420000000000001</v>
      </c>
      <c r="AJ1782" s="266">
        <v>12.092000000000001</v>
      </c>
      <c r="AK1782" s="266">
        <v>13.327999999999999</v>
      </c>
      <c r="AL1782" s="266">
        <v>14.116</v>
      </c>
      <c r="AM1782" s="266">
        <v>14.555</v>
      </c>
      <c r="AN1782" s="266">
        <v>15.260999999999999</v>
      </c>
      <c r="AO1782" s="266">
        <v>15.76</v>
      </c>
      <c r="AP1782" s="266">
        <v>16.530999999999999</v>
      </c>
      <c r="AQ1782" s="266">
        <v>18.087</v>
      </c>
      <c r="AR1782" s="266">
        <v>19.812000000000001</v>
      </c>
      <c r="AS1782" s="266">
        <v>20.815000000000001</v>
      </c>
      <c r="AT1782" s="266">
        <v>21.527999999999999</v>
      </c>
      <c r="AU1782" s="266">
        <v>22.635999999999999</v>
      </c>
      <c r="AV1782" s="266">
        <v>23.390999999999998</v>
      </c>
      <c r="AW1782" s="266">
        <v>24.896000000000001</v>
      </c>
      <c r="AX1782" s="266">
        <v>27.742999999999999</v>
      </c>
      <c r="BA1782" s="372">
        <v>1780</v>
      </c>
      <c r="BB1782" s="372">
        <v>-0.34989999999999999</v>
      </c>
      <c r="BC1782" s="372">
        <v>17.953299999999999</v>
      </c>
      <c r="BD1782" s="372">
        <v>0.14710000000000001</v>
      </c>
      <c r="BE1782" s="372">
        <v>11.773999999999999</v>
      </c>
      <c r="BF1782" s="372">
        <v>12.994999999999999</v>
      </c>
      <c r="BG1782" s="372">
        <v>13.787000000000001</v>
      </c>
      <c r="BH1782" s="372">
        <v>14.231999999999999</v>
      </c>
      <c r="BI1782" s="372">
        <v>14.958</v>
      </c>
      <c r="BJ1782" s="372">
        <v>15.475</v>
      </c>
      <c r="BK1782" s="372">
        <v>16.285</v>
      </c>
      <c r="BL1782" s="372">
        <v>17.952999999999999</v>
      </c>
      <c r="BM1782" s="372">
        <v>19.861000000000001</v>
      </c>
      <c r="BN1782" s="372">
        <v>20.998000000000001</v>
      </c>
      <c r="BO1782" s="372">
        <v>21.818999999999999</v>
      </c>
      <c r="BP1782" s="372">
        <v>23.117999999999999</v>
      </c>
      <c r="BQ1782" s="372">
        <v>24.016999999999999</v>
      </c>
      <c r="BR1782" s="372">
        <v>25.849</v>
      </c>
      <c r="BS1782" s="372">
        <v>29.454999999999998</v>
      </c>
    </row>
    <row r="1783" spans="1:71" x14ac:dyDescent="0.2">
      <c r="A1783" s="265">
        <f t="shared" si="810"/>
        <v>18.025500000000001</v>
      </c>
      <c r="B1783" s="265">
        <f t="shared" si="811"/>
        <v>16.413</v>
      </c>
      <c r="C1783" s="265">
        <f t="shared" si="788"/>
        <v>19.843</v>
      </c>
      <c r="D1783" s="265">
        <f t="shared" si="812"/>
        <v>1781</v>
      </c>
      <c r="E1783" s="373">
        <f t="shared" si="813"/>
        <v>58.513347022587268</v>
      </c>
      <c r="F1783" s="373">
        <f t="shared" si="814"/>
        <v>4.8761122518822724</v>
      </c>
      <c r="G1783" s="373">
        <f t="shared" si="815"/>
        <v>67.513347022587268</v>
      </c>
      <c r="H1783" s="374">
        <f t="shared" si="816"/>
        <v>0.99969507286519343</v>
      </c>
      <c r="I1783" s="374">
        <f t="shared" si="789"/>
        <v>0.99253711249951637</v>
      </c>
      <c r="J1783" s="374">
        <f t="shared" si="790"/>
        <v>0.99248587378414188</v>
      </c>
      <c r="K1783" s="265" cm="1">
        <f t="array" ref="K1783">$G1783^gamma_drug4/($G1783^gamma_drug4+(AGE_50_drug4+9)^gamma_drug4)</f>
        <v>1</v>
      </c>
      <c r="L1783" s="264">
        <f t="shared" si="791"/>
        <v>1781</v>
      </c>
      <c r="M1783" s="264">
        <f t="shared" si="792"/>
        <v>-0.24804999999999999</v>
      </c>
      <c r="N1783" s="264">
        <f t="shared" si="793"/>
        <v>18.025500000000001</v>
      </c>
      <c r="O1783" s="264">
        <f t="shared" si="794"/>
        <v>0.14067499999999999</v>
      </c>
      <c r="P1783" s="264">
        <f t="shared" si="795"/>
        <v>11.936</v>
      </c>
      <c r="Q1783" s="264">
        <f t="shared" si="796"/>
        <v>13.164999999999999</v>
      </c>
      <c r="R1783" s="264">
        <f t="shared" si="797"/>
        <v>13.954999999999998</v>
      </c>
      <c r="S1783" s="264">
        <f t="shared" si="798"/>
        <v>14.397500000000001</v>
      </c>
      <c r="T1783" s="264">
        <f t="shared" si="799"/>
        <v>15.1135</v>
      </c>
      <c r="U1783" s="264">
        <f t="shared" si="800"/>
        <v>15.622</v>
      </c>
      <c r="V1783" s="264">
        <f t="shared" si="801"/>
        <v>16.413</v>
      </c>
      <c r="W1783" s="264">
        <f t="shared" si="802"/>
        <v>18.025500000000001</v>
      </c>
      <c r="X1783" s="264">
        <f t="shared" si="803"/>
        <v>19.843</v>
      </c>
      <c r="Y1783" s="264">
        <f t="shared" si="804"/>
        <v>20.914000000000001</v>
      </c>
      <c r="Z1783" s="264">
        <f t="shared" si="805"/>
        <v>21.681000000000001</v>
      </c>
      <c r="AA1783" s="264">
        <f t="shared" si="806"/>
        <v>22.884999999999998</v>
      </c>
      <c r="AB1783" s="264">
        <f t="shared" si="807"/>
        <v>23.712499999999999</v>
      </c>
      <c r="AC1783" s="264">
        <f t="shared" si="808"/>
        <v>25.382000000000001</v>
      </c>
      <c r="AD1783" s="264">
        <f t="shared" si="809"/>
        <v>28.61</v>
      </c>
      <c r="AF1783" s="266">
        <v>1781</v>
      </c>
      <c r="AG1783" s="266">
        <v>-0.1462</v>
      </c>
      <c r="AH1783" s="266">
        <v>18.091999999999999</v>
      </c>
      <c r="AI1783" s="266">
        <v>0.13422000000000001</v>
      </c>
      <c r="AJ1783" s="266">
        <v>12.095000000000001</v>
      </c>
      <c r="AK1783" s="266">
        <v>13.332000000000001</v>
      </c>
      <c r="AL1783" s="266">
        <v>14.12</v>
      </c>
      <c r="AM1783" s="266">
        <v>14.558999999999999</v>
      </c>
      <c r="AN1783" s="266">
        <v>15.265000000000001</v>
      </c>
      <c r="AO1783" s="266">
        <v>15.763999999999999</v>
      </c>
      <c r="AP1783" s="266">
        <v>16.536000000000001</v>
      </c>
      <c r="AQ1783" s="266">
        <v>18.091999999999999</v>
      </c>
      <c r="AR1783" s="266">
        <v>19.818000000000001</v>
      </c>
      <c r="AS1783" s="266">
        <v>20.821999999999999</v>
      </c>
      <c r="AT1783" s="266">
        <v>21.535</v>
      </c>
      <c r="AU1783" s="266">
        <v>22.643999999999998</v>
      </c>
      <c r="AV1783" s="266">
        <v>23.399000000000001</v>
      </c>
      <c r="AW1783" s="266">
        <v>24.905000000000001</v>
      </c>
      <c r="AX1783" s="266">
        <v>27.753</v>
      </c>
      <c r="BA1783" s="372">
        <v>1781</v>
      </c>
      <c r="BB1783" s="372">
        <v>-0.34989999999999999</v>
      </c>
      <c r="BC1783" s="372">
        <v>17.959</v>
      </c>
      <c r="BD1783" s="372">
        <v>0.14713000000000001</v>
      </c>
      <c r="BE1783" s="372">
        <v>11.776999999999999</v>
      </c>
      <c r="BF1783" s="372">
        <v>12.997999999999999</v>
      </c>
      <c r="BG1783" s="372">
        <v>13.79</v>
      </c>
      <c r="BH1783" s="372">
        <v>14.236000000000001</v>
      </c>
      <c r="BI1783" s="372">
        <v>14.962</v>
      </c>
      <c r="BJ1783" s="372">
        <v>15.48</v>
      </c>
      <c r="BK1783" s="372">
        <v>16.29</v>
      </c>
      <c r="BL1783" s="372">
        <v>17.959</v>
      </c>
      <c r="BM1783" s="372">
        <v>19.867999999999999</v>
      </c>
      <c r="BN1783" s="372">
        <v>21.006</v>
      </c>
      <c r="BO1783" s="372">
        <v>21.827000000000002</v>
      </c>
      <c r="BP1783" s="372">
        <v>23.126000000000001</v>
      </c>
      <c r="BQ1783" s="372">
        <v>24.026</v>
      </c>
      <c r="BR1783" s="372">
        <v>25.859000000000002</v>
      </c>
      <c r="BS1783" s="372">
        <v>29.466999999999999</v>
      </c>
    </row>
    <row r="1784" spans="1:71" x14ac:dyDescent="0.2">
      <c r="A1784" s="265">
        <f t="shared" si="810"/>
        <v>18.030999999999999</v>
      </c>
      <c r="B1784" s="265">
        <f t="shared" si="811"/>
        <v>16.417999999999999</v>
      </c>
      <c r="C1784" s="265">
        <f t="shared" si="788"/>
        <v>19.849</v>
      </c>
      <c r="D1784" s="265">
        <f t="shared" si="812"/>
        <v>1782</v>
      </c>
      <c r="E1784" s="373">
        <f t="shared" si="813"/>
        <v>58.546201232032857</v>
      </c>
      <c r="F1784" s="373">
        <f t="shared" si="814"/>
        <v>4.8788501026694044</v>
      </c>
      <c r="G1784" s="373">
        <f t="shared" si="815"/>
        <v>67.546201232032857</v>
      </c>
      <c r="H1784" s="374">
        <f t="shared" si="816"/>
        <v>0.99969571731547624</v>
      </c>
      <c r="I1784" s="374">
        <f t="shared" si="789"/>
        <v>0.99254798782025977</v>
      </c>
      <c r="J1784" s="374">
        <f t="shared" si="790"/>
        <v>0.99249530138912456</v>
      </c>
      <c r="K1784" s="265" cm="1">
        <f t="array" ref="K1784">$G1784^gamma_drug4/($G1784^gamma_drug4+(AGE_50_drug4+9)^gamma_drug4)</f>
        <v>1</v>
      </c>
      <c r="L1784" s="264">
        <f t="shared" si="791"/>
        <v>1782</v>
      </c>
      <c r="M1784" s="264">
        <f t="shared" si="792"/>
        <v>-0.24809999999999999</v>
      </c>
      <c r="N1784" s="264">
        <f t="shared" si="793"/>
        <v>18.031100000000002</v>
      </c>
      <c r="O1784" s="264">
        <f t="shared" si="794"/>
        <v>0.14069500000000001</v>
      </c>
      <c r="P1784" s="264">
        <f t="shared" si="795"/>
        <v>11.939</v>
      </c>
      <c r="Q1784" s="264">
        <f t="shared" si="796"/>
        <v>13.168500000000002</v>
      </c>
      <c r="R1784" s="264">
        <f t="shared" si="797"/>
        <v>13.959</v>
      </c>
      <c r="S1784" s="264">
        <f t="shared" si="798"/>
        <v>14.4015</v>
      </c>
      <c r="T1784" s="264">
        <f t="shared" si="799"/>
        <v>15.117999999999999</v>
      </c>
      <c r="U1784" s="264">
        <f t="shared" si="800"/>
        <v>15.6265</v>
      </c>
      <c r="V1784" s="264">
        <f t="shared" si="801"/>
        <v>16.417999999999999</v>
      </c>
      <c r="W1784" s="264">
        <f t="shared" si="802"/>
        <v>18.030999999999999</v>
      </c>
      <c r="X1784" s="264">
        <f t="shared" si="803"/>
        <v>19.849</v>
      </c>
      <c r="Y1784" s="264">
        <f t="shared" si="804"/>
        <v>20.920999999999999</v>
      </c>
      <c r="Z1784" s="264">
        <f t="shared" si="805"/>
        <v>21.688500000000001</v>
      </c>
      <c r="AA1784" s="264">
        <f t="shared" si="806"/>
        <v>22.892499999999998</v>
      </c>
      <c r="AB1784" s="264">
        <f t="shared" si="807"/>
        <v>23.721</v>
      </c>
      <c r="AC1784" s="264">
        <f t="shared" si="808"/>
        <v>25.391500000000001</v>
      </c>
      <c r="AD1784" s="264">
        <f t="shared" si="809"/>
        <v>28.621499999999997</v>
      </c>
      <c r="AF1784" s="266">
        <v>1782</v>
      </c>
      <c r="AG1784" s="266">
        <v>-0.14630000000000001</v>
      </c>
      <c r="AH1784" s="266">
        <v>18.0974</v>
      </c>
      <c r="AI1784" s="266">
        <v>0.13424</v>
      </c>
      <c r="AJ1784" s="266">
        <v>12.098000000000001</v>
      </c>
      <c r="AK1784" s="266">
        <v>13.335000000000001</v>
      </c>
      <c r="AL1784" s="266">
        <v>14.124000000000001</v>
      </c>
      <c r="AM1784" s="266">
        <v>14.563000000000001</v>
      </c>
      <c r="AN1784" s="266">
        <v>15.27</v>
      </c>
      <c r="AO1784" s="266">
        <v>15.769</v>
      </c>
      <c r="AP1784" s="266">
        <v>16.541</v>
      </c>
      <c r="AQ1784" s="266">
        <v>18.097000000000001</v>
      </c>
      <c r="AR1784" s="266">
        <v>19.824000000000002</v>
      </c>
      <c r="AS1784" s="266">
        <v>20.829000000000001</v>
      </c>
      <c r="AT1784" s="266">
        <v>21.542000000000002</v>
      </c>
      <c r="AU1784" s="266">
        <v>22.651</v>
      </c>
      <c r="AV1784" s="266">
        <v>23.407</v>
      </c>
      <c r="AW1784" s="266">
        <v>24.914000000000001</v>
      </c>
      <c r="AX1784" s="266">
        <v>27.763999999999999</v>
      </c>
      <c r="BA1784" s="372">
        <v>1782</v>
      </c>
      <c r="BB1784" s="372">
        <v>-0.34989999999999999</v>
      </c>
      <c r="BC1784" s="372">
        <v>17.9648</v>
      </c>
      <c r="BD1784" s="372">
        <v>0.14715</v>
      </c>
      <c r="BE1784" s="372">
        <v>11.78</v>
      </c>
      <c r="BF1784" s="372">
        <v>13.002000000000001</v>
      </c>
      <c r="BG1784" s="372">
        <v>13.794</v>
      </c>
      <c r="BH1784" s="372">
        <v>14.24</v>
      </c>
      <c r="BI1784" s="372">
        <v>14.965999999999999</v>
      </c>
      <c r="BJ1784" s="372">
        <v>15.484</v>
      </c>
      <c r="BK1784" s="372">
        <v>16.295000000000002</v>
      </c>
      <c r="BL1784" s="372">
        <v>17.965</v>
      </c>
      <c r="BM1784" s="372">
        <v>19.873999999999999</v>
      </c>
      <c r="BN1784" s="372">
        <v>21.013000000000002</v>
      </c>
      <c r="BO1784" s="372">
        <v>21.835000000000001</v>
      </c>
      <c r="BP1784" s="372">
        <v>23.134</v>
      </c>
      <c r="BQ1784" s="372">
        <v>24.035</v>
      </c>
      <c r="BR1784" s="372">
        <v>25.869</v>
      </c>
      <c r="BS1784" s="372">
        <v>29.478999999999999</v>
      </c>
    </row>
    <row r="1785" spans="1:71" x14ac:dyDescent="0.2">
      <c r="A1785" s="265">
        <f t="shared" si="810"/>
        <v>18.036999999999999</v>
      </c>
      <c r="B1785" s="265">
        <f t="shared" si="811"/>
        <v>16.422499999999999</v>
      </c>
      <c r="C1785" s="265">
        <f t="shared" si="788"/>
        <v>19.856000000000002</v>
      </c>
      <c r="D1785" s="265">
        <f t="shared" si="812"/>
        <v>1783</v>
      </c>
      <c r="E1785" s="373">
        <f t="shared" si="813"/>
        <v>58.579055441478438</v>
      </c>
      <c r="F1785" s="373">
        <f t="shared" si="814"/>
        <v>4.8815879534565365</v>
      </c>
      <c r="G1785" s="373">
        <f t="shared" si="815"/>
        <v>67.579055441478431</v>
      </c>
      <c r="H1785" s="374">
        <f t="shared" si="816"/>
        <v>0.99969636009176566</v>
      </c>
      <c r="I1785" s="374">
        <f t="shared" si="789"/>
        <v>0.99255884213475609</v>
      </c>
      <c r="J1785" s="374">
        <f t="shared" si="790"/>
        <v>0.9925047126792057</v>
      </c>
      <c r="K1785" s="265" cm="1">
        <f t="array" ref="K1785">$G1785^gamma_drug4/($G1785^gamma_drug4+(AGE_50_drug4+9)^gamma_drug4)</f>
        <v>1</v>
      </c>
      <c r="L1785" s="264">
        <f t="shared" si="791"/>
        <v>1783</v>
      </c>
      <c r="M1785" s="264">
        <f t="shared" si="792"/>
        <v>-0.24819999999999998</v>
      </c>
      <c r="N1785" s="264">
        <f t="shared" si="793"/>
        <v>18.0367</v>
      </c>
      <c r="O1785" s="264">
        <f t="shared" si="794"/>
        <v>0.14072000000000001</v>
      </c>
      <c r="P1785" s="264">
        <f t="shared" si="795"/>
        <v>11.942</v>
      </c>
      <c r="Q1785" s="264">
        <f t="shared" si="796"/>
        <v>13.172000000000001</v>
      </c>
      <c r="R1785" s="264">
        <f t="shared" si="797"/>
        <v>13.9625</v>
      </c>
      <c r="S1785" s="264">
        <f t="shared" si="798"/>
        <v>14.405000000000001</v>
      </c>
      <c r="T1785" s="264">
        <f t="shared" si="799"/>
        <v>15.122499999999999</v>
      </c>
      <c r="U1785" s="264">
        <f t="shared" si="800"/>
        <v>15.631</v>
      </c>
      <c r="V1785" s="264">
        <f t="shared" si="801"/>
        <v>16.422499999999999</v>
      </c>
      <c r="W1785" s="264">
        <f t="shared" si="802"/>
        <v>18.036999999999999</v>
      </c>
      <c r="X1785" s="264">
        <f t="shared" si="803"/>
        <v>19.856000000000002</v>
      </c>
      <c r="Y1785" s="264">
        <f t="shared" si="804"/>
        <v>20.928000000000001</v>
      </c>
      <c r="Z1785" s="264">
        <f t="shared" si="805"/>
        <v>21.695999999999998</v>
      </c>
      <c r="AA1785" s="264">
        <f t="shared" si="806"/>
        <v>22.901</v>
      </c>
      <c r="AB1785" s="264">
        <f t="shared" si="807"/>
        <v>23.729500000000002</v>
      </c>
      <c r="AC1785" s="264">
        <f t="shared" si="808"/>
        <v>25.400500000000001</v>
      </c>
      <c r="AD1785" s="264">
        <f t="shared" si="809"/>
        <v>28.633000000000003</v>
      </c>
      <c r="AF1785" s="266">
        <v>1783</v>
      </c>
      <c r="AG1785" s="266">
        <v>-0.1464</v>
      </c>
      <c r="AH1785" s="266">
        <v>18.102799999999998</v>
      </c>
      <c r="AI1785" s="266">
        <v>0.13425999999999999</v>
      </c>
      <c r="AJ1785" s="266">
        <v>12.101000000000001</v>
      </c>
      <c r="AK1785" s="266">
        <v>13.339</v>
      </c>
      <c r="AL1785" s="266">
        <v>14.127000000000001</v>
      </c>
      <c r="AM1785" s="266">
        <v>14.566000000000001</v>
      </c>
      <c r="AN1785" s="266">
        <v>15.273999999999999</v>
      </c>
      <c r="AO1785" s="266">
        <v>15.773</v>
      </c>
      <c r="AP1785" s="266">
        <v>16.545000000000002</v>
      </c>
      <c r="AQ1785" s="266">
        <v>18.103000000000002</v>
      </c>
      <c r="AR1785" s="266">
        <v>19.831</v>
      </c>
      <c r="AS1785" s="266">
        <v>20.835000000000001</v>
      </c>
      <c r="AT1785" s="266">
        <v>21.548999999999999</v>
      </c>
      <c r="AU1785" s="266">
        <v>22.658999999999999</v>
      </c>
      <c r="AV1785" s="266">
        <v>23.414999999999999</v>
      </c>
      <c r="AW1785" s="266">
        <v>24.922000000000001</v>
      </c>
      <c r="AX1785" s="266">
        <v>27.774000000000001</v>
      </c>
      <c r="BA1785" s="372">
        <v>1783</v>
      </c>
      <c r="BB1785" s="372">
        <v>-0.35</v>
      </c>
      <c r="BC1785" s="372">
        <v>17.970600000000001</v>
      </c>
      <c r="BD1785" s="372">
        <v>0.14718000000000001</v>
      </c>
      <c r="BE1785" s="372">
        <v>11.782999999999999</v>
      </c>
      <c r="BF1785" s="372">
        <v>13.005000000000001</v>
      </c>
      <c r="BG1785" s="372">
        <v>13.798</v>
      </c>
      <c r="BH1785" s="372">
        <v>14.244</v>
      </c>
      <c r="BI1785" s="372">
        <v>14.971</v>
      </c>
      <c r="BJ1785" s="372">
        <v>15.489000000000001</v>
      </c>
      <c r="BK1785" s="372">
        <v>16.3</v>
      </c>
      <c r="BL1785" s="372">
        <v>17.971</v>
      </c>
      <c r="BM1785" s="372">
        <v>19.881</v>
      </c>
      <c r="BN1785" s="372">
        <v>21.021000000000001</v>
      </c>
      <c r="BO1785" s="372">
        <v>21.843</v>
      </c>
      <c r="BP1785" s="372">
        <v>23.143000000000001</v>
      </c>
      <c r="BQ1785" s="372">
        <v>24.044</v>
      </c>
      <c r="BR1785" s="372">
        <v>25.879000000000001</v>
      </c>
      <c r="BS1785" s="372">
        <v>29.492000000000001</v>
      </c>
    </row>
    <row r="1786" spans="1:71" x14ac:dyDescent="0.2">
      <c r="A1786" s="265">
        <f t="shared" si="810"/>
        <v>18.042000000000002</v>
      </c>
      <c r="B1786" s="265">
        <f t="shared" si="811"/>
        <v>16.427500000000002</v>
      </c>
      <c r="C1786" s="265">
        <f t="shared" si="788"/>
        <v>19.862500000000001</v>
      </c>
      <c r="D1786" s="265">
        <f t="shared" si="812"/>
        <v>1784</v>
      </c>
      <c r="E1786" s="373">
        <f t="shared" si="813"/>
        <v>58.611909650924026</v>
      </c>
      <c r="F1786" s="373">
        <f t="shared" si="814"/>
        <v>4.8843258042436686</v>
      </c>
      <c r="G1786" s="373">
        <f t="shared" si="815"/>
        <v>67.611909650924019</v>
      </c>
      <c r="H1786" s="374">
        <f t="shared" si="816"/>
        <v>0.99969700119921878</v>
      </c>
      <c r="I1786" s="374">
        <f t="shared" si="789"/>
        <v>0.99256967549341757</v>
      </c>
      <c r="J1786" s="374">
        <f t="shared" si="790"/>
        <v>0.99251410769030668</v>
      </c>
      <c r="K1786" s="265" cm="1">
        <f t="array" ref="K1786">$G1786^gamma_drug4/($G1786^gamma_drug4+(AGE_50_drug4+9)^gamma_drug4)</f>
        <v>1</v>
      </c>
      <c r="L1786" s="264">
        <f t="shared" si="791"/>
        <v>1784</v>
      </c>
      <c r="M1786" s="264">
        <f t="shared" si="792"/>
        <v>-0.24824999999999997</v>
      </c>
      <c r="N1786" s="264">
        <f t="shared" si="793"/>
        <v>18.042300000000001</v>
      </c>
      <c r="O1786" s="264">
        <f t="shared" si="794"/>
        <v>0.14074500000000001</v>
      </c>
      <c r="P1786" s="264">
        <f t="shared" si="795"/>
        <v>11.945</v>
      </c>
      <c r="Q1786" s="264">
        <f t="shared" si="796"/>
        <v>13.1755</v>
      </c>
      <c r="R1786" s="264">
        <f t="shared" si="797"/>
        <v>13.9665</v>
      </c>
      <c r="S1786" s="264">
        <f t="shared" si="798"/>
        <v>14.408999999999999</v>
      </c>
      <c r="T1786" s="264">
        <f t="shared" si="799"/>
        <v>15.1265</v>
      </c>
      <c r="U1786" s="264">
        <f t="shared" si="800"/>
        <v>15.6355</v>
      </c>
      <c r="V1786" s="264">
        <f t="shared" si="801"/>
        <v>16.427500000000002</v>
      </c>
      <c r="W1786" s="264">
        <f t="shared" si="802"/>
        <v>18.042000000000002</v>
      </c>
      <c r="X1786" s="264">
        <f t="shared" si="803"/>
        <v>19.862500000000001</v>
      </c>
      <c r="Y1786" s="264">
        <f t="shared" si="804"/>
        <v>20.934999999999999</v>
      </c>
      <c r="Z1786" s="264">
        <f t="shared" si="805"/>
        <v>21.703000000000003</v>
      </c>
      <c r="AA1786" s="264">
        <f t="shared" si="806"/>
        <v>22.909500000000001</v>
      </c>
      <c r="AB1786" s="264">
        <f t="shared" si="807"/>
        <v>23.738</v>
      </c>
      <c r="AC1786" s="264">
        <f t="shared" si="808"/>
        <v>25.410499999999999</v>
      </c>
      <c r="AD1786" s="264">
        <f t="shared" si="809"/>
        <v>28.644500000000001</v>
      </c>
      <c r="AF1786" s="266">
        <v>1784</v>
      </c>
      <c r="AG1786" s="266">
        <v>-0.14649999999999999</v>
      </c>
      <c r="AH1786" s="266">
        <v>18.1082</v>
      </c>
      <c r="AI1786" s="266">
        <v>0.13428999999999999</v>
      </c>
      <c r="AJ1786" s="266">
        <v>12.103999999999999</v>
      </c>
      <c r="AK1786" s="266">
        <v>13.342000000000001</v>
      </c>
      <c r="AL1786" s="266">
        <v>14.131</v>
      </c>
      <c r="AM1786" s="266">
        <v>14.57</v>
      </c>
      <c r="AN1786" s="266">
        <v>15.278</v>
      </c>
      <c r="AO1786" s="266">
        <v>15.776999999999999</v>
      </c>
      <c r="AP1786" s="266">
        <v>16.55</v>
      </c>
      <c r="AQ1786" s="266">
        <v>18.108000000000001</v>
      </c>
      <c r="AR1786" s="266">
        <v>19.837</v>
      </c>
      <c r="AS1786" s="266">
        <v>20.841999999999999</v>
      </c>
      <c r="AT1786" s="266">
        <v>21.556000000000001</v>
      </c>
      <c r="AU1786" s="266">
        <v>22.667000000000002</v>
      </c>
      <c r="AV1786" s="266">
        <v>23.422999999999998</v>
      </c>
      <c r="AW1786" s="266">
        <v>24.931999999999999</v>
      </c>
      <c r="AX1786" s="266">
        <v>27.785</v>
      </c>
      <c r="BA1786" s="372">
        <v>1784</v>
      </c>
      <c r="BB1786" s="372">
        <v>-0.35</v>
      </c>
      <c r="BC1786" s="372">
        <v>17.976400000000002</v>
      </c>
      <c r="BD1786" s="372">
        <v>0.1472</v>
      </c>
      <c r="BE1786" s="372">
        <v>11.786</v>
      </c>
      <c r="BF1786" s="372">
        <v>13.009</v>
      </c>
      <c r="BG1786" s="372">
        <v>13.802</v>
      </c>
      <c r="BH1786" s="372">
        <v>14.247999999999999</v>
      </c>
      <c r="BI1786" s="372">
        <v>14.975</v>
      </c>
      <c r="BJ1786" s="372">
        <v>15.494</v>
      </c>
      <c r="BK1786" s="372">
        <v>16.305</v>
      </c>
      <c r="BL1786" s="372">
        <v>17.975999999999999</v>
      </c>
      <c r="BM1786" s="372">
        <v>19.888000000000002</v>
      </c>
      <c r="BN1786" s="372">
        <v>21.027999999999999</v>
      </c>
      <c r="BO1786" s="372">
        <v>21.85</v>
      </c>
      <c r="BP1786" s="372">
        <v>23.152000000000001</v>
      </c>
      <c r="BQ1786" s="372">
        <v>24.053000000000001</v>
      </c>
      <c r="BR1786" s="372">
        <v>25.888999999999999</v>
      </c>
      <c r="BS1786" s="372">
        <v>29.504000000000001</v>
      </c>
    </row>
    <row r="1787" spans="1:71" x14ac:dyDescent="0.2">
      <c r="A1787" s="265">
        <f t="shared" si="810"/>
        <v>18.048000000000002</v>
      </c>
      <c r="B1787" s="265">
        <f t="shared" si="811"/>
        <v>16.432499999999997</v>
      </c>
      <c r="C1787" s="265">
        <f t="shared" si="788"/>
        <v>19.868499999999997</v>
      </c>
      <c r="D1787" s="265">
        <f t="shared" si="812"/>
        <v>1785</v>
      </c>
      <c r="E1787" s="373">
        <f t="shared" si="813"/>
        <v>58.644763860369608</v>
      </c>
      <c r="F1787" s="373">
        <f t="shared" si="814"/>
        <v>4.8870636550308006</v>
      </c>
      <c r="G1787" s="373">
        <f t="shared" si="815"/>
        <v>67.644763860369608</v>
      </c>
      <c r="H1787" s="374">
        <f t="shared" si="816"/>
        <v>0.99969764064297462</v>
      </c>
      <c r="I1787" s="374">
        <f t="shared" si="789"/>
        <v>0.9925804879465121</v>
      </c>
      <c r="J1787" s="374">
        <f t="shared" si="790"/>
        <v>0.99252348645825295</v>
      </c>
      <c r="K1787" s="265" cm="1">
        <f t="array" ref="K1787">$G1787^gamma_drug4/($G1787^gamma_drug4+(AGE_50_drug4+9)^gamma_drug4)</f>
        <v>1</v>
      </c>
      <c r="L1787" s="264">
        <f t="shared" si="791"/>
        <v>1785</v>
      </c>
      <c r="M1787" s="264">
        <f t="shared" si="792"/>
        <v>-0.24835000000000002</v>
      </c>
      <c r="N1787" s="264">
        <f t="shared" si="793"/>
        <v>18.047899999999998</v>
      </c>
      <c r="O1787" s="264">
        <f t="shared" si="794"/>
        <v>0.140765</v>
      </c>
      <c r="P1787" s="264">
        <f t="shared" si="795"/>
        <v>11.948499999999999</v>
      </c>
      <c r="Q1787" s="264">
        <f t="shared" si="796"/>
        <v>13.179</v>
      </c>
      <c r="R1787" s="264">
        <f t="shared" si="797"/>
        <v>13.970499999999999</v>
      </c>
      <c r="S1787" s="264">
        <f t="shared" si="798"/>
        <v>14.413499999999999</v>
      </c>
      <c r="T1787" s="264">
        <f t="shared" si="799"/>
        <v>15.1305</v>
      </c>
      <c r="U1787" s="264">
        <f t="shared" si="800"/>
        <v>15.64</v>
      </c>
      <c r="V1787" s="264">
        <f t="shared" si="801"/>
        <v>16.432499999999997</v>
      </c>
      <c r="W1787" s="264">
        <f t="shared" si="802"/>
        <v>18.048000000000002</v>
      </c>
      <c r="X1787" s="264">
        <f t="shared" si="803"/>
        <v>19.868499999999997</v>
      </c>
      <c r="Y1787" s="264">
        <f t="shared" si="804"/>
        <v>20.942</v>
      </c>
      <c r="Z1787" s="264">
        <f t="shared" si="805"/>
        <v>21.710999999999999</v>
      </c>
      <c r="AA1787" s="264">
        <f t="shared" si="806"/>
        <v>22.9175</v>
      </c>
      <c r="AB1787" s="264">
        <f t="shared" si="807"/>
        <v>23.746500000000001</v>
      </c>
      <c r="AC1787" s="264">
        <f t="shared" si="808"/>
        <v>25.42</v>
      </c>
      <c r="AD1787" s="264">
        <f t="shared" si="809"/>
        <v>28.655999999999999</v>
      </c>
      <c r="AF1787" s="266">
        <v>1785</v>
      </c>
      <c r="AG1787" s="266">
        <v>-0.14660000000000001</v>
      </c>
      <c r="AH1787" s="266">
        <v>18.113700000000001</v>
      </c>
      <c r="AI1787" s="266">
        <v>0.13431000000000001</v>
      </c>
      <c r="AJ1787" s="266">
        <v>12.106999999999999</v>
      </c>
      <c r="AK1787" s="266">
        <v>13.345000000000001</v>
      </c>
      <c r="AL1787" s="266">
        <v>14.135</v>
      </c>
      <c r="AM1787" s="266">
        <v>14.574</v>
      </c>
      <c r="AN1787" s="266">
        <v>15.282</v>
      </c>
      <c r="AO1787" s="266">
        <v>15.782</v>
      </c>
      <c r="AP1787" s="266">
        <v>16.555</v>
      </c>
      <c r="AQ1787" s="266">
        <v>18.114000000000001</v>
      </c>
      <c r="AR1787" s="266">
        <v>19.843</v>
      </c>
      <c r="AS1787" s="266">
        <v>20.849</v>
      </c>
      <c r="AT1787" s="266">
        <v>21.564</v>
      </c>
      <c r="AU1787" s="266">
        <v>22.675000000000001</v>
      </c>
      <c r="AV1787" s="266">
        <v>23.431000000000001</v>
      </c>
      <c r="AW1787" s="266">
        <v>24.940999999999999</v>
      </c>
      <c r="AX1787" s="266">
        <v>27.795999999999999</v>
      </c>
      <c r="BA1787" s="372">
        <v>1785</v>
      </c>
      <c r="BB1787" s="372">
        <v>-0.35010000000000002</v>
      </c>
      <c r="BC1787" s="372">
        <v>17.982099999999999</v>
      </c>
      <c r="BD1787" s="372">
        <v>0.14721999999999999</v>
      </c>
      <c r="BE1787" s="372">
        <v>11.79</v>
      </c>
      <c r="BF1787" s="372">
        <v>13.013</v>
      </c>
      <c r="BG1787" s="372">
        <v>13.805999999999999</v>
      </c>
      <c r="BH1787" s="372">
        <v>14.253</v>
      </c>
      <c r="BI1787" s="372">
        <v>14.978999999999999</v>
      </c>
      <c r="BJ1787" s="372">
        <v>15.497999999999999</v>
      </c>
      <c r="BK1787" s="372">
        <v>16.309999999999999</v>
      </c>
      <c r="BL1787" s="372">
        <v>17.981999999999999</v>
      </c>
      <c r="BM1787" s="372">
        <v>19.893999999999998</v>
      </c>
      <c r="BN1787" s="372">
        <v>21.035</v>
      </c>
      <c r="BO1787" s="372">
        <v>21.858000000000001</v>
      </c>
      <c r="BP1787" s="372">
        <v>23.16</v>
      </c>
      <c r="BQ1787" s="372">
        <v>24.062000000000001</v>
      </c>
      <c r="BR1787" s="372">
        <v>25.899000000000001</v>
      </c>
      <c r="BS1787" s="372">
        <v>29.515999999999998</v>
      </c>
    </row>
    <row r="1788" spans="1:71" x14ac:dyDescent="0.2">
      <c r="A1788" s="265">
        <f t="shared" si="810"/>
        <v>18.0535</v>
      </c>
      <c r="B1788" s="265">
        <f t="shared" si="811"/>
        <v>16.437000000000001</v>
      </c>
      <c r="C1788" s="265">
        <f t="shared" si="788"/>
        <v>19.875</v>
      </c>
      <c r="D1788" s="265">
        <f t="shared" si="812"/>
        <v>1786</v>
      </c>
      <c r="E1788" s="373">
        <f t="shared" si="813"/>
        <v>58.677618069815196</v>
      </c>
      <c r="F1788" s="373">
        <f t="shared" si="814"/>
        <v>4.8898015058179327</v>
      </c>
      <c r="G1788" s="373">
        <f t="shared" si="815"/>
        <v>67.677618069815196</v>
      </c>
      <c r="H1788" s="374">
        <f t="shared" si="816"/>
        <v>0.99969827842815351</v>
      </c>
      <c r="I1788" s="374">
        <f t="shared" si="789"/>
        <v>0.99259127954416404</v>
      </c>
      <c r="J1788" s="374">
        <f t="shared" si="790"/>
        <v>0.99253284901877425</v>
      </c>
      <c r="K1788" s="265" cm="1">
        <f t="array" ref="K1788">$G1788^gamma_drug4/($G1788^gamma_drug4+(AGE_50_drug4+9)^gamma_drug4)</f>
        <v>1</v>
      </c>
      <c r="L1788" s="264">
        <f t="shared" si="791"/>
        <v>1786</v>
      </c>
      <c r="M1788" s="264">
        <f t="shared" si="792"/>
        <v>-0.24840000000000001</v>
      </c>
      <c r="N1788" s="264">
        <f t="shared" si="793"/>
        <v>18.0535</v>
      </c>
      <c r="O1788" s="264">
        <f t="shared" si="794"/>
        <v>0.14079</v>
      </c>
      <c r="P1788" s="264">
        <f t="shared" si="795"/>
        <v>11.951499999999999</v>
      </c>
      <c r="Q1788" s="264">
        <f t="shared" si="796"/>
        <v>13.182500000000001</v>
      </c>
      <c r="R1788" s="264">
        <f t="shared" si="797"/>
        <v>13.974</v>
      </c>
      <c r="S1788" s="264">
        <f t="shared" si="798"/>
        <v>14.4175</v>
      </c>
      <c r="T1788" s="264">
        <f t="shared" si="799"/>
        <v>15.135</v>
      </c>
      <c r="U1788" s="264">
        <f t="shared" si="800"/>
        <v>15.644500000000001</v>
      </c>
      <c r="V1788" s="264">
        <f t="shared" si="801"/>
        <v>16.437000000000001</v>
      </c>
      <c r="W1788" s="264">
        <f t="shared" si="802"/>
        <v>18.0535</v>
      </c>
      <c r="X1788" s="264">
        <f t="shared" si="803"/>
        <v>19.875</v>
      </c>
      <c r="Y1788" s="264">
        <f t="shared" si="804"/>
        <v>20.949000000000002</v>
      </c>
      <c r="Z1788" s="264">
        <f t="shared" si="805"/>
        <v>21.718499999999999</v>
      </c>
      <c r="AA1788" s="264">
        <f t="shared" si="806"/>
        <v>22.924999999999997</v>
      </c>
      <c r="AB1788" s="264">
        <f t="shared" si="807"/>
        <v>23.755000000000003</v>
      </c>
      <c r="AC1788" s="264">
        <f t="shared" si="808"/>
        <v>25.429499999999997</v>
      </c>
      <c r="AD1788" s="264">
        <f t="shared" si="809"/>
        <v>28.6675</v>
      </c>
      <c r="AF1788" s="266">
        <v>1786</v>
      </c>
      <c r="AG1788" s="266">
        <v>-0.1467</v>
      </c>
      <c r="AH1788" s="266">
        <v>18.1191</v>
      </c>
      <c r="AI1788" s="266">
        <v>0.13433</v>
      </c>
      <c r="AJ1788" s="266">
        <v>12.11</v>
      </c>
      <c r="AK1788" s="266">
        <v>13.349</v>
      </c>
      <c r="AL1788" s="266">
        <v>14.138</v>
      </c>
      <c r="AM1788" s="266">
        <v>14.577999999999999</v>
      </c>
      <c r="AN1788" s="266">
        <v>15.286</v>
      </c>
      <c r="AO1788" s="266">
        <v>15.786</v>
      </c>
      <c r="AP1788" s="266">
        <v>16.559000000000001</v>
      </c>
      <c r="AQ1788" s="266">
        <v>18.119</v>
      </c>
      <c r="AR1788" s="266">
        <v>19.849</v>
      </c>
      <c r="AS1788" s="266">
        <v>20.856000000000002</v>
      </c>
      <c r="AT1788" s="266">
        <v>21.571000000000002</v>
      </c>
      <c r="AU1788" s="266">
        <v>22.681999999999999</v>
      </c>
      <c r="AV1788" s="266">
        <v>23.439</v>
      </c>
      <c r="AW1788" s="266">
        <v>24.95</v>
      </c>
      <c r="AX1788" s="266">
        <v>27.806000000000001</v>
      </c>
      <c r="BA1788" s="372">
        <v>1786</v>
      </c>
      <c r="BB1788" s="372">
        <v>-0.35010000000000002</v>
      </c>
      <c r="BC1788" s="372">
        <v>17.9879</v>
      </c>
      <c r="BD1788" s="372">
        <v>0.14724999999999999</v>
      </c>
      <c r="BE1788" s="372">
        <v>11.792999999999999</v>
      </c>
      <c r="BF1788" s="372">
        <v>13.016</v>
      </c>
      <c r="BG1788" s="372">
        <v>13.81</v>
      </c>
      <c r="BH1788" s="372">
        <v>14.257</v>
      </c>
      <c r="BI1788" s="372">
        <v>14.984</v>
      </c>
      <c r="BJ1788" s="372">
        <v>15.503</v>
      </c>
      <c r="BK1788" s="372">
        <v>16.315000000000001</v>
      </c>
      <c r="BL1788" s="372">
        <v>17.988</v>
      </c>
      <c r="BM1788" s="372">
        <v>19.901</v>
      </c>
      <c r="BN1788" s="372">
        <v>21.042000000000002</v>
      </c>
      <c r="BO1788" s="372">
        <v>21.866</v>
      </c>
      <c r="BP1788" s="372">
        <v>23.167999999999999</v>
      </c>
      <c r="BQ1788" s="372">
        <v>24.071000000000002</v>
      </c>
      <c r="BR1788" s="372">
        <v>25.908999999999999</v>
      </c>
      <c r="BS1788" s="372">
        <v>29.529</v>
      </c>
    </row>
    <row r="1789" spans="1:71" x14ac:dyDescent="0.2">
      <c r="A1789" s="265">
        <f t="shared" si="810"/>
        <v>18.0595</v>
      </c>
      <c r="B1789" s="265">
        <f t="shared" si="811"/>
        <v>16.442</v>
      </c>
      <c r="C1789" s="265">
        <f t="shared" si="788"/>
        <v>19.882000000000001</v>
      </c>
      <c r="D1789" s="265">
        <f t="shared" si="812"/>
        <v>1787</v>
      </c>
      <c r="E1789" s="373">
        <f t="shared" si="813"/>
        <v>58.710472279260777</v>
      </c>
      <c r="F1789" s="373">
        <f t="shared" si="814"/>
        <v>4.8925393566050648</v>
      </c>
      <c r="G1789" s="373">
        <f t="shared" si="815"/>
        <v>67.710472279260784</v>
      </c>
      <c r="H1789" s="374">
        <f t="shared" si="816"/>
        <v>0.99969891455985793</v>
      </c>
      <c r="I1789" s="374">
        <f t="shared" si="789"/>
        <v>0.99260205033635407</v>
      </c>
      <c r="J1789" s="374">
        <f t="shared" si="790"/>
        <v>0.99254219540750532</v>
      </c>
      <c r="K1789" s="265" cm="1">
        <f t="array" ref="K1789">$G1789^gamma_drug4/($G1789^gamma_drug4+(AGE_50_drug4+9)^gamma_drug4)</f>
        <v>1</v>
      </c>
      <c r="L1789" s="264">
        <f t="shared" si="791"/>
        <v>1787</v>
      </c>
      <c r="M1789" s="264">
        <f t="shared" si="792"/>
        <v>-0.2485</v>
      </c>
      <c r="N1789" s="264">
        <f t="shared" si="793"/>
        <v>18.059100000000001</v>
      </c>
      <c r="O1789" s="264">
        <f t="shared" si="794"/>
        <v>0.14080999999999999</v>
      </c>
      <c r="P1789" s="264">
        <f t="shared" si="795"/>
        <v>11.954499999999999</v>
      </c>
      <c r="Q1789" s="264">
        <f t="shared" si="796"/>
        <v>13.186</v>
      </c>
      <c r="R1789" s="264">
        <f t="shared" si="797"/>
        <v>13.978</v>
      </c>
      <c r="S1789" s="264">
        <f t="shared" si="798"/>
        <v>14.4215</v>
      </c>
      <c r="T1789" s="264">
        <f t="shared" si="799"/>
        <v>15.138999999999999</v>
      </c>
      <c r="U1789" s="264">
        <f t="shared" si="800"/>
        <v>15.6495</v>
      </c>
      <c r="V1789" s="264">
        <f t="shared" si="801"/>
        <v>16.442</v>
      </c>
      <c r="W1789" s="264">
        <f t="shared" si="802"/>
        <v>18.0595</v>
      </c>
      <c r="X1789" s="264">
        <f t="shared" si="803"/>
        <v>19.882000000000001</v>
      </c>
      <c r="Y1789" s="264">
        <f t="shared" si="804"/>
        <v>20.956</v>
      </c>
      <c r="Z1789" s="264">
        <f t="shared" si="805"/>
        <v>21.725999999999999</v>
      </c>
      <c r="AA1789" s="264">
        <f t="shared" si="806"/>
        <v>22.933500000000002</v>
      </c>
      <c r="AB1789" s="264">
        <f t="shared" si="807"/>
        <v>23.763500000000001</v>
      </c>
      <c r="AC1789" s="264">
        <f t="shared" si="808"/>
        <v>25.438499999999998</v>
      </c>
      <c r="AD1789" s="264">
        <f t="shared" si="809"/>
        <v>28.6785</v>
      </c>
      <c r="AF1789" s="266">
        <v>1787</v>
      </c>
      <c r="AG1789" s="266">
        <v>-0.14680000000000001</v>
      </c>
      <c r="AH1789" s="266">
        <v>18.124500000000001</v>
      </c>
      <c r="AI1789" s="266">
        <v>0.13435</v>
      </c>
      <c r="AJ1789" s="266">
        <v>12.113</v>
      </c>
      <c r="AK1789" s="266">
        <v>13.352</v>
      </c>
      <c r="AL1789" s="266">
        <v>14.141999999999999</v>
      </c>
      <c r="AM1789" s="266">
        <v>14.582000000000001</v>
      </c>
      <c r="AN1789" s="266">
        <v>15.29</v>
      </c>
      <c r="AO1789" s="266">
        <v>15.791</v>
      </c>
      <c r="AP1789" s="266">
        <v>16.564</v>
      </c>
      <c r="AQ1789" s="266">
        <v>18.125</v>
      </c>
      <c r="AR1789" s="266">
        <v>19.856000000000002</v>
      </c>
      <c r="AS1789" s="266">
        <v>20.861999999999998</v>
      </c>
      <c r="AT1789" s="266">
        <v>21.577999999999999</v>
      </c>
      <c r="AU1789" s="266">
        <v>22.69</v>
      </c>
      <c r="AV1789" s="266">
        <v>23.446999999999999</v>
      </c>
      <c r="AW1789" s="266">
        <v>24.957999999999998</v>
      </c>
      <c r="AX1789" s="266">
        <v>27.815999999999999</v>
      </c>
      <c r="BA1789" s="372">
        <v>1787</v>
      </c>
      <c r="BB1789" s="372">
        <v>-0.35020000000000001</v>
      </c>
      <c r="BC1789" s="372">
        <v>17.9937</v>
      </c>
      <c r="BD1789" s="372">
        <v>0.14727000000000001</v>
      </c>
      <c r="BE1789" s="372">
        <v>11.795999999999999</v>
      </c>
      <c r="BF1789" s="372">
        <v>13.02</v>
      </c>
      <c r="BG1789" s="372">
        <v>13.814</v>
      </c>
      <c r="BH1789" s="372">
        <v>14.260999999999999</v>
      </c>
      <c r="BI1789" s="372">
        <v>14.988</v>
      </c>
      <c r="BJ1789" s="372">
        <v>15.507999999999999</v>
      </c>
      <c r="BK1789" s="372">
        <v>16.32</v>
      </c>
      <c r="BL1789" s="372">
        <v>17.994</v>
      </c>
      <c r="BM1789" s="372">
        <v>19.908000000000001</v>
      </c>
      <c r="BN1789" s="372">
        <v>21.05</v>
      </c>
      <c r="BO1789" s="372">
        <v>21.873999999999999</v>
      </c>
      <c r="BP1789" s="372">
        <v>23.177</v>
      </c>
      <c r="BQ1789" s="372">
        <v>24.08</v>
      </c>
      <c r="BR1789" s="372">
        <v>25.919</v>
      </c>
      <c r="BS1789" s="372">
        <v>29.541</v>
      </c>
    </row>
    <row r="1790" spans="1:71" x14ac:dyDescent="0.2">
      <c r="A1790" s="265">
        <f t="shared" si="810"/>
        <v>18.064999999999998</v>
      </c>
      <c r="B1790" s="265">
        <f t="shared" si="811"/>
        <v>16.446999999999999</v>
      </c>
      <c r="C1790" s="265">
        <f t="shared" si="788"/>
        <v>19.888500000000001</v>
      </c>
      <c r="D1790" s="265">
        <f t="shared" si="812"/>
        <v>1788</v>
      </c>
      <c r="E1790" s="373">
        <f t="shared" si="813"/>
        <v>58.743326488706366</v>
      </c>
      <c r="F1790" s="373">
        <f t="shared" si="814"/>
        <v>4.8952772073921968</v>
      </c>
      <c r="G1790" s="373">
        <f t="shared" si="815"/>
        <v>67.743326488706373</v>
      </c>
      <c r="H1790" s="374">
        <f t="shared" si="816"/>
        <v>0.99969954904317193</v>
      </c>
      <c r="I1790" s="374">
        <f t="shared" si="789"/>
        <v>0.99261280037292055</v>
      </c>
      <c r="J1790" s="374">
        <f t="shared" si="790"/>
        <v>0.99255152565998572</v>
      </c>
      <c r="K1790" s="265" cm="1">
        <f t="array" ref="K1790">$G1790^gamma_drug4/($G1790^gamma_drug4+(AGE_50_drug4+9)^gamma_drug4)</f>
        <v>1</v>
      </c>
      <c r="L1790" s="264">
        <f t="shared" si="791"/>
        <v>1788</v>
      </c>
      <c r="M1790" s="264">
        <f t="shared" si="792"/>
        <v>-0.24854999999999999</v>
      </c>
      <c r="N1790" s="264">
        <f t="shared" si="793"/>
        <v>18.064700000000002</v>
      </c>
      <c r="O1790" s="264">
        <f t="shared" si="794"/>
        <v>0.14083499999999999</v>
      </c>
      <c r="P1790" s="264">
        <f t="shared" si="795"/>
        <v>11.9575</v>
      </c>
      <c r="Q1790" s="264">
        <f t="shared" si="796"/>
        <v>13.189499999999999</v>
      </c>
      <c r="R1790" s="264">
        <f t="shared" si="797"/>
        <v>13.9815</v>
      </c>
      <c r="S1790" s="264">
        <f t="shared" si="798"/>
        <v>14.4255</v>
      </c>
      <c r="T1790" s="264">
        <f t="shared" si="799"/>
        <v>15.1435</v>
      </c>
      <c r="U1790" s="264">
        <f t="shared" si="800"/>
        <v>15.653500000000001</v>
      </c>
      <c r="V1790" s="264">
        <f t="shared" si="801"/>
        <v>16.446999999999999</v>
      </c>
      <c r="W1790" s="264">
        <f t="shared" si="802"/>
        <v>18.064999999999998</v>
      </c>
      <c r="X1790" s="264">
        <f t="shared" si="803"/>
        <v>19.888500000000001</v>
      </c>
      <c r="Y1790" s="264">
        <f t="shared" si="804"/>
        <v>20.963000000000001</v>
      </c>
      <c r="Z1790" s="264">
        <f t="shared" si="805"/>
        <v>21.733499999999999</v>
      </c>
      <c r="AA1790" s="264">
        <f t="shared" si="806"/>
        <v>22.941499999999998</v>
      </c>
      <c r="AB1790" s="264">
        <f t="shared" si="807"/>
        <v>23.771999999999998</v>
      </c>
      <c r="AC1790" s="264">
        <f t="shared" si="808"/>
        <v>25.448499999999999</v>
      </c>
      <c r="AD1790" s="264">
        <f t="shared" si="809"/>
        <v>28.69</v>
      </c>
      <c r="AF1790" s="266">
        <v>1788</v>
      </c>
      <c r="AG1790" s="266">
        <v>-0.1469</v>
      </c>
      <c r="AH1790" s="266">
        <v>18.129899999999999</v>
      </c>
      <c r="AI1790" s="266">
        <v>0.13436999999999999</v>
      </c>
      <c r="AJ1790" s="266">
        <v>12.116</v>
      </c>
      <c r="AK1790" s="266">
        <v>13.356</v>
      </c>
      <c r="AL1790" s="266">
        <v>14.146000000000001</v>
      </c>
      <c r="AM1790" s="266">
        <v>14.586</v>
      </c>
      <c r="AN1790" s="266">
        <v>15.295</v>
      </c>
      <c r="AO1790" s="266">
        <v>15.795</v>
      </c>
      <c r="AP1790" s="266">
        <v>16.568999999999999</v>
      </c>
      <c r="AQ1790" s="266">
        <v>18.13</v>
      </c>
      <c r="AR1790" s="266">
        <v>19.861999999999998</v>
      </c>
      <c r="AS1790" s="266">
        <v>20.869</v>
      </c>
      <c r="AT1790" s="266">
        <v>21.585000000000001</v>
      </c>
      <c r="AU1790" s="266">
        <v>22.696999999999999</v>
      </c>
      <c r="AV1790" s="266">
        <v>23.454999999999998</v>
      </c>
      <c r="AW1790" s="266">
        <v>24.966999999999999</v>
      </c>
      <c r="AX1790" s="266">
        <v>27.827000000000002</v>
      </c>
      <c r="BA1790" s="372">
        <v>1788</v>
      </c>
      <c r="BB1790" s="372">
        <v>-0.35020000000000001</v>
      </c>
      <c r="BC1790" s="372">
        <v>17.999500000000001</v>
      </c>
      <c r="BD1790" s="372">
        <v>0.14729999999999999</v>
      </c>
      <c r="BE1790" s="372">
        <v>11.798999999999999</v>
      </c>
      <c r="BF1790" s="372">
        <v>13.023</v>
      </c>
      <c r="BG1790" s="372">
        <v>13.817</v>
      </c>
      <c r="BH1790" s="372">
        <v>14.265000000000001</v>
      </c>
      <c r="BI1790" s="372">
        <v>14.992000000000001</v>
      </c>
      <c r="BJ1790" s="372">
        <v>15.512</v>
      </c>
      <c r="BK1790" s="372">
        <v>16.324999999999999</v>
      </c>
      <c r="BL1790" s="372">
        <v>18</v>
      </c>
      <c r="BM1790" s="372">
        <v>19.914999999999999</v>
      </c>
      <c r="BN1790" s="372">
        <v>21.056999999999999</v>
      </c>
      <c r="BO1790" s="372">
        <v>21.882000000000001</v>
      </c>
      <c r="BP1790" s="372">
        <v>23.186</v>
      </c>
      <c r="BQ1790" s="372">
        <v>24.088999999999999</v>
      </c>
      <c r="BR1790" s="372">
        <v>25.93</v>
      </c>
      <c r="BS1790" s="372">
        <v>29.553000000000001</v>
      </c>
    </row>
    <row r="1791" spans="1:71" x14ac:dyDescent="0.2">
      <c r="A1791" s="265">
        <f t="shared" si="810"/>
        <v>18.07</v>
      </c>
      <c r="B1791" s="265">
        <f t="shared" si="811"/>
        <v>16.451999999999998</v>
      </c>
      <c r="C1791" s="265">
        <f t="shared" si="788"/>
        <v>19.894500000000001</v>
      </c>
      <c r="D1791" s="265">
        <f t="shared" si="812"/>
        <v>1789</v>
      </c>
      <c r="E1791" s="373">
        <f t="shared" si="813"/>
        <v>58.776180698151954</v>
      </c>
      <c r="F1791" s="373">
        <f t="shared" si="814"/>
        <v>4.8980150581793289</v>
      </c>
      <c r="G1791" s="373">
        <f t="shared" si="815"/>
        <v>67.776180698151961</v>
      </c>
      <c r="H1791" s="374">
        <f t="shared" si="816"/>
        <v>0.99970018188316156</v>
      </c>
      <c r="I1791" s="374">
        <f t="shared" si="789"/>
        <v>0.99262352970355927</v>
      </c>
      <c r="J1791" s="374">
        <f t="shared" si="790"/>
        <v>0.99256083981166088</v>
      </c>
      <c r="K1791" s="265" cm="1">
        <f t="array" ref="K1791">$G1791^gamma_drug4/($G1791^gamma_drug4+(AGE_50_drug4+9)^gamma_drug4)</f>
        <v>1</v>
      </c>
      <c r="L1791" s="264">
        <f t="shared" si="791"/>
        <v>1789</v>
      </c>
      <c r="M1791" s="264">
        <f t="shared" si="792"/>
        <v>-0.24859999999999999</v>
      </c>
      <c r="N1791" s="264">
        <f t="shared" si="793"/>
        <v>18.070250000000001</v>
      </c>
      <c r="O1791" s="264">
        <f t="shared" si="794"/>
        <v>0.14085500000000001</v>
      </c>
      <c r="P1791" s="264">
        <f t="shared" si="795"/>
        <v>11.9605</v>
      </c>
      <c r="Q1791" s="264">
        <f t="shared" si="796"/>
        <v>13.193</v>
      </c>
      <c r="R1791" s="264">
        <f t="shared" si="797"/>
        <v>13.9855</v>
      </c>
      <c r="S1791" s="264">
        <f t="shared" si="798"/>
        <v>14.429500000000001</v>
      </c>
      <c r="T1791" s="264">
        <f t="shared" si="799"/>
        <v>15.148</v>
      </c>
      <c r="U1791" s="264">
        <f t="shared" si="800"/>
        <v>15.6585</v>
      </c>
      <c r="V1791" s="264">
        <f t="shared" si="801"/>
        <v>16.451999999999998</v>
      </c>
      <c r="W1791" s="264">
        <f t="shared" si="802"/>
        <v>18.07</v>
      </c>
      <c r="X1791" s="264">
        <f t="shared" si="803"/>
        <v>19.894500000000001</v>
      </c>
      <c r="Y1791" s="264">
        <f t="shared" si="804"/>
        <v>20.97</v>
      </c>
      <c r="Z1791" s="264">
        <f t="shared" si="805"/>
        <v>21.740499999999997</v>
      </c>
      <c r="AA1791" s="264">
        <f t="shared" si="806"/>
        <v>22.9495</v>
      </c>
      <c r="AB1791" s="264">
        <f t="shared" si="807"/>
        <v>23.7805</v>
      </c>
      <c r="AC1791" s="264">
        <f t="shared" si="808"/>
        <v>25.4575</v>
      </c>
      <c r="AD1791" s="264">
        <f t="shared" si="809"/>
        <v>28.701000000000001</v>
      </c>
      <c r="AF1791" s="266">
        <v>1789</v>
      </c>
      <c r="AG1791" s="266">
        <v>-0.14699999999999999</v>
      </c>
      <c r="AH1791" s="266">
        <v>18.135300000000001</v>
      </c>
      <c r="AI1791" s="266">
        <v>0.13439000000000001</v>
      </c>
      <c r="AJ1791" s="266">
        <v>12.119</v>
      </c>
      <c r="AK1791" s="266">
        <v>13.359</v>
      </c>
      <c r="AL1791" s="266">
        <v>14.15</v>
      </c>
      <c r="AM1791" s="266">
        <v>14.59</v>
      </c>
      <c r="AN1791" s="266">
        <v>15.298999999999999</v>
      </c>
      <c r="AO1791" s="266">
        <v>15.8</v>
      </c>
      <c r="AP1791" s="266">
        <v>16.574000000000002</v>
      </c>
      <c r="AQ1791" s="266">
        <v>18.135000000000002</v>
      </c>
      <c r="AR1791" s="266">
        <v>19.867999999999999</v>
      </c>
      <c r="AS1791" s="266">
        <v>20.876000000000001</v>
      </c>
      <c r="AT1791" s="266">
        <v>21.591999999999999</v>
      </c>
      <c r="AU1791" s="266">
        <v>22.704999999999998</v>
      </c>
      <c r="AV1791" s="266">
        <v>23.463000000000001</v>
      </c>
      <c r="AW1791" s="266">
        <v>24.975999999999999</v>
      </c>
      <c r="AX1791" s="266">
        <v>27.837</v>
      </c>
      <c r="BA1791" s="372">
        <v>1789</v>
      </c>
      <c r="BB1791" s="372">
        <v>-0.35020000000000001</v>
      </c>
      <c r="BC1791" s="372">
        <v>18.005199999999999</v>
      </c>
      <c r="BD1791" s="372">
        <v>0.14732000000000001</v>
      </c>
      <c r="BE1791" s="372">
        <v>11.802</v>
      </c>
      <c r="BF1791" s="372">
        <v>13.026999999999999</v>
      </c>
      <c r="BG1791" s="372">
        <v>13.821</v>
      </c>
      <c r="BH1791" s="372">
        <v>14.269</v>
      </c>
      <c r="BI1791" s="372">
        <v>14.997</v>
      </c>
      <c r="BJ1791" s="372">
        <v>15.516999999999999</v>
      </c>
      <c r="BK1791" s="372">
        <v>16.329999999999998</v>
      </c>
      <c r="BL1791" s="372">
        <v>18.004999999999999</v>
      </c>
      <c r="BM1791" s="372">
        <v>19.920999999999999</v>
      </c>
      <c r="BN1791" s="372">
        <v>21.064</v>
      </c>
      <c r="BO1791" s="372">
        <v>21.888999999999999</v>
      </c>
      <c r="BP1791" s="372">
        <v>23.193999999999999</v>
      </c>
      <c r="BQ1791" s="372">
        <v>24.097999999999999</v>
      </c>
      <c r="BR1791" s="372">
        <v>25.939</v>
      </c>
      <c r="BS1791" s="372">
        <v>29.565000000000001</v>
      </c>
    </row>
    <row r="1792" spans="1:71" x14ac:dyDescent="0.2">
      <c r="A1792" s="265">
        <f t="shared" si="810"/>
        <v>18.076000000000001</v>
      </c>
      <c r="B1792" s="265">
        <f t="shared" si="811"/>
        <v>16.456499999999998</v>
      </c>
      <c r="C1792" s="265">
        <f t="shared" si="788"/>
        <v>19.901</v>
      </c>
      <c r="D1792" s="265">
        <f t="shared" si="812"/>
        <v>1790</v>
      </c>
      <c r="E1792" s="373">
        <f t="shared" si="813"/>
        <v>58.809034907597535</v>
      </c>
      <c r="F1792" s="373">
        <f t="shared" si="814"/>
        <v>4.900752908966461</v>
      </c>
      <c r="G1792" s="373">
        <f t="shared" si="815"/>
        <v>67.809034907597535</v>
      </c>
      <c r="H1792" s="374">
        <f t="shared" si="816"/>
        <v>0.99970081308487502</v>
      </c>
      <c r="I1792" s="374">
        <f t="shared" si="789"/>
        <v>0.99263423837782405</v>
      </c>
      <c r="J1792" s="374">
        <f t="shared" si="790"/>
        <v>0.99257013789788118</v>
      </c>
      <c r="K1792" s="265" cm="1">
        <f t="array" ref="K1792">$G1792^gamma_drug4/($G1792^gamma_drug4+(AGE_50_drug4+9)^gamma_drug4)</f>
        <v>1</v>
      </c>
      <c r="L1792" s="264">
        <f t="shared" si="791"/>
        <v>1790</v>
      </c>
      <c r="M1792" s="264">
        <f t="shared" si="792"/>
        <v>-0.2487</v>
      </c>
      <c r="N1792" s="264">
        <f t="shared" si="793"/>
        <v>18.075849999999999</v>
      </c>
      <c r="O1792" s="264">
        <f t="shared" si="794"/>
        <v>0.14088000000000001</v>
      </c>
      <c r="P1792" s="264">
        <f t="shared" si="795"/>
        <v>11.9635</v>
      </c>
      <c r="Q1792" s="264">
        <f t="shared" si="796"/>
        <v>13.196</v>
      </c>
      <c r="R1792" s="264">
        <f t="shared" si="797"/>
        <v>13.989000000000001</v>
      </c>
      <c r="S1792" s="264">
        <f t="shared" si="798"/>
        <v>14.433499999999999</v>
      </c>
      <c r="T1792" s="264">
        <f t="shared" si="799"/>
        <v>15.152000000000001</v>
      </c>
      <c r="U1792" s="264">
        <f t="shared" si="800"/>
        <v>15.662500000000001</v>
      </c>
      <c r="V1792" s="264">
        <f t="shared" si="801"/>
        <v>16.456499999999998</v>
      </c>
      <c r="W1792" s="264">
        <f t="shared" si="802"/>
        <v>18.076000000000001</v>
      </c>
      <c r="X1792" s="264">
        <f t="shared" si="803"/>
        <v>19.901</v>
      </c>
      <c r="Y1792" s="264">
        <f t="shared" si="804"/>
        <v>20.977499999999999</v>
      </c>
      <c r="Z1792" s="264">
        <f t="shared" si="805"/>
        <v>21.747999999999998</v>
      </c>
      <c r="AA1792" s="264">
        <f t="shared" si="806"/>
        <v>22.957999999999998</v>
      </c>
      <c r="AB1792" s="264">
        <f t="shared" si="807"/>
        <v>23.789000000000001</v>
      </c>
      <c r="AC1792" s="264">
        <f t="shared" si="808"/>
        <v>25.467500000000001</v>
      </c>
      <c r="AD1792" s="264">
        <f t="shared" si="809"/>
        <v>28.713000000000001</v>
      </c>
      <c r="AF1792" s="266">
        <v>1790</v>
      </c>
      <c r="AG1792" s="266">
        <v>-0.14710000000000001</v>
      </c>
      <c r="AH1792" s="266">
        <v>18.140699999999999</v>
      </c>
      <c r="AI1792" s="266">
        <v>0.13441</v>
      </c>
      <c r="AJ1792" s="266">
        <v>12.122</v>
      </c>
      <c r="AK1792" s="266">
        <v>13.362</v>
      </c>
      <c r="AL1792" s="266">
        <v>14.153</v>
      </c>
      <c r="AM1792" s="266">
        <v>14.593999999999999</v>
      </c>
      <c r="AN1792" s="266">
        <v>15.303000000000001</v>
      </c>
      <c r="AO1792" s="266">
        <v>15.804</v>
      </c>
      <c r="AP1792" s="266">
        <v>16.577999999999999</v>
      </c>
      <c r="AQ1792" s="266">
        <v>18.140999999999998</v>
      </c>
      <c r="AR1792" s="266">
        <v>19.873999999999999</v>
      </c>
      <c r="AS1792" s="266">
        <v>20.882999999999999</v>
      </c>
      <c r="AT1792" s="266">
        <v>21.599</v>
      </c>
      <c r="AU1792" s="266">
        <v>22.713000000000001</v>
      </c>
      <c r="AV1792" s="266">
        <v>23.471</v>
      </c>
      <c r="AW1792" s="266">
        <v>24.984999999999999</v>
      </c>
      <c r="AX1792" s="266">
        <v>27.847999999999999</v>
      </c>
      <c r="BA1792" s="372">
        <v>1790</v>
      </c>
      <c r="BB1792" s="372">
        <v>-0.3503</v>
      </c>
      <c r="BC1792" s="372">
        <v>18.010999999999999</v>
      </c>
      <c r="BD1792" s="372">
        <v>0.14735000000000001</v>
      </c>
      <c r="BE1792" s="372">
        <v>11.805</v>
      </c>
      <c r="BF1792" s="372">
        <v>13.03</v>
      </c>
      <c r="BG1792" s="372">
        <v>13.824999999999999</v>
      </c>
      <c r="BH1792" s="372">
        <v>14.273</v>
      </c>
      <c r="BI1792" s="372">
        <v>15.000999999999999</v>
      </c>
      <c r="BJ1792" s="372">
        <v>15.521000000000001</v>
      </c>
      <c r="BK1792" s="372">
        <v>16.335000000000001</v>
      </c>
      <c r="BL1792" s="372">
        <v>18.010999999999999</v>
      </c>
      <c r="BM1792" s="372">
        <v>19.928000000000001</v>
      </c>
      <c r="BN1792" s="372">
        <v>21.071999999999999</v>
      </c>
      <c r="BO1792" s="372">
        <v>21.896999999999998</v>
      </c>
      <c r="BP1792" s="372">
        <v>23.202999999999999</v>
      </c>
      <c r="BQ1792" s="372">
        <v>24.106999999999999</v>
      </c>
      <c r="BR1792" s="372">
        <v>25.95</v>
      </c>
      <c r="BS1792" s="372">
        <v>29.577999999999999</v>
      </c>
    </row>
    <row r="1793" spans="1:71" x14ac:dyDescent="0.2">
      <c r="A1793" s="265">
        <f t="shared" si="810"/>
        <v>18.081499999999998</v>
      </c>
      <c r="B1793" s="265">
        <f t="shared" si="811"/>
        <v>16.461500000000001</v>
      </c>
      <c r="C1793" s="265">
        <f t="shared" si="788"/>
        <v>19.907499999999999</v>
      </c>
      <c r="D1793" s="265">
        <f t="shared" si="812"/>
        <v>1791</v>
      </c>
      <c r="E1793" s="373">
        <f t="shared" si="813"/>
        <v>58.841889117043124</v>
      </c>
      <c r="F1793" s="373">
        <f t="shared" si="814"/>
        <v>4.9034907597535931</v>
      </c>
      <c r="G1793" s="373">
        <f t="shared" si="815"/>
        <v>67.841889117043124</v>
      </c>
      <c r="H1793" s="374">
        <f t="shared" si="816"/>
        <v>0.99970144265334215</v>
      </c>
      <c r="I1793" s="374">
        <f t="shared" si="789"/>
        <v>0.99264492644512758</v>
      </c>
      <c r="J1793" s="374">
        <f t="shared" si="790"/>
        <v>0.99257941995390364</v>
      </c>
      <c r="K1793" s="265" cm="1">
        <f t="array" ref="K1793">$G1793^gamma_drug4/($G1793^gamma_drug4+(AGE_50_drug4+9)^gamma_drug4)</f>
        <v>1</v>
      </c>
      <c r="L1793" s="264">
        <f t="shared" si="791"/>
        <v>1791</v>
      </c>
      <c r="M1793" s="264">
        <f t="shared" si="792"/>
        <v>-0.24875</v>
      </c>
      <c r="N1793" s="264">
        <f t="shared" si="793"/>
        <v>18.08145</v>
      </c>
      <c r="O1793" s="264">
        <f t="shared" si="794"/>
        <v>0.1409</v>
      </c>
      <c r="P1793" s="264">
        <f t="shared" si="795"/>
        <v>11.9665</v>
      </c>
      <c r="Q1793" s="264">
        <f t="shared" si="796"/>
        <v>13.2</v>
      </c>
      <c r="R1793" s="264">
        <f t="shared" si="797"/>
        <v>13.993</v>
      </c>
      <c r="S1793" s="264">
        <f t="shared" si="798"/>
        <v>14.4375</v>
      </c>
      <c r="T1793" s="264">
        <f t="shared" si="799"/>
        <v>15.156500000000001</v>
      </c>
      <c r="U1793" s="264">
        <f t="shared" si="800"/>
        <v>15.667</v>
      </c>
      <c r="V1793" s="264">
        <f t="shared" si="801"/>
        <v>16.461500000000001</v>
      </c>
      <c r="W1793" s="264">
        <f t="shared" si="802"/>
        <v>18.081499999999998</v>
      </c>
      <c r="X1793" s="264">
        <f t="shared" si="803"/>
        <v>19.907499999999999</v>
      </c>
      <c r="Y1793" s="264">
        <f t="shared" si="804"/>
        <v>20.984000000000002</v>
      </c>
      <c r="Z1793" s="264">
        <f t="shared" si="805"/>
        <v>21.755500000000001</v>
      </c>
      <c r="AA1793" s="264">
        <f t="shared" si="806"/>
        <v>22.965499999999999</v>
      </c>
      <c r="AB1793" s="264">
        <f t="shared" si="807"/>
        <v>23.797499999999999</v>
      </c>
      <c r="AC1793" s="264">
        <f t="shared" si="808"/>
        <v>25.475999999999999</v>
      </c>
      <c r="AD1793" s="264">
        <f t="shared" si="809"/>
        <v>28.724</v>
      </c>
      <c r="AF1793" s="266">
        <v>1791</v>
      </c>
      <c r="AG1793" s="266">
        <v>-0.1472</v>
      </c>
      <c r="AH1793" s="266">
        <v>18.146100000000001</v>
      </c>
      <c r="AI1793" s="266">
        <v>0.13442999999999999</v>
      </c>
      <c r="AJ1793" s="266">
        <v>12.125</v>
      </c>
      <c r="AK1793" s="266">
        <v>13.366</v>
      </c>
      <c r="AL1793" s="266">
        <v>14.157</v>
      </c>
      <c r="AM1793" s="266">
        <v>14.598000000000001</v>
      </c>
      <c r="AN1793" s="266">
        <v>15.307</v>
      </c>
      <c r="AO1793" s="266">
        <v>15.808</v>
      </c>
      <c r="AP1793" s="266">
        <v>16.582999999999998</v>
      </c>
      <c r="AQ1793" s="266">
        <v>18.146000000000001</v>
      </c>
      <c r="AR1793" s="266">
        <v>19.88</v>
      </c>
      <c r="AS1793" s="266">
        <v>20.888999999999999</v>
      </c>
      <c r="AT1793" s="266">
        <v>21.606000000000002</v>
      </c>
      <c r="AU1793" s="266">
        <v>22.72</v>
      </c>
      <c r="AV1793" s="266">
        <v>23.478999999999999</v>
      </c>
      <c r="AW1793" s="266">
        <v>24.992999999999999</v>
      </c>
      <c r="AX1793" s="266">
        <v>27.858000000000001</v>
      </c>
      <c r="BA1793" s="372">
        <v>1791</v>
      </c>
      <c r="BB1793" s="372">
        <v>-0.3503</v>
      </c>
      <c r="BC1793" s="372">
        <v>18.0168</v>
      </c>
      <c r="BD1793" s="372">
        <v>0.14737</v>
      </c>
      <c r="BE1793" s="372">
        <v>11.808</v>
      </c>
      <c r="BF1793" s="372">
        <v>13.034000000000001</v>
      </c>
      <c r="BG1793" s="372">
        <v>13.829000000000001</v>
      </c>
      <c r="BH1793" s="372">
        <v>14.276999999999999</v>
      </c>
      <c r="BI1793" s="372">
        <v>15.006</v>
      </c>
      <c r="BJ1793" s="372">
        <v>15.526</v>
      </c>
      <c r="BK1793" s="372">
        <v>16.34</v>
      </c>
      <c r="BL1793" s="372">
        <v>18.016999999999999</v>
      </c>
      <c r="BM1793" s="372">
        <v>19.934999999999999</v>
      </c>
      <c r="BN1793" s="372">
        <v>21.079000000000001</v>
      </c>
      <c r="BO1793" s="372">
        <v>21.905000000000001</v>
      </c>
      <c r="BP1793" s="372">
        <v>23.210999999999999</v>
      </c>
      <c r="BQ1793" s="372">
        <v>24.116</v>
      </c>
      <c r="BR1793" s="372">
        <v>25.959</v>
      </c>
      <c r="BS1793" s="372">
        <v>29.59</v>
      </c>
    </row>
    <row r="1794" spans="1:71" x14ac:dyDescent="0.2">
      <c r="A1794" s="265">
        <f t="shared" si="810"/>
        <v>18.087499999999999</v>
      </c>
      <c r="B1794" s="265">
        <f t="shared" si="811"/>
        <v>16.4665</v>
      </c>
      <c r="C1794" s="265">
        <f t="shared" ref="C1794:C1858" si="817">X1794</f>
        <v>19.9145</v>
      </c>
      <c r="D1794" s="265">
        <f t="shared" si="812"/>
        <v>1792</v>
      </c>
      <c r="E1794" s="373">
        <f t="shared" si="813"/>
        <v>58.874743326488705</v>
      </c>
      <c r="F1794" s="373">
        <f t="shared" si="814"/>
        <v>4.9062286105407251</v>
      </c>
      <c r="G1794" s="373">
        <f t="shared" si="815"/>
        <v>67.874743326488698</v>
      </c>
      <c r="H1794" s="374">
        <f t="shared" si="816"/>
        <v>0.99970207059357552</v>
      </c>
      <c r="I1794" s="374">
        <f t="shared" ref="I1794:I1825" si="818">$G1794^gamma_drug2/($G1794^gamma_drug2+(AGE_50_drug2+9)^gamma_drug2)</f>
        <v>0.99265559395474157</v>
      </c>
      <c r="J1794" s="374">
        <f t="shared" ref="J1794:J1825" si="819">$G1794^gamma_drug3/($G1794^gamma_drug3+(AGE_50_drug3+9)^gamma_drug3)</f>
        <v>0.99258868601489092</v>
      </c>
      <c r="K1794" s="265" cm="1">
        <f t="array" ref="K1794">$G1794^gamma_drug4/($G1794^gamma_drug4+(AGE_50_drug4+9)^gamma_drug4)</f>
        <v>1</v>
      </c>
      <c r="L1794" s="264">
        <f t="shared" ref="L1794:L1858" si="820">AVERAGE(AF1794,BA1794)</f>
        <v>1792</v>
      </c>
      <c r="M1794" s="264">
        <f t="shared" ref="M1794:M1858" si="821">AVERAGE(AG1794,BB1794)</f>
        <v>-0.24884999999999999</v>
      </c>
      <c r="N1794" s="264">
        <f t="shared" ref="N1794:N1858" si="822">AVERAGE(AH1794,BC1794)</f>
        <v>18.087</v>
      </c>
      <c r="O1794" s="264">
        <f t="shared" ref="O1794:O1858" si="823">AVERAGE(AI1794,BD1794)</f>
        <v>0.14091999999999999</v>
      </c>
      <c r="P1794" s="264">
        <f t="shared" ref="P1794:P1858" si="824">AVERAGE(AJ1794,BE1794)</f>
        <v>11.9695</v>
      </c>
      <c r="Q1794" s="264">
        <f t="shared" ref="Q1794:Q1858" si="825">AVERAGE(AK1794,BF1794)</f>
        <v>13.202999999999999</v>
      </c>
      <c r="R1794" s="264">
        <f t="shared" ref="R1794:R1858" si="826">AVERAGE(AL1794,BG1794)</f>
        <v>13.997</v>
      </c>
      <c r="S1794" s="264">
        <f t="shared" ref="S1794:S1858" si="827">AVERAGE(AM1794,BH1794)</f>
        <v>14.441500000000001</v>
      </c>
      <c r="T1794" s="264">
        <f t="shared" ref="T1794:T1858" si="828">AVERAGE(AN1794,BI1794)</f>
        <v>15.160499999999999</v>
      </c>
      <c r="U1794" s="264">
        <f t="shared" ref="U1794:U1858" si="829">AVERAGE(AO1794,BJ1794)</f>
        <v>15.672000000000001</v>
      </c>
      <c r="V1794" s="264">
        <f t="shared" ref="V1794:V1858" si="830">AVERAGE(AP1794,BK1794)</f>
        <v>16.4665</v>
      </c>
      <c r="W1794" s="264">
        <f t="shared" ref="W1794:W1858" si="831">AVERAGE(AQ1794,BL1794)</f>
        <v>18.087499999999999</v>
      </c>
      <c r="X1794" s="264">
        <f t="shared" ref="X1794:X1858" si="832">AVERAGE(AR1794,BM1794)</f>
        <v>19.9145</v>
      </c>
      <c r="Y1794" s="264">
        <f t="shared" ref="Y1794:Y1858" si="833">AVERAGE(AS1794,BN1794)</f>
        <v>20.991</v>
      </c>
      <c r="Z1794" s="264">
        <f t="shared" ref="Z1794:Z1858" si="834">AVERAGE(AT1794,BO1794)</f>
        <v>21.762499999999999</v>
      </c>
      <c r="AA1794" s="264">
        <f t="shared" ref="AA1794:AA1858" si="835">AVERAGE(AU1794,BP1794)</f>
        <v>22.973500000000001</v>
      </c>
      <c r="AB1794" s="264">
        <f t="shared" ref="AB1794:AB1858" si="836">AVERAGE(AV1794,BQ1794)</f>
        <v>23.805999999999997</v>
      </c>
      <c r="AC1794" s="264">
        <f t="shared" ref="AC1794:AC1858" si="837">AVERAGE(AW1794,BR1794)</f>
        <v>25.485500000000002</v>
      </c>
      <c r="AD1794" s="264">
        <f t="shared" ref="AD1794:AD1858" si="838">AVERAGE(AX1794,BS1794)</f>
        <v>28.734999999999999</v>
      </c>
      <c r="AF1794" s="266">
        <v>1792</v>
      </c>
      <c r="AG1794" s="266">
        <v>-0.14729999999999999</v>
      </c>
      <c r="AH1794" s="266">
        <v>18.151499999999999</v>
      </c>
      <c r="AI1794" s="266">
        <v>0.13444999999999999</v>
      </c>
      <c r="AJ1794" s="266">
        <v>12.128</v>
      </c>
      <c r="AK1794" s="266">
        <v>13.369</v>
      </c>
      <c r="AL1794" s="266">
        <v>14.161</v>
      </c>
      <c r="AM1794" s="266">
        <v>14.602</v>
      </c>
      <c r="AN1794" s="266">
        <v>15.311</v>
      </c>
      <c r="AO1794" s="266">
        <v>15.813000000000001</v>
      </c>
      <c r="AP1794" s="266">
        <v>16.588000000000001</v>
      </c>
      <c r="AQ1794" s="266">
        <v>18.152000000000001</v>
      </c>
      <c r="AR1794" s="266">
        <v>19.887</v>
      </c>
      <c r="AS1794" s="266">
        <v>20.896000000000001</v>
      </c>
      <c r="AT1794" s="266">
        <v>21.613</v>
      </c>
      <c r="AU1794" s="266">
        <v>22.728000000000002</v>
      </c>
      <c r="AV1794" s="266">
        <v>23.486999999999998</v>
      </c>
      <c r="AW1794" s="266">
        <v>25.001999999999999</v>
      </c>
      <c r="AX1794" s="266">
        <v>27.867999999999999</v>
      </c>
      <c r="BA1794" s="372">
        <v>1792</v>
      </c>
      <c r="BB1794" s="372">
        <v>-0.35039999999999999</v>
      </c>
      <c r="BC1794" s="372">
        <v>18.022500000000001</v>
      </c>
      <c r="BD1794" s="372">
        <v>0.14738999999999999</v>
      </c>
      <c r="BE1794" s="372">
        <v>11.811</v>
      </c>
      <c r="BF1794" s="372">
        <v>13.037000000000001</v>
      </c>
      <c r="BG1794" s="372">
        <v>13.833</v>
      </c>
      <c r="BH1794" s="372">
        <v>14.281000000000001</v>
      </c>
      <c r="BI1794" s="372">
        <v>15.01</v>
      </c>
      <c r="BJ1794" s="372">
        <v>15.531000000000001</v>
      </c>
      <c r="BK1794" s="372">
        <v>16.344999999999999</v>
      </c>
      <c r="BL1794" s="372">
        <v>18.023</v>
      </c>
      <c r="BM1794" s="372">
        <v>19.942</v>
      </c>
      <c r="BN1794" s="372">
        <v>21.085999999999999</v>
      </c>
      <c r="BO1794" s="372">
        <v>21.911999999999999</v>
      </c>
      <c r="BP1794" s="372">
        <v>23.219000000000001</v>
      </c>
      <c r="BQ1794" s="372">
        <v>24.125</v>
      </c>
      <c r="BR1794" s="372">
        <v>25.969000000000001</v>
      </c>
      <c r="BS1794" s="372">
        <v>29.602</v>
      </c>
    </row>
    <row r="1795" spans="1:71" x14ac:dyDescent="0.2">
      <c r="A1795" s="265">
        <f t="shared" ref="A1795:A1858" si="839">W1795</f>
        <v>18.092500000000001</v>
      </c>
      <c r="B1795" s="265">
        <f t="shared" ref="B1795:B1858" si="840">V1795</f>
        <v>16.471499999999999</v>
      </c>
      <c r="C1795" s="265">
        <f t="shared" si="817"/>
        <v>19.920500000000001</v>
      </c>
      <c r="D1795" s="265">
        <f t="shared" ref="D1795:D1858" si="841">L1795</f>
        <v>1793</v>
      </c>
      <c r="E1795" s="373">
        <f t="shared" ref="E1795:E1858" si="842">D1795/(365.25/12)</f>
        <v>58.907597535934293</v>
      </c>
      <c r="F1795" s="373">
        <f t="shared" ref="F1795:F1858" si="843">D1795/365.25</f>
        <v>4.9089664613278572</v>
      </c>
      <c r="G1795" s="373">
        <f t="shared" ref="G1795:G1858" si="844">E1795+9</f>
        <v>67.907597535934286</v>
      </c>
      <c r="H1795" s="374">
        <f t="shared" ref="H1795:H1858" si="845">$G1795^gamma_drug1/(G1795^gamma+(AGE_50_drug1+9)^gamma_drug1)</f>
        <v>0.99970269691056945</v>
      </c>
      <c r="I1795" s="374">
        <f t="shared" si="818"/>
        <v>0.99266624095579703</v>
      </c>
      <c r="J1795" s="374">
        <f t="shared" si="819"/>
        <v>0.99259793611591285</v>
      </c>
      <c r="K1795" s="265" cm="1">
        <f t="array" ref="K1795">$G1795^gamma_drug4/($G1795^gamma_drug4+(AGE_50_drug4+9)^gamma_drug4)</f>
        <v>1</v>
      </c>
      <c r="L1795" s="264">
        <f t="shared" si="820"/>
        <v>1793</v>
      </c>
      <c r="M1795" s="264">
        <f t="shared" si="821"/>
        <v>-0.24890000000000001</v>
      </c>
      <c r="N1795" s="264">
        <f t="shared" si="822"/>
        <v>18.092649999999999</v>
      </c>
      <c r="O1795" s="264">
        <f t="shared" si="823"/>
        <v>0.14094999999999999</v>
      </c>
      <c r="P1795" s="264">
        <f t="shared" si="824"/>
        <v>11.972000000000001</v>
      </c>
      <c r="Q1795" s="264">
        <f t="shared" si="825"/>
        <v>13.207000000000001</v>
      </c>
      <c r="R1795" s="264">
        <f t="shared" si="826"/>
        <v>14.000499999999999</v>
      </c>
      <c r="S1795" s="264">
        <f t="shared" si="827"/>
        <v>14.445</v>
      </c>
      <c r="T1795" s="264">
        <f t="shared" si="828"/>
        <v>15.164999999999999</v>
      </c>
      <c r="U1795" s="264">
        <f t="shared" si="829"/>
        <v>15.676</v>
      </c>
      <c r="V1795" s="264">
        <f t="shared" si="830"/>
        <v>16.471499999999999</v>
      </c>
      <c r="W1795" s="264">
        <f t="shared" si="831"/>
        <v>18.092500000000001</v>
      </c>
      <c r="X1795" s="264">
        <f t="shared" si="832"/>
        <v>19.920500000000001</v>
      </c>
      <c r="Y1795" s="264">
        <f t="shared" si="833"/>
        <v>20.9985</v>
      </c>
      <c r="Z1795" s="264">
        <f t="shared" si="834"/>
        <v>21.770000000000003</v>
      </c>
      <c r="AA1795" s="264">
        <f t="shared" si="835"/>
        <v>22.981999999999999</v>
      </c>
      <c r="AB1795" s="264">
        <f t="shared" si="836"/>
        <v>23.814999999999998</v>
      </c>
      <c r="AC1795" s="264">
        <f t="shared" si="837"/>
        <v>25.496000000000002</v>
      </c>
      <c r="AD1795" s="264">
        <f t="shared" si="838"/>
        <v>28.747499999999999</v>
      </c>
      <c r="AF1795" s="266">
        <v>1793</v>
      </c>
      <c r="AG1795" s="266">
        <v>-0.1474</v>
      </c>
      <c r="AH1795" s="266">
        <v>18.157</v>
      </c>
      <c r="AI1795" s="266">
        <v>0.13447999999999999</v>
      </c>
      <c r="AJ1795" s="266">
        <v>12.13</v>
      </c>
      <c r="AK1795" s="266">
        <v>13.372999999999999</v>
      </c>
      <c r="AL1795" s="266">
        <v>14.164</v>
      </c>
      <c r="AM1795" s="266">
        <v>14.605</v>
      </c>
      <c r="AN1795" s="266">
        <v>15.316000000000001</v>
      </c>
      <c r="AO1795" s="266">
        <v>15.817</v>
      </c>
      <c r="AP1795" s="266">
        <v>16.593</v>
      </c>
      <c r="AQ1795" s="266">
        <v>18.157</v>
      </c>
      <c r="AR1795" s="266">
        <v>19.893000000000001</v>
      </c>
      <c r="AS1795" s="266">
        <v>20.902999999999999</v>
      </c>
      <c r="AT1795" s="266">
        <v>21.62</v>
      </c>
      <c r="AU1795" s="266">
        <v>22.736000000000001</v>
      </c>
      <c r="AV1795" s="266">
        <v>23.495999999999999</v>
      </c>
      <c r="AW1795" s="266">
        <v>25.012</v>
      </c>
      <c r="AX1795" s="266">
        <v>27.88</v>
      </c>
      <c r="BA1795" s="372">
        <v>1793</v>
      </c>
      <c r="BB1795" s="372">
        <v>-0.35039999999999999</v>
      </c>
      <c r="BC1795" s="372">
        <v>18.028300000000002</v>
      </c>
      <c r="BD1795" s="372">
        <v>0.14742</v>
      </c>
      <c r="BE1795" s="372">
        <v>11.814</v>
      </c>
      <c r="BF1795" s="372">
        <v>13.041</v>
      </c>
      <c r="BG1795" s="372">
        <v>13.837</v>
      </c>
      <c r="BH1795" s="372">
        <v>14.285</v>
      </c>
      <c r="BI1795" s="372">
        <v>15.013999999999999</v>
      </c>
      <c r="BJ1795" s="372">
        <v>15.535</v>
      </c>
      <c r="BK1795" s="372">
        <v>16.350000000000001</v>
      </c>
      <c r="BL1795" s="372">
        <v>18.027999999999999</v>
      </c>
      <c r="BM1795" s="372">
        <v>19.948</v>
      </c>
      <c r="BN1795" s="372">
        <v>21.094000000000001</v>
      </c>
      <c r="BO1795" s="372">
        <v>21.92</v>
      </c>
      <c r="BP1795" s="372">
        <v>23.228000000000002</v>
      </c>
      <c r="BQ1795" s="372">
        <v>24.134</v>
      </c>
      <c r="BR1795" s="372">
        <v>25.98</v>
      </c>
      <c r="BS1795" s="372">
        <v>29.614999999999998</v>
      </c>
    </row>
    <row r="1796" spans="1:71" x14ac:dyDescent="0.2">
      <c r="A1796" s="265">
        <f t="shared" si="839"/>
        <v>18.097999999999999</v>
      </c>
      <c r="B1796" s="265">
        <f t="shared" si="840"/>
        <v>16.475999999999999</v>
      </c>
      <c r="C1796" s="265">
        <f t="shared" si="817"/>
        <v>19.927</v>
      </c>
      <c r="D1796" s="265">
        <f t="shared" si="841"/>
        <v>1794</v>
      </c>
      <c r="E1796" s="373">
        <f t="shared" si="842"/>
        <v>58.940451745379875</v>
      </c>
      <c r="F1796" s="373">
        <f t="shared" si="843"/>
        <v>4.9117043121149901</v>
      </c>
      <c r="G1796" s="373">
        <f t="shared" si="844"/>
        <v>67.940451745379875</v>
      </c>
      <c r="H1796" s="374">
        <f t="shared" si="845"/>
        <v>0.99970332160930064</v>
      </c>
      <c r="I1796" s="374">
        <f t="shared" si="818"/>
        <v>0.99267686749728534</v>
      </c>
      <c r="J1796" s="374">
        <f t="shared" si="819"/>
        <v>0.99260717029194556</v>
      </c>
      <c r="K1796" s="265" cm="1">
        <f t="array" ref="K1796">$G1796^gamma_drug4/($G1796^gamma_drug4+(AGE_50_drug4+9)^gamma_drug4)</f>
        <v>1</v>
      </c>
      <c r="L1796" s="264">
        <f t="shared" si="820"/>
        <v>1794</v>
      </c>
      <c r="M1796" s="264">
        <f t="shared" si="821"/>
        <v>-0.249</v>
      </c>
      <c r="N1796" s="264">
        <f t="shared" si="822"/>
        <v>18.09825</v>
      </c>
      <c r="O1796" s="264">
        <f t="shared" si="823"/>
        <v>0.14096999999999998</v>
      </c>
      <c r="P1796" s="264">
        <f t="shared" si="824"/>
        <v>11.975</v>
      </c>
      <c r="Q1796" s="264">
        <f t="shared" si="825"/>
        <v>13.2105</v>
      </c>
      <c r="R1796" s="264">
        <f t="shared" si="826"/>
        <v>14.0045</v>
      </c>
      <c r="S1796" s="264">
        <f t="shared" si="827"/>
        <v>14.449</v>
      </c>
      <c r="T1796" s="264">
        <f t="shared" si="828"/>
        <v>15.169499999999999</v>
      </c>
      <c r="U1796" s="264">
        <f t="shared" si="829"/>
        <v>15.680499999999999</v>
      </c>
      <c r="V1796" s="264">
        <f t="shared" si="830"/>
        <v>16.475999999999999</v>
      </c>
      <c r="W1796" s="264">
        <f t="shared" si="831"/>
        <v>18.097999999999999</v>
      </c>
      <c r="X1796" s="264">
        <f t="shared" si="832"/>
        <v>19.927</v>
      </c>
      <c r="Y1796" s="264">
        <f t="shared" si="833"/>
        <v>21.005499999999998</v>
      </c>
      <c r="Z1796" s="264">
        <f t="shared" si="834"/>
        <v>21.7775</v>
      </c>
      <c r="AA1796" s="264">
        <f t="shared" si="835"/>
        <v>22.9895</v>
      </c>
      <c r="AB1796" s="264">
        <f t="shared" si="836"/>
        <v>23.823500000000003</v>
      </c>
      <c r="AC1796" s="264">
        <f t="shared" si="837"/>
        <v>25.505499999999998</v>
      </c>
      <c r="AD1796" s="264">
        <f t="shared" si="838"/>
        <v>28.758499999999998</v>
      </c>
      <c r="AF1796" s="266">
        <v>1794</v>
      </c>
      <c r="AG1796" s="266">
        <v>-0.14749999999999999</v>
      </c>
      <c r="AH1796" s="266">
        <v>18.162400000000002</v>
      </c>
      <c r="AI1796" s="266">
        <v>0.13450000000000001</v>
      </c>
      <c r="AJ1796" s="266">
        <v>12.132999999999999</v>
      </c>
      <c r="AK1796" s="266">
        <v>13.375999999999999</v>
      </c>
      <c r="AL1796" s="266">
        <v>14.167999999999999</v>
      </c>
      <c r="AM1796" s="266">
        <v>14.609</v>
      </c>
      <c r="AN1796" s="266">
        <v>15.32</v>
      </c>
      <c r="AO1796" s="266">
        <v>15.821</v>
      </c>
      <c r="AP1796" s="266">
        <v>16.597000000000001</v>
      </c>
      <c r="AQ1796" s="266">
        <v>18.161999999999999</v>
      </c>
      <c r="AR1796" s="266">
        <v>19.899000000000001</v>
      </c>
      <c r="AS1796" s="266">
        <v>20.91</v>
      </c>
      <c r="AT1796" s="266">
        <v>21.626999999999999</v>
      </c>
      <c r="AU1796" s="266">
        <v>22.742999999999999</v>
      </c>
      <c r="AV1796" s="266">
        <v>23.504000000000001</v>
      </c>
      <c r="AW1796" s="266">
        <v>25.021000000000001</v>
      </c>
      <c r="AX1796" s="266">
        <v>27.89</v>
      </c>
      <c r="BA1796" s="372">
        <v>1794</v>
      </c>
      <c r="BB1796" s="372">
        <v>-0.35049999999999998</v>
      </c>
      <c r="BC1796" s="372">
        <v>18.034099999999999</v>
      </c>
      <c r="BD1796" s="372">
        <v>0.14743999999999999</v>
      </c>
      <c r="BE1796" s="372">
        <v>11.817</v>
      </c>
      <c r="BF1796" s="372">
        <v>13.045</v>
      </c>
      <c r="BG1796" s="372">
        <v>13.840999999999999</v>
      </c>
      <c r="BH1796" s="372">
        <v>14.289</v>
      </c>
      <c r="BI1796" s="372">
        <v>15.019</v>
      </c>
      <c r="BJ1796" s="372">
        <v>15.54</v>
      </c>
      <c r="BK1796" s="372">
        <v>16.355</v>
      </c>
      <c r="BL1796" s="372">
        <v>18.033999999999999</v>
      </c>
      <c r="BM1796" s="372">
        <v>19.954999999999998</v>
      </c>
      <c r="BN1796" s="372">
        <v>21.100999999999999</v>
      </c>
      <c r="BO1796" s="372">
        <v>21.928000000000001</v>
      </c>
      <c r="BP1796" s="372">
        <v>23.236000000000001</v>
      </c>
      <c r="BQ1796" s="372">
        <v>24.143000000000001</v>
      </c>
      <c r="BR1796" s="372">
        <v>25.99</v>
      </c>
      <c r="BS1796" s="372">
        <v>29.626999999999999</v>
      </c>
    </row>
    <row r="1797" spans="1:71" x14ac:dyDescent="0.2">
      <c r="A1797" s="265">
        <f t="shared" si="839"/>
        <v>18.103999999999999</v>
      </c>
      <c r="B1797" s="265">
        <f t="shared" si="840"/>
        <v>16.480499999999999</v>
      </c>
      <c r="C1797" s="265">
        <f t="shared" si="817"/>
        <v>19.933999999999997</v>
      </c>
      <c r="D1797" s="265">
        <f t="shared" si="841"/>
        <v>1795</v>
      </c>
      <c r="E1797" s="373">
        <f t="shared" si="842"/>
        <v>58.973305954825463</v>
      </c>
      <c r="F1797" s="373">
        <f t="shared" si="843"/>
        <v>4.9144421629021222</v>
      </c>
      <c r="G1797" s="373">
        <f t="shared" si="844"/>
        <v>67.973305954825463</v>
      </c>
      <c r="H1797" s="374">
        <f t="shared" si="845"/>
        <v>0.99970394469472834</v>
      </c>
      <c r="I1797" s="374">
        <f t="shared" si="818"/>
        <v>0.99268747362805809</v>
      </c>
      <c r="J1797" s="374">
        <f t="shared" si="819"/>
        <v>0.9926163885778726</v>
      </c>
      <c r="K1797" s="265" cm="1">
        <f t="array" ref="K1797">$G1797^gamma_drug4/($G1797^gamma_drug4+(AGE_50_drug4+9)^gamma_drug4)</f>
        <v>1</v>
      </c>
      <c r="L1797" s="264">
        <f t="shared" si="820"/>
        <v>1795</v>
      </c>
      <c r="M1797" s="264">
        <f t="shared" si="821"/>
        <v>-0.24904999999999999</v>
      </c>
      <c r="N1797" s="264">
        <f t="shared" si="822"/>
        <v>18.1038</v>
      </c>
      <c r="O1797" s="264">
        <f t="shared" si="823"/>
        <v>0.14099499999999998</v>
      </c>
      <c r="P1797" s="264">
        <f t="shared" si="824"/>
        <v>11.978</v>
      </c>
      <c r="Q1797" s="264">
        <f t="shared" si="825"/>
        <v>13.2135</v>
      </c>
      <c r="R1797" s="264">
        <f t="shared" si="826"/>
        <v>14.007999999999999</v>
      </c>
      <c r="S1797" s="264">
        <f t="shared" si="827"/>
        <v>14.452999999999999</v>
      </c>
      <c r="T1797" s="264">
        <f t="shared" si="828"/>
        <v>15.173500000000001</v>
      </c>
      <c r="U1797" s="264">
        <f t="shared" si="829"/>
        <v>15.685</v>
      </c>
      <c r="V1797" s="264">
        <f t="shared" si="830"/>
        <v>16.480499999999999</v>
      </c>
      <c r="W1797" s="264">
        <f t="shared" si="831"/>
        <v>18.103999999999999</v>
      </c>
      <c r="X1797" s="264">
        <f t="shared" si="832"/>
        <v>19.933999999999997</v>
      </c>
      <c r="Y1797" s="264">
        <f t="shared" si="833"/>
        <v>21.012</v>
      </c>
      <c r="Z1797" s="264">
        <f t="shared" si="834"/>
        <v>21.785</v>
      </c>
      <c r="AA1797" s="264">
        <f t="shared" si="835"/>
        <v>22.998000000000001</v>
      </c>
      <c r="AB1797" s="264">
        <f t="shared" si="836"/>
        <v>23.832000000000001</v>
      </c>
      <c r="AC1797" s="264">
        <f t="shared" si="837"/>
        <v>25.514499999999998</v>
      </c>
      <c r="AD1797" s="264">
        <f t="shared" si="838"/>
        <v>28.77</v>
      </c>
      <c r="AF1797" s="266">
        <v>1795</v>
      </c>
      <c r="AG1797" s="266">
        <v>-0.14760000000000001</v>
      </c>
      <c r="AH1797" s="266">
        <v>18.1678</v>
      </c>
      <c r="AI1797" s="266">
        <v>0.13452</v>
      </c>
      <c r="AJ1797" s="266">
        <v>12.135999999999999</v>
      </c>
      <c r="AK1797" s="266">
        <v>13.379</v>
      </c>
      <c r="AL1797" s="266">
        <v>14.172000000000001</v>
      </c>
      <c r="AM1797" s="266">
        <v>14.613</v>
      </c>
      <c r="AN1797" s="266">
        <v>15.324</v>
      </c>
      <c r="AO1797" s="266">
        <v>15.826000000000001</v>
      </c>
      <c r="AP1797" s="266">
        <v>16.602</v>
      </c>
      <c r="AQ1797" s="266">
        <v>18.167999999999999</v>
      </c>
      <c r="AR1797" s="266">
        <v>19.905999999999999</v>
      </c>
      <c r="AS1797" s="266">
        <v>20.916</v>
      </c>
      <c r="AT1797" s="266">
        <v>21.634</v>
      </c>
      <c r="AU1797" s="266">
        <v>22.751000000000001</v>
      </c>
      <c r="AV1797" s="266">
        <v>23.512</v>
      </c>
      <c r="AW1797" s="266">
        <v>25.029</v>
      </c>
      <c r="AX1797" s="266">
        <v>27.901</v>
      </c>
      <c r="BA1797" s="372">
        <v>1795</v>
      </c>
      <c r="BB1797" s="372">
        <v>-0.35049999999999998</v>
      </c>
      <c r="BC1797" s="372">
        <v>18.0398</v>
      </c>
      <c r="BD1797" s="372">
        <v>0.14746999999999999</v>
      </c>
      <c r="BE1797" s="372">
        <v>11.82</v>
      </c>
      <c r="BF1797" s="372">
        <v>13.048</v>
      </c>
      <c r="BG1797" s="372">
        <v>13.843999999999999</v>
      </c>
      <c r="BH1797" s="372">
        <v>14.292999999999999</v>
      </c>
      <c r="BI1797" s="372">
        <v>15.023</v>
      </c>
      <c r="BJ1797" s="372">
        <v>15.544</v>
      </c>
      <c r="BK1797" s="372">
        <v>16.359000000000002</v>
      </c>
      <c r="BL1797" s="372">
        <v>18.04</v>
      </c>
      <c r="BM1797" s="372">
        <v>19.962</v>
      </c>
      <c r="BN1797" s="372">
        <v>21.108000000000001</v>
      </c>
      <c r="BO1797" s="372">
        <v>21.936</v>
      </c>
      <c r="BP1797" s="372">
        <v>23.245000000000001</v>
      </c>
      <c r="BQ1797" s="372">
        <v>24.152000000000001</v>
      </c>
      <c r="BR1797" s="372">
        <v>26</v>
      </c>
      <c r="BS1797" s="372">
        <v>29.638999999999999</v>
      </c>
    </row>
    <row r="1798" spans="1:71" x14ac:dyDescent="0.2">
      <c r="A1798" s="265">
        <f t="shared" si="839"/>
        <v>18.109499999999997</v>
      </c>
      <c r="B1798" s="265">
        <f t="shared" si="840"/>
        <v>16.485999999999997</v>
      </c>
      <c r="C1798" s="265">
        <f t="shared" si="817"/>
        <v>19.9405</v>
      </c>
      <c r="D1798" s="265">
        <f t="shared" si="841"/>
        <v>1796</v>
      </c>
      <c r="E1798" s="373">
        <f t="shared" si="842"/>
        <v>59.006160164271044</v>
      </c>
      <c r="F1798" s="373">
        <f t="shared" si="843"/>
        <v>4.9171800136892543</v>
      </c>
      <c r="G1798" s="373">
        <f t="shared" si="844"/>
        <v>68.006160164271051</v>
      </c>
      <c r="H1798" s="374">
        <f t="shared" si="845"/>
        <v>0.99970456617179404</v>
      </c>
      <c r="I1798" s="374">
        <f t="shared" si="818"/>
        <v>0.99269805939682787</v>
      </c>
      <c r="J1798" s="374">
        <f t="shared" si="819"/>
        <v>0.9926255910084848</v>
      </c>
      <c r="K1798" s="265" cm="1">
        <f t="array" ref="K1798">$G1798^gamma_drug4/($G1798^gamma_drug4+(AGE_50_drug4+9)^gamma_drug4)</f>
        <v>1</v>
      </c>
      <c r="L1798" s="264">
        <f t="shared" si="820"/>
        <v>1796</v>
      </c>
      <c r="M1798" s="264">
        <f t="shared" si="821"/>
        <v>-0.24909999999999999</v>
      </c>
      <c r="N1798" s="264">
        <f t="shared" si="822"/>
        <v>18.109400000000001</v>
      </c>
      <c r="O1798" s="264">
        <f t="shared" si="823"/>
        <v>0.141015</v>
      </c>
      <c r="P1798" s="264">
        <f t="shared" si="824"/>
        <v>11.981</v>
      </c>
      <c r="Q1798" s="264">
        <f t="shared" si="825"/>
        <v>13.216999999999999</v>
      </c>
      <c r="R1798" s="264">
        <f t="shared" si="826"/>
        <v>14.012</v>
      </c>
      <c r="S1798" s="264">
        <f t="shared" si="827"/>
        <v>14.457000000000001</v>
      </c>
      <c r="T1798" s="264">
        <f t="shared" si="828"/>
        <v>15.178000000000001</v>
      </c>
      <c r="U1798" s="264">
        <f t="shared" si="829"/>
        <v>15.689499999999999</v>
      </c>
      <c r="V1798" s="264">
        <f t="shared" si="830"/>
        <v>16.485999999999997</v>
      </c>
      <c r="W1798" s="264">
        <f t="shared" si="831"/>
        <v>18.109499999999997</v>
      </c>
      <c r="X1798" s="264">
        <f t="shared" si="832"/>
        <v>19.9405</v>
      </c>
      <c r="Y1798" s="264">
        <f t="shared" si="833"/>
        <v>21.019500000000001</v>
      </c>
      <c r="Z1798" s="264">
        <f t="shared" si="834"/>
        <v>21.792000000000002</v>
      </c>
      <c r="AA1798" s="264">
        <f t="shared" si="835"/>
        <v>23.006</v>
      </c>
      <c r="AB1798" s="264">
        <f t="shared" si="836"/>
        <v>23.840499999999999</v>
      </c>
      <c r="AC1798" s="264">
        <f t="shared" si="837"/>
        <v>25.524000000000001</v>
      </c>
      <c r="AD1798" s="264">
        <f t="shared" si="838"/>
        <v>28.780999999999999</v>
      </c>
      <c r="AF1798" s="266">
        <v>1796</v>
      </c>
      <c r="AG1798" s="266">
        <v>-0.1477</v>
      </c>
      <c r="AH1798" s="266">
        <v>18.173200000000001</v>
      </c>
      <c r="AI1798" s="266">
        <v>0.13453999999999999</v>
      </c>
      <c r="AJ1798" s="266">
        <v>12.138999999999999</v>
      </c>
      <c r="AK1798" s="266">
        <v>13.382999999999999</v>
      </c>
      <c r="AL1798" s="266">
        <v>14.176</v>
      </c>
      <c r="AM1798" s="266">
        <v>14.617000000000001</v>
      </c>
      <c r="AN1798" s="266">
        <v>15.327999999999999</v>
      </c>
      <c r="AO1798" s="266">
        <v>15.83</v>
      </c>
      <c r="AP1798" s="266">
        <v>16.606999999999999</v>
      </c>
      <c r="AQ1798" s="266">
        <v>18.172999999999998</v>
      </c>
      <c r="AR1798" s="266">
        <v>19.911999999999999</v>
      </c>
      <c r="AS1798" s="266">
        <v>20.922999999999998</v>
      </c>
      <c r="AT1798" s="266">
        <v>21.640999999999998</v>
      </c>
      <c r="AU1798" s="266">
        <v>22.759</v>
      </c>
      <c r="AV1798" s="266">
        <v>23.52</v>
      </c>
      <c r="AW1798" s="266">
        <v>25.038</v>
      </c>
      <c r="AX1798" s="266">
        <v>27.911000000000001</v>
      </c>
      <c r="BA1798" s="372">
        <v>1796</v>
      </c>
      <c r="BB1798" s="372">
        <v>-0.35049999999999998</v>
      </c>
      <c r="BC1798" s="372">
        <v>18.0456</v>
      </c>
      <c r="BD1798" s="372">
        <v>0.14749000000000001</v>
      </c>
      <c r="BE1798" s="372">
        <v>11.823</v>
      </c>
      <c r="BF1798" s="372">
        <v>13.051</v>
      </c>
      <c r="BG1798" s="372">
        <v>13.848000000000001</v>
      </c>
      <c r="BH1798" s="372">
        <v>14.297000000000001</v>
      </c>
      <c r="BI1798" s="372">
        <v>15.028</v>
      </c>
      <c r="BJ1798" s="372">
        <v>15.548999999999999</v>
      </c>
      <c r="BK1798" s="372">
        <v>16.364999999999998</v>
      </c>
      <c r="BL1798" s="372">
        <v>18.045999999999999</v>
      </c>
      <c r="BM1798" s="372">
        <v>19.969000000000001</v>
      </c>
      <c r="BN1798" s="372">
        <v>21.116</v>
      </c>
      <c r="BO1798" s="372">
        <v>21.943000000000001</v>
      </c>
      <c r="BP1798" s="372">
        <v>23.253</v>
      </c>
      <c r="BQ1798" s="372">
        <v>24.161000000000001</v>
      </c>
      <c r="BR1798" s="372">
        <v>26.01</v>
      </c>
      <c r="BS1798" s="372">
        <v>29.651</v>
      </c>
    </row>
    <row r="1799" spans="1:71" x14ac:dyDescent="0.2">
      <c r="A1799" s="265">
        <f t="shared" si="839"/>
        <v>18.114999999999998</v>
      </c>
      <c r="B1799" s="265">
        <f t="shared" si="840"/>
        <v>16.490000000000002</v>
      </c>
      <c r="C1799" s="265">
        <f t="shared" si="817"/>
        <v>19.9465</v>
      </c>
      <c r="D1799" s="265">
        <f t="shared" si="841"/>
        <v>1797</v>
      </c>
      <c r="E1799" s="373">
        <f t="shared" si="842"/>
        <v>59.039014373716633</v>
      </c>
      <c r="F1799" s="373">
        <f t="shared" si="843"/>
        <v>4.9199178644763863</v>
      </c>
      <c r="G1799" s="373">
        <f t="shared" si="844"/>
        <v>68.03901437371664</v>
      </c>
      <c r="H1799" s="374">
        <f t="shared" si="845"/>
        <v>0.9997051860454218</v>
      </c>
      <c r="I1799" s="374">
        <f t="shared" si="818"/>
        <v>0.99270862485216882</v>
      </c>
      <c r="J1799" s="374">
        <f t="shared" si="819"/>
        <v>0.99263477761848073</v>
      </c>
      <c r="K1799" s="265" cm="1">
        <f t="array" ref="K1799">$G1799^gamma_drug4/($G1799^gamma_drug4+(AGE_50_drug4+9)^gamma_drug4)</f>
        <v>1</v>
      </c>
      <c r="L1799" s="264">
        <f t="shared" si="820"/>
        <v>1797</v>
      </c>
      <c r="M1799" s="264">
        <f t="shared" si="821"/>
        <v>-0.2492</v>
      </c>
      <c r="N1799" s="264">
        <f t="shared" si="822"/>
        <v>18.11495</v>
      </c>
      <c r="O1799" s="264">
        <f t="shared" si="823"/>
        <v>0.14103500000000002</v>
      </c>
      <c r="P1799" s="264">
        <f t="shared" si="824"/>
        <v>11.984</v>
      </c>
      <c r="Q1799" s="264">
        <f t="shared" si="825"/>
        <v>13.220499999999999</v>
      </c>
      <c r="R1799" s="264">
        <f t="shared" si="826"/>
        <v>14.015499999999999</v>
      </c>
      <c r="S1799" s="264">
        <f t="shared" si="827"/>
        <v>14.461</v>
      </c>
      <c r="T1799" s="264">
        <f t="shared" si="828"/>
        <v>15.182</v>
      </c>
      <c r="U1799" s="264">
        <f t="shared" si="829"/>
        <v>15.694500000000001</v>
      </c>
      <c r="V1799" s="264">
        <f t="shared" si="830"/>
        <v>16.490000000000002</v>
      </c>
      <c r="W1799" s="264">
        <f t="shared" si="831"/>
        <v>18.114999999999998</v>
      </c>
      <c r="X1799" s="264">
        <f t="shared" si="832"/>
        <v>19.9465</v>
      </c>
      <c r="Y1799" s="264">
        <f t="shared" si="833"/>
        <v>21.026499999999999</v>
      </c>
      <c r="Z1799" s="264">
        <f t="shared" si="834"/>
        <v>21.799500000000002</v>
      </c>
      <c r="AA1799" s="264">
        <f t="shared" si="835"/>
        <v>23.013500000000001</v>
      </c>
      <c r="AB1799" s="264">
        <f t="shared" si="836"/>
        <v>23.848500000000001</v>
      </c>
      <c r="AC1799" s="264">
        <f t="shared" si="837"/>
        <v>25.533000000000001</v>
      </c>
      <c r="AD1799" s="264">
        <f t="shared" si="838"/>
        <v>28.792000000000002</v>
      </c>
      <c r="AF1799" s="266">
        <v>1797</v>
      </c>
      <c r="AG1799" s="266">
        <v>-0.14779999999999999</v>
      </c>
      <c r="AH1799" s="266">
        <v>18.178599999999999</v>
      </c>
      <c r="AI1799" s="266">
        <v>0.13456000000000001</v>
      </c>
      <c r="AJ1799" s="266">
        <v>12.141999999999999</v>
      </c>
      <c r="AK1799" s="266">
        <v>13.385999999999999</v>
      </c>
      <c r="AL1799" s="266">
        <v>14.179</v>
      </c>
      <c r="AM1799" s="266">
        <v>14.621</v>
      </c>
      <c r="AN1799" s="266">
        <v>15.332000000000001</v>
      </c>
      <c r="AO1799" s="266">
        <v>15.835000000000001</v>
      </c>
      <c r="AP1799" s="266">
        <v>16.611000000000001</v>
      </c>
      <c r="AQ1799" s="266">
        <v>18.178999999999998</v>
      </c>
      <c r="AR1799" s="266">
        <v>19.917999999999999</v>
      </c>
      <c r="AS1799" s="266">
        <v>20.93</v>
      </c>
      <c r="AT1799" s="266">
        <v>21.648</v>
      </c>
      <c r="AU1799" s="266">
        <v>22.765999999999998</v>
      </c>
      <c r="AV1799" s="266">
        <v>23.527999999999999</v>
      </c>
      <c r="AW1799" s="266">
        <v>25.047000000000001</v>
      </c>
      <c r="AX1799" s="266">
        <v>27.920999999999999</v>
      </c>
      <c r="BA1799" s="372">
        <v>1797</v>
      </c>
      <c r="BB1799" s="372">
        <v>-0.35060000000000002</v>
      </c>
      <c r="BC1799" s="372">
        <v>18.051300000000001</v>
      </c>
      <c r="BD1799" s="372">
        <v>0.14751</v>
      </c>
      <c r="BE1799" s="372">
        <v>11.826000000000001</v>
      </c>
      <c r="BF1799" s="372">
        <v>13.055</v>
      </c>
      <c r="BG1799" s="372">
        <v>13.852</v>
      </c>
      <c r="BH1799" s="372">
        <v>14.301</v>
      </c>
      <c r="BI1799" s="372">
        <v>15.032</v>
      </c>
      <c r="BJ1799" s="372">
        <v>15.554</v>
      </c>
      <c r="BK1799" s="372">
        <v>16.369</v>
      </c>
      <c r="BL1799" s="372">
        <v>18.050999999999998</v>
      </c>
      <c r="BM1799" s="372">
        <v>19.975000000000001</v>
      </c>
      <c r="BN1799" s="372">
        <v>21.123000000000001</v>
      </c>
      <c r="BO1799" s="372">
        <v>21.951000000000001</v>
      </c>
      <c r="BP1799" s="372">
        <v>23.260999999999999</v>
      </c>
      <c r="BQ1799" s="372">
        <v>24.169</v>
      </c>
      <c r="BR1799" s="372">
        <v>26.018999999999998</v>
      </c>
      <c r="BS1799" s="372">
        <v>29.663</v>
      </c>
    </row>
    <row r="1800" spans="1:71" x14ac:dyDescent="0.2">
      <c r="A1800" s="265">
        <f t="shared" si="839"/>
        <v>18.1205</v>
      </c>
      <c r="B1800" s="265">
        <f t="shared" si="840"/>
        <v>16.494999999999997</v>
      </c>
      <c r="C1800" s="265">
        <f t="shared" si="817"/>
        <v>19.952999999999999</v>
      </c>
      <c r="D1800" s="265">
        <f t="shared" si="841"/>
        <v>1798</v>
      </c>
      <c r="E1800" s="373">
        <f t="shared" si="842"/>
        <v>59.071868583162221</v>
      </c>
      <c r="F1800" s="373">
        <f t="shared" si="843"/>
        <v>4.9226557152635184</v>
      </c>
      <c r="G1800" s="373">
        <f t="shared" si="844"/>
        <v>68.071868583162228</v>
      </c>
      <c r="H1800" s="374">
        <f t="shared" si="845"/>
        <v>0.99970580432051803</v>
      </c>
      <c r="I1800" s="374">
        <f t="shared" si="818"/>
        <v>0.99271917004251653</v>
      </c>
      <c r="J1800" s="374">
        <f t="shared" si="819"/>
        <v>0.99264394844246706</v>
      </c>
      <c r="K1800" s="265" cm="1">
        <f t="array" ref="K1800">$G1800^gamma_drug4/($G1800^gamma_drug4+(AGE_50_drug4+9)^gamma_drug4)</f>
        <v>1</v>
      </c>
      <c r="L1800" s="264">
        <f t="shared" si="820"/>
        <v>1798</v>
      </c>
      <c r="M1800" s="264">
        <f t="shared" si="821"/>
        <v>-0.24925000000000003</v>
      </c>
      <c r="N1800" s="264">
        <f t="shared" si="822"/>
        <v>18.120550000000001</v>
      </c>
      <c r="O1800" s="264">
        <f t="shared" si="823"/>
        <v>0.14106000000000002</v>
      </c>
      <c r="P1800" s="264">
        <f t="shared" si="824"/>
        <v>11.987</v>
      </c>
      <c r="Q1800" s="264">
        <f t="shared" si="825"/>
        <v>13.224499999999999</v>
      </c>
      <c r="R1800" s="264">
        <f t="shared" si="826"/>
        <v>14.019500000000001</v>
      </c>
      <c r="S1800" s="264">
        <f t="shared" si="827"/>
        <v>14.465</v>
      </c>
      <c r="T1800" s="264">
        <f t="shared" si="828"/>
        <v>15.186</v>
      </c>
      <c r="U1800" s="264">
        <f t="shared" si="829"/>
        <v>15.698499999999999</v>
      </c>
      <c r="V1800" s="264">
        <f t="shared" si="830"/>
        <v>16.494999999999997</v>
      </c>
      <c r="W1800" s="264">
        <f t="shared" si="831"/>
        <v>18.1205</v>
      </c>
      <c r="X1800" s="264">
        <f t="shared" si="832"/>
        <v>19.952999999999999</v>
      </c>
      <c r="Y1800" s="264">
        <f t="shared" si="833"/>
        <v>21.033000000000001</v>
      </c>
      <c r="Z1800" s="264">
        <f t="shared" si="834"/>
        <v>21.807000000000002</v>
      </c>
      <c r="AA1800" s="264">
        <f t="shared" si="835"/>
        <v>23.021999999999998</v>
      </c>
      <c r="AB1800" s="264">
        <f t="shared" si="836"/>
        <v>23.857500000000002</v>
      </c>
      <c r="AC1800" s="264">
        <f t="shared" si="837"/>
        <v>25.542999999999999</v>
      </c>
      <c r="AD1800" s="264">
        <f t="shared" si="838"/>
        <v>28.803999999999998</v>
      </c>
      <c r="AF1800" s="266">
        <v>1798</v>
      </c>
      <c r="AG1800" s="266">
        <v>-0.1479</v>
      </c>
      <c r="AH1800" s="266">
        <v>18.184000000000001</v>
      </c>
      <c r="AI1800" s="266">
        <v>0.13458000000000001</v>
      </c>
      <c r="AJ1800" s="266">
        <v>12.145</v>
      </c>
      <c r="AK1800" s="266">
        <v>13.39</v>
      </c>
      <c r="AL1800" s="266">
        <v>14.183</v>
      </c>
      <c r="AM1800" s="266">
        <v>14.625</v>
      </c>
      <c r="AN1800" s="266">
        <v>15.336</v>
      </c>
      <c r="AO1800" s="266">
        <v>15.839</v>
      </c>
      <c r="AP1800" s="266">
        <v>16.616</v>
      </c>
      <c r="AQ1800" s="266">
        <v>18.184000000000001</v>
      </c>
      <c r="AR1800" s="266">
        <v>19.923999999999999</v>
      </c>
      <c r="AS1800" s="266">
        <v>20.936</v>
      </c>
      <c r="AT1800" s="266">
        <v>21.655000000000001</v>
      </c>
      <c r="AU1800" s="266">
        <v>22.774000000000001</v>
      </c>
      <c r="AV1800" s="266">
        <v>23.536000000000001</v>
      </c>
      <c r="AW1800" s="266">
        <v>25.056000000000001</v>
      </c>
      <c r="AX1800" s="266">
        <v>27.931999999999999</v>
      </c>
      <c r="BA1800" s="372">
        <v>1798</v>
      </c>
      <c r="BB1800" s="372">
        <v>-0.35060000000000002</v>
      </c>
      <c r="BC1800" s="372">
        <v>18.057099999999998</v>
      </c>
      <c r="BD1800" s="372">
        <v>0.14754</v>
      </c>
      <c r="BE1800" s="372">
        <v>11.829000000000001</v>
      </c>
      <c r="BF1800" s="372">
        <v>13.058999999999999</v>
      </c>
      <c r="BG1800" s="372">
        <v>13.856</v>
      </c>
      <c r="BH1800" s="372">
        <v>14.305</v>
      </c>
      <c r="BI1800" s="372">
        <v>15.036</v>
      </c>
      <c r="BJ1800" s="372">
        <v>15.558</v>
      </c>
      <c r="BK1800" s="372">
        <v>16.373999999999999</v>
      </c>
      <c r="BL1800" s="372">
        <v>18.056999999999999</v>
      </c>
      <c r="BM1800" s="372">
        <v>19.981999999999999</v>
      </c>
      <c r="BN1800" s="372">
        <v>21.13</v>
      </c>
      <c r="BO1800" s="372">
        <v>21.959</v>
      </c>
      <c r="BP1800" s="372">
        <v>23.27</v>
      </c>
      <c r="BQ1800" s="372">
        <v>24.178999999999998</v>
      </c>
      <c r="BR1800" s="372">
        <v>26.03</v>
      </c>
      <c r="BS1800" s="372">
        <v>29.675999999999998</v>
      </c>
    </row>
    <row r="1801" spans="1:71" x14ac:dyDescent="0.2">
      <c r="A1801" s="265">
        <f t="shared" si="839"/>
        <v>18.125999999999998</v>
      </c>
      <c r="B1801" s="265">
        <f t="shared" si="840"/>
        <v>16.5</v>
      </c>
      <c r="C1801" s="265">
        <f t="shared" si="817"/>
        <v>19.959499999999998</v>
      </c>
      <c r="D1801" s="265">
        <f t="shared" si="841"/>
        <v>1799</v>
      </c>
      <c r="E1801" s="373">
        <f t="shared" si="842"/>
        <v>59.104722792607802</v>
      </c>
      <c r="F1801" s="373">
        <f t="shared" si="843"/>
        <v>4.9253935660506505</v>
      </c>
      <c r="G1801" s="373">
        <f t="shared" si="844"/>
        <v>68.104722792607802</v>
      </c>
      <c r="H1801" s="374">
        <f t="shared" si="845"/>
        <v>0.99970642100197216</v>
      </c>
      <c r="I1801" s="374">
        <f t="shared" si="818"/>
        <v>0.99272969501616937</v>
      </c>
      <c r="J1801" s="374">
        <f t="shared" si="819"/>
        <v>0.99265310351495861</v>
      </c>
      <c r="K1801" s="265" cm="1">
        <f t="array" ref="K1801">$G1801^gamma_drug4/($G1801^gamma_drug4+(AGE_50_drug4+9)^gamma_drug4)</f>
        <v>1</v>
      </c>
      <c r="L1801" s="264">
        <f t="shared" si="820"/>
        <v>1799</v>
      </c>
      <c r="M1801" s="264">
        <f t="shared" si="821"/>
        <v>-0.24935000000000002</v>
      </c>
      <c r="N1801" s="264">
        <f t="shared" si="822"/>
        <v>18.126149999999999</v>
      </c>
      <c r="O1801" s="264">
        <f t="shared" si="823"/>
        <v>0.14107999999999998</v>
      </c>
      <c r="P1801" s="264">
        <f t="shared" si="824"/>
        <v>11.990500000000001</v>
      </c>
      <c r="Q1801" s="264">
        <f t="shared" si="825"/>
        <v>13.227499999999999</v>
      </c>
      <c r="R1801" s="264">
        <f t="shared" si="826"/>
        <v>14.023499999999999</v>
      </c>
      <c r="S1801" s="264">
        <f t="shared" si="827"/>
        <v>14.4695</v>
      </c>
      <c r="T1801" s="264">
        <f t="shared" si="828"/>
        <v>15.190999999999999</v>
      </c>
      <c r="U1801" s="264">
        <f t="shared" si="829"/>
        <v>15.702999999999999</v>
      </c>
      <c r="V1801" s="264">
        <f t="shared" si="830"/>
        <v>16.5</v>
      </c>
      <c r="W1801" s="264">
        <f t="shared" si="831"/>
        <v>18.125999999999998</v>
      </c>
      <c r="X1801" s="264">
        <f t="shared" si="832"/>
        <v>19.959499999999998</v>
      </c>
      <c r="Y1801" s="264">
        <f t="shared" si="833"/>
        <v>21.040500000000002</v>
      </c>
      <c r="Z1801" s="264">
        <f t="shared" si="834"/>
        <v>21.814499999999999</v>
      </c>
      <c r="AA1801" s="264">
        <f t="shared" si="835"/>
        <v>23.03</v>
      </c>
      <c r="AB1801" s="264">
        <f t="shared" si="836"/>
        <v>23.866</v>
      </c>
      <c r="AC1801" s="264">
        <f t="shared" si="837"/>
        <v>25.552500000000002</v>
      </c>
      <c r="AD1801" s="264">
        <f t="shared" si="838"/>
        <v>28.814999999999998</v>
      </c>
      <c r="AF1801" s="266">
        <v>1799</v>
      </c>
      <c r="AG1801" s="266">
        <v>-0.14799999999999999</v>
      </c>
      <c r="AH1801" s="266">
        <v>18.189399999999999</v>
      </c>
      <c r="AI1801" s="266">
        <v>0.1346</v>
      </c>
      <c r="AJ1801" s="266">
        <v>12.148</v>
      </c>
      <c r="AK1801" s="266">
        <v>13.393000000000001</v>
      </c>
      <c r="AL1801" s="266">
        <v>14.186999999999999</v>
      </c>
      <c r="AM1801" s="266">
        <v>14.629</v>
      </c>
      <c r="AN1801" s="266">
        <v>15.340999999999999</v>
      </c>
      <c r="AO1801" s="266">
        <v>15.843</v>
      </c>
      <c r="AP1801" s="266">
        <v>16.620999999999999</v>
      </c>
      <c r="AQ1801" s="266">
        <v>18.189</v>
      </c>
      <c r="AR1801" s="266">
        <v>19.93</v>
      </c>
      <c r="AS1801" s="266">
        <v>20.943000000000001</v>
      </c>
      <c r="AT1801" s="266">
        <v>21.661999999999999</v>
      </c>
      <c r="AU1801" s="266">
        <v>22.780999999999999</v>
      </c>
      <c r="AV1801" s="266">
        <v>23.544</v>
      </c>
      <c r="AW1801" s="266">
        <v>25.065000000000001</v>
      </c>
      <c r="AX1801" s="266">
        <v>27.942</v>
      </c>
      <c r="BA1801" s="372">
        <v>1799</v>
      </c>
      <c r="BB1801" s="372">
        <v>-0.35070000000000001</v>
      </c>
      <c r="BC1801" s="372">
        <v>18.062899999999999</v>
      </c>
      <c r="BD1801" s="372">
        <v>0.14756</v>
      </c>
      <c r="BE1801" s="372">
        <v>11.833</v>
      </c>
      <c r="BF1801" s="372">
        <v>13.061999999999999</v>
      </c>
      <c r="BG1801" s="372">
        <v>13.86</v>
      </c>
      <c r="BH1801" s="372">
        <v>14.31</v>
      </c>
      <c r="BI1801" s="372">
        <v>15.041</v>
      </c>
      <c r="BJ1801" s="372">
        <v>15.563000000000001</v>
      </c>
      <c r="BK1801" s="372">
        <v>16.379000000000001</v>
      </c>
      <c r="BL1801" s="372">
        <v>18.062999999999999</v>
      </c>
      <c r="BM1801" s="372">
        <v>19.989000000000001</v>
      </c>
      <c r="BN1801" s="372">
        <v>21.138000000000002</v>
      </c>
      <c r="BO1801" s="372">
        <v>21.966999999999999</v>
      </c>
      <c r="BP1801" s="372">
        <v>23.279</v>
      </c>
      <c r="BQ1801" s="372">
        <v>24.187999999999999</v>
      </c>
      <c r="BR1801" s="372">
        <v>26.04</v>
      </c>
      <c r="BS1801" s="372">
        <v>29.687999999999999</v>
      </c>
    </row>
    <row r="1802" spans="1:71" x14ac:dyDescent="0.2">
      <c r="A1802" s="265">
        <f t="shared" si="839"/>
        <v>18.131999999999998</v>
      </c>
      <c r="B1802" s="265">
        <f t="shared" si="840"/>
        <v>16.505000000000003</v>
      </c>
      <c r="C1802" s="265">
        <f t="shared" si="817"/>
        <v>19.965499999999999</v>
      </c>
      <c r="D1802" s="265">
        <f t="shared" si="841"/>
        <v>1800</v>
      </c>
      <c r="E1802" s="373">
        <f t="shared" si="842"/>
        <v>59.137577002053391</v>
      </c>
      <c r="F1802" s="373">
        <f t="shared" si="843"/>
        <v>4.9281314168377826</v>
      </c>
      <c r="G1802" s="373">
        <f t="shared" si="844"/>
        <v>68.137577002053391</v>
      </c>
      <c r="H1802" s="374">
        <f t="shared" si="845"/>
        <v>0.99970703609465605</v>
      </c>
      <c r="I1802" s="374">
        <f t="shared" si="818"/>
        <v>0.99274019982128814</v>
      </c>
      <c r="J1802" s="374">
        <f t="shared" si="819"/>
        <v>0.99266224287037874</v>
      </c>
      <c r="K1802" s="265" cm="1">
        <f t="array" ref="K1802">$G1802^gamma_drug4/($G1802^gamma_drug4+(AGE_50_drug4+9)^gamma_drug4)</f>
        <v>1</v>
      </c>
      <c r="L1802" s="264">
        <f t="shared" si="820"/>
        <v>1800</v>
      </c>
      <c r="M1802" s="264">
        <f t="shared" si="821"/>
        <v>-0.24940000000000001</v>
      </c>
      <c r="N1802" s="264">
        <f t="shared" si="822"/>
        <v>18.131700000000002</v>
      </c>
      <c r="O1802" s="264">
        <f t="shared" si="823"/>
        <v>0.14110499999999998</v>
      </c>
      <c r="P1802" s="264">
        <f t="shared" si="824"/>
        <v>11.993</v>
      </c>
      <c r="Q1802" s="264">
        <f t="shared" si="825"/>
        <v>13.2315</v>
      </c>
      <c r="R1802" s="264">
        <f t="shared" si="826"/>
        <v>14.0275</v>
      </c>
      <c r="S1802" s="264">
        <f t="shared" si="827"/>
        <v>14.472999999999999</v>
      </c>
      <c r="T1802" s="264">
        <f t="shared" si="828"/>
        <v>15.195</v>
      </c>
      <c r="U1802" s="264">
        <f t="shared" si="829"/>
        <v>15.7075</v>
      </c>
      <c r="V1802" s="264">
        <f t="shared" si="830"/>
        <v>16.505000000000003</v>
      </c>
      <c r="W1802" s="264">
        <f t="shared" si="831"/>
        <v>18.131999999999998</v>
      </c>
      <c r="X1802" s="264">
        <f t="shared" si="832"/>
        <v>19.965499999999999</v>
      </c>
      <c r="Y1802" s="264">
        <f t="shared" si="833"/>
        <v>21.047499999999999</v>
      </c>
      <c r="Z1802" s="264">
        <f t="shared" si="834"/>
        <v>21.822000000000003</v>
      </c>
      <c r="AA1802" s="264">
        <f t="shared" si="835"/>
        <v>23.038</v>
      </c>
      <c r="AB1802" s="264">
        <f t="shared" si="836"/>
        <v>23.874499999999998</v>
      </c>
      <c r="AC1802" s="264">
        <f t="shared" si="837"/>
        <v>25.561500000000002</v>
      </c>
      <c r="AD1802" s="264">
        <f t="shared" si="838"/>
        <v>28.826499999999999</v>
      </c>
      <c r="AF1802" s="266">
        <v>1800</v>
      </c>
      <c r="AG1802" s="266">
        <v>-0.14810000000000001</v>
      </c>
      <c r="AH1802" s="266">
        <v>18.194800000000001</v>
      </c>
      <c r="AI1802" s="266">
        <v>0.13461999999999999</v>
      </c>
      <c r="AJ1802" s="266">
        <v>12.151</v>
      </c>
      <c r="AK1802" s="266">
        <v>13.397</v>
      </c>
      <c r="AL1802" s="266">
        <v>14.191000000000001</v>
      </c>
      <c r="AM1802" s="266">
        <v>14.632999999999999</v>
      </c>
      <c r="AN1802" s="266">
        <v>15.345000000000001</v>
      </c>
      <c r="AO1802" s="266">
        <v>15.848000000000001</v>
      </c>
      <c r="AP1802" s="266">
        <v>16.626000000000001</v>
      </c>
      <c r="AQ1802" s="266">
        <v>18.195</v>
      </c>
      <c r="AR1802" s="266">
        <v>19.936</v>
      </c>
      <c r="AS1802" s="266">
        <v>20.95</v>
      </c>
      <c r="AT1802" s="266">
        <v>21.669</v>
      </c>
      <c r="AU1802" s="266">
        <v>22.789000000000001</v>
      </c>
      <c r="AV1802" s="266">
        <v>23.552</v>
      </c>
      <c r="AW1802" s="266">
        <v>25.073</v>
      </c>
      <c r="AX1802" s="266">
        <v>27.952999999999999</v>
      </c>
      <c r="BA1802" s="372">
        <v>1800</v>
      </c>
      <c r="BB1802" s="372">
        <v>-0.35070000000000001</v>
      </c>
      <c r="BC1802" s="372">
        <v>18.0686</v>
      </c>
      <c r="BD1802" s="372">
        <v>0.14759</v>
      </c>
      <c r="BE1802" s="372">
        <v>11.835000000000001</v>
      </c>
      <c r="BF1802" s="372">
        <v>13.066000000000001</v>
      </c>
      <c r="BG1802" s="372">
        <v>13.864000000000001</v>
      </c>
      <c r="BH1802" s="372">
        <v>14.313000000000001</v>
      </c>
      <c r="BI1802" s="372">
        <v>15.045</v>
      </c>
      <c r="BJ1802" s="372">
        <v>15.567</v>
      </c>
      <c r="BK1802" s="372">
        <v>16.384</v>
      </c>
      <c r="BL1802" s="372">
        <v>18.068999999999999</v>
      </c>
      <c r="BM1802" s="372">
        <v>19.995000000000001</v>
      </c>
      <c r="BN1802" s="372">
        <v>21.145</v>
      </c>
      <c r="BO1802" s="372">
        <v>21.975000000000001</v>
      </c>
      <c r="BP1802" s="372">
        <v>23.286999999999999</v>
      </c>
      <c r="BQ1802" s="372">
        <v>24.196999999999999</v>
      </c>
      <c r="BR1802" s="372">
        <v>26.05</v>
      </c>
      <c r="BS1802" s="372">
        <v>29.7</v>
      </c>
    </row>
    <row r="1803" spans="1:71" x14ac:dyDescent="0.2">
      <c r="A1803" s="265">
        <f t="shared" si="839"/>
        <v>18.137</v>
      </c>
      <c r="B1803" s="265">
        <f t="shared" si="840"/>
        <v>16.509499999999999</v>
      </c>
      <c r="C1803" s="265">
        <f t="shared" si="817"/>
        <v>19.9725</v>
      </c>
      <c r="D1803" s="265">
        <f t="shared" si="841"/>
        <v>1801</v>
      </c>
      <c r="E1803" s="373">
        <f t="shared" si="842"/>
        <v>59.170431211498972</v>
      </c>
      <c r="F1803" s="373">
        <f t="shared" si="843"/>
        <v>4.9308692676249146</v>
      </c>
      <c r="G1803" s="373">
        <f t="shared" si="844"/>
        <v>68.170431211498965</v>
      </c>
      <c r="H1803" s="374">
        <f t="shared" si="845"/>
        <v>0.9997076496034244</v>
      </c>
      <c r="I1803" s="374">
        <f t="shared" si="818"/>
        <v>0.9927506845058971</v>
      </c>
      <c r="J1803" s="374">
        <f t="shared" si="819"/>
        <v>0.99267136654305976</v>
      </c>
      <c r="K1803" s="265" cm="1">
        <f t="array" ref="K1803">$G1803^gamma_drug4/($G1803^gamma_drug4+(AGE_50_drug4+9)^gamma_drug4)</f>
        <v>1</v>
      </c>
      <c r="L1803" s="264">
        <f t="shared" si="820"/>
        <v>1801</v>
      </c>
      <c r="M1803" s="264">
        <f t="shared" si="821"/>
        <v>-0.24945000000000001</v>
      </c>
      <c r="N1803" s="264">
        <f t="shared" si="822"/>
        <v>18.1373</v>
      </c>
      <c r="O1803" s="264">
        <f t="shared" si="823"/>
        <v>0.141125</v>
      </c>
      <c r="P1803" s="264">
        <f t="shared" si="824"/>
        <v>11.995999999999999</v>
      </c>
      <c r="Q1803" s="264">
        <f t="shared" si="825"/>
        <v>13.234500000000001</v>
      </c>
      <c r="R1803" s="264">
        <f t="shared" si="826"/>
        <v>14.031000000000001</v>
      </c>
      <c r="S1803" s="264">
        <f t="shared" si="827"/>
        <v>14.477499999999999</v>
      </c>
      <c r="T1803" s="264">
        <f t="shared" si="828"/>
        <v>15.199</v>
      </c>
      <c r="U1803" s="264">
        <f t="shared" si="829"/>
        <v>15.712</v>
      </c>
      <c r="V1803" s="264">
        <f t="shared" si="830"/>
        <v>16.509499999999999</v>
      </c>
      <c r="W1803" s="264">
        <f t="shared" si="831"/>
        <v>18.137</v>
      </c>
      <c r="X1803" s="264">
        <f t="shared" si="832"/>
        <v>19.9725</v>
      </c>
      <c r="Y1803" s="264">
        <f t="shared" si="833"/>
        <v>21.054000000000002</v>
      </c>
      <c r="Z1803" s="264">
        <f t="shared" si="834"/>
        <v>21.829000000000001</v>
      </c>
      <c r="AA1803" s="264">
        <f t="shared" si="835"/>
        <v>23.045999999999999</v>
      </c>
      <c r="AB1803" s="264">
        <f t="shared" si="836"/>
        <v>23.882999999999999</v>
      </c>
      <c r="AC1803" s="264">
        <f t="shared" si="837"/>
        <v>25.570999999999998</v>
      </c>
      <c r="AD1803" s="264">
        <f t="shared" si="838"/>
        <v>28.837499999999999</v>
      </c>
      <c r="AF1803" s="266">
        <v>1801</v>
      </c>
      <c r="AG1803" s="266">
        <v>-0.1482</v>
      </c>
      <c r="AH1803" s="266">
        <v>18.200199999999999</v>
      </c>
      <c r="AI1803" s="266">
        <v>0.13464000000000001</v>
      </c>
      <c r="AJ1803" s="266">
        <v>12.154</v>
      </c>
      <c r="AK1803" s="266">
        <v>13.4</v>
      </c>
      <c r="AL1803" s="266">
        <v>14.194000000000001</v>
      </c>
      <c r="AM1803" s="266">
        <v>14.637</v>
      </c>
      <c r="AN1803" s="266">
        <v>15.349</v>
      </c>
      <c r="AO1803" s="266">
        <v>15.852</v>
      </c>
      <c r="AP1803" s="266">
        <v>16.63</v>
      </c>
      <c r="AQ1803" s="266">
        <v>18.2</v>
      </c>
      <c r="AR1803" s="266">
        <v>19.943000000000001</v>
      </c>
      <c r="AS1803" s="266">
        <v>20.956</v>
      </c>
      <c r="AT1803" s="266">
        <v>21.675999999999998</v>
      </c>
      <c r="AU1803" s="266">
        <v>22.797000000000001</v>
      </c>
      <c r="AV1803" s="266">
        <v>23.56</v>
      </c>
      <c r="AW1803" s="266">
        <v>25.082000000000001</v>
      </c>
      <c r="AX1803" s="266">
        <v>27.963000000000001</v>
      </c>
      <c r="BA1803" s="372">
        <v>1801</v>
      </c>
      <c r="BB1803" s="372">
        <v>-0.35070000000000001</v>
      </c>
      <c r="BC1803" s="372">
        <v>18.074400000000001</v>
      </c>
      <c r="BD1803" s="372">
        <v>0.14760999999999999</v>
      </c>
      <c r="BE1803" s="372">
        <v>11.837999999999999</v>
      </c>
      <c r="BF1803" s="372">
        <v>13.069000000000001</v>
      </c>
      <c r="BG1803" s="372">
        <v>13.868</v>
      </c>
      <c r="BH1803" s="372">
        <v>14.318</v>
      </c>
      <c r="BI1803" s="372">
        <v>15.048999999999999</v>
      </c>
      <c r="BJ1803" s="372">
        <v>15.571999999999999</v>
      </c>
      <c r="BK1803" s="372">
        <v>16.388999999999999</v>
      </c>
      <c r="BL1803" s="372">
        <v>18.074000000000002</v>
      </c>
      <c r="BM1803" s="372">
        <v>20.001999999999999</v>
      </c>
      <c r="BN1803" s="372">
        <v>21.152000000000001</v>
      </c>
      <c r="BO1803" s="372">
        <v>21.981999999999999</v>
      </c>
      <c r="BP1803" s="372">
        <v>23.295000000000002</v>
      </c>
      <c r="BQ1803" s="372">
        <v>24.206</v>
      </c>
      <c r="BR1803" s="372">
        <v>26.06</v>
      </c>
      <c r="BS1803" s="372">
        <v>29.712</v>
      </c>
    </row>
    <row r="1804" spans="1:71" x14ac:dyDescent="0.2">
      <c r="A1804" s="265">
        <f t="shared" si="839"/>
        <v>18.143000000000001</v>
      </c>
      <c r="B1804" s="265">
        <f t="shared" si="840"/>
        <v>16.514499999999998</v>
      </c>
      <c r="C1804" s="265">
        <f t="shared" si="817"/>
        <v>19.978999999999999</v>
      </c>
      <c r="D1804" s="265">
        <f t="shared" si="841"/>
        <v>1802</v>
      </c>
      <c r="E1804" s="373">
        <f t="shared" si="842"/>
        <v>59.20328542094456</v>
      </c>
      <c r="F1804" s="373">
        <f t="shared" si="843"/>
        <v>4.9336071184120467</v>
      </c>
      <c r="G1804" s="373">
        <f t="shared" si="844"/>
        <v>68.203285420944553</v>
      </c>
      <c r="H1804" s="374">
        <f t="shared" si="845"/>
        <v>0.99970826153311487</v>
      </c>
      <c r="I1804" s="374">
        <f t="shared" si="818"/>
        <v>0.99276114911788382</v>
      </c>
      <c r="J1804" s="374">
        <f t="shared" si="819"/>
        <v>0.99268047456724295</v>
      </c>
      <c r="K1804" s="265" cm="1">
        <f t="array" ref="K1804">$G1804^gamma_drug4/($G1804^gamma_drug4+(AGE_50_drug4+9)^gamma_drug4)</f>
        <v>1</v>
      </c>
      <c r="L1804" s="264">
        <f t="shared" si="820"/>
        <v>1802</v>
      </c>
      <c r="M1804" s="264">
        <f t="shared" si="821"/>
        <v>-0.24954999999999999</v>
      </c>
      <c r="N1804" s="264">
        <f t="shared" si="822"/>
        <v>18.142850000000003</v>
      </c>
      <c r="O1804" s="264">
        <f t="shared" si="823"/>
        <v>0.14114500000000002</v>
      </c>
      <c r="P1804" s="264">
        <f t="shared" si="824"/>
        <v>11.999500000000001</v>
      </c>
      <c r="Q1804" s="264">
        <f t="shared" si="825"/>
        <v>13.2385</v>
      </c>
      <c r="R1804" s="264">
        <f t="shared" si="826"/>
        <v>14.035</v>
      </c>
      <c r="S1804" s="264">
        <f t="shared" si="827"/>
        <v>14.4815</v>
      </c>
      <c r="T1804" s="264">
        <f t="shared" si="828"/>
        <v>15.2035</v>
      </c>
      <c r="U1804" s="264">
        <f t="shared" si="829"/>
        <v>15.716999999999999</v>
      </c>
      <c r="V1804" s="264">
        <f t="shared" si="830"/>
        <v>16.514499999999998</v>
      </c>
      <c r="W1804" s="264">
        <f t="shared" si="831"/>
        <v>18.143000000000001</v>
      </c>
      <c r="X1804" s="264">
        <f t="shared" si="832"/>
        <v>19.978999999999999</v>
      </c>
      <c r="Y1804" s="264">
        <f t="shared" si="833"/>
        <v>21.061</v>
      </c>
      <c r="Z1804" s="264">
        <f t="shared" si="834"/>
        <v>21.836500000000001</v>
      </c>
      <c r="AA1804" s="264">
        <f t="shared" si="835"/>
        <v>23.053999999999998</v>
      </c>
      <c r="AB1804" s="264">
        <f t="shared" si="836"/>
        <v>23.890999999999998</v>
      </c>
      <c r="AC1804" s="264">
        <f t="shared" si="837"/>
        <v>25.580500000000001</v>
      </c>
      <c r="AD1804" s="264">
        <f t="shared" si="838"/>
        <v>28.848500000000001</v>
      </c>
      <c r="AF1804" s="266">
        <v>1802</v>
      </c>
      <c r="AG1804" s="266">
        <v>-0.14829999999999999</v>
      </c>
      <c r="AH1804" s="266">
        <v>18.2056</v>
      </c>
      <c r="AI1804" s="266">
        <v>0.13466</v>
      </c>
      <c r="AJ1804" s="266">
        <v>12.157</v>
      </c>
      <c r="AK1804" s="266">
        <v>13.404</v>
      </c>
      <c r="AL1804" s="266">
        <v>14.198</v>
      </c>
      <c r="AM1804" s="266">
        <v>14.641</v>
      </c>
      <c r="AN1804" s="266">
        <v>15.353</v>
      </c>
      <c r="AO1804" s="266">
        <v>15.856999999999999</v>
      </c>
      <c r="AP1804" s="266">
        <v>16.635000000000002</v>
      </c>
      <c r="AQ1804" s="266">
        <v>18.206</v>
      </c>
      <c r="AR1804" s="266">
        <v>19.949000000000002</v>
      </c>
      <c r="AS1804" s="266">
        <v>20.963000000000001</v>
      </c>
      <c r="AT1804" s="266">
        <v>21.683</v>
      </c>
      <c r="AU1804" s="266">
        <v>22.803999999999998</v>
      </c>
      <c r="AV1804" s="266">
        <v>23.568000000000001</v>
      </c>
      <c r="AW1804" s="266">
        <v>25.091000000000001</v>
      </c>
      <c r="AX1804" s="266">
        <v>27.972999999999999</v>
      </c>
      <c r="BA1804" s="372">
        <v>1802</v>
      </c>
      <c r="BB1804" s="372">
        <v>-0.3508</v>
      </c>
      <c r="BC1804" s="372">
        <v>18.080100000000002</v>
      </c>
      <c r="BD1804" s="372">
        <v>0.14763000000000001</v>
      </c>
      <c r="BE1804" s="372">
        <v>11.842000000000001</v>
      </c>
      <c r="BF1804" s="372">
        <v>13.073</v>
      </c>
      <c r="BG1804" s="372">
        <v>13.872</v>
      </c>
      <c r="BH1804" s="372">
        <v>14.321999999999999</v>
      </c>
      <c r="BI1804" s="372">
        <v>15.054</v>
      </c>
      <c r="BJ1804" s="372">
        <v>15.577</v>
      </c>
      <c r="BK1804" s="372">
        <v>16.393999999999998</v>
      </c>
      <c r="BL1804" s="372">
        <v>18.079999999999998</v>
      </c>
      <c r="BM1804" s="372">
        <v>20.009</v>
      </c>
      <c r="BN1804" s="372">
        <v>21.158999999999999</v>
      </c>
      <c r="BO1804" s="372">
        <v>21.99</v>
      </c>
      <c r="BP1804" s="372">
        <v>23.303999999999998</v>
      </c>
      <c r="BQ1804" s="372">
        <v>24.213999999999999</v>
      </c>
      <c r="BR1804" s="372">
        <v>26.07</v>
      </c>
      <c r="BS1804" s="372">
        <v>29.724</v>
      </c>
    </row>
    <row r="1805" spans="1:71" x14ac:dyDescent="0.2">
      <c r="A1805" s="265">
        <f t="shared" si="839"/>
        <v>18.148499999999999</v>
      </c>
      <c r="B1805" s="265">
        <f t="shared" si="840"/>
        <v>16.519500000000001</v>
      </c>
      <c r="C1805" s="265">
        <f t="shared" si="817"/>
        <v>19.985499999999998</v>
      </c>
      <c r="D1805" s="265">
        <f t="shared" si="841"/>
        <v>1803</v>
      </c>
      <c r="E1805" s="373">
        <f t="shared" si="842"/>
        <v>59.236139630390142</v>
      </c>
      <c r="F1805" s="373">
        <f t="shared" si="843"/>
        <v>4.9363449691991788</v>
      </c>
      <c r="G1805" s="373">
        <f t="shared" si="844"/>
        <v>68.236139630390142</v>
      </c>
      <c r="H1805" s="374">
        <f t="shared" si="845"/>
        <v>0.99970887188854773</v>
      </c>
      <c r="I1805" s="374">
        <f t="shared" si="818"/>
        <v>0.99277159370500034</v>
      </c>
      <c r="J1805" s="374">
        <f t="shared" si="819"/>
        <v>0.99268956697707922</v>
      </c>
      <c r="K1805" s="265" cm="1">
        <f t="array" ref="K1805">$G1805^gamma_drug4/($G1805^gamma_drug4+(AGE_50_drug4+9)^gamma_drug4)</f>
        <v>1</v>
      </c>
      <c r="L1805" s="264">
        <f t="shared" si="820"/>
        <v>1803</v>
      </c>
      <c r="M1805" s="264">
        <f t="shared" si="821"/>
        <v>-0.24959999999999999</v>
      </c>
      <c r="N1805" s="264">
        <f t="shared" si="822"/>
        <v>18.148449999999997</v>
      </c>
      <c r="O1805" s="264">
        <f t="shared" si="823"/>
        <v>0.14117499999999999</v>
      </c>
      <c r="P1805" s="264">
        <f t="shared" si="824"/>
        <v>12.002500000000001</v>
      </c>
      <c r="Q1805" s="264">
        <f t="shared" si="825"/>
        <v>13.2415</v>
      </c>
      <c r="R1805" s="264">
        <f t="shared" si="826"/>
        <v>14.038</v>
      </c>
      <c r="S1805" s="264">
        <f t="shared" si="827"/>
        <v>14.484999999999999</v>
      </c>
      <c r="T1805" s="264">
        <f t="shared" si="828"/>
        <v>15.2075</v>
      </c>
      <c r="U1805" s="264">
        <f t="shared" si="829"/>
        <v>15.721</v>
      </c>
      <c r="V1805" s="264">
        <f t="shared" si="830"/>
        <v>16.519500000000001</v>
      </c>
      <c r="W1805" s="264">
        <f t="shared" si="831"/>
        <v>18.148499999999999</v>
      </c>
      <c r="X1805" s="264">
        <f t="shared" si="832"/>
        <v>19.985499999999998</v>
      </c>
      <c r="Y1805" s="264">
        <f t="shared" si="833"/>
        <v>21.0685</v>
      </c>
      <c r="Z1805" s="264">
        <f t="shared" si="834"/>
        <v>21.8445</v>
      </c>
      <c r="AA1805" s="264">
        <f t="shared" si="835"/>
        <v>23.062000000000001</v>
      </c>
      <c r="AB1805" s="264">
        <f t="shared" si="836"/>
        <v>23.9</v>
      </c>
      <c r="AC1805" s="264">
        <f t="shared" si="837"/>
        <v>25.59</v>
      </c>
      <c r="AD1805" s="264">
        <f t="shared" si="838"/>
        <v>28.860999999999997</v>
      </c>
      <c r="AF1805" s="266">
        <v>1803</v>
      </c>
      <c r="AG1805" s="266">
        <v>-0.1484</v>
      </c>
      <c r="AH1805" s="266">
        <v>18.210999999999999</v>
      </c>
      <c r="AI1805" s="266">
        <v>0.13469</v>
      </c>
      <c r="AJ1805" s="266">
        <v>12.16</v>
      </c>
      <c r="AK1805" s="266">
        <v>13.407</v>
      </c>
      <c r="AL1805" s="266">
        <v>14.201000000000001</v>
      </c>
      <c r="AM1805" s="266">
        <v>14.644</v>
      </c>
      <c r="AN1805" s="266">
        <v>15.356999999999999</v>
      </c>
      <c r="AO1805" s="266">
        <v>15.861000000000001</v>
      </c>
      <c r="AP1805" s="266">
        <v>16.64</v>
      </c>
      <c r="AQ1805" s="266">
        <v>18.210999999999999</v>
      </c>
      <c r="AR1805" s="266">
        <v>19.954999999999998</v>
      </c>
      <c r="AS1805" s="266">
        <v>20.97</v>
      </c>
      <c r="AT1805" s="266">
        <v>21.690999999999999</v>
      </c>
      <c r="AU1805" s="266">
        <v>22.812000000000001</v>
      </c>
      <c r="AV1805" s="266">
        <v>23.576000000000001</v>
      </c>
      <c r="AW1805" s="266">
        <v>25.1</v>
      </c>
      <c r="AX1805" s="266">
        <v>27.984999999999999</v>
      </c>
      <c r="BA1805" s="372">
        <v>1803</v>
      </c>
      <c r="BB1805" s="372">
        <v>-0.3508</v>
      </c>
      <c r="BC1805" s="372">
        <v>18.085899999999999</v>
      </c>
      <c r="BD1805" s="372">
        <v>0.14766000000000001</v>
      </c>
      <c r="BE1805" s="372">
        <v>11.845000000000001</v>
      </c>
      <c r="BF1805" s="372">
        <v>13.076000000000001</v>
      </c>
      <c r="BG1805" s="372">
        <v>13.875</v>
      </c>
      <c r="BH1805" s="372">
        <v>14.326000000000001</v>
      </c>
      <c r="BI1805" s="372">
        <v>15.058</v>
      </c>
      <c r="BJ1805" s="372">
        <v>15.581</v>
      </c>
      <c r="BK1805" s="372">
        <v>16.399000000000001</v>
      </c>
      <c r="BL1805" s="372">
        <v>18.085999999999999</v>
      </c>
      <c r="BM1805" s="372">
        <v>20.015999999999998</v>
      </c>
      <c r="BN1805" s="372">
        <v>21.167000000000002</v>
      </c>
      <c r="BO1805" s="372">
        <v>21.998000000000001</v>
      </c>
      <c r="BP1805" s="372">
        <v>23.312000000000001</v>
      </c>
      <c r="BQ1805" s="372">
        <v>24.224</v>
      </c>
      <c r="BR1805" s="372">
        <v>26.08</v>
      </c>
      <c r="BS1805" s="372">
        <v>29.736999999999998</v>
      </c>
    </row>
    <row r="1806" spans="1:71" x14ac:dyDescent="0.2">
      <c r="A1806" s="265">
        <f t="shared" si="839"/>
        <v>18.154</v>
      </c>
      <c r="B1806" s="265">
        <f t="shared" si="840"/>
        <v>16.524000000000001</v>
      </c>
      <c r="C1806" s="265">
        <f t="shared" si="817"/>
        <v>19.991499999999998</v>
      </c>
      <c r="D1806" s="265">
        <f t="shared" si="841"/>
        <v>1804</v>
      </c>
      <c r="E1806" s="373">
        <f t="shared" si="842"/>
        <v>59.26899383983573</v>
      </c>
      <c r="F1806" s="373">
        <f t="shared" si="843"/>
        <v>4.9390828199863108</v>
      </c>
      <c r="G1806" s="373">
        <f t="shared" si="844"/>
        <v>68.26899383983573</v>
      </c>
      <c r="H1806" s="374">
        <f t="shared" si="845"/>
        <v>0.99970948067452647</v>
      </c>
      <c r="I1806" s="374">
        <f t="shared" si="818"/>
        <v>0.9927820183148629</v>
      </c>
      <c r="J1806" s="374">
        <f t="shared" si="819"/>
        <v>0.99269864380662909</v>
      </c>
      <c r="K1806" s="265" cm="1">
        <f t="array" ref="K1806">$G1806^gamma_drug4/($G1806^gamma_drug4+(AGE_50_drug4+9)^gamma_drug4)</f>
        <v>1</v>
      </c>
      <c r="L1806" s="264">
        <f t="shared" si="820"/>
        <v>1804</v>
      </c>
      <c r="M1806" s="264">
        <f t="shared" si="821"/>
        <v>-0.24969999999999998</v>
      </c>
      <c r="N1806" s="264">
        <f t="shared" si="822"/>
        <v>18.154</v>
      </c>
      <c r="O1806" s="264">
        <f t="shared" si="823"/>
        <v>0.14119500000000001</v>
      </c>
      <c r="P1806" s="264">
        <f t="shared" si="824"/>
        <v>12.005500000000001</v>
      </c>
      <c r="Q1806" s="264">
        <f t="shared" si="825"/>
        <v>13.245000000000001</v>
      </c>
      <c r="R1806" s="264">
        <f t="shared" si="826"/>
        <v>14.042</v>
      </c>
      <c r="S1806" s="264">
        <f t="shared" si="827"/>
        <v>14.489000000000001</v>
      </c>
      <c r="T1806" s="264">
        <f t="shared" si="828"/>
        <v>15.211500000000001</v>
      </c>
      <c r="U1806" s="264">
        <f t="shared" si="829"/>
        <v>15.7255</v>
      </c>
      <c r="V1806" s="264">
        <f t="shared" si="830"/>
        <v>16.524000000000001</v>
      </c>
      <c r="W1806" s="264">
        <f t="shared" si="831"/>
        <v>18.154</v>
      </c>
      <c r="X1806" s="264">
        <f t="shared" si="832"/>
        <v>19.991499999999998</v>
      </c>
      <c r="Y1806" s="264">
        <f t="shared" si="833"/>
        <v>21.075499999999998</v>
      </c>
      <c r="Z1806" s="264">
        <f t="shared" si="834"/>
        <v>21.851500000000001</v>
      </c>
      <c r="AA1806" s="264">
        <f t="shared" si="835"/>
        <v>23.070500000000003</v>
      </c>
      <c r="AB1806" s="264">
        <f t="shared" si="836"/>
        <v>23.908000000000001</v>
      </c>
      <c r="AC1806" s="264">
        <f t="shared" si="837"/>
        <v>25.599499999999999</v>
      </c>
      <c r="AD1806" s="264">
        <f t="shared" si="838"/>
        <v>28.872</v>
      </c>
      <c r="AF1806" s="266">
        <v>1804</v>
      </c>
      <c r="AG1806" s="266">
        <v>-0.14849999999999999</v>
      </c>
      <c r="AH1806" s="266">
        <v>18.2164</v>
      </c>
      <c r="AI1806" s="266">
        <v>0.13471</v>
      </c>
      <c r="AJ1806" s="266">
        <v>12.163</v>
      </c>
      <c r="AK1806" s="266">
        <v>13.41</v>
      </c>
      <c r="AL1806" s="266">
        <v>14.205</v>
      </c>
      <c r="AM1806" s="266">
        <v>14.648</v>
      </c>
      <c r="AN1806" s="266">
        <v>15.361000000000001</v>
      </c>
      <c r="AO1806" s="266">
        <v>15.865</v>
      </c>
      <c r="AP1806" s="266">
        <v>16.643999999999998</v>
      </c>
      <c r="AQ1806" s="266">
        <v>18.216000000000001</v>
      </c>
      <c r="AR1806" s="266">
        <v>19.960999999999999</v>
      </c>
      <c r="AS1806" s="266">
        <v>20.977</v>
      </c>
      <c r="AT1806" s="266">
        <v>21.698</v>
      </c>
      <c r="AU1806" s="266">
        <v>22.82</v>
      </c>
      <c r="AV1806" s="266">
        <v>23.584</v>
      </c>
      <c r="AW1806" s="266">
        <v>25.109000000000002</v>
      </c>
      <c r="AX1806" s="266">
        <v>27.995000000000001</v>
      </c>
      <c r="BA1806" s="372">
        <v>1804</v>
      </c>
      <c r="BB1806" s="372">
        <v>-0.35089999999999999</v>
      </c>
      <c r="BC1806" s="372">
        <v>18.0916</v>
      </c>
      <c r="BD1806" s="372">
        <v>0.14768000000000001</v>
      </c>
      <c r="BE1806" s="372">
        <v>11.848000000000001</v>
      </c>
      <c r="BF1806" s="372">
        <v>13.08</v>
      </c>
      <c r="BG1806" s="372">
        <v>13.879</v>
      </c>
      <c r="BH1806" s="372">
        <v>14.33</v>
      </c>
      <c r="BI1806" s="372">
        <v>15.061999999999999</v>
      </c>
      <c r="BJ1806" s="372">
        <v>15.586</v>
      </c>
      <c r="BK1806" s="372">
        <v>16.404</v>
      </c>
      <c r="BL1806" s="372">
        <v>18.091999999999999</v>
      </c>
      <c r="BM1806" s="372">
        <v>20.021999999999998</v>
      </c>
      <c r="BN1806" s="372">
        <v>21.173999999999999</v>
      </c>
      <c r="BO1806" s="372">
        <v>22.004999999999999</v>
      </c>
      <c r="BP1806" s="372">
        <v>23.321000000000002</v>
      </c>
      <c r="BQ1806" s="372">
        <v>24.231999999999999</v>
      </c>
      <c r="BR1806" s="372">
        <v>26.09</v>
      </c>
      <c r="BS1806" s="372">
        <v>29.748999999999999</v>
      </c>
    </row>
    <row r="1807" spans="1:71" x14ac:dyDescent="0.2">
      <c r="A1807" s="265">
        <f t="shared" si="839"/>
        <v>18.159500000000001</v>
      </c>
      <c r="B1807" s="265">
        <f t="shared" si="840"/>
        <v>16.529</v>
      </c>
      <c r="C1807" s="265">
        <f t="shared" si="817"/>
        <v>19.9985</v>
      </c>
      <c r="D1807" s="265">
        <f t="shared" si="841"/>
        <v>1805</v>
      </c>
      <c r="E1807" s="373">
        <f t="shared" si="842"/>
        <v>59.301848049281311</v>
      </c>
      <c r="F1807" s="373">
        <f t="shared" si="843"/>
        <v>4.9418206707734429</v>
      </c>
      <c r="G1807" s="373">
        <f t="shared" si="844"/>
        <v>68.301848049281318</v>
      </c>
      <c r="H1807" s="374">
        <f t="shared" si="845"/>
        <v>0.99971008789583771</v>
      </c>
      <c r="I1807" s="374">
        <f t="shared" si="818"/>
        <v>0.99279242299495307</v>
      </c>
      <c r="J1807" s="374">
        <f t="shared" si="819"/>
        <v>0.99270770508986284</v>
      </c>
      <c r="K1807" s="265" cm="1">
        <f t="array" ref="K1807">$G1807^gamma_drug4/($G1807^gamma_drug4+(AGE_50_drug4+9)^gamma_drug4)</f>
        <v>1</v>
      </c>
      <c r="L1807" s="264">
        <f t="shared" si="820"/>
        <v>1805</v>
      </c>
      <c r="M1807" s="264">
        <f t="shared" si="821"/>
        <v>-0.24975</v>
      </c>
      <c r="N1807" s="264">
        <f t="shared" si="822"/>
        <v>18.159600000000001</v>
      </c>
      <c r="O1807" s="264">
        <f t="shared" si="823"/>
        <v>0.14122000000000001</v>
      </c>
      <c r="P1807" s="264">
        <f t="shared" si="824"/>
        <v>12.008500000000002</v>
      </c>
      <c r="Q1807" s="264">
        <f t="shared" si="825"/>
        <v>13.2485</v>
      </c>
      <c r="R1807" s="264">
        <f t="shared" si="826"/>
        <v>14.045999999999999</v>
      </c>
      <c r="S1807" s="264">
        <f t="shared" si="827"/>
        <v>14.492999999999999</v>
      </c>
      <c r="T1807" s="264">
        <f t="shared" si="828"/>
        <v>15.2165</v>
      </c>
      <c r="U1807" s="264">
        <f t="shared" si="829"/>
        <v>15.73</v>
      </c>
      <c r="V1807" s="264">
        <f t="shared" si="830"/>
        <v>16.529</v>
      </c>
      <c r="W1807" s="264">
        <f t="shared" si="831"/>
        <v>18.159500000000001</v>
      </c>
      <c r="X1807" s="264">
        <f t="shared" si="832"/>
        <v>19.9985</v>
      </c>
      <c r="Y1807" s="264">
        <f t="shared" si="833"/>
        <v>21.082000000000001</v>
      </c>
      <c r="Z1807" s="264">
        <f t="shared" si="834"/>
        <v>21.859000000000002</v>
      </c>
      <c r="AA1807" s="264">
        <f t="shared" si="835"/>
        <v>23.078000000000003</v>
      </c>
      <c r="AB1807" s="264">
        <f t="shared" si="836"/>
        <v>23.917000000000002</v>
      </c>
      <c r="AC1807" s="264">
        <f t="shared" si="837"/>
        <v>25.609000000000002</v>
      </c>
      <c r="AD1807" s="264">
        <f t="shared" si="838"/>
        <v>28.884</v>
      </c>
      <c r="AF1807" s="266">
        <v>1805</v>
      </c>
      <c r="AG1807" s="266">
        <v>-0.14860000000000001</v>
      </c>
      <c r="AH1807" s="266">
        <v>18.221800000000002</v>
      </c>
      <c r="AI1807" s="266">
        <v>0.13472999999999999</v>
      </c>
      <c r="AJ1807" s="266">
        <v>12.166</v>
      </c>
      <c r="AK1807" s="266">
        <v>13.414</v>
      </c>
      <c r="AL1807" s="266">
        <v>14.209</v>
      </c>
      <c r="AM1807" s="266">
        <v>14.651999999999999</v>
      </c>
      <c r="AN1807" s="266">
        <v>15.366</v>
      </c>
      <c r="AO1807" s="266">
        <v>15.87</v>
      </c>
      <c r="AP1807" s="266">
        <v>16.649000000000001</v>
      </c>
      <c r="AQ1807" s="266">
        <v>18.222000000000001</v>
      </c>
      <c r="AR1807" s="266">
        <v>19.968</v>
      </c>
      <c r="AS1807" s="266">
        <v>20.983000000000001</v>
      </c>
      <c r="AT1807" s="266">
        <v>21.704999999999998</v>
      </c>
      <c r="AU1807" s="266">
        <v>22.827000000000002</v>
      </c>
      <c r="AV1807" s="266">
        <v>23.591999999999999</v>
      </c>
      <c r="AW1807" s="266">
        <v>25.117999999999999</v>
      </c>
      <c r="AX1807" s="266">
        <v>28.006</v>
      </c>
      <c r="BA1807" s="372">
        <v>1805</v>
      </c>
      <c r="BB1807" s="372">
        <v>-0.35089999999999999</v>
      </c>
      <c r="BC1807" s="372">
        <v>18.0974</v>
      </c>
      <c r="BD1807" s="372">
        <v>0.14771000000000001</v>
      </c>
      <c r="BE1807" s="372">
        <v>11.851000000000001</v>
      </c>
      <c r="BF1807" s="372">
        <v>13.083</v>
      </c>
      <c r="BG1807" s="372">
        <v>13.882999999999999</v>
      </c>
      <c r="BH1807" s="372">
        <v>14.334</v>
      </c>
      <c r="BI1807" s="372">
        <v>15.067</v>
      </c>
      <c r="BJ1807" s="372">
        <v>15.59</v>
      </c>
      <c r="BK1807" s="372">
        <v>16.408999999999999</v>
      </c>
      <c r="BL1807" s="372">
        <v>18.097000000000001</v>
      </c>
      <c r="BM1807" s="372">
        <v>20.029</v>
      </c>
      <c r="BN1807" s="372">
        <v>21.181000000000001</v>
      </c>
      <c r="BO1807" s="372">
        <v>22.013000000000002</v>
      </c>
      <c r="BP1807" s="372">
        <v>23.329000000000001</v>
      </c>
      <c r="BQ1807" s="372">
        <v>24.242000000000001</v>
      </c>
      <c r="BR1807" s="372">
        <v>26.1</v>
      </c>
      <c r="BS1807" s="372">
        <v>29.762</v>
      </c>
    </row>
    <row r="1808" spans="1:71" x14ac:dyDescent="0.2">
      <c r="A1808" s="265">
        <f t="shared" si="839"/>
        <v>18.164999999999999</v>
      </c>
      <c r="B1808" s="265">
        <f t="shared" si="840"/>
        <v>16.533999999999999</v>
      </c>
      <c r="C1808" s="265">
        <f t="shared" si="817"/>
        <v>20.005000000000003</v>
      </c>
      <c r="D1808" s="265">
        <f t="shared" si="841"/>
        <v>1806</v>
      </c>
      <c r="E1808" s="373">
        <f t="shared" si="842"/>
        <v>59.3347022587269</v>
      </c>
      <c r="F1808" s="373">
        <f t="shared" si="843"/>
        <v>4.944558521560575</v>
      </c>
      <c r="G1808" s="373">
        <f t="shared" si="844"/>
        <v>68.334702258726907</v>
      </c>
      <c r="H1808" s="374">
        <f t="shared" si="845"/>
        <v>0.99971069355725106</v>
      </c>
      <c r="I1808" s="374">
        <f t="shared" si="818"/>
        <v>0.99280280779261776</v>
      </c>
      <c r="J1808" s="374">
        <f t="shared" si="819"/>
        <v>0.99271675086066125</v>
      </c>
      <c r="K1808" s="265" cm="1">
        <f t="array" ref="K1808">$G1808^gamma_drug4/($G1808^gamma_drug4+(AGE_50_drug4+9)^gamma_drug4)</f>
        <v>1</v>
      </c>
      <c r="L1808" s="264">
        <f t="shared" si="820"/>
        <v>1806</v>
      </c>
      <c r="M1808" s="264">
        <f t="shared" si="821"/>
        <v>-0.24984999999999999</v>
      </c>
      <c r="N1808" s="264">
        <f t="shared" si="822"/>
        <v>18.165150000000001</v>
      </c>
      <c r="O1808" s="264">
        <f t="shared" si="823"/>
        <v>0.14124</v>
      </c>
      <c r="P1808" s="264">
        <f t="shared" si="824"/>
        <v>12.0115</v>
      </c>
      <c r="Q1808" s="264">
        <f t="shared" si="825"/>
        <v>13.251999999999999</v>
      </c>
      <c r="R1808" s="264">
        <f t="shared" si="826"/>
        <v>14.05</v>
      </c>
      <c r="S1808" s="264">
        <f t="shared" si="827"/>
        <v>14.497</v>
      </c>
      <c r="T1808" s="264">
        <f t="shared" si="828"/>
        <v>15.220499999999999</v>
      </c>
      <c r="U1808" s="264">
        <f t="shared" si="829"/>
        <v>15.734500000000001</v>
      </c>
      <c r="V1808" s="264">
        <f t="shared" si="830"/>
        <v>16.533999999999999</v>
      </c>
      <c r="W1808" s="264">
        <f t="shared" si="831"/>
        <v>18.164999999999999</v>
      </c>
      <c r="X1808" s="264">
        <f t="shared" si="832"/>
        <v>20.005000000000003</v>
      </c>
      <c r="Y1808" s="264">
        <f t="shared" si="833"/>
        <v>21.089500000000001</v>
      </c>
      <c r="Z1808" s="264">
        <f t="shared" si="834"/>
        <v>21.866500000000002</v>
      </c>
      <c r="AA1808" s="264">
        <f t="shared" si="835"/>
        <v>23.086500000000001</v>
      </c>
      <c r="AB1808" s="264">
        <f t="shared" si="836"/>
        <v>23.925000000000001</v>
      </c>
      <c r="AC1808" s="264">
        <f t="shared" si="837"/>
        <v>25.618499999999997</v>
      </c>
      <c r="AD1808" s="264">
        <f t="shared" si="838"/>
        <v>28.895</v>
      </c>
      <c r="AF1808" s="266">
        <v>1806</v>
      </c>
      <c r="AG1808" s="266">
        <v>-0.1487</v>
      </c>
      <c r="AH1808" s="266">
        <v>18.2272</v>
      </c>
      <c r="AI1808" s="266">
        <v>0.13475000000000001</v>
      </c>
      <c r="AJ1808" s="266">
        <v>12.169</v>
      </c>
      <c r="AK1808" s="266">
        <v>13.417</v>
      </c>
      <c r="AL1808" s="266">
        <v>14.212999999999999</v>
      </c>
      <c r="AM1808" s="266">
        <v>14.656000000000001</v>
      </c>
      <c r="AN1808" s="266">
        <v>15.37</v>
      </c>
      <c r="AO1808" s="266">
        <v>15.874000000000001</v>
      </c>
      <c r="AP1808" s="266">
        <v>16.654</v>
      </c>
      <c r="AQ1808" s="266">
        <v>18.227</v>
      </c>
      <c r="AR1808" s="266">
        <v>19.974</v>
      </c>
      <c r="AS1808" s="266">
        <v>20.99</v>
      </c>
      <c r="AT1808" s="266">
        <v>21.712</v>
      </c>
      <c r="AU1808" s="266">
        <v>22.835000000000001</v>
      </c>
      <c r="AV1808" s="266">
        <v>23.6</v>
      </c>
      <c r="AW1808" s="266">
        <v>25.126999999999999</v>
      </c>
      <c r="AX1808" s="266">
        <v>28.015999999999998</v>
      </c>
      <c r="BA1808" s="372">
        <v>1806</v>
      </c>
      <c r="BB1808" s="372">
        <v>-0.35099999999999998</v>
      </c>
      <c r="BC1808" s="372">
        <v>18.103100000000001</v>
      </c>
      <c r="BD1808" s="372">
        <v>0.14773</v>
      </c>
      <c r="BE1808" s="372">
        <v>11.853999999999999</v>
      </c>
      <c r="BF1808" s="372">
        <v>13.087</v>
      </c>
      <c r="BG1808" s="372">
        <v>13.887</v>
      </c>
      <c r="BH1808" s="372">
        <v>14.337999999999999</v>
      </c>
      <c r="BI1808" s="372">
        <v>15.071</v>
      </c>
      <c r="BJ1808" s="372">
        <v>15.595000000000001</v>
      </c>
      <c r="BK1808" s="372">
        <v>16.414000000000001</v>
      </c>
      <c r="BL1808" s="372">
        <v>18.103000000000002</v>
      </c>
      <c r="BM1808" s="372">
        <v>20.036000000000001</v>
      </c>
      <c r="BN1808" s="372">
        <v>21.189</v>
      </c>
      <c r="BO1808" s="372">
        <v>22.021000000000001</v>
      </c>
      <c r="BP1808" s="372">
        <v>23.338000000000001</v>
      </c>
      <c r="BQ1808" s="372">
        <v>24.25</v>
      </c>
      <c r="BR1808" s="372">
        <v>26.11</v>
      </c>
      <c r="BS1808" s="372">
        <v>29.774000000000001</v>
      </c>
    </row>
    <row r="1809" spans="1:71" x14ac:dyDescent="0.2">
      <c r="A1809" s="265">
        <f t="shared" si="839"/>
        <v>18.170999999999999</v>
      </c>
      <c r="B1809" s="265">
        <f t="shared" si="840"/>
        <v>16.539000000000001</v>
      </c>
      <c r="C1809" s="265">
        <f t="shared" si="817"/>
        <v>20.011000000000003</v>
      </c>
      <c r="D1809" s="265">
        <f t="shared" si="841"/>
        <v>1807</v>
      </c>
      <c r="E1809" s="373">
        <f t="shared" si="842"/>
        <v>59.367556468172488</v>
      </c>
      <c r="F1809" s="373">
        <f t="shared" si="843"/>
        <v>4.947296372347707</v>
      </c>
      <c r="G1809" s="373">
        <f t="shared" si="844"/>
        <v>68.367556468172495</v>
      </c>
      <c r="H1809" s="374">
        <f t="shared" si="845"/>
        <v>0.99971129766351907</v>
      </c>
      <c r="I1809" s="374">
        <f t="shared" si="818"/>
        <v>0.99281317275506964</v>
      </c>
      <c r="J1809" s="374">
        <f t="shared" si="819"/>
        <v>0.99272578115281551</v>
      </c>
      <c r="K1809" s="265" cm="1">
        <f t="array" ref="K1809">$G1809^gamma_drug4/($G1809^gamma_drug4+(AGE_50_drug4+9)^gamma_drug4)</f>
        <v>1</v>
      </c>
      <c r="L1809" s="264">
        <f t="shared" si="820"/>
        <v>1807</v>
      </c>
      <c r="M1809" s="264">
        <f t="shared" si="821"/>
        <v>-0.24989999999999998</v>
      </c>
      <c r="N1809" s="264">
        <f t="shared" si="822"/>
        <v>18.1708</v>
      </c>
      <c r="O1809" s="264">
        <f t="shared" si="823"/>
        <v>0.14126</v>
      </c>
      <c r="P1809" s="264">
        <f t="shared" si="824"/>
        <v>12.0145</v>
      </c>
      <c r="Q1809" s="264">
        <f t="shared" si="825"/>
        <v>13.256</v>
      </c>
      <c r="R1809" s="264">
        <f t="shared" si="826"/>
        <v>14.054</v>
      </c>
      <c r="S1809" s="264">
        <f t="shared" si="827"/>
        <v>14.501000000000001</v>
      </c>
      <c r="T1809" s="264">
        <f t="shared" si="828"/>
        <v>15.225000000000001</v>
      </c>
      <c r="U1809" s="264">
        <f t="shared" si="829"/>
        <v>15.7395</v>
      </c>
      <c r="V1809" s="264">
        <f t="shared" si="830"/>
        <v>16.539000000000001</v>
      </c>
      <c r="W1809" s="264">
        <f t="shared" si="831"/>
        <v>18.170999999999999</v>
      </c>
      <c r="X1809" s="264">
        <f t="shared" si="832"/>
        <v>20.011000000000003</v>
      </c>
      <c r="Y1809" s="264">
        <f t="shared" si="833"/>
        <v>21.096499999999999</v>
      </c>
      <c r="Z1809" s="264">
        <f t="shared" si="834"/>
        <v>21.874000000000002</v>
      </c>
      <c r="AA1809" s="264">
        <f t="shared" si="835"/>
        <v>23.0945</v>
      </c>
      <c r="AB1809" s="264">
        <f t="shared" si="836"/>
        <v>23.933500000000002</v>
      </c>
      <c r="AC1809" s="264">
        <f t="shared" si="837"/>
        <v>25.628</v>
      </c>
      <c r="AD1809" s="264">
        <f t="shared" si="838"/>
        <v>28.905999999999999</v>
      </c>
      <c r="AF1809" s="266">
        <v>1807</v>
      </c>
      <c r="AG1809" s="266">
        <v>-0.14879999999999999</v>
      </c>
      <c r="AH1809" s="266">
        <v>18.232700000000001</v>
      </c>
      <c r="AI1809" s="266">
        <v>0.13477</v>
      </c>
      <c r="AJ1809" s="266">
        <v>12.172000000000001</v>
      </c>
      <c r="AK1809" s="266">
        <v>13.420999999999999</v>
      </c>
      <c r="AL1809" s="266">
        <v>14.217000000000001</v>
      </c>
      <c r="AM1809" s="266">
        <v>14.66</v>
      </c>
      <c r="AN1809" s="266">
        <v>15.374000000000001</v>
      </c>
      <c r="AO1809" s="266">
        <v>15.879</v>
      </c>
      <c r="AP1809" s="266">
        <v>16.658999999999999</v>
      </c>
      <c r="AQ1809" s="266">
        <v>18.233000000000001</v>
      </c>
      <c r="AR1809" s="266">
        <v>19.98</v>
      </c>
      <c r="AS1809" s="266">
        <v>20.997</v>
      </c>
      <c r="AT1809" s="266">
        <v>21.719000000000001</v>
      </c>
      <c r="AU1809" s="266">
        <v>22.843</v>
      </c>
      <c r="AV1809" s="266">
        <v>23.608000000000001</v>
      </c>
      <c r="AW1809" s="266">
        <v>25.135999999999999</v>
      </c>
      <c r="AX1809" s="266">
        <v>28.027000000000001</v>
      </c>
      <c r="BA1809" s="372">
        <v>1807</v>
      </c>
      <c r="BB1809" s="372">
        <v>-0.35099999999999998</v>
      </c>
      <c r="BC1809" s="372">
        <v>18.108899999999998</v>
      </c>
      <c r="BD1809" s="372">
        <v>0.14774999999999999</v>
      </c>
      <c r="BE1809" s="372">
        <v>11.856999999999999</v>
      </c>
      <c r="BF1809" s="372">
        <v>13.090999999999999</v>
      </c>
      <c r="BG1809" s="372">
        <v>13.891</v>
      </c>
      <c r="BH1809" s="372">
        <v>14.342000000000001</v>
      </c>
      <c r="BI1809" s="372">
        <v>15.076000000000001</v>
      </c>
      <c r="BJ1809" s="372">
        <v>15.6</v>
      </c>
      <c r="BK1809" s="372">
        <v>16.419</v>
      </c>
      <c r="BL1809" s="372">
        <v>18.109000000000002</v>
      </c>
      <c r="BM1809" s="372">
        <v>20.042000000000002</v>
      </c>
      <c r="BN1809" s="372">
        <v>21.196000000000002</v>
      </c>
      <c r="BO1809" s="372">
        <v>22.029</v>
      </c>
      <c r="BP1809" s="372">
        <v>23.346</v>
      </c>
      <c r="BQ1809" s="372">
        <v>24.259</v>
      </c>
      <c r="BR1809" s="372">
        <v>26.12</v>
      </c>
      <c r="BS1809" s="372">
        <v>29.785</v>
      </c>
    </row>
    <row r="1810" spans="1:71" x14ac:dyDescent="0.2">
      <c r="A1810" s="265">
        <f t="shared" si="839"/>
        <v>18.176499999999997</v>
      </c>
      <c r="B1810" s="265">
        <f t="shared" si="840"/>
        <v>16.543500000000002</v>
      </c>
      <c r="C1810" s="265">
        <f t="shared" si="817"/>
        <v>20.017499999999998</v>
      </c>
      <c r="D1810" s="265">
        <f t="shared" si="841"/>
        <v>1808</v>
      </c>
      <c r="E1810" s="373">
        <f t="shared" si="842"/>
        <v>59.400410677618069</v>
      </c>
      <c r="F1810" s="373">
        <f t="shared" si="843"/>
        <v>4.9500342231348391</v>
      </c>
      <c r="G1810" s="373">
        <f t="shared" si="844"/>
        <v>68.400410677618069</v>
      </c>
      <c r="H1810" s="374">
        <f t="shared" si="845"/>
        <v>0.99971190021937806</v>
      </c>
      <c r="I1810" s="374">
        <f t="shared" si="818"/>
        <v>0.99282351792938772</v>
      </c>
      <c r="J1810" s="374">
        <f t="shared" si="819"/>
        <v>0.99273479600002779</v>
      </c>
      <c r="K1810" s="265" cm="1">
        <f t="array" ref="K1810">$G1810^gamma_drug4/($G1810^gamma_drug4+(AGE_50_drug4+9)^gamma_drug4)</f>
        <v>1</v>
      </c>
      <c r="L1810" s="264">
        <f t="shared" si="820"/>
        <v>1808</v>
      </c>
      <c r="M1810" s="264">
        <f t="shared" si="821"/>
        <v>-0.24995000000000001</v>
      </c>
      <c r="N1810" s="264">
        <f t="shared" si="822"/>
        <v>18.176349999999999</v>
      </c>
      <c r="O1810" s="264">
        <f t="shared" si="823"/>
        <v>0.14128499999999999</v>
      </c>
      <c r="P1810" s="264">
        <f t="shared" si="824"/>
        <v>12.0175</v>
      </c>
      <c r="Q1810" s="264">
        <f t="shared" si="825"/>
        <v>13.259</v>
      </c>
      <c r="R1810" s="264">
        <f t="shared" si="826"/>
        <v>14.057500000000001</v>
      </c>
      <c r="S1810" s="264">
        <f t="shared" si="827"/>
        <v>14.504999999999999</v>
      </c>
      <c r="T1810" s="264">
        <f t="shared" si="828"/>
        <v>15.228999999999999</v>
      </c>
      <c r="U1810" s="264">
        <f t="shared" si="829"/>
        <v>15.743499999999999</v>
      </c>
      <c r="V1810" s="264">
        <f t="shared" si="830"/>
        <v>16.543500000000002</v>
      </c>
      <c r="W1810" s="264">
        <f t="shared" si="831"/>
        <v>18.176499999999997</v>
      </c>
      <c r="X1810" s="264">
        <f t="shared" si="832"/>
        <v>20.017499999999998</v>
      </c>
      <c r="Y1810" s="264">
        <f t="shared" si="833"/>
        <v>21.103000000000002</v>
      </c>
      <c r="Z1810" s="264">
        <f t="shared" si="834"/>
        <v>21.881</v>
      </c>
      <c r="AA1810" s="264">
        <f t="shared" si="835"/>
        <v>23.102499999999999</v>
      </c>
      <c r="AB1810" s="264">
        <f t="shared" si="836"/>
        <v>23.942</v>
      </c>
      <c r="AC1810" s="264">
        <f t="shared" si="837"/>
        <v>25.637</v>
      </c>
      <c r="AD1810" s="264">
        <f t="shared" si="838"/>
        <v>28.917499999999997</v>
      </c>
      <c r="AF1810" s="266">
        <v>1808</v>
      </c>
      <c r="AG1810" s="266">
        <v>-0.1489</v>
      </c>
      <c r="AH1810" s="266">
        <v>18.238099999999999</v>
      </c>
      <c r="AI1810" s="266">
        <v>0.13478999999999999</v>
      </c>
      <c r="AJ1810" s="266">
        <v>12.175000000000001</v>
      </c>
      <c r="AK1810" s="266">
        <v>13.423999999999999</v>
      </c>
      <c r="AL1810" s="266">
        <v>14.22</v>
      </c>
      <c r="AM1810" s="266">
        <v>14.664</v>
      </c>
      <c r="AN1810" s="266">
        <v>15.378</v>
      </c>
      <c r="AO1810" s="266">
        <v>15.882999999999999</v>
      </c>
      <c r="AP1810" s="266">
        <v>16.663</v>
      </c>
      <c r="AQ1810" s="266">
        <v>18.238</v>
      </c>
      <c r="AR1810" s="266">
        <v>19.986000000000001</v>
      </c>
      <c r="AS1810" s="266">
        <v>21.003</v>
      </c>
      <c r="AT1810" s="266">
        <v>21.725999999999999</v>
      </c>
      <c r="AU1810" s="266">
        <v>22.85</v>
      </c>
      <c r="AV1810" s="266">
        <v>23.616</v>
      </c>
      <c r="AW1810" s="266">
        <v>25.143999999999998</v>
      </c>
      <c r="AX1810" s="266">
        <v>28.036999999999999</v>
      </c>
      <c r="BA1810" s="372">
        <v>1808</v>
      </c>
      <c r="BB1810" s="372">
        <v>-0.35099999999999998</v>
      </c>
      <c r="BC1810" s="372">
        <v>18.114599999999999</v>
      </c>
      <c r="BD1810" s="372">
        <v>0.14777999999999999</v>
      </c>
      <c r="BE1810" s="372">
        <v>11.86</v>
      </c>
      <c r="BF1810" s="372">
        <v>13.093999999999999</v>
      </c>
      <c r="BG1810" s="372">
        <v>13.895</v>
      </c>
      <c r="BH1810" s="372">
        <v>14.346</v>
      </c>
      <c r="BI1810" s="372">
        <v>15.08</v>
      </c>
      <c r="BJ1810" s="372">
        <v>15.603999999999999</v>
      </c>
      <c r="BK1810" s="372">
        <v>16.423999999999999</v>
      </c>
      <c r="BL1810" s="372">
        <v>18.114999999999998</v>
      </c>
      <c r="BM1810" s="372">
        <v>20.048999999999999</v>
      </c>
      <c r="BN1810" s="372">
        <v>21.202999999999999</v>
      </c>
      <c r="BO1810" s="372">
        <v>22.036000000000001</v>
      </c>
      <c r="BP1810" s="372">
        <v>23.355</v>
      </c>
      <c r="BQ1810" s="372">
        <v>24.268000000000001</v>
      </c>
      <c r="BR1810" s="372">
        <v>26.13</v>
      </c>
      <c r="BS1810" s="372">
        <v>29.797999999999998</v>
      </c>
    </row>
    <row r="1811" spans="1:71" x14ac:dyDescent="0.2">
      <c r="A1811" s="265">
        <f t="shared" si="839"/>
        <v>18.182000000000002</v>
      </c>
      <c r="B1811" s="265">
        <f t="shared" si="840"/>
        <v>16.548499999999997</v>
      </c>
      <c r="C1811" s="265">
        <f t="shared" si="817"/>
        <v>20.0245</v>
      </c>
      <c r="D1811" s="265">
        <f t="shared" si="841"/>
        <v>1809</v>
      </c>
      <c r="E1811" s="373">
        <f t="shared" si="842"/>
        <v>59.433264887063658</v>
      </c>
      <c r="F1811" s="373">
        <f t="shared" si="843"/>
        <v>4.9527720739219712</v>
      </c>
      <c r="G1811" s="373">
        <f t="shared" si="844"/>
        <v>68.433264887063658</v>
      </c>
      <c r="H1811" s="374">
        <f t="shared" si="845"/>
        <v>0.99971250122954736</v>
      </c>
      <c r="I1811" s="374">
        <f t="shared" si="818"/>
        <v>0.99283384336251801</v>
      </c>
      <c r="J1811" s="374">
        <f t="shared" si="819"/>
        <v>0.99274379543591107</v>
      </c>
      <c r="K1811" s="265" cm="1">
        <f t="array" ref="K1811">$G1811^gamma_drug4/($G1811^gamma_drug4+(AGE_50_drug4+9)^gamma_drug4)</f>
        <v>1</v>
      </c>
      <c r="L1811" s="264">
        <f t="shared" si="820"/>
        <v>1809</v>
      </c>
      <c r="M1811" s="264">
        <f t="shared" si="821"/>
        <v>-0.25004999999999999</v>
      </c>
      <c r="N1811" s="264">
        <f t="shared" si="822"/>
        <v>18.181950000000001</v>
      </c>
      <c r="O1811" s="264">
        <f t="shared" si="823"/>
        <v>0.14130500000000001</v>
      </c>
      <c r="P1811" s="264">
        <f t="shared" si="824"/>
        <v>12.0205</v>
      </c>
      <c r="Q1811" s="264">
        <f t="shared" si="825"/>
        <v>13.262499999999999</v>
      </c>
      <c r="R1811" s="264">
        <f t="shared" si="826"/>
        <v>14.061499999999999</v>
      </c>
      <c r="S1811" s="264">
        <f t="shared" si="827"/>
        <v>14.509</v>
      </c>
      <c r="T1811" s="264">
        <f t="shared" si="828"/>
        <v>15.233000000000001</v>
      </c>
      <c r="U1811" s="264">
        <f t="shared" si="829"/>
        <v>15.748000000000001</v>
      </c>
      <c r="V1811" s="264">
        <f t="shared" si="830"/>
        <v>16.548499999999997</v>
      </c>
      <c r="W1811" s="264">
        <f t="shared" si="831"/>
        <v>18.182000000000002</v>
      </c>
      <c r="X1811" s="264">
        <f t="shared" si="832"/>
        <v>20.0245</v>
      </c>
      <c r="Y1811" s="264">
        <f t="shared" si="833"/>
        <v>21.110500000000002</v>
      </c>
      <c r="Z1811" s="264">
        <f t="shared" si="834"/>
        <v>21.888500000000001</v>
      </c>
      <c r="AA1811" s="264">
        <f t="shared" si="835"/>
        <v>23.110500000000002</v>
      </c>
      <c r="AB1811" s="264">
        <f t="shared" si="836"/>
        <v>23.950499999999998</v>
      </c>
      <c r="AC1811" s="264">
        <f t="shared" si="837"/>
        <v>25.6465</v>
      </c>
      <c r="AD1811" s="264">
        <f t="shared" si="838"/>
        <v>28.9285</v>
      </c>
      <c r="AF1811" s="266">
        <v>1809</v>
      </c>
      <c r="AG1811" s="266">
        <v>-0.14899999999999999</v>
      </c>
      <c r="AH1811" s="266">
        <v>18.243500000000001</v>
      </c>
      <c r="AI1811" s="266">
        <v>0.13481000000000001</v>
      </c>
      <c r="AJ1811" s="266">
        <v>12.178000000000001</v>
      </c>
      <c r="AK1811" s="266">
        <v>13.427</v>
      </c>
      <c r="AL1811" s="266">
        <v>14.224</v>
      </c>
      <c r="AM1811" s="266">
        <v>14.667999999999999</v>
      </c>
      <c r="AN1811" s="266">
        <v>15.382</v>
      </c>
      <c r="AO1811" s="266">
        <v>15.887</v>
      </c>
      <c r="AP1811" s="266">
        <v>16.667999999999999</v>
      </c>
      <c r="AQ1811" s="266">
        <v>18.244</v>
      </c>
      <c r="AR1811" s="266">
        <v>19.992999999999999</v>
      </c>
      <c r="AS1811" s="266">
        <v>21.01</v>
      </c>
      <c r="AT1811" s="266">
        <v>21.733000000000001</v>
      </c>
      <c r="AU1811" s="266">
        <v>22.858000000000001</v>
      </c>
      <c r="AV1811" s="266">
        <v>23.623999999999999</v>
      </c>
      <c r="AW1811" s="266">
        <v>25.152999999999999</v>
      </c>
      <c r="AX1811" s="266">
        <v>28.047000000000001</v>
      </c>
      <c r="BA1811" s="372">
        <v>1809</v>
      </c>
      <c r="BB1811" s="372">
        <v>-0.35110000000000002</v>
      </c>
      <c r="BC1811" s="372">
        <v>18.1204</v>
      </c>
      <c r="BD1811" s="372">
        <v>0.14779999999999999</v>
      </c>
      <c r="BE1811" s="372">
        <v>11.863</v>
      </c>
      <c r="BF1811" s="372">
        <v>13.098000000000001</v>
      </c>
      <c r="BG1811" s="372">
        <v>13.898999999999999</v>
      </c>
      <c r="BH1811" s="372">
        <v>14.35</v>
      </c>
      <c r="BI1811" s="372">
        <v>15.084</v>
      </c>
      <c r="BJ1811" s="372">
        <v>15.609</v>
      </c>
      <c r="BK1811" s="372">
        <v>16.428999999999998</v>
      </c>
      <c r="BL1811" s="372">
        <v>18.12</v>
      </c>
      <c r="BM1811" s="372">
        <v>20.056000000000001</v>
      </c>
      <c r="BN1811" s="372">
        <v>21.210999999999999</v>
      </c>
      <c r="BO1811" s="372">
        <v>22.044</v>
      </c>
      <c r="BP1811" s="372">
        <v>23.363</v>
      </c>
      <c r="BQ1811" s="372">
        <v>24.277000000000001</v>
      </c>
      <c r="BR1811" s="372">
        <v>26.14</v>
      </c>
      <c r="BS1811" s="372">
        <v>29.81</v>
      </c>
    </row>
    <row r="1812" spans="1:71" x14ac:dyDescent="0.2">
      <c r="A1812" s="265">
        <f t="shared" si="839"/>
        <v>18.1875</v>
      </c>
      <c r="B1812" s="265">
        <f t="shared" si="840"/>
        <v>16.5535</v>
      </c>
      <c r="C1812" s="265">
        <f t="shared" si="817"/>
        <v>20.0305</v>
      </c>
      <c r="D1812" s="265">
        <f t="shared" si="841"/>
        <v>1810</v>
      </c>
      <c r="E1812" s="373">
        <f t="shared" si="842"/>
        <v>59.466119096509239</v>
      </c>
      <c r="F1812" s="373">
        <f t="shared" si="843"/>
        <v>4.9555099247091032</v>
      </c>
      <c r="G1812" s="373">
        <f t="shared" si="844"/>
        <v>68.466119096509232</v>
      </c>
      <c r="H1812" s="374">
        <f t="shared" si="845"/>
        <v>0.99971310069872954</v>
      </c>
      <c r="I1812" s="374">
        <f t="shared" si="818"/>
        <v>0.99284414910127339</v>
      </c>
      <c r="J1812" s="374">
        <f t="shared" si="819"/>
        <v>0.99275277949398988</v>
      </c>
      <c r="K1812" s="265" cm="1">
        <f t="array" ref="K1812">$G1812^gamma_drug4/($G1812^gamma_drug4+(AGE_50_drug4+9)^gamma_drug4)</f>
        <v>1</v>
      </c>
      <c r="L1812" s="264">
        <f t="shared" si="820"/>
        <v>1810</v>
      </c>
      <c r="M1812" s="264">
        <f t="shared" si="821"/>
        <v>-0.25009999999999999</v>
      </c>
      <c r="N1812" s="264">
        <f t="shared" si="822"/>
        <v>18.1875</v>
      </c>
      <c r="O1812" s="264">
        <f t="shared" si="823"/>
        <v>0.14133000000000001</v>
      </c>
      <c r="P1812" s="264">
        <f t="shared" si="824"/>
        <v>12.023499999999999</v>
      </c>
      <c r="Q1812" s="264">
        <f t="shared" si="825"/>
        <v>13.266</v>
      </c>
      <c r="R1812" s="264">
        <f t="shared" si="826"/>
        <v>14.065</v>
      </c>
      <c r="S1812" s="264">
        <f t="shared" si="827"/>
        <v>14.513</v>
      </c>
      <c r="T1812" s="264">
        <f t="shared" si="828"/>
        <v>15.238</v>
      </c>
      <c r="U1812" s="264">
        <f t="shared" si="829"/>
        <v>15.7525</v>
      </c>
      <c r="V1812" s="264">
        <f t="shared" si="830"/>
        <v>16.5535</v>
      </c>
      <c r="W1812" s="264">
        <f t="shared" si="831"/>
        <v>18.1875</v>
      </c>
      <c r="X1812" s="264">
        <f t="shared" si="832"/>
        <v>20.0305</v>
      </c>
      <c r="Y1812" s="264">
        <f t="shared" si="833"/>
        <v>21.1175</v>
      </c>
      <c r="Z1812" s="264">
        <f t="shared" si="834"/>
        <v>21.896000000000001</v>
      </c>
      <c r="AA1812" s="264">
        <f t="shared" si="835"/>
        <v>23.119</v>
      </c>
      <c r="AB1812" s="264">
        <f t="shared" si="836"/>
        <v>23.959000000000003</v>
      </c>
      <c r="AC1812" s="264">
        <f t="shared" si="837"/>
        <v>25.655999999999999</v>
      </c>
      <c r="AD1812" s="264">
        <f t="shared" si="838"/>
        <v>28.9405</v>
      </c>
      <c r="AF1812" s="266">
        <v>1810</v>
      </c>
      <c r="AG1812" s="266">
        <v>-0.14910000000000001</v>
      </c>
      <c r="AH1812" s="266">
        <v>18.248899999999999</v>
      </c>
      <c r="AI1812" s="266">
        <v>0.13483000000000001</v>
      </c>
      <c r="AJ1812" s="266">
        <v>12.180999999999999</v>
      </c>
      <c r="AK1812" s="266">
        <v>13.430999999999999</v>
      </c>
      <c r="AL1812" s="266">
        <v>14.228</v>
      </c>
      <c r="AM1812" s="266">
        <v>14.672000000000001</v>
      </c>
      <c r="AN1812" s="266">
        <v>15.387</v>
      </c>
      <c r="AO1812" s="266">
        <v>15.891999999999999</v>
      </c>
      <c r="AP1812" s="266">
        <v>16.672999999999998</v>
      </c>
      <c r="AQ1812" s="266">
        <v>18.248999999999999</v>
      </c>
      <c r="AR1812" s="266">
        <v>19.998999999999999</v>
      </c>
      <c r="AS1812" s="266">
        <v>21.016999999999999</v>
      </c>
      <c r="AT1812" s="266">
        <v>21.74</v>
      </c>
      <c r="AU1812" s="266">
        <v>22.866</v>
      </c>
      <c r="AV1812" s="266">
        <v>23.632000000000001</v>
      </c>
      <c r="AW1812" s="266">
        <v>25.161999999999999</v>
      </c>
      <c r="AX1812" s="266">
        <v>28.058</v>
      </c>
      <c r="BA1812" s="372">
        <v>1810</v>
      </c>
      <c r="BB1812" s="372">
        <v>-0.35110000000000002</v>
      </c>
      <c r="BC1812" s="372">
        <v>18.126100000000001</v>
      </c>
      <c r="BD1812" s="372">
        <v>0.14782999999999999</v>
      </c>
      <c r="BE1812" s="372">
        <v>11.866</v>
      </c>
      <c r="BF1812" s="372">
        <v>13.101000000000001</v>
      </c>
      <c r="BG1812" s="372">
        <v>13.901999999999999</v>
      </c>
      <c r="BH1812" s="372">
        <v>14.353999999999999</v>
      </c>
      <c r="BI1812" s="372">
        <v>15.089</v>
      </c>
      <c r="BJ1812" s="372">
        <v>15.613</v>
      </c>
      <c r="BK1812" s="372">
        <v>16.434000000000001</v>
      </c>
      <c r="BL1812" s="372">
        <v>18.126000000000001</v>
      </c>
      <c r="BM1812" s="372">
        <v>20.062000000000001</v>
      </c>
      <c r="BN1812" s="372">
        <v>21.218</v>
      </c>
      <c r="BO1812" s="372">
        <v>22.052</v>
      </c>
      <c r="BP1812" s="372">
        <v>23.372</v>
      </c>
      <c r="BQ1812" s="372">
        <v>24.286000000000001</v>
      </c>
      <c r="BR1812" s="372">
        <v>26.15</v>
      </c>
      <c r="BS1812" s="372">
        <v>29.823</v>
      </c>
    </row>
    <row r="1813" spans="1:71" x14ac:dyDescent="0.2">
      <c r="A1813" s="265">
        <f t="shared" si="839"/>
        <v>18.193000000000001</v>
      </c>
      <c r="B1813" s="265">
        <f t="shared" si="840"/>
        <v>16.558</v>
      </c>
      <c r="C1813" s="265">
        <f t="shared" si="817"/>
        <v>20.036999999999999</v>
      </c>
      <c r="D1813" s="265">
        <f t="shared" si="841"/>
        <v>1811</v>
      </c>
      <c r="E1813" s="373">
        <f t="shared" si="842"/>
        <v>59.498973305954827</v>
      </c>
      <c r="F1813" s="373">
        <f t="shared" si="843"/>
        <v>4.9582477754962353</v>
      </c>
      <c r="G1813" s="373">
        <f t="shared" si="844"/>
        <v>68.49897330595482</v>
      </c>
      <c r="H1813" s="374">
        <f t="shared" si="845"/>
        <v>0.99971369863161097</v>
      </c>
      <c r="I1813" s="374">
        <f t="shared" si="818"/>
        <v>0.99285443519233452</v>
      </c>
      <c r="J1813" s="374">
        <f t="shared" si="819"/>
        <v>0.99276174820770036</v>
      </c>
      <c r="K1813" s="265" cm="1">
        <f t="array" ref="K1813">$G1813^gamma_drug4/($G1813^gamma_drug4+(AGE_50_drug4+9)^gamma_drug4)</f>
        <v>1</v>
      </c>
      <c r="L1813" s="264">
        <f t="shared" si="820"/>
        <v>1811</v>
      </c>
      <c r="M1813" s="264">
        <f t="shared" si="821"/>
        <v>-0.25014999999999998</v>
      </c>
      <c r="N1813" s="264">
        <f t="shared" si="822"/>
        <v>18.193100000000001</v>
      </c>
      <c r="O1813" s="264">
        <f t="shared" si="823"/>
        <v>0.14135</v>
      </c>
      <c r="P1813" s="264">
        <f t="shared" si="824"/>
        <v>12.026499999999999</v>
      </c>
      <c r="Q1813" s="264">
        <f t="shared" si="825"/>
        <v>13.269500000000001</v>
      </c>
      <c r="R1813" s="264">
        <f t="shared" si="826"/>
        <v>14.0685</v>
      </c>
      <c r="S1813" s="264">
        <f t="shared" si="827"/>
        <v>14.516999999999999</v>
      </c>
      <c r="T1813" s="264">
        <f t="shared" si="828"/>
        <v>15.242000000000001</v>
      </c>
      <c r="U1813" s="264">
        <f t="shared" si="829"/>
        <v>15.757000000000001</v>
      </c>
      <c r="V1813" s="264">
        <f t="shared" si="830"/>
        <v>16.558</v>
      </c>
      <c r="W1813" s="264">
        <f t="shared" si="831"/>
        <v>18.193000000000001</v>
      </c>
      <c r="X1813" s="264">
        <f t="shared" si="832"/>
        <v>20.036999999999999</v>
      </c>
      <c r="Y1813" s="264">
        <f t="shared" si="833"/>
        <v>21.124000000000002</v>
      </c>
      <c r="Z1813" s="264">
        <f t="shared" si="834"/>
        <v>21.903500000000001</v>
      </c>
      <c r="AA1813" s="264">
        <f t="shared" si="835"/>
        <v>23.1265</v>
      </c>
      <c r="AB1813" s="264">
        <f t="shared" si="836"/>
        <v>23.967500000000001</v>
      </c>
      <c r="AC1813" s="264">
        <f t="shared" si="837"/>
        <v>25.665500000000002</v>
      </c>
      <c r="AD1813" s="264">
        <f t="shared" si="838"/>
        <v>28.951500000000003</v>
      </c>
      <c r="AF1813" s="266">
        <v>1811</v>
      </c>
      <c r="AG1813" s="266">
        <v>-0.14910000000000001</v>
      </c>
      <c r="AH1813" s="266">
        <v>18.254300000000001</v>
      </c>
      <c r="AI1813" s="266">
        <v>0.13485</v>
      </c>
      <c r="AJ1813" s="266">
        <v>12.183999999999999</v>
      </c>
      <c r="AK1813" s="266">
        <v>13.433999999999999</v>
      </c>
      <c r="AL1813" s="266">
        <v>14.231</v>
      </c>
      <c r="AM1813" s="266">
        <v>14.676</v>
      </c>
      <c r="AN1813" s="266">
        <v>15.391</v>
      </c>
      <c r="AO1813" s="266">
        <v>15.896000000000001</v>
      </c>
      <c r="AP1813" s="266">
        <v>16.677</v>
      </c>
      <c r="AQ1813" s="266">
        <v>18.254000000000001</v>
      </c>
      <c r="AR1813" s="266">
        <v>20.004999999999999</v>
      </c>
      <c r="AS1813" s="266">
        <v>21.023</v>
      </c>
      <c r="AT1813" s="266">
        <v>21.747</v>
      </c>
      <c r="AU1813" s="266">
        <v>22.873000000000001</v>
      </c>
      <c r="AV1813" s="266">
        <v>23.64</v>
      </c>
      <c r="AW1813" s="266">
        <v>25.170999999999999</v>
      </c>
      <c r="AX1813" s="266">
        <v>28.068000000000001</v>
      </c>
      <c r="BA1813" s="372">
        <v>1811</v>
      </c>
      <c r="BB1813" s="372">
        <v>-0.35120000000000001</v>
      </c>
      <c r="BC1813" s="372">
        <v>18.131900000000002</v>
      </c>
      <c r="BD1813" s="372">
        <v>0.14785000000000001</v>
      </c>
      <c r="BE1813" s="372">
        <v>11.869</v>
      </c>
      <c r="BF1813" s="372">
        <v>13.105</v>
      </c>
      <c r="BG1813" s="372">
        <v>13.906000000000001</v>
      </c>
      <c r="BH1813" s="372">
        <v>14.358000000000001</v>
      </c>
      <c r="BI1813" s="372">
        <v>15.093</v>
      </c>
      <c r="BJ1813" s="372">
        <v>15.618</v>
      </c>
      <c r="BK1813" s="372">
        <v>16.439</v>
      </c>
      <c r="BL1813" s="372">
        <v>18.132000000000001</v>
      </c>
      <c r="BM1813" s="372">
        <v>20.068999999999999</v>
      </c>
      <c r="BN1813" s="372">
        <v>21.225000000000001</v>
      </c>
      <c r="BO1813" s="372">
        <v>22.06</v>
      </c>
      <c r="BP1813" s="372">
        <v>23.38</v>
      </c>
      <c r="BQ1813" s="372">
        <v>24.295000000000002</v>
      </c>
      <c r="BR1813" s="372">
        <v>26.16</v>
      </c>
      <c r="BS1813" s="372">
        <v>29.835000000000001</v>
      </c>
    </row>
    <row r="1814" spans="1:71" x14ac:dyDescent="0.2">
      <c r="A1814" s="265">
        <f t="shared" si="839"/>
        <v>18.199000000000002</v>
      </c>
      <c r="B1814" s="265">
        <f t="shared" si="840"/>
        <v>16.562999999999999</v>
      </c>
      <c r="C1814" s="265">
        <f t="shared" si="817"/>
        <v>20.043500000000002</v>
      </c>
      <c r="D1814" s="265">
        <f t="shared" si="841"/>
        <v>1812</v>
      </c>
      <c r="E1814" s="373">
        <f t="shared" si="842"/>
        <v>59.531827515400408</v>
      </c>
      <c r="F1814" s="373">
        <f t="shared" si="843"/>
        <v>4.9609856262833674</v>
      </c>
      <c r="G1814" s="373">
        <f t="shared" si="844"/>
        <v>68.531827515400408</v>
      </c>
      <c r="H1814" s="374">
        <f t="shared" si="845"/>
        <v>0.99971429503286136</v>
      </c>
      <c r="I1814" s="374">
        <f t="shared" si="818"/>
        <v>0.99286470168225027</v>
      </c>
      <c r="J1814" s="374">
        <f t="shared" si="819"/>
        <v>0.99277070161039038</v>
      </c>
      <c r="K1814" s="265" cm="1">
        <f t="array" ref="K1814">$G1814^gamma_drug4/($G1814^gamma_drug4+(AGE_50_drug4+9)^gamma_drug4)</f>
        <v>1</v>
      </c>
      <c r="L1814" s="264">
        <f t="shared" si="820"/>
        <v>1812</v>
      </c>
      <c r="M1814" s="264">
        <f t="shared" si="821"/>
        <v>-0.25019999999999998</v>
      </c>
      <c r="N1814" s="264">
        <f t="shared" si="822"/>
        <v>18.198650000000001</v>
      </c>
      <c r="O1814" s="264">
        <f t="shared" si="823"/>
        <v>0.14137</v>
      </c>
      <c r="P1814" s="264">
        <f t="shared" si="824"/>
        <v>12.029499999999999</v>
      </c>
      <c r="Q1814" s="264">
        <f t="shared" si="825"/>
        <v>13.273</v>
      </c>
      <c r="R1814" s="264">
        <f t="shared" si="826"/>
        <v>14.0725</v>
      </c>
      <c r="S1814" s="264">
        <f t="shared" si="827"/>
        <v>14.5205</v>
      </c>
      <c r="T1814" s="264">
        <f t="shared" si="828"/>
        <v>15.245999999999999</v>
      </c>
      <c r="U1814" s="264">
        <f t="shared" si="829"/>
        <v>15.760999999999999</v>
      </c>
      <c r="V1814" s="264">
        <f t="shared" si="830"/>
        <v>16.562999999999999</v>
      </c>
      <c r="W1814" s="264">
        <f t="shared" si="831"/>
        <v>18.199000000000002</v>
      </c>
      <c r="X1814" s="264">
        <f t="shared" si="832"/>
        <v>20.043500000000002</v>
      </c>
      <c r="Y1814" s="264">
        <f t="shared" si="833"/>
        <v>21.131</v>
      </c>
      <c r="Z1814" s="264">
        <f t="shared" si="834"/>
        <v>21.910499999999999</v>
      </c>
      <c r="AA1814" s="264">
        <f t="shared" si="835"/>
        <v>23.134500000000003</v>
      </c>
      <c r="AB1814" s="264">
        <f t="shared" si="836"/>
        <v>23.975999999999999</v>
      </c>
      <c r="AC1814" s="264">
        <f t="shared" si="837"/>
        <v>25.675000000000001</v>
      </c>
      <c r="AD1814" s="264">
        <f t="shared" si="838"/>
        <v>28.962499999999999</v>
      </c>
      <c r="AF1814" s="266">
        <v>1812</v>
      </c>
      <c r="AG1814" s="266">
        <v>-0.1492</v>
      </c>
      <c r="AH1814" s="266">
        <v>18.259699999999999</v>
      </c>
      <c r="AI1814" s="266">
        <v>0.13486999999999999</v>
      </c>
      <c r="AJ1814" s="266">
        <v>12.186999999999999</v>
      </c>
      <c r="AK1814" s="266">
        <v>13.438000000000001</v>
      </c>
      <c r="AL1814" s="266">
        <v>14.234999999999999</v>
      </c>
      <c r="AM1814" s="266">
        <v>14.679</v>
      </c>
      <c r="AN1814" s="266">
        <v>15.395</v>
      </c>
      <c r="AO1814" s="266">
        <v>15.9</v>
      </c>
      <c r="AP1814" s="266">
        <v>16.681999999999999</v>
      </c>
      <c r="AQ1814" s="266">
        <v>18.260000000000002</v>
      </c>
      <c r="AR1814" s="266">
        <v>20.010999999999999</v>
      </c>
      <c r="AS1814" s="266">
        <v>21.03</v>
      </c>
      <c r="AT1814" s="266">
        <v>21.754000000000001</v>
      </c>
      <c r="AU1814" s="266">
        <v>22.881</v>
      </c>
      <c r="AV1814" s="266">
        <v>23.648</v>
      </c>
      <c r="AW1814" s="266">
        <v>25.18</v>
      </c>
      <c r="AX1814" s="266">
        <v>28.077999999999999</v>
      </c>
      <c r="BA1814" s="372">
        <v>1812</v>
      </c>
      <c r="BB1814" s="372">
        <v>-0.35120000000000001</v>
      </c>
      <c r="BC1814" s="372">
        <v>18.137599999999999</v>
      </c>
      <c r="BD1814" s="372">
        <v>0.14787</v>
      </c>
      <c r="BE1814" s="372">
        <v>11.872</v>
      </c>
      <c r="BF1814" s="372">
        <v>13.108000000000001</v>
      </c>
      <c r="BG1814" s="372">
        <v>13.91</v>
      </c>
      <c r="BH1814" s="372">
        <v>14.362</v>
      </c>
      <c r="BI1814" s="372">
        <v>15.097</v>
      </c>
      <c r="BJ1814" s="372">
        <v>15.622</v>
      </c>
      <c r="BK1814" s="372">
        <v>16.443999999999999</v>
      </c>
      <c r="BL1814" s="372">
        <v>18.138000000000002</v>
      </c>
      <c r="BM1814" s="372">
        <v>20.076000000000001</v>
      </c>
      <c r="BN1814" s="372">
        <v>21.231999999999999</v>
      </c>
      <c r="BO1814" s="372">
        <v>22.067</v>
      </c>
      <c r="BP1814" s="372">
        <v>23.388000000000002</v>
      </c>
      <c r="BQ1814" s="372">
        <v>24.303999999999998</v>
      </c>
      <c r="BR1814" s="372">
        <v>26.17</v>
      </c>
      <c r="BS1814" s="372">
        <v>29.847000000000001</v>
      </c>
    </row>
    <row r="1815" spans="1:71" x14ac:dyDescent="0.2">
      <c r="A1815" s="265">
        <f t="shared" si="839"/>
        <v>18.204000000000001</v>
      </c>
      <c r="B1815" s="265">
        <f t="shared" si="840"/>
        <v>16.568000000000001</v>
      </c>
      <c r="C1815" s="265">
        <f t="shared" si="817"/>
        <v>20.049999999999997</v>
      </c>
      <c r="D1815" s="265">
        <f t="shared" si="841"/>
        <v>1813</v>
      </c>
      <c r="E1815" s="373">
        <f t="shared" si="842"/>
        <v>59.564681724845997</v>
      </c>
      <c r="F1815" s="373">
        <f t="shared" si="843"/>
        <v>4.9637234770704994</v>
      </c>
      <c r="G1815" s="373">
        <f t="shared" si="844"/>
        <v>68.564681724845997</v>
      </c>
      <c r="H1815" s="374">
        <f t="shared" si="845"/>
        <v>0.99971488990713397</v>
      </c>
      <c r="I1815" s="374">
        <f t="shared" si="818"/>
        <v>0.99287494861743775</v>
      </c>
      <c r="J1815" s="374">
        <f t="shared" si="819"/>
        <v>0.99277963973532024</v>
      </c>
      <c r="K1815" s="265" cm="1">
        <f t="array" ref="K1815">$G1815^gamma_drug4/($G1815^gamma_drug4+(AGE_50_drug4+9)^gamma_drug4)</f>
        <v>1</v>
      </c>
      <c r="L1815" s="264">
        <f t="shared" si="820"/>
        <v>1813</v>
      </c>
      <c r="M1815" s="264">
        <f t="shared" si="821"/>
        <v>-0.25029999999999997</v>
      </c>
      <c r="N1815" s="264">
        <f t="shared" si="822"/>
        <v>18.204250000000002</v>
      </c>
      <c r="O1815" s="264">
        <f t="shared" si="823"/>
        <v>0.1414</v>
      </c>
      <c r="P1815" s="264">
        <f t="shared" si="824"/>
        <v>12.032499999999999</v>
      </c>
      <c r="Q1815" s="264">
        <f t="shared" si="825"/>
        <v>13.2765</v>
      </c>
      <c r="R1815" s="264">
        <f t="shared" si="826"/>
        <v>14.076499999999999</v>
      </c>
      <c r="S1815" s="264">
        <f t="shared" si="827"/>
        <v>14.5245</v>
      </c>
      <c r="T1815" s="264">
        <f t="shared" si="828"/>
        <v>15.250499999999999</v>
      </c>
      <c r="U1815" s="264">
        <f t="shared" si="829"/>
        <v>15.766</v>
      </c>
      <c r="V1815" s="264">
        <f t="shared" si="830"/>
        <v>16.568000000000001</v>
      </c>
      <c r="W1815" s="264">
        <f t="shared" si="831"/>
        <v>18.204000000000001</v>
      </c>
      <c r="X1815" s="264">
        <f t="shared" si="832"/>
        <v>20.049999999999997</v>
      </c>
      <c r="Y1815" s="264">
        <f t="shared" si="833"/>
        <v>21.138500000000001</v>
      </c>
      <c r="Z1815" s="264">
        <f t="shared" si="834"/>
        <v>21.918500000000002</v>
      </c>
      <c r="AA1815" s="264">
        <f t="shared" si="835"/>
        <v>23.143000000000001</v>
      </c>
      <c r="AB1815" s="264">
        <f t="shared" si="836"/>
        <v>23.984999999999999</v>
      </c>
      <c r="AC1815" s="264">
        <f t="shared" si="837"/>
        <v>25.6845</v>
      </c>
      <c r="AD1815" s="264">
        <f t="shared" si="838"/>
        <v>28.975000000000001</v>
      </c>
      <c r="AF1815" s="266">
        <v>1813</v>
      </c>
      <c r="AG1815" s="266">
        <v>-0.14929999999999999</v>
      </c>
      <c r="AH1815" s="266">
        <v>18.2651</v>
      </c>
      <c r="AI1815" s="266">
        <v>0.13489999999999999</v>
      </c>
      <c r="AJ1815" s="266">
        <v>12.19</v>
      </c>
      <c r="AK1815" s="266">
        <v>13.441000000000001</v>
      </c>
      <c r="AL1815" s="266">
        <v>14.239000000000001</v>
      </c>
      <c r="AM1815" s="266">
        <v>14.683</v>
      </c>
      <c r="AN1815" s="266">
        <v>15.398999999999999</v>
      </c>
      <c r="AO1815" s="266">
        <v>15.904999999999999</v>
      </c>
      <c r="AP1815" s="266">
        <v>16.687000000000001</v>
      </c>
      <c r="AQ1815" s="266">
        <v>18.265000000000001</v>
      </c>
      <c r="AR1815" s="266">
        <v>20.016999999999999</v>
      </c>
      <c r="AS1815" s="266">
        <v>21.036999999999999</v>
      </c>
      <c r="AT1815" s="266">
        <v>21.762</v>
      </c>
      <c r="AU1815" s="266">
        <v>22.888999999999999</v>
      </c>
      <c r="AV1815" s="266">
        <v>23.657</v>
      </c>
      <c r="AW1815" s="266">
        <v>25.189</v>
      </c>
      <c r="AX1815" s="266">
        <v>28.09</v>
      </c>
      <c r="BA1815" s="372">
        <v>1813</v>
      </c>
      <c r="BB1815" s="372">
        <v>-0.3513</v>
      </c>
      <c r="BC1815" s="372">
        <v>18.1434</v>
      </c>
      <c r="BD1815" s="372">
        <v>0.1479</v>
      </c>
      <c r="BE1815" s="372">
        <v>11.875</v>
      </c>
      <c r="BF1815" s="372">
        <v>13.112</v>
      </c>
      <c r="BG1815" s="372">
        <v>13.914</v>
      </c>
      <c r="BH1815" s="372">
        <v>14.366</v>
      </c>
      <c r="BI1815" s="372">
        <v>15.102</v>
      </c>
      <c r="BJ1815" s="372">
        <v>15.627000000000001</v>
      </c>
      <c r="BK1815" s="372">
        <v>16.449000000000002</v>
      </c>
      <c r="BL1815" s="372">
        <v>18.143000000000001</v>
      </c>
      <c r="BM1815" s="372">
        <v>20.082999999999998</v>
      </c>
      <c r="BN1815" s="372">
        <v>21.24</v>
      </c>
      <c r="BO1815" s="372">
        <v>22.074999999999999</v>
      </c>
      <c r="BP1815" s="372">
        <v>23.396999999999998</v>
      </c>
      <c r="BQ1815" s="372">
        <v>24.312999999999999</v>
      </c>
      <c r="BR1815" s="372">
        <v>26.18</v>
      </c>
      <c r="BS1815" s="372">
        <v>29.86</v>
      </c>
    </row>
    <row r="1816" spans="1:71" x14ac:dyDescent="0.2">
      <c r="A1816" s="265">
        <f t="shared" si="839"/>
        <v>18.21</v>
      </c>
      <c r="B1816" s="265">
        <f t="shared" si="840"/>
        <v>16.572499999999998</v>
      </c>
      <c r="C1816" s="265">
        <f t="shared" si="817"/>
        <v>20.0565</v>
      </c>
      <c r="D1816" s="265">
        <f t="shared" si="841"/>
        <v>1814</v>
      </c>
      <c r="E1816" s="373">
        <f t="shared" si="842"/>
        <v>59.597535934291578</v>
      </c>
      <c r="F1816" s="373">
        <f t="shared" si="843"/>
        <v>4.9664613278576315</v>
      </c>
      <c r="G1816" s="373">
        <f t="shared" si="844"/>
        <v>68.597535934291585</v>
      </c>
      <c r="H1816" s="374">
        <f t="shared" si="845"/>
        <v>0.99971548325906567</v>
      </c>
      <c r="I1816" s="374">
        <f t="shared" si="818"/>
        <v>0.99288517604418325</v>
      </c>
      <c r="J1816" s="374">
        <f t="shared" si="819"/>
        <v>0.99278856261566251</v>
      </c>
      <c r="K1816" s="265" cm="1">
        <f t="array" ref="K1816">$G1816^gamma_drug4/($G1816^gamma_drug4+(AGE_50_drug4+9)^gamma_drug4)</f>
        <v>1</v>
      </c>
      <c r="L1816" s="264">
        <f t="shared" si="820"/>
        <v>1814</v>
      </c>
      <c r="M1816" s="264">
        <f t="shared" si="821"/>
        <v>-0.25035000000000002</v>
      </c>
      <c r="N1816" s="264">
        <f t="shared" si="822"/>
        <v>18.209800000000001</v>
      </c>
      <c r="O1816" s="264">
        <f t="shared" si="823"/>
        <v>0.14141999999999999</v>
      </c>
      <c r="P1816" s="264">
        <f t="shared" si="824"/>
        <v>12.035499999999999</v>
      </c>
      <c r="Q1816" s="264">
        <f t="shared" si="825"/>
        <v>13.279500000000001</v>
      </c>
      <c r="R1816" s="264">
        <f t="shared" si="826"/>
        <v>14.08</v>
      </c>
      <c r="S1816" s="264">
        <f t="shared" si="827"/>
        <v>14.528499999999999</v>
      </c>
      <c r="T1816" s="264">
        <f t="shared" si="828"/>
        <v>15.2545</v>
      </c>
      <c r="U1816" s="264">
        <f t="shared" si="829"/>
        <v>15.7705</v>
      </c>
      <c r="V1816" s="264">
        <f t="shared" si="830"/>
        <v>16.572499999999998</v>
      </c>
      <c r="W1816" s="264">
        <f t="shared" si="831"/>
        <v>18.21</v>
      </c>
      <c r="X1816" s="264">
        <f t="shared" si="832"/>
        <v>20.0565</v>
      </c>
      <c r="Y1816" s="264">
        <f t="shared" si="833"/>
        <v>21.145499999999998</v>
      </c>
      <c r="Z1816" s="264">
        <f t="shared" si="834"/>
        <v>21.925999999999998</v>
      </c>
      <c r="AA1816" s="264">
        <f t="shared" si="835"/>
        <v>23.150500000000001</v>
      </c>
      <c r="AB1816" s="264">
        <f t="shared" si="836"/>
        <v>23.993499999999997</v>
      </c>
      <c r="AC1816" s="264">
        <f t="shared" si="837"/>
        <v>25.694000000000003</v>
      </c>
      <c r="AD1816" s="264">
        <f t="shared" si="838"/>
        <v>28.985500000000002</v>
      </c>
      <c r="AF1816" s="266">
        <v>1814</v>
      </c>
      <c r="AG1816" s="266">
        <v>-0.14940000000000001</v>
      </c>
      <c r="AH1816" s="266">
        <v>18.270499999999998</v>
      </c>
      <c r="AI1816" s="266">
        <v>0.13492000000000001</v>
      </c>
      <c r="AJ1816" s="266">
        <v>12.193</v>
      </c>
      <c r="AK1816" s="266">
        <v>13.444000000000001</v>
      </c>
      <c r="AL1816" s="266">
        <v>14.242000000000001</v>
      </c>
      <c r="AM1816" s="266">
        <v>14.686999999999999</v>
      </c>
      <c r="AN1816" s="266">
        <v>15.403</v>
      </c>
      <c r="AO1816" s="266">
        <v>15.909000000000001</v>
      </c>
      <c r="AP1816" s="266">
        <v>16.690999999999999</v>
      </c>
      <c r="AQ1816" s="266">
        <v>18.271000000000001</v>
      </c>
      <c r="AR1816" s="266">
        <v>20.024000000000001</v>
      </c>
      <c r="AS1816" s="266">
        <v>21.044</v>
      </c>
      <c r="AT1816" s="266">
        <v>21.768999999999998</v>
      </c>
      <c r="AU1816" s="266">
        <v>22.896000000000001</v>
      </c>
      <c r="AV1816" s="266">
        <v>23.664999999999999</v>
      </c>
      <c r="AW1816" s="266">
        <v>25.198</v>
      </c>
      <c r="AX1816" s="266">
        <v>28.1</v>
      </c>
      <c r="BA1816" s="372">
        <v>1814</v>
      </c>
      <c r="BB1816" s="372">
        <v>-0.3513</v>
      </c>
      <c r="BC1816" s="372">
        <v>18.149100000000001</v>
      </c>
      <c r="BD1816" s="372">
        <v>0.14792</v>
      </c>
      <c r="BE1816" s="372">
        <v>11.878</v>
      </c>
      <c r="BF1816" s="372">
        <v>13.115</v>
      </c>
      <c r="BG1816" s="372">
        <v>13.917999999999999</v>
      </c>
      <c r="BH1816" s="372">
        <v>14.37</v>
      </c>
      <c r="BI1816" s="372">
        <v>15.106</v>
      </c>
      <c r="BJ1816" s="372">
        <v>15.632</v>
      </c>
      <c r="BK1816" s="372">
        <v>16.454000000000001</v>
      </c>
      <c r="BL1816" s="372">
        <v>18.149000000000001</v>
      </c>
      <c r="BM1816" s="372">
        <v>20.088999999999999</v>
      </c>
      <c r="BN1816" s="372">
        <v>21.247</v>
      </c>
      <c r="BO1816" s="372">
        <v>22.082999999999998</v>
      </c>
      <c r="BP1816" s="372">
        <v>23.405000000000001</v>
      </c>
      <c r="BQ1816" s="372">
        <v>24.321999999999999</v>
      </c>
      <c r="BR1816" s="372">
        <v>26.19</v>
      </c>
      <c r="BS1816" s="372">
        <v>29.870999999999999</v>
      </c>
    </row>
    <row r="1817" spans="1:71" x14ac:dyDescent="0.2">
      <c r="A1817" s="265">
        <f t="shared" si="839"/>
        <v>18.215499999999999</v>
      </c>
      <c r="B1817" s="265">
        <f t="shared" si="840"/>
        <v>16.577500000000001</v>
      </c>
      <c r="C1817" s="265">
        <f t="shared" si="817"/>
        <v>20.063000000000002</v>
      </c>
      <c r="D1817" s="265">
        <f t="shared" si="841"/>
        <v>1815</v>
      </c>
      <c r="E1817" s="373">
        <f t="shared" si="842"/>
        <v>59.630390143737166</v>
      </c>
      <c r="F1817" s="373">
        <f t="shared" si="843"/>
        <v>4.9691991786447636</v>
      </c>
      <c r="G1817" s="373">
        <f t="shared" si="844"/>
        <v>68.630390143737174</v>
      </c>
      <c r="H1817" s="374">
        <f t="shared" si="845"/>
        <v>0.99971607509327731</v>
      </c>
      <c r="I1817" s="374">
        <f t="shared" si="818"/>
        <v>0.99289538400864219</v>
      </c>
      <c r="J1817" s="374">
        <f t="shared" si="819"/>
        <v>0.9927974702845026</v>
      </c>
      <c r="K1817" s="265" cm="1">
        <f t="array" ref="K1817">$G1817^gamma_drug4/($G1817^gamma_drug4+(AGE_50_drug4+9)^gamma_drug4)</f>
        <v>1</v>
      </c>
      <c r="L1817" s="264">
        <f t="shared" si="820"/>
        <v>1815</v>
      </c>
      <c r="M1817" s="264">
        <f t="shared" si="821"/>
        <v>-0.25040000000000001</v>
      </c>
      <c r="N1817" s="264">
        <f t="shared" si="822"/>
        <v>18.215350000000001</v>
      </c>
      <c r="O1817" s="264">
        <f t="shared" si="823"/>
        <v>0.14144000000000001</v>
      </c>
      <c r="P1817" s="264">
        <f t="shared" si="824"/>
        <v>12.038499999999999</v>
      </c>
      <c r="Q1817" s="264">
        <f t="shared" si="825"/>
        <v>13.2835</v>
      </c>
      <c r="R1817" s="264">
        <f t="shared" si="826"/>
        <v>14.084</v>
      </c>
      <c r="S1817" s="264">
        <f t="shared" si="827"/>
        <v>14.532500000000001</v>
      </c>
      <c r="T1817" s="264">
        <f t="shared" si="828"/>
        <v>15.2585</v>
      </c>
      <c r="U1817" s="264">
        <f t="shared" si="829"/>
        <v>15.774999999999999</v>
      </c>
      <c r="V1817" s="264">
        <f t="shared" si="830"/>
        <v>16.577500000000001</v>
      </c>
      <c r="W1817" s="264">
        <f t="shared" si="831"/>
        <v>18.215499999999999</v>
      </c>
      <c r="X1817" s="264">
        <f t="shared" si="832"/>
        <v>20.063000000000002</v>
      </c>
      <c r="Y1817" s="264">
        <f t="shared" si="833"/>
        <v>21.152000000000001</v>
      </c>
      <c r="Z1817" s="264">
        <f t="shared" si="834"/>
        <v>21.933</v>
      </c>
      <c r="AA1817" s="264">
        <f t="shared" si="835"/>
        <v>23.1585</v>
      </c>
      <c r="AB1817" s="264">
        <f t="shared" si="836"/>
        <v>24.001999999999999</v>
      </c>
      <c r="AC1817" s="264">
        <f t="shared" si="837"/>
        <v>25.703499999999998</v>
      </c>
      <c r="AD1817" s="264">
        <f t="shared" si="838"/>
        <v>28.997</v>
      </c>
      <c r="AF1817" s="266">
        <v>1815</v>
      </c>
      <c r="AG1817" s="266">
        <v>-0.14949999999999999</v>
      </c>
      <c r="AH1817" s="266">
        <v>18.2759</v>
      </c>
      <c r="AI1817" s="266">
        <v>0.13494</v>
      </c>
      <c r="AJ1817" s="266">
        <v>12.196</v>
      </c>
      <c r="AK1817" s="266">
        <v>13.448</v>
      </c>
      <c r="AL1817" s="266">
        <v>14.246</v>
      </c>
      <c r="AM1817" s="266">
        <v>14.691000000000001</v>
      </c>
      <c r="AN1817" s="266">
        <v>15.407</v>
      </c>
      <c r="AO1817" s="266">
        <v>15.914</v>
      </c>
      <c r="AP1817" s="266">
        <v>16.696000000000002</v>
      </c>
      <c r="AQ1817" s="266">
        <v>18.276</v>
      </c>
      <c r="AR1817" s="266">
        <v>20.03</v>
      </c>
      <c r="AS1817" s="266">
        <v>21.05</v>
      </c>
      <c r="AT1817" s="266">
        <v>21.776</v>
      </c>
      <c r="AU1817" s="266">
        <v>22.904</v>
      </c>
      <c r="AV1817" s="266">
        <v>23.672999999999998</v>
      </c>
      <c r="AW1817" s="266">
        <v>25.207000000000001</v>
      </c>
      <c r="AX1817" s="266">
        <v>28.111000000000001</v>
      </c>
      <c r="BA1817" s="372">
        <v>1815</v>
      </c>
      <c r="BB1817" s="372">
        <v>-0.3513</v>
      </c>
      <c r="BC1817" s="372">
        <v>18.154800000000002</v>
      </c>
      <c r="BD1817" s="372">
        <v>0.14793999999999999</v>
      </c>
      <c r="BE1817" s="372">
        <v>11.881</v>
      </c>
      <c r="BF1817" s="372">
        <v>13.119</v>
      </c>
      <c r="BG1817" s="372">
        <v>13.922000000000001</v>
      </c>
      <c r="BH1817" s="372">
        <v>14.374000000000001</v>
      </c>
      <c r="BI1817" s="372">
        <v>15.11</v>
      </c>
      <c r="BJ1817" s="372">
        <v>15.635999999999999</v>
      </c>
      <c r="BK1817" s="372">
        <v>16.459</v>
      </c>
      <c r="BL1817" s="372">
        <v>18.155000000000001</v>
      </c>
      <c r="BM1817" s="372">
        <v>20.096</v>
      </c>
      <c r="BN1817" s="372">
        <v>21.254000000000001</v>
      </c>
      <c r="BO1817" s="372">
        <v>22.09</v>
      </c>
      <c r="BP1817" s="372">
        <v>23.413</v>
      </c>
      <c r="BQ1817" s="372">
        <v>24.331</v>
      </c>
      <c r="BR1817" s="372">
        <v>26.2</v>
      </c>
      <c r="BS1817" s="372">
        <v>29.882999999999999</v>
      </c>
    </row>
    <row r="1818" spans="1:71" x14ac:dyDescent="0.2">
      <c r="A1818" s="265">
        <f t="shared" si="839"/>
        <v>18.221</v>
      </c>
      <c r="B1818" s="265">
        <f t="shared" si="840"/>
        <v>16.5825</v>
      </c>
      <c r="C1818" s="265">
        <f t="shared" si="817"/>
        <v>20.069500000000001</v>
      </c>
      <c r="D1818" s="265">
        <f t="shared" si="841"/>
        <v>1816</v>
      </c>
      <c r="E1818" s="373">
        <f t="shared" si="842"/>
        <v>59.663244353182755</v>
      </c>
      <c r="F1818" s="373">
        <f t="shared" si="843"/>
        <v>4.9719370294318956</v>
      </c>
      <c r="G1818" s="373">
        <f t="shared" si="844"/>
        <v>68.663244353182762</v>
      </c>
      <c r="H1818" s="374">
        <f t="shared" si="845"/>
        <v>0.99971666541437332</v>
      </c>
      <c r="I1818" s="374">
        <f t="shared" si="818"/>
        <v>0.99290557255683976</v>
      </c>
      <c r="J1818" s="374">
        <f t="shared" si="819"/>
        <v>0.99280636277483869</v>
      </c>
      <c r="K1818" s="265" cm="1">
        <f t="array" ref="K1818">$G1818^gamma_drug4/($G1818^gamma_drug4+(AGE_50_drug4+9)^gamma_drug4)</f>
        <v>1</v>
      </c>
      <c r="L1818" s="264">
        <f t="shared" si="820"/>
        <v>1816</v>
      </c>
      <c r="M1818" s="264">
        <f t="shared" si="821"/>
        <v>-0.2505</v>
      </c>
      <c r="N1818" s="264">
        <f t="shared" si="822"/>
        <v>18.220950000000002</v>
      </c>
      <c r="O1818" s="264">
        <f t="shared" si="823"/>
        <v>0.14146500000000001</v>
      </c>
      <c r="P1818" s="264">
        <f t="shared" si="824"/>
        <v>12.041499999999999</v>
      </c>
      <c r="Q1818" s="264">
        <f t="shared" si="825"/>
        <v>13.2865</v>
      </c>
      <c r="R1818" s="264">
        <f t="shared" si="826"/>
        <v>14.088000000000001</v>
      </c>
      <c r="S1818" s="264">
        <f t="shared" si="827"/>
        <v>14.5365</v>
      </c>
      <c r="T1818" s="264">
        <f t="shared" si="828"/>
        <v>15.263500000000001</v>
      </c>
      <c r="U1818" s="264">
        <f t="shared" si="829"/>
        <v>15.779499999999999</v>
      </c>
      <c r="V1818" s="264">
        <f t="shared" si="830"/>
        <v>16.5825</v>
      </c>
      <c r="W1818" s="264">
        <f t="shared" si="831"/>
        <v>18.221</v>
      </c>
      <c r="X1818" s="264">
        <f t="shared" si="832"/>
        <v>20.069500000000001</v>
      </c>
      <c r="Y1818" s="264">
        <f t="shared" si="833"/>
        <v>21.159500000000001</v>
      </c>
      <c r="Z1818" s="264">
        <f t="shared" si="834"/>
        <v>21.9405</v>
      </c>
      <c r="AA1818" s="264">
        <f t="shared" si="835"/>
        <v>23.166499999999999</v>
      </c>
      <c r="AB1818" s="264">
        <f t="shared" si="836"/>
        <v>24.0105</v>
      </c>
      <c r="AC1818" s="264">
        <f t="shared" si="837"/>
        <v>25.712499999999999</v>
      </c>
      <c r="AD1818" s="264">
        <f t="shared" si="838"/>
        <v>29.008499999999998</v>
      </c>
      <c r="AF1818" s="266">
        <v>1816</v>
      </c>
      <c r="AG1818" s="266">
        <v>-0.14960000000000001</v>
      </c>
      <c r="AH1818" s="266">
        <v>18.281300000000002</v>
      </c>
      <c r="AI1818" s="266">
        <v>0.13496</v>
      </c>
      <c r="AJ1818" s="266">
        <v>12.199</v>
      </c>
      <c r="AK1818" s="266">
        <v>13.451000000000001</v>
      </c>
      <c r="AL1818" s="266">
        <v>14.25</v>
      </c>
      <c r="AM1818" s="266">
        <v>14.695</v>
      </c>
      <c r="AN1818" s="266">
        <v>15.412000000000001</v>
      </c>
      <c r="AO1818" s="266">
        <v>15.917999999999999</v>
      </c>
      <c r="AP1818" s="266">
        <v>16.701000000000001</v>
      </c>
      <c r="AQ1818" s="266">
        <v>18.280999999999999</v>
      </c>
      <c r="AR1818" s="266">
        <v>20.036000000000001</v>
      </c>
      <c r="AS1818" s="266">
        <v>21.056999999999999</v>
      </c>
      <c r="AT1818" s="266">
        <v>21.783000000000001</v>
      </c>
      <c r="AU1818" s="266">
        <v>22.911000000000001</v>
      </c>
      <c r="AV1818" s="266">
        <v>23.681000000000001</v>
      </c>
      <c r="AW1818" s="266">
        <v>25.215</v>
      </c>
      <c r="AX1818" s="266">
        <v>28.120999999999999</v>
      </c>
      <c r="BA1818" s="372">
        <v>1816</v>
      </c>
      <c r="BB1818" s="372">
        <v>-0.35139999999999999</v>
      </c>
      <c r="BC1818" s="372">
        <v>18.160599999999999</v>
      </c>
      <c r="BD1818" s="372">
        <v>0.14796999999999999</v>
      </c>
      <c r="BE1818" s="372">
        <v>11.884</v>
      </c>
      <c r="BF1818" s="372">
        <v>13.122</v>
      </c>
      <c r="BG1818" s="372">
        <v>13.926</v>
      </c>
      <c r="BH1818" s="372">
        <v>14.378</v>
      </c>
      <c r="BI1818" s="372">
        <v>15.115</v>
      </c>
      <c r="BJ1818" s="372">
        <v>15.641</v>
      </c>
      <c r="BK1818" s="372">
        <v>16.463999999999999</v>
      </c>
      <c r="BL1818" s="372">
        <v>18.161000000000001</v>
      </c>
      <c r="BM1818" s="372">
        <v>20.103000000000002</v>
      </c>
      <c r="BN1818" s="372">
        <v>21.262</v>
      </c>
      <c r="BO1818" s="372">
        <v>22.097999999999999</v>
      </c>
      <c r="BP1818" s="372">
        <v>23.422000000000001</v>
      </c>
      <c r="BQ1818" s="372">
        <v>24.34</v>
      </c>
      <c r="BR1818" s="372">
        <v>26.21</v>
      </c>
      <c r="BS1818" s="372">
        <v>29.896000000000001</v>
      </c>
    </row>
    <row r="1819" spans="1:71" x14ac:dyDescent="0.2">
      <c r="A1819" s="265">
        <f t="shared" si="839"/>
        <v>18.226500000000001</v>
      </c>
      <c r="B1819" s="265">
        <f t="shared" si="840"/>
        <v>16.587499999999999</v>
      </c>
      <c r="C1819" s="265">
        <f t="shared" si="817"/>
        <v>20.075500000000002</v>
      </c>
      <c r="D1819" s="265">
        <f t="shared" si="841"/>
        <v>1817</v>
      </c>
      <c r="E1819" s="373">
        <f t="shared" si="842"/>
        <v>59.696098562628336</v>
      </c>
      <c r="F1819" s="373">
        <f t="shared" si="843"/>
        <v>4.9746748802190277</v>
      </c>
      <c r="G1819" s="373">
        <f t="shared" si="844"/>
        <v>68.696098562628336</v>
      </c>
      <c r="H1819" s="374">
        <f t="shared" si="845"/>
        <v>0.9997172542269418</v>
      </c>
      <c r="I1819" s="374">
        <f t="shared" si="818"/>
        <v>0.99291574173467168</v>
      </c>
      <c r="J1819" s="374">
        <f t="shared" si="819"/>
        <v>0.99281524011958255</v>
      </c>
      <c r="K1819" s="265" cm="1">
        <f t="array" ref="K1819">$G1819^gamma_drug4/($G1819^gamma_drug4+(AGE_50_drug4+9)^gamma_drug4)</f>
        <v>1</v>
      </c>
      <c r="L1819" s="264">
        <f t="shared" si="820"/>
        <v>1817</v>
      </c>
      <c r="M1819" s="264">
        <f t="shared" si="821"/>
        <v>-0.25054999999999999</v>
      </c>
      <c r="N1819" s="264">
        <f t="shared" si="822"/>
        <v>18.226500000000001</v>
      </c>
      <c r="O1819" s="264">
        <f t="shared" si="823"/>
        <v>0.141485</v>
      </c>
      <c r="P1819" s="264">
        <f t="shared" si="824"/>
        <v>12.044499999999999</v>
      </c>
      <c r="Q1819" s="264">
        <f t="shared" si="825"/>
        <v>13.2905</v>
      </c>
      <c r="R1819" s="264">
        <f t="shared" si="826"/>
        <v>14.091999999999999</v>
      </c>
      <c r="S1819" s="264">
        <f t="shared" si="827"/>
        <v>14.5405</v>
      </c>
      <c r="T1819" s="264">
        <f t="shared" si="828"/>
        <v>15.2675</v>
      </c>
      <c r="U1819" s="264">
        <f t="shared" si="829"/>
        <v>15.7835</v>
      </c>
      <c r="V1819" s="264">
        <f t="shared" si="830"/>
        <v>16.587499999999999</v>
      </c>
      <c r="W1819" s="264">
        <f t="shared" si="831"/>
        <v>18.226500000000001</v>
      </c>
      <c r="X1819" s="264">
        <f t="shared" si="832"/>
        <v>20.075500000000002</v>
      </c>
      <c r="Y1819" s="264">
        <f t="shared" si="833"/>
        <v>21.166499999999999</v>
      </c>
      <c r="Z1819" s="264">
        <f t="shared" si="834"/>
        <v>21.948</v>
      </c>
      <c r="AA1819" s="264">
        <f t="shared" si="835"/>
        <v>23.174500000000002</v>
      </c>
      <c r="AB1819" s="264">
        <f t="shared" si="836"/>
        <v>24.018999999999998</v>
      </c>
      <c r="AC1819" s="264">
        <f t="shared" si="837"/>
        <v>25.722000000000001</v>
      </c>
      <c r="AD1819" s="264">
        <f t="shared" si="838"/>
        <v>29.019500000000001</v>
      </c>
      <c r="AF1819" s="266">
        <v>1817</v>
      </c>
      <c r="AG1819" s="266">
        <v>-0.1497</v>
      </c>
      <c r="AH1819" s="266">
        <v>18.2867</v>
      </c>
      <c r="AI1819" s="266">
        <v>0.13497999999999999</v>
      </c>
      <c r="AJ1819" s="266">
        <v>12.202</v>
      </c>
      <c r="AK1819" s="266">
        <v>13.455</v>
      </c>
      <c r="AL1819" s="266">
        <v>14.254</v>
      </c>
      <c r="AM1819" s="266">
        <v>14.699</v>
      </c>
      <c r="AN1819" s="266">
        <v>15.416</v>
      </c>
      <c r="AO1819" s="266">
        <v>15.922000000000001</v>
      </c>
      <c r="AP1819" s="266">
        <v>16.706</v>
      </c>
      <c r="AQ1819" s="266">
        <v>18.286999999999999</v>
      </c>
      <c r="AR1819" s="266">
        <v>20.042000000000002</v>
      </c>
      <c r="AS1819" s="266">
        <v>21.064</v>
      </c>
      <c r="AT1819" s="266">
        <v>21.79</v>
      </c>
      <c r="AU1819" s="266">
        <v>22.919</v>
      </c>
      <c r="AV1819" s="266">
        <v>23.689</v>
      </c>
      <c r="AW1819" s="266">
        <v>25.224</v>
      </c>
      <c r="AX1819" s="266">
        <v>28.131</v>
      </c>
      <c r="BA1819" s="372">
        <v>1817</v>
      </c>
      <c r="BB1819" s="372">
        <v>-0.35139999999999999</v>
      </c>
      <c r="BC1819" s="372">
        <v>18.1663</v>
      </c>
      <c r="BD1819" s="372">
        <v>0.14799000000000001</v>
      </c>
      <c r="BE1819" s="372">
        <v>11.887</v>
      </c>
      <c r="BF1819" s="372">
        <v>13.125999999999999</v>
      </c>
      <c r="BG1819" s="372">
        <v>13.93</v>
      </c>
      <c r="BH1819" s="372">
        <v>14.382</v>
      </c>
      <c r="BI1819" s="372">
        <v>15.119</v>
      </c>
      <c r="BJ1819" s="372">
        <v>15.645</v>
      </c>
      <c r="BK1819" s="372">
        <v>16.469000000000001</v>
      </c>
      <c r="BL1819" s="372">
        <v>18.166</v>
      </c>
      <c r="BM1819" s="372">
        <v>20.109000000000002</v>
      </c>
      <c r="BN1819" s="372">
        <v>21.268999999999998</v>
      </c>
      <c r="BO1819" s="372">
        <v>22.106000000000002</v>
      </c>
      <c r="BP1819" s="372">
        <v>23.43</v>
      </c>
      <c r="BQ1819" s="372">
        <v>24.349</v>
      </c>
      <c r="BR1819" s="372">
        <v>26.22</v>
      </c>
      <c r="BS1819" s="372">
        <v>29.908000000000001</v>
      </c>
    </row>
    <row r="1820" spans="1:71" x14ac:dyDescent="0.2">
      <c r="A1820" s="265">
        <f t="shared" si="839"/>
        <v>18.231999999999999</v>
      </c>
      <c r="B1820" s="265">
        <f t="shared" si="840"/>
        <v>16.591999999999999</v>
      </c>
      <c r="C1820" s="265">
        <f t="shared" si="817"/>
        <v>20.082000000000001</v>
      </c>
      <c r="D1820" s="265">
        <f t="shared" si="841"/>
        <v>1818</v>
      </c>
      <c r="E1820" s="373">
        <f t="shared" si="842"/>
        <v>59.728952772073924</v>
      </c>
      <c r="F1820" s="373">
        <f t="shared" si="843"/>
        <v>4.9774127310061598</v>
      </c>
      <c r="G1820" s="373">
        <f t="shared" si="844"/>
        <v>68.728952772073924</v>
      </c>
      <c r="H1820" s="374">
        <f t="shared" si="845"/>
        <v>0.99971784153555521</v>
      </c>
      <c r="I1820" s="374">
        <f t="shared" si="818"/>
        <v>0.99292589158790412</v>
      </c>
      <c r="J1820" s="374">
        <f t="shared" si="819"/>
        <v>0.99282410235155916</v>
      </c>
      <c r="K1820" s="265" cm="1">
        <f t="array" ref="K1820">$G1820^gamma_drug4/($G1820^gamma_drug4+(AGE_50_drug4+9)^gamma_drug4)</f>
        <v>1</v>
      </c>
      <c r="L1820" s="264">
        <f t="shared" si="820"/>
        <v>1818</v>
      </c>
      <c r="M1820" s="264">
        <f t="shared" si="821"/>
        <v>-0.25064999999999998</v>
      </c>
      <c r="N1820" s="264">
        <f t="shared" si="822"/>
        <v>18.232050000000001</v>
      </c>
      <c r="O1820" s="264">
        <f t="shared" si="823"/>
        <v>0.14151000000000002</v>
      </c>
      <c r="P1820" s="264">
        <f t="shared" si="824"/>
        <v>12.047000000000001</v>
      </c>
      <c r="Q1820" s="264">
        <f t="shared" si="825"/>
        <v>13.2935</v>
      </c>
      <c r="R1820" s="264">
        <f t="shared" si="826"/>
        <v>14.094999999999999</v>
      </c>
      <c r="S1820" s="264">
        <f t="shared" si="827"/>
        <v>14.544499999999999</v>
      </c>
      <c r="T1820" s="264">
        <f t="shared" si="828"/>
        <v>15.2715</v>
      </c>
      <c r="U1820" s="264">
        <f t="shared" si="829"/>
        <v>15.788499999999999</v>
      </c>
      <c r="V1820" s="264">
        <f t="shared" si="830"/>
        <v>16.591999999999999</v>
      </c>
      <c r="W1820" s="264">
        <f t="shared" si="831"/>
        <v>18.231999999999999</v>
      </c>
      <c r="X1820" s="264">
        <f t="shared" si="832"/>
        <v>20.082000000000001</v>
      </c>
      <c r="Y1820" s="264">
        <f t="shared" si="833"/>
        <v>21.173500000000001</v>
      </c>
      <c r="Z1820" s="264">
        <f t="shared" si="834"/>
        <v>21.955500000000001</v>
      </c>
      <c r="AA1820" s="264">
        <f t="shared" si="835"/>
        <v>23.183</v>
      </c>
      <c r="AB1820" s="264">
        <f t="shared" si="836"/>
        <v>24.0275</v>
      </c>
      <c r="AC1820" s="264">
        <f t="shared" si="837"/>
        <v>25.7315</v>
      </c>
      <c r="AD1820" s="264">
        <f t="shared" si="838"/>
        <v>29.031500000000001</v>
      </c>
      <c r="AF1820" s="266">
        <v>1818</v>
      </c>
      <c r="AG1820" s="266">
        <v>-0.14979999999999999</v>
      </c>
      <c r="AH1820" s="266">
        <v>18.292100000000001</v>
      </c>
      <c r="AI1820" s="266">
        <v>0.13500000000000001</v>
      </c>
      <c r="AJ1820" s="266">
        <v>12.204000000000001</v>
      </c>
      <c r="AK1820" s="266">
        <v>13.458</v>
      </c>
      <c r="AL1820" s="266">
        <v>14.257</v>
      </c>
      <c r="AM1820" s="266">
        <v>14.702999999999999</v>
      </c>
      <c r="AN1820" s="266">
        <v>15.42</v>
      </c>
      <c r="AO1820" s="266">
        <v>15.927</v>
      </c>
      <c r="AP1820" s="266">
        <v>16.71</v>
      </c>
      <c r="AQ1820" s="266">
        <v>18.292000000000002</v>
      </c>
      <c r="AR1820" s="266">
        <v>20.047999999999998</v>
      </c>
      <c r="AS1820" s="266">
        <v>21.071000000000002</v>
      </c>
      <c r="AT1820" s="266">
        <v>21.797000000000001</v>
      </c>
      <c r="AU1820" s="266">
        <v>22.927</v>
      </c>
      <c r="AV1820" s="266">
        <v>23.696999999999999</v>
      </c>
      <c r="AW1820" s="266">
        <v>25.233000000000001</v>
      </c>
      <c r="AX1820" s="266">
        <v>28.141999999999999</v>
      </c>
      <c r="BA1820" s="372">
        <v>1818</v>
      </c>
      <c r="BB1820" s="372">
        <v>-0.35149999999999998</v>
      </c>
      <c r="BC1820" s="372">
        <v>18.172000000000001</v>
      </c>
      <c r="BD1820" s="372">
        <v>0.14802000000000001</v>
      </c>
      <c r="BE1820" s="372">
        <v>11.89</v>
      </c>
      <c r="BF1820" s="372">
        <v>13.129</v>
      </c>
      <c r="BG1820" s="372">
        <v>13.933</v>
      </c>
      <c r="BH1820" s="372">
        <v>14.385999999999999</v>
      </c>
      <c r="BI1820" s="372">
        <v>15.122999999999999</v>
      </c>
      <c r="BJ1820" s="372">
        <v>15.65</v>
      </c>
      <c r="BK1820" s="372">
        <v>16.474</v>
      </c>
      <c r="BL1820" s="372">
        <v>18.172000000000001</v>
      </c>
      <c r="BM1820" s="372">
        <v>20.116</v>
      </c>
      <c r="BN1820" s="372">
        <v>21.276</v>
      </c>
      <c r="BO1820" s="372">
        <v>22.114000000000001</v>
      </c>
      <c r="BP1820" s="372">
        <v>23.439</v>
      </c>
      <c r="BQ1820" s="372">
        <v>24.358000000000001</v>
      </c>
      <c r="BR1820" s="372">
        <v>26.23</v>
      </c>
      <c r="BS1820" s="372">
        <v>29.920999999999999</v>
      </c>
    </row>
    <row r="1821" spans="1:71" x14ac:dyDescent="0.2">
      <c r="A1821" s="265">
        <f t="shared" si="839"/>
        <v>18.238</v>
      </c>
      <c r="B1821" s="265">
        <f t="shared" si="840"/>
        <v>16.597000000000001</v>
      </c>
      <c r="C1821" s="265">
        <f t="shared" si="817"/>
        <v>20.088999999999999</v>
      </c>
      <c r="D1821" s="265">
        <f t="shared" si="841"/>
        <v>1819</v>
      </c>
      <c r="E1821" s="373">
        <f t="shared" si="842"/>
        <v>59.761806981519506</v>
      </c>
      <c r="F1821" s="373">
        <f t="shared" si="843"/>
        <v>4.9801505817932918</v>
      </c>
      <c r="G1821" s="373">
        <f t="shared" si="844"/>
        <v>68.761806981519499</v>
      </c>
      <c r="H1821" s="374">
        <f t="shared" si="845"/>
        <v>0.99971842734476946</v>
      </c>
      <c r="I1821" s="374">
        <f t="shared" si="818"/>
        <v>0.99293602216217414</v>
      </c>
      <c r="J1821" s="374">
        <f t="shared" si="819"/>
        <v>0.99283294950350742</v>
      </c>
      <c r="K1821" s="265" cm="1">
        <f t="array" ref="K1821">$G1821^gamma_drug4/($G1821^gamma_drug4+(AGE_50_drug4+9)^gamma_drug4)</f>
        <v>1</v>
      </c>
      <c r="L1821" s="264">
        <f t="shared" si="820"/>
        <v>1819</v>
      </c>
      <c r="M1821" s="264">
        <f t="shared" si="821"/>
        <v>-0.25069999999999998</v>
      </c>
      <c r="N1821" s="264">
        <f t="shared" si="822"/>
        <v>18.237650000000002</v>
      </c>
      <c r="O1821" s="264">
        <f t="shared" si="823"/>
        <v>0.14152999999999999</v>
      </c>
      <c r="P1821" s="264">
        <f t="shared" si="824"/>
        <v>12.05</v>
      </c>
      <c r="Q1821" s="264">
        <f t="shared" si="825"/>
        <v>13.297000000000001</v>
      </c>
      <c r="R1821" s="264">
        <f t="shared" si="826"/>
        <v>14.099</v>
      </c>
      <c r="S1821" s="264">
        <f t="shared" si="827"/>
        <v>14.548500000000001</v>
      </c>
      <c r="T1821" s="264">
        <f t="shared" si="828"/>
        <v>15.276</v>
      </c>
      <c r="U1821" s="264">
        <f t="shared" si="829"/>
        <v>15.792999999999999</v>
      </c>
      <c r="V1821" s="264">
        <f t="shared" si="830"/>
        <v>16.597000000000001</v>
      </c>
      <c r="W1821" s="264">
        <f t="shared" si="831"/>
        <v>18.238</v>
      </c>
      <c r="X1821" s="264">
        <f t="shared" si="832"/>
        <v>20.088999999999999</v>
      </c>
      <c r="Y1821" s="264">
        <f t="shared" si="833"/>
        <v>21.18</v>
      </c>
      <c r="Z1821" s="264">
        <f t="shared" si="834"/>
        <v>21.962499999999999</v>
      </c>
      <c r="AA1821" s="264">
        <f t="shared" si="835"/>
        <v>23.1905</v>
      </c>
      <c r="AB1821" s="264">
        <f t="shared" si="836"/>
        <v>24.036000000000001</v>
      </c>
      <c r="AC1821" s="264">
        <f t="shared" si="837"/>
        <v>25.741</v>
      </c>
      <c r="AD1821" s="264">
        <f t="shared" si="838"/>
        <v>29.0425</v>
      </c>
      <c r="AF1821" s="266">
        <v>1819</v>
      </c>
      <c r="AG1821" s="266">
        <v>-0.14990000000000001</v>
      </c>
      <c r="AH1821" s="266">
        <v>18.297499999999999</v>
      </c>
      <c r="AI1821" s="266">
        <v>0.13502</v>
      </c>
      <c r="AJ1821" s="266">
        <v>12.207000000000001</v>
      </c>
      <c r="AK1821" s="266">
        <v>13.461</v>
      </c>
      <c r="AL1821" s="266">
        <v>14.260999999999999</v>
      </c>
      <c r="AM1821" s="266">
        <v>14.707000000000001</v>
      </c>
      <c r="AN1821" s="266">
        <v>15.423999999999999</v>
      </c>
      <c r="AO1821" s="266">
        <v>15.930999999999999</v>
      </c>
      <c r="AP1821" s="266">
        <v>16.715</v>
      </c>
      <c r="AQ1821" s="266">
        <v>18.297999999999998</v>
      </c>
      <c r="AR1821" s="266">
        <v>20.055</v>
      </c>
      <c r="AS1821" s="266">
        <v>21.077000000000002</v>
      </c>
      <c r="AT1821" s="266">
        <v>21.803999999999998</v>
      </c>
      <c r="AU1821" s="266">
        <v>22.934000000000001</v>
      </c>
      <c r="AV1821" s="266">
        <v>23.704999999999998</v>
      </c>
      <c r="AW1821" s="266">
        <v>25.242000000000001</v>
      </c>
      <c r="AX1821" s="266">
        <v>28.152000000000001</v>
      </c>
      <c r="BA1821" s="372">
        <v>1819</v>
      </c>
      <c r="BB1821" s="372">
        <v>-0.35149999999999998</v>
      </c>
      <c r="BC1821" s="372">
        <v>18.177800000000001</v>
      </c>
      <c r="BD1821" s="372">
        <v>0.14804</v>
      </c>
      <c r="BE1821" s="372">
        <v>11.893000000000001</v>
      </c>
      <c r="BF1821" s="372">
        <v>13.132999999999999</v>
      </c>
      <c r="BG1821" s="372">
        <v>13.936999999999999</v>
      </c>
      <c r="BH1821" s="372">
        <v>14.39</v>
      </c>
      <c r="BI1821" s="372">
        <v>15.128</v>
      </c>
      <c r="BJ1821" s="372">
        <v>15.654999999999999</v>
      </c>
      <c r="BK1821" s="372">
        <v>16.478999999999999</v>
      </c>
      <c r="BL1821" s="372">
        <v>18.178000000000001</v>
      </c>
      <c r="BM1821" s="372">
        <v>20.123000000000001</v>
      </c>
      <c r="BN1821" s="372">
        <v>21.283000000000001</v>
      </c>
      <c r="BO1821" s="372">
        <v>22.120999999999999</v>
      </c>
      <c r="BP1821" s="372">
        <v>23.446999999999999</v>
      </c>
      <c r="BQ1821" s="372">
        <v>24.367000000000001</v>
      </c>
      <c r="BR1821" s="372">
        <v>26.24</v>
      </c>
      <c r="BS1821" s="372">
        <v>29.933</v>
      </c>
    </row>
    <row r="1822" spans="1:71" x14ac:dyDescent="0.2">
      <c r="A1822" s="265">
        <f t="shared" si="839"/>
        <v>18.243500000000001</v>
      </c>
      <c r="B1822" s="265">
        <f t="shared" si="840"/>
        <v>16.602</v>
      </c>
      <c r="C1822" s="265">
        <f t="shared" si="817"/>
        <v>20.094999999999999</v>
      </c>
      <c r="D1822" s="265">
        <f t="shared" si="841"/>
        <v>1820</v>
      </c>
      <c r="E1822" s="373">
        <f t="shared" si="842"/>
        <v>59.794661190965094</v>
      </c>
      <c r="F1822" s="373">
        <f t="shared" si="843"/>
        <v>4.9828884325804248</v>
      </c>
      <c r="G1822" s="373">
        <f t="shared" si="844"/>
        <v>68.794661190965087</v>
      </c>
      <c r="H1822" s="374">
        <f t="shared" si="845"/>
        <v>0.99971901165912502</v>
      </c>
      <c r="I1822" s="374">
        <f t="shared" si="818"/>
        <v>0.99294613350299044</v>
      </c>
      <c r="J1822" s="374">
        <f t="shared" si="819"/>
        <v>0.99284178160808034</v>
      </c>
      <c r="K1822" s="265" cm="1">
        <f t="array" ref="K1822">$G1822^gamma_drug4/($G1822^gamma_drug4+(AGE_50_drug4+9)^gamma_drug4)</f>
        <v>1</v>
      </c>
      <c r="L1822" s="264">
        <f t="shared" si="820"/>
        <v>1820</v>
      </c>
      <c r="M1822" s="264">
        <f t="shared" si="821"/>
        <v>-0.25074999999999997</v>
      </c>
      <c r="N1822" s="264">
        <f t="shared" si="822"/>
        <v>18.243200000000002</v>
      </c>
      <c r="O1822" s="264">
        <f t="shared" si="823"/>
        <v>0.14155000000000001</v>
      </c>
      <c r="P1822" s="264">
        <f t="shared" si="824"/>
        <v>12.053000000000001</v>
      </c>
      <c r="Q1822" s="264">
        <f t="shared" si="825"/>
        <v>13.3005</v>
      </c>
      <c r="R1822" s="264">
        <f t="shared" si="826"/>
        <v>14.103000000000002</v>
      </c>
      <c r="S1822" s="264">
        <f t="shared" si="827"/>
        <v>14.552</v>
      </c>
      <c r="T1822" s="264">
        <f t="shared" si="828"/>
        <v>15.280000000000001</v>
      </c>
      <c r="U1822" s="264">
        <f t="shared" si="829"/>
        <v>15.797000000000001</v>
      </c>
      <c r="V1822" s="264">
        <f t="shared" si="830"/>
        <v>16.602</v>
      </c>
      <c r="W1822" s="264">
        <f t="shared" si="831"/>
        <v>18.243500000000001</v>
      </c>
      <c r="X1822" s="264">
        <f t="shared" si="832"/>
        <v>20.094999999999999</v>
      </c>
      <c r="Y1822" s="264">
        <f t="shared" si="833"/>
        <v>21.1875</v>
      </c>
      <c r="Z1822" s="264">
        <f t="shared" si="834"/>
        <v>21.97</v>
      </c>
      <c r="AA1822" s="264">
        <f t="shared" si="835"/>
        <v>23.198999999999998</v>
      </c>
      <c r="AB1822" s="264">
        <f t="shared" si="836"/>
        <v>24.044</v>
      </c>
      <c r="AC1822" s="264">
        <f t="shared" si="837"/>
        <v>25.750500000000002</v>
      </c>
      <c r="AD1822" s="264">
        <f t="shared" si="838"/>
        <v>29.0535</v>
      </c>
      <c r="AF1822" s="266">
        <v>1820</v>
      </c>
      <c r="AG1822" s="266">
        <v>-0.15</v>
      </c>
      <c r="AH1822" s="266">
        <v>18.302900000000001</v>
      </c>
      <c r="AI1822" s="266">
        <v>0.13503999999999999</v>
      </c>
      <c r="AJ1822" s="266">
        <v>12.21</v>
      </c>
      <c r="AK1822" s="266">
        <v>13.465</v>
      </c>
      <c r="AL1822" s="266">
        <v>14.265000000000001</v>
      </c>
      <c r="AM1822" s="266">
        <v>14.71</v>
      </c>
      <c r="AN1822" s="266">
        <v>15.428000000000001</v>
      </c>
      <c r="AO1822" s="266">
        <v>15.935</v>
      </c>
      <c r="AP1822" s="266">
        <v>16.72</v>
      </c>
      <c r="AQ1822" s="266">
        <v>18.303000000000001</v>
      </c>
      <c r="AR1822" s="266">
        <v>20.061</v>
      </c>
      <c r="AS1822" s="266">
        <v>21.084</v>
      </c>
      <c r="AT1822" s="266">
        <v>21.811</v>
      </c>
      <c r="AU1822" s="266">
        <v>22.942</v>
      </c>
      <c r="AV1822" s="266">
        <v>23.713000000000001</v>
      </c>
      <c r="AW1822" s="266">
        <v>25.251000000000001</v>
      </c>
      <c r="AX1822" s="266">
        <v>28.163</v>
      </c>
      <c r="BA1822" s="372">
        <v>1820</v>
      </c>
      <c r="BB1822" s="372">
        <v>-0.35149999999999998</v>
      </c>
      <c r="BC1822" s="372">
        <v>18.183499999999999</v>
      </c>
      <c r="BD1822" s="372">
        <v>0.14806</v>
      </c>
      <c r="BE1822" s="372">
        <v>11.896000000000001</v>
      </c>
      <c r="BF1822" s="372">
        <v>13.135999999999999</v>
      </c>
      <c r="BG1822" s="372">
        <v>13.941000000000001</v>
      </c>
      <c r="BH1822" s="372">
        <v>14.394</v>
      </c>
      <c r="BI1822" s="372">
        <v>15.132</v>
      </c>
      <c r="BJ1822" s="372">
        <v>15.659000000000001</v>
      </c>
      <c r="BK1822" s="372">
        <v>16.484000000000002</v>
      </c>
      <c r="BL1822" s="372">
        <v>18.184000000000001</v>
      </c>
      <c r="BM1822" s="372">
        <v>20.129000000000001</v>
      </c>
      <c r="BN1822" s="372">
        <v>21.291</v>
      </c>
      <c r="BO1822" s="372">
        <v>22.129000000000001</v>
      </c>
      <c r="BP1822" s="372">
        <v>23.456</v>
      </c>
      <c r="BQ1822" s="372">
        <v>24.375</v>
      </c>
      <c r="BR1822" s="372">
        <v>26.25</v>
      </c>
      <c r="BS1822" s="372">
        <v>29.943999999999999</v>
      </c>
    </row>
    <row r="1823" spans="1:71" x14ac:dyDescent="0.2">
      <c r="A1823" s="265">
        <f t="shared" si="839"/>
        <v>18.2485</v>
      </c>
      <c r="B1823" s="265">
        <f t="shared" si="840"/>
        <v>16.6065</v>
      </c>
      <c r="C1823" s="265">
        <f t="shared" si="817"/>
        <v>20.101500000000001</v>
      </c>
      <c r="D1823" s="265">
        <f t="shared" si="841"/>
        <v>1821</v>
      </c>
      <c r="E1823" s="373">
        <f t="shared" si="842"/>
        <v>59.827515400410675</v>
      </c>
      <c r="F1823" s="373">
        <f t="shared" si="843"/>
        <v>4.9856262833675569</v>
      </c>
      <c r="G1823" s="373">
        <f t="shared" si="844"/>
        <v>68.827515400410675</v>
      </c>
      <c r="H1823" s="374">
        <f t="shared" si="845"/>
        <v>0.99971959448314607</v>
      </c>
      <c r="I1823" s="374">
        <f t="shared" si="818"/>
        <v>0.99295622565573372</v>
      </c>
      <c r="J1823" s="374">
        <f t="shared" si="819"/>
        <v>0.9928505986978452</v>
      </c>
      <c r="K1823" s="265" cm="1">
        <f t="array" ref="K1823">$G1823^gamma_drug4/($G1823^gamma_drug4+(AGE_50_drug4+9)^gamma_drug4)</f>
        <v>1</v>
      </c>
      <c r="L1823" s="264">
        <f t="shared" si="820"/>
        <v>1821</v>
      </c>
      <c r="M1823" s="264">
        <f t="shared" si="821"/>
        <v>-0.25085000000000002</v>
      </c>
      <c r="N1823" s="264">
        <f t="shared" si="822"/>
        <v>18.248750000000001</v>
      </c>
      <c r="O1823" s="264">
        <f t="shared" si="823"/>
        <v>0.14157500000000001</v>
      </c>
      <c r="P1823" s="264">
        <f t="shared" si="824"/>
        <v>12.055999999999999</v>
      </c>
      <c r="Q1823" s="264">
        <f t="shared" si="825"/>
        <v>13.304</v>
      </c>
      <c r="R1823" s="264">
        <f t="shared" si="826"/>
        <v>14.106999999999999</v>
      </c>
      <c r="S1823" s="264">
        <f t="shared" si="827"/>
        <v>14.556000000000001</v>
      </c>
      <c r="T1823" s="264">
        <f t="shared" si="828"/>
        <v>15.2845</v>
      </c>
      <c r="U1823" s="264">
        <f t="shared" si="829"/>
        <v>15.802</v>
      </c>
      <c r="V1823" s="264">
        <f t="shared" si="830"/>
        <v>16.6065</v>
      </c>
      <c r="W1823" s="264">
        <f t="shared" si="831"/>
        <v>18.2485</v>
      </c>
      <c r="X1823" s="264">
        <f t="shared" si="832"/>
        <v>20.101500000000001</v>
      </c>
      <c r="Y1823" s="264">
        <f t="shared" si="833"/>
        <v>21.194499999999998</v>
      </c>
      <c r="Z1823" s="264">
        <f t="shared" si="834"/>
        <v>21.977499999999999</v>
      </c>
      <c r="AA1823" s="264">
        <f t="shared" si="835"/>
        <v>23.207000000000001</v>
      </c>
      <c r="AB1823" s="264">
        <f t="shared" si="836"/>
        <v>24.053000000000001</v>
      </c>
      <c r="AC1823" s="264">
        <f t="shared" si="837"/>
        <v>25.759500000000003</v>
      </c>
      <c r="AD1823" s="264">
        <f t="shared" si="838"/>
        <v>29.064999999999998</v>
      </c>
      <c r="AF1823" s="266">
        <v>1821</v>
      </c>
      <c r="AG1823" s="266">
        <v>-0.15010000000000001</v>
      </c>
      <c r="AH1823" s="266">
        <v>18.308299999999999</v>
      </c>
      <c r="AI1823" s="266">
        <v>0.13506000000000001</v>
      </c>
      <c r="AJ1823" s="266">
        <v>12.212999999999999</v>
      </c>
      <c r="AK1823" s="266">
        <v>13.468</v>
      </c>
      <c r="AL1823" s="266">
        <v>14.269</v>
      </c>
      <c r="AM1823" s="266">
        <v>14.714</v>
      </c>
      <c r="AN1823" s="266">
        <v>15.433</v>
      </c>
      <c r="AO1823" s="266">
        <v>15.94</v>
      </c>
      <c r="AP1823" s="266">
        <v>16.725000000000001</v>
      </c>
      <c r="AQ1823" s="266">
        <v>18.308</v>
      </c>
      <c r="AR1823" s="266">
        <v>20.067</v>
      </c>
      <c r="AS1823" s="266">
        <v>21.091000000000001</v>
      </c>
      <c r="AT1823" s="266">
        <v>21.818000000000001</v>
      </c>
      <c r="AU1823" s="266">
        <v>22.95</v>
      </c>
      <c r="AV1823" s="266">
        <v>23.721</v>
      </c>
      <c r="AW1823" s="266">
        <v>25.259</v>
      </c>
      <c r="AX1823" s="266">
        <v>28.172999999999998</v>
      </c>
      <c r="BA1823" s="372">
        <v>1821</v>
      </c>
      <c r="BB1823" s="372">
        <v>-0.35160000000000002</v>
      </c>
      <c r="BC1823" s="372">
        <v>18.1892</v>
      </c>
      <c r="BD1823" s="372">
        <v>0.14809</v>
      </c>
      <c r="BE1823" s="372">
        <v>11.898999999999999</v>
      </c>
      <c r="BF1823" s="372">
        <v>13.14</v>
      </c>
      <c r="BG1823" s="372">
        <v>13.945</v>
      </c>
      <c r="BH1823" s="372">
        <v>14.398</v>
      </c>
      <c r="BI1823" s="372">
        <v>15.135999999999999</v>
      </c>
      <c r="BJ1823" s="372">
        <v>15.664</v>
      </c>
      <c r="BK1823" s="372">
        <v>16.488</v>
      </c>
      <c r="BL1823" s="372">
        <v>18.189</v>
      </c>
      <c r="BM1823" s="372">
        <v>20.135999999999999</v>
      </c>
      <c r="BN1823" s="372">
        <v>21.297999999999998</v>
      </c>
      <c r="BO1823" s="372">
        <v>22.137</v>
      </c>
      <c r="BP1823" s="372">
        <v>23.463999999999999</v>
      </c>
      <c r="BQ1823" s="372">
        <v>24.385000000000002</v>
      </c>
      <c r="BR1823" s="372">
        <v>26.26</v>
      </c>
      <c r="BS1823" s="372">
        <v>29.957000000000001</v>
      </c>
    </row>
    <row r="1824" spans="1:71" x14ac:dyDescent="0.2">
      <c r="A1824" s="265">
        <f t="shared" si="839"/>
        <v>18.2545</v>
      </c>
      <c r="B1824" s="265">
        <f t="shared" si="840"/>
        <v>16.610999999999997</v>
      </c>
      <c r="C1824" s="265">
        <f t="shared" si="817"/>
        <v>20.108000000000001</v>
      </c>
      <c r="D1824" s="265">
        <f t="shared" si="841"/>
        <v>1822</v>
      </c>
      <c r="E1824" s="373">
        <f t="shared" si="842"/>
        <v>59.860369609856264</v>
      </c>
      <c r="F1824" s="373">
        <f t="shared" si="843"/>
        <v>4.9883641341546889</v>
      </c>
      <c r="G1824" s="373">
        <f t="shared" si="844"/>
        <v>68.860369609856264</v>
      </c>
      <c r="H1824" s="374">
        <f t="shared" si="845"/>
        <v>0.99972017582134098</v>
      </c>
      <c r="I1824" s="374">
        <f t="shared" si="818"/>
        <v>0.99296629866565667</v>
      </c>
      <c r="J1824" s="374">
        <f t="shared" si="819"/>
        <v>0.99285940080528368</v>
      </c>
      <c r="K1824" s="265" cm="1">
        <f t="array" ref="K1824">$G1824^gamma_drug4/($G1824^gamma_drug4+(AGE_50_drug4+9)^gamma_drug4)</f>
        <v>1</v>
      </c>
      <c r="L1824" s="264">
        <f t="shared" si="820"/>
        <v>1822</v>
      </c>
      <c r="M1824" s="264">
        <f t="shared" si="821"/>
        <v>-0.25090000000000001</v>
      </c>
      <c r="N1824" s="264">
        <f t="shared" si="822"/>
        <v>18.254350000000002</v>
      </c>
      <c r="O1824" s="264">
        <f t="shared" si="823"/>
        <v>0.141595</v>
      </c>
      <c r="P1824" s="264">
        <f t="shared" si="824"/>
        <v>12.0595</v>
      </c>
      <c r="Q1824" s="264">
        <f t="shared" si="825"/>
        <v>13.307500000000001</v>
      </c>
      <c r="R1824" s="264">
        <f t="shared" si="826"/>
        <v>14.1105</v>
      </c>
      <c r="S1824" s="264">
        <f t="shared" si="827"/>
        <v>14.559999999999999</v>
      </c>
      <c r="T1824" s="264">
        <f t="shared" si="828"/>
        <v>15.289</v>
      </c>
      <c r="U1824" s="264">
        <f t="shared" si="829"/>
        <v>15.806000000000001</v>
      </c>
      <c r="V1824" s="264">
        <f t="shared" si="830"/>
        <v>16.610999999999997</v>
      </c>
      <c r="W1824" s="264">
        <f t="shared" si="831"/>
        <v>18.2545</v>
      </c>
      <c r="X1824" s="264">
        <f t="shared" si="832"/>
        <v>20.108000000000001</v>
      </c>
      <c r="Y1824" s="264">
        <f t="shared" si="833"/>
        <v>21.201000000000001</v>
      </c>
      <c r="Z1824" s="264">
        <f t="shared" si="834"/>
        <v>21.984499999999997</v>
      </c>
      <c r="AA1824" s="264">
        <f t="shared" si="835"/>
        <v>23.215</v>
      </c>
      <c r="AB1824" s="264">
        <f t="shared" si="836"/>
        <v>24.061</v>
      </c>
      <c r="AC1824" s="264">
        <f t="shared" si="837"/>
        <v>25.768999999999998</v>
      </c>
      <c r="AD1824" s="264">
        <f t="shared" si="838"/>
        <v>29.076500000000003</v>
      </c>
      <c r="AF1824" s="266">
        <v>1822</v>
      </c>
      <c r="AG1824" s="266">
        <v>-0.1502</v>
      </c>
      <c r="AH1824" s="266">
        <v>18.313700000000001</v>
      </c>
      <c r="AI1824" s="266">
        <v>0.13508000000000001</v>
      </c>
      <c r="AJ1824" s="266">
        <v>12.215999999999999</v>
      </c>
      <c r="AK1824" s="266">
        <v>13.472</v>
      </c>
      <c r="AL1824" s="266">
        <v>14.272</v>
      </c>
      <c r="AM1824" s="266">
        <v>14.718</v>
      </c>
      <c r="AN1824" s="266">
        <v>15.436999999999999</v>
      </c>
      <c r="AO1824" s="266">
        <v>15.944000000000001</v>
      </c>
      <c r="AP1824" s="266">
        <v>16.728999999999999</v>
      </c>
      <c r="AQ1824" s="266">
        <v>18.314</v>
      </c>
      <c r="AR1824" s="266">
        <v>20.073</v>
      </c>
      <c r="AS1824" s="266">
        <v>21.097000000000001</v>
      </c>
      <c r="AT1824" s="266">
        <v>21.824999999999999</v>
      </c>
      <c r="AU1824" s="266">
        <v>22.957000000000001</v>
      </c>
      <c r="AV1824" s="266">
        <v>23.728999999999999</v>
      </c>
      <c r="AW1824" s="266">
        <v>25.268000000000001</v>
      </c>
      <c r="AX1824" s="266">
        <v>28.184000000000001</v>
      </c>
      <c r="BA1824" s="372">
        <v>1822</v>
      </c>
      <c r="BB1824" s="372">
        <v>-0.35160000000000002</v>
      </c>
      <c r="BC1824" s="372">
        <v>18.195</v>
      </c>
      <c r="BD1824" s="372">
        <v>0.14810999999999999</v>
      </c>
      <c r="BE1824" s="372">
        <v>11.903</v>
      </c>
      <c r="BF1824" s="372">
        <v>13.143000000000001</v>
      </c>
      <c r="BG1824" s="372">
        <v>13.949</v>
      </c>
      <c r="BH1824" s="372">
        <v>14.401999999999999</v>
      </c>
      <c r="BI1824" s="372">
        <v>15.141</v>
      </c>
      <c r="BJ1824" s="372">
        <v>15.667999999999999</v>
      </c>
      <c r="BK1824" s="372">
        <v>16.492999999999999</v>
      </c>
      <c r="BL1824" s="372">
        <v>18.195</v>
      </c>
      <c r="BM1824" s="372">
        <v>20.143000000000001</v>
      </c>
      <c r="BN1824" s="372">
        <v>21.305</v>
      </c>
      <c r="BO1824" s="372">
        <v>22.143999999999998</v>
      </c>
      <c r="BP1824" s="372">
        <v>23.472999999999999</v>
      </c>
      <c r="BQ1824" s="372">
        <v>24.393000000000001</v>
      </c>
      <c r="BR1824" s="372">
        <v>26.27</v>
      </c>
      <c r="BS1824" s="372">
        <v>29.969000000000001</v>
      </c>
    </row>
    <row r="1825" spans="1:71" x14ac:dyDescent="0.2">
      <c r="A1825" s="265">
        <f t="shared" si="839"/>
        <v>18.259999999999998</v>
      </c>
      <c r="B1825" s="265">
        <f t="shared" si="840"/>
        <v>16.616</v>
      </c>
      <c r="C1825" s="265">
        <f t="shared" si="817"/>
        <v>20.114000000000001</v>
      </c>
      <c r="D1825" s="265">
        <f t="shared" si="841"/>
        <v>1823</v>
      </c>
      <c r="E1825" s="373">
        <f t="shared" si="842"/>
        <v>59.893223819301845</v>
      </c>
      <c r="F1825" s="373">
        <f t="shared" si="843"/>
        <v>4.991101984941821</v>
      </c>
      <c r="G1825" s="373">
        <f t="shared" si="844"/>
        <v>68.893223819301852</v>
      </c>
      <c r="H1825" s="374">
        <f t="shared" si="845"/>
        <v>0.99972075567820262</v>
      </c>
      <c r="I1825" s="374">
        <f t="shared" si="818"/>
        <v>0.99297635257788519</v>
      </c>
      <c r="J1825" s="374">
        <f t="shared" si="819"/>
        <v>0.99286818796279275</v>
      </c>
      <c r="K1825" s="265" cm="1">
        <f t="array" ref="K1825">$G1825^gamma_drug4/($G1825^gamma_drug4+(AGE_50_drug4+9)^gamma_drug4)</f>
        <v>1</v>
      </c>
      <c r="L1825" s="264">
        <f t="shared" si="820"/>
        <v>1823</v>
      </c>
      <c r="M1825" s="264">
        <f t="shared" si="821"/>
        <v>-0.251</v>
      </c>
      <c r="N1825" s="264">
        <f t="shared" si="822"/>
        <v>18.25985</v>
      </c>
      <c r="O1825" s="264">
        <f t="shared" si="823"/>
        <v>0.141625</v>
      </c>
      <c r="P1825" s="264">
        <f t="shared" si="824"/>
        <v>12.061999999999999</v>
      </c>
      <c r="Q1825" s="264">
        <f t="shared" si="825"/>
        <v>13.311</v>
      </c>
      <c r="R1825" s="264">
        <f t="shared" si="826"/>
        <v>14.1145</v>
      </c>
      <c r="S1825" s="264">
        <f t="shared" si="827"/>
        <v>14.564</v>
      </c>
      <c r="T1825" s="264">
        <f t="shared" si="828"/>
        <v>15.292999999999999</v>
      </c>
      <c r="U1825" s="264">
        <f t="shared" si="829"/>
        <v>15.810500000000001</v>
      </c>
      <c r="V1825" s="264">
        <f t="shared" si="830"/>
        <v>16.616</v>
      </c>
      <c r="W1825" s="264">
        <f t="shared" si="831"/>
        <v>18.259999999999998</v>
      </c>
      <c r="X1825" s="264">
        <f t="shared" si="832"/>
        <v>20.114000000000001</v>
      </c>
      <c r="Y1825" s="264">
        <f t="shared" si="833"/>
        <v>21.208500000000001</v>
      </c>
      <c r="Z1825" s="264">
        <f t="shared" si="834"/>
        <v>21.992000000000001</v>
      </c>
      <c r="AA1825" s="264">
        <f t="shared" si="835"/>
        <v>23.222999999999999</v>
      </c>
      <c r="AB1825" s="264">
        <f t="shared" si="836"/>
        <v>24.07</v>
      </c>
      <c r="AC1825" s="264">
        <f t="shared" si="837"/>
        <v>25.779499999999999</v>
      </c>
      <c r="AD1825" s="264">
        <f t="shared" si="838"/>
        <v>29.0885</v>
      </c>
      <c r="AF1825" s="266">
        <v>1823</v>
      </c>
      <c r="AG1825" s="266">
        <v>-0.15029999999999999</v>
      </c>
      <c r="AH1825" s="266">
        <v>18.318999999999999</v>
      </c>
      <c r="AI1825" s="266">
        <v>0.13511000000000001</v>
      </c>
      <c r="AJ1825" s="266">
        <v>12.218999999999999</v>
      </c>
      <c r="AK1825" s="266">
        <v>13.475</v>
      </c>
      <c r="AL1825" s="266">
        <v>14.276</v>
      </c>
      <c r="AM1825" s="266">
        <v>14.722</v>
      </c>
      <c r="AN1825" s="266">
        <v>15.441000000000001</v>
      </c>
      <c r="AO1825" s="266">
        <v>15.948</v>
      </c>
      <c r="AP1825" s="266">
        <v>16.734000000000002</v>
      </c>
      <c r="AQ1825" s="266">
        <v>18.318999999999999</v>
      </c>
      <c r="AR1825" s="266">
        <v>20.079000000000001</v>
      </c>
      <c r="AS1825" s="266">
        <v>21.103999999999999</v>
      </c>
      <c r="AT1825" s="266">
        <v>21.832000000000001</v>
      </c>
      <c r="AU1825" s="266">
        <v>22.965</v>
      </c>
      <c r="AV1825" s="266">
        <v>23.736999999999998</v>
      </c>
      <c r="AW1825" s="266">
        <v>25.277999999999999</v>
      </c>
      <c r="AX1825" s="266">
        <v>28.195</v>
      </c>
      <c r="BA1825" s="372">
        <v>1823</v>
      </c>
      <c r="BB1825" s="372">
        <v>-0.35170000000000001</v>
      </c>
      <c r="BC1825" s="372">
        <v>18.200700000000001</v>
      </c>
      <c r="BD1825" s="372">
        <v>0.14813999999999999</v>
      </c>
      <c r="BE1825" s="372">
        <v>11.904999999999999</v>
      </c>
      <c r="BF1825" s="372">
        <v>13.147</v>
      </c>
      <c r="BG1825" s="372">
        <v>13.952999999999999</v>
      </c>
      <c r="BH1825" s="372">
        <v>14.406000000000001</v>
      </c>
      <c r="BI1825" s="372">
        <v>15.145</v>
      </c>
      <c r="BJ1825" s="372">
        <v>15.673</v>
      </c>
      <c r="BK1825" s="372">
        <v>16.498000000000001</v>
      </c>
      <c r="BL1825" s="372">
        <v>18.201000000000001</v>
      </c>
      <c r="BM1825" s="372">
        <v>20.149000000000001</v>
      </c>
      <c r="BN1825" s="372">
        <v>21.312999999999999</v>
      </c>
      <c r="BO1825" s="372">
        <v>22.152000000000001</v>
      </c>
      <c r="BP1825" s="372">
        <v>23.481000000000002</v>
      </c>
      <c r="BQ1825" s="372">
        <v>24.402999999999999</v>
      </c>
      <c r="BR1825" s="372">
        <v>26.280999999999999</v>
      </c>
      <c r="BS1825" s="372">
        <v>29.981999999999999</v>
      </c>
    </row>
    <row r="1826" spans="1:71" x14ac:dyDescent="0.2">
      <c r="A1826" s="265">
        <f t="shared" si="839"/>
        <v>18.265000000000001</v>
      </c>
      <c r="B1826" s="265">
        <f t="shared" si="840"/>
        <v>16.6205</v>
      </c>
      <c r="C1826" s="265">
        <f t="shared" si="817"/>
        <v>20.120999999999999</v>
      </c>
      <c r="D1826" s="265">
        <f t="shared" si="841"/>
        <v>1824</v>
      </c>
      <c r="E1826" s="373">
        <f t="shared" si="842"/>
        <v>59.926078028747433</v>
      </c>
      <c r="F1826" s="373">
        <f t="shared" si="843"/>
        <v>4.9938398357289531</v>
      </c>
      <c r="G1826" s="373">
        <f t="shared" si="844"/>
        <v>68.92607802874744</v>
      </c>
      <c r="H1826" s="374">
        <f t="shared" si="845"/>
        <v>0.99972133405820796</v>
      </c>
      <c r="I1826" s="374">
        <f t="shared" ref="I1826:I1858" si="846">$G1826^gamma_drug2/($G1826^gamma_drug2+(AGE_50_drug2+9)^gamma_drug2)</f>
        <v>0.99298638743741785</v>
      </c>
      <c r="J1826" s="374">
        <f t="shared" ref="J1826:J1858" si="847">$G1826^gamma_drug3/($G1826^gamma_drug3+(AGE_50_drug3+9)^gamma_drug3)</f>
        <v>0.9928769602026839</v>
      </c>
      <c r="K1826" s="265" cm="1">
        <f t="array" ref="K1826">$G1826^gamma_drug4/($G1826^gamma_drug4+(AGE_50_drug4+9)^gamma_drug4)</f>
        <v>1</v>
      </c>
      <c r="L1826" s="264">
        <f t="shared" si="820"/>
        <v>1824</v>
      </c>
      <c r="M1826" s="264">
        <f t="shared" si="821"/>
        <v>-0.25105</v>
      </c>
      <c r="N1826" s="264">
        <f t="shared" si="822"/>
        <v>18.2654</v>
      </c>
      <c r="O1826" s="264">
        <f t="shared" si="823"/>
        <v>0.14164499999999999</v>
      </c>
      <c r="P1826" s="264">
        <f t="shared" si="824"/>
        <v>12.0655</v>
      </c>
      <c r="Q1826" s="264">
        <f t="shared" si="825"/>
        <v>13.314</v>
      </c>
      <c r="R1826" s="264">
        <f t="shared" si="826"/>
        <v>14.1175</v>
      </c>
      <c r="S1826" s="264">
        <f t="shared" si="827"/>
        <v>14.568000000000001</v>
      </c>
      <c r="T1826" s="264">
        <f t="shared" si="828"/>
        <v>15.297499999999999</v>
      </c>
      <c r="U1826" s="264">
        <f t="shared" si="829"/>
        <v>15.815</v>
      </c>
      <c r="V1826" s="264">
        <f t="shared" si="830"/>
        <v>16.6205</v>
      </c>
      <c r="W1826" s="264">
        <f t="shared" si="831"/>
        <v>18.265000000000001</v>
      </c>
      <c r="X1826" s="264">
        <f t="shared" si="832"/>
        <v>20.120999999999999</v>
      </c>
      <c r="Y1826" s="264">
        <f t="shared" si="833"/>
        <v>21.215499999999999</v>
      </c>
      <c r="Z1826" s="264">
        <f t="shared" si="834"/>
        <v>21.999499999999998</v>
      </c>
      <c r="AA1826" s="264">
        <f t="shared" si="835"/>
        <v>23.231499999999997</v>
      </c>
      <c r="AB1826" s="264">
        <f t="shared" si="836"/>
        <v>24.078000000000003</v>
      </c>
      <c r="AC1826" s="264">
        <f t="shared" si="837"/>
        <v>25.788</v>
      </c>
      <c r="AD1826" s="264">
        <f t="shared" si="838"/>
        <v>29.099499999999999</v>
      </c>
      <c r="AF1826" s="266">
        <v>1824</v>
      </c>
      <c r="AG1826" s="266">
        <v>-0.15040000000000001</v>
      </c>
      <c r="AH1826" s="266">
        <v>18.324400000000001</v>
      </c>
      <c r="AI1826" s="266">
        <v>0.13513</v>
      </c>
      <c r="AJ1826" s="266">
        <v>12.222</v>
      </c>
      <c r="AK1826" s="266">
        <v>13.478</v>
      </c>
      <c r="AL1826" s="266">
        <v>14.279</v>
      </c>
      <c r="AM1826" s="266">
        <v>14.726000000000001</v>
      </c>
      <c r="AN1826" s="266">
        <v>15.445</v>
      </c>
      <c r="AO1826" s="266">
        <v>15.952999999999999</v>
      </c>
      <c r="AP1826" s="266">
        <v>16.738</v>
      </c>
      <c r="AQ1826" s="266">
        <v>18.324000000000002</v>
      </c>
      <c r="AR1826" s="266">
        <v>20.085999999999999</v>
      </c>
      <c r="AS1826" s="266">
        <v>21.111000000000001</v>
      </c>
      <c r="AT1826" s="266">
        <v>21.838999999999999</v>
      </c>
      <c r="AU1826" s="266">
        <v>22.972999999999999</v>
      </c>
      <c r="AV1826" s="266">
        <v>23.745000000000001</v>
      </c>
      <c r="AW1826" s="266">
        <v>25.286000000000001</v>
      </c>
      <c r="AX1826" s="266">
        <v>28.204999999999998</v>
      </c>
      <c r="BA1826" s="372">
        <v>1824</v>
      </c>
      <c r="BB1826" s="372">
        <v>-0.35170000000000001</v>
      </c>
      <c r="BC1826" s="372">
        <v>18.206399999999999</v>
      </c>
      <c r="BD1826" s="372">
        <v>0.14815999999999999</v>
      </c>
      <c r="BE1826" s="372">
        <v>11.909000000000001</v>
      </c>
      <c r="BF1826" s="372">
        <v>13.15</v>
      </c>
      <c r="BG1826" s="372">
        <v>13.956</v>
      </c>
      <c r="BH1826" s="372">
        <v>14.41</v>
      </c>
      <c r="BI1826" s="372">
        <v>15.15</v>
      </c>
      <c r="BJ1826" s="372">
        <v>15.677</v>
      </c>
      <c r="BK1826" s="372">
        <v>16.503</v>
      </c>
      <c r="BL1826" s="372">
        <v>18.206</v>
      </c>
      <c r="BM1826" s="372">
        <v>20.155999999999999</v>
      </c>
      <c r="BN1826" s="372">
        <v>21.32</v>
      </c>
      <c r="BO1826" s="372">
        <v>22.16</v>
      </c>
      <c r="BP1826" s="372">
        <v>23.49</v>
      </c>
      <c r="BQ1826" s="372">
        <v>24.411000000000001</v>
      </c>
      <c r="BR1826" s="372">
        <v>26.29</v>
      </c>
      <c r="BS1826" s="372">
        <v>29.994</v>
      </c>
    </row>
    <row r="1827" spans="1:71" x14ac:dyDescent="0.2">
      <c r="A1827" s="265">
        <f t="shared" si="839"/>
        <v>18.271000000000001</v>
      </c>
      <c r="B1827" s="265">
        <f t="shared" si="840"/>
        <v>16.625499999999999</v>
      </c>
      <c r="C1827" s="265">
        <f t="shared" si="817"/>
        <v>20.127499999999998</v>
      </c>
      <c r="D1827" s="265">
        <f t="shared" si="841"/>
        <v>1825</v>
      </c>
      <c r="E1827" s="373">
        <f t="shared" si="842"/>
        <v>59.958932238193022</v>
      </c>
      <c r="F1827" s="373">
        <f t="shared" si="843"/>
        <v>4.9965776865160851</v>
      </c>
      <c r="G1827" s="373">
        <f t="shared" si="844"/>
        <v>68.958932238193029</v>
      </c>
      <c r="H1827" s="374">
        <f t="shared" si="845"/>
        <v>0.99972191096581819</v>
      </c>
      <c r="I1827" s="374">
        <f t="shared" si="846"/>
        <v>0.99299640328912708</v>
      </c>
      <c r="J1827" s="374">
        <f t="shared" si="847"/>
        <v>0.99288571755718458</v>
      </c>
      <c r="K1827" s="265" cm="1">
        <f t="array" ref="K1827">$G1827^gamma_drug4/($G1827^gamma_drug4+(AGE_50_drug4+9)^gamma_drug4)</f>
        <v>1</v>
      </c>
      <c r="L1827" s="264">
        <f t="shared" si="820"/>
        <v>1825</v>
      </c>
      <c r="M1827" s="264">
        <f t="shared" si="821"/>
        <v>-0.25114999999999998</v>
      </c>
      <c r="N1827" s="264">
        <f t="shared" si="822"/>
        <v>18.271000000000001</v>
      </c>
      <c r="O1827" s="264">
        <f t="shared" si="823"/>
        <v>0.14166499999999999</v>
      </c>
      <c r="P1827" s="264">
        <f t="shared" si="824"/>
        <v>12.0685</v>
      </c>
      <c r="Q1827" s="264">
        <f t="shared" si="825"/>
        <v>13.318</v>
      </c>
      <c r="R1827" s="264">
        <f t="shared" si="826"/>
        <v>14.121500000000001</v>
      </c>
      <c r="S1827" s="264">
        <f t="shared" si="827"/>
        <v>14.5725</v>
      </c>
      <c r="T1827" s="264">
        <f t="shared" si="828"/>
        <v>15.301500000000001</v>
      </c>
      <c r="U1827" s="264">
        <f t="shared" si="829"/>
        <v>15.819500000000001</v>
      </c>
      <c r="V1827" s="264">
        <f t="shared" si="830"/>
        <v>16.625499999999999</v>
      </c>
      <c r="W1827" s="264">
        <f t="shared" si="831"/>
        <v>18.271000000000001</v>
      </c>
      <c r="X1827" s="264">
        <f t="shared" si="832"/>
        <v>20.127499999999998</v>
      </c>
      <c r="Y1827" s="264">
        <f t="shared" si="833"/>
        <v>21.222000000000001</v>
      </c>
      <c r="Z1827" s="264">
        <f t="shared" si="834"/>
        <v>22.006999999999998</v>
      </c>
      <c r="AA1827" s="264">
        <f t="shared" si="835"/>
        <v>23.239000000000001</v>
      </c>
      <c r="AB1827" s="264">
        <f t="shared" si="836"/>
        <v>24.086500000000001</v>
      </c>
      <c r="AC1827" s="264">
        <f t="shared" si="837"/>
        <v>25.797499999999999</v>
      </c>
      <c r="AD1827" s="264">
        <f t="shared" si="838"/>
        <v>29.111000000000001</v>
      </c>
      <c r="AF1827" s="266">
        <v>1825</v>
      </c>
      <c r="AG1827" s="266">
        <v>-0.15049999999999999</v>
      </c>
      <c r="AH1827" s="266">
        <v>18.329799999999999</v>
      </c>
      <c r="AI1827" s="266">
        <v>0.13514999999999999</v>
      </c>
      <c r="AJ1827" s="266">
        <v>12.225</v>
      </c>
      <c r="AK1827" s="266">
        <v>13.481999999999999</v>
      </c>
      <c r="AL1827" s="266">
        <v>14.282999999999999</v>
      </c>
      <c r="AM1827" s="266">
        <v>14.73</v>
      </c>
      <c r="AN1827" s="266">
        <v>15.449</v>
      </c>
      <c r="AO1827" s="266">
        <v>15.957000000000001</v>
      </c>
      <c r="AP1827" s="266">
        <v>16.742999999999999</v>
      </c>
      <c r="AQ1827" s="266">
        <v>18.329999999999998</v>
      </c>
      <c r="AR1827" s="266">
        <v>20.091999999999999</v>
      </c>
      <c r="AS1827" s="266">
        <v>21.117000000000001</v>
      </c>
      <c r="AT1827" s="266">
        <v>21.846</v>
      </c>
      <c r="AU1827" s="266">
        <v>22.98</v>
      </c>
      <c r="AV1827" s="266">
        <v>23.753</v>
      </c>
      <c r="AW1827" s="266">
        <v>25.295000000000002</v>
      </c>
      <c r="AX1827" s="266">
        <v>28.216000000000001</v>
      </c>
      <c r="BA1827" s="372">
        <v>1825</v>
      </c>
      <c r="BB1827" s="372">
        <v>-0.3518</v>
      </c>
      <c r="BC1827" s="372">
        <v>18.212199999999999</v>
      </c>
      <c r="BD1827" s="372">
        <v>0.14818000000000001</v>
      </c>
      <c r="BE1827" s="372">
        <v>11.912000000000001</v>
      </c>
      <c r="BF1827" s="372">
        <v>13.154</v>
      </c>
      <c r="BG1827" s="372">
        <v>13.96</v>
      </c>
      <c r="BH1827" s="372">
        <v>14.414999999999999</v>
      </c>
      <c r="BI1827" s="372">
        <v>15.154</v>
      </c>
      <c r="BJ1827" s="372">
        <v>15.682</v>
      </c>
      <c r="BK1827" s="372">
        <v>16.507999999999999</v>
      </c>
      <c r="BL1827" s="372">
        <v>18.212</v>
      </c>
      <c r="BM1827" s="372">
        <v>20.163</v>
      </c>
      <c r="BN1827" s="372">
        <v>21.327000000000002</v>
      </c>
      <c r="BO1827" s="372">
        <v>22.167999999999999</v>
      </c>
      <c r="BP1827" s="372">
        <v>23.498000000000001</v>
      </c>
      <c r="BQ1827" s="372">
        <v>24.42</v>
      </c>
      <c r="BR1827" s="372">
        <v>26.3</v>
      </c>
      <c r="BS1827" s="372">
        <v>30.006</v>
      </c>
    </row>
    <row r="1828" spans="1:71" x14ac:dyDescent="0.2">
      <c r="A1828" s="265">
        <f t="shared" si="839"/>
        <v>18.276499999999999</v>
      </c>
      <c r="B1828" s="265">
        <f t="shared" si="840"/>
        <v>16.630500000000001</v>
      </c>
      <c r="C1828" s="265">
        <f t="shared" si="817"/>
        <v>20.133499999999998</v>
      </c>
      <c r="D1828" s="265">
        <f t="shared" si="841"/>
        <v>1826</v>
      </c>
      <c r="E1828" s="373">
        <f t="shared" si="842"/>
        <v>59.991786447638603</v>
      </c>
      <c r="F1828" s="373">
        <f t="shared" si="843"/>
        <v>4.9993155373032172</v>
      </c>
      <c r="G1828" s="373">
        <f t="shared" si="844"/>
        <v>68.991786447638603</v>
      </c>
      <c r="H1828" s="374">
        <f t="shared" si="845"/>
        <v>0.99972248640547923</v>
      </c>
      <c r="I1828" s="374">
        <f t="shared" si="846"/>
        <v>0.99300640017775921</v>
      </c>
      <c r="J1828" s="374">
        <f t="shared" si="847"/>
        <v>0.99289446005843729</v>
      </c>
      <c r="K1828" s="265" cm="1">
        <f t="array" ref="K1828">$G1828^gamma_drug4/($G1828^gamma_drug4+(AGE_50_drug4+9)^gamma_drug4)</f>
        <v>1</v>
      </c>
      <c r="L1828" s="264">
        <f t="shared" si="820"/>
        <v>1826</v>
      </c>
      <c r="M1828" s="264">
        <f t="shared" si="821"/>
        <v>-0.25119999999999998</v>
      </c>
      <c r="N1828" s="264">
        <f t="shared" si="822"/>
        <v>18.27655</v>
      </c>
      <c r="O1828" s="264">
        <f t="shared" si="823"/>
        <v>0.14169000000000001</v>
      </c>
      <c r="P1828" s="264">
        <f t="shared" si="824"/>
        <v>12.0715</v>
      </c>
      <c r="Q1828" s="264">
        <f t="shared" si="825"/>
        <v>13.321</v>
      </c>
      <c r="R1828" s="264">
        <f t="shared" si="826"/>
        <v>14.125500000000001</v>
      </c>
      <c r="S1828" s="264">
        <f t="shared" si="827"/>
        <v>14.576499999999999</v>
      </c>
      <c r="T1828" s="264">
        <f t="shared" si="828"/>
        <v>15.305499999999999</v>
      </c>
      <c r="U1828" s="264">
        <f t="shared" si="829"/>
        <v>15.8245</v>
      </c>
      <c r="V1828" s="264">
        <f t="shared" si="830"/>
        <v>16.630500000000001</v>
      </c>
      <c r="W1828" s="264">
        <f t="shared" si="831"/>
        <v>18.276499999999999</v>
      </c>
      <c r="X1828" s="264">
        <f t="shared" si="832"/>
        <v>20.133499999999998</v>
      </c>
      <c r="Y1828" s="264">
        <f t="shared" si="833"/>
        <v>21.228999999999999</v>
      </c>
      <c r="Z1828" s="264">
        <f t="shared" si="834"/>
        <v>22.014000000000003</v>
      </c>
      <c r="AA1828" s="264">
        <f t="shared" si="835"/>
        <v>23.247500000000002</v>
      </c>
      <c r="AB1828" s="264">
        <f t="shared" si="836"/>
        <v>24.094999999999999</v>
      </c>
      <c r="AC1828" s="264">
        <f t="shared" si="837"/>
        <v>25.806999999999999</v>
      </c>
      <c r="AD1828" s="264">
        <f t="shared" si="838"/>
        <v>29.122499999999999</v>
      </c>
      <c r="AF1828" s="266">
        <v>1826</v>
      </c>
      <c r="AG1828" s="266">
        <v>-0.15060000000000001</v>
      </c>
      <c r="AH1828" s="266">
        <v>18.3352</v>
      </c>
      <c r="AI1828" s="266">
        <v>0.13517000000000001</v>
      </c>
      <c r="AJ1828" s="266">
        <v>12.228</v>
      </c>
      <c r="AK1828" s="266">
        <v>13.484999999999999</v>
      </c>
      <c r="AL1828" s="266">
        <v>14.287000000000001</v>
      </c>
      <c r="AM1828" s="266">
        <v>14.734</v>
      </c>
      <c r="AN1828" s="266">
        <v>15.452999999999999</v>
      </c>
      <c r="AO1828" s="266">
        <v>15.962</v>
      </c>
      <c r="AP1828" s="266">
        <v>16.748000000000001</v>
      </c>
      <c r="AQ1828" s="266">
        <v>18.335000000000001</v>
      </c>
      <c r="AR1828" s="266">
        <v>20.097999999999999</v>
      </c>
      <c r="AS1828" s="266">
        <v>21.123999999999999</v>
      </c>
      <c r="AT1828" s="266">
        <v>21.853000000000002</v>
      </c>
      <c r="AU1828" s="266">
        <v>22.988</v>
      </c>
      <c r="AV1828" s="266">
        <v>23.760999999999999</v>
      </c>
      <c r="AW1828" s="266">
        <v>25.303999999999998</v>
      </c>
      <c r="AX1828" s="266">
        <v>28.225999999999999</v>
      </c>
      <c r="BA1828" s="372">
        <v>1826</v>
      </c>
      <c r="BB1828" s="372">
        <v>-0.3518</v>
      </c>
      <c r="BC1828" s="372">
        <v>18.2179</v>
      </c>
      <c r="BD1828" s="372">
        <v>0.14821000000000001</v>
      </c>
      <c r="BE1828" s="372">
        <v>11.914999999999999</v>
      </c>
      <c r="BF1828" s="372">
        <v>13.157</v>
      </c>
      <c r="BG1828" s="372">
        <v>13.964</v>
      </c>
      <c r="BH1828" s="372">
        <v>14.419</v>
      </c>
      <c r="BI1828" s="372">
        <v>15.157999999999999</v>
      </c>
      <c r="BJ1828" s="372">
        <v>15.686999999999999</v>
      </c>
      <c r="BK1828" s="372">
        <v>16.513000000000002</v>
      </c>
      <c r="BL1828" s="372">
        <v>18.218</v>
      </c>
      <c r="BM1828" s="372">
        <v>20.169</v>
      </c>
      <c r="BN1828" s="372">
        <v>21.334</v>
      </c>
      <c r="BO1828" s="372">
        <v>22.175000000000001</v>
      </c>
      <c r="BP1828" s="372">
        <v>23.507000000000001</v>
      </c>
      <c r="BQ1828" s="372">
        <v>24.428999999999998</v>
      </c>
      <c r="BR1828" s="372">
        <v>26.31</v>
      </c>
      <c r="BS1828" s="372">
        <v>30.018999999999998</v>
      </c>
    </row>
    <row r="1829" spans="1:71" x14ac:dyDescent="0.2">
      <c r="A1829" s="265">
        <f t="shared" si="839"/>
        <v>18.282499999999999</v>
      </c>
      <c r="B1829" s="265">
        <f t="shared" si="840"/>
        <v>16.6355</v>
      </c>
      <c r="C1829" s="265">
        <f t="shared" si="817"/>
        <v>20.14</v>
      </c>
      <c r="D1829" s="265">
        <f t="shared" si="841"/>
        <v>1827</v>
      </c>
      <c r="E1829" s="373">
        <f t="shared" si="842"/>
        <v>60.024640657084191</v>
      </c>
      <c r="F1829" s="373">
        <f t="shared" si="843"/>
        <v>5.0020533880903493</v>
      </c>
      <c r="G1829" s="373">
        <f t="shared" si="844"/>
        <v>69.024640657084191</v>
      </c>
      <c r="H1829" s="374">
        <f t="shared" si="845"/>
        <v>0.99972306038162129</v>
      </c>
      <c r="I1829" s="374">
        <f t="shared" si="846"/>
        <v>0.99301637814793486</v>
      </c>
      <c r="J1829" s="374">
        <f t="shared" si="847"/>
        <v>0.99290318773850106</v>
      </c>
      <c r="K1829" s="265" cm="1">
        <f t="array" ref="K1829">$G1829^gamma_drug4/($G1829^gamma_drug4+(AGE_50_drug4+9)^gamma_drug4)</f>
        <v>1</v>
      </c>
      <c r="L1829" s="264">
        <f t="shared" si="820"/>
        <v>1827</v>
      </c>
      <c r="M1829" s="264">
        <f t="shared" si="821"/>
        <v>-0.25124999999999997</v>
      </c>
      <c r="N1829" s="264">
        <f t="shared" si="822"/>
        <v>18.2821</v>
      </c>
      <c r="O1829" s="264">
        <f t="shared" si="823"/>
        <v>0.14171</v>
      </c>
      <c r="P1829" s="264">
        <f t="shared" si="824"/>
        <v>12.0745</v>
      </c>
      <c r="Q1829" s="264">
        <f t="shared" si="825"/>
        <v>13.324999999999999</v>
      </c>
      <c r="R1829" s="264">
        <f t="shared" si="826"/>
        <v>14.1295</v>
      </c>
      <c r="S1829" s="264">
        <f t="shared" si="827"/>
        <v>14.58</v>
      </c>
      <c r="T1829" s="264">
        <f t="shared" si="828"/>
        <v>15.31</v>
      </c>
      <c r="U1829" s="264">
        <f t="shared" si="829"/>
        <v>15.8285</v>
      </c>
      <c r="V1829" s="264">
        <f t="shared" si="830"/>
        <v>16.6355</v>
      </c>
      <c r="W1829" s="264">
        <f t="shared" si="831"/>
        <v>18.282499999999999</v>
      </c>
      <c r="X1829" s="264">
        <f t="shared" si="832"/>
        <v>20.14</v>
      </c>
      <c r="Y1829" s="264">
        <f t="shared" si="833"/>
        <v>21.236499999999999</v>
      </c>
      <c r="Z1829" s="264">
        <f t="shared" si="834"/>
        <v>22.0215</v>
      </c>
      <c r="AA1829" s="264">
        <f t="shared" si="835"/>
        <v>23.255000000000003</v>
      </c>
      <c r="AB1829" s="264">
        <f t="shared" si="836"/>
        <v>24.103499999999997</v>
      </c>
      <c r="AC1829" s="264">
        <f t="shared" si="837"/>
        <v>25.816499999999998</v>
      </c>
      <c r="AD1829" s="264">
        <f t="shared" si="838"/>
        <v>29.133499999999998</v>
      </c>
      <c r="AF1829" s="266">
        <v>1827</v>
      </c>
      <c r="AG1829" s="266">
        <v>-0.1507</v>
      </c>
      <c r="AH1829" s="266">
        <v>18.340599999999998</v>
      </c>
      <c r="AI1829" s="266">
        <v>0.13519</v>
      </c>
      <c r="AJ1829" s="266">
        <v>12.231</v>
      </c>
      <c r="AK1829" s="266">
        <v>13.489000000000001</v>
      </c>
      <c r="AL1829" s="266">
        <v>14.291</v>
      </c>
      <c r="AM1829" s="266">
        <v>14.737</v>
      </c>
      <c r="AN1829" s="266">
        <v>15.457000000000001</v>
      </c>
      <c r="AO1829" s="266">
        <v>15.965999999999999</v>
      </c>
      <c r="AP1829" s="266">
        <v>16.753</v>
      </c>
      <c r="AQ1829" s="266">
        <v>18.341000000000001</v>
      </c>
      <c r="AR1829" s="266">
        <v>20.103999999999999</v>
      </c>
      <c r="AS1829" s="266">
        <v>21.131</v>
      </c>
      <c r="AT1829" s="266">
        <v>21.86</v>
      </c>
      <c r="AU1829" s="266">
        <v>22.995000000000001</v>
      </c>
      <c r="AV1829" s="266">
        <v>23.768999999999998</v>
      </c>
      <c r="AW1829" s="266">
        <v>25.312999999999999</v>
      </c>
      <c r="AX1829" s="266">
        <v>28.236999999999998</v>
      </c>
      <c r="BA1829" s="372">
        <v>1827</v>
      </c>
      <c r="BB1829" s="372">
        <v>-0.3518</v>
      </c>
      <c r="BC1829" s="372">
        <v>18.223600000000001</v>
      </c>
      <c r="BD1829" s="372">
        <v>0.14823</v>
      </c>
      <c r="BE1829" s="372">
        <v>11.917999999999999</v>
      </c>
      <c r="BF1829" s="372">
        <v>13.161</v>
      </c>
      <c r="BG1829" s="372">
        <v>13.968</v>
      </c>
      <c r="BH1829" s="372">
        <v>14.423</v>
      </c>
      <c r="BI1829" s="372">
        <v>15.163</v>
      </c>
      <c r="BJ1829" s="372">
        <v>15.691000000000001</v>
      </c>
      <c r="BK1829" s="372">
        <v>16.518000000000001</v>
      </c>
      <c r="BL1829" s="372">
        <v>18.224</v>
      </c>
      <c r="BM1829" s="372">
        <v>20.175999999999998</v>
      </c>
      <c r="BN1829" s="372">
        <v>21.341999999999999</v>
      </c>
      <c r="BO1829" s="372">
        <v>22.183</v>
      </c>
      <c r="BP1829" s="372">
        <v>23.515000000000001</v>
      </c>
      <c r="BQ1829" s="372">
        <v>24.437999999999999</v>
      </c>
      <c r="BR1829" s="372">
        <v>26.32</v>
      </c>
      <c r="BS1829" s="372">
        <v>30.03</v>
      </c>
    </row>
    <row r="1830" spans="1:71" x14ac:dyDescent="0.2">
      <c r="A1830" s="265">
        <f t="shared" si="839"/>
        <v>18.287500000000001</v>
      </c>
      <c r="B1830" s="265">
        <f t="shared" si="840"/>
        <v>16.64</v>
      </c>
      <c r="C1830" s="265">
        <f t="shared" si="817"/>
        <v>20.146999999999998</v>
      </c>
      <c r="D1830" s="265">
        <f t="shared" si="841"/>
        <v>1828</v>
      </c>
      <c r="E1830" s="373">
        <f t="shared" si="842"/>
        <v>60.057494866529773</v>
      </c>
      <c r="F1830" s="373">
        <f t="shared" si="843"/>
        <v>5.0047912388774813</v>
      </c>
      <c r="G1830" s="373">
        <f t="shared" si="844"/>
        <v>69.057494866529765</v>
      </c>
      <c r="H1830" s="374">
        <f t="shared" si="845"/>
        <v>0.99972363289865906</v>
      </c>
      <c r="I1830" s="374">
        <f t="shared" si="846"/>
        <v>0.99302633724414957</v>
      </c>
      <c r="J1830" s="374">
        <f t="shared" si="847"/>
        <v>0.99291190062935042</v>
      </c>
      <c r="K1830" s="265" cm="1">
        <f t="array" ref="K1830">$G1830^gamma_drug4/($G1830^gamma_drug4+(AGE_50_drug4+9)^gamma_drug4)</f>
        <v>1</v>
      </c>
      <c r="L1830" s="264">
        <f t="shared" si="820"/>
        <v>1828</v>
      </c>
      <c r="M1830" s="264">
        <f t="shared" si="821"/>
        <v>-0.25134999999999996</v>
      </c>
      <c r="N1830" s="264">
        <f t="shared" si="822"/>
        <v>18.287649999999999</v>
      </c>
      <c r="O1830" s="264">
        <f t="shared" si="823"/>
        <v>0.14172999999999999</v>
      </c>
      <c r="P1830" s="264">
        <f t="shared" si="824"/>
        <v>12.077500000000001</v>
      </c>
      <c r="Q1830" s="264">
        <f t="shared" si="825"/>
        <v>13.3285</v>
      </c>
      <c r="R1830" s="264">
        <f t="shared" si="826"/>
        <v>14.132999999999999</v>
      </c>
      <c r="S1830" s="264">
        <f t="shared" si="827"/>
        <v>14.584</v>
      </c>
      <c r="T1830" s="264">
        <f t="shared" si="828"/>
        <v>15.314499999999999</v>
      </c>
      <c r="U1830" s="264">
        <f t="shared" si="829"/>
        <v>15.833</v>
      </c>
      <c r="V1830" s="264">
        <f t="shared" si="830"/>
        <v>16.64</v>
      </c>
      <c r="W1830" s="264">
        <f t="shared" si="831"/>
        <v>18.287500000000001</v>
      </c>
      <c r="X1830" s="264">
        <f t="shared" si="832"/>
        <v>20.146999999999998</v>
      </c>
      <c r="Y1830" s="264">
        <f t="shared" si="833"/>
        <v>21.243500000000001</v>
      </c>
      <c r="Z1830" s="264">
        <f t="shared" si="834"/>
        <v>22.029</v>
      </c>
      <c r="AA1830" s="264">
        <f t="shared" si="835"/>
        <v>23.262999999999998</v>
      </c>
      <c r="AB1830" s="264">
        <f t="shared" si="836"/>
        <v>24.112000000000002</v>
      </c>
      <c r="AC1830" s="264">
        <f t="shared" si="837"/>
        <v>25.826000000000001</v>
      </c>
      <c r="AD1830" s="264">
        <f t="shared" si="838"/>
        <v>29.144500000000001</v>
      </c>
      <c r="AF1830" s="266">
        <v>1828</v>
      </c>
      <c r="AG1830" s="266">
        <v>-0.15079999999999999</v>
      </c>
      <c r="AH1830" s="266">
        <v>18.346</v>
      </c>
      <c r="AI1830" s="266">
        <v>0.13521</v>
      </c>
      <c r="AJ1830" s="266">
        <v>12.234</v>
      </c>
      <c r="AK1830" s="266">
        <v>13.492000000000001</v>
      </c>
      <c r="AL1830" s="266">
        <v>14.294</v>
      </c>
      <c r="AM1830" s="266">
        <v>14.741</v>
      </c>
      <c r="AN1830" s="266">
        <v>15.462</v>
      </c>
      <c r="AO1830" s="266">
        <v>15.97</v>
      </c>
      <c r="AP1830" s="266">
        <v>16.757000000000001</v>
      </c>
      <c r="AQ1830" s="266">
        <v>18.346</v>
      </c>
      <c r="AR1830" s="266">
        <v>20.111000000000001</v>
      </c>
      <c r="AS1830" s="266">
        <v>21.138000000000002</v>
      </c>
      <c r="AT1830" s="266">
        <v>21.867000000000001</v>
      </c>
      <c r="AU1830" s="266">
        <v>23.003</v>
      </c>
      <c r="AV1830" s="266">
        <v>23.777000000000001</v>
      </c>
      <c r="AW1830" s="266">
        <v>25.321999999999999</v>
      </c>
      <c r="AX1830" s="266">
        <v>28.247</v>
      </c>
      <c r="BA1830" s="372">
        <v>1828</v>
      </c>
      <c r="BB1830" s="372">
        <v>-0.35189999999999999</v>
      </c>
      <c r="BC1830" s="372">
        <v>18.229299999999999</v>
      </c>
      <c r="BD1830" s="372">
        <v>0.14824999999999999</v>
      </c>
      <c r="BE1830" s="372">
        <v>11.920999999999999</v>
      </c>
      <c r="BF1830" s="372">
        <v>13.164999999999999</v>
      </c>
      <c r="BG1830" s="372">
        <v>13.972</v>
      </c>
      <c r="BH1830" s="372">
        <v>14.427</v>
      </c>
      <c r="BI1830" s="372">
        <v>15.167</v>
      </c>
      <c r="BJ1830" s="372">
        <v>15.696</v>
      </c>
      <c r="BK1830" s="372">
        <v>16.523</v>
      </c>
      <c r="BL1830" s="372">
        <v>18.228999999999999</v>
      </c>
      <c r="BM1830" s="372">
        <v>20.183</v>
      </c>
      <c r="BN1830" s="372">
        <v>21.349</v>
      </c>
      <c r="BO1830" s="372">
        <v>22.190999999999999</v>
      </c>
      <c r="BP1830" s="372">
        <v>23.523</v>
      </c>
      <c r="BQ1830" s="372">
        <v>24.446999999999999</v>
      </c>
      <c r="BR1830" s="372">
        <v>26.33</v>
      </c>
      <c r="BS1830" s="372">
        <v>30.042000000000002</v>
      </c>
    </row>
    <row r="1831" spans="1:71" x14ac:dyDescent="0.2">
      <c r="A1831" s="265">
        <f t="shared" si="839"/>
        <v>18.292999999999999</v>
      </c>
      <c r="B1831" s="265">
        <f t="shared" si="840"/>
        <v>16.645</v>
      </c>
      <c r="C1831" s="265">
        <f t="shared" si="817"/>
        <v>20.152999999999999</v>
      </c>
      <c r="D1831" s="265">
        <f t="shared" si="841"/>
        <v>1829</v>
      </c>
      <c r="E1831" s="373">
        <f t="shared" si="842"/>
        <v>60.090349075975361</v>
      </c>
      <c r="F1831" s="373">
        <f t="shared" si="843"/>
        <v>5.0075290896646134</v>
      </c>
      <c r="G1831" s="373">
        <f t="shared" si="844"/>
        <v>69.090349075975354</v>
      </c>
      <c r="H1831" s="374">
        <f t="shared" si="845"/>
        <v>0.99972420396099193</v>
      </c>
      <c r="I1831" s="374">
        <f t="shared" si="846"/>
        <v>0.99303627751077395</v>
      </c>
      <c r="J1831" s="374">
        <f t="shared" si="847"/>
        <v>0.99292059876287664</v>
      </c>
      <c r="K1831" s="265" cm="1">
        <f t="array" ref="K1831">$G1831^gamma_drug4/($G1831^gamma_drug4+(AGE_50_drug4+9)^gamma_drug4)</f>
        <v>1</v>
      </c>
      <c r="L1831" s="264">
        <f t="shared" si="820"/>
        <v>1829</v>
      </c>
      <c r="M1831" s="264">
        <f t="shared" si="821"/>
        <v>-0.25140000000000001</v>
      </c>
      <c r="N1831" s="264">
        <f t="shared" si="822"/>
        <v>18.293199999999999</v>
      </c>
      <c r="O1831" s="264">
        <f t="shared" si="823"/>
        <v>0.14175499999999999</v>
      </c>
      <c r="P1831" s="264">
        <f t="shared" si="824"/>
        <v>12.080500000000001</v>
      </c>
      <c r="Q1831" s="264">
        <f t="shared" si="825"/>
        <v>13.331499999999998</v>
      </c>
      <c r="R1831" s="264">
        <f t="shared" si="826"/>
        <v>14.137</v>
      </c>
      <c r="S1831" s="264">
        <f t="shared" si="827"/>
        <v>14.587999999999999</v>
      </c>
      <c r="T1831" s="264">
        <f t="shared" si="828"/>
        <v>15.3185</v>
      </c>
      <c r="U1831" s="264">
        <f t="shared" si="829"/>
        <v>15.837499999999999</v>
      </c>
      <c r="V1831" s="264">
        <f t="shared" si="830"/>
        <v>16.645</v>
      </c>
      <c r="W1831" s="264">
        <f t="shared" si="831"/>
        <v>18.292999999999999</v>
      </c>
      <c r="X1831" s="264">
        <f t="shared" si="832"/>
        <v>20.152999999999999</v>
      </c>
      <c r="Y1831" s="264">
        <f t="shared" si="833"/>
        <v>21.25</v>
      </c>
      <c r="Z1831" s="264">
        <f t="shared" si="834"/>
        <v>22.036000000000001</v>
      </c>
      <c r="AA1831" s="264">
        <f t="shared" si="835"/>
        <v>23.2715</v>
      </c>
      <c r="AB1831" s="264">
        <f t="shared" si="836"/>
        <v>24.1205</v>
      </c>
      <c r="AC1831" s="264">
        <f t="shared" si="837"/>
        <v>25.8355</v>
      </c>
      <c r="AD1831" s="264">
        <f t="shared" si="838"/>
        <v>29.155999999999999</v>
      </c>
      <c r="AF1831" s="266">
        <v>1829</v>
      </c>
      <c r="AG1831" s="266">
        <v>-0.15090000000000001</v>
      </c>
      <c r="AH1831" s="266">
        <v>18.351400000000002</v>
      </c>
      <c r="AI1831" s="266">
        <v>0.13522999999999999</v>
      </c>
      <c r="AJ1831" s="266">
        <v>12.237</v>
      </c>
      <c r="AK1831" s="266">
        <v>13.494999999999999</v>
      </c>
      <c r="AL1831" s="266">
        <v>14.298</v>
      </c>
      <c r="AM1831" s="266">
        <v>14.744999999999999</v>
      </c>
      <c r="AN1831" s="266">
        <v>15.465999999999999</v>
      </c>
      <c r="AO1831" s="266">
        <v>15.975</v>
      </c>
      <c r="AP1831" s="266">
        <v>16.762</v>
      </c>
      <c r="AQ1831" s="266">
        <v>18.350999999999999</v>
      </c>
      <c r="AR1831" s="266">
        <v>20.117000000000001</v>
      </c>
      <c r="AS1831" s="266">
        <v>21.143999999999998</v>
      </c>
      <c r="AT1831" s="266">
        <v>21.873999999999999</v>
      </c>
      <c r="AU1831" s="266">
        <v>23.010999999999999</v>
      </c>
      <c r="AV1831" s="266">
        <v>23.785</v>
      </c>
      <c r="AW1831" s="266">
        <v>25.331</v>
      </c>
      <c r="AX1831" s="266">
        <v>28.257000000000001</v>
      </c>
      <c r="BA1831" s="372">
        <v>1829</v>
      </c>
      <c r="BB1831" s="372">
        <v>-0.35189999999999999</v>
      </c>
      <c r="BC1831" s="372">
        <v>18.234999999999999</v>
      </c>
      <c r="BD1831" s="372">
        <v>0.14828</v>
      </c>
      <c r="BE1831" s="372">
        <v>11.923999999999999</v>
      </c>
      <c r="BF1831" s="372">
        <v>13.167999999999999</v>
      </c>
      <c r="BG1831" s="372">
        <v>13.976000000000001</v>
      </c>
      <c r="BH1831" s="372">
        <v>14.430999999999999</v>
      </c>
      <c r="BI1831" s="372">
        <v>15.170999999999999</v>
      </c>
      <c r="BJ1831" s="372">
        <v>15.7</v>
      </c>
      <c r="BK1831" s="372">
        <v>16.527999999999999</v>
      </c>
      <c r="BL1831" s="372">
        <v>18.234999999999999</v>
      </c>
      <c r="BM1831" s="372">
        <v>20.189</v>
      </c>
      <c r="BN1831" s="372">
        <v>21.356000000000002</v>
      </c>
      <c r="BO1831" s="372">
        <v>22.198</v>
      </c>
      <c r="BP1831" s="372">
        <v>23.532</v>
      </c>
      <c r="BQ1831" s="372">
        <v>24.456</v>
      </c>
      <c r="BR1831" s="372">
        <v>26.34</v>
      </c>
      <c r="BS1831" s="372">
        <v>30.055</v>
      </c>
    </row>
    <row r="1832" spans="1:71" x14ac:dyDescent="0.2">
      <c r="A1832" s="265">
        <f t="shared" si="839"/>
        <v>18.298999999999999</v>
      </c>
      <c r="B1832" s="265">
        <f t="shared" si="840"/>
        <v>16.649999999999999</v>
      </c>
      <c r="C1832" s="265">
        <f t="shared" si="817"/>
        <v>20.159500000000001</v>
      </c>
      <c r="D1832" s="265">
        <f t="shared" si="841"/>
        <v>1830</v>
      </c>
      <c r="E1832" s="373">
        <f t="shared" si="842"/>
        <v>60.123203285420942</v>
      </c>
      <c r="F1832" s="373">
        <f t="shared" si="843"/>
        <v>5.0102669404517455</v>
      </c>
      <c r="G1832" s="373">
        <f t="shared" si="844"/>
        <v>69.123203285420942</v>
      </c>
      <c r="H1832" s="374">
        <f t="shared" si="845"/>
        <v>0.99972477357300393</v>
      </c>
      <c r="I1832" s="374">
        <f t="shared" si="846"/>
        <v>0.99304619899205437</v>
      </c>
      <c r="J1832" s="374">
        <f t="shared" si="847"/>
        <v>0.99292928217088783</v>
      </c>
      <c r="K1832" s="265" cm="1">
        <f t="array" ref="K1832">$G1832^gamma_drug4/($G1832^gamma_drug4+(AGE_50_drug4+9)^gamma_drug4)</f>
        <v>1</v>
      </c>
      <c r="L1832" s="264">
        <f t="shared" si="820"/>
        <v>1830</v>
      </c>
      <c r="M1832" s="264">
        <f t="shared" si="821"/>
        <v>-0.2515</v>
      </c>
      <c r="N1832" s="264">
        <f t="shared" si="822"/>
        <v>18.2988</v>
      </c>
      <c r="O1832" s="264">
        <f t="shared" si="823"/>
        <v>0.14177499999999998</v>
      </c>
      <c r="P1832" s="264">
        <f t="shared" si="824"/>
        <v>12.083500000000001</v>
      </c>
      <c r="Q1832" s="264">
        <f t="shared" si="825"/>
        <v>13.3355</v>
      </c>
      <c r="R1832" s="264">
        <f t="shared" si="826"/>
        <v>14.141</v>
      </c>
      <c r="S1832" s="264">
        <f t="shared" si="827"/>
        <v>14.592000000000001</v>
      </c>
      <c r="T1832" s="264">
        <f t="shared" si="828"/>
        <v>15.323</v>
      </c>
      <c r="U1832" s="264">
        <f t="shared" si="829"/>
        <v>15.841999999999999</v>
      </c>
      <c r="V1832" s="264">
        <f t="shared" si="830"/>
        <v>16.649999999999999</v>
      </c>
      <c r="W1832" s="264">
        <f t="shared" si="831"/>
        <v>18.298999999999999</v>
      </c>
      <c r="X1832" s="264">
        <f t="shared" si="832"/>
        <v>20.159500000000001</v>
      </c>
      <c r="Y1832" s="264">
        <f t="shared" si="833"/>
        <v>21.256999999999998</v>
      </c>
      <c r="Z1832" s="264">
        <f t="shared" si="834"/>
        <v>22.043500000000002</v>
      </c>
      <c r="AA1832" s="264">
        <f t="shared" si="835"/>
        <v>23.279</v>
      </c>
      <c r="AB1832" s="264">
        <f t="shared" si="836"/>
        <v>24.128999999999998</v>
      </c>
      <c r="AC1832" s="264">
        <f t="shared" si="837"/>
        <v>25.8445</v>
      </c>
      <c r="AD1832" s="264">
        <f t="shared" si="838"/>
        <v>29.1675</v>
      </c>
      <c r="AF1832" s="266">
        <v>1830</v>
      </c>
      <c r="AG1832" s="266">
        <v>-0.151</v>
      </c>
      <c r="AH1832" s="266">
        <v>18.3568</v>
      </c>
      <c r="AI1832" s="266">
        <v>0.13525000000000001</v>
      </c>
      <c r="AJ1832" s="266">
        <v>12.24</v>
      </c>
      <c r="AK1832" s="266">
        <v>13.499000000000001</v>
      </c>
      <c r="AL1832" s="266">
        <v>14.302</v>
      </c>
      <c r="AM1832" s="266">
        <v>14.749000000000001</v>
      </c>
      <c r="AN1832" s="266">
        <v>15.47</v>
      </c>
      <c r="AO1832" s="266">
        <v>15.978999999999999</v>
      </c>
      <c r="AP1832" s="266">
        <v>16.766999999999999</v>
      </c>
      <c r="AQ1832" s="266">
        <v>18.356999999999999</v>
      </c>
      <c r="AR1832" s="266">
        <v>20.123000000000001</v>
      </c>
      <c r="AS1832" s="266">
        <v>21.151</v>
      </c>
      <c r="AT1832" s="266">
        <v>21.881</v>
      </c>
      <c r="AU1832" s="266">
        <v>23.018000000000001</v>
      </c>
      <c r="AV1832" s="266">
        <v>23.792999999999999</v>
      </c>
      <c r="AW1832" s="266">
        <v>25.338999999999999</v>
      </c>
      <c r="AX1832" s="266">
        <v>28.268000000000001</v>
      </c>
      <c r="BA1832" s="372">
        <v>1830</v>
      </c>
      <c r="BB1832" s="372">
        <v>-0.35199999999999998</v>
      </c>
      <c r="BC1832" s="372">
        <v>18.2408</v>
      </c>
      <c r="BD1832" s="372">
        <v>0.14829999999999999</v>
      </c>
      <c r="BE1832" s="372">
        <v>11.927</v>
      </c>
      <c r="BF1832" s="372">
        <v>13.172000000000001</v>
      </c>
      <c r="BG1832" s="372">
        <v>13.98</v>
      </c>
      <c r="BH1832" s="372">
        <v>14.435</v>
      </c>
      <c r="BI1832" s="372">
        <v>15.176</v>
      </c>
      <c r="BJ1832" s="372">
        <v>15.705</v>
      </c>
      <c r="BK1832" s="372">
        <v>16.533000000000001</v>
      </c>
      <c r="BL1832" s="372">
        <v>18.241</v>
      </c>
      <c r="BM1832" s="372">
        <v>20.196000000000002</v>
      </c>
      <c r="BN1832" s="372">
        <v>21.363</v>
      </c>
      <c r="BO1832" s="372">
        <v>22.206</v>
      </c>
      <c r="BP1832" s="372">
        <v>23.54</v>
      </c>
      <c r="BQ1832" s="372">
        <v>24.465</v>
      </c>
      <c r="BR1832" s="372">
        <v>26.35</v>
      </c>
      <c r="BS1832" s="372">
        <v>30.067</v>
      </c>
    </row>
    <row r="1833" spans="1:71" x14ac:dyDescent="0.2">
      <c r="A1833" s="265">
        <f t="shared" si="839"/>
        <v>18.304499999999997</v>
      </c>
      <c r="B1833" s="265">
        <f t="shared" si="840"/>
        <v>16.654499999999999</v>
      </c>
      <c r="C1833" s="265">
        <f t="shared" si="817"/>
        <v>20.166</v>
      </c>
      <c r="D1833" s="265">
        <f t="shared" si="841"/>
        <v>1831</v>
      </c>
      <c r="E1833" s="373">
        <f t="shared" si="842"/>
        <v>60.156057494866531</v>
      </c>
      <c r="F1833" s="373">
        <f t="shared" si="843"/>
        <v>5.0130047912388775</v>
      </c>
      <c r="G1833" s="373">
        <f t="shared" si="844"/>
        <v>69.156057494866531</v>
      </c>
      <c r="H1833" s="374">
        <f t="shared" si="845"/>
        <v>0.99972534173906369</v>
      </c>
      <c r="I1833" s="374">
        <f t="shared" si="846"/>
        <v>0.99305610173211301</v>
      </c>
      <c r="J1833" s="374">
        <f t="shared" si="847"/>
        <v>0.9929379508851085</v>
      </c>
      <c r="K1833" s="265" cm="1">
        <f t="array" ref="K1833">$G1833^gamma_drug4/($G1833^gamma_drug4+(AGE_50_drug4+9)^gamma_drug4)</f>
        <v>1</v>
      </c>
      <c r="L1833" s="264">
        <f t="shared" si="820"/>
        <v>1831</v>
      </c>
      <c r="M1833" s="264">
        <f t="shared" si="821"/>
        <v>-0.25155</v>
      </c>
      <c r="N1833" s="264">
        <f t="shared" si="822"/>
        <v>18.304349999999999</v>
      </c>
      <c r="O1833" s="264">
        <f t="shared" si="823"/>
        <v>0.14179999999999998</v>
      </c>
      <c r="P1833" s="264">
        <f t="shared" si="824"/>
        <v>12.086500000000001</v>
      </c>
      <c r="Q1833" s="264">
        <f t="shared" si="825"/>
        <v>13.3385</v>
      </c>
      <c r="R1833" s="264">
        <f t="shared" si="826"/>
        <v>14.144500000000001</v>
      </c>
      <c r="S1833" s="264">
        <f t="shared" si="827"/>
        <v>14.596</v>
      </c>
      <c r="T1833" s="264">
        <f t="shared" si="828"/>
        <v>15.327</v>
      </c>
      <c r="U1833" s="264">
        <f t="shared" si="829"/>
        <v>15.846499999999999</v>
      </c>
      <c r="V1833" s="264">
        <f t="shared" si="830"/>
        <v>16.654499999999999</v>
      </c>
      <c r="W1833" s="264">
        <f t="shared" si="831"/>
        <v>18.304499999999997</v>
      </c>
      <c r="X1833" s="264">
        <f t="shared" si="832"/>
        <v>20.166</v>
      </c>
      <c r="Y1833" s="264">
        <f t="shared" si="833"/>
        <v>21.264499999999998</v>
      </c>
      <c r="Z1833" s="264">
        <f t="shared" si="834"/>
        <v>22.051000000000002</v>
      </c>
      <c r="AA1833" s="264">
        <f t="shared" si="835"/>
        <v>23.287500000000001</v>
      </c>
      <c r="AB1833" s="264">
        <f t="shared" si="836"/>
        <v>24.137499999999999</v>
      </c>
      <c r="AC1833" s="264">
        <f t="shared" si="837"/>
        <v>25.853999999999999</v>
      </c>
      <c r="AD1833" s="264">
        <f t="shared" si="838"/>
        <v>29.178999999999998</v>
      </c>
      <c r="AF1833" s="266">
        <v>1831</v>
      </c>
      <c r="AG1833" s="266">
        <v>-0.15110000000000001</v>
      </c>
      <c r="AH1833" s="266">
        <v>18.362200000000001</v>
      </c>
      <c r="AI1833" s="266">
        <v>0.13527</v>
      </c>
      <c r="AJ1833" s="266">
        <v>12.243</v>
      </c>
      <c r="AK1833" s="266">
        <v>13.502000000000001</v>
      </c>
      <c r="AL1833" s="266">
        <v>14.305999999999999</v>
      </c>
      <c r="AM1833" s="266">
        <v>14.753</v>
      </c>
      <c r="AN1833" s="266">
        <v>15.474</v>
      </c>
      <c r="AO1833" s="266">
        <v>15.984</v>
      </c>
      <c r="AP1833" s="266">
        <v>16.771000000000001</v>
      </c>
      <c r="AQ1833" s="266">
        <v>18.361999999999998</v>
      </c>
      <c r="AR1833" s="266">
        <v>20.129000000000001</v>
      </c>
      <c r="AS1833" s="266">
        <v>21.158000000000001</v>
      </c>
      <c r="AT1833" s="266">
        <v>21.888000000000002</v>
      </c>
      <c r="AU1833" s="266">
        <v>23.026</v>
      </c>
      <c r="AV1833" s="266">
        <v>23.800999999999998</v>
      </c>
      <c r="AW1833" s="266">
        <v>25.347999999999999</v>
      </c>
      <c r="AX1833" s="266">
        <v>28.277999999999999</v>
      </c>
      <c r="BA1833" s="372">
        <v>1831</v>
      </c>
      <c r="BB1833" s="372">
        <v>-0.35199999999999998</v>
      </c>
      <c r="BC1833" s="372">
        <v>18.246500000000001</v>
      </c>
      <c r="BD1833" s="372">
        <v>0.14832999999999999</v>
      </c>
      <c r="BE1833" s="372">
        <v>11.93</v>
      </c>
      <c r="BF1833" s="372">
        <v>13.175000000000001</v>
      </c>
      <c r="BG1833" s="372">
        <v>13.983000000000001</v>
      </c>
      <c r="BH1833" s="372">
        <v>14.439</v>
      </c>
      <c r="BI1833" s="372">
        <v>15.18</v>
      </c>
      <c r="BJ1833" s="372">
        <v>15.709</v>
      </c>
      <c r="BK1833" s="372">
        <v>16.538</v>
      </c>
      <c r="BL1833" s="372">
        <v>18.247</v>
      </c>
      <c r="BM1833" s="372">
        <v>20.202999999999999</v>
      </c>
      <c r="BN1833" s="372">
        <v>21.370999999999999</v>
      </c>
      <c r="BO1833" s="372">
        <v>22.213999999999999</v>
      </c>
      <c r="BP1833" s="372">
        <v>23.548999999999999</v>
      </c>
      <c r="BQ1833" s="372">
        <v>24.474</v>
      </c>
      <c r="BR1833" s="372">
        <v>26.36</v>
      </c>
      <c r="BS1833" s="372">
        <v>30.08</v>
      </c>
    </row>
    <row r="1834" spans="1:71" x14ac:dyDescent="0.2">
      <c r="A1834" s="265">
        <f t="shared" si="839"/>
        <v>18.309999999999999</v>
      </c>
      <c r="B1834" s="265">
        <f t="shared" si="840"/>
        <v>16.659500000000001</v>
      </c>
      <c r="C1834" s="265">
        <f t="shared" si="817"/>
        <v>20.172000000000001</v>
      </c>
      <c r="D1834" s="265">
        <f t="shared" si="841"/>
        <v>1832</v>
      </c>
      <c r="E1834" s="373">
        <f t="shared" si="842"/>
        <v>60.188911704312112</v>
      </c>
      <c r="F1834" s="373">
        <f t="shared" si="843"/>
        <v>5.0157426420260096</v>
      </c>
      <c r="G1834" s="373">
        <f t="shared" si="844"/>
        <v>69.188911704312119</v>
      </c>
      <c r="H1834" s="374">
        <f t="shared" si="845"/>
        <v>0.99972590846352494</v>
      </c>
      <c r="I1834" s="374">
        <f t="shared" si="846"/>
        <v>0.99306598577494853</v>
      </c>
      <c r="J1834" s="374">
        <f t="shared" si="847"/>
        <v>0.99294660493718079</v>
      </c>
      <c r="K1834" s="265" cm="1">
        <f t="array" ref="K1834">$G1834^gamma_drug4/($G1834^gamma_drug4+(AGE_50_drug4+9)^gamma_drug4)</f>
        <v>1</v>
      </c>
      <c r="L1834" s="264">
        <f t="shared" si="820"/>
        <v>1832</v>
      </c>
      <c r="M1834" s="264">
        <f t="shared" si="821"/>
        <v>-0.25159999999999999</v>
      </c>
      <c r="N1834" s="264">
        <f t="shared" si="822"/>
        <v>18.309899999999999</v>
      </c>
      <c r="O1834" s="264">
        <f t="shared" si="823"/>
        <v>0.14182</v>
      </c>
      <c r="P1834" s="264">
        <f t="shared" si="824"/>
        <v>12.089500000000001</v>
      </c>
      <c r="Q1834" s="264">
        <f t="shared" si="825"/>
        <v>13.342000000000001</v>
      </c>
      <c r="R1834" s="264">
        <f t="shared" si="826"/>
        <v>14.148</v>
      </c>
      <c r="S1834" s="264">
        <f t="shared" si="827"/>
        <v>14.6</v>
      </c>
      <c r="T1834" s="264">
        <f t="shared" si="828"/>
        <v>15.331</v>
      </c>
      <c r="U1834" s="264">
        <f t="shared" si="829"/>
        <v>15.850999999999999</v>
      </c>
      <c r="V1834" s="264">
        <f t="shared" si="830"/>
        <v>16.659500000000001</v>
      </c>
      <c r="W1834" s="264">
        <f t="shared" si="831"/>
        <v>18.309999999999999</v>
      </c>
      <c r="X1834" s="264">
        <f t="shared" si="832"/>
        <v>20.172000000000001</v>
      </c>
      <c r="Y1834" s="264">
        <f t="shared" si="833"/>
        <v>21.271000000000001</v>
      </c>
      <c r="Z1834" s="264">
        <f t="shared" si="834"/>
        <v>22.059000000000001</v>
      </c>
      <c r="AA1834" s="264">
        <f t="shared" si="835"/>
        <v>23.295499999999997</v>
      </c>
      <c r="AB1834" s="264">
        <f t="shared" si="836"/>
        <v>24.146000000000001</v>
      </c>
      <c r="AC1834" s="264">
        <f t="shared" si="837"/>
        <v>25.863500000000002</v>
      </c>
      <c r="AD1834" s="264">
        <f t="shared" si="838"/>
        <v>29.1905</v>
      </c>
      <c r="AF1834" s="266">
        <v>1832</v>
      </c>
      <c r="AG1834" s="266">
        <v>-0.1512</v>
      </c>
      <c r="AH1834" s="266">
        <v>18.367599999999999</v>
      </c>
      <c r="AI1834" s="266">
        <v>0.13528999999999999</v>
      </c>
      <c r="AJ1834" s="266">
        <v>12.246</v>
      </c>
      <c r="AK1834" s="266">
        <v>13.506</v>
      </c>
      <c r="AL1834" s="266">
        <v>14.308999999999999</v>
      </c>
      <c r="AM1834" s="266">
        <v>14.757</v>
      </c>
      <c r="AN1834" s="266">
        <v>15.478</v>
      </c>
      <c r="AO1834" s="266">
        <v>15.988</v>
      </c>
      <c r="AP1834" s="266">
        <v>16.776</v>
      </c>
      <c r="AQ1834" s="266">
        <v>18.367999999999999</v>
      </c>
      <c r="AR1834" s="266">
        <v>20.135000000000002</v>
      </c>
      <c r="AS1834" s="266">
        <v>21.164000000000001</v>
      </c>
      <c r="AT1834" s="266">
        <v>21.896000000000001</v>
      </c>
      <c r="AU1834" s="266">
        <v>23.033999999999999</v>
      </c>
      <c r="AV1834" s="266">
        <v>23.809000000000001</v>
      </c>
      <c r="AW1834" s="266">
        <v>25.356999999999999</v>
      </c>
      <c r="AX1834" s="266">
        <v>28.289000000000001</v>
      </c>
      <c r="BA1834" s="372">
        <v>1832</v>
      </c>
      <c r="BB1834" s="372">
        <v>-0.35199999999999998</v>
      </c>
      <c r="BC1834" s="372">
        <v>18.252199999999998</v>
      </c>
      <c r="BD1834" s="372">
        <v>0.14835000000000001</v>
      </c>
      <c r="BE1834" s="372">
        <v>11.933</v>
      </c>
      <c r="BF1834" s="372">
        <v>13.178000000000001</v>
      </c>
      <c r="BG1834" s="372">
        <v>13.987</v>
      </c>
      <c r="BH1834" s="372">
        <v>14.443</v>
      </c>
      <c r="BI1834" s="372">
        <v>15.183999999999999</v>
      </c>
      <c r="BJ1834" s="372">
        <v>15.714</v>
      </c>
      <c r="BK1834" s="372">
        <v>16.542999999999999</v>
      </c>
      <c r="BL1834" s="372">
        <v>18.251999999999999</v>
      </c>
      <c r="BM1834" s="372">
        <v>20.209</v>
      </c>
      <c r="BN1834" s="372">
        <v>21.378</v>
      </c>
      <c r="BO1834" s="372">
        <v>22.222000000000001</v>
      </c>
      <c r="BP1834" s="372">
        <v>23.556999999999999</v>
      </c>
      <c r="BQ1834" s="372">
        <v>24.483000000000001</v>
      </c>
      <c r="BR1834" s="372">
        <v>26.37</v>
      </c>
      <c r="BS1834" s="372">
        <v>30.091999999999999</v>
      </c>
    </row>
    <row r="1835" spans="1:71" x14ac:dyDescent="0.2">
      <c r="A1835" s="265">
        <f t="shared" si="839"/>
        <v>18.3155</v>
      </c>
      <c r="B1835" s="265">
        <f t="shared" si="840"/>
        <v>16.664499999999997</v>
      </c>
      <c r="C1835" s="265">
        <f t="shared" si="817"/>
        <v>20.179000000000002</v>
      </c>
      <c r="D1835" s="265">
        <f t="shared" si="841"/>
        <v>1833</v>
      </c>
      <c r="E1835" s="373">
        <f t="shared" si="842"/>
        <v>60.2217659137577</v>
      </c>
      <c r="F1835" s="373">
        <f t="shared" si="843"/>
        <v>5.0184804928131417</v>
      </c>
      <c r="G1835" s="373">
        <f t="shared" si="844"/>
        <v>69.221765913757707</v>
      </c>
      <c r="H1835" s="374">
        <f t="shared" si="845"/>
        <v>0.99972647375072587</v>
      </c>
      <c r="I1835" s="374">
        <f t="shared" si="846"/>
        <v>0.99307585116443664</v>
      </c>
      <c r="J1835" s="374">
        <f t="shared" si="847"/>
        <v>0.992955244358664</v>
      </c>
      <c r="K1835" s="265" cm="1">
        <f t="array" ref="K1835">$G1835^gamma_drug4/($G1835^gamma_drug4+(AGE_50_drug4+9)^gamma_drug4)</f>
        <v>1</v>
      </c>
      <c r="L1835" s="264">
        <f t="shared" si="820"/>
        <v>1833</v>
      </c>
      <c r="M1835" s="264">
        <f t="shared" si="821"/>
        <v>-0.25170000000000003</v>
      </c>
      <c r="N1835" s="264">
        <f t="shared" si="822"/>
        <v>18.315449999999998</v>
      </c>
      <c r="O1835" s="264">
        <f t="shared" si="823"/>
        <v>0.14184000000000002</v>
      </c>
      <c r="P1835" s="264">
        <f t="shared" si="824"/>
        <v>12.092500000000001</v>
      </c>
      <c r="Q1835" s="264">
        <f t="shared" si="825"/>
        <v>13.345500000000001</v>
      </c>
      <c r="R1835" s="264">
        <f t="shared" si="826"/>
        <v>14.152000000000001</v>
      </c>
      <c r="S1835" s="264">
        <f t="shared" si="827"/>
        <v>14.603999999999999</v>
      </c>
      <c r="T1835" s="264">
        <f t="shared" si="828"/>
        <v>15.336</v>
      </c>
      <c r="U1835" s="264">
        <f t="shared" si="829"/>
        <v>15.855499999999999</v>
      </c>
      <c r="V1835" s="264">
        <f t="shared" si="830"/>
        <v>16.664499999999997</v>
      </c>
      <c r="W1835" s="264">
        <f t="shared" si="831"/>
        <v>18.3155</v>
      </c>
      <c r="X1835" s="264">
        <f t="shared" si="832"/>
        <v>20.179000000000002</v>
      </c>
      <c r="Y1835" s="264">
        <f t="shared" si="833"/>
        <v>21.277999999999999</v>
      </c>
      <c r="Z1835" s="264">
        <f t="shared" si="834"/>
        <v>22.065999999999999</v>
      </c>
      <c r="AA1835" s="264">
        <f t="shared" si="835"/>
        <v>23.303000000000001</v>
      </c>
      <c r="AB1835" s="264">
        <f t="shared" si="836"/>
        <v>24.154499999999999</v>
      </c>
      <c r="AC1835" s="264">
        <f t="shared" si="837"/>
        <v>25.872999999999998</v>
      </c>
      <c r="AD1835" s="264">
        <f t="shared" si="838"/>
        <v>29.201499999999999</v>
      </c>
      <c r="AF1835" s="266">
        <v>1833</v>
      </c>
      <c r="AG1835" s="266">
        <v>-0.15129999999999999</v>
      </c>
      <c r="AH1835" s="266">
        <v>18.373000000000001</v>
      </c>
      <c r="AI1835" s="266">
        <v>0.13531000000000001</v>
      </c>
      <c r="AJ1835" s="266">
        <v>12.249000000000001</v>
      </c>
      <c r="AK1835" s="266">
        <v>13.509</v>
      </c>
      <c r="AL1835" s="266">
        <v>14.313000000000001</v>
      </c>
      <c r="AM1835" s="266">
        <v>14.760999999999999</v>
      </c>
      <c r="AN1835" s="266">
        <v>15.483000000000001</v>
      </c>
      <c r="AO1835" s="266">
        <v>15.992000000000001</v>
      </c>
      <c r="AP1835" s="266">
        <v>16.780999999999999</v>
      </c>
      <c r="AQ1835" s="266">
        <v>18.373000000000001</v>
      </c>
      <c r="AR1835" s="266">
        <v>20.141999999999999</v>
      </c>
      <c r="AS1835" s="266">
        <v>21.170999999999999</v>
      </c>
      <c r="AT1835" s="266">
        <v>21.902999999999999</v>
      </c>
      <c r="AU1835" s="266">
        <v>23.041</v>
      </c>
      <c r="AV1835" s="266">
        <v>23.817</v>
      </c>
      <c r="AW1835" s="266">
        <v>25.366</v>
      </c>
      <c r="AX1835" s="266">
        <v>28.298999999999999</v>
      </c>
      <c r="BA1835" s="372">
        <v>1833</v>
      </c>
      <c r="BB1835" s="372">
        <v>-0.35210000000000002</v>
      </c>
      <c r="BC1835" s="372">
        <v>18.257899999999999</v>
      </c>
      <c r="BD1835" s="372">
        <v>0.14837</v>
      </c>
      <c r="BE1835" s="372">
        <v>11.936</v>
      </c>
      <c r="BF1835" s="372">
        <v>13.182</v>
      </c>
      <c r="BG1835" s="372">
        <v>13.991</v>
      </c>
      <c r="BH1835" s="372">
        <v>14.446999999999999</v>
      </c>
      <c r="BI1835" s="372">
        <v>15.189</v>
      </c>
      <c r="BJ1835" s="372">
        <v>15.718999999999999</v>
      </c>
      <c r="BK1835" s="372">
        <v>16.547999999999998</v>
      </c>
      <c r="BL1835" s="372">
        <v>18.257999999999999</v>
      </c>
      <c r="BM1835" s="372">
        <v>20.216000000000001</v>
      </c>
      <c r="BN1835" s="372">
        <v>21.385000000000002</v>
      </c>
      <c r="BO1835" s="372">
        <v>22.228999999999999</v>
      </c>
      <c r="BP1835" s="372">
        <v>23.565000000000001</v>
      </c>
      <c r="BQ1835" s="372">
        <v>24.492000000000001</v>
      </c>
      <c r="BR1835" s="372">
        <v>26.38</v>
      </c>
      <c r="BS1835" s="372">
        <v>30.103999999999999</v>
      </c>
    </row>
    <row r="1836" spans="1:71" x14ac:dyDescent="0.2">
      <c r="A1836" s="265">
        <f t="shared" si="839"/>
        <v>18.320999999999998</v>
      </c>
      <c r="B1836" s="265">
        <f t="shared" si="840"/>
        <v>16.669499999999999</v>
      </c>
      <c r="C1836" s="265">
        <f t="shared" si="817"/>
        <v>20.185499999999998</v>
      </c>
      <c r="D1836" s="265">
        <f t="shared" si="841"/>
        <v>1834</v>
      </c>
      <c r="E1836" s="373">
        <f t="shared" si="842"/>
        <v>60.254620123203289</v>
      </c>
      <c r="F1836" s="373">
        <f t="shared" si="843"/>
        <v>5.0212183436002737</v>
      </c>
      <c r="G1836" s="373">
        <f t="shared" si="844"/>
        <v>69.254620123203296</v>
      </c>
      <c r="H1836" s="374">
        <f t="shared" si="845"/>
        <v>0.99972703760498982</v>
      </c>
      <c r="I1836" s="374">
        <f t="shared" si="846"/>
        <v>0.99308569794432988</v>
      </c>
      <c r="J1836" s="374">
        <f t="shared" si="847"/>
        <v>0.9929638691810353</v>
      </c>
      <c r="K1836" s="265" cm="1">
        <f t="array" ref="K1836">$G1836^gamma_drug4/($G1836^gamma_drug4+(AGE_50_drug4+9)^gamma_drug4)</f>
        <v>1</v>
      </c>
      <c r="L1836" s="264">
        <f t="shared" si="820"/>
        <v>1834</v>
      </c>
      <c r="M1836" s="264">
        <f t="shared" si="821"/>
        <v>-0.25175000000000003</v>
      </c>
      <c r="N1836" s="264">
        <f t="shared" si="822"/>
        <v>18.320999999999998</v>
      </c>
      <c r="O1836" s="264">
        <f t="shared" si="823"/>
        <v>0.14187</v>
      </c>
      <c r="P1836" s="264">
        <f t="shared" si="824"/>
        <v>12.095500000000001</v>
      </c>
      <c r="Q1836" s="264">
        <f t="shared" si="825"/>
        <v>13.348500000000001</v>
      </c>
      <c r="R1836" s="264">
        <f t="shared" si="826"/>
        <v>14.1555</v>
      </c>
      <c r="S1836" s="264">
        <f t="shared" si="827"/>
        <v>14.608000000000001</v>
      </c>
      <c r="T1836" s="264">
        <f t="shared" si="828"/>
        <v>15.34</v>
      </c>
      <c r="U1836" s="264">
        <f t="shared" si="829"/>
        <v>15.86</v>
      </c>
      <c r="V1836" s="264">
        <f t="shared" si="830"/>
        <v>16.669499999999999</v>
      </c>
      <c r="W1836" s="264">
        <f t="shared" si="831"/>
        <v>18.320999999999998</v>
      </c>
      <c r="X1836" s="264">
        <f t="shared" si="832"/>
        <v>20.185499999999998</v>
      </c>
      <c r="Y1836" s="264">
        <f t="shared" si="833"/>
        <v>21.285</v>
      </c>
      <c r="Z1836" s="264">
        <f t="shared" si="834"/>
        <v>22.073499999999999</v>
      </c>
      <c r="AA1836" s="264">
        <f t="shared" si="835"/>
        <v>23.311500000000002</v>
      </c>
      <c r="AB1836" s="264">
        <f t="shared" si="836"/>
        <v>24.163499999999999</v>
      </c>
      <c r="AC1836" s="264">
        <f t="shared" si="837"/>
        <v>25.8825</v>
      </c>
      <c r="AD1836" s="264">
        <f t="shared" si="838"/>
        <v>29.2135</v>
      </c>
      <c r="AF1836" s="266">
        <v>1834</v>
      </c>
      <c r="AG1836" s="266">
        <v>-0.15140000000000001</v>
      </c>
      <c r="AH1836" s="266">
        <v>18.378399999999999</v>
      </c>
      <c r="AI1836" s="266">
        <v>0.13533999999999999</v>
      </c>
      <c r="AJ1836" s="266">
        <v>12.252000000000001</v>
      </c>
      <c r="AK1836" s="266">
        <v>13.512</v>
      </c>
      <c r="AL1836" s="266">
        <v>14.316000000000001</v>
      </c>
      <c r="AM1836" s="266">
        <v>14.765000000000001</v>
      </c>
      <c r="AN1836" s="266">
        <v>15.487</v>
      </c>
      <c r="AO1836" s="266">
        <v>15.997</v>
      </c>
      <c r="AP1836" s="266">
        <v>16.786000000000001</v>
      </c>
      <c r="AQ1836" s="266">
        <v>18.378</v>
      </c>
      <c r="AR1836" s="266">
        <v>20.148</v>
      </c>
      <c r="AS1836" s="266">
        <v>21.178000000000001</v>
      </c>
      <c r="AT1836" s="266">
        <v>21.91</v>
      </c>
      <c r="AU1836" s="266">
        <v>23.048999999999999</v>
      </c>
      <c r="AV1836" s="266">
        <v>23.826000000000001</v>
      </c>
      <c r="AW1836" s="266">
        <v>25.375</v>
      </c>
      <c r="AX1836" s="266">
        <v>28.311</v>
      </c>
      <c r="BA1836" s="372">
        <v>1834</v>
      </c>
      <c r="BB1836" s="372">
        <v>-0.35210000000000002</v>
      </c>
      <c r="BC1836" s="372">
        <v>18.2636</v>
      </c>
      <c r="BD1836" s="372">
        <v>0.1484</v>
      </c>
      <c r="BE1836" s="372">
        <v>11.939</v>
      </c>
      <c r="BF1836" s="372">
        <v>13.185</v>
      </c>
      <c r="BG1836" s="372">
        <v>13.994999999999999</v>
      </c>
      <c r="BH1836" s="372">
        <v>14.451000000000001</v>
      </c>
      <c r="BI1836" s="372">
        <v>15.193</v>
      </c>
      <c r="BJ1836" s="372">
        <v>15.723000000000001</v>
      </c>
      <c r="BK1836" s="372">
        <v>16.553000000000001</v>
      </c>
      <c r="BL1836" s="372">
        <v>18.263999999999999</v>
      </c>
      <c r="BM1836" s="372">
        <v>20.222999999999999</v>
      </c>
      <c r="BN1836" s="372">
        <v>21.391999999999999</v>
      </c>
      <c r="BO1836" s="372">
        <v>22.236999999999998</v>
      </c>
      <c r="BP1836" s="372">
        <v>23.574000000000002</v>
      </c>
      <c r="BQ1836" s="372">
        <v>24.501000000000001</v>
      </c>
      <c r="BR1836" s="372">
        <v>26.39</v>
      </c>
      <c r="BS1836" s="372">
        <v>30.116</v>
      </c>
    </row>
    <row r="1837" spans="1:71" x14ac:dyDescent="0.2">
      <c r="A1837" s="265">
        <f t="shared" si="839"/>
        <v>18.326499999999999</v>
      </c>
      <c r="B1837" s="265">
        <f t="shared" si="840"/>
        <v>16.673499999999997</v>
      </c>
      <c r="C1837" s="265">
        <f t="shared" si="817"/>
        <v>20.191499999999998</v>
      </c>
      <c r="D1837" s="265">
        <f t="shared" si="841"/>
        <v>1835</v>
      </c>
      <c r="E1837" s="373">
        <f t="shared" si="842"/>
        <v>60.28747433264887</v>
      </c>
      <c r="F1837" s="373">
        <f t="shared" si="843"/>
        <v>5.0239561943874058</v>
      </c>
      <c r="G1837" s="373">
        <f t="shared" si="844"/>
        <v>69.28747433264887</v>
      </c>
      <c r="H1837" s="374">
        <f t="shared" si="845"/>
        <v>0.999727600030625</v>
      </c>
      <c r="I1837" s="374">
        <f t="shared" si="846"/>
        <v>0.99309552615825858</v>
      </c>
      <c r="J1837" s="374">
        <f t="shared" si="847"/>
        <v>0.99297247943568956</v>
      </c>
      <c r="K1837" s="265" cm="1">
        <f t="array" ref="K1837">$G1837^gamma_drug4/($G1837^gamma_drug4+(AGE_50_drug4+9)^gamma_drug4)</f>
        <v>1</v>
      </c>
      <c r="L1837" s="264">
        <f t="shared" si="820"/>
        <v>1835</v>
      </c>
      <c r="M1837" s="264">
        <f t="shared" si="821"/>
        <v>-0.25180000000000002</v>
      </c>
      <c r="N1837" s="264">
        <f t="shared" si="822"/>
        <v>18.326550000000001</v>
      </c>
      <c r="O1837" s="264">
        <f t="shared" si="823"/>
        <v>0.14189000000000002</v>
      </c>
      <c r="P1837" s="264">
        <f t="shared" si="824"/>
        <v>12.097999999999999</v>
      </c>
      <c r="Q1837" s="264">
        <f t="shared" si="825"/>
        <v>13.352499999999999</v>
      </c>
      <c r="R1837" s="264">
        <f t="shared" si="826"/>
        <v>14.159500000000001</v>
      </c>
      <c r="S1837" s="264">
        <f t="shared" si="827"/>
        <v>14.611499999999999</v>
      </c>
      <c r="T1837" s="264">
        <f t="shared" si="828"/>
        <v>15.343999999999999</v>
      </c>
      <c r="U1837" s="264">
        <f t="shared" si="829"/>
        <v>15.8645</v>
      </c>
      <c r="V1837" s="264">
        <f t="shared" si="830"/>
        <v>16.673499999999997</v>
      </c>
      <c r="W1837" s="264">
        <f t="shared" si="831"/>
        <v>18.326499999999999</v>
      </c>
      <c r="X1837" s="264">
        <f t="shared" si="832"/>
        <v>20.191499999999998</v>
      </c>
      <c r="Y1837" s="264">
        <f t="shared" si="833"/>
        <v>21.292499999999997</v>
      </c>
      <c r="Z1837" s="264">
        <f t="shared" si="834"/>
        <v>22.081000000000003</v>
      </c>
      <c r="AA1837" s="264">
        <f t="shared" si="835"/>
        <v>23.319499999999998</v>
      </c>
      <c r="AB1837" s="264">
        <f t="shared" si="836"/>
        <v>24.171500000000002</v>
      </c>
      <c r="AC1837" s="264">
        <f t="shared" si="837"/>
        <v>25.891999999999999</v>
      </c>
      <c r="AD1837" s="264">
        <f t="shared" si="838"/>
        <v>29.224499999999999</v>
      </c>
      <c r="AF1837" s="266">
        <v>1835</v>
      </c>
      <c r="AG1837" s="266">
        <v>-0.15140000000000001</v>
      </c>
      <c r="AH1837" s="266">
        <v>18.383800000000001</v>
      </c>
      <c r="AI1837" s="266">
        <v>0.13536000000000001</v>
      </c>
      <c r="AJ1837" s="266">
        <v>12.254</v>
      </c>
      <c r="AK1837" s="266">
        <v>13.516</v>
      </c>
      <c r="AL1837" s="266">
        <v>14.32</v>
      </c>
      <c r="AM1837" s="266">
        <v>14.768000000000001</v>
      </c>
      <c r="AN1837" s="266">
        <v>15.491</v>
      </c>
      <c r="AO1837" s="266">
        <v>16.001000000000001</v>
      </c>
      <c r="AP1837" s="266">
        <v>16.79</v>
      </c>
      <c r="AQ1837" s="266">
        <v>18.384</v>
      </c>
      <c r="AR1837" s="266">
        <v>20.154</v>
      </c>
      <c r="AS1837" s="266">
        <v>21.184999999999999</v>
      </c>
      <c r="AT1837" s="266">
        <v>21.917000000000002</v>
      </c>
      <c r="AU1837" s="266">
        <v>23.056999999999999</v>
      </c>
      <c r="AV1837" s="266">
        <v>23.832999999999998</v>
      </c>
      <c r="AW1837" s="266">
        <v>25.384</v>
      </c>
      <c r="AX1837" s="266">
        <v>28.321000000000002</v>
      </c>
      <c r="BA1837" s="372">
        <v>1835</v>
      </c>
      <c r="BB1837" s="372">
        <v>-0.35220000000000001</v>
      </c>
      <c r="BC1837" s="372">
        <v>18.269300000000001</v>
      </c>
      <c r="BD1837" s="372">
        <v>0.14842</v>
      </c>
      <c r="BE1837" s="372">
        <v>11.942</v>
      </c>
      <c r="BF1837" s="372">
        <v>13.189</v>
      </c>
      <c r="BG1837" s="372">
        <v>13.999000000000001</v>
      </c>
      <c r="BH1837" s="372">
        <v>14.455</v>
      </c>
      <c r="BI1837" s="372">
        <v>15.196999999999999</v>
      </c>
      <c r="BJ1837" s="372">
        <v>15.728</v>
      </c>
      <c r="BK1837" s="372">
        <v>16.556999999999999</v>
      </c>
      <c r="BL1837" s="372">
        <v>18.268999999999998</v>
      </c>
      <c r="BM1837" s="372">
        <v>20.228999999999999</v>
      </c>
      <c r="BN1837" s="372">
        <v>21.4</v>
      </c>
      <c r="BO1837" s="372">
        <v>22.245000000000001</v>
      </c>
      <c r="BP1837" s="372">
        <v>23.582000000000001</v>
      </c>
      <c r="BQ1837" s="372">
        <v>24.51</v>
      </c>
      <c r="BR1837" s="372">
        <v>26.4</v>
      </c>
      <c r="BS1837" s="372">
        <v>30.128</v>
      </c>
    </row>
    <row r="1838" spans="1:71" x14ac:dyDescent="0.2">
      <c r="A1838" s="265">
        <f t="shared" si="839"/>
        <v>18.332000000000001</v>
      </c>
      <c r="B1838" s="265">
        <f t="shared" si="840"/>
        <v>16.679000000000002</v>
      </c>
      <c r="C1838" s="265">
        <f t="shared" si="817"/>
        <v>20.198</v>
      </c>
      <c r="D1838" s="265">
        <f t="shared" si="841"/>
        <v>1836</v>
      </c>
      <c r="E1838" s="373">
        <f t="shared" si="842"/>
        <v>60.320328542094458</v>
      </c>
      <c r="F1838" s="373">
        <f t="shared" si="843"/>
        <v>5.0266940451745379</v>
      </c>
      <c r="G1838" s="373">
        <f t="shared" si="844"/>
        <v>69.320328542094458</v>
      </c>
      <c r="H1838" s="374">
        <f t="shared" si="845"/>
        <v>0.99972816103192463</v>
      </c>
      <c r="I1838" s="374">
        <f t="shared" si="846"/>
        <v>0.99310533584973115</v>
      </c>
      <c r="J1838" s="374">
        <f t="shared" si="847"/>
        <v>0.99298107515393996</v>
      </c>
      <c r="K1838" s="265" cm="1">
        <f t="array" ref="K1838">$G1838^gamma_drug4/($G1838^gamma_drug4+(AGE_50_drug4+9)^gamma_drug4)</f>
        <v>1</v>
      </c>
      <c r="L1838" s="264">
        <f t="shared" si="820"/>
        <v>1836</v>
      </c>
      <c r="M1838" s="264">
        <f t="shared" si="821"/>
        <v>-0.25185000000000002</v>
      </c>
      <c r="N1838" s="264">
        <f t="shared" si="822"/>
        <v>18.332099999999997</v>
      </c>
      <c r="O1838" s="264">
        <f t="shared" si="823"/>
        <v>0.14190999999999998</v>
      </c>
      <c r="P1838" s="264">
        <f t="shared" si="824"/>
        <v>12.100999999999999</v>
      </c>
      <c r="Q1838" s="264">
        <f t="shared" si="825"/>
        <v>13.356</v>
      </c>
      <c r="R1838" s="264">
        <f t="shared" si="826"/>
        <v>14.163499999999999</v>
      </c>
      <c r="S1838" s="264">
        <f t="shared" si="827"/>
        <v>14.615500000000001</v>
      </c>
      <c r="T1838" s="264">
        <f t="shared" si="828"/>
        <v>15.3485</v>
      </c>
      <c r="U1838" s="264">
        <f t="shared" si="829"/>
        <v>15.868499999999999</v>
      </c>
      <c r="V1838" s="264">
        <f t="shared" si="830"/>
        <v>16.679000000000002</v>
      </c>
      <c r="W1838" s="264">
        <f t="shared" si="831"/>
        <v>18.332000000000001</v>
      </c>
      <c r="X1838" s="264">
        <f t="shared" si="832"/>
        <v>20.198</v>
      </c>
      <c r="Y1838" s="264">
        <f t="shared" si="833"/>
        <v>21.298999999999999</v>
      </c>
      <c r="Z1838" s="264">
        <f t="shared" si="834"/>
        <v>22.088000000000001</v>
      </c>
      <c r="AA1838" s="264">
        <f t="shared" si="835"/>
        <v>23.326999999999998</v>
      </c>
      <c r="AB1838" s="264">
        <f t="shared" si="836"/>
        <v>24.179500000000001</v>
      </c>
      <c r="AC1838" s="264">
        <f t="shared" si="837"/>
        <v>25.901499999999999</v>
      </c>
      <c r="AD1838" s="264">
        <f t="shared" si="838"/>
        <v>29.235500000000002</v>
      </c>
      <c r="AF1838" s="266">
        <v>1836</v>
      </c>
      <c r="AG1838" s="266">
        <v>-0.1515</v>
      </c>
      <c r="AH1838" s="266">
        <v>18.389099999999999</v>
      </c>
      <c r="AI1838" s="266">
        <v>0.13538</v>
      </c>
      <c r="AJ1838" s="266">
        <v>12.257</v>
      </c>
      <c r="AK1838" s="266">
        <v>13.519</v>
      </c>
      <c r="AL1838" s="266">
        <v>14.324</v>
      </c>
      <c r="AM1838" s="266">
        <v>14.772</v>
      </c>
      <c r="AN1838" s="266">
        <v>15.494999999999999</v>
      </c>
      <c r="AO1838" s="266">
        <v>16.004999999999999</v>
      </c>
      <c r="AP1838" s="266">
        <v>16.795000000000002</v>
      </c>
      <c r="AQ1838" s="266">
        <v>18.388999999999999</v>
      </c>
      <c r="AR1838" s="266">
        <v>20.16</v>
      </c>
      <c r="AS1838" s="266">
        <v>21.190999999999999</v>
      </c>
      <c r="AT1838" s="266">
        <v>21.923999999999999</v>
      </c>
      <c r="AU1838" s="266">
        <v>23.064</v>
      </c>
      <c r="AV1838" s="266">
        <v>23.841000000000001</v>
      </c>
      <c r="AW1838" s="266">
        <v>25.393000000000001</v>
      </c>
      <c r="AX1838" s="266">
        <v>28.331</v>
      </c>
      <c r="BA1838" s="372">
        <v>1836</v>
      </c>
      <c r="BB1838" s="372">
        <v>-0.35220000000000001</v>
      </c>
      <c r="BC1838" s="372">
        <v>18.275099999999998</v>
      </c>
      <c r="BD1838" s="372">
        <v>0.14843999999999999</v>
      </c>
      <c r="BE1838" s="372">
        <v>11.945</v>
      </c>
      <c r="BF1838" s="372">
        <v>13.193</v>
      </c>
      <c r="BG1838" s="372">
        <v>14.003</v>
      </c>
      <c r="BH1838" s="372">
        <v>14.459</v>
      </c>
      <c r="BI1838" s="372">
        <v>15.202</v>
      </c>
      <c r="BJ1838" s="372">
        <v>15.731999999999999</v>
      </c>
      <c r="BK1838" s="372">
        <v>16.562999999999999</v>
      </c>
      <c r="BL1838" s="372">
        <v>18.274999999999999</v>
      </c>
      <c r="BM1838" s="372">
        <v>20.236000000000001</v>
      </c>
      <c r="BN1838" s="372">
        <v>21.407</v>
      </c>
      <c r="BO1838" s="372">
        <v>22.251999999999999</v>
      </c>
      <c r="BP1838" s="372">
        <v>23.59</v>
      </c>
      <c r="BQ1838" s="372">
        <v>24.518000000000001</v>
      </c>
      <c r="BR1838" s="372">
        <v>26.41</v>
      </c>
      <c r="BS1838" s="372">
        <v>30.14</v>
      </c>
    </row>
    <row r="1839" spans="1:71" x14ac:dyDescent="0.2">
      <c r="A1839" s="265">
        <f t="shared" si="839"/>
        <v>18.338000000000001</v>
      </c>
      <c r="B1839" s="265">
        <f t="shared" si="840"/>
        <v>16.683500000000002</v>
      </c>
      <c r="C1839" s="265">
        <f t="shared" si="817"/>
        <v>20.204499999999999</v>
      </c>
      <c r="D1839" s="265">
        <f t="shared" si="841"/>
        <v>1837</v>
      </c>
      <c r="E1839" s="373">
        <f t="shared" si="842"/>
        <v>60.353182751540039</v>
      </c>
      <c r="F1839" s="373">
        <f t="shared" si="843"/>
        <v>5.02943189596167</v>
      </c>
      <c r="G1839" s="373">
        <f t="shared" si="844"/>
        <v>69.353182751540032</v>
      </c>
      <c r="H1839" s="374">
        <f t="shared" si="845"/>
        <v>0.99972872061316698</v>
      </c>
      <c r="I1839" s="374">
        <f t="shared" si="846"/>
        <v>0.99311512706213423</v>
      </c>
      <c r="J1839" s="374">
        <f t="shared" si="847"/>
        <v>0.99298965636701819</v>
      </c>
      <c r="K1839" s="265" cm="1">
        <f t="array" ref="K1839">$G1839^gamma_drug4/($G1839^gamma_drug4+(AGE_50_drug4+9)^gamma_drug4)</f>
        <v>1</v>
      </c>
      <c r="L1839" s="264">
        <f t="shared" si="820"/>
        <v>1837</v>
      </c>
      <c r="M1839" s="264">
        <f t="shared" si="821"/>
        <v>-0.25195000000000001</v>
      </c>
      <c r="N1839" s="264">
        <f t="shared" si="822"/>
        <v>18.33765</v>
      </c>
      <c r="O1839" s="264">
        <f t="shared" si="823"/>
        <v>0.14193499999999998</v>
      </c>
      <c r="P1839" s="264">
        <f t="shared" si="824"/>
        <v>12.103999999999999</v>
      </c>
      <c r="Q1839" s="264">
        <f t="shared" si="825"/>
        <v>13.359</v>
      </c>
      <c r="R1839" s="264">
        <f t="shared" si="826"/>
        <v>14.167</v>
      </c>
      <c r="S1839" s="264">
        <f t="shared" si="827"/>
        <v>14.619499999999999</v>
      </c>
      <c r="T1839" s="264">
        <f t="shared" si="828"/>
        <v>15.352499999999999</v>
      </c>
      <c r="U1839" s="264">
        <f t="shared" si="829"/>
        <v>15.8735</v>
      </c>
      <c r="V1839" s="264">
        <f t="shared" si="830"/>
        <v>16.683500000000002</v>
      </c>
      <c r="W1839" s="264">
        <f t="shared" si="831"/>
        <v>18.338000000000001</v>
      </c>
      <c r="X1839" s="264">
        <f t="shared" si="832"/>
        <v>20.204499999999999</v>
      </c>
      <c r="Y1839" s="264">
        <f t="shared" si="833"/>
        <v>21.306000000000001</v>
      </c>
      <c r="Z1839" s="264">
        <f t="shared" si="834"/>
        <v>22.095500000000001</v>
      </c>
      <c r="AA1839" s="264">
        <f t="shared" si="835"/>
        <v>23.3355</v>
      </c>
      <c r="AB1839" s="264">
        <f t="shared" si="836"/>
        <v>24.188499999999998</v>
      </c>
      <c r="AC1839" s="264">
        <f t="shared" si="837"/>
        <v>25.910499999999999</v>
      </c>
      <c r="AD1839" s="264">
        <f t="shared" si="838"/>
        <v>29.247499999999999</v>
      </c>
      <c r="AF1839" s="266">
        <v>1837</v>
      </c>
      <c r="AG1839" s="266">
        <v>-0.15160000000000001</v>
      </c>
      <c r="AH1839" s="266">
        <v>18.394500000000001</v>
      </c>
      <c r="AI1839" s="266">
        <v>0.13539999999999999</v>
      </c>
      <c r="AJ1839" s="266">
        <v>12.26</v>
      </c>
      <c r="AK1839" s="266">
        <v>13.522</v>
      </c>
      <c r="AL1839" s="266">
        <v>14.327999999999999</v>
      </c>
      <c r="AM1839" s="266">
        <v>14.776</v>
      </c>
      <c r="AN1839" s="266">
        <v>15.499000000000001</v>
      </c>
      <c r="AO1839" s="266">
        <v>16.010000000000002</v>
      </c>
      <c r="AP1839" s="266">
        <v>16.8</v>
      </c>
      <c r="AQ1839" s="266">
        <v>18.395</v>
      </c>
      <c r="AR1839" s="266">
        <v>20.166</v>
      </c>
      <c r="AS1839" s="266">
        <v>21.198</v>
      </c>
      <c r="AT1839" s="266">
        <v>21.931000000000001</v>
      </c>
      <c r="AU1839" s="266">
        <v>23.071999999999999</v>
      </c>
      <c r="AV1839" s="266">
        <v>23.849</v>
      </c>
      <c r="AW1839" s="266">
        <v>25.401</v>
      </c>
      <c r="AX1839" s="266">
        <v>28.341999999999999</v>
      </c>
      <c r="BA1839" s="372">
        <v>1837</v>
      </c>
      <c r="BB1839" s="372">
        <v>-0.3523</v>
      </c>
      <c r="BC1839" s="372">
        <v>18.280799999999999</v>
      </c>
      <c r="BD1839" s="372">
        <v>0.14846999999999999</v>
      </c>
      <c r="BE1839" s="372">
        <v>11.948</v>
      </c>
      <c r="BF1839" s="372">
        <v>13.196</v>
      </c>
      <c r="BG1839" s="372">
        <v>14.006</v>
      </c>
      <c r="BH1839" s="372">
        <v>14.462999999999999</v>
      </c>
      <c r="BI1839" s="372">
        <v>15.206</v>
      </c>
      <c r="BJ1839" s="372">
        <v>15.737</v>
      </c>
      <c r="BK1839" s="372">
        <v>16.567</v>
      </c>
      <c r="BL1839" s="372">
        <v>18.280999999999999</v>
      </c>
      <c r="BM1839" s="372">
        <v>20.242999999999999</v>
      </c>
      <c r="BN1839" s="372">
        <v>21.414000000000001</v>
      </c>
      <c r="BO1839" s="372">
        <v>22.26</v>
      </c>
      <c r="BP1839" s="372">
        <v>23.599</v>
      </c>
      <c r="BQ1839" s="372">
        <v>24.527999999999999</v>
      </c>
      <c r="BR1839" s="372">
        <v>26.42</v>
      </c>
      <c r="BS1839" s="372">
        <v>30.152999999999999</v>
      </c>
    </row>
    <row r="1840" spans="1:71" x14ac:dyDescent="0.2">
      <c r="A1840" s="265">
        <f t="shared" si="839"/>
        <v>18.343499999999999</v>
      </c>
      <c r="B1840" s="265">
        <f t="shared" si="840"/>
        <v>16.687999999999999</v>
      </c>
      <c r="C1840" s="265">
        <f t="shared" si="817"/>
        <v>20.210999999999999</v>
      </c>
      <c r="D1840" s="265">
        <f t="shared" si="841"/>
        <v>1838</v>
      </c>
      <c r="E1840" s="373">
        <f t="shared" si="842"/>
        <v>60.386036960985628</v>
      </c>
      <c r="F1840" s="373">
        <f t="shared" si="843"/>
        <v>5.032169746748802</v>
      </c>
      <c r="G1840" s="373">
        <f t="shared" si="844"/>
        <v>69.386036960985621</v>
      </c>
      <c r="H1840" s="374">
        <f t="shared" si="845"/>
        <v>0.9997292787786155</v>
      </c>
      <c r="I1840" s="374">
        <f t="shared" si="846"/>
        <v>0.99312489983873342</v>
      </c>
      <c r="J1840" s="374">
        <f t="shared" si="847"/>
        <v>0.99299822310607444</v>
      </c>
      <c r="K1840" s="265" cm="1">
        <f t="array" ref="K1840">$G1840^gamma_drug4/($G1840^gamma_drug4+(AGE_50_drug4+9)^gamma_drug4)</f>
        <v>1</v>
      </c>
      <c r="L1840" s="264">
        <f t="shared" si="820"/>
        <v>1838</v>
      </c>
      <c r="M1840" s="264">
        <f t="shared" si="821"/>
        <v>-0.252</v>
      </c>
      <c r="N1840" s="264">
        <f t="shared" si="822"/>
        <v>18.3432</v>
      </c>
      <c r="O1840" s="264">
        <f t="shared" si="823"/>
        <v>0.141955</v>
      </c>
      <c r="P1840" s="264">
        <f t="shared" si="824"/>
        <v>12.106999999999999</v>
      </c>
      <c r="Q1840" s="264">
        <f t="shared" si="825"/>
        <v>13.363</v>
      </c>
      <c r="R1840" s="264">
        <f t="shared" si="826"/>
        <v>14.170500000000001</v>
      </c>
      <c r="S1840" s="264">
        <f t="shared" si="827"/>
        <v>14.6235</v>
      </c>
      <c r="T1840" s="264">
        <f t="shared" si="828"/>
        <v>15.3565</v>
      </c>
      <c r="U1840" s="264">
        <f t="shared" si="829"/>
        <v>15.8775</v>
      </c>
      <c r="V1840" s="264">
        <f t="shared" si="830"/>
        <v>16.687999999999999</v>
      </c>
      <c r="W1840" s="264">
        <f t="shared" si="831"/>
        <v>18.343499999999999</v>
      </c>
      <c r="X1840" s="264">
        <f t="shared" si="832"/>
        <v>20.210999999999999</v>
      </c>
      <c r="Y1840" s="264">
        <f t="shared" si="833"/>
        <v>21.312999999999999</v>
      </c>
      <c r="Z1840" s="264">
        <f t="shared" si="834"/>
        <v>22.103000000000002</v>
      </c>
      <c r="AA1840" s="264">
        <f t="shared" si="835"/>
        <v>23.343</v>
      </c>
      <c r="AB1840" s="264">
        <f t="shared" si="836"/>
        <v>24.1965</v>
      </c>
      <c r="AC1840" s="264">
        <f t="shared" si="837"/>
        <v>25.92</v>
      </c>
      <c r="AD1840" s="264">
        <f t="shared" si="838"/>
        <v>29.258499999999998</v>
      </c>
      <c r="AF1840" s="266">
        <v>1838</v>
      </c>
      <c r="AG1840" s="266">
        <v>-0.1517</v>
      </c>
      <c r="AH1840" s="266">
        <v>18.399899999999999</v>
      </c>
      <c r="AI1840" s="266">
        <v>0.13542000000000001</v>
      </c>
      <c r="AJ1840" s="266">
        <v>12.263</v>
      </c>
      <c r="AK1840" s="266">
        <v>13.526</v>
      </c>
      <c r="AL1840" s="266">
        <v>14.331</v>
      </c>
      <c r="AM1840" s="266">
        <v>14.78</v>
      </c>
      <c r="AN1840" s="266">
        <v>15.503</v>
      </c>
      <c r="AO1840" s="266">
        <v>16.013999999999999</v>
      </c>
      <c r="AP1840" s="266">
        <v>16.803999999999998</v>
      </c>
      <c r="AQ1840" s="266">
        <v>18.399999999999999</v>
      </c>
      <c r="AR1840" s="266">
        <v>20.172999999999998</v>
      </c>
      <c r="AS1840" s="266">
        <v>21.204999999999998</v>
      </c>
      <c r="AT1840" s="266">
        <v>21.937999999999999</v>
      </c>
      <c r="AU1840" s="266">
        <v>23.079000000000001</v>
      </c>
      <c r="AV1840" s="266">
        <v>23.856999999999999</v>
      </c>
      <c r="AW1840" s="266">
        <v>25.41</v>
      </c>
      <c r="AX1840" s="266">
        <v>28.352</v>
      </c>
      <c r="BA1840" s="372">
        <v>1838</v>
      </c>
      <c r="BB1840" s="372">
        <v>-0.3523</v>
      </c>
      <c r="BC1840" s="372">
        <v>18.2865</v>
      </c>
      <c r="BD1840" s="372">
        <v>0.14849000000000001</v>
      </c>
      <c r="BE1840" s="372">
        <v>11.951000000000001</v>
      </c>
      <c r="BF1840" s="372">
        <v>13.2</v>
      </c>
      <c r="BG1840" s="372">
        <v>14.01</v>
      </c>
      <c r="BH1840" s="372">
        <v>14.467000000000001</v>
      </c>
      <c r="BI1840" s="372">
        <v>15.21</v>
      </c>
      <c r="BJ1840" s="372">
        <v>15.741</v>
      </c>
      <c r="BK1840" s="372">
        <v>16.571999999999999</v>
      </c>
      <c r="BL1840" s="372">
        <v>18.286999999999999</v>
      </c>
      <c r="BM1840" s="372">
        <v>20.248999999999999</v>
      </c>
      <c r="BN1840" s="372">
        <v>21.420999999999999</v>
      </c>
      <c r="BO1840" s="372">
        <v>22.268000000000001</v>
      </c>
      <c r="BP1840" s="372">
        <v>23.606999999999999</v>
      </c>
      <c r="BQ1840" s="372">
        <v>24.536000000000001</v>
      </c>
      <c r="BR1840" s="372">
        <v>26.43</v>
      </c>
      <c r="BS1840" s="372">
        <v>30.164999999999999</v>
      </c>
    </row>
    <row r="1841" spans="1:71" x14ac:dyDescent="0.2">
      <c r="A1841" s="265">
        <f t="shared" si="839"/>
        <v>18.348500000000001</v>
      </c>
      <c r="B1841" s="265">
        <f t="shared" si="840"/>
        <v>16.693000000000001</v>
      </c>
      <c r="C1841" s="265">
        <f t="shared" si="817"/>
        <v>20.217500000000001</v>
      </c>
      <c r="D1841" s="265">
        <f t="shared" si="841"/>
        <v>1839</v>
      </c>
      <c r="E1841" s="373">
        <f t="shared" si="842"/>
        <v>60.418891170431209</v>
      </c>
      <c r="F1841" s="373">
        <f t="shared" si="843"/>
        <v>5.0349075975359341</v>
      </c>
      <c r="G1841" s="373">
        <f t="shared" si="844"/>
        <v>69.418891170431209</v>
      </c>
      <c r="H1841" s="374">
        <f t="shared" si="845"/>
        <v>0.99972983553251893</v>
      </c>
      <c r="I1841" s="374">
        <f t="shared" si="846"/>
        <v>0.99313465422267333</v>
      </c>
      <c r="J1841" s="374">
        <f t="shared" si="847"/>
        <v>0.99300677540217797</v>
      </c>
      <c r="K1841" s="265" cm="1">
        <f t="array" ref="K1841">$G1841^gamma_drug4/($G1841^gamma_drug4+(AGE_50_drug4+9)^gamma_drug4)</f>
        <v>1</v>
      </c>
      <c r="L1841" s="264">
        <f t="shared" si="820"/>
        <v>1839</v>
      </c>
      <c r="M1841" s="264">
        <f t="shared" si="821"/>
        <v>-0.25205</v>
      </c>
      <c r="N1841" s="264">
        <f t="shared" si="822"/>
        <v>18.348750000000003</v>
      </c>
      <c r="O1841" s="264">
        <f t="shared" si="823"/>
        <v>0.14198</v>
      </c>
      <c r="P1841" s="264">
        <f t="shared" si="824"/>
        <v>12.11</v>
      </c>
      <c r="Q1841" s="264">
        <f t="shared" si="825"/>
        <v>13.366</v>
      </c>
      <c r="R1841" s="264">
        <f t="shared" si="826"/>
        <v>14.1745</v>
      </c>
      <c r="S1841" s="264">
        <f t="shared" si="827"/>
        <v>14.627500000000001</v>
      </c>
      <c r="T1841" s="264">
        <f t="shared" si="828"/>
        <v>15.3605</v>
      </c>
      <c r="U1841" s="264">
        <f t="shared" si="829"/>
        <v>15.882000000000001</v>
      </c>
      <c r="V1841" s="264">
        <f t="shared" si="830"/>
        <v>16.693000000000001</v>
      </c>
      <c r="W1841" s="264">
        <f t="shared" si="831"/>
        <v>18.348500000000001</v>
      </c>
      <c r="X1841" s="264">
        <f t="shared" si="832"/>
        <v>20.217500000000001</v>
      </c>
      <c r="Y1841" s="264">
        <f t="shared" si="833"/>
        <v>21.32</v>
      </c>
      <c r="Z1841" s="264">
        <f t="shared" si="834"/>
        <v>22.110500000000002</v>
      </c>
      <c r="AA1841" s="264">
        <f t="shared" si="835"/>
        <v>23.351500000000001</v>
      </c>
      <c r="AB1841" s="264">
        <f t="shared" si="836"/>
        <v>24.205500000000001</v>
      </c>
      <c r="AC1841" s="264">
        <f t="shared" si="837"/>
        <v>25.929500000000001</v>
      </c>
      <c r="AD1841" s="264">
        <f t="shared" si="838"/>
        <v>29.27</v>
      </c>
      <c r="AF1841" s="266">
        <v>1839</v>
      </c>
      <c r="AG1841" s="266">
        <v>-0.15179999999999999</v>
      </c>
      <c r="AH1841" s="266">
        <v>18.4053</v>
      </c>
      <c r="AI1841" s="266">
        <v>0.13544</v>
      </c>
      <c r="AJ1841" s="266">
        <v>12.266</v>
      </c>
      <c r="AK1841" s="266">
        <v>13.529</v>
      </c>
      <c r="AL1841" s="266">
        <v>14.335000000000001</v>
      </c>
      <c r="AM1841" s="266">
        <v>14.784000000000001</v>
      </c>
      <c r="AN1841" s="266">
        <v>15.507</v>
      </c>
      <c r="AO1841" s="266">
        <v>16.018000000000001</v>
      </c>
      <c r="AP1841" s="266">
        <v>16.809000000000001</v>
      </c>
      <c r="AQ1841" s="266">
        <v>18.405000000000001</v>
      </c>
      <c r="AR1841" s="266">
        <v>20.178999999999998</v>
      </c>
      <c r="AS1841" s="266">
        <v>21.210999999999999</v>
      </c>
      <c r="AT1841" s="266">
        <v>21.945</v>
      </c>
      <c r="AU1841" s="266">
        <v>23.087</v>
      </c>
      <c r="AV1841" s="266">
        <v>23.864999999999998</v>
      </c>
      <c r="AW1841" s="266">
        <v>25.419</v>
      </c>
      <c r="AX1841" s="266">
        <v>28.361999999999998</v>
      </c>
      <c r="BA1841" s="372">
        <v>1839</v>
      </c>
      <c r="BB1841" s="372">
        <v>-0.3523</v>
      </c>
      <c r="BC1841" s="372">
        <v>18.292200000000001</v>
      </c>
      <c r="BD1841" s="372">
        <v>0.14852000000000001</v>
      </c>
      <c r="BE1841" s="372">
        <v>11.954000000000001</v>
      </c>
      <c r="BF1841" s="372">
        <v>13.202999999999999</v>
      </c>
      <c r="BG1841" s="372">
        <v>14.013999999999999</v>
      </c>
      <c r="BH1841" s="372">
        <v>14.471</v>
      </c>
      <c r="BI1841" s="372">
        <v>15.214</v>
      </c>
      <c r="BJ1841" s="372">
        <v>15.746</v>
      </c>
      <c r="BK1841" s="372">
        <v>16.577000000000002</v>
      </c>
      <c r="BL1841" s="372">
        <v>18.292000000000002</v>
      </c>
      <c r="BM1841" s="372">
        <v>20.256</v>
      </c>
      <c r="BN1841" s="372">
        <v>21.428999999999998</v>
      </c>
      <c r="BO1841" s="372">
        <v>22.276</v>
      </c>
      <c r="BP1841" s="372">
        <v>23.616</v>
      </c>
      <c r="BQ1841" s="372">
        <v>24.545999999999999</v>
      </c>
      <c r="BR1841" s="372">
        <v>26.44</v>
      </c>
      <c r="BS1841" s="372">
        <v>30.178000000000001</v>
      </c>
    </row>
    <row r="1842" spans="1:71" x14ac:dyDescent="0.2">
      <c r="A1842" s="265">
        <f t="shared" si="839"/>
        <v>18.354500000000002</v>
      </c>
      <c r="B1842" s="265">
        <f t="shared" si="840"/>
        <v>16.698</v>
      </c>
      <c r="C1842" s="265">
        <f t="shared" si="817"/>
        <v>20.224</v>
      </c>
      <c r="D1842" s="265">
        <f t="shared" si="841"/>
        <v>1840</v>
      </c>
      <c r="E1842" s="373">
        <f t="shared" si="842"/>
        <v>60.451745379876797</v>
      </c>
      <c r="F1842" s="373">
        <f t="shared" si="843"/>
        <v>5.0376454483230662</v>
      </c>
      <c r="G1842" s="373">
        <f t="shared" si="844"/>
        <v>69.451745379876797</v>
      </c>
      <c r="H1842" s="374">
        <f t="shared" si="845"/>
        <v>0.9997303908791112</v>
      </c>
      <c r="I1842" s="374">
        <f t="shared" si="846"/>
        <v>0.99314439025697843</v>
      </c>
      <c r="J1842" s="374">
        <f t="shared" si="847"/>
        <v>0.99301531328631709</v>
      </c>
      <c r="K1842" s="265" cm="1">
        <f t="array" ref="K1842">$G1842^gamma_drug4/($G1842^gamma_drug4+(AGE_50_drug4+9)^gamma_drug4)</f>
        <v>1</v>
      </c>
      <c r="L1842" s="264">
        <f t="shared" si="820"/>
        <v>1840</v>
      </c>
      <c r="M1842" s="264">
        <f t="shared" si="821"/>
        <v>-0.25214999999999999</v>
      </c>
      <c r="N1842" s="264">
        <f t="shared" si="822"/>
        <v>18.354299999999999</v>
      </c>
      <c r="O1842" s="264">
        <f t="shared" si="823"/>
        <v>0.14200000000000002</v>
      </c>
      <c r="P1842" s="264">
        <f t="shared" si="824"/>
        <v>12.113</v>
      </c>
      <c r="Q1842" s="264">
        <f t="shared" si="825"/>
        <v>13.369499999999999</v>
      </c>
      <c r="R1842" s="264">
        <f t="shared" si="826"/>
        <v>14.1785</v>
      </c>
      <c r="S1842" s="264">
        <f t="shared" si="827"/>
        <v>14.631499999999999</v>
      </c>
      <c r="T1842" s="264">
        <f t="shared" si="828"/>
        <v>15.365500000000001</v>
      </c>
      <c r="U1842" s="264">
        <f t="shared" si="829"/>
        <v>15.8865</v>
      </c>
      <c r="V1842" s="264">
        <f t="shared" si="830"/>
        <v>16.698</v>
      </c>
      <c r="W1842" s="264">
        <f t="shared" si="831"/>
        <v>18.354500000000002</v>
      </c>
      <c r="X1842" s="264">
        <f t="shared" si="832"/>
        <v>20.224</v>
      </c>
      <c r="Y1842" s="264">
        <f t="shared" si="833"/>
        <v>21.326999999999998</v>
      </c>
      <c r="Z1842" s="264">
        <f t="shared" si="834"/>
        <v>22.1175</v>
      </c>
      <c r="AA1842" s="264">
        <f t="shared" si="835"/>
        <v>23.359499999999997</v>
      </c>
      <c r="AB1842" s="264">
        <f t="shared" si="836"/>
        <v>24.2135</v>
      </c>
      <c r="AC1842" s="264">
        <f t="shared" si="837"/>
        <v>25.939</v>
      </c>
      <c r="AD1842" s="264">
        <f t="shared" si="838"/>
        <v>29.281500000000001</v>
      </c>
      <c r="AF1842" s="266">
        <v>1840</v>
      </c>
      <c r="AG1842" s="266">
        <v>-0.15190000000000001</v>
      </c>
      <c r="AH1842" s="266">
        <v>18.410699999999999</v>
      </c>
      <c r="AI1842" s="266">
        <v>0.13546</v>
      </c>
      <c r="AJ1842" s="266">
        <v>12.269</v>
      </c>
      <c r="AK1842" s="266">
        <v>13.532999999999999</v>
      </c>
      <c r="AL1842" s="266">
        <v>14.339</v>
      </c>
      <c r="AM1842" s="266">
        <v>14.788</v>
      </c>
      <c r="AN1842" s="266">
        <v>15.512</v>
      </c>
      <c r="AO1842" s="266">
        <v>16.023</v>
      </c>
      <c r="AP1842" s="266">
        <v>16.814</v>
      </c>
      <c r="AQ1842" s="266">
        <v>18.411000000000001</v>
      </c>
      <c r="AR1842" s="266">
        <v>20.184999999999999</v>
      </c>
      <c r="AS1842" s="266">
        <v>21.218</v>
      </c>
      <c r="AT1842" s="266">
        <v>21.952000000000002</v>
      </c>
      <c r="AU1842" s="266">
        <v>23.094999999999999</v>
      </c>
      <c r="AV1842" s="266">
        <v>23.873000000000001</v>
      </c>
      <c r="AW1842" s="266">
        <v>25.428000000000001</v>
      </c>
      <c r="AX1842" s="266">
        <v>28.373000000000001</v>
      </c>
      <c r="BA1842" s="372">
        <v>1840</v>
      </c>
      <c r="BB1842" s="372">
        <v>-0.35239999999999999</v>
      </c>
      <c r="BC1842" s="372">
        <v>18.297899999999998</v>
      </c>
      <c r="BD1842" s="372">
        <v>0.14854000000000001</v>
      </c>
      <c r="BE1842" s="372">
        <v>11.957000000000001</v>
      </c>
      <c r="BF1842" s="372">
        <v>13.206</v>
      </c>
      <c r="BG1842" s="372">
        <v>14.018000000000001</v>
      </c>
      <c r="BH1842" s="372">
        <v>14.475</v>
      </c>
      <c r="BI1842" s="372">
        <v>15.218999999999999</v>
      </c>
      <c r="BJ1842" s="372">
        <v>15.75</v>
      </c>
      <c r="BK1842" s="372">
        <v>16.582000000000001</v>
      </c>
      <c r="BL1842" s="372">
        <v>18.297999999999998</v>
      </c>
      <c r="BM1842" s="372">
        <v>20.263000000000002</v>
      </c>
      <c r="BN1842" s="372">
        <v>21.436</v>
      </c>
      <c r="BO1842" s="372">
        <v>22.283000000000001</v>
      </c>
      <c r="BP1842" s="372">
        <v>23.623999999999999</v>
      </c>
      <c r="BQ1842" s="372">
        <v>24.553999999999998</v>
      </c>
      <c r="BR1842" s="372">
        <v>26.45</v>
      </c>
      <c r="BS1842" s="372">
        <v>30.19</v>
      </c>
    </row>
    <row r="1843" spans="1:71" x14ac:dyDescent="0.2">
      <c r="A1843" s="265">
        <f t="shared" si="839"/>
        <v>18.36</v>
      </c>
      <c r="B1843" s="265">
        <f t="shared" si="840"/>
        <v>16.702500000000001</v>
      </c>
      <c r="C1843" s="265">
        <f t="shared" si="817"/>
        <v>20.229999999999997</v>
      </c>
      <c r="D1843" s="265">
        <f t="shared" si="841"/>
        <v>1841</v>
      </c>
      <c r="E1843" s="373">
        <f t="shared" si="842"/>
        <v>60.484599589322379</v>
      </c>
      <c r="F1843" s="373">
        <f t="shared" si="843"/>
        <v>5.0403832991101982</v>
      </c>
      <c r="G1843" s="373">
        <f t="shared" si="844"/>
        <v>69.484599589322386</v>
      </c>
      <c r="H1843" s="374">
        <f t="shared" si="845"/>
        <v>0.99973094482261127</v>
      </c>
      <c r="I1843" s="374">
        <f t="shared" si="846"/>
        <v>0.99315410798455273</v>
      </c>
      <c r="J1843" s="374">
        <f t="shared" si="847"/>
        <v>0.99302383678939954</v>
      </c>
      <c r="K1843" s="265" cm="1">
        <f t="array" ref="K1843">$G1843^gamma_drug4/($G1843^gamma_drug4+(AGE_50_drug4+9)^gamma_drug4)</f>
        <v>1</v>
      </c>
      <c r="L1843" s="264">
        <f t="shared" si="820"/>
        <v>1841</v>
      </c>
      <c r="M1843" s="264">
        <f t="shared" si="821"/>
        <v>-0.25219999999999998</v>
      </c>
      <c r="N1843" s="264">
        <f t="shared" si="822"/>
        <v>18.359850000000002</v>
      </c>
      <c r="O1843" s="264">
        <f t="shared" si="823"/>
        <v>0.14201999999999998</v>
      </c>
      <c r="P1843" s="264">
        <f t="shared" si="824"/>
        <v>12.116</v>
      </c>
      <c r="Q1843" s="264">
        <f t="shared" si="825"/>
        <v>13.373000000000001</v>
      </c>
      <c r="R1843" s="264">
        <f t="shared" si="826"/>
        <v>14.182</v>
      </c>
      <c r="S1843" s="264">
        <f t="shared" si="827"/>
        <v>14.6355</v>
      </c>
      <c r="T1843" s="264">
        <f t="shared" si="828"/>
        <v>15.3695</v>
      </c>
      <c r="U1843" s="264">
        <f t="shared" si="829"/>
        <v>15.891000000000002</v>
      </c>
      <c r="V1843" s="264">
        <f t="shared" si="830"/>
        <v>16.702500000000001</v>
      </c>
      <c r="W1843" s="264">
        <f t="shared" si="831"/>
        <v>18.36</v>
      </c>
      <c r="X1843" s="264">
        <f t="shared" si="832"/>
        <v>20.229999999999997</v>
      </c>
      <c r="Y1843" s="264">
        <f t="shared" si="833"/>
        <v>21.334000000000003</v>
      </c>
      <c r="Z1843" s="264">
        <f t="shared" si="834"/>
        <v>22.125</v>
      </c>
      <c r="AA1843" s="264">
        <f t="shared" si="835"/>
        <v>23.3675</v>
      </c>
      <c r="AB1843" s="264">
        <f t="shared" si="836"/>
        <v>24.222000000000001</v>
      </c>
      <c r="AC1843" s="264">
        <f t="shared" si="837"/>
        <v>25.948500000000003</v>
      </c>
      <c r="AD1843" s="264">
        <f t="shared" si="838"/>
        <v>29.292000000000002</v>
      </c>
      <c r="AF1843" s="266">
        <v>1841</v>
      </c>
      <c r="AG1843" s="266">
        <v>-0.152</v>
      </c>
      <c r="AH1843" s="266">
        <v>18.4161</v>
      </c>
      <c r="AI1843" s="266">
        <v>0.13547999999999999</v>
      </c>
      <c r="AJ1843" s="266">
        <v>12.272</v>
      </c>
      <c r="AK1843" s="266">
        <v>13.536</v>
      </c>
      <c r="AL1843" s="266">
        <v>14.342000000000001</v>
      </c>
      <c r="AM1843" s="266">
        <v>14.792</v>
      </c>
      <c r="AN1843" s="266">
        <v>15.516</v>
      </c>
      <c r="AO1843" s="266">
        <v>16.027000000000001</v>
      </c>
      <c r="AP1843" s="266">
        <v>16.818000000000001</v>
      </c>
      <c r="AQ1843" s="266">
        <v>18.416</v>
      </c>
      <c r="AR1843" s="266">
        <v>20.190999999999999</v>
      </c>
      <c r="AS1843" s="266">
        <v>21.225000000000001</v>
      </c>
      <c r="AT1843" s="266">
        <v>21.959</v>
      </c>
      <c r="AU1843" s="266">
        <v>23.102</v>
      </c>
      <c r="AV1843" s="266">
        <v>23.881</v>
      </c>
      <c r="AW1843" s="266">
        <v>25.437000000000001</v>
      </c>
      <c r="AX1843" s="266">
        <v>28.382999999999999</v>
      </c>
      <c r="BA1843" s="372">
        <v>1841</v>
      </c>
      <c r="BB1843" s="372">
        <v>-0.35239999999999999</v>
      </c>
      <c r="BC1843" s="372">
        <v>18.303599999999999</v>
      </c>
      <c r="BD1843" s="372">
        <v>0.14856</v>
      </c>
      <c r="BE1843" s="372">
        <v>11.96</v>
      </c>
      <c r="BF1843" s="372">
        <v>13.21</v>
      </c>
      <c r="BG1843" s="372">
        <v>14.022</v>
      </c>
      <c r="BH1843" s="372">
        <v>14.478999999999999</v>
      </c>
      <c r="BI1843" s="372">
        <v>15.223000000000001</v>
      </c>
      <c r="BJ1843" s="372">
        <v>15.755000000000001</v>
      </c>
      <c r="BK1843" s="372">
        <v>16.587</v>
      </c>
      <c r="BL1843" s="372">
        <v>18.303999999999998</v>
      </c>
      <c r="BM1843" s="372">
        <v>20.268999999999998</v>
      </c>
      <c r="BN1843" s="372">
        <v>21.443000000000001</v>
      </c>
      <c r="BO1843" s="372">
        <v>22.291</v>
      </c>
      <c r="BP1843" s="372">
        <v>23.632999999999999</v>
      </c>
      <c r="BQ1843" s="372">
        <v>24.562999999999999</v>
      </c>
      <c r="BR1843" s="372">
        <v>26.46</v>
      </c>
      <c r="BS1843" s="372">
        <v>30.201000000000001</v>
      </c>
    </row>
    <row r="1844" spans="1:71" x14ac:dyDescent="0.2">
      <c r="A1844" s="265">
        <f t="shared" si="839"/>
        <v>18.365500000000001</v>
      </c>
      <c r="B1844" s="265">
        <f t="shared" si="840"/>
        <v>16.7075</v>
      </c>
      <c r="C1844" s="265">
        <f t="shared" si="817"/>
        <v>20.236499999999999</v>
      </c>
      <c r="D1844" s="265">
        <f t="shared" si="841"/>
        <v>1842</v>
      </c>
      <c r="E1844" s="373">
        <f t="shared" si="842"/>
        <v>60.517453798767967</v>
      </c>
      <c r="F1844" s="373">
        <f t="shared" si="843"/>
        <v>5.0431211498973303</v>
      </c>
      <c r="G1844" s="373">
        <f t="shared" si="844"/>
        <v>69.517453798767974</v>
      </c>
      <c r="H1844" s="374">
        <f t="shared" si="845"/>
        <v>0.99973149736722411</v>
      </c>
      <c r="I1844" s="374">
        <f t="shared" si="846"/>
        <v>0.993163807448181</v>
      </c>
      <c r="J1844" s="374">
        <f t="shared" si="847"/>
        <v>0.99303234594225287</v>
      </c>
      <c r="K1844" s="265" cm="1">
        <f t="array" ref="K1844">$G1844^gamma_drug4/($G1844^gamma_drug4+(AGE_50_drug4+9)^gamma_drug4)</f>
        <v>1</v>
      </c>
      <c r="L1844" s="264">
        <f t="shared" si="820"/>
        <v>1842</v>
      </c>
      <c r="M1844" s="264">
        <f t="shared" si="821"/>
        <v>-0.25229999999999997</v>
      </c>
      <c r="N1844" s="264">
        <f t="shared" si="822"/>
        <v>18.365400000000001</v>
      </c>
      <c r="O1844" s="264">
        <f t="shared" si="823"/>
        <v>0.142045</v>
      </c>
      <c r="P1844" s="264">
        <f t="shared" si="824"/>
        <v>12.119</v>
      </c>
      <c r="Q1844" s="264">
        <f t="shared" si="825"/>
        <v>13.3765</v>
      </c>
      <c r="R1844" s="264">
        <f t="shared" si="826"/>
        <v>14.185500000000001</v>
      </c>
      <c r="S1844" s="264">
        <f t="shared" si="827"/>
        <v>14.6395</v>
      </c>
      <c r="T1844" s="264">
        <f t="shared" si="828"/>
        <v>15.3735</v>
      </c>
      <c r="U1844" s="264">
        <f t="shared" si="829"/>
        <v>15.8955</v>
      </c>
      <c r="V1844" s="264">
        <f t="shared" si="830"/>
        <v>16.7075</v>
      </c>
      <c r="W1844" s="264">
        <f t="shared" si="831"/>
        <v>18.365500000000001</v>
      </c>
      <c r="X1844" s="264">
        <f t="shared" si="832"/>
        <v>20.236499999999999</v>
      </c>
      <c r="Y1844" s="264">
        <f t="shared" si="833"/>
        <v>21.341000000000001</v>
      </c>
      <c r="Z1844" s="264">
        <f t="shared" si="834"/>
        <v>22.1325</v>
      </c>
      <c r="AA1844" s="264">
        <f t="shared" si="835"/>
        <v>23.375499999999999</v>
      </c>
      <c r="AB1844" s="264">
        <f t="shared" si="836"/>
        <v>24.230499999999999</v>
      </c>
      <c r="AC1844" s="264">
        <f t="shared" si="837"/>
        <v>25.957999999999998</v>
      </c>
      <c r="AD1844" s="264">
        <f t="shared" si="838"/>
        <v>29.303999999999998</v>
      </c>
      <c r="AF1844" s="266">
        <v>1842</v>
      </c>
      <c r="AG1844" s="266">
        <v>-0.15210000000000001</v>
      </c>
      <c r="AH1844" s="266">
        <v>18.421500000000002</v>
      </c>
      <c r="AI1844" s="266">
        <v>0.13550000000000001</v>
      </c>
      <c r="AJ1844" s="266">
        <v>12.275</v>
      </c>
      <c r="AK1844" s="266">
        <v>13.54</v>
      </c>
      <c r="AL1844" s="266">
        <v>14.346</v>
      </c>
      <c r="AM1844" s="266">
        <v>14.795999999999999</v>
      </c>
      <c r="AN1844" s="266">
        <v>15.52</v>
      </c>
      <c r="AO1844" s="266">
        <v>16.032</v>
      </c>
      <c r="AP1844" s="266">
        <v>16.823</v>
      </c>
      <c r="AQ1844" s="266">
        <v>18.422000000000001</v>
      </c>
      <c r="AR1844" s="266">
        <v>20.196999999999999</v>
      </c>
      <c r="AS1844" s="266">
        <v>21.231000000000002</v>
      </c>
      <c r="AT1844" s="266">
        <v>21.966000000000001</v>
      </c>
      <c r="AU1844" s="266">
        <v>23.11</v>
      </c>
      <c r="AV1844" s="266">
        <v>23.888999999999999</v>
      </c>
      <c r="AW1844" s="266">
        <v>25.446000000000002</v>
      </c>
      <c r="AX1844" s="266">
        <v>28.393999999999998</v>
      </c>
      <c r="BA1844" s="372">
        <v>1842</v>
      </c>
      <c r="BB1844" s="372">
        <v>-0.35249999999999998</v>
      </c>
      <c r="BC1844" s="372">
        <v>18.3093</v>
      </c>
      <c r="BD1844" s="372">
        <v>0.14859</v>
      </c>
      <c r="BE1844" s="372">
        <v>11.962999999999999</v>
      </c>
      <c r="BF1844" s="372">
        <v>13.212999999999999</v>
      </c>
      <c r="BG1844" s="372">
        <v>14.025</v>
      </c>
      <c r="BH1844" s="372">
        <v>14.483000000000001</v>
      </c>
      <c r="BI1844" s="372">
        <v>15.227</v>
      </c>
      <c r="BJ1844" s="372">
        <v>15.759</v>
      </c>
      <c r="BK1844" s="372">
        <v>16.591999999999999</v>
      </c>
      <c r="BL1844" s="372">
        <v>18.309000000000001</v>
      </c>
      <c r="BM1844" s="372">
        <v>20.276</v>
      </c>
      <c r="BN1844" s="372">
        <v>21.451000000000001</v>
      </c>
      <c r="BO1844" s="372">
        <v>22.298999999999999</v>
      </c>
      <c r="BP1844" s="372">
        <v>23.640999999999998</v>
      </c>
      <c r="BQ1844" s="372">
        <v>24.571999999999999</v>
      </c>
      <c r="BR1844" s="372">
        <v>26.47</v>
      </c>
      <c r="BS1844" s="372">
        <v>30.213999999999999</v>
      </c>
    </row>
    <row r="1845" spans="1:71" x14ac:dyDescent="0.2">
      <c r="A1845" s="265">
        <f t="shared" si="839"/>
        <v>18.371000000000002</v>
      </c>
      <c r="B1845" s="265">
        <f t="shared" si="840"/>
        <v>16.712499999999999</v>
      </c>
      <c r="C1845" s="265">
        <f t="shared" si="817"/>
        <v>20.243000000000002</v>
      </c>
      <c r="D1845" s="265">
        <f t="shared" si="841"/>
        <v>1843</v>
      </c>
      <c r="E1845" s="373">
        <f t="shared" si="842"/>
        <v>60.550308008213555</v>
      </c>
      <c r="F1845" s="373">
        <f t="shared" si="843"/>
        <v>5.0458590006844624</v>
      </c>
      <c r="G1845" s="373">
        <f t="shared" si="844"/>
        <v>69.550308008213563</v>
      </c>
      <c r="H1845" s="374">
        <f t="shared" si="845"/>
        <v>0.99973204851713937</v>
      </c>
      <c r="I1845" s="374">
        <f t="shared" si="846"/>
        <v>0.99317348869052846</v>
      </c>
      <c r="J1845" s="374">
        <f t="shared" si="847"/>
        <v>0.99304084077562438</v>
      </c>
      <c r="K1845" s="265" cm="1">
        <f t="array" ref="K1845">$G1845^gamma_drug4/($G1845^gamma_drug4+(AGE_50_drug4+9)^gamma_drug4)</f>
        <v>1</v>
      </c>
      <c r="L1845" s="264">
        <f t="shared" si="820"/>
        <v>1843</v>
      </c>
      <c r="M1845" s="264">
        <f t="shared" si="821"/>
        <v>-0.25234999999999996</v>
      </c>
      <c r="N1845" s="264">
        <f t="shared" si="822"/>
        <v>18.370899999999999</v>
      </c>
      <c r="O1845" s="264">
        <f t="shared" si="823"/>
        <v>0.142065</v>
      </c>
      <c r="P1845" s="264">
        <f t="shared" si="824"/>
        <v>12.122</v>
      </c>
      <c r="Q1845" s="264">
        <f t="shared" si="825"/>
        <v>13.379999999999999</v>
      </c>
      <c r="R1845" s="264">
        <f t="shared" si="826"/>
        <v>14.189499999999999</v>
      </c>
      <c r="S1845" s="264">
        <f t="shared" si="827"/>
        <v>14.6435</v>
      </c>
      <c r="T1845" s="264">
        <f t="shared" si="828"/>
        <v>15.378</v>
      </c>
      <c r="U1845" s="264">
        <f t="shared" si="829"/>
        <v>15.9</v>
      </c>
      <c r="V1845" s="264">
        <f t="shared" si="830"/>
        <v>16.712499999999999</v>
      </c>
      <c r="W1845" s="264">
        <f t="shared" si="831"/>
        <v>18.371000000000002</v>
      </c>
      <c r="X1845" s="264">
        <f t="shared" si="832"/>
        <v>20.243000000000002</v>
      </c>
      <c r="Y1845" s="264">
        <f t="shared" si="833"/>
        <v>21.347999999999999</v>
      </c>
      <c r="Z1845" s="264">
        <f t="shared" si="834"/>
        <v>22.139499999999998</v>
      </c>
      <c r="AA1845" s="264">
        <f t="shared" si="835"/>
        <v>23.383000000000003</v>
      </c>
      <c r="AB1845" s="264">
        <f t="shared" si="836"/>
        <v>24.238999999999997</v>
      </c>
      <c r="AC1845" s="264">
        <f t="shared" si="837"/>
        <v>25.966999999999999</v>
      </c>
      <c r="AD1845" s="264">
        <f t="shared" si="838"/>
        <v>29.314999999999998</v>
      </c>
      <c r="AF1845" s="266">
        <v>1843</v>
      </c>
      <c r="AG1845" s="266">
        <v>-0.1522</v>
      </c>
      <c r="AH1845" s="266">
        <v>18.4268</v>
      </c>
      <c r="AI1845" s="266">
        <v>0.13552</v>
      </c>
      <c r="AJ1845" s="266">
        <v>12.278</v>
      </c>
      <c r="AK1845" s="266">
        <v>13.542999999999999</v>
      </c>
      <c r="AL1845" s="266">
        <v>14.35</v>
      </c>
      <c r="AM1845" s="266">
        <v>14.8</v>
      </c>
      <c r="AN1845" s="266">
        <v>15.523999999999999</v>
      </c>
      <c r="AO1845" s="266">
        <v>16.036000000000001</v>
      </c>
      <c r="AP1845" s="266">
        <v>16.827999999999999</v>
      </c>
      <c r="AQ1845" s="266">
        <v>18.427</v>
      </c>
      <c r="AR1845" s="266">
        <v>20.202999999999999</v>
      </c>
      <c r="AS1845" s="266">
        <v>21.238</v>
      </c>
      <c r="AT1845" s="266">
        <v>21.972999999999999</v>
      </c>
      <c r="AU1845" s="266">
        <v>23.117000000000001</v>
      </c>
      <c r="AV1845" s="266">
        <v>23.896999999999998</v>
      </c>
      <c r="AW1845" s="266">
        <v>25.454000000000001</v>
      </c>
      <c r="AX1845" s="266">
        <v>28.404</v>
      </c>
      <c r="BA1845" s="372">
        <v>1843</v>
      </c>
      <c r="BB1845" s="372">
        <v>-0.35249999999999998</v>
      </c>
      <c r="BC1845" s="372">
        <v>18.315000000000001</v>
      </c>
      <c r="BD1845" s="372">
        <v>0.14860999999999999</v>
      </c>
      <c r="BE1845" s="372">
        <v>11.965999999999999</v>
      </c>
      <c r="BF1845" s="372">
        <v>13.217000000000001</v>
      </c>
      <c r="BG1845" s="372">
        <v>14.029</v>
      </c>
      <c r="BH1845" s="372">
        <v>14.487</v>
      </c>
      <c r="BI1845" s="372">
        <v>15.231999999999999</v>
      </c>
      <c r="BJ1845" s="372">
        <v>15.763999999999999</v>
      </c>
      <c r="BK1845" s="372">
        <v>16.597000000000001</v>
      </c>
      <c r="BL1845" s="372">
        <v>18.315000000000001</v>
      </c>
      <c r="BM1845" s="372">
        <v>20.283000000000001</v>
      </c>
      <c r="BN1845" s="372">
        <v>21.457999999999998</v>
      </c>
      <c r="BO1845" s="372">
        <v>22.306000000000001</v>
      </c>
      <c r="BP1845" s="372">
        <v>23.649000000000001</v>
      </c>
      <c r="BQ1845" s="372">
        <v>24.581</v>
      </c>
      <c r="BR1845" s="372">
        <v>26.48</v>
      </c>
      <c r="BS1845" s="372">
        <v>30.225999999999999</v>
      </c>
    </row>
    <row r="1846" spans="1:71" x14ac:dyDescent="0.2">
      <c r="A1846" s="265">
        <f t="shared" si="839"/>
        <v>18.3765</v>
      </c>
      <c r="B1846" s="265">
        <f t="shared" si="840"/>
        <v>16.716999999999999</v>
      </c>
      <c r="C1846" s="265">
        <f t="shared" si="817"/>
        <v>20.249500000000001</v>
      </c>
      <c r="D1846" s="265">
        <f t="shared" si="841"/>
        <v>1844</v>
      </c>
      <c r="E1846" s="373">
        <f t="shared" si="842"/>
        <v>60.583162217659137</v>
      </c>
      <c r="F1846" s="373">
        <f t="shared" si="843"/>
        <v>5.0485968514715944</v>
      </c>
      <c r="G1846" s="373">
        <f t="shared" si="844"/>
        <v>69.583162217659137</v>
      </c>
      <c r="H1846" s="374">
        <f t="shared" si="845"/>
        <v>0.99973259827653271</v>
      </c>
      <c r="I1846" s="374">
        <f t="shared" si="846"/>
        <v>0.99318315175414174</v>
      </c>
      <c r="J1846" s="374">
        <f t="shared" si="847"/>
        <v>0.99304932132018164</v>
      </c>
      <c r="K1846" s="265" cm="1">
        <f t="array" ref="K1846">$G1846^gamma_drug4/($G1846^gamma_drug4+(AGE_50_drug4+9)^gamma_drug4)</f>
        <v>1</v>
      </c>
      <c r="L1846" s="264">
        <f t="shared" si="820"/>
        <v>1844</v>
      </c>
      <c r="M1846" s="264">
        <f t="shared" si="821"/>
        <v>-0.25245000000000001</v>
      </c>
      <c r="N1846" s="264">
        <f t="shared" si="822"/>
        <v>18.376449999999998</v>
      </c>
      <c r="O1846" s="264">
        <f t="shared" si="823"/>
        <v>0.14208500000000002</v>
      </c>
      <c r="P1846" s="264">
        <f t="shared" si="824"/>
        <v>12.125</v>
      </c>
      <c r="Q1846" s="264">
        <f t="shared" si="825"/>
        <v>13.3835</v>
      </c>
      <c r="R1846" s="264">
        <f t="shared" si="826"/>
        <v>14.1935</v>
      </c>
      <c r="S1846" s="264">
        <f t="shared" si="827"/>
        <v>14.647</v>
      </c>
      <c r="T1846" s="264">
        <f t="shared" si="828"/>
        <v>15.382000000000001</v>
      </c>
      <c r="U1846" s="264">
        <f t="shared" si="829"/>
        <v>15.904499999999999</v>
      </c>
      <c r="V1846" s="264">
        <f t="shared" si="830"/>
        <v>16.716999999999999</v>
      </c>
      <c r="W1846" s="264">
        <f t="shared" si="831"/>
        <v>18.3765</v>
      </c>
      <c r="X1846" s="264">
        <f t="shared" si="832"/>
        <v>20.249500000000001</v>
      </c>
      <c r="Y1846" s="264">
        <f t="shared" si="833"/>
        <v>21.355</v>
      </c>
      <c r="Z1846" s="264">
        <f t="shared" si="834"/>
        <v>22.146999999999998</v>
      </c>
      <c r="AA1846" s="264">
        <f t="shared" si="835"/>
        <v>23.391500000000001</v>
      </c>
      <c r="AB1846" s="264">
        <f t="shared" si="836"/>
        <v>24.247500000000002</v>
      </c>
      <c r="AC1846" s="264">
        <f t="shared" si="837"/>
        <v>25.976500000000001</v>
      </c>
      <c r="AD1846" s="264">
        <f t="shared" si="838"/>
        <v>29.326499999999999</v>
      </c>
      <c r="AF1846" s="266">
        <v>1844</v>
      </c>
      <c r="AG1846" s="266">
        <v>-0.15229999999999999</v>
      </c>
      <c r="AH1846" s="266">
        <v>18.432200000000002</v>
      </c>
      <c r="AI1846" s="266">
        <v>0.13553999999999999</v>
      </c>
      <c r="AJ1846" s="266">
        <v>12.281000000000001</v>
      </c>
      <c r="AK1846" s="266">
        <v>13.545999999999999</v>
      </c>
      <c r="AL1846" s="266">
        <v>14.353999999999999</v>
      </c>
      <c r="AM1846" s="266">
        <v>14.803000000000001</v>
      </c>
      <c r="AN1846" s="266">
        <v>15.528</v>
      </c>
      <c r="AO1846" s="266">
        <v>16.04</v>
      </c>
      <c r="AP1846" s="266">
        <v>16.832000000000001</v>
      </c>
      <c r="AQ1846" s="266">
        <v>18.431999999999999</v>
      </c>
      <c r="AR1846" s="266">
        <v>20.21</v>
      </c>
      <c r="AS1846" s="266">
        <v>21.245000000000001</v>
      </c>
      <c r="AT1846" s="266">
        <v>21.98</v>
      </c>
      <c r="AU1846" s="266">
        <v>23.125</v>
      </c>
      <c r="AV1846" s="266">
        <v>23.905000000000001</v>
      </c>
      <c r="AW1846" s="266">
        <v>25.463000000000001</v>
      </c>
      <c r="AX1846" s="266">
        <v>28.414999999999999</v>
      </c>
      <c r="BA1846" s="372">
        <v>1844</v>
      </c>
      <c r="BB1846" s="372">
        <v>-0.35260000000000002</v>
      </c>
      <c r="BC1846" s="372">
        <v>18.320699999999999</v>
      </c>
      <c r="BD1846" s="372">
        <v>0.14863000000000001</v>
      </c>
      <c r="BE1846" s="372">
        <v>11.968999999999999</v>
      </c>
      <c r="BF1846" s="372">
        <v>13.221</v>
      </c>
      <c r="BG1846" s="372">
        <v>14.032999999999999</v>
      </c>
      <c r="BH1846" s="372">
        <v>14.491</v>
      </c>
      <c r="BI1846" s="372">
        <v>15.236000000000001</v>
      </c>
      <c r="BJ1846" s="372">
        <v>15.769</v>
      </c>
      <c r="BK1846" s="372">
        <v>16.602</v>
      </c>
      <c r="BL1846" s="372">
        <v>18.321000000000002</v>
      </c>
      <c r="BM1846" s="372">
        <v>20.289000000000001</v>
      </c>
      <c r="BN1846" s="372">
        <v>21.465</v>
      </c>
      <c r="BO1846" s="372">
        <v>22.314</v>
      </c>
      <c r="BP1846" s="372">
        <v>23.658000000000001</v>
      </c>
      <c r="BQ1846" s="372">
        <v>24.59</v>
      </c>
      <c r="BR1846" s="372">
        <v>26.49</v>
      </c>
      <c r="BS1846" s="372">
        <v>30.238</v>
      </c>
    </row>
    <row r="1847" spans="1:71" x14ac:dyDescent="0.2">
      <c r="A1847" s="265">
        <f t="shared" si="839"/>
        <v>18.381999999999998</v>
      </c>
      <c r="B1847" s="265">
        <f t="shared" si="840"/>
        <v>16.722000000000001</v>
      </c>
      <c r="C1847" s="265">
        <f t="shared" si="817"/>
        <v>20.256</v>
      </c>
      <c r="D1847" s="265">
        <f t="shared" si="841"/>
        <v>1845</v>
      </c>
      <c r="E1847" s="373">
        <f t="shared" si="842"/>
        <v>60.616016427104725</v>
      </c>
      <c r="F1847" s="373">
        <f t="shared" si="843"/>
        <v>5.0513347022587265</v>
      </c>
      <c r="G1847" s="373">
        <f t="shared" si="844"/>
        <v>69.616016427104725</v>
      </c>
      <c r="H1847" s="374">
        <f t="shared" si="845"/>
        <v>0.99973314664956514</v>
      </c>
      <c r="I1847" s="374">
        <f t="shared" si="846"/>
        <v>0.99319279668144878</v>
      </c>
      <c r="J1847" s="374">
        <f t="shared" si="847"/>
        <v>0.99305778760651253</v>
      </c>
      <c r="K1847" s="265" cm="1">
        <f t="array" ref="K1847">$G1847^gamma_drug4/($G1847^gamma_drug4+(AGE_50_drug4+9)^gamma_drug4)</f>
        <v>1</v>
      </c>
      <c r="L1847" s="264">
        <f t="shared" si="820"/>
        <v>1845</v>
      </c>
      <c r="M1847" s="264">
        <f t="shared" si="821"/>
        <v>-0.2525</v>
      </c>
      <c r="N1847" s="264">
        <f t="shared" si="822"/>
        <v>18.381999999999998</v>
      </c>
      <c r="O1847" s="264">
        <f t="shared" si="823"/>
        <v>0.14211499999999999</v>
      </c>
      <c r="P1847" s="264">
        <f t="shared" si="824"/>
        <v>12.128</v>
      </c>
      <c r="Q1847" s="264">
        <f t="shared" si="825"/>
        <v>13.387</v>
      </c>
      <c r="R1847" s="264">
        <f t="shared" si="826"/>
        <v>14.196999999999999</v>
      </c>
      <c r="S1847" s="264">
        <f t="shared" si="827"/>
        <v>14.651</v>
      </c>
      <c r="T1847" s="264">
        <f t="shared" si="828"/>
        <v>15.385999999999999</v>
      </c>
      <c r="U1847" s="264">
        <f t="shared" si="829"/>
        <v>15.9085</v>
      </c>
      <c r="V1847" s="264">
        <f t="shared" si="830"/>
        <v>16.722000000000001</v>
      </c>
      <c r="W1847" s="264">
        <f t="shared" si="831"/>
        <v>18.381999999999998</v>
      </c>
      <c r="X1847" s="264">
        <f t="shared" si="832"/>
        <v>20.256</v>
      </c>
      <c r="Y1847" s="264">
        <f t="shared" si="833"/>
        <v>21.362000000000002</v>
      </c>
      <c r="Z1847" s="264">
        <f t="shared" si="834"/>
        <v>22.154499999999999</v>
      </c>
      <c r="AA1847" s="264">
        <f t="shared" si="835"/>
        <v>23.3995</v>
      </c>
      <c r="AB1847" s="264">
        <f t="shared" si="836"/>
        <v>24.256500000000003</v>
      </c>
      <c r="AC1847" s="264">
        <f t="shared" si="837"/>
        <v>25.986499999999999</v>
      </c>
      <c r="AD1847" s="264">
        <f t="shared" si="838"/>
        <v>29.3385</v>
      </c>
      <c r="AF1847" s="266">
        <v>1845</v>
      </c>
      <c r="AG1847" s="266">
        <v>-0.15240000000000001</v>
      </c>
      <c r="AH1847" s="266">
        <v>18.4376</v>
      </c>
      <c r="AI1847" s="266">
        <v>0.13557</v>
      </c>
      <c r="AJ1847" s="266">
        <v>12.284000000000001</v>
      </c>
      <c r="AK1847" s="266">
        <v>13.55</v>
      </c>
      <c r="AL1847" s="266">
        <v>14.356999999999999</v>
      </c>
      <c r="AM1847" s="266">
        <v>14.807</v>
      </c>
      <c r="AN1847" s="266">
        <v>15.532</v>
      </c>
      <c r="AO1847" s="266">
        <v>16.044</v>
      </c>
      <c r="AP1847" s="266">
        <v>16.837</v>
      </c>
      <c r="AQ1847" s="266">
        <v>18.437999999999999</v>
      </c>
      <c r="AR1847" s="266">
        <v>20.216000000000001</v>
      </c>
      <c r="AS1847" s="266">
        <v>21.251999999999999</v>
      </c>
      <c r="AT1847" s="266">
        <v>21.986999999999998</v>
      </c>
      <c r="AU1847" s="266">
        <v>23.132999999999999</v>
      </c>
      <c r="AV1847" s="266">
        <v>23.914000000000001</v>
      </c>
      <c r="AW1847" s="266">
        <v>25.472999999999999</v>
      </c>
      <c r="AX1847" s="266">
        <v>28.425999999999998</v>
      </c>
      <c r="BA1847" s="372">
        <v>1845</v>
      </c>
      <c r="BB1847" s="372">
        <v>-0.35260000000000002</v>
      </c>
      <c r="BC1847" s="372">
        <v>18.3264</v>
      </c>
      <c r="BD1847" s="372">
        <v>0.14865999999999999</v>
      </c>
      <c r="BE1847" s="372">
        <v>11.972</v>
      </c>
      <c r="BF1847" s="372">
        <v>13.224</v>
      </c>
      <c r="BG1847" s="372">
        <v>14.037000000000001</v>
      </c>
      <c r="BH1847" s="372">
        <v>14.494999999999999</v>
      </c>
      <c r="BI1847" s="372">
        <v>15.24</v>
      </c>
      <c r="BJ1847" s="372">
        <v>15.773</v>
      </c>
      <c r="BK1847" s="372">
        <v>16.606999999999999</v>
      </c>
      <c r="BL1847" s="372">
        <v>18.326000000000001</v>
      </c>
      <c r="BM1847" s="372">
        <v>20.295999999999999</v>
      </c>
      <c r="BN1847" s="372">
        <v>21.472000000000001</v>
      </c>
      <c r="BO1847" s="372">
        <v>22.321999999999999</v>
      </c>
      <c r="BP1847" s="372">
        <v>23.666</v>
      </c>
      <c r="BQ1847" s="372">
        <v>24.599</v>
      </c>
      <c r="BR1847" s="372">
        <v>26.5</v>
      </c>
      <c r="BS1847" s="372">
        <v>30.251000000000001</v>
      </c>
    </row>
    <row r="1848" spans="1:71" x14ac:dyDescent="0.2">
      <c r="A1848" s="265">
        <f t="shared" si="839"/>
        <v>18.387500000000003</v>
      </c>
      <c r="B1848" s="265">
        <f t="shared" si="840"/>
        <v>16.726999999999997</v>
      </c>
      <c r="C1848" s="265">
        <f t="shared" si="817"/>
        <v>20.262500000000003</v>
      </c>
      <c r="D1848" s="265">
        <f t="shared" si="841"/>
        <v>1846</v>
      </c>
      <c r="E1848" s="373">
        <f t="shared" si="842"/>
        <v>60.648870636550306</v>
      </c>
      <c r="F1848" s="373">
        <f t="shared" si="843"/>
        <v>5.0540725530458586</v>
      </c>
      <c r="G1848" s="373">
        <f t="shared" si="844"/>
        <v>69.648870636550299</v>
      </c>
      <c r="H1848" s="374">
        <f t="shared" si="845"/>
        <v>0.99973369364038345</v>
      </c>
      <c r="I1848" s="374">
        <f t="shared" si="846"/>
        <v>0.9932024235147594</v>
      </c>
      <c r="J1848" s="374">
        <f t="shared" si="847"/>
        <v>0.99306623966512553</v>
      </c>
      <c r="K1848" s="265" cm="1">
        <f t="array" ref="K1848">$G1848^gamma_drug4/($G1848^gamma_drug4+(AGE_50_drug4+9)^gamma_drug4)</f>
        <v>1</v>
      </c>
      <c r="L1848" s="264">
        <f t="shared" si="820"/>
        <v>1846</v>
      </c>
      <c r="M1848" s="264">
        <f t="shared" si="821"/>
        <v>-0.25255</v>
      </c>
      <c r="N1848" s="264">
        <f t="shared" si="822"/>
        <v>18.387550000000001</v>
      </c>
      <c r="O1848" s="264">
        <f t="shared" si="823"/>
        <v>0.14213500000000001</v>
      </c>
      <c r="P1848" s="264">
        <f t="shared" si="824"/>
        <v>12.131</v>
      </c>
      <c r="Q1848" s="264">
        <f t="shared" si="825"/>
        <v>13.39</v>
      </c>
      <c r="R1848" s="264">
        <f t="shared" si="826"/>
        <v>14.201000000000001</v>
      </c>
      <c r="S1848" s="264">
        <f t="shared" si="827"/>
        <v>14.655000000000001</v>
      </c>
      <c r="T1848" s="264">
        <f t="shared" si="828"/>
        <v>15.390499999999999</v>
      </c>
      <c r="U1848" s="264">
        <f t="shared" si="829"/>
        <v>15.913499999999999</v>
      </c>
      <c r="V1848" s="264">
        <f t="shared" si="830"/>
        <v>16.726999999999997</v>
      </c>
      <c r="W1848" s="264">
        <f t="shared" si="831"/>
        <v>18.387500000000003</v>
      </c>
      <c r="X1848" s="264">
        <f t="shared" si="832"/>
        <v>20.262500000000003</v>
      </c>
      <c r="Y1848" s="264">
        <f t="shared" si="833"/>
        <v>21.368499999999997</v>
      </c>
      <c r="Z1848" s="264">
        <f t="shared" si="834"/>
        <v>22.161999999999999</v>
      </c>
      <c r="AA1848" s="264">
        <f t="shared" si="835"/>
        <v>23.408000000000001</v>
      </c>
      <c r="AB1848" s="264">
        <f t="shared" si="836"/>
        <v>24.265000000000001</v>
      </c>
      <c r="AC1848" s="264">
        <f t="shared" si="837"/>
        <v>25.996000000000002</v>
      </c>
      <c r="AD1848" s="264">
        <f t="shared" si="838"/>
        <v>29.349499999999999</v>
      </c>
      <c r="AF1848" s="266">
        <v>1846</v>
      </c>
      <c r="AG1848" s="266">
        <v>-0.1525</v>
      </c>
      <c r="AH1848" s="266">
        <v>18.443000000000001</v>
      </c>
      <c r="AI1848" s="266">
        <v>0.13558999999999999</v>
      </c>
      <c r="AJ1848" s="266">
        <v>12.287000000000001</v>
      </c>
      <c r="AK1848" s="266">
        <v>13.553000000000001</v>
      </c>
      <c r="AL1848" s="266">
        <v>14.361000000000001</v>
      </c>
      <c r="AM1848" s="266">
        <v>14.811</v>
      </c>
      <c r="AN1848" s="266">
        <v>15.536</v>
      </c>
      <c r="AO1848" s="266">
        <v>16.048999999999999</v>
      </c>
      <c r="AP1848" s="266">
        <v>16.841999999999999</v>
      </c>
      <c r="AQ1848" s="266">
        <v>18.443000000000001</v>
      </c>
      <c r="AR1848" s="266">
        <v>20.222000000000001</v>
      </c>
      <c r="AS1848" s="266">
        <v>21.257999999999999</v>
      </c>
      <c r="AT1848" s="266">
        <v>21.995000000000001</v>
      </c>
      <c r="AU1848" s="266">
        <v>23.140999999999998</v>
      </c>
      <c r="AV1848" s="266">
        <v>23.922000000000001</v>
      </c>
      <c r="AW1848" s="266">
        <v>25.481999999999999</v>
      </c>
      <c r="AX1848" s="266">
        <v>28.437000000000001</v>
      </c>
      <c r="BA1848" s="372">
        <v>1846</v>
      </c>
      <c r="BB1848" s="372">
        <v>-0.35260000000000002</v>
      </c>
      <c r="BC1848" s="372">
        <v>18.332100000000001</v>
      </c>
      <c r="BD1848" s="372">
        <v>0.14868000000000001</v>
      </c>
      <c r="BE1848" s="372">
        <v>11.975</v>
      </c>
      <c r="BF1848" s="372">
        <v>13.227</v>
      </c>
      <c r="BG1848" s="372">
        <v>14.041</v>
      </c>
      <c r="BH1848" s="372">
        <v>14.499000000000001</v>
      </c>
      <c r="BI1848" s="372">
        <v>15.244999999999999</v>
      </c>
      <c r="BJ1848" s="372">
        <v>15.778</v>
      </c>
      <c r="BK1848" s="372">
        <v>16.611999999999998</v>
      </c>
      <c r="BL1848" s="372">
        <v>18.332000000000001</v>
      </c>
      <c r="BM1848" s="372">
        <v>20.303000000000001</v>
      </c>
      <c r="BN1848" s="372">
        <v>21.478999999999999</v>
      </c>
      <c r="BO1848" s="372">
        <v>22.329000000000001</v>
      </c>
      <c r="BP1848" s="372">
        <v>23.675000000000001</v>
      </c>
      <c r="BQ1848" s="372">
        <v>24.608000000000001</v>
      </c>
      <c r="BR1848" s="372">
        <v>26.51</v>
      </c>
      <c r="BS1848" s="372">
        <v>30.262</v>
      </c>
    </row>
    <row r="1849" spans="1:71" x14ac:dyDescent="0.2">
      <c r="A1849" s="265">
        <f t="shared" si="839"/>
        <v>18.393000000000001</v>
      </c>
      <c r="B1849" s="265">
        <f t="shared" si="840"/>
        <v>16.731000000000002</v>
      </c>
      <c r="C1849" s="265">
        <f t="shared" si="817"/>
        <v>20.268500000000003</v>
      </c>
      <c r="D1849" s="265">
        <f t="shared" si="841"/>
        <v>1847</v>
      </c>
      <c r="E1849" s="373">
        <f t="shared" si="842"/>
        <v>60.681724845995895</v>
      </c>
      <c r="F1849" s="373">
        <f t="shared" si="843"/>
        <v>5.0568104038329915</v>
      </c>
      <c r="G1849" s="373">
        <f t="shared" si="844"/>
        <v>69.681724845995888</v>
      </c>
      <c r="H1849" s="374">
        <f t="shared" si="845"/>
        <v>0.99973423925311966</v>
      </c>
      <c r="I1849" s="374">
        <f t="shared" si="846"/>
        <v>0.99321203229626565</v>
      </c>
      <c r="J1849" s="374">
        <f t="shared" si="847"/>
        <v>0.99307467752645018</v>
      </c>
      <c r="K1849" s="265" cm="1">
        <f t="array" ref="K1849">$G1849^gamma_drug4/($G1849^gamma_drug4+(AGE_50_drug4+9)^gamma_drug4)</f>
        <v>1</v>
      </c>
      <c r="L1849" s="264">
        <f t="shared" si="820"/>
        <v>1847</v>
      </c>
      <c r="M1849" s="264">
        <f t="shared" si="821"/>
        <v>-0.25265000000000004</v>
      </c>
      <c r="N1849" s="264">
        <f t="shared" si="822"/>
        <v>18.3931</v>
      </c>
      <c r="O1849" s="264">
        <f t="shared" si="823"/>
        <v>0.14216000000000001</v>
      </c>
      <c r="P1849" s="264">
        <f t="shared" si="824"/>
        <v>12.134</v>
      </c>
      <c r="Q1849" s="264">
        <f t="shared" si="825"/>
        <v>13.3935</v>
      </c>
      <c r="R1849" s="264">
        <f t="shared" si="826"/>
        <v>14.204499999999999</v>
      </c>
      <c r="S1849" s="264">
        <f t="shared" si="827"/>
        <v>14.658999999999999</v>
      </c>
      <c r="T1849" s="264">
        <f t="shared" si="828"/>
        <v>15.395</v>
      </c>
      <c r="U1849" s="264">
        <f t="shared" si="829"/>
        <v>15.9175</v>
      </c>
      <c r="V1849" s="264">
        <f t="shared" si="830"/>
        <v>16.731000000000002</v>
      </c>
      <c r="W1849" s="264">
        <f t="shared" si="831"/>
        <v>18.393000000000001</v>
      </c>
      <c r="X1849" s="264">
        <f t="shared" si="832"/>
        <v>20.268500000000003</v>
      </c>
      <c r="Y1849" s="264">
        <f t="shared" si="833"/>
        <v>21.375999999999998</v>
      </c>
      <c r="Z1849" s="264">
        <f t="shared" si="834"/>
        <v>22.169499999999999</v>
      </c>
      <c r="AA1849" s="264">
        <f t="shared" si="835"/>
        <v>23.415500000000002</v>
      </c>
      <c r="AB1849" s="264">
        <f t="shared" si="836"/>
        <v>24.273499999999999</v>
      </c>
      <c r="AC1849" s="264">
        <f t="shared" si="837"/>
        <v>26.004999999999999</v>
      </c>
      <c r="AD1849" s="264">
        <f t="shared" si="838"/>
        <v>29.361499999999999</v>
      </c>
      <c r="AF1849" s="266">
        <v>1847</v>
      </c>
      <c r="AG1849" s="266">
        <v>-0.15260000000000001</v>
      </c>
      <c r="AH1849" s="266">
        <v>18.448399999999999</v>
      </c>
      <c r="AI1849" s="266">
        <v>0.13561000000000001</v>
      </c>
      <c r="AJ1849" s="266">
        <v>12.29</v>
      </c>
      <c r="AK1849" s="266">
        <v>13.555999999999999</v>
      </c>
      <c r="AL1849" s="266">
        <v>14.365</v>
      </c>
      <c r="AM1849" s="266">
        <v>14.815</v>
      </c>
      <c r="AN1849" s="266">
        <v>15.541</v>
      </c>
      <c r="AO1849" s="266">
        <v>16.053000000000001</v>
      </c>
      <c r="AP1849" s="266">
        <v>16.846</v>
      </c>
      <c r="AQ1849" s="266">
        <v>18.448</v>
      </c>
      <c r="AR1849" s="266">
        <v>20.228000000000002</v>
      </c>
      <c r="AS1849" s="266">
        <v>21.265000000000001</v>
      </c>
      <c r="AT1849" s="266">
        <v>22.001999999999999</v>
      </c>
      <c r="AU1849" s="266">
        <v>23.148</v>
      </c>
      <c r="AV1849" s="266">
        <v>23.93</v>
      </c>
      <c r="AW1849" s="266">
        <v>25.49</v>
      </c>
      <c r="AX1849" s="266">
        <v>28.446999999999999</v>
      </c>
      <c r="BA1849" s="372">
        <v>1847</v>
      </c>
      <c r="BB1849" s="372">
        <v>-0.35270000000000001</v>
      </c>
      <c r="BC1849" s="372">
        <v>18.337800000000001</v>
      </c>
      <c r="BD1849" s="372">
        <v>0.14871000000000001</v>
      </c>
      <c r="BE1849" s="372">
        <v>11.978</v>
      </c>
      <c r="BF1849" s="372">
        <v>13.231</v>
      </c>
      <c r="BG1849" s="372">
        <v>14.044</v>
      </c>
      <c r="BH1849" s="372">
        <v>14.503</v>
      </c>
      <c r="BI1849" s="372">
        <v>15.249000000000001</v>
      </c>
      <c r="BJ1849" s="372">
        <v>15.782</v>
      </c>
      <c r="BK1849" s="372">
        <v>16.616</v>
      </c>
      <c r="BL1849" s="372">
        <v>18.338000000000001</v>
      </c>
      <c r="BM1849" s="372">
        <v>20.309000000000001</v>
      </c>
      <c r="BN1849" s="372">
        <v>21.486999999999998</v>
      </c>
      <c r="BO1849" s="372">
        <v>22.337</v>
      </c>
      <c r="BP1849" s="372">
        <v>23.683</v>
      </c>
      <c r="BQ1849" s="372">
        <v>24.617000000000001</v>
      </c>
      <c r="BR1849" s="372">
        <v>26.52</v>
      </c>
      <c r="BS1849" s="372">
        <v>30.276</v>
      </c>
    </row>
    <row r="1850" spans="1:71" x14ac:dyDescent="0.2">
      <c r="A1850" s="265">
        <f t="shared" si="839"/>
        <v>18.399000000000001</v>
      </c>
      <c r="B1850" s="265">
        <f t="shared" si="840"/>
        <v>16.735999999999997</v>
      </c>
      <c r="C1850" s="265">
        <f t="shared" si="817"/>
        <v>20.275500000000001</v>
      </c>
      <c r="D1850" s="265">
        <f t="shared" si="841"/>
        <v>1848</v>
      </c>
      <c r="E1850" s="373">
        <f t="shared" si="842"/>
        <v>60.714579055441476</v>
      </c>
      <c r="F1850" s="373">
        <f t="shared" si="843"/>
        <v>5.0595482546201236</v>
      </c>
      <c r="G1850" s="373">
        <f t="shared" si="844"/>
        <v>69.714579055441476</v>
      </c>
      <c r="H1850" s="374">
        <f t="shared" si="845"/>
        <v>0.99973478349189193</v>
      </c>
      <c r="I1850" s="374">
        <f t="shared" si="846"/>
        <v>0.99322162306804262</v>
      </c>
      <c r="J1850" s="374">
        <f t="shared" si="847"/>
        <v>0.99308310122083698</v>
      </c>
      <c r="K1850" s="265" cm="1">
        <f t="array" ref="K1850">$G1850^gamma_drug4/($G1850^gamma_drug4+(AGE_50_drug4+9)^gamma_drug4)</f>
        <v>1</v>
      </c>
      <c r="L1850" s="264">
        <f t="shared" si="820"/>
        <v>1848</v>
      </c>
      <c r="M1850" s="264">
        <f t="shared" si="821"/>
        <v>-0.25270000000000004</v>
      </c>
      <c r="N1850" s="264">
        <f t="shared" si="822"/>
        <v>18.39865</v>
      </c>
      <c r="O1850" s="264">
        <f t="shared" si="823"/>
        <v>0.14218</v>
      </c>
      <c r="P1850" s="264">
        <f t="shared" si="824"/>
        <v>12.137</v>
      </c>
      <c r="Q1850" s="264">
        <f t="shared" si="825"/>
        <v>13.397</v>
      </c>
      <c r="R1850" s="264">
        <f t="shared" si="826"/>
        <v>14.208</v>
      </c>
      <c r="S1850" s="264">
        <f t="shared" si="827"/>
        <v>14.663</v>
      </c>
      <c r="T1850" s="264">
        <f t="shared" si="828"/>
        <v>15.399000000000001</v>
      </c>
      <c r="U1850" s="264">
        <f t="shared" si="829"/>
        <v>15.922499999999999</v>
      </c>
      <c r="V1850" s="264">
        <f t="shared" si="830"/>
        <v>16.735999999999997</v>
      </c>
      <c r="W1850" s="264">
        <f t="shared" si="831"/>
        <v>18.399000000000001</v>
      </c>
      <c r="X1850" s="264">
        <f t="shared" si="832"/>
        <v>20.275500000000001</v>
      </c>
      <c r="Y1850" s="264">
        <f t="shared" si="833"/>
        <v>21.382999999999999</v>
      </c>
      <c r="Z1850" s="264">
        <f t="shared" si="834"/>
        <v>22.177</v>
      </c>
      <c r="AA1850" s="264">
        <f t="shared" si="835"/>
        <v>23.423999999999999</v>
      </c>
      <c r="AB1850" s="264">
        <f t="shared" si="836"/>
        <v>24.282</v>
      </c>
      <c r="AC1850" s="264">
        <f t="shared" si="837"/>
        <v>26.014499999999998</v>
      </c>
      <c r="AD1850" s="264">
        <f t="shared" si="838"/>
        <v>29.372499999999999</v>
      </c>
      <c r="AF1850" s="266">
        <v>1848</v>
      </c>
      <c r="AG1850" s="266">
        <v>-0.1527</v>
      </c>
      <c r="AH1850" s="266">
        <v>18.453800000000001</v>
      </c>
      <c r="AI1850" s="266">
        <v>0.13563</v>
      </c>
      <c r="AJ1850" s="266">
        <v>12.292999999999999</v>
      </c>
      <c r="AK1850" s="266">
        <v>13.56</v>
      </c>
      <c r="AL1850" s="266">
        <v>14.368</v>
      </c>
      <c r="AM1850" s="266">
        <v>14.819000000000001</v>
      </c>
      <c r="AN1850" s="266">
        <v>15.545</v>
      </c>
      <c r="AO1850" s="266">
        <v>16.058</v>
      </c>
      <c r="AP1850" s="266">
        <v>16.850999999999999</v>
      </c>
      <c r="AQ1850" s="266">
        <v>18.454000000000001</v>
      </c>
      <c r="AR1850" s="266">
        <v>20.234999999999999</v>
      </c>
      <c r="AS1850" s="266">
        <v>21.271999999999998</v>
      </c>
      <c r="AT1850" s="266">
        <v>22.009</v>
      </c>
      <c r="AU1850" s="266">
        <v>23.155999999999999</v>
      </c>
      <c r="AV1850" s="266">
        <v>23.937999999999999</v>
      </c>
      <c r="AW1850" s="266">
        <v>25.498999999999999</v>
      </c>
      <c r="AX1850" s="266">
        <v>28.457999999999998</v>
      </c>
      <c r="BA1850" s="372">
        <v>1848</v>
      </c>
      <c r="BB1850" s="372">
        <v>-0.35270000000000001</v>
      </c>
      <c r="BC1850" s="372">
        <v>18.343499999999999</v>
      </c>
      <c r="BD1850" s="372">
        <v>0.14873</v>
      </c>
      <c r="BE1850" s="372">
        <v>11.981</v>
      </c>
      <c r="BF1850" s="372">
        <v>13.234</v>
      </c>
      <c r="BG1850" s="372">
        <v>14.048</v>
      </c>
      <c r="BH1850" s="372">
        <v>14.507</v>
      </c>
      <c r="BI1850" s="372">
        <v>15.253</v>
      </c>
      <c r="BJ1850" s="372">
        <v>15.787000000000001</v>
      </c>
      <c r="BK1850" s="372">
        <v>16.620999999999999</v>
      </c>
      <c r="BL1850" s="372">
        <v>18.344000000000001</v>
      </c>
      <c r="BM1850" s="372">
        <v>20.315999999999999</v>
      </c>
      <c r="BN1850" s="372">
        <v>21.494</v>
      </c>
      <c r="BO1850" s="372">
        <v>22.344999999999999</v>
      </c>
      <c r="BP1850" s="372">
        <v>23.692</v>
      </c>
      <c r="BQ1850" s="372">
        <v>24.626000000000001</v>
      </c>
      <c r="BR1850" s="372">
        <v>26.53</v>
      </c>
      <c r="BS1850" s="372">
        <v>30.286999999999999</v>
      </c>
    </row>
    <row r="1851" spans="1:71" x14ac:dyDescent="0.2">
      <c r="A1851" s="265">
        <f t="shared" si="839"/>
        <v>18.404</v>
      </c>
      <c r="B1851" s="265">
        <f t="shared" si="840"/>
        <v>16.741</v>
      </c>
      <c r="C1851" s="265">
        <f t="shared" si="817"/>
        <v>20.282</v>
      </c>
      <c r="D1851" s="265">
        <f t="shared" si="841"/>
        <v>1849</v>
      </c>
      <c r="E1851" s="373">
        <f t="shared" si="842"/>
        <v>60.747433264887064</v>
      </c>
      <c r="F1851" s="373">
        <f t="shared" si="843"/>
        <v>5.0622861054072557</v>
      </c>
      <c r="G1851" s="373">
        <f t="shared" si="844"/>
        <v>69.747433264887064</v>
      </c>
      <c r="H1851" s="374">
        <f t="shared" si="845"/>
        <v>0.99973532636080398</v>
      </c>
      <c r="I1851" s="374">
        <f t="shared" si="846"/>
        <v>0.99323119587204789</v>
      </c>
      <c r="J1851" s="374">
        <f t="shared" si="847"/>
        <v>0.99309151077855784</v>
      </c>
      <c r="K1851" s="265" cm="1">
        <f t="array" ref="K1851">$G1851^gamma_drug4/($G1851^gamma_drug4+(AGE_50_drug4+9)^gamma_drug4)</f>
        <v>1</v>
      </c>
      <c r="L1851" s="264">
        <f t="shared" si="820"/>
        <v>1849</v>
      </c>
      <c r="M1851" s="264">
        <f t="shared" si="821"/>
        <v>-0.25280000000000002</v>
      </c>
      <c r="N1851" s="264">
        <f t="shared" si="822"/>
        <v>18.404150000000001</v>
      </c>
      <c r="O1851" s="264">
        <f t="shared" si="823"/>
        <v>0.14219999999999999</v>
      </c>
      <c r="P1851" s="264">
        <f t="shared" si="824"/>
        <v>12.14</v>
      </c>
      <c r="Q1851" s="264">
        <f t="shared" si="825"/>
        <v>13.400500000000001</v>
      </c>
      <c r="R1851" s="264">
        <f t="shared" si="826"/>
        <v>14.212</v>
      </c>
      <c r="S1851" s="264">
        <f t="shared" si="827"/>
        <v>14.667</v>
      </c>
      <c r="T1851" s="264">
        <f t="shared" si="828"/>
        <v>15.403499999999999</v>
      </c>
      <c r="U1851" s="264">
        <f t="shared" si="829"/>
        <v>15.926500000000001</v>
      </c>
      <c r="V1851" s="264">
        <f t="shared" si="830"/>
        <v>16.741</v>
      </c>
      <c r="W1851" s="264">
        <f t="shared" si="831"/>
        <v>18.404</v>
      </c>
      <c r="X1851" s="264">
        <f t="shared" si="832"/>
        <v>20.282</v>
      </c>
      <c r="Y1851" s="264">
        <f t="shared" si="833"/>
        <v>21.389499999999998</v>
      </c>
      <c r="Z1851" s="264">
        <f t="shared" si="834"/>
        <v>22.183999999999997</v>
      </c>
      <c r="AA1851" s="264">
        <f t="shared" si="835"/>
        <v>23.4315</v>
      </c>
      <c r="AB1851" s="264">
        <f t="shared" si="836"/>
        <v>24.29</v>
      </c>
      <c r="AC1851" s="264">
        <f t="shared" si="837"/>
        <v>26.024000000000001</v>
      </c>
      <c r="AD1851" s="264">
        <f t="shared" si="838"/>
        <v>29.383499999999998</v>
      </c>
      <c r="AF1851" s="266">
        <v>1849</v>
      </c>
      <c r="AG1851" s="266">
        <v>-0.15279999999999999</v>
      </c>
      <c r="AH1851" s="266">
        <v>18.459099999999999</v>
      </c>
      <c r="AI1851" s="266">
        <v>0.13564999999999999</v>
      </c>
      <c r="AJ1851" s="266">
        <v>12.295999999999999</v>
      </c>
      <c r="AK1851" s="266">
        <v>13.563000000000001</v>
      </c>
      <c r="AL1851" s="266">
        <v>14.372</v>
      </c>
      <c r="AM1851" s="266">
        <v>14.823</v>
      </c>
      <c r="AN1851" s="266">
        <v>15.548999999999999</v>
      </c>
      <c r="AO1851" s="266">
        <v>16.062000000000001</v>
      </c>
      <c r="AP1851" s="266">
        <v>16.856000000000002</v>
      </c>
      <c r="AQ1851" s="266">
        <v>18.459</v>
      </c>
      <c r="AR1851" s="266">
        <v>20.241</v>
      </c>
      <c r="AS1851" s="266">
        <v>21.277999999999999</v>
      </c>
      <c r="AT1851" s="266">
        <v>22.015999999999998</v>
      </c>
      <c r="AU1851" s="266">
        <v>23.163</v>
      </c>
      <c r="AV1851" s="266">
        <v>23.946000000000002</v>
      </c>
      <c r="AW1851" s="266">
        <v>25.507999999999999</v>
      </c>
      <c r="AX1851" s="266">
        <v>28.468</v>
      </c>
      <c r="BA1851" s="372">
        <v>1849</v>
      </c>
      <c r="BB1851" s="372">
        <v>-0.3528</v>
      </c>
      <c r="BC1851" s="372">
        <v>18.3492</v>
      </c>
      <c r="BD1851" s="372">
        <v>0.14874999999999999</v>
      </c>
      <c r="BE1851" s="372">
        <v>11.984</v>
      </c>
      <c r="BF1851" s="372">
        <v>13.238</v>
      </c>
      <c r="BG1851" s="372">
        <v>14.052</v>
      </c>
      <c r="BH1851" s="372">
        <v>14.510999999999999</v>
      </c>
      <c r="BI1851" s="372">
        <v>15.257999999999999</v>
      </c>
      <c r="BJ1851" s="372">
        <v>15.791</v>
      </c>
      <c r="BK1851" s="372">
        <v>16.626000000000001</v>
      </c>
      <c r="BL1851" s="372">
        <v>18.349</v>
      </c>
      <c r="BM1851" s="372">
        <v>20.323</v>
      </c>
      <c r="BN1851" s="372">
        <v>21.501000000000001</v>
      </c>
      <c r="BO1851" s="372">
        <v>22.352</v>
      </c>
      <c r="BP1851" s="372">
        <v>23.7</v>
      </c>
      <c r="BQ1851" s="372">
        <v>24.634</v>
      </c>
      <c r="BR1851" s="372">
        <v>26.54</v>
      </c>
      <c r="BS1851" s="372">
        <v>30.298999999999999</v>
      </c>
    </row>
    <row r="1852" spans="1:71" x14ac:dyDescent="0.2">
      <c r="A1852" s="265">
        <f t="shared" si="839"/>
        <v>18.41</v>
      </c>
      <c r="B1852" s="265">
        <f t="shared" si="840"/>
        <v>16.746000000000002</v>
      </c>
      <c r="C1852" s="265">
        <f t="shared" si="817"/>
        <v>20.288</v>
      </c>
      <c r="D1852" s="265">
        <f t="shared" si="841"/>
        <v>1850</v>
      </c>
      <c r="E1852" s="373">
        <f t="shared" si="842"/>
        <v>60.780287474332646</v>
      </c>
      <c r="F1852" s="373">
        <f t="shared" si="843"/>
        <v>5.0650239561943877</v>
      </c>
      <c r="G1852" s="373">
        <f t="shared" si="844"/>
        <v>69.780287474332653</v>
      </c>
      <c r="H1852" s="374">
        <f t="shared" si="845"/>
        <v>0.99973586786394542</v>
      </c>
      <c r="I1852" s="374">
        <f t="shared" si="846"/>
        <v>0.99324075075012275</v>
      </c>
      <c r="J1852" s="374">
        <f t="shared" si="847"/>
        <v>0.99309990622980626</v>
      </c>
      <c r="K1852" s="265" cm="1">
        <f t="array" ref="K1852">$G1852^gamma_drug4/($G1852^gamma_drug4+(AGE_50_drug4+9)^gamma_drug4)</f>
        <v>1</v>
      </c>
      <c r="L1852" s="264">
        <f t="shared" si="820"/>
        <v>1850</v>
      </c>
      <c r="M1852" s="264">
        <f t="shared" si="821"/>
        <v>-0.25285000000000002</v>
      </c>
      <c r="N1852" s="264">
        <f t="shared" si="822"/>
        <v>18.409700000000001</v>
      </c>
      <c r="O1852" s="264">
        <f t="shared" si="823"/>
        <v>0.14222499999999999</v>
      </c>
      <c r="P1852" s="264">
        <f t="shared" si="824"/>
        <v>12.143000000000001</v>
      </c>
      <c r="Q1852" s="264">
        <f t="shared" si="825"/>
        <v>13.404</v>
      </c>
      <c r="R1852" s="264">
        <f t="shared" si="826"/>
        <v>14.215999999999999</v>
      </c>
      <c r="S1852" s="264">
        <f t="shared" si="827"/>
        <v>14.670500000000001</v>
      </c>
      <c r="T1852" s="264">
        <f t="shared" si="828"/>
        <v>15.407500000000001</v>
      </c>
      <c r="U1852" s="264">
        <f t="shared" si="829"/>
        <v>15.930999999999999</v>
      </c>
      <c r="V1852" s="264">
        <f t="shared" si="830"/>
        <v>16.746000000000002</v>
      </c>
      <c r="W1852" s="264">
        <f t="shared" si="831"/>
        <v>18.41</v>
      </c>
      <c r="X1852" s="264">
        <f t="shared" si="832"/>
        <v>20.288</v>
      </c>
      <c r="Y1852" s="264">
        <f t="shared" si="833"/>
        <v>21.396999999999998</v>
      </c>
      <c r="Z1852" s="264">
        <f t="shared" si="834"/>
        <v>22.191499999999998</v>
      </c>
      <c r="AA1852" s="264">
        <f t="shared" si="835"/>
        <v>23.439499999999999</v>
      </c>
      <c r="AB1852" s="264">
        <f t="shared" si="836"/>
        <v>24.298999999999999</v>
      </c>
      <c r="AC1852" s="264">
        <f t="shared" si="837"/>
        <v>26.0335</v>
      </c>
      <c r="AD1852" s="264">
        <f t="shared" si="838"/>
        <v>29.395000000000003</v>
      </c>
      <c r="AF1852" s="266">
        <v>1850</v>
      </c>
      <c r="AG1852" s="266">
        <v>-0.15290000000000001</v>
      </c>
      <c r="AH1852" s="266">
        <v>18.464500000000001</v>
      </c>
      <c r="AI1852" s="266">
        <v>0.13567000000000001</v>
      </c>
      <c r="AJ1852" s="266">
        <v>12.298999999999999</v>
      </c>
      <c r="AK1852" s="266">
        <v>13.567</v>
      </c>
      <c r="AL1852" s="266">
        <v>14.375999999999999</v>
      </c>
      <c r="AM1852" s="266">
        <v>14.826000000000001</v>
      </c>
      <c r="AN1852" s="266">
        <v>15.553000000000001</v>
      </c>
      <c r="AO1852" s="266">
        <v>16.065999999999999</v>
      </c>
      <c r="AP1852" s="266">
        <v>16.861000000000001</v>
      </c>
      <c r="AQ1852" s="266">
        <v>18.465</v>
      </c>
      <c r="AR1852" s="266">
        <v>20.247</v>
      </c>
      <c r="AS1852" s="266">
        <v>21.285</v>
      </c>
      <c r="AT1852" s="266">
        <v>22.023</v>
      </c>
      <c r="AU1852" s="266">
        <v>23.170999999999999</v>
      </c>
      <c r="AV1852" s="266">
        <v>23.954000000000001</v>
      </c>
      <c r="AW1852" s="266">
        <v>25.516999999999999</v>
      </c>
      <c r="AX1852" s="266">
        <v>28.478000000000002</v>
      </c>
      <c r="BA1852" s="372">
        <v>1850</v>
      </c>
      <c r="BB1852" s="372">
        <v>-0.3528</v>
      </c>
      <c r="BC1852" s="372">
        <v>18.354900000000001</v>
      </c>
      <c r="BD1852" s="372">
        <v>0.14878</v>
      </c>
      <c r="BE1852" s="372">
        <v>11.987</v>
      </c>
      <c r="BF1852" s="372">
        <v>13.241</v>
      </c>
      <c r="BG1852" s="372">
        <v>14.055999999999999</v>
      </c>
      <c r="BH1852" s="372">
        <v>14.515000000000001</v>
      </c>
      <c r="BI1852" s="372">
        <v>15.262</v>
      </c>
      <c r="BJ1852" s="372">
        <v>15.795999999999999</v>
      </c>
      <c r="BK1852" s="372">
        <v>16.631</v>
      </c>
      <c r="BL1852" s="372">
        <v>18.355</v>
      </c>
      <c r="BM1852" s="372">
        <v>20.329000000000001</v>
      </c>
      <c r="BN1852" s="372">
        <v>21.509</v>
      </c>
      <c r="BO1852" s="372">
        <v>22.36</v>
      </c>
      <c r="BP1852" s="372">
        <v>23.707999999999998</v>
      </c>
      <c r="BQ1852" s="372">
        <v>24.643999999999998</v>
      </c>
      <c r="BR1852" s="372">
        <v>26.55</v>
      </c>
      <c r="BS1852" s="372">
        <v>30.312000000000001</v>
      </c>
    </row>
    <row r="1853" spans="1:71" x14ac:dyDescent="0.2">
      <c r="A1853" s="265">
        <f t="shared" si="839"/>
        <v>18.415500000000002</v>
      </c>
      <c r="B1853" s="265">
        <f t="shared" si="840"/>
        <v>16.750499999999999</v>
      </c>
      <c r="C1853" s="265">
        <f t="shared" si="817"/>
        <v>20.294499999999999</v>
      </c>
      <c r="D1853" s="265">
        <f t="shared" si="841"/>
        <v>1851</v>
      </c>
      <c r="E1853" s="373">
        <f t="shared" si="842"/>
        <v>60.813141683778234</v>
      </c>
      <c r="F1853" s="373">
        <f t="shared" si="843"/>
        <v>5.0677618069815198</v>
      </c>
      <c r="G1853" s="373">
        <f t="shared" si="844"/>
        <v>69.813141683778241</v>
      </c>
      <c r="H1853" s="374">
        <f t="shared" si="845"/>
        <v>0.99973640800539176</v>
      </c>
      <c r="I1853" s="374">
        <f t="shared" si="846"/>
        <v>0.99325028774399238</v>
      </c>
      <c r="J1853" s="374">
        <f t="shared" si="847"/>
        <v>0.99310828760469771</v>
      </c>
      <c r="K1853" s="265" cm="1">
        <f t="array" ref="K1853">$G1853^gamma_drug4/($G1853^gamma_drug4+(AGE_50_drug4+9)^gamma_drug4)</f>
        <v>1</v>
      </c>
      <c r="L1853" s="264">
        <f t="shared" si="820"/>
        <v>1851</v>
      </c>
      <c r="M1853" s="264">
        <f t="shared" si="821"/>
        <v>-0.25290000000000001</v>
      </c>
      <c r="N1853" s="264">
        <f t="shared" si="822"/>
        <v>18.41525</v>
      </c>
      <c r="O1853" s="264">
        <f t="shared" si="823"/>
        <v>0.14224500000000001</v>
      </c>
      <c r="P1853" s="264">
        <f t="shared" si="824"/>
        <v>12.146000000000001</v>
      </c>
      <c r="Q1853" s="264">
        <f t="shared" si="825"/>
        <v>13.407499999999999</v>
      </c>
      <c r="R1853" s="264">
        <f t="shared" si="826"/>
        <v>14.2195</v>
      </c>
      <c r="S1853" s="264">
        <f t="shared" si="827"/>
        <v>14.6745</v>
      </c>
      <c r="T1853" s="264">
        <f t="shared" si="828"/>
        <v>15.4115</v>
      </c>
      <c r="U1853" s="264">
        <f t="shared" si="829"/>
        <v>15.935500000000001</v>
      </c>
      <c r="V1853" s="264">
        <f t="shared" si="830"/>
        <v>16.750499999999999</v>
      </c>
      <c r="W1853" s="264">
        <f t="shared" si="831"/>
        <v>18.415500000000002</v>
      </c>
      <c r="X1853" s="264">
        <f t="shared" si="832"/>
        <v>20.294499999999999</v>
      </c>
      <c r="Y1853" s="264">
        <f t="shared" si="833"/>
        <v>21.404</v>
      </c>
      <c r="Z1853" s="264">
        <f t="shared" si="834"/>
        <v>22.198999999999998</v>
      </c>
      <c r="AA1853" s="264">
        <f t="shared" si="835"/>
        <v>23.448</v>
      </c>
      <c r="AB1853" s="264">
        <f t="shared" si="836"/>
        <v>24.307000000000002</v>
      </c>
      <c r="AC1853" s="264">
        <f t="shared" si="837"/>
        <v>26.042999999999999</v>
      </c>
      <c r="AD1853" s="264">
        <f t="shared" si="838"/>
        <v>29.406500000000001</v>
      </c>
      <c r="AF1853" s="266">
        <v>1851</v>
      </c>
      <c r="AG1853" s="266">
        <v>-0.153</v>
      </c>
      <c r="AH1853" s="266">
        <v>18.469899999999999</v>
      </c>
      <c r="AI1853" s="266">
        <v>0.13569000000000001</v>
      </c>
      <c r="AJ1853" s="266">
        <v>12.302</v>
      </c>
      <c r="AK1853" s="266">
        <v>13.57</v>
      </c>
      <c r="AL1853" s="266">
        <v>14.379</v>
      </c>
      <c r="AM1853" s="266">
        <v>14.83</v>
      </c>
      <c r="AN1853" s="266">
        <v>15.557</v>
      </c>
      <c r="AO1853" s="266">
        <v>16.071000000000002</v>
      </c>
      <c r="AP1853" s="266">
        <v>16.864999999999998</v>
      </c>
      <c r="AQ1853" s="266">
        <v>18.47</v>
      </c>
      <c r="AR1853" s="266">
        <v>20.253</v>
      </c>
      <c r="AS1853" s="266">
        <v>21.292000000000002</v>
      </c>
      <c r="AT1853" s="266">
        <v>22.03</v>
      </c>
      <c r="AU1853" s="266">
        <v>23.178999999999998</v>
      </c>
      <c r="AV1853" s="266">
        <v>23.962</v>
      </c>
      <c r="AW1853" s="266">
        <v>25.526</v>
      </c>
      <c r="AX1853" s="266">
        <v>28.489000000000001</v>
      </c>
      <c r="BA1853" s="372">
        <v>1851</v>
      </c>
      <c r="BB1853" s="372">
        <v>-0.3528</v>
      </c>
      <c r="BC1853" s="372">
        <v>18.360600000000002</v>
      </c>
      <c r="BD1853" s="372">
        <v>0.14879999999999999</v>
      </c>
      <c r="BE1853" s="372">
        <v>11.99</v>
      </c>
      <c r="BF1853" s="372">
        <v>13.244999999999999</v>
      </c>
      <c r="BG1853" s="372">
        <v>14.06</v>
      </c>
      <c r="BH1853" s="372">
        <v>14.519</v>
      </c>
      <c r="BI1853" s="372">
        <v>15.266</v>
      </c>
      <c r="BJ1853" s="372">
        <v>15.8</v>
      </c>
      <c r="BK1853" s="372">
        <v>16.635999999999999</v>
      </c>
      <c r="BL1853" s="372">
        <v>18.361000000000001</v>
      </c>
      <c r="BM1853" s="372">
        <v>20.335999999999999</v>
      </c>
      <c r="BN1853" s="372">
        <v>21.515999999999998</v>
      </c>
      <c r="BO1853" s="372">
        <v>22.367999999999999</v>
      </c>
      <c r="BP1853" s="372">
        <v>23.716999999999999</v>
      </c>
      <c r="BQ1853" s="372">
        <v>24.652000000000001</v>
      </c>
      <c r="BR1853" s="372">
        <v>26.56</v>
      </c>
      <c r="BS1853" s="372">
        <v>30.324000000000002</v>
      </c>
    </row>
    <row r="1854" spans="1:71" x14ac:dyDescent="0.2">
      <c r="A1854" s="265">
        <f t="shared" si="839"/>
        <v>18.420500000000001</v>
      </c>
      <c r="B1854" s="265">
        <f t="shared" si="840"/>
        <v>16.755499999999998</v>
      </c>
      <c r="C1854" s="265">
        <f t="shared" si="817"/>
        <v>20.301000000000002</v>
      </c>
      <c r="D1854" s="265">
        <f t="shared" si="841"/>
        <v>1852</v>
      </c>
      <c r="E1854" s="373">
        <f t="shared" si="842"/>
        <v>60.845995893223822</v>
      </c>
      <c r="F1854" s="373">
        <f t="shared" si="843"/>
        <v>5.0704996577686519</v>
      </c>
      <c r="G1854" s="373">
        <f t="shared" si="844"/>
        <v>69.845995893223829</v>
      </c>
      <c r="H1854" s="374">
        <f t="shared" si="845"/>
        <v>0.99973694678920444</v>
      </c>
      <c r="I1854" s="374">
        <f t="shared" si="846"/>
        <v>0.99325980689526583</v>
      </c>
      <c r="J1854" s="374">
        <f t="shared" si="847"/>
        <v>0.9931166549332695</v>
      </c>
      <c r="K1854" s="265" cm="1">
        <f t="array" ref="K1854">$G1854^gamma_drug4/($G1854^gamma_drug4+(AGE_50_drug4+9)^gamma_drug4)</f>
        <v>1</v>
      </c>
      <c r="L1854" s="264">
        <f t="shared" si="820"/>
        <v>1852</v>
      </c>
      <c r="M1854" s="264">
        <f t="shared" si="821"/>
        <v>-0.253</v>
      </c>
      <c r="N1854" s="264">
        <f t="shared" si="822"/>
        <v>18.4208</v>
      </c>
      <c r="O1854" s="264">
        <f t="shared" si="823"/>
        <v>0.142265</v>
      </c>
      <c r="P1854" s="264">
        <f t="shared" si="824"/>
        <v>12.149000000000001</v>
      </c>
      <c r="Q1854" s="264">
        <f t="shared" si="825"/>
        <v>13.410499999999999</v>
      </c>
      <c r="R1854" s="264">
        <f t="shared" si="826"/>
        <v>14.2235</v>
      </c>
      <c r="S1854" s="264">
        <f t="shared" si="827"/>
        <v>14.6785</v>
      </c>
      <c r="T1854" s="264">
        <f t="shared" si="828"/>
        <v>15.416</v>
      </c>
      <c r="U1854" s="264">
        <f t="shared" si="829"/>
        <v>15.94</v>
      </c>
      <c r="V1854" s="264">
        <f t="shared" si="830"/>
        <v>16.755499999999998</v>
      </c>
      <c r="W1854" s="264">
        <f t="shared" si="831"/>
        <v>18.420500000000001</v>
      </c>
      <c r="X1854" s="264">
        <f t="shared" si="832"/>
        <v>20.301000000000002</v>
      </c>
      <c r="Y1854" s="264">
        <f t="shared" si="833"/>
        <v>21.410499999999999</v>
      </c>
      <c r="Z1854" s="264">
        <f t="shared" si="834"/>
        <v>22.206</v>
      </c>
      <c r="AA1854" s="264">
        <f t="shared" si="835"/>
        <v>23.455500000000001</v>
      </c>
      <c r="AB1854" s="264">
        <f t="shared" si="836"/>
        <v>24.3155</v>
      </c>
      <c r="AC1854" s="264">
        <f t="shared" si="837"/>
        <v>26.052</v>
      </c>
      <c r="AD1854" s="264">
        <f t="shared" si="838"/>
        <v>29.417499999999997</v>
      </c>
      <c r="AF1854" s="266">
        <v>1852</v>
      </c>
      <c r="AG1854" s="266">
        <v>-0.15310000000000001</v>
      </c>
      <c r="AH1854" s="266">
        <v>18.475300000000001</v>
      </c>
      <c r="AI1854" s="266">
        <v>0.13571</v>
      </c>
      <c r="AJ1854" s="266">
        <v>12.305</v>
      </c>
      <c r="AK1854" s="266">
        <v>13.573</v>
      </c>
      <c r="AL1854" s="266">
        <v>14.382999999999999</v>
      </c>
      <c r="AM1854" s="266">
        <v>14.834</v>
      </c>
      <c r="AN1854" s="266">
        <v>15.561</v>
      </c>
      <c r="AO1854" s="266">
        <v>16.074999999999999</v>
      </c>
      <c r="AP1854" s="266">
        <v>16.87</v>
      </c>
      <c r="AQ1854" s="266">
        <v>18.475000000000001</v>
      </c>
      <c r="AR1854" s="266">
        <v>20.259</v>
      </c>
      <c r="AS1854" s="266">
        <v>21.297999999999998</v>
      </c>
      <c r="AT1854" s="266">
        <v>22.036999999999999</v>
      </c>
      <c r="AU1854" s="266">
        <v>23.186</v>
      </c>
      <c r="AV1854" s="266">
        <v>23.97</v>
      </c>
      <c r="AW1854" s="266">
        <v>25.533999999999999</v>
      </c>
      <c r="AX1854" s="266">
        <v>28.498999999999999</v>
      </c>
      <c r="BA1854" s="372">
        <v>1852</v>
      </c>
      <c r="BB1854" s="372">
        <v>-0.35289999999999999</v>
      </c>
      <c r="BC1854" s="372">
        <v>18.366299999999999</v>
      </c>
      <c r="BD1854" s="372">
        <v>0.14882000000000001</v>
      </c>
      <c r="BE1854" s="372">
        <v>11.993</v>
      </c>
      <c r="BF1854" s="372">
        <v>13.247999999999999</v>
      </c>
      <c r="BG1854" s="372">
        <v>14.064</v>
      </c>
      <c r="BH1854" s="372">
        <v>14.523</v>
      </c>
      <c r="BI1854" s="372">
        <v>15.271000000000001</v>
      </c>
      <c r="BJ1854" s="372">
        <v>15.805</v>
      </c>
      <c r="BK1854" s="372">
        <v>16.640999999999998</v>
      </c>
      <c r="BL1854" s="372">
        <v>18.366</v>
      </c>
      <c r="BM1854" s="372">
        <v>20.343</v>
      </c>
      <c r="BN1854" s="372">
        <v>21.523</v>
      </c>
      <c r="BO1854" s="372">
        <v>22.375</v>
      </c>
      <c r="BP1854" s="372">
        <v>23.725000000000001</v>
      </c>
      <c r="BQ1854" s="372">
        <v>24.661000000000001</v>
      </c>
      <c r="BR1854" s="372">
        <v>26.57</v>
      </c>
      <c r="BS1854" s="372">
        <v>30.335999999999999</v>
      </c>
    </row>
    <row r="1855" spans="1:71" x14ac:dyDescent="0.2">
      <c r="A1855" s="265">
        <f t="shared" si="839"/>
        <v>18.426500000000001</v>
      </c>
      <c r="B1855" s="265">
        <f t="shared" si="840"/>
        <v>16.7605</v>
      </c>
      <c r="C1855" s="265">
        <f t="shared" si="817"/>
        <v>20.307499999999997</v>
      </c>
      <c r="D1855" s="265">
        <f t="shared" si="841"/>
        <v>1853</v>
      </c>
      <c r="E1855" s="373">
        <f t="shared" si="842"/>
        <v>60.878850102669404</v>
      </c>
      <c r="F1855" s="373">
        <f t="shared" si="843"/>
        <v>5.0732375085557839</v>
      </c>
      <c r="G1855" s="373">
        <f t="shared" si="844"/>
        <v>69.878850102669404</v>
      </c>
      <c r="H1855" s="374">
        <f t="shared" si="845"/>
        <v>0.99973748421943065</v>
      </c>
      <c r="I1855" s="374">
        <f t="shared" si="846"/>
        <v>0.9932693082454368</v>
      </c>
      <c r="J1855" s="374">
        <f t="shared" si="847"/>
        <v>0.99312500824548133</v>
      </c>
      <c r="K1855" s="265" cm="1">
        <f t="array" ref="K1855">$G1855^gamma_drug4/($G1855^gamma_drug4+(AGE_50_drug4+9)^gamma_drug4)</f>
        <v>1</v>
      </c>
      <c r="L1855" s="264">
        <f t="shared" si="820"/>
        <v>1853</v>
      </c>
      <c r="M1855" s="264">
        <f t="shared" si="821"/>
        <v>-0.25305</v>
      </c>
      <c r="N1855" s="264">
        <f t="shared" si="822"/>
        <v>18.426349999999999</v>
      </c>
      <c r="O1855" s="264">
        <f t="shared" si="823"/>
        <v>0.14229</v>
      </c>
      <c r="P1855" s="264">
        <f t="shared" si="824"/>
        <v>12.152000000000001</v>
      </c>
      <c r="Q1855" s="264">
        <f t="shared" si="825"/>
        <v>13.4145</v>
      </c>
      <c r="R1855" s="264">
        <f t="shared" si="826"/>
        <v>14.227</v>
      </c>
      <c r="S1855" s="264">
        <f t="shared" si="827"/>
        <v>14.682499999999999</v>
      </c>
      <c r="T1855" s="264">
        <f t="shared" si="828"/>
        <v>15.420500000000001</v>
      </c>
      <c r="U1855" s="264">
        <f t="shared" si="829"/>
        <v>15.944499999999998</v>
      </c>
      <c r="V1855" s="264">
        <f t="shared" si="830"/>
        <v>16.7605</v>
      </c>
      <c r="W1855" s="264">
        <f t="shared" si="831"/>
        <v>18.426500000000001</v>
      </c>
      <c r="X1855" s="264">
        <f t="shared" si="832"/>
        <v>20.307499999999997</v>
      </c>
      <c r="Y1855" s="264">
        <f t="shared" si="833"/>
        <v>21.4175</v>
      </c>
      <c r="Z1855" s="264">
        <f t="shared" si="834"/>
        <v>22.2135</v>
      </c>
      <c r="AA1855" s="264">
        <f t="shared" si="835"/>
        <v>23.463999999999999</v>
      </c>
      <c r="AB1855" s="264">
        <f t="shared" si="836"/>
        <v>24.324000000000002</v>
      </c>
      <c r="AC1855" s="264">
        <f t="shared" si="837"/>
        <v>26.061499999999999</v>
      </c>
      <c r="AD1855" s="264">
        <f t="shared" si="838"/>
        <v>29.429500000000001</v>
      </c>
      <c r="AF1855" s="266">
        <v>1853</v>
      </c>
      <c r="AG1855" s="266">
        <v>-0.1532</v>
      </c>
      <c r="AH1855" s="266">
        <v>18.480699999999999</v>
      </c>
      <c r="AI1855" s="266">
        <v>0.13572999999999999</v>
      </c>
      <c r="AJ1855" s="266">
        <v>12.308</v>
      </c>
      <c r="AK1855" s="266">
        <v>13.577</v>
      </c>
      <c r="AL1855" s="266">
        <v>14.387</v>
      </c>
      <c r="AM1855" s="266">
        <v>14.837999999999999</v>
      </c>
      <c r="AN1855" s="266">
        <v>15.566000000000001</v>
      </c>
      <c r="AO1855" s="266">
        <v>16.079999999999998</v>
      </c>
      <c r="AP1855" s="266">
        <v>16.875</v>
      </c>
      <c r="AQ1855" s="266">
        <v>18.481000000000002</v>
      </c>
      <c r="AR1855" s="266">
        <v>20.265999999999998</v>
      </c>
      <c r="AS1855" s="266">
        <v>21.305</v>
      </c>
      <c r="AT1855" s="266">
        <v>22.044</v>
      </c>
      <c r="AU1855" s="266">
        <v>23.193999999999999</v>
      </c>
      <c r="AV1855" s="266">
        <v>23.978000000000002</v>
      </c>
      <c r="AW1855" s="266">
        <v>25.542999999999999</v>
      </c>
      <c r="AX1855" s="266">
        <v>28.51</v>
      </c>
      <c r="BA1855" s="372">
        <v>1853</v>
      </c>
      <c r="BB1855" s="372">
        <v>-0.35289999999999999</v>
      </c>
      <c r="BC1855" s="372">
        <v>18.372</v>
      </c>
      <c r="BD1855" s="372">
        <v>0.14885000000000001</v>
      </c>
      <c r="BE1855" s="372">
        <v>11.996</v>
      </c>
      <c r="BF1855" s="372">
        <v>13.252000000000001</v>
      </c>
      <c r="BG1855" s="372">
        <v>14.067</v>
      </c>
      <c r="BH1855" s="372">
        <v>14.526999999999999</v>
      </c>
      <c r="BI1855" s="372">
        <v>15.275</v>
      </c>
      <c r="BJ1855" s="372">
        <v>15.808999999999999</v>
      </c>
      <c r="BK1855" s="372">
        <v>16.646000000000001</v>
      </c>
      <c r="BL1855" s="372">
        <v>18.372</v>
      </c>
      <c r="BM1855" s="372">
        <v>20.349</v>
      </c>
      <c r="BN1855" s="372">
        <v>21.53</v>
      </c>
      <c r="BO1855" s="372">
        <v>22.382999999999999</v>
      </c>
      <c r="BP1855" s="372">
        <v>23.734000000000002</v>
      </c>
      <c r="BQ1855" s="372">
        <v>24.67</v>
      </c>
      <c r="BR1855" s="372">
        <v>26.58</v>
      </c>
      <c r="BS1855" s="372">
        <v>30.349</v>
      </c>
    </row>
    <row r="1856" spans="1:71" x14ac:dyDescent="0.2">
      <c r="A1856" s="265">
        <f t="shared" si="839"/>
        <v>18.432000000000002</v>
      </c>
      <c r="B1856" s="265">
        <f t="shared" si="840"/>
        <v>16.765000000000001</v>
      </c>
      <c r="C1856" s="265">
        <f t="shared" si="817"/>
        <v>20.314</v>
      </c>
      <c r="D1856" s="265">
        <f t="shared" si="841"/>
        <v>1854</v>
      </c>
      <c r="E1856" s="373">
        <f t="shared" si="842"/>
        <v>60.911704312114992</v>
      </c>
      <c r="F1856" s="373">
        <f t="shared" si="843"/>
        <v>5.075975359342916</v>
      </c>
      <c r="G1856" s="373">
        <f t="shared" si="844"/>
        <v>69.911704312114992</v>
      </c>
      <c r="H1856" s="374">
        <f t="shared" si="845"/>
        <v>0.99973802030010406</v>
      </c>
      <c r="I1856" s="374">
        <f t="shared" si="846"/>
        <v>0.99327879183588397</v>
      </c>
      <c r="J1856" s="374">
        <f t="shared" si="847"/>
        <v>0.99313334757121563</v>
      </c>
      <c r="K1856" s="265" cm="1">
        <f t="array" ref="K1856">$G1856^gamma_drug4/($G1856^gamma_drug4+(AGE_50_drug4+9)^gamma_drug4)</f>
        <v>1</v>
      </c>
      <c r="L1856" s="264">
        <f t="shared" si="820"/>
        <v>1854</v>
      </c>
      <c r="M1856" s="264">
        <f t="shared" si="821"/>
        <v>-0.25314999999999999</v>
      </c>
      <c r="N1856" s="264">
        <f t="shared" si="822"/>
        <v>18.431850000000001</v>
      </c>
      <c r="O1856" s="264">
        <f t="shared" si="823"/>
        <v>0.14230999999999999</v>
      </c>
      <c r="P1856" s="264">
        <f t="shared" si="824"/>
        <v>12.154500000000001</v>
      </c>
      <c r="Q1856" s="264">
        <f t="shared" si="825"/>
        <v>13.4175</v>
      </c>
      <c r="R1856" s="264">
        <f t="shared" si="826"/>
        <v>14.230499999999999</v>
      </c>
      <c r="S1856" s="264">
        <f t="shared" si="827"/>
        <v>14.686500000000001</v>
      </c>
      <c r="T1856" s="264">
        <f t="shared" si="828"/>
        <v>15.4245</v>
      </c>
      <c r="U1856" s="264">
        <f t="shared" si="829"/>
        <v>15.949</v>
      </c>
      <c r="V1856" s="264">
        <f t="shared" si="830"/>
        <v>16.765000000000001</v>
      </c>
      <c r="W1856" s="264">
        <f t="shared" si="831"/>
        <v>18.432000000000002</v>
      </c>
      <c r="X1856" s="264">
        <f t="shared" si="832"/>
        <v>20.314</v>
      </c>
      <c r="Y1856" s="264">
        <f t="shared" si="833"/>
        <v>21.424500000000002</v>
      </c>
      <c r="Z1856" s="264">
        <f t="shared" si="834"/>
        <v>22.220999999999997</v>
      </c>
      <c r="AA1856" s="264">
        <f t="shared" si="835"/>
        <v>23.471499999999999</v>
      </c>
      <c r="AB1856" s="264">
        <f t="shared" si="836"/>
        <v>24.3325</v>
      </c>
      <c r="AC1856" s="264">
        <f t="shared" si="837"/>
        <v>26.070999999999998</v>
      </c>
      <c r="AD1856" s="264">
        <f t="shared" si="838"/>
        <v>29.4405</v>
      </c>
      <c r="AF1856" s="266">
        <v>1854</v>
      </c>
      <c r="AG1856" s="266">
        <v>-0.15329999999999999</v>
      </c>
      <c r="AH1856" s="266">
        <v>18.486000000000001</v>
      </c>
      <c r="AI1856" s="266">
        <v>0.13575000000000001</v>
      </c>
      <c r="AJ1856" s="266">
        <v>12.31</v>
      </c>
      <c r="AK1856" s="266">
        <v>13.58</v>
      </c>
      <c r="AL1856" s="266">
        <v>14.39</v>
      </c>
      <c r="AM1856" s="266">
        <v>14.842000000000001</v>
      </c>
      <c r="AN1856" s="266">
        <v>15.57</v>
      </c>
      <c r="AO1856" s="266">
        <v>16.084</v>
      </c>
      <c r="AP1856" s="266">
        <v>16.879000000000001</v>
      </c>
      <c r="AQ1856" s="266">
        <v>18.486000000000001</v>
      </c>
      <c r="AR1856" s="266">
        <v>20.271999999999998</v>
      </c>
      <c r="AS1856" s="266">
        <v>21.312000000000001</v>
      </c>
      <c r="AT1856" s="266">
        <v>22.050999999999998</v>
      </c>
      <c r="AU1856" s="266">
        <v>23.201000000000001</v>
      </c>
      <c r="AV1856" s="266">
        <v>23.986000000000001</v>
      </c>
      <c r="AW1856" s="266">
        <v>25.552</v>
      </c>
      <c r="AX1856" s="266">
        <v>28.52</v>
      </c>
      <c r="BA1856" s="372">
        <v>1854</v>
      </c>
      <c r="BB1856" s="372">
        <v>-0.35299999999999998</v>
      </c>
      <c r="BC1856" s="372">
        <v>18.377700000000001</v>
      </c>
      <c r="BD1856" s="372">
        <v>0.14887</v>
      </c>
      <c r="BE1856" s="372">
        <v>11.999000000000001</v>
      </c>
      <c r="BF1856" s="372">
        <v>13.255000000000001</v>
      </c>
      <c r="BG1856" s="372">
        <v>14.071</v>
      </c>
      <c r="BH1856" s="372">
        <v>14.531000000000001</v>
      </c>
      <c r="BI1856" s="372">
        <v>15.279</v>
      </c>
      <c r="BJ1856" s="372">
        <v>15.814</v>
      </c>
      <c r="BK1856" s="372">
        <v>16.651</v>
      </c>
      <c r="BL1856" s="372">
        <v>18.378</v>
      </c>
      <c r="BM1856" s="372">
        <v>20.356000000000002</v>
      </c>
      <c r="BN1856" s="372">
        <v>21.536999999999999</v>
      </c>
      <c r="BO1856" s="372">
        <v>22.390999999999998</v>
      </c>
      <c r="BP1856" s="372">
        <v>23.742000000000001</v>
      </c>
      <c r="BQ1856" s="372">
        <v>24.678999999999998</v>
      </c>
      <c r="BR1856" s="372">
        <v>26.59</v>
      </c>
      <c r="BS1856" s="372">
        <v>30.361000000000001</v>
      </c>
    </row>
    <row r="1857" spans="1:72" x14ac:dyDescent="0.2">
      <c r="A1857" s="265">
        <f t="shared" si="839"/>
        <v>18.436999999999998</v>
      </c>
      <c r="B1857" s="265">
        <f t="shared" si="840"/>
        <v>16.77</v>
      </c>
      <c r="C1857" s="265">
        <f t="shared" si="817"/>
        <v>20.320499999999999</v>
      </c>
      <c r="D1857" s="265">
        <f t="shared" si="841"/>
        <v>1855</v>
      </c>
      <c r="E1857" s="373">
        <f t="shared" si="842"/>
        <v>60.944558521560573</v>
      </c>
      <c r="F1857" s="373">
        <f t="shared" si="843"/>
        <v>5.0787132101300481</v>
      </c>
      <c r="G1857" s="373">
        <f t="shared" si="844"/>
        <v>69.944558521560566</v>
      </c>
      <c r="H1857" s="374">
        <f t="shared" si="845"/>
        <v>0.99973855503524411</v>
      </c>
      <c r="I1857" s="374">
        <f t="shared" si="846"/>
        <v>0.9932882577078711</v>
      </c>
      <c r="J1857" s="374">
        <f t="shared" si="847"/>
        <v>0.99314167294027733</v>
      </c>
      <c r="K1857" s="265" cm="1">
        <f t="array" ref="K1857">$G1857^gamma_drug4/($G1857^gamma_drug4+(AGE_50_drug4+9)^gamma_drug4)</f>
        <v>1</v>
      </c>
      <c r="L1857" s="264">
        <f t="shared" si="820"/>
        <v>1855</v>
      </c>
      <c r="M1857" s="264">
        <f t="shared" si="821"/>
        <v>-0.25314999999999999</v>
      </c>
      <c r="N1857" s="264">
        <f t="shared" si="822"/>
        <v>18.4374</v>
      </c>
      <c r="O1857" s="264">
        <f t="shared" si="823"/>
        <v>0.14233000000000001</v>
      </c>
      <c r="P1857" s="264">
        <f t="shared" si="824"/>
        <v>12.157500000000001</v>
      </c>
      <c r="Q1857" s="264">
        <f t="shared" si="825"/>
        <v>13.4215</v>
      </c>
      <c r="R1857" s="264">
        <f t="shared" si="826"/>
        <v>14.234500000000001</v>
      </c>
      <c r="S1857" s="264">
        <f t="shared" si="827"/>
        <v>14.6905</v>
      </c>
      <c r="T1857" s="264">
        <f t="shared" si="828"/>
        <v>15.429</v>
      </c>
      <c r="U1857" s="264">
        <f t="shared" si="829"/>
        <v>15.953500000000002</v>
      </c>
      <c r="V1857" s="264">
        <f t="shared" si="830"/>
        <v>16.77</v>
      </c>
      <c r="W1857" s="264">
        <f t="shared" si="831"/>
        <v>18.436999999999998</v>
      </c>
      <c r="X1857" s="264">
        <f t="shared" si="832"/>
        <v>20.320499999999999</v>
      </c>
      <c r="Y1857" s="264">
        <f t="shared" si="833"/>
        <v>21.4315</v>
      </c>
      <c r="Z1857" s="264">
        <f t="shared" si="834"/>
        <v>22.228000000000002</v>
      </c>
      <c r="AA1857" s="264">
        <f t="shared" si="835"/>
        <v>23.479500000000002</v>
      </c>
      <c r="AB1857" s="264">
        <f t="shared" si="836"/>
        <v>24.341000000000001</v>
      </c>
      <c r="AC1857" s="264">
        <f t="shared" si="837"/>
        <v>26.080500000000001</v>
      </c>
      <c r="AD1857" s="264">
        <f t="shared" si="838"/>
        <v>29.451000000000001</v>
      </c>
      <c r="AF1857" s="266">
        <v>1855</v>
      </c>
      <c r="AG1857" s="266">
        <v>-0.15329999999999999</v>
      </c>
      <c r="AH1857" s="266">
        <v>18.491399999999999</v>
      </c>
      <c r="AI1857" s="266">
        <v>0.13577</v>
      </c>
      <c r="AJ1857" s="266">
        <v>12.313000000000001</v>
      </c>
      <c r="AK1857" s="266">
        <v>13.584</v>
      </c>
      <c r="AL1857" s="266">
        <v>14.394</v>
      </c>
      <c r="AM1857" s="266">
        <v>14.846</v>
      </c>
      <c r="AN1857" s="266">
        <v>15.574</v>
      </c>
      <c r="AO1857" s="266">
        <v>16.088000000000001</v>
      </c>
      <c r="AP1857" s="266">
        <v>16.884</v>
      </c>
      <c r="AQ1857" s="266">
        <v>18.491</v>
      </c>
      <c r="AR1857" s="266">
        <v>20.277999999999999</v>
      </c>
      <c r="AS1857" s="266">
        <v>21.318000000000001</v>
      </c>
      <c r="AT1857" s="266">
        <v>22.058</v>
      </c>
      <c r="AU1857" s="266">
        <v>23.209</v>
      </c>
      <c r="AV1857" s="266">
        <v>23.994</v>
      </c>
      <c r="AW1857" s="266">
        <v>25.561</v>
      </c>
      <c r="AX1857" s="266">
        <v>28.53</v>
      </c>
      <c r="BA1857" s="372">
        <v>1855</v>
      </c>
      <c r="BB1857" s="372">
        <v>-0.35299999999999998</v>
      </c>
      <c r="BC1857" s="372">
        <v>18.383400000000002</v>
      </c>
      <c r="BD1857" s="372">
        <v>0.14888999999999999</v>
      </c>
      <c r="BE1857" s="372">
        <v>12.002000000000001</v>
      </c>
      <c r="BF1857" s="372">
        <v>13.259</v>
      </c>
      <c r="BG1857" s="372">
        <v>14.074999999999999</v>
      </c>
      <c r="BH1857" s="372">
        <v>14.535</v>
      </c>
      <c r="BI1857" s="372">
        <v>15.284000000000001</v>
      </c>
      <c r="BJ1857" s="372">
        <v>15.819000000000001</v>
      </c>
      <c r="BK1857" s="372">
        <v>16.655999999999999</v>
      </c>
      <c r="BL1857" s="372">
        <v>18.382999999999999</v>
      </c>
      <c r="BM1857" s="372">
        <v>20.363</v>
      </c>
      <c r="BN1857" s="372">
        <v>21.545000000000002</v>
      </c>
      <c r="BO1857" s="372">
        <v>22.398</v>
      </c>
      <c r="BP1857" s="372">
        <v>23.75</v>
      </c>
      <c r="BQ1857" s="372">
        <v>24.687999999999999</v>
      </c>
      <c r="BR1857" s="372">
        <v>26.6</v>
      </c>
      <c r="BS1857" s="372">
        <v>30.372</v>
      </c>
    </row>
    <row r="1858" spans="1:72" x14ac:dyDescent="0.2">
      <c r="A1858" s="265">
        <f t="shared" si="839"/>
        <v>18.442999999999998</v>
      </c>
      <c r="B1858" s="265">
        <f t="shared" si="840"/>
        <v>16.774999999999999</v>
      </c>
      <c r="C1858" s="265">
        <f t="shared" si="817"/>
        <v>20.326499999999999</v>
      </c>
      <c r="D1858" s="265">
        <f t="shared" si="841"/>
        <v>1856</v>
      </c>
      <c r="E1858" s="373">
        <f t="shared" si="842"/>
        <v>60.977412731006162</v>
      </c>
      <c r="F1858" s="373">
        <f t="shared" si="843"/>
        <v>5.0814510609171801</v>
      </c>
      <c r="G1858" s="373">
        <f t="shared" si="844"/>
        <v>69.977412731006154</v>
      </c>
      <c r="H1858" s="374">
        <f t="shared" si="845"/>
        <v>0.9997390884288565</v>
      </c>
      <c r="I1858" s="374">
        <f t="shared" si="846"/>
        <v>0.99329770590254796</v>
      </c>
      <c r="J1858" s="374">
        <f t="shared" si="847"/>
        <v>0.99314998438239455</v>
      </c>
      <c r="K1858" s="265" cm="1">
        <f t="array" ref="K1858">$G1858^gamma_drug4/($G1858^gamma_drug4+(AGE_50_drug4+9)^gamma_drug4)</f>
        <v>1</v>
      </c>
      <c r="L1858" s="264">
        <f t="shared" si="820"/>
        <v>1856</v>
      </c>
      <c r="M1858" s="264">
        <f t="shared" si="821"/>
        <v>-0.25325000000000003</v>
      </c>
      <c r="N1858" s="264">
        <f t="shared" si="822"/>
        <v>18.442900000000002</v>
      </c>
      <c r="O1858" s="264">
        <f t="shared" si="823"/>
        <v>0.14235999999999999</v>
      </c>
      <c r="P1858" s="264">
        <f t="shared" si="824"/>
        <v>12.160500000000001</v>
      </c>
      <c r="Q1858" s="264">
        <f t="shared" si="825"/>
        <v>13.4245</v>
      </c>
      <c r="R1858" s="264">
        <f t="shared" si="826"/>
        <v>14.2385</v>
      </c>
      <c r="S1858" s="264">
        <f t="shared" si="827"/>
        <v>14.6945</v>
      </c>
      <c r="T1858" s="264">
        <f t="shared" si="828"/>
        <v>15.433</v>
      </c>
      <c r="U1858" s="264">
        <f t="shared" si="829"/>
        <v>15.9575</v>
      </c>
      <c r="V1858" s="264">
        <f t="shared" si="830"/>
        <v>16.774999999999999</v>
      </c>
      <c r="W1858" s="264">
        <f t="shared" si="831"/>
        <v>18.442999999999998</v>
      </c>
      <c r="X1858" s="264">
        <f t="shared" si="832"/>
        <v>20.326499999999999</v>
      </c>
      <c r="Y1858" s="264">
        <f t="shared" si="833"/>
        <v>21.438499999999998</v>
      </c>
      <c r="Z1858" s="264">
        <f t="shared" si="834"/>
        <v>22.235500000000002</v>
      </c>
      <c r="AA1858" s="264">
        <f t="shared" si="835"/>
        <v>23.488</v>
      </c>
      <c r="AB1858" s="264">
        <f t="shared" si="836"/>
        <v>24.349499999999999</v>
      </c>
      <c r="AC1858" s="264">
        <f t="shared" si="837"/>
        <v>26.09</v>
      </c>
      <c r="AD1858" s="264">
        <f t="shared" si="838"/>
        <v>29.463500000000003</v>
      </c>
      <c r="AF1858" s="266">
        <v>1856</v>
      </c>
      <c r="AG1858" s="266">
        <v>-0.15340000000000001</v>
      </c>
      <c r="AH1858" s="266">
        <v>18.4968</v>
      </c>
      <c r="AI1858" s="266">
        <v>0.1358</v>
      </c>
      <c r="AJ1858" s="266">
        <v>12.316000000000001</v>
      </c>
      <c r="AK1858" s="266">
        <v>13.587</v>
      </c>
      <c r="AL1858" s="266">
        <v>14.398</v>
      </c>
      <c r="AM1858" s="266">
        <v>14.85</v>
      </c>
      <c r="AN1858" s="266">
        <v>15.577999999999999</v>
      </c>
      <c r="AO1858" s="266">
        <v>16.091999999999999</v>
      </c>
      <c r="AP1858" s="266">
        <v>16.888999999999999</v>
      </c>
      <c r="AQ1858" s="266">
        <v>18.497</v>
      </c>
      <c r="AR1858" s="266">
        <v>20.283999999999999</v>
      </c>
      <c r="AS1858" s="266">
        <v>21.324999999999999</v>
      </c>
      <c r="AT1858" s="266">
        <v>22.065000000000001</v>
      </c>
      <c r="AU1858" s="266">
        <v>23.216999999999999</v>
      </c>
      <c r="AV1858" s="266">
        <v>24.001999999999999</v>
      </c>
      <c r="AW1858" s="266">
        <v>25.57</v>
      </c>
      <c r="AX1858" s="266">
        <v>28.542000000000002</v>
      </c>
      <c r="BA1858" s="372">
        <v>1856</v>
      </c>
      <c r="BB1858" s="372">
        <v>-0.35310000000000002</v>
      </c>
      <c r="BC1858" s="372">
        <v>18.388999999999999</v>
      </c>
      <c r="BD1858" s="372">
        <v>0.14892</v>
      </c>
      <c r="BE1858" s="372">
        <v>12.005000000000001</v>
      </c>
      <c r="BF1858" s="372">
        <v>13.262</v>
      </c>
      <c r="BG1858" s="372">
        <v>14.079000000000001</v>
      </c>
      <c r="BH1858" s="372">
        <v>14.539</v>
      </c>
      <c r="BI1858" s="372">
        <v>15.288</v>
      </c>
      <c r="BJ1858" s="372">
        <v>15.823</v>
      </c>
      <c r="BK1858" s="372">
        <v>16.661000000000001</v>
      </c>
      <c r="BL1858" s="372">
        <v>18.388999999999999</v>
      </c>
      <c r="BM1858" s="372">
        <v>20.369</v>
      </c>
      <c r="BN1858" s="372">
        <v>21.552</v>
      </c>
      <c r="BO1858" s="372">
        <v>22.405999999999999</v>
      </c>
      <c r="BP1858" s="372">
        <v>23.759</v>
      </c>
      <c r="BQ1858" s="372">
        <v>24.696999999999999</v>
      </c>
      <c r="BR1858" s="372">
        <v>26.61</v>
      </c>
      <c r="BS1858" s="372">
        <v>30.385000000000002</v>
      </c>
      <c r="BT1858" s="372">
        <f>BA1858/(365.25/12)</f>
        <v>60.977412731006162</v>
      </c>
    </row>
    <row r="1859" spans="1:72" s="267" customFormat="1" x14ac:dyDescent="0.2">
      <c r="A1859" s="267" t="str">
        <f t="shared" ref="A1859:A1919" si="848">W1859</f>
        <v>P50</v>
      </c>
      <c r="B1859" s="267" t="str">
        <f t="shared" ref="B1859:B1919" si="849">V1859</f>
        <v>P25</v>
      </c>
      <c r="C1859" s="267" t="str">
        <f t="shared" ref="C1859:C1919" si="850">X1859</f>
        <v>P75</v>
      </c>
      <c r="D1859" s="267" t="s">
        <v>48</v>
      </c>
      <c r="E1859" s="375" t="s">
        <v>63</v>
      </c>
      <c r="F1859" s="375" t="s">
        <v>73</v>
      </c>
      <c r="G1859" s="376" t="s">
        <v>62</v>
      </c>
      <c r="H1859" s="377" t="s">
        <v>61</v>
      </c>
      <c r="I1859" s="377" t="s">
        <v>59</v>
      </c>
      <c r="J1859" s="377" t="s">
        <v>60</v>
      </c>
      <c r="K1859" s="378" t="s">
        <v>130</v>
      </c>
      <c r="M1859" s="267" t="s">
        <v>30</v>
      </c>
      <c r="N1859" s="267" t="s">
        <v>31</v>
      </c>
      <c r="O1859" s="267" t="s">
        <v>32</v>
      </c>
      <c r="P1859" s="267" t="s">
        <v>33</v>
      </c>
      <c r="Q1859" s="267" t="s">
        <v>34</v>
      </c>
      <c r="R1859" s="267" t="s">
        <v>35</v>
      </c>
      <c r="S1859" s="267" t="s">
        <v>36</v>
      </c>
      <c r="T1859" s="267" t="s">
        <v>37</v>
      </c>
      <c r="U1859" s="267" t="s">
        <v>38</v>
      </c>
      <c r="V1859" s="267" t="s">
        <v>39</v>
      </c>
      <c r="W1859" s="267" t="s">
        <v>40</v>
      </c>
      <c r="X1859" s="267" t="s">
        <v>41</v>
      </c>
      <c r="Y1859" s="267" t="s">
        <v>42</v>
      </c>
      <c r="Z1859" s="267" t="s">
        <v>43</v>
      </c>
      <c r="AA1859" s="267" t="s">
        <v>44</v>
      </c>
      <c r="AB1859" s="267" t="s">
        <v>45</v>
      </c>
      <c r="AC1859" s="267" t="s">
        <v>46</v>
      </c>
      <c r="AD1859" s="267" t="s">
        <v>47</v>
      </c>
      <c r="AE1859" s="267" t="s">
        <v>71</v>
      </c>
      <c r="AG1859" s="267" t="s">
        <v>30</v>
      </c>
      <c r="AH1859" s="267" t="s">
        <v>31</v>
      </c>
      <c r="AI1859" s="267" t="s">
        <v>32</v>
      </c>
      <c r="AJ1859" s="267" t="s">
        <v>33</v>
      </c>
      <c r="AK1859" s="267" t="s">
        <v>34</v>
      </c>
      <c r="AL1859" s="267" t="s">
        <v>35</v>
      </c>
      <c r="AM1859" s="267" t="s">
        <v>36</v>
      </c>
      <c r="AN1859" s="267" t="s">
        <v>37</v>
      </c>
      <c r="AO1859" s="267" t="s">
        <v>38</v>
      </c>
      <c r="AP1859" s="267" t="s">
        <v>39</v>
      </c>
      <c r="AQ1859" s="267" t="s">
        <v>40</v>
      </c>
      <c r="AR1859" s="267" t="s">
        <v>41</v>
      </c>
      <c r="AS1859" s="267" t="s">
        <v>42</v>
      </c>
      <c r="AT1859" s="267" t="s">
        <v>43</v>
      </c>
      <c r="AU1859" s="267" t="s">
        <v>44</v>
      </c>
      <c r="AV1859" s="267" t="s">
        <v>45</v>
      </c>
      <c r="AW1859" s="267" t="s">
        <v>46</v>
      </c>
      <c r="AX1859" s="267" t="s">
        <v>47</v>
      </c>
      <c r="AY1859" s="267" t="s">
        <v>71</v>
      </c>
      <c r="BB1859" s="267" t="s">
        <v>30</v>
      </c>
      <c r="BC1859" s="267" t="s">
        <v>31</v>
      </c>
      <c r="BD1859" s="267" t="s">
        <v>32</v>
      </c>
      <c r="BE1859" s="267" t="s">
        <v>33</v>
      </c>
      <c r="BF1859" s="267" t="s">
        <v>34</v>
      </c>
      <c r="BG1859" s="267" t="s">
        <v>35</v>
      </c>
      <c r="BH1859" s="267" t="s">
        <v>36</v>
      </c>
      <c r="BI1859" s="267" t="s">
        <v>37</v>
      </c>
      <c r="BJ1859" s="267" t="s">
        <v>38</v>
      </c>
      <c r="BK1859" s="267" t="s">
        <v>39</v>
      </c>
      <c r="BL1859" s="267" t="s">
        <v>40</v>
      </c>
      <c r="BM1859" s="267" t="s">
        <v>41</v>
      </c>
      <c r="BN1859" s="267" t="s">
        <v>42</v>
      </c>
      <c r="BO1859" s="267" t="s">
        <v>43</v>
      </c>
      <c r="BP1859" s="267" t="s">
        <v>44</v>
      </c>
      <c r="BQ1859" s="267" t="s">
        <v>45</v>
      </c>
      <c r="BR1859" s="267" t="s">
        <v>46</v>
      </c>
      <c r="BS1859" s="267" t="s">
        <v>47</v>
      </c>
      <c r="BT1859" s="267" t="s">
        <v>71</v>
      </c>
    </row>
    <row r="1860" spans="1:72" x14ac:dyDescent="0.2">
      <c r="A1860" s="265">
        <f t="shared" si="848"/>
        <v>18.381999999999998</v>
      </c>
      <c r="B1860" s="265">
        <f t="shared" si="849"/>
        <v>16.790999999999997</v>
      </c>
      <c r="C1860" s="265">
        <f t="shared" si="850"/>
        <v>20.183500000000002</v>
      </c>
      <c r="D1860" s="265">
        <f t="shared" ref="D1860:D1891" si="851">L1860</f>
        <v>1857</v>
      </c>
      <c r="E1860" s="373">
        <f t="shared" ref="E1860:E1919" si="852">D1860/(365.25/12)</f>
        <v>61.010266940451743</v>
      </c>
      <c r="F1860" s="373">
        <f t="shared" ref="F1860:F1919" si="853">D1860/365.25</f>
        <v>5.0841889117043122</v>
      </c>
      <c r="G1860" s="373">
        <f t="shared" ref="G1860:G1891" si="854">E1860+9</f>
        <v>70.010266940451743</v>
      </c>
      <c r="H1860" s="374">
        <f t="shared" ref="H1860:H1891" si="855">$G1860^gamma_drug1/(G1860^gamma+(AGE_50_drug1+9)^gamma_drug1)</f>
        <v>0.99973962048493314</v>
      </c>
      <c r="I1860" s="374">
        <f t="shared" ref="I1860:I1919" si="856">$G1860^gamma_drug2/($G1860^gamma_drug2+(AGE_50_drug2+9)^gamma_drug2)</f>
        <v>0.99330713646094992</v>
      </c>
      <c r="J1860" s="374">
        <f t="shared" ref="J1860:J1919" si="857">$G1860^gamma_drug3/($G1860^gamma_drug3+(AGE_50_drug3+9)^gamma_drug3)</f>
        <v>0.99315828192721878</v>
      </c>
      <c r="K1860" s="265" cm="1">
        <f t="array" ref="K1860">$G1860^gamma_drug4/($G1860^gamma_drug4+(AGE_50_drug4+9)^gamma_drug4)</f>
        <v>1</v>
      </c>
      <c r="L1860" s="264">
        <f t="shared" ref="L1860:L1919" si="858">AVERAGE(AF1860,BA1860)</f>
        <v>1857</v>
      </c>
      <c r="M1860" s="264">
        <f t="shared" ref="M1860:M1919" si="859">AVERAGE(AG1860,BB1860)</f>
        <v>-0.33535000000000004</v>
      </c>
      <c r="N1860" s="264">
        <f t="shared" ref="N1860:N1919" si="860">AVERAGE(AH1860,BC1860)</f>
        <v>18.381799999999998</v>
      </c>
      <c r="O1860" s="264">
        <f t="shared" ref="O1860:O1919" si="861">AVERAGE(AI1860,BD1860)</f>
        <v>0.13641500000000001</v>
      </c>
      <c r="P1860" s="264">
        <f t="shared" ref="P1860:P1919" si="862">AVERAGE(AJ1860,BE1860)</f>
        <v>12.400500000000001</v>
      </c>
      <c r="Q1860" s="264">
        <f t="shared" ref="Q1860:Q1919" si="863">AVERAGE(AK1860,BF1860)</f>
        <v>13.603</v>
      </c>
      <c r="R1860" s="264">
        <f t="shared" ref="R1860:R1919" si="864">AVERAGE(AL1860,BG1860)</f>
        <v>14.3765</v>
      </c>
      <c r="S1860" s="264">
        <f t="shared" ref="S1860:S1919" si="865">AVERAGE(AM1860,BH1860)</f>
        <v>14.809999999999999</v>
      </c>
      <c r="T1860" s="264">
        <f t="shared" ref="T1860:T1919" si="866">AVERAGE(AN1860,BI1860)</f>
        <v>15.513</v>
      </c>
      <c r="U1860" s="264">
        <f t="shared" ref="U1860:U1919" si="867">AVERAGE(AO1860,BJ1860)</f>
        <v>16.012499999999999</v>
      </c>
      <c r="V1860" s="264">
        <f t="shared" ref="V1860:V1919" si="868">AVERAGE(AP1860,BK1860)</f>
        <v>16.790999999999997</v>
      </c>
      <c r="W1860" s="264">
        <f t="shared" ref="W1860:W1919" si="869">AVERAGE(AQ1860,BL1860)</f>
        <v>18.381999999999998</v>
      </c>
      <c r="X1860" s="264">
        <f t="shared" ref="X1860:X1919" si="870">AVERAGE(AR1860,BM1860)</f>
        <v>20.183500000000002</v>
      </c>
      <c r="Y1860" s="264">
        <f t="shared" ref="Y1860:Y1919" si="871">AVERAGE(AS1860,BN1860)</f>
        <v>21.25</v>
      </c>
      <c r="Z1860" s="264">
        <f t="shared" ref="Z1860:Z1919" si="872">AVERAGE(AT1860,BO1860)</f>
        <v>22.015999999999998</v>
      </c>
      <c r="AA1860" s="264">
        <f t="shared" ref="AA1860:AA1919" si="873">AVERAGE(AU1860,BP1860)</f>
        <v>23.222999999999999</v>
      </c>
      <c r="AB1860" s="264">
        <f t="shared" ref="AB1860:AB1919" si="874">AVERAGE(AV1860,BQ1860)</f>
        <v>24.055</v>
      </c>
      <c r="AC1860" s="264">
        <f t="shared" ref="AC1860:AC1919" si="875">AVERAGE(AW1860,BR1860)</f>
        <v>25.741999999999997</v>
      </c>
      <c r="AD1860" s="264">
        <f t="shared" ref="AD1860:AD1919" si="876">AVERAGE(AX1860,BS1860)</f>
        <v>29.037500000000001</v>
      </c>
      <c r="AF1860" s="256">
        <f>ROUND(AY1860*(365.25/12),0)</f>
        <v>1857</v>
      </c>
      <c r="AG1860" s="266">
        <v>-0.2026</v>
      </c>
      <c r="AH1860" s="266">
        <v>18.505700000000001</v>
      </c>
      <c r="AI1860" s="266">
        <v>0.12988</v>
      </c>
      <c r="AJ1860" s="266">
        <v>12.581</v>
      </c>
      <c r="AK1860" s="266">
        <v>13.802</v>
      </c>
      <c r="AL1860" s="266">
        <v>14.58</v>
      </c>
      <c r="AM1860" s="266">
        <v>15.013</v>
      </c>
      <c r="AN1860" s="266">
        <v>15.711</v>
      </c>
      <c r="AO1860" s="266">
        <v>16.204000000000001</v>
      </c>
      <c r="AP1860" s="266">
        <v>16.966999999999999</v>
      </c>
      <c r="AQ1860" s="266">
        <v>18.506</v>
      </c>
      <c r="AR1860" s="266">
        <v>20.216000000000001</v>
      </c>
      <c r="AS1860" s="266">
        <v>21.212</v>
      </c>
      <c r="AT1860" s="266">
        <v>21.92</v>
      </c>
      <c r="AU1860" s="266">
        <v>23.023</v>
      </c>
      <c r="AV1860" s="266">
        <v>23.774000000000001</v>
      </c>
      <c r="AW1860" s="266">
        <v>25.276</v>
      </c>
      <c r="AX1860" s="266">
        <v>28.126000000000001</v>
      </c>
      <c r="AY1860" s="266">
        <v>61</v>
      </c>
      <c r="BA1860" s="256">
        <f t="shared" ref="BA1860:BA1919" si="877">ROUND(BT1860*(365.25/12),0)</f>
        <v>1857</v>
      </c>
      <c r="BB1860" s="372">
        <v>-0.46810000000000002</v>
      </c>
      <c r="BC1860" s="372">
        <v>18.257899999999999</v>
      </c>
      <c r="BD1860" s="372">
        <v>0.14294999999999999</v>
      </c>
      <c r="BE1860" s="372">
        <v>12.22</v>
      </c>
      <c r="BF1860" s="372">
        <v>13.404</v>
      </c>
      <c r="BG1860" s="372">
        <v>14.173</v>
      </c>
      <c r="BH1860" s="372">
        <v>14.606999999999999</v>
      </c>
      <c r="BI1860" s="372">
        <v>15.315</v>
      </c>
      <c r="BJ1860" s="372">
        <v>15.821</v>
      </c>
      <c r="BK1860" s="372">
        <v>16.614999999999998</v>
      </c>
      <c r="BL1860" s="372">
        <v>18.257999999999999</v>
      </c>
      <c r="BM1860" s="372">
        <v>20.151</v>
      </c>
      <c r="BN1860" s="372">
        <v>21.288</v>
      </c>
      <c r="BO1860" s="372">
        <v>22.111999999999998</v>
      </c>
      <c r="BP1860" s="372">
        <v>23.422999999999998</v>
      </c>
      <c r="BQ1860" s="372">
        <v>24.335999999999999</v>
      </c>
      <c r="BR1860" s="372">
        <v>26.207999999999998</v>
      </c>
      <c r="BS1860" s="372">
        <v>29.949000000000002</v>
      </c>
      <c r="BT1860" s="372">
        <v>61</v>
      </c>
    </row>
    <row r="1861" spans="1:72" x14ac:dyDescent="0.2">
      <c r="A1861" s="265">
        <f t="shared" si="848"/>
        <v>18.5565</v>
      </c>
      <c r="B1861" s="265">
        <f t="shared" si="849"/>
        <v>16.945500000000003</v>
      </c>
      <c r="C1861" s="265">
        <f t="shared" si="850"/>
        <v>20.3825</v>
      </c>
      <c r="D1861" s="265">
        <f t="shared" si="851"/>
        <v>1887</v>
      </c>
      <c r="E1861" s="373">
        <f t="shared" si="852"/>
        <v>61.995893223819301</v>
      </c>
      <c r="F1861" s="373">
        <f t="shared" si="853"/>
        <v>5.1663244353182751</v>
      </c>
      <c r="G1861" s="373">
        <f t="shared" si="854"/>
        <v>70.995893223819309</v>
      </c>
      <c r="H1861" s="374">
        <f t="shared" si="855"/>
        <v>0.99975497946323622</v>
      </c>
      <c r="I1861" s="374">
        <f t="shared" si="856"/>
        <v>0.99358205131698296</v>
      </c>
      <c r="J1861" s="374">
        <f t="shared" si="857"/>
        <v>0.99340089002426124</v>
      </c>
      <c r="K1861" s="265" cm="1">
        <f t="array" ref="K1861">$G1861^gamma_drug4/($G1861^gamma_drug4+(AGE_50_drug4+9)^gamma_drug4)</f>
        <v>1</v>
      </c>
      <c r="L1861" s="264">
        <f t="shared" si="858"/>
        <v>1887</v>
      </c>
      <c r="M1861" s="264">
        <f t="shared" si="859"/>
        <v>-0.34205000000000002</v>
      </c>
      <c r="N1861" s="264">
        <f t="shared" si="860"/>
        <v>18.556550000000001</v>
      </c>
      <c r="O1861" s="264">
        <f t="shared" si="861"/>
        <v>0.13689000000000001</v>
      </c>
      <c r="P1861" s="264">
        <f t="shared" si="862"/>
        <v>12.5085</v>
      </c>
      <c r="Q1861" s="264">
        <f t="shared" si="863"/>
        <v>13.7225</v>
      </c>
      <c r="R1861" s="264">
        <f t="shared" si="864"/>
        <v>14.504000000000001</v>
      </c>
      <c r="S1861" s="264">
        <f t="shared" si="865"/>
        <v>14.942499999999999</v>
      </c>
      <c r="T1861" s="264">
        <f t="shared" si="866"/>
        <v>15.652999999999999</v>
      </c>
      <c r="U1861" s="264">
        <f t="shared" si="867"/>
        <v>16.1585</v>
      </c>
      <c r="V1861" s="264">
        <f t="shared" si="868"/>
        <v>16.945500000000003</v>
      </c>
      <c r="W1861" s="264">
        <f t="shared" si="869"/>
        <v>18.5565</v>
      </c>
      <c r="X1861" s="264">
        <f t="shared" si="870"/>
        <v>20.3825</v>
      </c>
      <c r="Y1861" s="264">
        <f t="shared" si="871"/>
        <v>21.464500000000001</v>
      </c>
      <c r="Z1861" s="264">
        <f t="shared" si="872"/>
        <v>22.2425</v>
      </c>
      <c r="AA1861" s="264">
        <f t="shared" si="873"/>
        <v>23.468</v>
      </c>
      <c r="AB1861" s="264">
        <f t="shared" si="874"/>
        <v>24.313499999999998</v>
      </c>
      <c r="AC1861" s="264">
        <f t="shared" si="875"/>
        <v>26.029</v>
      </c>
      <c r="AD1861" s="264">
        <f t="shared" si="876"/>
        <v>29.384499999999999</v>
      </c>
      <c r="AF1861" s="256">
        <f t="shared" ref="AF1861:AF1919" si="878">ROUND(AY1861*(365.25/12),0)</f>
        <v>1887</v>
      </c>
      <c r="AG1861" s="266">
        <v>-0.21299999999999999</v>
      </c>
      <c r="AH1861" s="266">
        <v>18.680199999999999</v>
      </c>
      <c r="AI1861" s="266">
        <v>0.13028000000000001</v>
      </c>
      <c r="AJ1861" s="266">
        <v>12.695</v>
      </c>
      <c r="AK1861" s="266">
        <v>13.926</v>
      </c>
      <c r="AL1861" s="266">
        <v>14.711</v>
      </c>
      <c r="AM1861" s="266">
        <v>15.148999999999999</v>
      </c>
      <c r="AN1861" s="266">
        <v>15.853999999999999</v>
      </c>
      <c r="AO1861" s="266">
        <v>16.352</v>
      </c>
      <c r="AP1861" s="266">
        <v>17.123000000000001</v>
      </c>
      <c r="AQ1861" s="266">
        <v>18.68</v>
      </c>
      <c r="AR1861" s="266">
        <v>20.413</v>
      </c>
      <c r="AS1861" s="266">
        <v>21.422999999999998</v>
      </c>
      <c r="AT1861" s="266">
        <v>22.141999999999999</v>
      </c>
      <c r="AU1861" s="266">
        <v>23.262</v>
      </c>
      <c r="AV1861" s="266">
        <v>24.026</v>
      </c>
      <c r="AW1861" s="266">
        <v>25.553000000000001</v>
      </c>
      <c r="AX1861" s="266">
        <v>28.456</v>
      </c>
      <c r="AY1861" s="266">
        <v>62</v>
      </c>
      <c r="BA1861" s="256">
        <f t="shared" si="877"/>
        <v>1887</v>
      </c>
      <c r="BB1861" s="372">
        <v>-0.47110000000000002</v>
      </c>
      <c r="BC1861" s="372">
        <v>18.4329</v>
      </c>
      <c r="BD1861" s="372">
        <v>0.14349999999999999</v>
      </c>
      <c r="BE1861" s="372">
        <v>12.321999999999999</v>
      </c>
      <c r="BF1861" s="372">
        <v>13.519</v>
      </c>
      <c r="BG1861" s="372">
        <v>14.297000000000001</v>
      </c>
      <c r="BH1861" s="372">
        <v>14.736000000000001</v>
      </c>
      <c r="BI1861" s="372">
        <v>15.452</v>
      </c>
      <c r="BJ1861" s="372">
        <v>15.965</v>
      </c>
      <c r="BK1861" s="372">
        <v>16.768000000000001</v>
      </c>
      <c r="BL1861" s="372">
        <v>18.433</v>
      </c>
      <c r="BM1861" s="372">
        <v>20.352</v>
      </c>
      <c r="BN1861" s="372">
        <v>21.506</v>
      </c>
      <c r="BO1861" s="372">
        <v>22.343</v>
      </c>
      <c r="BP1861" s="372">
        <v>23.673999999999999</v>
      </c>
      <c r="BQ1861" s="372">
        <v>24.600999999999999</v>
      </c>
      <c r="BR1861" s="372">
        <v>26.504999999999999</v>
      </c>
      <c r="BS1861" s="372">
        <v>30.312999999999999</v>
      </c>
      <c r="BT1861" s="372">
        <v>62</v>
      </c>
    </row>
    <row r="1862" spans="1:72" x14ac:dyDescent="0.2">
      <c r="A1862" s="265">
        <f t="shared" si="848"/>
        <v>18.7315</v>
      </c>
      <c r="B1862" s="265">
        <f t="shared" si="849"/>
        <v>17.1005</v>
      </c>
      <c r="C1862" s="265">
        <f t="shared" si="850"/>
        <v>20.5825</v>
      </c>
      <c r="D1862" s="265">
        <f t="shared" si="851"/>
        <v>1918</v>
      </c>
      <c r="E1862" s="373">
        <f t="shared" si="852"/>
        <v>63.014373716632441</v>
      </c>
      <c r="F1862" s="373">
        <f t="shared" si="853"/>
        <v>5.2511978097193701</v>
      </c>
      <c r="G1862" s="373">
        <f t="shared" si="854"/>
        <v>72.014373716632434</v>
      </c>
      <c r="H1862" s="374">
        <f t="shared" si="855"/>
        <v>0.99976969681101591</v>
      </c>
      <c r="I1862" s="374">
        <f t="shared" si="856"/>
        <v>0.99385061037859834</v>
      </c>
      <c r="J1862" s="374">
        <f t="shared" si="857"/>
        <v>0.99363928295447124</v>
      </c>
      <c r="K1862" s="265" cm="1">
        <f t="array" ref="K1862">$G1862^gamma_drug4/($G1862^gamma_drug4+(AGE_50_drug4+9)^gamma_drug4)</f>
        <v>1</v>
      </c>
      <c r="L1862" s="264">
        <f t="shared" si="858"/>
        <v>1918</v>
      </c>
      <c r="M1862" s="264">
        <f t="shared" si="859"/>
        <v>-0.3488</v>
      </c>
      <c r="N1862" s="264">
        <f t="shared" si="860"/>
        <v>18.7318</v>
      </c>
      <c r="O1862" s="264">
        <f t="shared" si="861"/>
        <v>0.137355</v>
      </c>
      <c r="P1862" s="264">
        <f t="shared" si="862"/>
        <v>12.6175</v>
      </c>
      <c r="Q1862" s="264">
        <f t="shared" si="863"/>
        <v>13.843</v>
      </c>
      <c r="R1862" s="264">
        <f t="shared" si="864"/>
        <v>14.6325</v>
      </c>
      <c r="S1862" s="264">
        <f t="shared" si="865"/>
        <v>15.0755</v>
      </c>
      <c r="T1862" s="264">
        <f t="shared" si="866"/>
        <v>15.7935</v>
      </c>
      <c r="U1862" s="264">
        <f t="shared" si="867"/>
        <v>16.304500000000001</v>
      </c>
      <c r="V1862" s="264">
        <f t="shared" si="868"/>
        <v>17.1005</v>
      </c>
      <c r="W1862" s="264">
        <f t="shared" si="869"/>
        <v>18.7315</v>
      </c>
      <c r="X1862" s="264">
        <f t="shared" si="870"/>
        <v>20.5825</v>
      </c>
      <c r="Y1862" s="264">
        <f t="shared" si="871"/>
        <v>21.679499999999997</v>
      </c>
      <c r="Z1862" s="264">
        <f t="shared" si="872"/>
        <v>22.4695</v>
      </c>
      <c r="AA1862" s="264">
        <f t="shared" si="873"/>
        <v>23.7135</v>
      </c>
      <c r="AB1862" s="264">
        <f t="shared" si="874"/>
        <v>24.572499999999998</v>
      </c>
      <c r="AC1862" s="264">
        <f t="shared" si="875"/>
        <v>26.317499999999999</v>
      </c>
      <c r="AD1862" s="264">
        <f t="shared" si="876"/>
        <v>29.733499999999999</v>
      </c>
      <c r="AF1862" s="256">
        <f t="shared" si="878"/>
        <v>1918</v>
      </c>
      <c r="AG1862" s="266">
        <v>-0.22339999999999999</v>
      </c>
      <c r="AH1862" s="266">
        <v>18.856300000000001</v>
      </c>
      <c r="AI1862" s="266">
        <v>0.13067000000000001</v>
      </c>
      <c r="AJ1862" s="266">
        <v>12.81</v>
      </c>
      <c r="AK1862" s="266">
        <v>14.052</v>
      </c>
      <c r="AL1862" s="266">
        <v>14.843999999999999</v>
      </c>
      <c r="AM1862" s="266">
        <v>15.286</v>
      </c>
      <c r="AN1862" s="266">
        <v>15.997999999999999</v>
      </c>
      <c r="AO1862" s="266">
        <v>16.501000000000001</v>
      </c>
      <c r="AP1862" s="266">
        <v>17.28</v>
      </c>
      <c r="AQ1862" s="266">
        <v>18.856000000000002</v>
      </c>
      <c r="AR1862" s="266">
        <v>20.611999999999998</v>
      </c>
      <c r="AS1862" s="266">
        <v>21.635999999999999</v>
      </c>
      <c r="AT1862" s="266">
        <v>22.366</v>
      </c>
      <c r="AU1862" s="266">
        <v>23.503</v>
      </c>
      <c r="AV1862" s="266">
        <v>24.279</v>
      </c>
      <c r="AW1862" s="266">
        <v>25.832999999999998</v>
      </c>
      <c r="AX1862" s="266">
        <v>28.79</v>
      </c>
      <c r="AY1862" s="266">
        <v>63</v>
      </c>
      <c r="BA1862" s="256">
        <f t="shared" si="877"/>
        <v>1918</v>
      </c>
      <c r="BB1862" s="372">
        <v>-0.47420000000000001</v>
      </c>
      <c r="BC1862" s="372">
        <v>18.607299999999999</v>
      </c>
      <c r="BD1862" s="372">
        <v>0.14404</v>
      </c>
      <c r="BE1862" s="372">
        <v>12.425000000000001</v>
      </c>
      <c r="BF1862" s="372">
        <v>13.634</v>
      </c>
      <c r="BG1862" s="372">
        <v>14.420999999999999</v>
      </c>
      <c r="BH1862" s="372">
        <v>14.865</v>
      </c>
      <c r="BI1862" s="372">
        <v>15.589</v>
      </c>
      <c r="BJ1862" s="372">
        <v>16.108000000000001</v>
      </c>
      <c r="BK1862" s="372">
        <v>16.920999999999999</v>
      </c>
      <c r="BL1862" s="372">
        <v>18.606999999999999</v>
      </c>
      <c r="BM1862" s="372">
        <v>20.553000000000001</v>
      </c>
      <c r="BN1862" s="372">
        <v>21.722999999999999</v>
      </c>
      <c r="BO1862" s="372">
        <v>22.573</v>
      </c>
      <c r="BP1862" s="372">
        <v>23.923999999999999</v>
      </c>
      <c r="BQ1862" s="372">
        <v>24.866</v>
      </c>
      <c r="BR1862" s="372">
        <v>26.802</v>
      </c>
      <c r="BS1862" s="372">
        <v>30.677</v>
      </c>
      <c r="BT1862" s="372">
        <v>63</v>
      </c>
    </row>
    <row r="1863" spans="1:72" x14ac:dyDescent="0.2">
      <c r="A1863" s="265">
        <f t="shared" si="848"/>
        <v>18.907499999999999</v>
      </c>
      <c r="B1863" s="265">
        <f t="shared" si="849"/>
        <v>17.256500000000003</v>
      </c>
      <c r="C1863" s="265">
        <f t="shared" si="850"/>
        <v>20.783000000000001</v>
      </c>
      <c r="D1863" s="265">
        <f t="shared" si="851"/>
        <v>1948</v>
      </c>
      <c r="E1863" s="373">
        <f t="shared" si="852"/>
        <v>64</v>
      </c>
      <c r="F1863" s="373">
        <f t="shared" si="853"/>
        <v>5.333333333333333</v>
      </c>
      <c r="G1863" s="373">
        <f t="shared" si="854"/>
        <v>73</v>
      </c>
      <c r="H1863" s="374">
        <f t="shared" si="855"/>
        <v>0.99978291754645776</v>
      </c>
      <c r="I1863" s="374">
        <f t="shared" si="856"/>
        <v>0.99409648933096306</v>
      </c>
      <c r="J1863" s="374">
        <f t="shared" si="857"/>
        <v>0.9938588109215506</v>
      </c>
      <c r="K1863" s="265" cm="1">
        <f t="array" ref="K1863">$G1863^gamma_drug4/($G1863^gamma_drug4+(AGE_50_drug4+9)^gamma_drug4)</f>
        <v>1</v>
      </c>
      <c r="L1863" s="264">
        <f t="shared" si="858"/>
        <v>1948</v>
      </c>
      <c r="M1863" s="264">
        <f t="shared" si="859"/>
        <v>-0.35555000000000003</v>
      </c>
      <c r="N1863" s="264">
        <f t="shared" si="860"/>
        <v>18.907550000000001</v>
      </c>
      <c r="O1863" s="264">
        <f t="shared" si="861"/>
        <v>0.13782</v>
      </c>
      <c r="P1863" s="264">
        <f t="shared" si="862"/>
        <v>12.7265</v>
      </c>
      <c r="Q1863" s="264">
        <f t="shared" si="863"/>
        <v>13.9635</v>
      </c>
      <c r="R1863" s="264">
        <f t="shared" si="864"/>
        <v>14.760999999999999</v>
      </c>
      <c r="S1863" s="264">
        <f t="shared" si="865"/>
        <v>15.208500000000001</v>
      </c>
      <c r="T1863" s="264">
        <f t="shared" si="866"/>
        <v>15.9345</v>
      </c>
      <c r="U1863" s="264">
        <f t="shared" si="867"/>
        <v>16.451000000000001</v>
      </c>
      <c r="V1863" s="264">
        <f t="shared" si="868"/>
        <v>17.256500000000003</v>
      </c>
      <c r="W1863" s="264">
        <f t="shared" si="869"/>
        <v>18.907499999999999</v>
      </c>
      <c r="X1863" s="264">
        <f t="shared" si="870"/>
        <v>20.783000000000001</v>
      </c>
      <c r="Y1863" s="264">
        <f t="shared" si="871"/>
        <v>21.896000000000001</v>
      </c>
      <c r="Z1863" s="264">
        <f t="shared" si="872"/>
        <v>22.6965</v>
      </c>
      <c r="AA1863" s="264">
        <f t="shared" si="873"/>
        <v>23.96</v>
      </c>
      <c r="AB1863" s="264">
        <f t="shared" si="874"/>
        <v>24.833500000000001</v>
      </c>
      <c r="AC1863" s="264">
        <f t="shared" si="875"/>
        <v>26.606999999999999</v>
      </c>
      <c r="AD1863" s="264">
        <f t="shared" si="876"/>
        <v>30.0855</v>
      </c>
      <c r="AF1863" s="256">
        <f t="shared" si="878"/>
        <v>1948</v>
      </c>
      <c r="AG1863" s="266">
        <v>-0.23380000000000001</v>
      </c>
      <c r="AH1863" s="266">
        <v>19.033999999999999</v>
      </c>
      <c r="AI1863" s="266">
        <v>0.13105</v>
      </c>
      <c r="AJ1863" s="266">
        <v>12.927</v>
      </c>
      <c r="AK1863" s="266">
        <v>14.179</v>
      </c>
      <c r="AL1863" s="266">
        <v>14.978</v>
      </c>
      <c r="AM1863" s="266">
        <v>15.423999999999999</v>
      </c>
      <c r="AN1863" s="266">
        <v>16.143000000000001</v>
      </c>
      <c r="AO1863" s="266">
        <v>16.652000000000001</v>
      </c>
      <c r="AP1863" s="266">
        <v>17.439</v>
      </c>
      <c r="AQ1863" s="266">
        <v>19.033999999999999</v>
      </c>
      <c r="AR1863" s="266">
        <v>20.812000000000001</v>
      </c>
      <c r="AS1863" s="266">
        <v>21.850999999999999</v>
      </c>
      <c r="AT1863" s="266">
        <v>22.591000000000001</v>
      </c>
      <c r="AU1863" s="266">
        <v>23.745999999999999</v>
      </c>
      <c r="AV1863" s="266">
        <v>24.535</v>
      </c>
      <c r="AW1863" s="266">
        <v>26.114999999999998</v>
      </c>
      <c r="AX1863" s="266">
        <v>29.126999999999999</v>
      </c>
      <c r="AY1863" s="266">
        <v>64</v>
      </c>
      <c r="BA1863" s="256">
        <f t="shared" si="877"/>
        <v>1948</v>
      </c>
      <c r="BB1863" s="372">
        <v>-0.4773</v>
      </c>
      <c r="BC1863" s="372">
        <v>18.781099999999999</v>
      </c>
      <c r="BD1863" s="372">
        <v>0.14459</v>
      </c>
      <c r="BE1863" s="372">
        <v>12.526</v>
      </c>
      <c r="BF1863" s="372">
        <v>13.747999999999999</v>
      </c>
      <c r="BG1863" s="372">
        <v>14.544</v>
      </c>
      <c r="BH1863" s="372">
        <v>14.993</v>
      </c>
      <c r="BI1863" s="372">
        <v>15.726000000000001</v>
      </c>
      <c r="BJ1863" s="372">
        <v>16.25</v>
      </c>
      <c r="BK1863" s="372">
        <v>17.074000000000002</v>
      </c>
      <c r="BL1863" s="372">
        <v>18.780999999999999</v>
      </c>
      <c r="BM1863" s="372">
        <v>20.754000000000001</v>
      </c>
      <c r="BN1863" s="372">
        <v>21.940999999999999</v>
      </c>
      <c r="BO1863" s="372">
        <v>22.802</v>
      </c>
      <c r="BP1863" s="372">
        <v>24.173999999999999</v>
      </c>
      <c r="BQ1863" s="372">
        <v>25.132000000000001</v>
      </c>
      <c r="BR1863" s="372">
        <v>27.099</v>
      </c>
      <c r="BS1863" s="372">
        <v>31.044</v>
      </c>
      <c r="BT1863" s="372">
        <v>64</v>
      </c>
    </row>
    <row r="1864" spans="1:72" x14ac:dyDescent="0.2">
      <c r="A1864" s="265">
        <f t="shared" si="848"/>
        <v>19.083500000000001</v>
      </c>
      <c r="B1864" s="265">
        <f t="shared" si="849"/>
        <v>17.412500000000001</v>
      </c>
      <c r="C1864" s="265">
        <f t="shared" si="850"/>
        <v>20.984500000000001</v>
      </c>
      <c r="D1864" s="265">
        <f t="shared" si="851"/>
        <v>1978</v>
      </c>
      <c r="E1864" s="373">
        <f t="shared" si="852"/>
        <v>64.985626283367552</v>
      </c>
      <c r="F1864" s="373">
        <f t="shared" si="853"/>
        <v>5.415468856947296</v>
      </c>
      <c r="G1864" s="373">
        <f t="shared" si="854"/>
        <v>73.985626283367552</v>
      </c>
      <c r="H1864" s="374">
        <f t="shared" si="855"/>
        <v>0.99979521718245901</v>
      </c>
      <c r="I1864" s="374">
        <f t="shared" si="856"/>
        <v>0.99432948949528999</v>
      </c>
      <c r="J1864" s="374">
        <f t="shared" si="857"/>
        <v>0.99406801299748926</v>
      </c>
      <c r="K1864" s="265" cm="1">
        <f t="array" ref="K1864">$G1864^gamma_drug4/($G1864^gamma_drug4+(AGE_50_drug4+9)^gamma_drug4)</f>
        <v>1</v>
      </c>
      <c r="L1864" s="264">
        <f t="shared" si="858"/>
        <v>1978</v>
      </c>
      <c r="M1864" s="264">
        <f t="shared" si="859"/>
        <v>-0.36230000000000001</v>
      </c>
      <c r="N1864" s="264">
        <f t="shared" si="860"/>
        <v>19.083849999999998</v>
      </c>
      <c r="O1864" s="264">
        <f t="shared" si="861"/>
        <v>0.13828000000000001</v>
      </c>
      <c r="P1864" s="264">
        <f t="shared" si="862"/>
        <v>12.836</v>
      </c>
      <c r="Q1864" s="264">
        <f t="shared" si="863"/>
        <v>14.0845</v>
      </c>
      <c r="R1864" s="264">
        <f t="shared" si="864"/>
        <v>14.89</v>
      </c>
      <c r="S1864" s="264">
        <f t="shared" si="865"/>
        <v>15.341999999999999</v>
      </c>
      <c r="T1864" s="264">
        <f t="shared" si="866"/>
        <v>16.075499999999998</v>
      </c>
      <c r="U1864" s="264">
        <f t="shared" si="867"/>
        <v>16.597999999999999</v>
      </c>
      <c r="V1864" s="264">
        <f t="shared" si="868"/>
        <v>17.412500000000001</v>
      </c>
      <c r="W1864" s="264">
        <f t="shared" si="869"/>
        <v>19.083500000000001</v>
      </c>
      <c r="X1864" s="264">
        <f t="shared" si="870"/>
        <v>20.984500000000001</v>
      </c>
      <c r="Y1864" s="264">
        <f t="shared" si="871"/>
        <v>22.113</v>
      </c>
      <c r="Z1864" s="264">
        <f t="shared" si="872"/>
        <v>22.9255</v>
      </c>
      <c r="AA1864" s="264">
        <f t="shared" si="873"/>
        <v>24.207999999999998</v>
      </c>
      <c r="AB1864" s="264">
        <f t="shared" si="874"/>
        <v>25.095500000000001</v>
      </c>
      <c r="AC1864" s="264">
        <f t="shared" si="875"/>
        <v>26.898499999999999</v>
      </c>
      <c r="AD1864" s="264">
        <f t="shared" si="876"/>
        <v>30.439500000000002</v>
      </c>
      <c r="AF1864" s="256">
        <f t="shared" si="878"/>
        <v>1978</v>
      </c>
      <c r="AG1864" s="266">
        <v>-0.24429999999999999</v>
      </c>
      <c r="AH1864" s="266">
        <v>19.213200000000001</v>
      </c>
      <c r="AI1864" s="266">
        <v>0.13142000000000001</v>
      </c>
      <c r="AJ1864" s="266">
        <v>13.045</v>
      </c>
      <c r="AK1864" s="266">
        <v>14.307</v>
      </c>
      <c r="AL1864" s="266">
        <v>15.114000000000001</v>
      </c>
      <c r="AM1864" s="266">
        <v>15.564</v>
      </c>
      <c r="AN1864" s="266">
        <v>16.29</v>
      </c>
      <c r="AO1864" s="266">
        <v>16.803999999999998</v>
      </c>
      <c r="AP1864" s="266">
        <v>17.600000000000001</v>
      </c>
      <c r="AQ1864" s="266">
        <v>19.213000000000001</v>
      </c>
      <c r="AR1864" s="266">
        <v>21.015000000000001</v>
      </c>
      <c r="AS1864" s="266">
        <v>22.068000000000001</v>
      </c>
      <c r="AT1864" s="266">
        <v>22.818999999999999</v>
      </c>
      <c r="AU1864" s="266">
        <v>23.991</v>
      </c>
      <c r="AV1864" s="266">
        <v>24.792999999999999</v>
      </c>
      <c r="AW1864" s="266">
        <v>26.4</v>
      </c>
      <c r="AX1864" s="266">
        <v>29.468</v>
      </c>
      <c r="AY1864" s="266">
        <v>65</v>
      </c>
      <c r="BA1864" s="256">
        <f t="shared" si="877"/>
        <v>1978</v>
      </c>
      <c r="BB1864" s="372">
        <v>-0.4803</v>
      </c>
      <c r="BC1864" s="372">
        <v>18.954499999999999</v>
      </c>
      <c r="BD1864" s="372">
        <v>0.14513999999999999</v>
      </c>
      <c r="BE1864" s="372">
        <v>12.627000000000001</v>
      </c>
      <c r="BF1864" s="372">
        <v>13.862</v>
      </c>
      <c r="BG1864" s="372">
        <v>14.666</v>
      </c>
      <c r="BH1864" s="372">
        <v>15.12</v>
      </c>
      <c r="BI1864" s="372">
        <v>15.861000000000001</v>
      </c>
      <c r="BJ1864" s="372">
        <v>16.391999999999999</v>
      </c>
      <c r="BK1864" s="372">
        <v>17.225000000000001</v>
      </c>
      <c r="BL1864" s="372">
        <v>18.954000000000001</v>
      </c>
      <c r="BM1864" s="372">
        <v>20.954000000000001</v>
      </c>
      <c r="BN1864" s="372">
        <v>22.158000000000001</v>
      </c>
      <c r="BO1864" s="372">
        <v>23.032</v>
      </c>
      <c r="BP1864" s="372">
        <v>24.425000000000001</v>
      </c>
      <c r="BQ1864" s="372">
        <v>25.398</v>
      </c>
      <c r="BR1864" s="372">
        <v>27.396999999999998</v>
      </c>
      <c r="BS1864" s="372">
        <v>31.411000000000001</v>
      </c>
      <c r="BT1864" s="372">
        <v>65</v>
      </c>
    </row>
    <row r="1865" spans="1:72" x14ac:dyDescent="0.2">
      <c r="A1865" s="265">
        <f t="shared" si="848"/>
        <v>19.260999999999999</v>
      </c>
      <c r="B1865" s="265">
        <f t="shared" si="849"/>
        <v>17.569499999999998</v>
      </c>
      <c r="C1865" s="265">
        <f t="shared" si="850"/>
        <v>21.186</v>
      </c>
      <c r="D1865" s="265">
        <f t="shared" si="851"/>
        <v>2009</v>
      </c>
      <c r="E1865" s="373">
        <f t="shared" si="852"/>
        <v>66.004106776180691</v>
      </c>
      <c r="F1865" s="373">
        <f t="shared" si="853"/>
        <v>5.5003422313483918</v>
      </c>
      <c r="G1865" s="373">
        <f t="shared" si="854"/>
        <v>75.004106776180691</v>
      </c>
      <c r="H1865" s="374">
        <f t="shared" si="855"/>
        <v>0.99980703892848721</v>
      </c>
      <c r="I1865" s="374">
        <f t="shared" si="856"/>
        <v>0.99455760621525335</v>
      </c>
      <c r="J1865" s="374">
        <f t="shared" si="857"/>
        <v>0.99427398899774233</v>
      </c>
      <c r="K1865" s="265" cm="1">
        <f t="array" ref="K1865">$G1865^gamma_drug4/($G1865^gamma_drug4+(AGE_50_drug4+9)^gamma_drug4)</f>
        <v>1</v>
      </c>
      <c r="L1865" s="264">
        <f t="shared" si="858"/>
        <v>2009</v>
      </c>
      <c r="M1865" s="264">
        <f t="shared" si="859"/>
        <v>-0.36909999999999998</v>
      </c>
      <c r="N1865" s="264">
        <f t="shared" si="860"/>
        <v>19.2608</v>
      </c>
      <c r="O1865" s="264">
        <f t="shared" si="861"/>
        <v>0.138735</v>
      </c>
      <c r="P1865" s="264">
        <f t="shared" si="862"/>
        <v>12.946</v>
      </c>
      <c r="Q1865" s="264">
        <f t="shared" si="863"/>
        <v>14.206</v>
      </c>
      <c r="R1865" s="264">
        <f t="shared" si="864"/>
        <v>15.019500000000001</v>
      </c>
      <c r="S1865" s="264">
        <f t="shared" si="865"/>
        <v>15.475999999999999</v>
      </c>
      <c r="T1865" s="264">
        <f t="shared" si="866"/>
        <v>16.217500000000001</v>
      </c>
      <c r="U1865" s="264">
        <f t="shared" si="867"/>
        <v>16.7455</v>
      </c>
      <c r="V1865" s="264">
        <f t="shared" si="868"/>
        <v>17.569499999999998</v>
      </c>
      <c r="W1865" s="264">
        <f t="shared" si="869"/>
        <v>19.260999999999999</v>
      </c>
      <c r="X1865" s="264">
        <f t="shared" si="870"/>
        <v>21.186</v>
      </c>
      <c r="Y1865" s="264">
        <f t="shared" si="871"/>
        <v>22.330500000000001</v>
      </c>
      <c r="Z1865" s="264">
        <f t="shared" si="872"/>
        <v>23.155000000000001</v>
      </c>
      <c r="AA1865" s="264">
        <f t="shared" si="873"/>
        <v>24.457000000000001</v>
      </c>
      <c r="AB1865" s="264">
        <f t="shared" si="874"/>
        <v>25.358499999999999</v>
      </c>
      <c r="AC1865" s="264">
        <f t="shared" si="875"/>
        <v>27.191500000000001</v>
      </c>
      <c r="AD1865" s="264">
        <f t="shared" si="876"/>
        <v>30.796500000000002</v>
      </c>
      <c r="AF1865" s="256">
        <f t="shared" si="878"/>
        <v>2009</v>
      </c>
      <c r="AG1865" s="266">
        <v>-0.25480000000000003</v>
      </c>
      <c r="AH1865" s="266">
        <v>19.393999999999998</v>
      </c>
      <c r="AI1865" s="266">
        <v>0.13178000000000001</v>
      </c>
      <c r="AJ1865" s="266">
        <v>13.164</v>
      </c>
      <c r="AK1865" s="266">
        <v>14.436999999999999</v>
      </c>
      <c r="AL1865" s="266">
        <v>15.250999999999999</v>
      </c>
      <c r="AM1865" s="266">
        <v>15.705</v>
      </c>
      <c r="AN1865" s="266">
        <v>16.437999999999999</v>
      </c>
      <c r="AO1865" s="266">
        <v>16.957000000000001</v>
      </c>
      <c r="AP1865" s="266">
        <v>17.762</v>
      </c>
      <c r="AQ1865" s="266">
        <v>19.393999999999998</v>
      </c>
      <c r="AR1865" s="266">
        <v>21.218</v>
      </c>
      <c r="AS1865" s="266">
        <v>22.286000000000001</v>
      </c>
      <c r="AT1865" s="266">
        <v>23.047999999999998</v>
      </c>
      <c r="AU1865" s="266">
        <v>24.238</v>
      </c>
      <c r="AV1865" s="266">
        <v>25.053000000000001</v>
      </c>
      <c r="AW1865" s="266">
        <v>26.687000000000001</v>
      </c>
      <c r="AX1865" s="266">
        <v>29.812000000000001</v>
      </c>
      <c r="AY1865" s="266">
        <v>66</v>
      </c>
      <c r="BA1865" s="256">
        <f t="shared" si="877"/>
        <v>2009</v>
      </c>
      <c r="BB1865" s="372">
        <v>-0.4834</v>
      </c>
      <c r="BC1865" s="372">
        <v>19.127600000000001</v>
      </c>
      <c r="BD1865" s="372">
        <v>0.14568999999999999</v>
      </c>
      <c r="BE1865" s="372">
        <v>12.728</v>
      </c>
      <c r="BF1865" s="372">
        <v>13.975</v>
      </c>
      <c r="BG1865" s="372">
        <v>14.788</v>
      </c>
      <c r="BH1865" s="372">
        <v>15.247</v>
      </c>
      <c r="BI1865" s="372">
        <v>15.997</v>
      </c>
      <c r="BJ1865" s="372">
        <v>16.533999999999999</v>
      </c>
      <c r="BK1865" s="372">
        <v>17.376999999999999</v>
      </c>
      <c r="BL1865" s="372">
        <v>19.128</v>
      </c>
      <c r="BM1865" s="372">
        <v>21.154</v>
      </c>
      <c r="BN1865" s="372">
        <v>22.375</v>
      </c>
      <c r="BO1865" s="372">
        <v>23.262</v>
      </c>
      <c r="BP1865" s="372">
        <v>24.675999999999998</v>
      </c>
      <c r="BQ1865" s="372">
        <v>25.664000000000001</v>
      </c>
      <c r="BR1865" s="372">
        <v>27.696000000000002</v>
      </c>
      <c r="BS1865" s="372">
        <v>31.780999999999999</v>
      </c>
      <c r="BT1865" s="372">
        <v>66</v>
      </c>
    </row>
    <row r="1866" spans="1:72" x14ac:dyDescent="0.2">
      <c r="A1866" s="265">
        <f t="shared" si="848"/>
        <v>19.438000000000002</v>
      </c>
      <c r="B1866" s="265">
        <f t="shared" si="849"/>
        <v>17.726999999999997</v>
      </c>
      <c r="C1866" s="265">
        <f t="shared" si="850"/>
        <v>21.388500000000001</v>
      </c>
      <c r="D1866" s="265">
        <f t="shared" si="851"/>
        <v>2039</v>
      </c>
      <c r="E1866" s="373">
        <f t="shared" si="852"/>
        <v>66.989733059548257</v>
      </c>
      <c r="F1866" s="373">
        <f t="shared" si="853"/>
        <v>5.5824777549623548</v>
      </c>
      <c r="G1866" s="373">
        <f t="shared" si="854"/>
        <v>75.989733059548257</v>
      </c>
      <c r="H1866" s="374">
        <f t="shared" si="855"/>
        <v>0.99981769005069299</v>
      </c>
      <c r="I1866" s="374">
        <f t="shared" si="856"/>
        <v>0.99476690854516681</v>
      </c>
      <c r="J1866" s="374">
        <f t="shared" si="857"/>
        <v>0.99446403285152041</v>
      </c>
      <c r="K1866" s="265" cm="1">
        <f t="array" ref="K1866">$G1866^gamma_drug4/($G1866^gamma_drug4+(AGE_50_drug4+9)^gamma_drug4)</f>
        <v>1</v>
      </c>
      <c r="L1866" s="264">
        <f t="shared" si="858"/>
        <v>2039</v>
      </c>
      <c r="M1866" s="264">
        <f t="shared" si="859"/>
        <v>-0.37585000000000002</v>
      </c>
      <c r="N1866" s="264">
        <f t="shared" si="860"/>
        <v>19.43845</v>
      </c>
      <c r="O1866" s="264">
        <f t="shared" si="861"/>
        <v>0.139185</v>
      </c>
      <c r="P1866" s="264">
        <f t="shared" si="862"/>
        <v>13.0565</v>
      </c>
      <c r="Q1866" s="264">
        <f t="shared" si="863"/>
        <v>14.327999999999999</v>
      </c>
      <c r="R1866" s="264">
        <f t="shared" si="864"/>
        <v>15.149000000000001</v>
      </c>
      <c r="S1866" s="264">
        <f t="shared" si="865"/>
        <v>15.6105</v>
      </c>
      <c r="T1866" s="264">
        <f t="shared" si="866"/>
        <v>16.359500000000001</v>
      </c>
      <c r="U1866" s="264">
        <f t="shared" si="867"/>
        <v>16.893999999999998</v>
      </c>
      <c r="V1866" s="264">
        <f t="shared" si="868"/>
        <v>17.726999999999997</v>
      </c>
      <c r="W1866" s="264">
        <f t="shared" si="869"/>
        <v>19.438000000000002</v>
      </c>
      <c r="X1866" s="264">
        <f t="shared" si="870"/>
        <v>21.388500000000001</v>
      </c>
      <c r="Y1866" s="264">
        <f t="shared" si="871"/>
        <v>22.548999999999999</v>
      </c>
      <c r="Z1866" s="264">
        <f t="shared" si="872"/>
        <v>23.386000000000003</v>
      </c>
      <c r="AA1866" s="264">
        <f t="shared" si="873"/>
        <v>24.7075</v>
      </c>
      <c r="AB1866" s="264">
        <f t="shared" si="874"/>
        <v>25.622500000000002</v>
      </c>
      <c r="AC1866" s="264">
        <f t="shared" si="875"/>
        <v>27.486000000000001</v>
      </c>
      <c r="AD1866" s="264">
        <f t="shared" si="876"/>
        <v>31.155000000000001</v>
      </c>
      <c r="AF1866" s="256">
        <f t="shared" si="878"/>
        <v>2039</v>
      </c>
      <c r="AG1866" s="266">
        <v>-0.26529999999999998</v>
      </c>
      <c r="AH1866" s="266">
        <v>19.576499999999999</v>
      </c>
      <c r="AI1866" s="266">
        <v>0.13213</v>
      </c>
      <c r="AJ1866" s="266">
        <v>13.285</v>
      </c>
      <c r="AK1866" s="266">
        <v>14.568</v>
      </c>
      <c r="AL1866" s="266">
        <v>15.388999999999999</v>
      </c>
      <c r="AM1866" s="266">
        <v>15.848000000000001</v>
      </c>
      <c r="AN1866" s="266">
        <v>16.588000000000001</v>
      </c>
      <c r="AO1866" s="266">
        <v>17.113</v>
      </c>
      <c r="AP1866" s="266">
        <v>17.925999999999998</v>
      </c>
      <c r="AQ1866" s="266">
        <v>19.576000000000001</v>
      </c>
      <c r="AR1866" s="266">
        <v>21.423999999999999</v>
      </c>
      <c r="AS1866" s="266">
        <v>22.507000000000001</v>
      </c>
      <c r="AT1866" s="266">
        <v>23.28</v>
      </c>
      <c r="AU1866" s="266">
        <v>24.488</v>
      </c>
      <c r="AV1866" s="266">
        <v>25.315000000000001</v>
      </c>
      <c r="AW1866" s="266">
        <v>26.977</v>
      </c>
      <c r="AX1866" s="266">
        <v>30.158999999999999</v>
      </c>
      <c r="AY1866" s="266">
        <v>67</v>
      </c>
      <c r="BA1866" s="256">
        <f t="shared" si="877"/>
        <v>2039</v>
      </c>
      <c r="BB1866" s="372">
        <v>-0.4864</v>
      </c>
      <c r="BC1866" s="372">
        <v>19.3004</v>
      </c>
      <c r="BD1866" s="372">
        <v>0.14624000000000001</v>
      </c>
      <c r="BE1866" s="372">
        <v>12.827999999999999</v>
      </c>
      <c r="BF1866" s="372">
        <v>14.087999999999999</v>
      </c>
      <c r="BG1866" s="372">
        <v>14.909000000000001</v>
      </c>
      <c r="BH1866" s="372">
        <v>15.372999999999999</v>
      </c>
      <c r="BI1866" s="372">
        <v>16.131</v>
      </c>
      <c r="BJ1866" s="372">
        <v>16.675000000000001</v>
      </c>
      <c r="BK1866" s="372">
        <v>17.527999999999999</v>
      </c>
      <c r="BL1866" s="372">
        <v>19.3</v>
      </c>
      <c r="BM1866" s="372">
        <v>21.353000000000002</v>
      </c>
      <c r="BN1866" s="372">
        <v>22.591000000000001</v>
      </c>
      <c r="BO1866" s="372">
        <v>23.492000000000001</v>
      </c>
      <c r="BP1866" s="372">
        <v>24.927</v>
      </c>
      <c r="BQ1866" s="372">
        <v>25.93</v>
      </c>
      <c r="BR1866" s="372">
        <v>27.995000000000001</v>
      </c>
      <c r="BS1866" s="372">
        <v>32.151000000000003</v>
      </c>
      <c r="BT1866" s="372">
        <v>67</v>
      </c>
    </row>
    <row r="1867" spans="1:72" x14ac:dyDescent="0.2">
      <c r="A1867" s="265">
        <f t="shared" si="848"/>
        <v>19.616999999999997</v>
      </c>
      <c r="B1867" s="265">
        <f t="shared" si="849"/>
        <v>17.884500000000003</v>
      </c>
      <c r="C1867" s="265">
        <f t="shared" si="850"/>
        <v>21.592500000000001</v>
      </c>
      <c r="D1867" s="265">
        <f t="shared" si="851"/>
        <v>2070</v>
      </c>
      <c r="E1867" s="373">
        <f t="shared" si="852"/>
        <v>68.008213552361397</v>
      </c>
      <c r="F1867" s="373">
        <f t="shared" si="853"/>
        <v>5.6673511293634498</v>
      </c>
      <c r="G1867" s="373">
        <f t="shared" si="854"/>
        <v>77.008213552361397</v>
      </c>
      <c r="H1867" s="374">
        <f t="shared" si="855"/>
        <v>0.99982794687661647</v>
      </c>
      <c r="I1867" s="374">
        <f t="shared" si="856"/>
        <v>0.9949721088192115</v>
      </c>
      <c r="J1867" s="374">
        <f t="shared" si="857"/>
        <v>0.99465137960857264</v>
      </c>
      <c r="K1867" s="265" cm="1">
        <f t="array" ref="K1867">$G1867^gamma_drug4/($G1867^gamma_drug4+(AGE_50_drug4+9)^gamma_drug4)</f>
        <v>1</v>
      </c>
      <c r="L1867" s="264">
        <f t="shared" si="858"/>
        <v>2070</v>
      </c>
      <c r="M1867" s="264">
        <f t="shared" si="859"/>
        <v>-0.3826</v>
      </c>
      <c r="N1867" s="264">
        <f t="shared" si="860"/>
        <v>19.616849999999999</v>
      </c>
      <c r="O1867" s="264">
        <f t="shared" si="861"/>
        <v>0.139625</v>
      </c>
      <c r="P1867" s="264">
        <f t="shared" si="862"/>
        <v>13.167999999999999</v>
      </c>
      <c r="Q1867" s="264">
        <f t="shared" si="863"/>
        <v>14.4505</v>
      </c>
      <c r="R1867" s="264">
        <f t="shared" si="864"/>
        <v>15.28</v>
      </c>
      <c r="S1867" s="264">
        <f t="shared" si="865"/>
        <v>15.746</v>
      </c>
      <c r="T1867" s="264">
        <f t="shared" si="866"/>
        <v>16.503</v>
      </c>
      <c r="U1867" s="264">
        <f t="shared" si="867"/>
        <v>17.0425</v>
      </c>
      <c r="V1867" s="264">
        <f t="shared" si="868"/>
        <v>17.884500000000003</v>
      </c>
      <c r="W1867" s="264">
        <f t="shared" si="869"/>
        <v>19.616999999999997</v>
      </c>
      <c r="X1867" s="264">
        <f t="shared" si="870"/>
        <v>21.592500000000001</v>
      </c>
      <c r="Y1867" s="264">
        <f t="shared" si="871"/>
        <v>22.7685</v>
      </c>
      <c r="Z1867" s="264">
        <f t="shared" si="872"/>
        <v>23.617000000000001</v>
      </c>
      <c r="AA1867" s="264">
        <f t="shared" si="873"/>
        <v>24.958500000000001</v>
      </c>
      <c r="AB1867" s="264">
        <f t="shared" si="874"/>
        <v>25.888500000000001</v>
      </c>
      <c r="AC1867" s="264">
        <f t="shared" si="875"/>
        <v>27.781500000000001</v>
      </c>
      <c r="AD1867" s="264">
        <f t="shared" si="876"/>
        <v>31.516000000000002</v>
      </c>
      <c r="AF1867" s="256">
        <f t="shared" si="878"/>
        <v>2070</v>
      </c>
      <c r="AG1867" s="266">
        <v>-0.27579999999999999</v>
      </c>
      <c r="AH1867" s="266">
        <v>19.7607</v>
      </c>
      <c r="AI1867" s="266">
        <v>0.13245999999999999</v>
      </c>
      <c r="AJ1867" s="266">
        <v>13.407999999999999</v>
      </c>
      <c r="AK1867" s="266">
        <v>14.701000000000001</v>
      </c>
      <c r="AL1867" s="266">
        <v>15.53</v>
      </c>
      <c r="AM1867" s="266">
        <v>15.992000000000001</v>
      </c>
      <c r="AN1867" s="266">
        <v>16.739999999999998</v>
      </c>
      <c r="AO1867" s="266">
        <v>17.27</v>
      </c>
      <c r="AP1867" s="266">
        <v>18.091000000000001</v>
      </c>
      <c r="AQ1867" s="266">
        <v>19.760999999999999</v>
      </c>
      <c r="AR1867" s="266">
        <v>21.632000000000001</v>
      </c>
      <c r="AS1867" s="266">
        <v>22.728999999999999</v>
      </c>
      <c r="AT1867" s="266">
        <v>23.513000000000002</v>
      </c>
      <c r="AU1867" s="266">
        <v>24.739000000000001</v>
      </c>
      <c r="AV1867" s="266">
        <v>25.58</v>
      </c>
      <c r="AW1867" s="266">
        <v>27.268000000000001</v>
      </c>
      <c r="AX1867" s="266">
        <v>30.509</v>
      </c>
      <c r="AY1867" s="266">
        <v>68</v>
      </c>
      <c r="BA1867" s="256">
        <f t="shared" si="877"/>
        <v>2070</v>
      </c>
      <c r="BB1867" s="372">
        <v>-0.4894</v>
      </c>
      <c r="BC1867" s="372">
        <v>19.472999999999999</v>
      </c>
      <c r="BD1867" s="372">
        <v>0.14679</v>
      </c>
      <c r="BE1867" s="372">
        <v>12.928000000000001</v>
      </c>
      <c r="BF1867" s="372">
        <v>14.2</v>
      </c>
      <c r="BG1867" s="372">
        <v>15.03</v>
      </c>
      <c r="BH1867" s="372">
        <v>15.5</v>
      </c>
      <c r="BI1867" s="372">
        <v>16.265999999999998</v>
      </c>
      <c r="BJ1867" s="372">
        <v>16.815000000000001</v>
      </c>
      <c r="BK1867" s="372">
        <v>17.678000000000001</v>
      </c>
      <c r="BL1867" s="372">
        <v>19.472999999999999</v>
      </c>
      <c r="BM1867" s="372">
        <v>21.553000000000001</v>
      </c>
      <c r="BN1867" s="372">
        <v>22.808</v>
      </c>
      <c r="BO1867" s="372">
        <v>23.721</v>
      </c>
      <c r="BP1867" s="372">
        <v>25.178000000000001</v>
      </c>
      <c r="BQ1867" s="372">
        <v>26.196999999999999</v>
      </c>
      <c r="BR1867" s="372">
        <v>28.295000000000002</v>
      </c>
      <c r="BS1867" s="372">
        <v>32.523000000000003</v>
      </c>
      <c r="BT1867" s="372">
        <v>68</v>
      </c>
    </row>
    <row r="1868" spans="1:72" x14ac:dyDescent="0.2">
      <c r="A1868" s="265">
        <f t="shared" si="848"/>
        <v>19.796500000000002</v>
      </c>
      <c r="B1868" s="265">
        <f t="shared" si="849"/>
        <v>18.044</v>
      </c>
      <c r="C1868" s="265">
        <f t="shared" si="850"/>
        <v>21.797000000000001</v>
      </c>
      <c r="D1868" s="265">
        <f t="shared" si="851"/>
        <v>2100</v>
      </c>
      <c r="E1868" s="373">
        <f t="shared" si="852"/>
        <v>68.993839835728949</v>
      </c>
      <c r="F1868" s="373">
        <f t="shared" si="853"/>
        <v>5.7494866529774127</v>
      </c>
      <c r="G1868" s="373">
        <f t="shared" si="854"/>
        <v>77.993839835728949</v>
      </c>
      <c r="H1868" s="374">
        <f t="shared" si="855"/>
        <v>0.99983720523717046</v>
      </c>
      <c r="I1868" s="374">
        <f t="shared" si="856"/>
        <v>0.9951606400303995</v>
      </c>
      <c r="J1868" s="374">
        <f t="shared" si="857"/>
        <v>0.99482444562664674</v>
      </c>
      <c r="K1868" s="265" cm="1">
        <f t="array" ref="K1868">$G1868^gamma_drug4/($G1868^gamma_drug4+(AGE_50_drug4+9)^gamma_drug4)</f>
        <v>1</v>
      </c>
      <c r="L1868" s="264">
        <f t="shared" si="858"/>
        <v>2100</v>
      </c>
      <c r="M1868" s="264">
        <f t="shared" si="859"/>
        <v>-0.38939999999999997</v>
      </c>
      <c r="N1868" s="264">
        <f t="shared" si="860"/>
        <v>19.796149999999997</v>
      </c>
      <c r="O1868" s="264">
        <f t="shared" si="861"/>
        <v>0.14007</v>
      </c>
      <c r="P1868" s="264">
        <f t="shared" si="862"/>
        <v>13.279499999999999</v>
      </c>
      <c r="Q1868" s="264">
        <f t="shared" si="863"/>
        <v>14.574</v>
      </c>
      <c r="R1868" s="264">
        <f t="shared" si="864"/>
        <v>15.4115</v>
      </c>
      <c r="S1868" s="264">
        <f t="shared" si="865"/>
        <v>15.882</v>
      </c>
      <c r="T1868" s="264">
        <f t="shared" si="866"/>
        <v>16.6465</v>
      </c>
      <c r="U1868" s="264">
        <f t="shared" si="867"/>
        <v>17.192</v>
      </c>
      <c r="V1868" s="264">
        <f t="shared" si="868"/>
        <v>18.044</v>
      </c>
      <c r="W1868" s="264">
        <f t="shared" si="869"/>
        <v>19.796500000000002</v>
      </c>
      <c r="X1868" s="264">
        <f t="shared" si="870"/>
        <v>21.797000000000001</v>
      </c>
      <c r="Y1868" s="264">
        <f t="shared" si="871"/>
        <v>22.990000000000002</v>
      </c>
      <c r="Z1868" s="264">
        <f t="shared" si="872"/>
        <v>23.8505</v>
      </c>
      <c r="AA1868" s="264">
        <f t="shared" si="873"/>
        <v>25.212</v>
      </c>
      <c r="AB1868" s="264">
        <f t="shared" si="874"/>
        <v>26.155999999999999</v>
      </c>
      <c r="AC1868" s="264">
        <f t="shared" si="875"/>
        <v>28.080500000000001</v>
      </c>
      <c r="AD1868" s="264">
        <f t="shared" si="876"/>
        <v>31.881999999999998</v>
      </c>
      <c r="AF1868" s="256">
        <f t="shared" si="878"/>
        <v>2100</v>
      </c>
      <c r="AG1868" s="266">
        <v>-0.28639999999999999</v>
      </c>
      <c r="AH1868" s="266">
        <v>19.9468</v>
      </c>
      <c r="AI1868" s="266">
        <v>0.13278999999999999</v>
      </c>
      <c r="AJ1868" s="266">
        <v>13.532</v>
      </c>
      <c r="AK1868" s="266">
        <v>14.836</v>
      </c>
      <c r="AL1868" s="266">
        <v>15.672000000000001</v>
      </c>
      <c r="AM1868" s="266">
        <v>16.138999999999999</v>
      </c>
      <c r="AN1868" s="266">
        <v>16.893000000000001</v>
      </c>
      <c r="AO1868" s="266">
        <v>17.428000000000001</v>
      </c>
      <c r="AP1868" s="266">
        <v>18.259</v>
      </c>
      <c r="AQ1868" s="266">
        <v>19.946999999999999</v>
      </c>
      <c r="AR1868" s="266">
        <v>21.841000000000001</v>
      </c>
      <c r="AS1868" s="266">
        <v>22.954000000000001</v>
      </c>
      <c r="AT1868" s="266">
        <v>23.748999999999999</v>
      </c>
      <c r="AU1868" s="266">
        <v>24.994</v>
      </c>
      <c r="AV1868" s="266">
        <v>25.847000000000001</v>
      </c>
      <c r="AW1868" s="266">
        <v>27.564</v>
      </c>
      <c r="AX1868" s="266">
        <v>30.864999999999998</v>
      </c>
      <c r="AY1868" s="266">
        <v>69</v>
      </c>
      <c r="BA1868" s="256">
        <f t="shared" si="877"/>
        <v>2100</v>
      </c>
      <c r="BB1868" s="372">
        <v>-0.4924</v>
      </c>
      <c r="BC1868" s="372">
        <v>19.645499999999998</v>
      </c>
      <c r="BD1868" s="372">
        <v>0.14735000000000001</v>
      </c>
      <c r="BE1868" s="372">
        <v>13.026999999999999</v>
      </c>
      <c r="BF1868" s="372">
        <v>14.311999999999999</v>
      </c>
      <c r="BG1868" s="372">
        <v>15.151</v>
      </c>
      <c r="BH1868" s="372">
        <v>15.625</v>
      </c>
      <c r="BI1868" s="372">
        <v>16.399999999999999</v>
      </c>
      <c r="BJ1868" s="372">
        <v>16.956</v>
      </c>
      <c r="BK1868" s="372">
        <v>17.829000000000001</v>
      </c>
      <c r="BL1868" s="372">
        <v>19.646000000000001</v>
      </c>
      <c r="BM1868" s="372">
        <v>21.753</v>
      </c>
      <c r="BN1868" s="372">
        <v>23.026</v>
      </c>
      <c r="BO1868" s="372">
        <v>23.952000000000002</v>
      </c>
      <c r="BP1868" s="372">
        <v>25.43</v>
      </c>
      <c r="BQ1868" s="372">
        <v>26.465</v>
      </c>
      <c r="BR1868" s="372">
        <v>28.597000000000001</v>
      </c>
      <c r="BS1868" s="372">
        <v>32.899000000000001</v>
      </c>
      <c r="BT1868" s="372">
        <v>69</v>
      </c>
    </row>
    <row r="1869" spans="1:72" x14ac:dyDescent="0.2">
      <c r="A1869" s="265">
        <f t="shared" si="848"/>
        <v>19.975999999999999</v>
      </c>
      <c r="B1869" s="265">
        <f t="shared" si="849"/>
        <v>18.202999999999999</v>
      </c>
      <c r="C1869" s="265">
        <f t="shared" si="850"/>
        <v>22.003</v>
      </c>
      <c r="D1869" s="265">
        <f t="shared" si="851"/>
        <v>2131</v>
      </c>
      <c r="E1869" s="373">
        <f t="shared" si="852"/>
        <v>70.012320328542089</v>
      </c>
      <c r="F1869" s="373">
        <f t="shared" si="853"/>
        <v>5.8343600273785077</v>
      </c>
      <c r="G1869" s="373">
        <f t="shared" si="854"/>
        <v>79.012320328542089</v>
      </c>
      <c r="H1869" s="374">
        <f t="shared" si="855"/>
        <v>0.9998461370073034</v>
      </c>
      <c r="I1869" s="374">
        <f t="shared" si="856"/>
        <v>0.99534572050258352</v>
      </c>
      <c r="J1869" s="374">
        <f t="shared" si="857"/>
        <v>0.99499525789790022</v>
      </c>
      <c r="K1869" s="265" cm="1">
        <f t="array" ref="K1869">$G1869^gamma_drug4/($G1869^gamma_drug4+(AGE_50_drug4+9)^gamma_drug4)</f>
        <v>1</v>
      </c>
      <c r="L1869" s="264">
        <f t="shared" si="858"/>
        <v>2131</v>
      </c>
      <c r="M1869" s="264">
        <f t="shared" si="859"/>
        <v>-0.39615</v>
      </c>
      <c r="N1869" s="264">
        <f t="shared" si="860"/>
        <v>19.976199999999999</v>
      </c>
      <c r="O1869" s="264">
        <f t="shared" si="861"/>
        <v>0.14050499999999999</v>
      </c>
      <c r="P1869" s="264">
        <f t="shared" si="862"/>
        <v>13.391999999999999</v>
      </c>
      <c r="Q1869" s="264">
        <f t="shared" si="863"/>
        <v>14.698</v>
      </c>
      <c r="R1869" s="264">
        <f t="shared" si="864"/>
        <v>15.5435</v>
      </c>
      <c r="S1869" s="264">
        <f t="shared" si="865"/>
        <v>16.0185</v>
      </c>
      <c r="T1869" s="264">
        <f t="shared" si="866"/>
        <v>16.790999999999997</v>
      </c>
      <c r="U1869" s="264">
        <f t="shared" si="867"/>
        <v>17.341999999999999</v>
      </c>
      <c r="V1869" s="264">
        <f t="shared" si="868"/>
        <v>18.202999999999999</v>
      </c>
      <c r="W1869" s="264">
        <f t="shared" si="869"/>
        <v>19.975999999999999</v>
      </c>
      <c r="X1869" s="264">
        <f t="shared" si="870"/>
        <v>22.003</v>
      </c>
      <c r="Y1869" s="264">
        <f t="shared" si="871"/>
        <v>23.211500000000001</v>
      </c>
      <c r="Z1869" s="264">
        <f t="shared" si="872"/>
        <v>24.084499999999998</v>
      </c>
      <c r="AA1869" s="264">
        <f t="shared" si="873"/>
        <v>25.4665</v>
      </c>
      <c r="AB1869" s="264">
        <f t="shared" si="874"/>
        <v>26.425000000000001</v>
      </c>
      <c r="AC1869" s="264">
        <f t="shared" si="875"/>
        <v>28.380499999999998</v>
      </c>
      <c r="AD1869" s="264">
        <f t="shared" si="876"/>
        <v>32.248999999999995</v>
      </c>
      <c r="AF1869" s="256">
        <f t="shared" si="878"/>
        <v>2131</v>
      </c>
      <c r="AG1869" s="266">
        <v>-0.2969</v>
      </c>
      <c r="AH1869" s="266">
        <v>20.134399999999999</v>
      </c>
      <c r="AI1869" s="266">
        <v>0.13311000000000001</v>
      </c>
      <c r="AJ1869" s="266">
        <v>13.657999999999999</v>
      </c>
      <c r="AK1869" s="266">
        <v>14.972</v>
      </c>
      <c r="AL1869" s="266">
        <v>15.815</v>
      </c>
      <c r="AM1869" s="266">
        <v>16.286000000000001</v>
      </c>
      <c r="AN1869" s="266">
        <v>17.047999999999998</v>
      </c>
      <c r="AO1869" s="266">
        <v>17.588000000000001</v>
      </c>
      <c r="AP1869" s="266">
        <v>18.427</v>
      </c>
      <c r="AQ1869" s="266">
        <v>20.134</v>
      </c>
      <c r="AR1869" s="266">
        <v>22.053000000000001</v>
      </c>
      <c r="AS1869" s="266">
        <v>23.18</v>
      </c>
      <c r="AT1869" s="266">
        <v>23.986000000000001</v>
      </c>
      <c r="AU1869" s="266">
        <v>25.25</v>
      </c>
      <c r="AV1869" s="266">
        <v>26.117000000000001</v>
      </c>
      <c r="AW1869" s="266">
        <v>27.861999999999998</v>
      </c>
      <c r="AX1869" s="266">
        <v>31.222999999999999</v>
      </c>
      <c r="AY1869" s="266">
        <v>70</v>
      </c>
      <c r="BA1869" s="256">
        <f t="shared" si="877"/>
        <v>2131</v>
      </c>
      <c r="BB1869" s="372">
        <v>-0.49540000000000001</v>
      </c>
      <c r="BC1869" s="372">
        <v>19.818000000000001</v>
      </c>
      <c r="BD1869" s="372">
        <v>0.1479</v>
      </c>
      <c r="BE1869" s="372">
        <v>13.125999999999999</v>
      </c>
      <c r="BF1869" s="372">
        <v>14.423999999999999</v>
      </c>
      <c r="BG1869" s="372">
        <v>15.272</v>
      </c>
      <c r="BH1869" s="372">
        <v>15.750999999999999</v>
      </c>
      <c r="BI1869" s="372">
        <v>16.533999999999999</v>
      </c>
      <c r="BJ1869" s="372">
        <v>17.096</v>
      </c>
      <c r="BK1869" s="372">
        <v>17.978999999999999</v>
      </c>
      <c r="BL1869" s="372">
        <v>19.818000000000001</v>
      </c>
      <c r="BM1869" s="372">
        <v>21.952999999999999</v>
      </c>
      <c r="BN1869" s="372">
        <v>23.242999999999999</v>
      </c>
      <c r="BO1869" s="372">
        <v>24.183</v>
      </c>
      <c r="BP1869" s="372">
        <v>25.683</v>
      </c>
      <c r="BQ1869" s="372">
        <v>26.733000000000001</v>
      </c>
      <c r="BR1869" s="372">
        <v>28.899000000000001</v>
      </c>
      <c r="BS1869" s="372">
        <v>33.274999999999999</v>
      </c>
      <c r="BT1869" s="372">
        <v>70</v>
      </c>
    </row>
    <row r="1870" spans="1:72" x14ac:dyDescent="0.2">
      <c r="A1870" s="265">
        <f t="shared" si="848"/>
        <v>20.157499999999999</v>
      </c>
      <c r="B1870" s="265">
        <f t="shared" si="849"/>
        <v>18.363500000000002</v>
      </c>
      <c r="C1870" s="265">
        <f t="shared" si="850"/>
        <v>22.209</v>
      </c>
      <c r="D1870" s="265">
        <f t="shared" si="851"/>
        <v>2161</v>
      </c>
      <c r="E1870" s="373">
        <f t="shared" si="852"/>
        <v>70.997946611909654</v>
      </c>
      <c r="F1870" s="373">
        <f t="shared" si="853"/>
        <v>5.9164955509924706</v>
      </c>
      <c r="G1870" s="373">
        <f t="shared" si="854"/>
        <v>79.997946611909654</v>
      </c>
      <c r="H1870" s="374">
        <f t="shared" si="855"/>
        <v>0.99985421354367399</v>
      </c>
      <c r="I1870" s="374">
        <f t="shared" si="856"/>
        <v>0.99551598566492083</v>
      </c>
      <c r="J1870" s="374">
        <f t="shared" si="857"/>
        <v>0.99515323249096799</v>
      </c>
      <c r="K1870" s="265" cm="1">
        <f t="array" ref="K1870">$G1870^gamma_drug4/($G1870^gamma_drug4+(AGE_50_drug4+9)^gamma_drug4)</f>
        <v>1</v>
      </c>
      <c r="L1870" s="264">
        <f t="shared" si="858"/>
        <v>2161</v>
      </c>
      <c r="M1870" s="264">
        <f t="shared" si="859"/>
        <v>-0.40295000000000003</v>
      </c>
      <c r="N1870" s="264">
        <f t="shared" si="860"/>
        <v>20.157150000000001</v>
      </c>
      <c r="O1870" s="264">
        <f t="shared" si="861"/>
        <v>0.140935</v>
      </c>
      <c r="P1870" s="264">
        <f t="shared" si="862"/>
        <v>13.504999999999999</v>
      </c>
      <c r="Q1870" s="264">
        <f t="shared" si="863"/>
        <v>14.823</v>
      </c>
      <c r="R1870" s="264">
        <f t="shared" si="864"/>
        <v>15.6755</v>
      </c>
      <c r="S1870" s="264">
        <f t="shared" si="865"/>
        <v>16.155999999999999</v>
      </c>
      <c r="T1870" s="264">
        <f t="shared" si="866"/>
        <v>16.936</v>
      </c>
      <c r="U1870" s="264">
        <f t="shared" si="867"/>
        <v>17.4925</v>
      </c>
      <c r="V1870" s="264">
        <f t="shared" si="868"/>
        <v>18.363500000000002</v>
      </c>
      <c r="W1870" s="264">
        <f t="shared" si="869"/>
        <v>20.157499999999999</v>
      </c>
      <c r="X1870" s="264">
        <f t="shared" si="870"/>
        <v>22.209</v>
      </c>
      <c r="Y1870" s="264">
        <f t="shared" si="871"/>
        <v>23.4345</v>
      </c>
      <c r="Z1870" s="264">
        <f t="shared" si="872"/>
        <v>24.32</v>
      </c>
      <c r="AA1870" s="264">
        <f t="shared" si="873"/>
        <v>25.722000000000001</v>
      </c>
      <c r="AB1870" s="264">
        <f t="shared" si="874"/>
        <v>26.695</v>
      </c>
      <c r="AC1870" s="264">
        <f t="shared" si="875"/>
        <v>28.682499999999997</v>
      </c>
      <c r="AD1870" s="264">
        <f t="shared" si="876"/>
        <v>32.619</v>
      </c>
      <c r="AF1870" s="256">
        <f t="shared" si="878"/>
        <v>2161</v>
      </c>
      <c r="AG1870" s="266">
        <v>-0.3075</v>
      </c>
      <c r="AH1870" s="266">
        <v>20.323499999999999</v>
      </c>
      <c r="AI1870" s="266">
        <v>0.13342000000000001</v>
      </c>
      <c r="AJ1870" s="266">
        <v>13.785</v>
      </c>
      <c r="AK1870" s="266">
        <v>15.11</v>
      </c>
      <c r="AL1870" s="266">
        <v>15.959</v>
      </c>
      <c r="AM1870" s="266">
        <v>16.434999999999999</v>
      </c>
      <c r="AN1870" s="266">
        <v>17.204000000000001</v>
      </c>
      <c r="AO1870" s="266">
        <v>17.748999999999999</v>
      </c>
      <c r="AP1870" s="266">
        <v>18.597000000000001</v>
      </c>
      <c r="AQ1870" s="266">
        <v>20.324000000000002</v>
      </c>
      <c r="AR1870" s="266">
        <v>22.265000000000001</v>
      </c>
      <c r="AS1870" s="266">
        <v>23.408000000000001</v>
      </c>
      <c r="AT1870" s="266">
        <v>24.225999999999999</v>
      </c>
      <c r="AU1870" s="266">
        <v>25.507999999999999</v>
      </c>
      <c r="AV1870" s="266">
        <v>26.388000000000002</v>
      </c>
      <c r="AW1870" s="266">
        <v>28.161999999999999</v>
      </c>
      <c r="AX1870" s="266">
        <v>31.584</v>
      </c>
      <c r="AY1870" s="266">
        <v>71</v>
      </c>
      <c r="BA1870" s="256">
        <f t="shared" si="877"/>
        <v>2161</v>
      </c>
      <c r="BB1870" s="372">
        <v>-0.49840000000000001</v>
      </c>
      <c r="BC1870" s="372">
        <v>19.9908</v>
      </c>
      <c r="BD1870" s="372">
        <v>0.14845</v>
      </c>
      <c r="BE1870" s="372">
        <v>13.225</v>
      </c>
      <c r="BF1870" s="372">
        <v>14.536</v>
      </c>
      <c r="BG1870" s="372">
        <v>15.391999999999999</v>
      </c>
      <c r="BH1870" s="372">
        <v>15.877000000000001</v>
      </c>
      <c r="BI1870" s="372">
        <v>16.667999999999999</v>
      </c>
      <c r="BJ1870" s="372">
        <v>17.236000000000001</v>
      </c>
      <c r="BK1870" s="372">
        <v>18.13</v>
      </c>
      <c r="BL1870" s="372">
        <v>19.991</v>
      </c>
      <c r="BM1870" s="372">
        <v>22.152999999999999</v>
      </c>
      <c r="BN1870" s="372">
        <v>23.460999999999999</v>
      </c>
      <c r="BO1870" s="372">
        <v>24.414000000000001</v>
      </c>
      <c r="BP1870" s="372">
        <v>25.936</v>
      </c>
      <c r="BQ1870" s="372">
        <v>27.001999999999999</v>
      </c>
      <c r="BR1870" s="372">
        <v>29.202999999999999</v>
      </c>
      <c r="BS1870" s="372">
        <v>33.654000000000003</v>
      </c>
      <c r="BT1870" s="372">
        <v>71</v>
      </c>
    </row>
    <row r="1871" spans="1:72" x14ac:dyDescent="0.2">
      <c r="A1871" s="265">
        <f t="shared" si="848"/>
        <v>20.338999999999999</v>
      </c>
      <c r="B1871" s="265">
        <f t="shared" si="849"/>
        <v>18.5245</v>
      </c>
      <c r="C1871" s="265">
        <f t="shared" si="850"/>
        <v>22.417000000000002</v>
      </c>
      <c r="D1871" s="265">
        <f t="shared" si="851"/>
        <v>2192</v>
      </c>
      <c r="E1871" s="373">
        <f t="shared" si="852"/>
        <v>72.016427104722794</v>
      </c>
      <c r="F1871" s="373">
        <f t="shared" si="853"/>
        <v>6.0013689253935665</v>
      </c>
      <c r="G1871" s="373">
        <f t="shared" si="854"/>
        <v>81.016427104722794</v>
      </c>
      <c r="H1871" s="374">
        <f t="shared" si="855"/>
        <v>0.99986201858447998</v>
      </c>
      <c r="I1871" s="374">
        <f t="shared" si="856"/>
        <v>0.99568334468905528</v>
      </c>
      <c r="J1871" s="374">
        <f t="shared" si="857"/>
        <v>0.99530932588438792</v>
      </c>
      <c r="K1871" s="265" cm="1">
        <f t="array" ref="K1871">$G1871^gamma_drug4/($G1871^gamma_drug4+(AGE_50_drug4+9)^gamma_drug4)</f>
        <v>1</v>
      </c>
      <c r="L1871" s="264">
        <f t="shared" si="858"/>
        <v>2192</v>
      </c>
      <c r="M1871" s="264">
        <f t="shared" si="859"/>
        <v>-0.40964999999999996</v>
      </c>
      <c r="N1871" s="264">
        <f t="shared" si="860"/>
        <v>20.338799999999999</v>
      </c>
      <c r="O1871" s="264">
        <f t="shared" si="861"/>
        <v>0.14135999999999999</v>
      </c>
      <c r="P1871" s="264">
        <f t="shared" si="862"/>
        <v>13.619</v>
      </c>
      <c r="Q1871" s="264">
        <f t="shared" si="863"/>
        <v>14.948</v>
      </c>
      <c r="R1871" s="264">
        <f t="shared" si="864"/>
        <v>15.809000000000001</v>
      </c>
      <c r="S1871" s="264">
        <f t="shared" si="865"/>
        <v>16.293500000000002</v>
      </c>
      <c r="T1871" s="264">
        <f t="shared" si="866"/>
        <v>17.082000000000001</v>
      </c>
      <c r="U1871" s="264">
        <f t="shared" si="867"/>
        <v>17.644500000000001</v>
      </c>
      <c r="V1871" s="264">
        <f t="shared" si="868"/>
        <v>18.5245</v>
      </c>
      <c r="W1871" s="264">
        <f t="shared" si="869"/>
        <v>20.338999999999999</v>
      </c>
      <c r="X1871" s="264">
        <f t="shared" si="870"/>
        <v>22.417000000000002</v>
      </c>
      <c r="Y1871" s="264">
        <f t="shared" si="871"/>
        <v>23.6585</v>
      </c>
      <c r="Z1871" s="264">
        <f t="shared" si="872"/>
        <v>24.5565</v>
      </c>
      <c r="AA1871" s="264">
        <f t="shared" si="873"/>
        <v>25.9785</v>
      </c>
      <c r="AB1871" s="264">
        <f t="shared" si="874"/>
        <v>26.966999999999999</v>
      </c>
      <c r="AC1871" s="264">
        <f t="shared" si="875"/>
        <v>28.985999999999997</v>
      </c>
      <c r="AD1871" s="264">
        <f t="shared" si="876"/>
        <v>32.991500000000002</v>
      </c>
      <c r="AF1871" s="256">
        <f t="shared" si="878"/>
        <v>2192</v>
      </c>
      <c r="AG1871" s="266">
        <v>-0.318</v>
      </c>
      <c r="AH1871" s="266">
        <v>20.5137</v>
      </c>
      <c r="AI1871" s="266">
        <v>0.13372000000000001</v>
      </c>
      <c r="AJ1871" s="266">
        <v>13.913</v>
      </c>
      <c r="AK1871" s="266">
        <v>15.247999999999999</v>
      </c>
      <c r="AL1871" s="266">
        <v>16.105</v>
      </c>
      <c r="AM1871" s="266">
        <v>16.585000000000001</v>
      </c>
      <c r="AN1871" s="266">
        <v>17.361000000000001</v>
      </c>
      <c r="AO1871" s="266">
        <v>17.911999999999999</v>
      </c>
      <c r="AP1871" s="266">
        <v>18.768000000000001</v>
      </c>
      <c r="AQ1871" s="266">
        <v>20.513999999999999</v>
      </c>
      <c r="AR1871" s="266">
        <v>22.48</v>
      </c>
      <c r="AS1871" s="266">
        <v>23.637</v>
      </c>
      <c r="AT1871" s="266">
        <v>24.466999999999999</v>
      </c>
      <c r="AU1871" s="266">
        <v>25.766999999999999</v>
      </c>
      <c r="AV1871" s="266">
        <v>26.661000000000001</v>
      </c>
      <c r="AW1871" s="266">
        <v>28.463999999999999</v>
      </c>
      <c r="AX1871" s="266">
        <v>31.948</v>
      </c>
      <c r="AY1871" s="266">
        <v>72</v>
      </c>
      <c r="BA1871" s="256">
        <f t="shared" si="877"/>
        <v>2192</v>
      </c>
      <c r="BB1871" s="372">
        <v>-0.50129999999999997</v>
      </c>
      <c r="BC1871" s="372">
        <v>20.163900000000002</v>
      </c>
      <c r="BD1871" s="372">
        <v>0.14899999999999999</v>
      </c>
      <c r="BE1871" s="372">
        <v>13.324999999999999</v>
      </c>
      <c r="BF1871" s="372">
        <v>14.648</v>
      </c>
      <c r="BG1871" s="372">
        <v>15.513</v>
      </c>
      <c r="BH1871" s="372">
        <v>16.001999999999999</v>
      </c>
      <c r="BI1871" s="372">
        <v>16.803000000000001</v>
      </c>
      <c r="BJ1871" s="372">
        <v>17.376999999999999</v>
      </c>
      <c r="BK1871" s="372">
        <v>18.280999999999999</v>
      </c>
      <c r="BL1871" s="372">
        <v>20.164000000000001</v>
      </c>
      <c r="BM1871" s="372">
        <v>22.353999999999999</v>
      </c>
      <c r="BN1871" s="372">
        <v>23.68</v>
      </c>
      <c r="BO1871" s="372">
        <v>24.646000000000001</v>
      </c>
      <c r="BP1871" s="372">
        <v>26.19</v>
      </c>
      <c r="BQ1871" s="372">
        <v>27.273</v>
      </c>
      <c r="BR1871" s="372">
        <v>29.507999999999999</v>
      </c>
      <c r="BS1871" s="372">
        <v>34.034999999999997</v>
      </c>
      <c r="BT1871" s="372">
        <v>72</v>
      </c>
    </row>
    <row r="1872" spans="1:72" x14ac:dyDescent="0.2">
      <c r="A1872" s="265">
        <f t="shared" si="848"/>
        <v>20.5215</v>
      </c>
      <c r="B1872" s="265">
        <f t="shared" si="849"/>
        <v>18.686499999999999</v>
      </c>
      <c r="C1872" s="265">
        <f t="shared" si="850"/>
        <v>22.625500000000002</v>
      </c>
      <c r="D1872" s="265">
        <f t="shared" si="851"/>
        <v>2222</v>
      </c>
      <c r="E1872" s="373">
        <f t="shared" si="852"/>
        <v>73.002053388090346</v>
      </c>
      <c r="F1872" s="373">
        <f t="shared" si="853"/>
        <v>6.0835044490075294</v>
      </c>
      <c r="G1872" s="373">
        <f t="shared" si="854"/>
        <v>82.002053388090346</v>
      </c>
      <c r="H1872" s="374">
        <f t="shared" si="855"/>
        <v>0.99986908812954156</v>
      </c>
      <c r="I1872" s="374">
        <f t="shared" si="856"/>
        <v>0.99583749615763573</v>
      </c>
      <c r="J1872" s="374">
        <f t="shared" si="857"/>
        <v>0.99545384697005634</v>
      </c>
      <c r="K1872" s="265" cm="1">
        <f t="array" ref="K1872">$G1872^gamma_drug4/($G1872^gamma_drug4+(AGE_50_drug4+9)^gamma_drug4)</f>
        <v>1</v>
      </c>
      <c r="L1872" s="264">
        <f t="shared" si="858"/>
        <v>2222</v>
      </c>
      <c r="M1872" s="264">
        <f t="shared" si="859"/>
        <v>-0.41639999999999999</v>
      </c>
      <c r="N1872" s="264">
        <f t="shared" si="860"/>
        <v>20.521450000000002</v>
      </c>
      <c r="O1872" s="264">
        <f t="shared" si="861"/>
        <v>0.14178499999999999</v>
      </c>
      <c r="P1872" s="264">
        <f t="shared" si="862"/>
        <v>13.733000000000001</v>
      </c>
      <c r="Q1872" s="264">
        <f t="shared" si="863"/>
        <v>15.074</v>
      </c>
      <c r="R1872" s="264">
        <f t="shared" si="864"/>
        <v>15.943</v>
      </c>
      <c r="S1872" s="264">
        <f t="shared" si="865"/>
        <v>16.432500000000001</v>
      </c>
      <c r="T1872" s="264">
        <f t="shared" si="866"/>
        <v>17.228000000000002</v>
      </c>
      <c r="U1872" s="264">
        <f t="shared" si="867"/>
        <v>17.797000000000001</v>
      </c>
      <c r="V1872" s="264">
        <f t="shared" si="868"/>
        <v>18.686499999999999</v>
      </c>
      <c r="W1872" s="264">
        <f t="shared" si="869"/>
        <v>20.5215</v>
      </c>
      <c r="X1872" s="264">
        <f t="shared" si="870"/>
        <v>22.625500000000002</v>
      </c>
      <c r="Y1872" s="264">
        <f t="shared" si="871"/>
        <v>23.884</v>
      </c>
      <c r="Z1872" s="264">
        <f t="shared" si="872"/>
        <v>24.794</v>
      </c>
      <c r="AA1872" s="264">
        <f t="shared" si="873"/>
        <v>26.237500000000001</v>
      </c>
      <c r="AB1872" s="264">
        <f t="shared" si="874"/>
        <v>27.241</v>
      </c>
      <c r="AC1872" s="264">
        <f t="shared" si="875"/>
        <v>29.292000000000002</v>
      </c>
      <c r="AD1872" s="264">
        <f t="shared" si="876"/>
        <v>33.368000000000002</v>
      </c>
      <c r="AF1872" s="256">
        <f t="shared" si="878"/>
        <v>2222</v>
      </c>
      <c r="AG1872" s="266">
        <v>-0.32850000000000001</v>
      </c>
      <c r="AH1872" s="266">
        <v>20.705200000000001</v>
      </c>
      <c r="AI1872" s="266">
        <v>0.13402</v>
      </c>
      <c r="AJ1872" s="266">
        <v>14.042</v>
      </c>
      <c r="AK1872" s="266">
        <v>15.388</v>
      </c>
      <c r="AL1872" s="266">
        <v>16.251999999999999</v>
      </c>
      <c r="AM1872" s="266">
        <v>16.736000000000001</v>
      </c>
      <c r="AN1872" s="266">
        <v>17.518999999999998</v>
      </c>
      <c r="AO1872" s="266">
        <v>18.076000000000001</v>
      </c>
      <c r="AP1872" s="266">
        <v>18.940999999999999</v>
      </c>
      <c r="AQ1872" s="266">
        <v>20.704999999999998</v>
      </c>
      <c r="AR1872" s="266">
        <v>22.695</v>
      </c>
      <c r="AS1872" s="266">
        <v>23.867999999999999</v>
      </c>
      <c r="AT1872" s="266">
        <v>24.709</v>
      </c>
      <c r="AU1872" s="266">
        <v>26.029</v>
      </c>
      <c r="AV1872" s="266">
        <v>26.937000000000001</v>
      </c>
      <c r="AW1872" s="266">
        <v>28.768999999999998</v>
      </c>
      <c r="AX1872" s="266">
        <v>32.316000000000003</v>
      </c>
      <c r="AY1872" s="266">
        <v>73</v>
      </c>
      <c r="BA1872" s="256">
        <f t="shared" si="877"/>
        <v>2222</v>
      </c>
      <c r="BB1872" s="372">
        <v>-0.50429999999999997</v>
      </c>
      <c r="BC1872" s="372">
        <v>20.337700000000002</v>
      </c>
      <c r="BD1872" s="372">
        <v>0.14954999999999999</v>
      </c>
      <c r="BE1872" s="372">
        <v>13.423999999999999</v>
      </c>
      <c r="BF1872" s="372">
        <v>14.76</v>
      </c>
      <c r="BG1872" s="372">
        <v>15.634</v>
      </c>
      <c r="BH1872" s="372">
        <v>16.129000000000001</v>
      </c>
      <c r="BI1872" s="372">
        <v>16.937000000000001</v>
      </c>
      <c r="BJ1872" s="372">
        <v>17.518000000000001</v>
      </c>
      <c r="BK1872" s="372">
        <v>18.431999999999999</v>
      </c>
      <c r="BL1872" s="372">
        <v>20.338000000000001</v>
      </c>
      <c r="BM1872" s="372">
        <v>22.556000000000001</v>
      </c>
      <c r="BN1872" s="372">
        <v>23.9</v>
      </c>
      <c r="BO1872" s="372">
        <v>24.879000000000001</v>
      </c>
      <c r="BP1872" s="372">
        <v>26.446000000000002</v>
      </c>
      <c r="BQ1872" s="372">
        <v>27.545000000000002</v>
      </c>
      <c r="BR1872" s="372">
        <v>29.815000000000001</v>
      </c>
      <c r="BS1872" s="372">
        <v>34.42</v>
      </c>
      <c r="BT1872" s="372">
        <v>73</v>
      </c>
    </row>
    <row r="1873" spans="1:72" x14ac:dyDescent="0.2">
      <c r="A1873" s="265">
        <f t="shared" si="848"/>
        <v>20.704999999999998</v>
      </c>
      <c r="B1873" s="265">
        <f t="shared" si="849"/>
        <v>18.849</v>
      </c>
      <c r="C1873" s="265">
        <f t="shared" si="850"/>
        <v>22.8355</v>
      </c>
      <c r="D1873" s="265">
        <f t="shared" si="851"/>
        <v>2252</v>
      </c>
      <c r="E1873" s="373">
        <f t="shared" si="852"/>
        <v>73.987679671457911</v>
      </c>
      <c r="F1873" s="373">
        <f t="shared" si="853"/>
        <v>6.1656399726214923</v>
      </c>
      <c r="G1873" s="373">
        <f t="shared" si="854"/>
        <v>82.987679671457911</v>
      </c>
      <c r="H1873" s="374">
        <f t="shared" si="855"/>
        <v>0.99987571743237513</v>
      </c>
      <c r="I1873" s="374">
        <f t="shared" si="856"/>
        <v>0.99598442023848377</v>
      </c>
      <c r="J1873" s="374">
        <f t="shared" si="857"/>
        <v>0.99559228689005064</v>
      </c>
      <c r="K1873" s="265" cm="1">
        <f t="array" ref="K1873">$G1873^gamma_drug4/($G1873^gamma_drug4+(AGE_50_drug4+9)^gamma_drug4)</f>
        <v>1</v>
      </c>
      <c r="L1873" s="264">
        <f t="shared" si="858"/>
        <v>2252</v>
      </c>
      <c r="M1873" s="264">
        <f t="shared" si="859"/>
        <v>-0.42310000000000003</v>
      </c>
      <c r="N1873" s="264">
        <f t="shared" si="860"/>
        <v>20.70515</v>
      </c>
      <c r="O1873" s="264">
        <f t="shared" si="861"/>
        <v>0.14221</v>
      </c>
      <c r="P1873" s="264">
        <f t="shared" si="862"/>
        <v>13.847999999999999</v>
      </c>
      <c r="Q1873" s="264">
        <f t="shared" si="863"/>
        <v>15.2005</v>
      </c>
      <c r="R1873" s="264">
        <f t="shared" si="864"/>
        <v>16.077999999999999</v>
      </c>
      <c r="S1873" s="264">
        <f t="shared" si="865"/>
        <v>16.5715</v>
      </c>
      <c r="T1873" s="264">
        <f t="shared" si="866"/>
        <v>17.375500000000002</v>
      </c>
      <c r="U1873" s="264">
        <f t="shared" si="867"/>
        <v>17.95</v>
      </c>
      <c r="V1873" s="264">
        <f t="shared" si="868"/>
        <v>18.849</v>
      </c>
      <c r="W1873" s="264">
        <f t="shared" si="869"/>
        <v>20.704999999999998</v>
      </c>
      <c r="X1873" s="264">
        <f t="shared" si="870"/>
        <v>22.8355</v>
      </c>
      <c r="Y1873" s="264">
        <f t="shared" si="871"/>
        <v>24.110999999999997</v>
      </c>
      <c r="Z1873" s="264">
        <f t="shared" si="872"/>
        <v>25.0335</v>
      </c>
      <c r="AA1873" s="264">
        <f t="shared" si="873"/>
        <v>26.4985</v>
      </c>
      <c r="AB1873" s="264">
        <f t="shared" si="874"/>
        <v>27.516999999999999</v>
      </c>
      <c r="AC1873" s="264">
        <f t="shared" si="875"/>
        <v>29.600999999999999</v>
      </c>
      <c r="AD1873" s="264">
        <f t="shared" si="876"/>
        <v>33.748000000000005</v>
      </c>
      <c r="AF1873" s="256">
        <f t="shared" si="878"/>
        <v>2252</v>
      </c>
      <c r="AG1873" s="266">
        <v>-0.33900000000000002</v>
      </c>
      <c r="AH1873" s="266">
        <v>20.8979</v>
      </c>
      <c r="AI1873" s="266">
        <v>0.13431999999999999</v>
      </c>
      <c r="AJ1873" s="266">
        <v>14.172000000000001</v>
      </c>
      <c r="AK1873" s="266">
        <v>15.528</v>
      </c>
      <c r="AL1873" s="266">
        <v>16.399999999999999</v>
      </c>
      <c r="AM1873" s="266">
        <v>16.888000000000002</v>
      </c>
      <c r="AN1873" s="266">
        <v>17.678000000000001</v>
      </c>
      <c r="AO1873" s="266">
        <v>18.239999999999998</v>
      </c>
      <c r="AP1873" s="266">
        <v>19.114000000000001</v>
      </c>
      <c r="AQ1873" s="266">
        <v>20.898</v>
      </c>
      <c r="AR1873" s="266">
        <v>22.911999999999999</v>
      </c>
      <c r="AS1873" s="266">
        <v>24.100999999999999</v>
      </c>
      <c r="AT1873" s="266">
        <v>24.952999999999999</v>
      </c>
      <c r="AU1873" s="266">
        <v>26.292999999999999</v>
      </c>
      <c r="AV1873" s="266">
        <v>27.215</v>
      </c>
      <c r="AW1873" s="266">
        <v>29.077000000000002</v>
      </c>
      <c r="AX1873" s="266">
        <v>32.688000000000002</v>
      </c>
      <c r="AY1873" s="266">
        <v>74</v>
      </c>
      <c r="BA1873" s="256">
        <f t="shared" si="877"/>
        <v>2252</v>
      </c>
      <c r="BB1873" s="372">
        <v>-0.50719999999999998</v>
      </c>
      <c r="BC1873" s="372">
        <v>20.5124</v>
      </c>
      <c r="BD1873" s="372">
        <v>0.15010000000000001</v>
      </c>
      <c r="BE1873" s="372">
        <v>13.523999999999999</v>
      </c>
      <c r="BF1873" s="372">
        <v>14.872999999999999</v>
      </c>
      <c r="BG1873" s="372">
        <v>15.756</v>
      </c>
      <c r="BH1873" s="372">
        <v>16.254999999999999</v>
      </c>
      <c r="BI1873" s="372">
        <v>17.073</v>
      </c>
      <c r="BJ1873" s="372">
        <v>17.66</v>
      </c>
      <c r="BK1873" s="372">
        <v>18.584</v>
      </c>
      <c r="BL1873" s="372">
        <v>20.512</v>
      </c>
      <c r="BM1873" s="372">
        <v>22.759</v>
      </c>
      <c r="BN1873" s="372">
        <v>24.120999999999999</v>
      </c>
      <c r="BO1873" s="372">
        <v>25.114000000000001</v>
      </c>
      <c r="BP1873" s="372">
        <v>26.704000000000001</v>
      </c>
      <c r="BQ1873" s="372">
        <v>27.818999999999999</v>
      </c>
      <c r="BR1873" s="372">
        <v>30.125</v>
      </c>
      <c r="BS1873" s="372">
        <v>34.808</v>
      </c>
      <c r="BT1873" s="372">
        <v>74</v>
      </c>
    </row>
    <row r="1874" spans="1:72" x14ac:dyDescent="0.2">
      <c r="A1874" s="265">
        <f t="shared" si="848"/>
        <v>20.89</v>
      </c>
      <c r="B1874" s="265">
        <f t="shared" si="849"/>
        <v>19.012499999999999</v>
      </c>
      <c r="C1874" s="265">
        <f t="shared" si="850"/>
        <v>23.047499999999999</v>
      </c>
      <c r="D1874" s="265">
        <f t="shared" si="851"/>
        <v>2283</v>
      </c>
      <c r="E1874" s="373">
        <f t="shared" si="852"/>
        <v>75.006160164271051</v>
      </c>
      <c r="F1874" s="373">
        <f t="shared" si="853"/>
        <v>6.2505133470225873</v>
      </c>
      <c r="G1874" s="373">
        <f t="shared" si="854"/>
        <v>84.006160164271051</v>
      </c>
      <c r="H1874" s="374">
        <f t="shared" si="855"/>
        <v>0.99988213935084402</v>
      </c>
      <c r="I1874" s="374">
        <f t="shared" si="856"/>
        <v>0.99612909200390187</v>
      </c>
      <c r="J1874" s="374">
        <f t="shared" si="857"/>
        <v>0.99572929523872766</v>
      </c>
      <c r="K1874" s="265" cm="1">
        <f t="array" ref="K1874">$G1874^gamma_drug4/($G1874^gamma_drug4+(AGE_50_drug4+9)^gamma_drug4)</f>
        <v>1</v>
      </c>
      <c r="L1874" s="264">
        <f t="shared" si="858"/>
        <v>2283</v>
      </c>
      <c r="M1874" s="264">
        <f t="shared" si="859"/>
        <v>-0.42969999999999997</v>
      </c>
      <c r="N1874" s="264">
        <f t="shared" si="860"/>
        <v>20.890149999999998</v>
      </c>
      <c r="O1874" s="264">
        <f t="shared" si="861"/>
        <v>0.14263500000000001</v>
      </c>
      <c r="P1874" s="264">
        <f t="shared" si="862"/>
        <v>13.9635</v>
      </c>
      <c r="Q1874" s="264">
        <f t="shared" si="863"/>
        <v>15.327500000000001</v>
      </c>
      <c r="R1874" s="264">
        <f t="shared" si="864"/>
        <v>16.213000000000001</v>
      </c>
      <c r="S1874" s="264">
        <f t="shared" si="865"/>
        <v>16.712</v>
      </c>
      <c r="T1874" s="264">
        <f t="shared" si="866"/>
        <v>17.524000000000001</v>
      </c>
      <c r="U1874" s="264">
        <f t="shared" si="867"/>
        <v>18.104500000000002</v>
      </c>
      <c r="V1874" s="264">
        <f t="shared" si="868"/>
        <v>19.012499999999999</v>
      </c>
      <c r="W1874" s="264">
        <f t="shared" si="869"/>
        <v>20.89</v>
      </c>
      <c r="X1874" s="264">
        <f t="shared" si="870"/>
        <v>23.047499999999999</v>
      </c>
      <c r="Y1874" s="264">
        <f t="shared" si="871"/>
        <v>24.339500000000001</v>
      </c>
      <c r="Z1874" s="264">
        <f t="shared" si="872"/>
        <v>25.275500000000001</v>
      </c>
      <c r="AA1874" s="264">
        <f t="shared" si="873"/>
        <v>26.760999999999999</v>
      </c>
      <c r="AB1874" s="264">
        <f t="shared" si="874"/>
        <v>27.794499999999999</v>
      </c>
      <c r="AC1874" s="264">
        <f t="shared" si="875"/>
        <v>29.912500000000001</v>
      </c>
      <c r="AD1874" s="264">
        <f t="shared" si="876"/>
        <v>34.132000000000005</v>
      </c>
      <c r="AF1874" s="256">
        <f t="shared" si="878"/>
        <v>2283</v>
      </c>
      <c r="AG1874" s="266">
        <v>-0.34939999999999999</v>
      </c>
      <c r="AH1874" s="266">
        <v>21.091799999999999</v>
      </c>
      <c r="AI1874" s="266">
        <v>0.13461999999999999</v>
      </c>
      <c r="AJ1874" s="266">
        <v>14.303000000000001</v>
      </c>
      <c r="AK1874" s="266">
        <v>15.669</v>
      </c>
      <c r="AL1874" s="266">
        <v>16.547999999999998</v>
      </c>
      <c r="AM1874" s="266">
        <v>17.041</v>
      </c>
      <c r="AN1874" s="266">
        <v>17.838999999999999</v>
      </c>
      <c r="AO1874" s="266">
        <v>18.405999999999999</v>
      </c>
      <c r="AP1874" s="266">
        <v>19.288</v>
      </c>
      <c r="AQ1874" s="266">
        <v>21.091999999999999</v>
      </c>
      <c r="AR1874" s="266">
        <v>23.131</v>
      </c>
      <c r="AS1874" s="266">
        <v>24.335000000000001</v>
      </c>
      <c r="AT1874" s="266">
        <v>25.2</v>
      </c>
      <c r="AU1874" s="266">
        <v>26.558</v>
      </c>
      <c r="AV1874" s="266">
        <v>27.494</v>
      </c>
      <c r="AW1874" s="266">
        <v>29.387</v>
      </c>
      <c r="AX1874" s="266">
        <v>33.063000000000002</v>
      </c>
      <c r="AY1874" s="266">
        <v>75</v>
      </c>
      <c r="BA1874" s="256">
        <f t="shared" si="877"/>
        <v>2283</v>
      </c>
      <c r="BB1874" s="372">
        <v>-0.51</v>
      </c>
      <c r="BC1874" s="372">
        <v>20.688500000000001</v>
      </c>
      <c r="BD1874" s="372">
        <v>0.15065000000000001</v>
      </c>
      <c r="BE1874" s="372">
        <v>13.624000000000001</v>
      </c>
      <c r="BF1874" s="372">
        <v>14.986000000000001</v>
      </c>
      <c r="BG1874" s="372">
        <v>15.878</v>
      </c>
      <c r="BH1874" s="372">
        <v>16.382999999999999</v>
      </c>
      <c r="BI1874" s="372">
        <v>17.209</v>
      </c>
      <c r="BJ1874" s="372">
        <v>17.803000000000001</v>
      </c>
      <c r="BK1874" s="372">
        <v>18.736999999999998</v>
      </c>
      <c r="BL1874" s="372">
        <v>20.687999999999999</v>
      </c>
      <c r="BM1874" s="372">
        <v>22.963999999999999</v>
      </c>
      <c r="BN1874" s="372">
        <v>24.344000000000001</v>
      </c>
      <c r="BO1874" s="372">
        <v>25.350999999999999</v>
      </c>
      <c r="BP1874" s="372">
        <v>26.963999999999999</v>
      </c>
      <c r="BQ1874" s="372">
        <v>28.094999999999999</v>
      </c>
      <c r="BR1874" s="372">
        <v>30.437999999999999</v>
      </c>
      <c r="BS1874" s="372">
        <v>35.201000000000001</v>
      </c>
      <c r="BT1874" s="372">
        <v>75</v>
      </c>
    </row>
    <row r="1875" spans="1:72" x14ac:dyDescent="0.2">
      <c r="A1875" s="265">
        <f t="shared" si="848"/>
        <v>21.076499999999999</v>
      </c>
      <c r="B1875" s="265">
        <f t="shared" si="849"/>
        <v>19.177999999999997</v>
      </c>
      <c r="C1875" s="265">
        <f t="shared" si="850"/>
        <v>23.2605</v>
      </c>
      <c r="D1875" s="265">
        <f t="shared" si="851"/>
        <v>2313</v>
      </c>
      <c r="E1875" s="373">
        <f t="shared" si="852"/>
        <v>75.991786447638603</v>
      </c>
      <c r="F1875" s="373">
        <f t="shared" si="853"/>
        <v>6.3326488706365502</v>
      </c>
      <c r="G1875" s="373">
        <f t="shared" si="854"/>
        <v>84.991786447638603</v>
      </c>
      <c r="H1875" s="374">
        <f t="shared" si="855"/>
        <v>0.9998879698215587</v>
      </c>
      <c r="I1875" s="374">
        <f t="shared" si="856"/>
        <v>0.99626257699547449</v>
      </c>
      <c r="J1875" s="374">
        <f t="shared" si="857"/>
        <v>0.99585634282891367</v>
      </c>
      <c r="K1875" s="265" cm="1">
        <f t="array" ref="K1875">$G1875^gamma_drug4/($G1875^gamma_drug4+(AGE_50_drug4+9)^gamma_drug4)</f>
        <v>1</v>
      </c>
      <c r="L1875" s="264">
        <f t="shared" si="858"/>
        <v>2313</v>
      </c>
      <c r="M1875" s="264">
        <f t="shared" si="859"/>
        <v>-0.43635000000000002</v>
      </c>
      <c r="N1875" s="264">
        <f t="shared" si="860"/>
        <v>21.076549999999997</v>
      </c>
      <c r="O1875" s="264">
        <f t="shared" si="861"/>
        <v>0.143065</v>
      </c>
      <c r="P1875" s="264">
        <f t="shared" si="862"/>
        <v>14.08</v>
      </c>
      <c r="Q1875" s="264">
        <f t="shared" si="863"/>
        <v>15.456</v>
      </c>
      <c r="R1875" s="264">
        <f t="shared" si="864"/>
        <v>16.349</v>
      </c>
      <c r="S1875" s="264">
        <f t="shared" si="865"/>
        <v>16.852499999999999</v>
      </c>
      <c r="T1875" s="264">
        <f t="shared" si="866"/>
        <v>17.672499999999999</v>
      </c>
      <c r="U1875" s="264">
        <f t="shared" si="867"/>
        <v>18.259499999999999</v>
      </c>
      <c r="V1875" s="264">
        <f t="shared" si="868"/>
        <v>19.177999999999997</v>
      </c>
      <c r="W1875" s="264">
        <f t="shared" si="869"/>
        <v>21.076499999999999</v>
      </c>
      <c r="X1875" s="264">
        <f t="shared" si="870"/>
        <v>23.2605</v>
      </c>
      <c r="Y1875" s="264">
        <f t="shared" si="871"/>
        <v>24.57</v>
      </c>
      <c r="Z1875" s="264">
        <f t="shared" si="872"/>
        <v>25.518999999999998</v>
      </c>
      <c r="AA1875" s="264">
        <f t="shared" si="873"/>
        <v>27.026499999999999</v>
      </c>
      <c r="AB1875" s="264">
        <f t="shared" si="874"/>
        <v>28.076000000000001</v>
      </c>
      <c r="AC1875" s="264">
        <f t="shared" si="875"/>
        <v>30.227499999999999</v>
      </c>
      <c r="AD1875" s="264">
        <f t="shared" si="876"/>
        <v>34.521000000000001</v>
      </c>
      <c r="AF1875" s="256">
        <f t="shared" si="878"/>
        <v>2313</v>
      </c>
      <c r="AG1875" s="266">
        <v>-0.35980000000000001</v>
      </c>
      <c r="AH1875" s="266">
        <v>21.286999999999999</v>
      </c>
      <c r="AI1875" s="266">
        <v>0.13492999999999999</v>
      </c>
      <c r="AJ1875" s="266">
        <v>14.433999999999999</v>
      </c>
      <c r="AK1875" s="266">
        <v>15.811</v>
      </c>
      <c r="AL1875" s="266">
        <v>16.696999999999999</v>
      </c>
      <c r="AM1875" s="266">
        <v>17.193999999999999</v>
      </c>
      <c r="AN1875" s="266">
        <v>17.998999999999999</v>
      </c>
      <c r="AO1875" s="266">
        <v>18.571999999999999</v>
      </c>
      <c r="AP1875" s="266">
        <v>19.463999999999999</v>
      </c>
      <c r="AQ1875" s="266">
        <v>21.286999999999999</v>
      </c>
      <c r="AR1875" s="266">
        <v>23.350999999999999</v>
      </c>
      <c r="AS1875" s="266">
        <v>24.571000000000002</v>
      </c>
      <c r="AT1875" s="266">
        <v>25.448</v>
      </c>
      <c r="AU1875" s="266">
        <v>26.827000000000002</v>
      </c>
      <c r="AV1875" s="266">
        <v>27.777000000000001</v>
      </c>
      <c r="AW1875" s="266">
        <v>29.701000000000001</v>
      </c>
      <c r="AX1875" s="266">
        <v>33.444000000000003</v>
      </c>
      <c r="AY1875" s="266">
        <v>76</v>
      </c>
      <c r="BA1875" s="256">
        <f t="shared" si="877"/>
        <v>2313</v>
      </c>
      <c r="BB1875" s="372">
        <v>-0.51290000000000002</v>
      </c>
      <c r="BC1875" s="372">
        <v>20.866099999999999</v>
      </c>
      <c r="BD1875" s="372">
        <v>0.1512</v>
      </c>
      <c r="BE1875" s="372">
        <v>13.726000000000001</v>
      </c>
      <c r="BF1875" s="372">
        <v>15.101000000000001</v>
      </c>
      <c r="BG1875" s="372">
        <v>16.001000000000001</v>
      </c>
      <c r="BH1875" s="372">
        <v>16.510999999999999</v>
      </c>
      <c r="BI1875" s="372">
        <v>17.346</v>
      </c>
      <c r="BJ1875" s="372">
        <v>17.946999999999999</v>
      </c>
      <c r="BK1875" s="372">
        <v>18.891999999999999</v>
      </c>
      <c r="BL1875" s="372">
        <v>20.866</v>
      </c>
      <c r="BM1875" s="372">
        <v>23.17</v>
      </c>
      <c r="BN1875" s="372">
        <v>24.568999999999999</v>
      </c>
      <c r="BO1875" s="372">
        <v>25.59</v>
      </c>
      <c r="BP1875" s="372">
        <v>27.225999999999999</v>
      </c>
      <c r="BQ1875" s="372">
        <v>28.375</v>
      </c>
      <c r="BR1875" s="372">
        <v>30.754000000000001</v>
      </c>
      <c r="BS1875" s="372">
        <v>35.597999999999999</v>
      </c>
      <c r="BT1875" s="372">
        <v>76</v>
      </c>
    </row>
    <row r="1876" spans="1:72" x14ac:dyDescent="0.2">
      <c r="A1876" s="265">
        <f t="shared" si="848"/>
        <v>21.264499999999998</v>
      </c>
      <c r="B1876" s="265">
        <f t="shared" si="849"/>
        <v>19.344000000000001</v>
      </c>
      <c r="C1876" s="265">
        <f t="shared" si="850"/>
        <v>23.4755</v>
      </c>
      <c r="D1876" s="265">
        <f t="shared" si="851"/>
        <v>2344</v>
      </c>
      <c r="E1876" s="373">
        <f t="shared" si="852"/>
        <v>77.010266940451743</v>
      </c>
      <c r="F1876" s="373">
        <f t="shared" si="853"/>
        <v>6.4175222450376452</v>
      </c>
      <c r="G1876" s="373">
        <f t="shared" si="854"/>
        <v>86.010266940451743</v>
      </c>
      <c r="H1876" s="374">
        <f t="shared" si="855"/>
        <v>0.99989362649597424</v>
      </c>
      <c r="I1876" s="374">
        <f t="shared" si="856"/>
        <v>0.99639416265791159</v>
      </c>
      <c r="J1876" s="374">
        <f t="shared" si="857"/>
        <v>0.9959822026998163</v>
      </c>
      <c r="K1876" s="265" cm="1">
        <f t="array" ref="K1876">$G1876^gamma_drug4/($G1876^gamma_drug4+(AGE_50_drug4+9)^gamma_drug4)</f>
        <v>1</v>
      </c>
      <c r="L1876" s="264">
        <f t="shared" si="858"/>
        <v>2344</v>
      </c>
      <c r="M1876" s="264">
        <f t="shared" si="859"/>
        <v>-0.44290000000000002</v>
      </c>
      <c r="N1876" s="264">
        <f t="shared" si="860"/>
        <v>21.264499999999998</v>
      </c>
      <c r="O1876" s="264">
        <f t="shared" si="861"/>
        <v>0.14349000000000001</v>
      </c>
      <c r="P1876" s="264">
        <f t="shared" si="862"/>
        <v>14.196999999999999</v>
      </c>
      <c r="Q1876" s="264">
        <f t="shared" si="863"/>
        <v>15.585000000000001</v>
      </c>
      <c r="R1876" s="264">
        <f t="shared" si="864"/>
        <v>16.487000000000002</v>
      </c>
      <c r="S1876" s="264">
        <f t="shared" si="865"/>
        <v>16.994999999999997</v>
      </c>
      <c r="T1876" s="264">
        <f t="shared" si="866"/>
        <v>17.823</v>
      </c>
      <c r="U1876" s="264">
        <f t="shared" si="867"/>
        <v>18.415500000000002</v>
      </c>
      <c r="V1876" s="264">
        <f t="shared" si="868"/>
        <v>19.344000000000001</v>
      </c>
      <c r="W1876" s="264">
        <f t="shared" si="869"/>
        <v>21.264499999999998</v>
      </c>
      <c r="X1876" s="264">
        <f t="shared" si="870"/>
        <v>23.4755</v>
      </c>
      <c r="Y1876" s="264">
        <f t="shared" si="871"/>
        <v>24.803000000000001</v>
      </c>
      <c r="Z1876" s="264">
        <f t="shared" si="872"/>
        <v>25.764499999999998</v>
      </c>
      <c r="AA1876" s="264">
        <f t="shared" si="873"/>
        <v>27.294</v>
      </c>
      <c r="AB1876" s="264">
        <f t="shared" si="874"/>
        <v>28.359500000000001</v>
      </c>
      <c r="AC1876" s="264">
        <f t="shared" si="875"/>
        <v>30.545000000000002</v>
      </c>
      <c r="AD1876" s="264">
        <f t="shared" si="876"/>
        <v>34.914000000000001</v>
      </c>
      <c r="AF1876" s="256">
        <f t="shared" si="878"/>
        <v>2344</v>
      </c>
      <c r="AG1876" s="266">
        <v>-0.37009999999999998</v>
      </c>
      <c r="AH1876" s="266">
        <v>21.4833</v>
      </c>
      <c r="AI1876" s="266">
        <v>0.13522999999999999</v>
      </c>
      <c r="AJ1876" s="266">
        <v>14.566000000000001</v>
      </c>
      <c r="AK1876" s="266">
        <v>15.954000000000001</v>
      </c>
      <c r="AL1876" s="266">
        <v>16.847999999999999</v>
      </c>
      <c r="AM1876" s="266">
        <v>17.349</v>
      </c>
      <c r="AN1876" s="266">
        <v>18.161000000000001</v>
      </c>
      <c r="AO1876" s="266">
        <v>18.739000000000001</v>
      </c>
      <c r="AP1876" s="266">
        <v>19.64</v>
      </c>
      <c r="AQ1876" s="266">
        <v>21.483000000000001</v>
      </c>
      <c r="AR1876" s="266">
        <v>23.571999999999999</v>
      </c>
      <c r="AS1876" s="266">
        <v>24.809000000000001</v>
      </c>
      <c r="AT1876" s="266">
        <v>25.696999999999999</v>
      </c>
      <c r="AU1876" s="266">
        <v>27.096</v>
      </c>
      <c r="AV1876" s="266">
        <v>28.061</v>
      </c>
      <c r="AW1876" s="266">
        <v>30.015999999999998</v>
      </c>
      <c r="AX1876" s="266">
        <v>33.826999999999998</v>
      </c>
      <c r="AY1876" s="266">
        <v>77</v>
      </c>
      <c r="BA1876" s="256">
        <f t="shared" si="877"/>
        <v>2344</v>
      </c>
      <c r="BB1876" s="372">
        <v>-0.51570000000000005</v>
      </c>
      <c r="BC1876" s="372">
        <v>21.0457</v>
      </c>
      <c r="BD1876" s="372">
        <v>0.15175</v>
      </c>
      <c r="BE1876" s="372">
        <v>13.827999999999999</v>
      </c>
      <c r="BF1876" s="372">
        <v>15.215999999999999</v>
      </c>
      <c r="BG1876" s="372">
        <v>16.126000000000001</v>
      </c>
      <c r="BH1876" s="372">
        <v>16.640999999999998</v>
      </c>
      <c r="BI1876" s="372">
        <v>17.484999999999999</v>
      </c>
      <c r="BJ1876" s="372">
        <v>18.091999999999999</v>
      </c>
      <c r="BK1876" s="372">
        <v>19.047999999999998</v>
      </c>
      <c r="BL1876" s="372">
        <v>21.045999999999999</v>
      </c>
      <c r="BM1876" s="372">
        <v>23.379000000000001</v>
      </c>
      <c r="BN1876" s="372">
        <v>24.797000000000001</v>
      </c>
      <c r="BO1876" s="372">
        <v>25.832000000000001</v>
      </c>
      <c r="BP1876" s="372">
        <v>27.492000000000001</v>
      </c>
      <c r="BQ1876" s="372">
        <v>28.658000000000001</v>
      </c>
      <c r="BR1876" s="372">
        <v>31.074000000000002</v>
      </c>
      <c r="BS1876" s="372">
        <v>36.000999999999998</v>
      </c>
      <c r="BT1876" s="372">
        <v>77</v>
      </c>
    </row>
    <row r="1877" spans="1:72" x14ac:dyDescent="0.2">
      <c r="A1877" s="265">
        <f t="shared" si="848"/>
        <v>21.454000000000001</v>
      </c>
      <c r="B1877" s="265">
        <f t="shared" si="849"/>
        <v>19.512</v>
      </c>
      <c r="C1877" s="265">
        <f t="shared" si="850"/>
        <v>23.693000000000001</v>
      </c>
      <c r="D1877" s="265">
        <f t="shared" si="851"/>
        <v>2374</v>
      </c>
      <c r="E1877" s="373">
        <f t="shared" si="852"/>
        <v>77.995893223819309</v>
      </c>
      <c r="F1877" s="373">
        <f t="shared" si="853"/>
        <v>6.4996577686516082</v>
      </c>
      <c r="G1877" s="373">
        <f t="shared" si="854"/>
        <v>86.995893223819309</v>
      </c>
      <c r="H1877" s="374">
        <f t="shared" si="855"/>
        <v>0.99989876984175297</v>
      </c>
      <c r="I1877" s="374">
        <f t="shared" si="856"/>
        <v>0.99651570619878349</v>
      </c>
      <c r="J1877" s="374">
        <f t="shared" si="857"/>
        <v>0.99609902672831296</v>
      </c>
      <c r="K1877" s="265" cm="1">
        <f t="array" ref="K1877">$G1877^gamma_drug4/($G1877^gamma_drug4+(AGE_50_drug4+9)^gamma_drug4)</f>
        <v>1</v>
      </c>
      <c r="L1877" s="264">
        <f t="shared" si="858"/>
        <v>2374</v>
      </c>
      <c r="M1877" s="264">
        <f t="shared" si="859"/>
        <v>-0.44945000000000002</v>
      </c>
      <c r="N1877" s="264">
        <f t="shared" si="860"/>
        <v>21.4542</v>
      </c>
      <c r="O1877" s="264">
        <f t="shared" si="861"/>
        <v>0.14391999999999999</v>
      </c>
      <c r="P1877" s="264">
        <f t="shared" si="862"/>
        <v>14.3155</v>
      </c>
      <c r="Q1877" s="264">
        <f t="shared" si="863"/>
        <v>15.715</v>
      </c>
      <c r="R1877" s="264">
        <f t="shared" si="864"/>
        <v>16.625499999999999</v>
      </c>
      <c r="S1877" s="264">
        <f t="shared" si="865"/>
        <v>17.138500000000001</v>
      </c>
      <c r="T1877" s="264">
        <f t="shared" si="866"/>
        <v>17.975000000000001</v>
      </c>
      <c r="U1877" s="264">
        <f t="shared" si="867"/>
        <v>18.573500000000003</v>
      </c>
      <c r="V1877" s="264">
        <f t="shared" si="868"/>
        <v>19.512</v>
      </c>
      <c r="W1877" s="264">
        <f t="shared" si="869"/>
        <v>21.454000000000001</v>
      </c>
      <c r="X1877" s="264">
        <f t="shared" si="870"/>
        <v>23.693000000000001</v>
      </c>
      <c r="Y1877" s="264">
        <f t="shared" si="871"/>
        <v>25.037999999999997</v>
      </c>
      <c r="Z1877" s="264">
        <f t="shared" si="872"/>
        <v>26.013000000000002</v>
      </c>
      <c r="AA1877" s="264">
        <f t="shared" si="873"/>
        <v>27.564999999999998</v>
      </c>
      <c r="AB1877" s="264">
        <f t="shared" si="874"/>
        <v>28.646999999999998</v>
      </c>
      <c r="AC1877" s="264">
        <f t="shared" si="875"/>
        <v>30.8675</v>
      </c>
      <c r="AD1877" s="264">
        <f t="shared" si="876"/>
        <v>35.313000000000002</v>
      </c>
      <c r="AF1877" s="256">
        <f t="shared" si="878"/>
        <v>2374</v>
      </c>
      <c r="AG1877" s="266">
        <v>-0.38040000000000002</v>
      </c>
      <c r="AH1877" s="266">
        <v>21.681000000000001</v>
      </c>
      <c r="AI1877" s="266">
        <v>0.13553999999999999</v>
      </c>
      <c r="AJ1877" s="266">
        <v>14.699</v>
      </c>
      <c r="AK1877" s="266">
        <v>16.097000000000001</v>
      </c>
      <c r="AL1877" s="266">
        <v>16.998999999999999</v>
      </c>
      <c r="AM1877" s="266">
        <v>17.504000000000001</v>
      </c>
      <c r="AN1877" s="266">
        <v>18.324000000000002</v>
      </c>
      <c r="AO1877" s="266">
        <v>18.908000000000001</v>
      </c>
      <c r="AP1877" s="266">
        <v>19.818000000000001</v>
      </c>
      <c r="AQ1877" s="266">
        <v>21.681000000000001</v>
      </c>
      <c r="AR1877" s="266">
        <v>23.795000000000002</v>
      </c>
      <c r="AS1877" s="266">
        <v>25.047999999999998</v>
      </c>
      <c r="AT1877" s="266">
        <v>25.949000000000002</v>
      </c>
      <c r="AU1877" s="266">
        <v>27.369</v>
      </c>
      <c r="AV1877" s="266">
        <v>28.349</v>
      </c>
      <c r="AW1877" s="266">
        <v>30.335999999999999</v>
      </c>
      <c r="AX1877" s="266">
        <v>34.216000000000001</v>
      </c>
      <c r="AY1877" s="266">
        <v>78</v>
      </c>
      <c r="BA1877" s="256">
        <f t="shared" si="877"/>
        <v>2374</v>
      </c>
      <c r="BB1877" s="372">
        <v>-0.51849999999999996</v>
      </c>
      <c r="BC1877" s="372">
        <v>21.227399999999999</v>
      </c>
      <c r="BD1877" s="372">
        <v>0.15229999999999999</v>
      </c>
      <c r="BE1877" s="372">
        <v>13.932</v>
      </c>
      <c r="BF1877" s="372">
        <v>15.333</v>
      </c>
      <c r="BG1877" s="372">
        <v>16.251999999999999</v>
      </c>
      <c r="BH1877" s="372">
        <v>16.773</v>
      </c>
      <c r="BI1877" s="372">
        <v>17.626000000000001</v>
      </c>
      <c r="BJ1877" s="372">
        <v>18.239000000000001</v>
      </c>
      <c r="BK1877" s="372">
        <v>19.206</v>
      </c>
      <c r="BL1877" s="372">
        <v>21.227</v>
      </c>
      <c r="BM1877" s="372">
        <v>23.591000000000001</v>
      </c>
      <c r="BN1877" s="372">
        <v>25.027999999999999</v>
      </c>
      <c r="BO1877" s="372">
        <v>26.077000000000002</v>
      </c>
      <c r="BP1877" s="372">
        <v>27.760999999999999</v>
      </c>
      <c r="BQ1877" s="372">
        <v>28.945</v>
      </c>
      <c r="BR1877" s="372">
        <v>31.399000000000001</v>
      </c>
      <c r="BS1877" s="372">
        <v>36.409999999999997</v>
      </c>
      <c r="BT1877" s="372">
        <v>78</v>
      </c>
    </row>
    <row r="1878" spans="1:72" x14ac:dyDescent="0.2">
      <c r="A1878" s="265">
        <f t="shared" si="848"/>
        <v>21.645499999999998</v>
      </c>
      <c r="B1878" s="265">
        <f t="shared" si="849"/>
        <v>19.680999999999997</v>
      </c>
      <c r="C1878" s="265">
        <f t="shared" si="850"/>
        <v>23.912500000000001</v>
      </c>
      <c r="D1878" s="265">
        <f t="shared" si="851"/>
        <v>2405</v>
      </c>
      <c r="E1878" s="373">
        <f t="shared" si="852"/>
        <v>79.014373716632448</v>
      </c>
      <c r="F1878" s="373">
        <f t="shared" si="853"/>
        <v>6.584531143052704</v>
      </c>
      <c r="G1878" s="373">
        <f t="shared" si="854"/>
        <v>88.014373716632448</v>
      </c>
      <c r="H1878" s="374">
        <f t="shared" si="855"/>
        <v>0.99990376712019324</v>
      </c>
      <c r="I1878" s="374">
        <f t="shared" si="856"/>
        <v>0.99663564832607832</v>
      </c>
      <c r="J1878" s="374">
        <f t="shared" si="857"/>
        <v>0.99621486943426629</v>
      </c>
      <c r="K1878" s="265" cm="1">
        <f t="array" ref="K1878">$G1878^gamma_drug4/($G1878^gamma_drug4+(AGE_50_drug4+9)^gamma_drug4)</f>
        <v>1</v>
      </c>
      <c r="L1878" s="264">
        <f t="shared" si="858"/>
        <v>2405</v>
      </c>
      <c r="M1878" s="264">
        <f t="shared" si="859"/>
        <v>-0.45594999999999997</v>
      </c>
      <c r="N1878" s="264">
        <f t="shared" si="860"/>
        <v>21.645600000000002</v>
      </c>
      <c r="O1878" s="264">
        <f t="shared" si="861"/>
        <v>0.14435000000000001</v>
      </c>
      <c r="P1878" s="264">
        <f t="shared" si="862"/>
        <v>14.4345</v>
      </c>
      <c r="Q1878" s="264">
        <f t="shared" si="863"/>
        <v>15.846499999999999</v>
      </c>
      <c r="R1878" s="264">
        <f t="shared" si="864"/>
        <v>16.765000000000001</v>
      </c>
      <c r="S1878" s="264">
        <f t="shared" si="865"/>
        <v>17.283000000000001</v>
      </c>
      <c r="T1878" s="264">
        <f t="shared" si="866"/>
        <v>18.128</v>
      </c>
      <c r="U1878" s="264">
        <f t="shared" si="867"/>
        <v>18.732500000000002</v>
      </c>
      <c r="V1878" s="264">
        <f t="shared" si="868"/>
        <v>19.680999999999997</v>
      </c>
      <c r="W1878" s="264">
        <f t="shared" si="869"/>
        <v>21.645499999999998</v>
      </c>
      <c r="X1878" s="264">
        <f t="shared" si="870"/>
        <v>23.912500000000001</v>
      </c>
      <c r="Y1878" s="264">
        <f t="shared" si="871"/>
        <v>25.275500000000001</v>
      </c>
      <c r="Z1878" s="264">
        <f t="shared" si="872"/>
        <v>26.263999999999999</v>
      </c>
      <c r="AA1878" s="264">
        <f t="shared" si="873"/>
        <v>27.8385</v>
      </c>
      <c r="AB1878" s="264">
        <f t="shared" si="874"/>
        <v>28.936500000000002</v>
      </c>
      <c r="AC1878" s="264">
        <f t="shared" si="875"/>
        <v>31.192500000000003</v>
      </c>
      <c r="AD1878" s="264">
        <f t="shared" si="876"/>
        <v>35.716499999999996</v>
      </c>
      <c r="AF1878" s="256">
        <f t="shared" si="878"/>
        <v>2405</v>
      </c>
      <c r="AG1878" s="266">
        <v>-0.3906</v>
      </c>
      <c r="AH1878" s="266">
        <v>21.879899999999999</v>
      </c>
      <c r="AI1878" s="266">
        <v>0.13586000000000001</v>
      </c>
      <c r="AJ1878" s="266">
        <v>14.832000000000001</v>
      </c>
      <c r="AK1878" s="266">
        <v>16.241</v>
      </c>
      <c r="AL1878" s="266">
        <v>17.149999999999999</v>
      </c>
      <c r="AM1878" s="266">
        <v>17.66</v>
      </c>
      <c r="AN1878" s="266">
        <v>18.488</v>
      </c>
      <c r="AO1878" s="266">
        <v>19.077000000000002</v>
      </c>
      <c r="AP1878" s="266">
        <v>19.995999999999999</v>
      </c>
      <c r="AQ1878" s="266">
        <v>21.88</v>
      </c>
      <c r="AR1878" s="266">
        <v>24.02</v>
      </c>
      <c r="AS1878" s="266">
        <v>25.29</v>
      </c>
      <c r="AT1878" s="266">
        <v>26.202999999999999</v>
      </c>
      <c r="AU1878" s="266">
        <v>27.643999999999998</v>
      </c>
      <c r="AV1878" s="266">
        <v>28.638999999999999</v>
      </c>
      <c r="AW1878" s="266">
        <v>30.658000000000001</v>
      </c>
      <c r="AX1878" s="266">
        <v>34.61</v>
      </c>
      <c r="AY1878" s="266">
        <v>79</v>
      </c>
      <c r="BA1878" s="256">
        <f t="shared" si="877"/>
        <v>2405</v>
      </c>
      <c r="BB1878" s="372">
        <v>-0.52129999999999999</v>
      </c>
      <c r="BC1878" s="372">
        <v>21.411300000000001</v>
      </c>
      <c r="BD1878" s="372">
        <v>0.15284</v>
      </c>
      <c r="BE1878" s="372">
        <v>14.037000000000001</v>
      </c>
      <c r="BF1878" s="372">
        <v>15.452</v>
      </c>
      <c r="BG1878" s="372">
        <v>16.38</v>
      </c>
      <c r="BH1878" s="372">
        <v>16.905999999999999</v>
      </c>
      <c r="BI1878" s="372">
        <v>17.768000000000001</v>
      </c>
      <c r="BJ1878" s="372">
        <v>18.388000000000002</v>
      </c>
      <c r="BK1878" s="372">
        <v>19.366</v>
      </c>
      <c r="BL1878" s="372">
        <v>21.411000000000001</v>
      </c>
      <c r="BM1878" s="372">
        <v>23.805</v>
      </c>
      <c r="BN1878" s="372">
        <v>25.260999999999999</v>
      </c>
      <c r="BO1878" s="372">
        <v>26.324999999999999</v>
      </c>
      <c r="BP1878" s="372">
        <v>28.033000000000001</v>
      </c>
      <c r="BQ1878" s="372">
        <v>29.234000000000002</v>
      </c>
      <c r="BR1878" s="372">
        <v>31.727</v>
      </c>
      <c r="BS1878" s="372">
        <v>36.823</v>
      </c>
      <c r="BT1878" s="372">
        <v>79</v>
      </c>
    </row>
    <row r="1879" spans="1:72" x14ac:dyDescent="0.2">
      <c r="A1879" s="265">
        <f t="shared" si="848"/>
        <v>21.838999999999999</v>
      </c>
      <c r="B1879" s="265">
        <f t="shared" si="849"/>
        <v>19.851999999999997</v>
      </c>
      <c r="C1879" s="265">
        <f t="shared" si="850"/>
        <v>24.134</v>
      </c>
      <c r="D1879" s="265">
        <f t="shared" si="851"/>
        <v>2435</v>
      </c>
      <c r="E1879" s="373">
        <f t="shared" si="852"/>
        <v>80</v>
      </c>
      <c r="F1879" s="373">
        <f t="shared" si="853"/>
        <v>6.666666666666667</v>
      </c>
      <c r="G1879" s="373">
        <f t="shared" si="854"/>
        <v>89</v>
      </c>
      <c r="H1879" s="374">
        <f t="shared" si="855"/>
        <v>0.99990831736155072</v>
      </c>
      <c r="I1879" s="374">
        <f t="shared" si="856"/>
        <v>0.9967465527311089</v>
      </c>
      <c r="J1879" s="374">
        <f t="shared" si="857"/>
        <v>0.99632249618324575</v>
      </c>
      <c r="K1879" s="265" cm="1">
        <f t="array" ref="K1879">$G1879^gamma_drug4/($G1879^gamma_drug4+(AGE_50_drug4+9)^gamma_drug4)</f>
        <v>1</v>
      </c>
      <c r="L1879" s="264">
        <f t="shared" si="858"/>
        <v>2435</v>
      </c>
      <c r="M1879" s="264">
        <f t="shared" si="859"/>
        <v>-0.46235000000000004</v>
      </c>
      <c r="N1879" s="264">
        <f t="shared" si="860"/>
        <v>21.838949999999997</v>
      </c>
      <c r="O1879" s="264">
        <f t="shared" si="861"/>
        <v>0.144785</v>
      </c>
      <c r="P1879" s="264">
        <f t="shared" si="862"/>
        <v>14.554500000000001</v>
      </c>
      <c r="Q1879" s="264">
        <f t="shared" si="863"/>
        <v>15.978999999999999</v>
      </c>
      <c r="R1879" s="264">
        <f t="shared" si="864"/>
        <v>16.905999999999999</v>
      </c>
      <c r="S1879" s="264">
        <f t="shared" si="865"/>
        <v>17.429000000000002</v>
      </c>
      <c r="T1879" s="264">
        <f t="shared" si="866"/>
        <v>18.282499999999999</v>
      </c>
      <c r="U1879" s="264">
        <f t="shared" si="867"/>
        <v>18.893000000000001</v>
      </c>
      <c r="V1879" s="264">
        <f t="shared" si="868"/>
        <v>19.851999999999997</v>
      </c>
      <c r="W1879" s="264">
        <f t="shared" si="869"/>
        <v>21.838999999999999</v>
      </c>
      <c r="X1879" s="264">
        <f t="shared" si="870"/>
        <v>24.134</v>
      </c>
      <c r="Y1879" s="264">
        <f t="shared" si="871"/>
        <v>25.515500000000003</v>
      </c>
      <c r="Z1879" s="264">
        <f t="shared" si="872"/>
        <v>26.518000000000001</v>
      </c>
      <c r="AA1879" s="264">
        <f t="shared" si="873"/>
        <v>28.115499999999997</v>
      </c>
      <c r="AB1879" s="264">
        <f t="shared" si="874"/>
        <v>29.23</v>
      </c>
      <c r="AC1879" s="264">
        <f t="shared" si="875"/>
        <v>31.522500000000001</v>
      </c>
      <c r="AD1879" s="264">
        <f t="shared" si="876"/>
        <v>36.125500000000002</v>
      </c>
      <c r="AF1879" s="256">
        <f t="shared" si="878"/>
        <v>2435</v>
      </c>
      <c r="AG1879" s="266">
        <v>-0.4007</v>
      </c>
      <c r="AH1879" s="266">
        <v>22.08</v>
      </c>
      <c r="AI1879" s="266">
        <v>0.13618</v>
      </c>
      <c r="AJ1879" s="266">
        <v>14.965999999999999</v>
      </c>
      <c r="AK1879" s="266">
        <v>16.385999999999999</v>
      </c>
      <c r="AL1879" s="266">
        <v>17.303000000000001</v>
      </c>
      <c r="AM1879" s="266">
        <v>17.817</v>
      </c>
      <c r="AN1879" s="266">
        <v>18.652999999999999</v>
      </c>
      <c r="AO1879" s="266">
        <v>19.247</v>
      </c>
      <c r="AP1879" s="266">
        <v>20.175999999999998</v>
      </c>
      <c r="AQ1879" s="266">
        <v>22.08</v>
      </c>
      <c r="AR1879" s="266">
        <v>24.245999999999999</v>
      </c>
      <c r="AS1879" s="266">
        <v>25.533000000000001</v>
      </c>
      <c r="AT1879" s="266">
        <v>26.459</v>
      </c>
      <c r="AU1879" s="266">
        <v>27.920999999999999</v>
      </c>
      <c r="AV1879" s="266">
        <v>28.931000000000001</v>
      </c>
      <c r="AW1879" s="266">
        <v>30.984000000000002</v>
      </c>
      <c r="AX1879" s="266">
        <v>35.006999999999998</v>
      </c>
      <c r="AY1879" s="266">
        <v>80</v>
      </c>
      <c r="BA1879" s="256">
        <f t="shared" si="877"/>
        <v>2435</v>
      </c>
      <c r="BB1879" s="372">
        <v>-0.52400000000000002</v>
      </c>
      <c r="BC1879" s="372">
        <v>21.597899999999999</v>
      </c>
      <c r="BD1879" s="372">
        <v>0.15339</v>
      </c>
      <c r="BE1879" s="372">
        <v>14.143000000000001</v>
      </c>
      <c r="BF1879" s="372">
        <v>15.571999999999999</v>
      </c>
      <c r="BG1879" s="372">
        <v>16.509</v>
      </c>
      <c r="BH1879" s="372">
        <v>17.041</v>
      </c>
      <c r="BI1879" s="372">
        <v>17.911999999999999</v>
      </c>
      <c r="BJ1879" s="372">
        <v>18.539000000000001</v>
      </c>
      <c r="BK1879" s="372">
        <v>19.527999999999999</v>
      </c>
      <c r="BL1879" s="372">
        <v>21.597999999999999</v>
      </c>
      <c r="BM1879" s="372">
        <v>24.021999999999998</v>
      </c>
      <c r="BN1879" s="372">
        <v>25.498000000000001</v>
      </c>
      <c r="BO1879" s="372">
        <v>26.577000000000002</v>
      </c>
      <c r="BP1879" s="372">
        <v>28.31</v>
      </c>
      <c r="BQ1879" s="372">
        <v>29.529</v>
      </c>
      <c r="BR1879" s="372">
        <v>32.061</v>
      </c>
      <c r="BS1879" s="372">
        <v>37.244</v>
      </c>
      <c r="BT1879" s="372">
        <v>80</v>
      </c>
    </row>
    <row r="1880" spans="1:72" x14ac:dyDescent="0.2">
      <c r="A1880" s="265">
        <f t="shared" si="848"/>
        <v>22.033999999999999</v>
      </c>
      <c r="B1880" s="265">
        <f t="shared" si="849"/>
        <v>20.024500000000003</v>
      </c>
      <c r="C1880" s="265">
        <f t="shared" si="850"/>
        <v>24.358000000000001</v>
      </c>
      <c r="D1880" s="265">
        <f t="shared" si="851"/>
        <v>2465</v>
      </c>
      <c r="E1880" s="373">
        <f t="shared" si="852"/>
        <v>80.985626283367552</v>
      </c>
      <c r="F1880" s="373">
        <f t="shared" si="853"/>
        <v>6.7488021902806299</v>
      </c>
      <c r="G1880" s="373">
        <f t="shared" si="854"/>
        <v>89.985626283367552</v>
      </c>
      <c r="H1880" s="374">
        <f t="shared" si="855"/>
        <v>0.99991260585864628</v>
      </c>
      <c r="I1880" s="374">
        <f t="shared" si="856"/>
        <v>0.99685265084691688</v>
      </c>
      <c r="J1880" s="374">
        <f t="shared" si="857"/>
        <v>0.99642593815024405</v>
      </c>
      <c r="K1880" s="265" cm="1">
        <f t="array" ref="K1880">$G1880^gamma_drug4/($G1880^gamma_drug4+(AGE_50_drug4+9)^gamma_drug4)</f>
        <v>1</v>
      </c>
      <c r="L1880" s="264">
        <f t="shared" si="858"/>
        <v>2465</v>
      </c>
      <c r="M1880" s="264">
        <f t="shared" si="859"/>
        <v>-0.46875</v>
      </c>
      <c r="N1880" s="264">
        <f t="shared" si="860"/>
        <v>22.03425</v>
      </c>
      <c r="O1880" s="264">
        <f t="shared" si="861"/>
        <v>0.14522499999999999</v>
      </c>
      <c r="P1880" s="264">
        <f t="shared" si="862"/>
        <v>14.6755</v>
      </c>
      <c r="Q1880" s="264">
        <f t="shared" si="863"/>
        <v>16.112500000000001</v>
      </c>
      <c r="R1880" s="264">
        <f t="shared" si="864"/>
        <v>17.047999999999998</v>
      </c>
      <c r="S1880" s="264">
        <f t="shared" si="865"/>
        <v>17.576000000000001</v>
      </c>
      <c r="T1880" s="264">
        <f t="shared" si="866"/>
        <v>18.438500000000001</v>
      </c>
      <c r="U1880" s="264">
        <f t="shared" si="867"/>
        <v>19.055500000000002</v>
      </c>
      <c r="V1880" s="264">
        <f t="shared" si="868"/>
        <v>20.024500000000003</v>
      </c>
      <c r="W1880" s="264">
        <f t="shared" si="869"/>
        <v>22.033999999999999</v>
      </c>
      <c r="X1880" s="264">
        <f t="shared" si="870"/>
        <v>24.358000000000001</v>
      </c>
      <c r="Y1880" s="264">
        <f t="shared" si="871"/>
        <v>25.757999999999999</v>
      </c>
      <c r="Z1880" s="264">
        <f t="shared" si="872"/>
        <v>26.7745</v>
      </c>
      <c r="AA1880" s="264">
        <f t="shared" si="873"/>
        <v>28.395499999999998</v>
      </c>
      <c r="AB1880" s="264">
        <f t="shared" si="874"/>
        <v>29.5275</v>
      </c>
      <c r="AC1880" s="264">
        <f t="shared" si="875"/>
        <v>31.856999999999999</v>
      </c>
      <c r="AD1880" s="264">
        <f t="shared" si="876"/>
        <v>36.541499999999999</v>
      </c>
      <c r="AF1880" s="256">
        <f t="shared" si="878"/>
        <v>2465</v>
      </c>
      <c r="AG1880" s="266">
        <v>-0.41070000000000001</v>
      </c>
      <c r="AH1880" s="266">
        <v>22.281300000000002</v>
      </c>
      <c r="AI1880" s="266">
        <v>0.13652</v>
      </c>
      <c r="AJ1880" s="266">
        <v>15.1</v>
      </c>
      <c r="AK1880" s="266">
        <v>16.530999999999999</v>
      </c>
      <c r="AL1880" s="266">
        <v>17.454999999999998</v>
      </c>
      <c r="AM1880" s="266">
        <v>17.974</v>
      </c>
      <c r="AN1880" s="266">
        <v>18.818000000000001</v>
      </c>
      <c r="AO1880" s="266">
        <v>19.417999999999999</v>
      </c>
      <c r="AP1880" s="266">
        <v>20.356000000000002</v>
      </c>
      <c r="AQ1880" s="266">
        <v>22.280999999999999</v>
      </c>
      <c r="AR1880" s="266">
        <v>24.474</v>
      </c>
      <c r="AS1880" s="266">
        <v>25.777999999999999</v>
      </c>
      <c r="AT1880" s="266">
        <v>26.716999999999999</v>
      </c>
      <c r="AU1880" s="266">
        <v>28.201000000000001</v>
      </c>
      <c r="AV1880" s="266">
        <v>29.227</v>
      </c>
      <c r="AW1880" s="266">
        <v>31.314</v>
      </c>
      <c r="AX1880" s="266">
        <v>35.411000000000001</v>
      </c>
      <c r="AY1880" s="266">
        <v>81</v>
      </c>
      <c r="BA1880" s="256">
        <f t="shared" si="877"/>
        <v>2465</v>
      </c>
      <c r="BB1880" s="372">
        <v>-0.52680000000000005</v>
      </c>
      <c r="BC1880" s="372">
        <v>21.787199999999999</v>
      </c>
      <c r="BD1880" s="372">
        <v>0.15393000000000001</v>
      </c>
      <c r="BE1880" s="372">
        <v>14.250999999999999</v>
      </c>
      <c r="BF1880" s="372">
        <v>15.694000000000001</v>
      </c>
      <c r="BG1880" s="372">
        <v>16.640999999999998</v>
      </c>
      <c r="BH1880" s="372">
        <v>17.178000000000001</v>
      </c>
      <c r="BI1880" s="372">
        <v>18.059000000000001</v>
      </c>
      <c r="BJ1880" s="372">
        <v>18.693000000000001</v>
      </c>
      <c r="BK1880" s="372">
        <v>19.693000000000001</v>
      </c>
      <c r="BL1880" s="372">
        <v>21.786999999999999</v>
      </c>
      <c r="BM1880" s="372">
        <v>24.242000000000001</v>
      </c>
      <c r="BN1880" s="372">
        <v>25.738</v>
      </c>
      <c r="BO1880" s="372">
        <v>26.832000000000001</v>
      </c>
      <c r="BP1880" s="372">
        <v>28.59</v>
      </c>
      <c r="BQ1880" s="372">
        <v>29.827999999999999</v>
      </c>
      <c r="BR1880" s="372">
        <v>32.4</v>
      </c>
      <c r="BS1880" s="372">
        <v>37.671999999999997</v>
      </c>
      <c r="BT1880" s="372">
        <v>81</v>
      </c>
    </row>
    <row r="1881" spans="1:72" x14ac:dyDescent="0.2">
      <c r="A1881" s="265">
        <f t="shared" si="848"/>
        <v>22.231999999999999</v>
      </c>
      <c r="B1881" s="265">
        <f t="shared" si="849"/>
        <v>20.198499999999999</v>
      </c>
      <c r="C1881" s="265">
        <f t="shared" si="850"/>
        <v>24.584499999999998</v>
      </c>
      <c r="D1881" s="265">
        <f t="shared" si="851"/>
        <v>2496</v>
      </c>
      <c r="E1881" s="373">
        <f t="shared" si="852"/>
        <v>82.004106776180691</v>
      </c>
      <c r="F1881" s="373">
        <f t="shared" si="853"/>
        <v>6.8336755646817249</v>
      </c>
      <c r="G1881" s="373">
        <f t="shared" si="854"/>
        <v>91.004106776180691</v>
      </c>
      <c r="H1881" s="374">
        <f t="shared" si="855"/>
        <v>0.99991678109526305</v>
      </c>
      <c r="I1881" s="374">
        <f t="shared" si="856"/>
        <v>0.99695750898131574</v>
      </c>
      <c r="J1881" s="374">
        <f t="shared" si="857"/>
        <v>0.99652864983410261</v>
      </c>
      <c r="K1881" s="265" cm="1">
        <f t="array" ref="K1881">$G1881^gamma_drug4/($G1881^gamma_drug4+(AGE_50_drug4+9)^gamma_drug4)</f>
        <v>1</v>
      </c>
      <c r="L1881" s="264">
        <f t="shared" si="858"/>
        <v>2496</v>
      </c>
      <c r="M1881" s="264">
        <f t="shared" si="859"/>
        <v>-0.47504999999999997</v>
      </c>
      <c r="N1881" s="264">
        <f t="shared" si="860"/>
        <v>22.2316</v>
      </c>
      <c r="O1881" s="264">
        <f t="shared" si="861"/>
        <v>0.14567000000000002</v>
      </c>
      <c r="P1881" s="264">
        <f t="shared" si="862"/>
        <v>14.797499999999999</v>
      </c>
      <c r="Q1881" s="264">
        <f t="shared" si="863"/>
        <v>16.247</v>
      </c>
      <c r="R1881" s="264">
        <f t="shared" si="864"/>
        <v>17.191500000000001</v>
      </c>
      <c r="S1881" s="264">
        <f t="shared" si="865"/>
        <v>17.725000000000001</v>
      </c>
      <c r="T1881" s="264">
        <f t="shared" si="866"/>
        <v>18.595500000000001</v>
      </c>
      <c r="U1881" s="264">
        <f t="shared" si="867"/>
        <v>19.219000000000001</v>
      </c>
      <c r="V1881" s="264">
        <f t="shared" si="868"/>
        <v>20.198499999999999</v>
      </c>
      <c r="W1881" s="264">
        <f t="shared" si="869"/>
        <v>22.231999999999999</v>
      </c>
      <c r="X1881" s="264">
        <f t="shared" si="870"/>
        <v>24.584499999999998</v>
      </c>
      <c r="Y1881" s="264">
        <f t="shared" si="871"/>
        <v>26.003499999999999</v>
      </c>
      <c r="Z1881" s="264">
        <f t="shared" si="872"/>
        <v>27.034500000000001</v>
      </c>
      <c r="AA1881" s="264">
        <f t="shared" si="873"/>
        <v>28.679500000000001</v>
      </c>
      <c r="AB1881" s="264">
        <f t="shared" si="874"/>
        <v>29.828499999999998</v>
      </c>
      <c r="AC1881" s="264">
        <f t="shared" si="875"/>
        <v>32.195499999999996</v>
      </c>
      <c r="AD1881" s="264">
        <f t="shared" si="876"/>
        <v>36.963499999999996</v>
      </c>
      <c r="AF1881" s="256">
        <f t="shared" si="878"/>
        <v>2496</v>
      </c>
      <c r="AG1881" s="266">
        <v>-0.42070000000000002</v>
      </c>
      <c r="AH1881" s="266">
        <v>22.483699999999999</v>
      </c>
      <c r="AI1881" s="266">
        <v>0.13686000000000001</v>
      </c>
      <c r="AJ1881" s="266">
        <v>15.234</v>
      </c>
      <c r="AK1881" s="266">
        <v>16.675999999999998</v>
      </c>
      <c r="AL1881" s="266">
        <v>17.609000000000002</v>
      </c>
      <c r="AM1881" s="266">
        <v>18.132999999999999</v>
      </c>
      <c r="AN1881" s="266">
        <v>18.983000000000001</v>
      </c>
      <c r="AO1881" s="266">
        <v>19.59</v>
      </c>
      <c r="AP1881" s="266">
        <v>20.536999999999999</v>
      </c>
      <c r="AQ1881" s="266">
        <v>22.484000000000002</v>
      </c>
      <c r="AR1881" s="266">
        <v>24.702999999999999</v>
      </c>
      <c r="AS1881" s="266">
        <v>26.024999999999999</v>
      </c>
      <c r="AT1881" s="266">
        <v>26.977</v>
      </c>
      <c r="AU1881" s="266">
        <v>28.483000000000001</v>
      </c>
      <c r="AV1881" s="266">
        <v>29.524999999999999</v>
      </c>
      <c r="AW1881" s="266">
        <v>31.646000000000001</v>
      </c>
      <c r="AX1881" s="266">
        <v>35.82</v>
      </c>
      <c r="AY1881" s="266">
        <v>82</v>
      </c>
      <c r="BA1881" s="256">
        <f t="shared" si="877"/>
        <v>2496</v>
      </c>
      <c r="BB1881" s="372">
        <v>-0.52939999999999998</v>
      </c>
      <c r="BC1881" s="372">
        <v>21.979500000000002</v>
      </c>
      <c r="BD1881" s="372">
        <v>0.15448000000000001</v>
      </c>
      <c r="BE1881" s="372">
        <v>14.361000000000001</v>
      </c>
      <c r="BF1881" s="372">
        <v>15.818</v>
      </c>
      <c r="BG1881" s="372">
        <v>16.774000000000001</v>
      </c>
      <c r="BH1881" s="372">
        <v>17.317</v>
      </c>
      <c r="BI1881" s="372">
        <v>18.207999999999998</v>
      </c>
      <c r="BJ1881" s="372">
        <v>18.847999999999999</v>
      </c>
      <c r="BK1881" s="372">
        <v>19.86</v>
      </c>
      <c r="BL1881" s="372">
        <v>21.98</v>
      </c>
      <c r="BM1881" s="372">
        <v>24.466000000000001</v>
      </c>
      <c r="BN1881" s="372">
        <v>25.981999999999999</v>
      </c>
      <c r="BO1881" s="372">
        <v>27.091999999999999</v>
      </c>
      <c r="BP1881" s="372">
        <v>28.876000000000001</v>
      </c>
      <c r="BQ1881" s="372">
        <v>30.132000000000001</v>
      </c>
      <c r="BR1881" s="372">
        <v>32.744999999999997</v>
      </c>
      <c r="BS1881" s="372">
        <v>38.106999999999999</v>
      </c>
      <c r="BT1881" s="372">
        <v>82</v>
      </c>
    </row>
    <row r="1882" spans="1:72" x14ac:dyDescent="0.2">
      <c r="A1882" s="265">
        <f t="shared" si="848"/>
        <v>22.431000000000001</v>
      </c>
      <c r="B1882" s="265">
        <f t="shared" si="849"/>
        <v>20.374500000000001</v>
      </c>
      <c r="C1882" s="265">
        <f t="shared" si="850"/>
        <v>24.814</v>
      </c>
      <c r="D1882" s="265">
        <f t="shared" si="851"/>
        <v>2526</v>
      </c>
      <c r="E1882" s="373">
        <f t="shared" si="852"/>
        <v>82.989733059548257</v>
      </c>
      <c r="F1882" s="373">
        <f t="shared" si="853"/>
        <v>6.9158110882956878</v>
      </c>
      <c r="G1882" s="373">
        <f t="shared" si="854"/>
        <v>91.989733059548257</v>
      </c>
      <c r="H1882" s="374">
        <f t="shared" si="855"/>
        <v>0.99992059044678594</v>
      </c>
      <c r="I1882" s="374">
        <f t="shared" si="856"/>
        <v>0.99705460915608268</v>
      </c>
      <c r="J1882" s="374">
        <f t="shared" si="857"/>
        <v>0.99662420309690503</v>
      </c>
      <c r="K1882" s="265" cm="1">
        <f t="array" ref="K1882">$G1882^gamma_drug4/($G1882^gamma_drug4+(AGE_50_drug4+9)^gamma_drug4)</f>
        <v>1</v>
      </c>
      <c r="L1882" s="264">
        <f t="shared" si="858"/>
        <v>2526</v>
      </c>
      <c r="M1882" s="264">
        <f t="shared" si="859"/>
        <v>-0.48130000000000001</v>
      </c>
      <c r="N1882" s="264">
        <f t="shared" si="860"/>
        <v>22.431150000000002</v>
      </c>
      <c r="O1882" s="264">
        <f t="shared" si="861"/>
        <v>0.14612</v>
      </c>
      <c r="P1882" s="264">
        <f t="shared" si="862"/>
        <v>14.920500000000001</v>
      </c>
      <c r="Q1882" s="264">
        <f t="shared" si="863"/>
        <v>16.382999999999999</v>
      </c>
      <c r="R1882" s="264">
        <f t="shared" si="864"/>
        <v>17.335999999999999</v>
      </c>
      <c r="S1882" s="264">
        <f t="shared" si="865"/>
        <v>17.875</v>
      </c>
      <c r="T1882" s="264">
        <f t="shared" si="866"/>
        <v>18.7545</v>
      </c>
      <c r="U1882" s="264">
        <f t="shared" si="867"/>
        <v>19.384500000000003</v>
      </c>
      <c r="V1882" s="264">
        <f t="shared" si="868"/>
        <v>20.374500000000001</v>
      </c>
      <c r="W1882" s="264">
        <f t="shared" si="869"/>
        <v>22.431000000000001</v>
      </c>
      <c r="X1882" s="264">
        <f t="shared" si="870"/>
        <v>24.814</v>
      </c>
      <c r="Y1882" s="264">
        <f t="shared" si="871"/>
        <v>26.252000000000002</v>
      </c>
      <c r="Z1882" s="264">
        <f t="shared" si="872"/>
        <v>27.298000000000002</v>
      </c>
      <c r="AA1882" s="264">
        <f t="shared" si="873"/>
        <v>28.9665</v>
      </c>
      <c r="AB1882" s="264">
        <f t="shared" si="874"/>
        <v>30.133499999999998</v>
      </c>
      <c r="AC1882" s="264">
        <f t="shared" si="875"/>
        <v>32.539000000000001</v>
      </c>
      <c r="AD1882" s="264">
        <f t="shared" si="876"/>
        <v>37.392499999999998</v>
      </c>
      <c r="AF1882" s="256">
        <f t="shared" si="878"/>
        <v>2526</v>
      </c>
      <c r="AG1882" s="266">
        <v>-0.43049999999999999</v>
      </c>
      <c r="AH1882" s="266">
        <v>22.687200000000001</v>
      </c>
      <c r="AI1882" s="266">
        <v>0.13722000000000001</v>
      </c>
      <c r="AJ1882" s="266">
        <v>15.368</v>
      </c>
      <c r="AK1882" s="266">
        <v>16.821999999999999</v>
      </c>
      <c r="AL1882" s="266">
        <v>17.762</v>
      </c>
      <c r="AM1882" s="266">
        <v>18.291</v>
      </c>
      <c r="AN1882" s="266">
        <v>19.149999999999999</v>
      </c>
      <c r="AO1882" s="266">
        <v>19.762</v>
      </c>
      <c r="AP1882" s="266">
        <v>20.719000000000001</v>
      </c>
      <c r="AQ1882" s="266">
        <v>22.687000000000001</v>
      </c>
      <c r="AR1882" s="266">
        <v>24.934000000000001</v>
      </c>
      <c r="AS1882" s="266">
        <v>26.273</v>
      </c>
      <c r="AT1882" s="266">
        <v>27.24</v>
      </c>
      <c r="AU1882" s="266">
        <v>28.766999999999999</v>
      </c>
      <c r="AV1882" s="266">
        <v>29.826000000000001</v>
      </c>
      <c r="AW1882" s="266">
        <v>31.983000000000001</v>
      </c>
      <c r="AX1882" s="266">
        <v>36.234999999999999</v>
      </c>
      <c r="AY1882" s="266">
        <v>83</v>
      </c>
      <c r="BA1882" s="256">
        <f t="shared" si="877"/>
        <v>2526</v>
      </c>
      <c r="BB1882" s="372">
        <v>-0.53210000000000002</v>
      </c>
      <c r="BC1882" s="372">
        <v>22.1751</v>
      </c>
      <c r="BD1882" s="372">
        <v>0.15501999999999999</v>
      </c>
      <c r="BE1882" s="372">
        <v>14.473000000000001</v>
      </c>
      <c r="BF1882" s="372">
        <v>15.944000000000001</v>
      </c>
      <c r="BG1882" s="372">
        <v>16.91</v>
      </c>
      <c r="BH1882" s="372">
        <v>17.459</v>
      </c>
      <c r="BI1882" s="372">
        <v>18.359000000000002</v>
      </c>
      <c r="BJ1882" s="372">
        <v>19.007000000000001</v>
      </c>
      <c r="BK1882" s="372">
        <v>20.03</v>
      </c>
      <c r="BL1882" s="372">
        <v>22.175000000000001</v>
      </c>
      <c r="BM1882" s="372">
        <v>24.693999999999999</v>
      </c>
      <c r="BN1882" s="372">
        <v>26.231000000000002</v>
      </c>
      <c r="BO1882" s="372">
        <v>27.356000000000002</v>
      </c>
      <c r="BP1882" s="372">
        <v>29.166</v>
      </c>
      <c r="BQ1882" s="372">
        <v>30.440999999999999</v>
      </c>
      <c r="BR1882" s="372">
        <v>33.094999999999999</v>
      </c>
      <c r="BS1882" s="372">
        <v>38.549999999999997</v>
      </c>
      <c r="BT1882" s="372">
        <v>83</v>
      </c>
    </row>
    <row r="1883" spans="1:72" x14ac:dyDescent="0.2">
      <c r="A1883" s="265">
        <f t="shared" si="848"/>
        <v>22.632999999999999</v>
      </c>
      <c r="B1883" s="265">
        <f t="shared" si="849"/>
        <v>20.552</v>
      </c>
      <c r="C1883" s="265">
        <f t="shared" si="850"/>
        <v>25.045999999999999</v>
      </c>
      <c r="D1883" s="265">
        <f t="shared" si="851"/>
        <v>2557</v>
      </c>
      <c r="E1883" s="373">
        <f t="shared" si="852"/>
        <v>84.008213552361397</v>
      </c>
      <c r="F1883" s="373">
        <f t="shared" si="853"/>
        <v>7.0006844626967828</v>
      </c>
      <c r="G1883" s="373">
        <f t="shared" si="854"/>
        <v>93.008213552361397</v>
      </c>
      <c r="H1883" s="374">
        <f t="shared" si="855"/>
        <v>0.99992430400391075</v>
      </c>
      <c r="I1883" s="374">
        <f t="shared" si="856"/>
        <v>0.99715066640032179</v>
      </c>
      <c r="J1883" s="374">
        <f t="shared" si="857"/>
        <v>0.99671916315254427</v>
      </c>
      <c r="K1883" s="265" cm="1">
        <f t="array" ref="K1883">$G1883^gamma_drug4/($G1883^gamma_drug4+(AGE_50_drug4+9)^gamma_drug4)</f>
        <v>1</v>
      </c>
      <c r="L1883" s="264">
        <f t="shared" si="858"/>
        <v>2557</v>
      </c>
      <c r="M1883" s="264">
        <f t="shared" si="859"/>
        <v>-0.48744999999999994</v>
      </c>
      <c r="N1883" s="264">
        <f t="shared" si="860"/>
        <v>22.632750000000001</v>
      </c>
      <c r="O1883" s="264">
        <f t="shared" si="861"/>
        <v>0.14657500000000001</v>
      </c>
      <c r="P1883" s="264">
        <f t="shared" si="862"/>
        <v>15.044499999999999</v>
      </c>
      <c r="Q1883" s="264">
        <f t="shared" si="863"/>
        <v>16.52</v>
      </c>
      <c r="R1883" s="264">
        <f t="shared" si="864"/>
        <v>17.482500000000002</v>
      </c>
      <c r="S1883" s="264">
        <f t="shared" si="865"/>
        <v>18.026000000000003</v>
      </c>
      <c r="T1883" s="264">
        <f t="shared" si="866"/>
        <v>18.9145</v>
      </c>
      <c r="U1883" s="264">
        <f t="shared" si="867"/>
        <v>19.551499999999997</v>
      </c>
      <c r="V1883" s="264">
        <f t="shared" si="868"/>
        <v>20.552</v>
      </c>
      <c r="W1883" s="264">
        <f t="shared" si="869"/>
        <v>22.632999999999999</v>
      </c>
      <c r="X1883" s="264">
        <f t="shared" si="870"/>
        <v>25.045999999999999</v>
      </c>
      <c r="Y1883" s="264">
        <f t="shared" si="871"/>
        <v>26.503500000000003</v>
      </c>
      <c r="Z1883" s="264">
        <f t="shared" si="872"/>
        <v>27.564500000000002</v>
      </c>
      <c r="AA1883" s="264">
        <f t="shared" si="873"/>
        <v>29.2575</v>
      </c>
      <c r="AB1883" s="264">
        <f t="shared" si="874"/>
        <v>30.442499999999999</v>
      </c>
      <c r="AC1883" s="264">
        <f t="shared" si="875"/>
        <v>32.887</v>
      </c>
      <c r="AD1883" s="264">
        <f t="shared" si="876"/>
        <v>37.826999999999998</v>
      </c>
      <c r="AF1883" s="256">
        <f t="shared" si="878"/>
        <v>2557</v>
      </c>
      <c r="AG1883" s="266">
        <v>-0.44019999999999998</v>
      </c>
      <c r="AH1883" s="266">
        <v>22.891500000000001</v>
      </c>
      <c r="AI1883" s="266">
        <v>0.13758999999999999</v>
      </c>
      <c r="AJ1883" s="266">
        <v>15.503</v>
      </c>
      <c r="AK1883" s="266">
        <v>16.968</v>
      </c>
      <c r="AL1883" s="266">
        <v>17.916</v>
      </c>
      <c r="AM1883" s="266">
        <v>18.449000000000002</v>
      </c>
      <c r="AN1883" s="266">
        <v>19.315999999999999</v>
      </c>
      <c r="AO1883" s="266">
        <v>19.934999999999999</v>
      </c>
      <c r="AP1883" s="266">
        <v>20.901</v>
      </c>
      <c r="AQ1883" s="266">
        <v>22.891999999999999</v>
      </c>
      <c r="AR1883" s="266">
        <v>25.167000000000002</v>
      </c>
      <c r="AS1883" s="266">
        <v>26.524000000000001</v>
      </c>
      <c r="AT1883" s="266">
        <v>27.504000000000001</v>
      </c>
      <c r="AU1883" s="266">
        <v>29.053999999999998</v>
      </c>
      <c r="AV1883" s="266">
        <v>30.13</v>
      </c>
      <c r="AW1883" s="266">
        <v>32.323</v>
      </c>
      <c r="AX1883" s="266">
        <v>36.654000000000003</v>
      </c>
      <c r="AY1883" s="266">
        <v>84</v>
      </c>
      <c r="BA1883" s="256">
        <f t="shared" si="877"/>
        <v>2557</v>
      </c>
      <c r="BB1883" s="372">
        <v>-0.53469999999999995</v>
      </c>
      <c r="BC1883" s="372">
        <v>22.373999999999999</v>
      </c>
      <c r="BD1883" s="372">
        <v>0.15556</v>
      </c>
      <c r="BE1883" s="372">
        <v>14.586</v>
      </c>
      <c r="BF1883" s="372">
        <v>16.071999999999999</v>
      </c>
      <c r="BG1883" s="372">
        <v>17.048999999999999</v>
      </c>
      <c r="BH1883" s="372">
        <v>17.603000000000002</v>
      </c>
      <c r="BI1883" s="372">
        <v>18.513000000000002</v>
      </c>
      <c r="BJ1883" s="372">
        <v>19.167999999999999</v>
      </c>
      <c r="BK1883" s="372">
        <v>20.202999999999999</v>
      </c>
      <c r="BL1883" s="372">
        <v>22.373999999999999</v>
      </c>
      <c r="BM1883" s="372">
        <v>24.925000000000001</v>
      </c>
      <c r="BN1883" s="372">
        <v>26.483000000000001</v>
      </c>
      <c r="BO1883" s="372">
        <v>27.625</v>
      </c>
      <c r="BP1883" s="372">
        <v>29.460999999999999</v>
      </c>
      <c r="BQ1883" s="372">
        <v>30.754999999999999</v>
      </c>
      <c r="BR1883" s="372">
        <v>33.451000000000001</v>
      </c>
      <c r="BS1883" s="372">
        <v>39</v>
      </c>
      <c r="BT1883" s="372">
        <v>84</v>
      </c>
    </row>
    <row r="1884" spans="1:72" x14ac:dyDescent="0.2">
      <c r="A1884" s="265">
        <f t="shared" si="848"/>
        <v>22.836500000000001</v>
      </c>
      <c r="B1884" s="265">
        <f t="shared" si="849"/>
        <v>20.731000000000002</v>
      </c>
      <c r="C1884" s="265">
        <f t="shared" si="850"/>
        <v>25.2805</v>
      </c>
      <c r="D1884" s="265">
        <f t="shared" si="851"/>
        <v>2587</v>
      </c>
      <c r="E1884" s="373">
        <f t="shared" si="852"/>
        <v>84.993839835728949</v>
      </c>
      <c r="F1884" s="373">
        <f t="shared" si="853"/>
        <v>7.0828199863107457</v>
      </c>
      <c r="G1884" s="373">
        <f t="shared" si="854"/>
        <v>93.993839835728949</v>
      </c>
      <c r="H1884" s="374">
        <f t="shared" si="855"/>
        <v>0.99992769643775026</v>
      </c>
      <c r="I1884" s="374">
        <f t="shared" si="856"/>
        <v>0.99723970024854225</v>
      </c>
      <c r="J1884" s="374">
        <f t="shared" si="857"/>
        <v>0.99680757924326102</v>
      </c>
      <c r="K1884" s="265" cm="1">
        <f t="array" ref="K1884">$G1884^gamma_drug4/($G1884^gamma_drug4+(AGE_50_drug4+9)^gamma_drug4)</f>
        <v>1</v>
      </c>
      <c r="L1884" s="264">
        <f t="shared" si="858"/>
        <v>2587</v>
      </c>
      <c r="M1884" s="264">
        <f t="shared" si="859"/>
        <v>-0.49355000000000004</v>
      </c>
      <c r="N1884" s="264">
        <f t="shared" si="860"/>
        <v>22.836500000000001</v>
      </c>
      <c r="O1884" s="264">
        <f t="shared" si="861"/>
        <v>0.147035</v>
      </c>
      <c r="P1884" s="264">
        <f t="shared" si="862"/>
        <v>15.169499999999999</v>
      </c>
      <c r="Q1884" s="264">
        <f t="shared" si="863"/>
        <v>16.658000000000001</v>
      </c>
      <c r="R1884" s="264">
        <f t="shared" si="864"/>
        <v>17.6295</v>
      </c>
      <c r="S1884" s="264">
        <f t="shared" si="865"/>
        <v>18.179000000000002</v>
      </c>
      <c r="T1884" s="264">
        <f t="shared" si="866"/>
        <v>19.076000000000001</v>
      </c>
      <c r="U1884" s="264">
        <f t="shared" si="867"/>
        <v>19.72</v>
      </c>
      <c r="V1884" s="264">
        <f t="shared" si="868"/>
        <v>20.731000000000002</v>
      </c>
      <c r="W1884" s="264">
        <f t="shared" si="869"/>
        <v>22.836500000000001</v>
      </c>
      <c r="X1884" s="264">
        <f t="shared" si="870"/>
        <v>25.2805</v>
      </c>
      <c r="Y1884" s="264">
        <f t="shared" si="871"/>
        <v>26.757999999999999</v>
      </c>
      <c r="Z1884" s="264">
        <f t="shared" si="872"/>
        <v>27.833500000000001</v>
      </c>
      <c r="AA1884" s="264">
        <f t="shared" si="873"/>
        <v>29.552500000000002</v>
      </c>
      <c r="AB1884" s="264">
        <f t="shared" si="874"/>
        <v>30.755499999999998</v>
      </c>
      <c r="AC1884" s="264">
        <f t="shared" si="875"/>
        <v>33.239999999999995</v>
      </c>
      <c r="AD1884" s="264">
        <f t="shared" si="876"/>
        <v>38.268999999999998</v>
      </c>
      <c r="AF1884" s="256">
        <f t="shared" si="878"/>
        <v>2587</v>
      </c>
      <c r="AG1884" s="266">
        <v>-0.44990000000000002</v>
      </c>
      <c r="AH1884" s="266">
        <v>23.096800000000002</v>
      </c>
      <c r="AI1884" s="266">
        <v>0.13797000000000001</v>
      </c>
      <c r="AJ1884" s="266">
        <v>15.637</v>
      </c>
      <c r="AK1884" s="266">
        <v>17.114000000000001</v>
      </c>
      <c r="AL1884" s="266">
        <v>18.07</v>
      </c>
      <c r="AM1884" s="266">
        <v>18.608000000000001</v>
      </c>
      <c r="AN1884" s="266">
        <v>19.483000000000001</v>
      </c>
      <c r="AO1884" s="266">
        <v>20.108000000000001</v>
      </c>
      <c r="AP1884" s="266">
        <v>21.084</v>
      </c>
      <c r="AQ1884" s="266">
        <v>23.097000000000001</v>
      </c>
      <c r="AR1884" s="266">
        <v>25.4</v>
      </c>
      <c r="AS1884" s="266">
        <v>26.776</v>
      </c>
      <c r="AT1884" s="266">
        <v>27.77</v>
      </c>
      <c r="AU1884" s="266">
        <v>29.344000000000001</v>
      </c>
      <c r="AV1884" s="266">
        <v>30.436</v>
      </c>
      <c r="AW1884" s="266">
        <v>32.665999999999997</v>
      </c>
      <c r="AX1884" s="266">
        <v>37.08</v>
      </c>
      <c r="AY1884" s="266">
        <v>85</v>
      </c>
      <c r="BA1884" s="256">
        <f t="shared" si="877"/>
        <v>2587</v>
      </c>
      <c r="BB1884" s="372">
        <v>-0.53720000000000001</v>
      </c>
      <c r="BC1884" s="372">
        <v>22.5762</v>
      </c>
      <c r="BD1884" s="372">
        <v>0.15609999999999999</v>
      </c>
      <c r="BE1884" s="372">
        <v>14.702</v>
      </c>
      <c r="BF1884" s="372">
        <v>16.202000000000002</v>
      </c>
      <c r="BG1884" s="372">
        <v>17.189</v>
      </c>
      <c r="BH1884" s="372">
        <v>17.75</v>
      </c>
      <c r="BI1884" s="372">
        <v>18.669</v>
      </c>
      <c r="BJ1884" s="372">
        <v>19.332000000000001</v>
      </c>
      <c r="BK1884" s="372">
        <v>20.378</v>
      </c>
      <c r="BL1884" s="372">
        <v>22.576000000000001</v>
      </c>
      <c r="BM1884" s="372">
        <v>25.161000000000001</v>
      </c>
      <c r="BN1884" s="372">
        <v>26.74</v>
      </c>
      <c r="BO1884" s="372">
        <v>27.896999999999998</v>
      </c>
      <c r="BP1884" s="372">
        <v>29.760999999999999</v>
      </c>
      <c r="BQ1884" s="372">
        <v>31.074999999999999</v>
      </c>
      <c r="BR1884" s="372">
        <v>33.814</v>
      </c>
      <c r="BS1884" s="372">
        <v>39.457999999999998</v>
      </c>
      <c r="BT1884" s="372">
        <v>85</v>
      </c>
    </row>
    <row r="1885" spans="1:72" x14ac:dyDescent="0.2">
      <c r="A1885" s="265">
        <f t="shared" si="848"/>
        <v>23.0425</v>
      </c>
      <c r="B1885" s="265">
        <f t="shared" si="849"/>
        <v>20.912500000000001</v>
      </c>
      <c r="C1885" s="265">
        <f t="shared" si="850"/>
        <v>25.517499999999998</v>
      </c>
      <c r="D1885" s="265">
        <f t="shared" si="851"/>
        <v>2618</v>
      </c>
      <c r="E1885" s="373">
        <f t="shared" si="852"/>
        <v>86.012320328542089</v>
      </c>
      <c r="F1885" s="373">
        <f t="shared" si="853"/>
        <v>7.1676933607118416</v>
      </c>
      <c r="G1885" s="373">
        <f t="shared" si="854"/>
        <v>95.012320328542089</v>
      </c>
      <c r="H1885" s="374">
        <f t="shared" si="855"/>
        <v>0.99993100766933263</v>
      </c>
      <c r="I1885" s="374">
        <f t="shared" si="856"/>
        <v>0.99732785864059281</v>
      </c>
      <c r="J1885" s="374">
        <f t="shared" si="857"/>
        <v>0.99689551866164239</v>
      </c>
      <c r="K1885" s="265" cm="1">
        <f t="array" ref="K1885">$G1885^gamma_drug4/($G1885^gamma_drug4+(AGE_50_drug4+9)^gamma_drug4)</f>
        <v>1</v>
      </c>
      <c r="L1885" s="264">
        <f t="shared" si="858"/>
        <v>2618</v>
      </c>
      <c r="M1885" s="264">
        <f t="shared" si="859"/>
        <v>-0.49959999999999993</v>
      </c>
      <c r="N1885" s="264">
        <f t="shared" si="860"/>
        <v>23.042250000000003</v>
      </c>
      <c r="O1885" s="264">
        <f t="shared" si="861"/>
        <v>0.147505</v>
      </c>
      <c r="P1885" s="264">
        <f t="shared" si="862"/>
        <v>15.295000000000002</v>
      </c>
      <c r="Q1885" s="264">
        <f t="shared" si="863"/>
        <v>16.797000000000001</v>
      </c>
      <c r="R1885" s="264">
        <f t="shared" si="864"/>
        <v>17.777999999999999</v>
      </c>
      <c r="S1885" s="264">
        <f t="shared" si="865"/>
        <v>18.332999999999998</v>
      </c>
      <c r="T1885" s="264">
        <f t="shared" si="866"/>
        <v>19.2395</v>
      </c>
      <c r="U1885" s="264">
        <f t="shared" si="867"/>
        <v>19.89</v>
      </c>
      <c r="V1885" s="264">
        <f t="shared" si="868"/>
        <v>20.912500000000001</v>
      </c>
      <c r="W1885" s="264">
        <f t="shared" si="869"/>
        <v>23.0425</v>
      </c>
      <c r="X1885" s="264">
        <f t="shared" si="870"/>
        <v>25.517499999999998</v>
      </c>
      <c r="Y1885" s="264">
        <f t="shared" si="871"/>
        <v>27.015000000000001</v>
      </c>
      <c r="Z1885" s="264">
        <f t="shared" si="872"/>
        <v>28.106000000000002</v>
      </c>
      <c r="AA1885" s="264">
        <f t="shared" si="873"/>
        <v>29.8505</v>
      </c>
      <c r="AB1885" s="264">
        <f t="shared" si="874"/>
        <v>31.072499999999998</v>
      </c>
      <c r="AC1885" s="264">
        <f t="shared" si="875"/>
        <v>33.597999999999999</v>
      </c>
      <c r="AD1885" s="264">
        <f t="shared" si="876"/>
        <v>38.717500000000001</v>
      </c>
      <c r="AF1885" s="256">
        <f t="shared" si="878"/>
        <v>2618</v>
      </c>
      <c r="AG1885" s="266">
        <v>-0.45939999999999998</v>
      </c>
      <c r="AH1885" s="266">
        <v>23.302900000000001</v>
      </c>
      <c r="AI1885" s="266">
        <v>0.13838</v>
      </c>
      <c r="AJ1885" s="266">
        <v>15.771000000000001</v>
      </c>
      <c r="AK1885" s="266">
        <v>17.259</v>
      </c>
      <c r="AL1885" s="266">
        <v>18.224</v>
      </c>
      <c r="AM1885" s="266">
        <v>18.766999999999999</v>
      </c>
      <c r="AN1885" s="266">
        <v>19.649999999999999</v>
      </c>
      <c r="AO1885" s="266">
        <v>20.280999999999999</v>
      </c>
      <c r="AP1885" s="266">
        <v>21.268000000000001</v>
      </c>
      <c r="AQ1885" s="266">
        <v>23.303000000000001</v>
      </c>
      <c r="AR1885" s="266">
        <v>25.635000000000002</v>
      </c>
      <c r="AS1885" s="266">
        <v>27.03</v>
      </c>
      <c r="AT1885" s="266">
        <v>28.038</v>
      </c>
      <c r="AU1885" s="266">
        <v>29.635999999999999</v>
      </c>
      <c r="AV1885" s="266">
        <v>30.745999999999999</v>
      </c>
      <c r="AW1885" s="266">
        <v>33.014000000000003</v>
      </c>
      <c r="AX1885" s="266">
        <v>37.512</v>
      </c>
      <c r="AY1885" s="266">
        <v>86</v>
      </c>
      <c r="BA1885" s="256">
        <f t="shared" si="877"/>
        <v>2618</v>
      </c>
      <c r="BB1885" s="372">
        <v>-0.53979999999999995</v>
      </c>
      <c r="BC1885" s="372">
        <v>22.781600000000001</v>
      </c>
      <c r="BD1885" s="372">
        <v>0.15662999999999999</v>
      </c>
      <c r="BE1885" s="372">
        <v>14.819000000000001</v>
      </c>
      <c r="BF1885" s="372">
        <v>16.335000000000001</v>
      </c>
      <c r="BG1885" s="372">
        <v>17.332000000000001</v>
      </c>
      <c r="BH1885" s="372">
        <v>17.899000000000001</v>
      </c>
      <c r="BI1885" s="372">
        <v>18.829000000000001</v>
      </c>
      <c r="BJ1885" s="372">
        <v>19.498999999999999</v>
      </c>
      <c r="BK1885" s="372">
        <v>20.556999999999999</v>
      </c>
      <c r="BL1885" s="372">
        <v>22.782</v>
      </c>
      <c r="BM1885" s="372">
        <v>25.4</v>
      </c>
      <c r="BN1885" s="372">
        <v>27</v>
      </c>
      <c r="BO1885" s="372">
        <v>28.173999999999999</v>
      </c>
      <c r="BP1885" s="372">
        <v>30.065000000000001</v>
      </c>
      <c r="BQ1885" s="372">
        <v>31.399000000000001</v>
      </c>
      <c r="BR1885" s="372">
        <v>34.182000000000002</v>
      </c>
      <c r="BS1885" s="372">
        <v>39.923000000000002</v>
      </c>
      <c r="BT1885" s="372">
        <v>86</v>
      </c>
    </row>
    <row r="1886" spans="1:72" x14ac:dyDescent="0.2">
      <c r="A1886" s="265">
        <f t="shared" si="848"/>
        <v>23.25</v>
      </c>
      <c r="B1886" s="265">
        <f t="shared" si="849"/>
        <v>21.095500000000001</v>
      </c>
      <c r="C1886" s="265">
        <f t="shared" si="850"/>
        <v>25.7575</v>
      </c>
      <c r="D1886" s="265">
        <f t="shared" si="851"/>
        <v>2648</v>
      </c>
      <c r="E1886" s="373">
        <f t="shared" si="852"/>
        <v>86.997946611909654</v>
      </c>
      <c r="F1886" s="373">
        <f t="shared" si="853"/>
        <v>7.2498288843258045</v>
      </c>
      <c r="G1886" s="373">
        <f t="shared" si="854"/>
        <v>95.997946611909654</v>
      </c>
      <c r="H1886" s="374">
        <f t="shared" si="855"/>
        <v>0.99993403624840083</v>
      </c>
      <c r="I1886" s="374">
        <f t="shared" si="856"/>
        <v>0.99740964466143767</v>
      </c>
      <c r="J1886" s="374">
        <f t="shared" si="857"/>
        <v>0.99697746386951824</v>
      </c>
      <c r="K1886" s="265" cm="1">
        <f t="array" ref="K1886">$G1886^gamma_drug4/($G1886^gamma_drug4+(AGE_50_drug4+9)^gamma_drug4)</f>
        <v>1</v>
      </c>
      <c r="L1886" s="264">
        <f t="shared" si="858"/>
        <v>2648</v>
      </c>
      <c r="M1886" s="264">
        <f t="shared" si="859"/>
        <v>-0.50554999999999994</v>
      </c>
      <c r="N1886" s="264">
        <f t="shared" si="860"/>
        <v>23.250250000000001</v>
      </c>
      <c r="O1886" s="264">
        <f t="shared" si="861"/>
        <v>0.14798500000000001</v>
      </c>
      <c r="P1886" s="264">
        <f t="shared" si="862"/>
        <v>15.4215</v>
      </c>
      <c r="Q1886" s="264">
        <f t="shared" si="863"/>
        <v>16.9375</v>
      </c>
      <c r="R1886" s="264">
        <f t="shared" si="864"/>
        <v>17.927500000000002</v>
      </c>
      <c r="S1886" s="264">
        <f t="shared" si="865"/>
        <v>18.488</v>
      </c>
      <c r="T1886" s="264">
        <f t="shared" si="866"/>
        <v>19.404</v>
      </c>
      <c r="U1886" s="264">
        <f t="shared" si="867"/>
        <v>20.061499999999999</v>
      </c>
      <c r="V1886" s="264">
        <f t="shared" si="868"/>
        <v>21.095500000000001</v>
      </c>
      <c r="W1886" s="264">
        <f t="shared" si="869"/>
        <v>23.25</v>
      </c>
      <c r="X1886" s="264">
        <f t="shared" si="870"/>
        <v>25.7575</v>
      </c>
      <c r="Y1886" s="264">
        <f t="shared" si="871"/>
        <v>27.275500000000001</v>
      </c>
      <c r="Z1886" s="264">
        <f t="shared" si="872"/>
        <v>28.3825</v>
      </c>
      <c r="AA1886" s="264">
        <f t="shared" si="873"/>
        <v>30.152999999999999</v>
      </c>
      <c r="AB1886" s="264">
        <f t="shared" si="874"/>
        <v>31.394500000000001</v>
      </c>
      <c r="AC1886" s="264">
        <f t="shared" si="875"/>
        <v>33.961500000000001</v>
      </c>
      <c r="AD1886" s="264">
        <f t="shared" si="876"/>
        <v>39.174500000000002</v>
      </c>
      <c r="AF1886" s="256">
        <f t="shared" si="878"/>
        <v>2648</v>
      </c>
      <c r="AG1886" s="266">
        <v>-0.46879999999999999</v>
      </c>
      <c r="AH1886" s="266">
        <v>23.510100000000001</v>
      </c>
      <c r="AI1886" s="266">
        <v>0.13880000000000001</v>
      </c>
      <c r="AJ1886" s="266">
        <v>15.904</v>
      </c>
      <c r="AK1886" s="266">
        <v>17.405000000000001</v>
      </c>
      <c r="AL1886" s="266">
        <v>18.378</v>
      </c>
      <c r="AM1886" s="266">
        <v>18.925999999999998</v>
      </c>
      <c r="AN1886" s="266">
        <v>19.818000000000001</v>
      </c>
      <c r="AO1886" s="266">
        <v>20.454999999999998</v>
      </c>
      <c r="AP1886" s="266">
        <v>21.452000000000002</v>
      </c>
      <c r="AQ1886" s="266">
        <v>23.51</v>
      </c>
      <c r="AR1886" s="266">
        <v>25.872</v>
      </c>
      <c r="AS1886" s="266">
        <v>27.286000000000001</v>
      </c>
      <c r="AT1886" s="266">
        <v>28.309000000000001</v>
      </c>
      <c r="AU1886" s="266">
        <v>29.931000000000001</v>
      </c>
      <c r="AV1886" s="266">
        <v>31.059000000000001</v>
      </c>
      <c r="AW1886" s="266">
        <v>33.366</v>
      </c>
      <c r="AX1886" s="266">
        <v>37.951000000000001</v>
      </c>
      <c r="AY1886" s="266">
        <v>87</v>
      </c>
      <c r="BA1886" s="256">
        <f t="shared" si="877"/>
        <v>2648</v>
      </c>
      <c r="BB1886" s="372">
        <v>-0.5423</v>
      </c>
      <c r="BC1886" s="372">
        <v>22.990400000000001</v>
      </c>
      <c r="BD1886" s="372">
        <v>0.15717</v>
      </c>
      <c r="BE1886" s="372">
        <v>14.939</v>
      </c>
      <c r="BF1886" s="372">
        <v>16.47</v>
      </c>
      <c r="BG1886" s="372">
        <v>17.477</v>
      </c>
      <c r="BH1886" s="372">
        <v>18.05</v>
      </c>
      <c r="BI1886" s="372">
        <v>18.989999999999998</v>
      </c>
      <c r="BJ1886" s="372">
        <v>19.667999999999999</v>
      </c>
      <c r="BK1886" s="372">
        <v>20.739000000000001</v>
      </c>
      <c r="BL1886" s="372">
        <v>22.99</v>
      </c>
      <c r="BM1886" s="372">
        <v>25.643000000000001</v>
      </c>
      <c r="BN1886" s="372">
        <v>27.265000000000001</v>
      </c>
      <c r="BO1886" s="372">
        <v>28.456</v>
      </c>
      <c r="BP1886" s="372">
        <v>30.375</v>
      </c>
      <c r="BQ1886" s="372">
        <v>31.73</v>
      </c>
      <c r="BR1886" s="372">
        <v>34.557000000000002</v>
      </c>
      <c r="BS1886" s="372">
        <v>40.398000000000003</v>
      </c>
      <c r="BT1886" s="372">
        <v>87</v>
      </c>
    </row>
    <row r="1887" spans="1:72" x14ac:dyDescent="0.2">
      <c r="A1887" s="265">
        <f t="shared" si="848"/>
        <v>23.46</v>
      </c>
      <c r="B1887" s="265">
        <f t="shared" si="849"/>
        <v>21.279499999999999</v>
      </c>
      <c r="C1887" s="265">
        <f t="shared" si="850"/>
        <v>25.999499999999998</v>
      </c>
      <c r="D1887" s="265">
        <f t="shared" si="851"/>
        <v>2679</v>
      </c>
      <c r="E1887" s="373">
        <f t="shared" si="852"/>
        <v>88.016427104722794</v>
      </c>
      <c r="F1887" s="373">
        <f t="shared" si="853"/>
        <v>7.3347022587268995</v>
      </c>
      <c r="G1887" s="373">
        <f t="shared" si="854"/>
        <v>97.016427104722794</v>
      </c>
      <c r="H1887" s="374">
        <f t="shared" si="855"/>
        <v>0.99993699585316909</v>
      </c>
      <c r="I1887" s="374">
        <f t="shared" si="856"/>
        <v>0.99749069778936006</v>
      </c>
      <c r="J1887" s="374">
        <f t="shared" si="857"/>
        <v>0.99705903154801023</v>
      </c>
      <c r="K1887" s="265" cm="1">
        <f t="array" ref="K1887">$G1887^gamma_drug4/($G1887^gamma_drug4+(AGE_50_drug4+9)^gamma_drug4)</f>
        <v>1</v>
      </c>
      <c r="L1887" s="264">
        <f t="shared" si="858"/>
        <v>2679</v>
      </c>
      <c r="M1887" s="264">
        <f t="shared" si="859"/>
        <v>-0.51139999999999997</v>
      </c>
      <c r="N1887" s="264">
        <f t="shared" si="860"/>
        <v>23.460349999999998</v>
      </c>
      <c r="O1887" s="264">
        <f t="shared" si="861"/>
        <v>0.14846500000000001</v>
      </c>
      <c r="P1887" s="264">
        <f t="shared" si="862"/>
        <v>15.548999999999999</v>
      </c>
      <c r="Q1887" s="264">
        <f t="shared" si="863"/>
        <v>17.079000000000001</v>
      </c>
      <c r="R1887" s="264">
        <f t="shared" si="864"/>
        <v>18.078499999999998</v>
      </c>
      <c r="S1887" s="264">
        <f t="shared" si="865"/>
        <v>18.644500000000001</v>
      </c>
      <c r="T1887" s="264">
        <f t="shared" si="866"/>
        <v>19.57</v>
      </c>
      <c r="U1887" s="264">
        <f t="shared" si="867"/>
        <v>20.234500000000001</v>
      </c>
      <c r="V1887" s="264">
        <f t="shared" si="868"/>
        <v>21.279499999999999</v>
      </c>
      <c r="W1887" s="264">
        <f t="shared" si="869"/>
        <v>23.46</v>
      </c>
      <c r="X1887" s="264">
        <f t="shared" si="870"/>
        <v>25.999499999999998</v>
      </c>
      <c r="Y1887" s="264">
        <f t="shared" si="871"/>
        <v>27.539000000000001</v>
      </c>
      <c r="Z1887" s="264">
        <f t="shared" si="872"/>
        <v>28.6615</v>
      </c>
      <c r="AA1887" s="264">
        <f t="shared" si="873"/>
        <v>30.459</v>
      </c>
      <c r="AB1887" s="264">
        <f t="shared" si="874"/>
        <v>31.72</v>
      </c>
      <c r="AC1887" s="264">
        <f t="shared" si="875"/>
        <v>34.329499999999996</v>
      </c>
      <c r="AD1887" s="264">
        <f t="shared" si="876"/>
        <v>39.637</v>
      </c>
      <c r="AF1887" s="256">
        <f t="shared" si="878"/>
        <v>2679</v>
      </c>
      <c r="AG1887" s="266">
        <v>-0.47810000000000002</v>
      </c>
      <c r="AH1887" s="266">
        <v>23.7182</v>
      </c>
      <c r="AI1887" s="266">
        <v>0.13922999999999999</v>
      </c>
      <c r="AJ1887" s="266">
        <v>16.038</v>
      </c>
      <c r="AK1887" s="266">
        <v>17.550999999999998</v>
      </c>
      <c r="AL1887" s="266">
        <v>18.532</v>
      </c>
      <c r="AM1887" s="266">
        <v>19.085000000000001</v>
      </c>
      <c r="AN1887" s="266">
        <v>19.986000000000001</v>
      </c>
      <c r="AO1887" s="266">
        <v>20.629000000000001</v>
      </c>
      <c r="AP1887" s="266">
        <v>21.635999999999999</v>
      </c>
      <c r="AQ1887" s="266">
        <v>23.718</v>
      </c>
      <c r="AR1887" s="266">
        <v>26.11</v>
      </c>
      <c r="AS1887" s="266">
        <v>27.542999999999999</v>
      </c>
      <c r="AT1887" s="266">
        <v>28.581</v>
      </c>
      <c r="AU1887" s="266">
        <v>30.228999999999999</v>
      </c>
      <c r="AV1887" s="266">
        <v>31.375</v>
      </c>
      <c r="AW1887" s="266">
        <v>33.722000000000001</v>
      </c>
      <c r="AX1887" s="266">
        <v>38.395000000000003</v>
      </c>
      <c r="AY1887" s="266">
        <v>88</v>
      </c>
      <c r="BA1887" s="256">
        <f t="shared" si="877"/>
        <v>2679</v>
      </c>
      <c r="BB1887" s="372">
        <v>-0.54469999999999996</v>
      </c>
      <c r="BC1887" s="372">
        <v>23.202500000000001</v>
      </c>
      <c r="BD1887" s="372">
        <v>0.15770000000000001</v>
      </c>
      <c r="BE1887" s="372">
        <v>15.06</v>
      </c>
      <c r="BF1887" s="372">
        <v>16.606999999999999</v>
      </c>
      <c r="BG1887" s="372">
        <v>17.625</v>
      </c>
      <c r="BH1887" s="372">
        <v>18.204000000000001</v>
      </c>
      <c r="BI1887" s="372">
        <v>19.154</v>
      </c>
      <c r="BJ1887" s="372">
        <v>19.84</v>
      </c>
      <c r="BK1887" s="372">
        <v>20.922999999999998</v>
      </c>
      <c r="BL1887" s="372">
        <v>23.202000000000002</v>
      </c>
      <c r="BM1887" s="372">
        <v>25.888999999999999</v>
      </c>
      <c r="BN1887" s="372">
        <v>27.535</v>
      </c>
      <c r="BO1887" s="372">
        <v>28.742000000000001</v>
      </c>
      <c r="BP1887" s="372">
        <v>30.689</v>
      </c>
      <c r="BQ1887" s="372">
        <v>32.064999999999998</v>
      </c>
      <c r="BR1887" s="372">
        <v>34.936999999999998</v>
      </c>
      <c r="BS1887" s="372">
        <v>40.878999999999998</v>
      </c>
      <c r="BT1887" s="372">
        <v>88</v>
      </c>
    </row>
    <row r="1888" spans="1:72" x14ac:dyDescent="0.2">
      <c r="A1888" s="265">
        <f t="shared" si="848"/>
        <v>23.672499999999999</v>
      </c>
      <c r="B1888" s="265">
        <f t="shared" si="849"/>
        <v>21.466000000000001</v>
      </c>
      <c r="C1888" s="265">
        <f t="shared" si="850"/>
        <v>26.245000000000001</v>
      </c>
      <c r="D1888" s="265">
        <f t="shared" si="851"/>
        <v>2709</v>
      </c>
      <c r="E1888" s="373">
        <f t="shared" si="852"/>
        <v>89.002053388090346</v>
      </c>
      <c r="F1888" s="373">
        <f t="shared" si="853"/>
        <v>7.4168377823408624</v>
      </c>
      <c r="G1888" s="373">
        <f t="shared" si="854"/>
        <v>98.002053388090346</v>
      </c>
      <c r="H1888" s="374">
        <f t="shared" si="855"/>
        <v>0.99993970597841819</v>
      </c>
      <c r="I1888" s="374">
        <f t="shared" si="856"/>
        <v>0.99756595703291195</v>
      </c>
      <c r="J1888" s="374">
        <f t="shared" si="857"/>
        <v>0.99713509806807388</v>
      </c>
      <c r="K1888" s="265" cm="1">
        <f t="array" ref="K1888">$G1888^gamma_drug4/($G1888^gamma_drug4+(AGE_50_drug4+9)^gamma_drug4)</f>
        <v>1</v>
      </c>
      <c r="L1888" s="264">
        <f t="shared" si="858"/>
        <v>2709</v>
      </c>
      <c r="M1888" s="264">
        <f t="shared" si="859"/>
        <v>-0.51719999999999999</v>
      </c>
      <c r="N1888" s="264">
        <f t="shared" si="860"/>
        <v>23.672599999999999</v>
      </c>
      <c r="O1888" s="264">
        <f t="shared" si="861"/>
        <v>0.14896000000000001</v>
      </c>
      <c r="P1888" s="264">
        <f t="shared" si="862"/>
        <v>15.677</v>
      </c>
      <c r="Q1888" s="264">
        <f t="shared" si="863"/>
        <v>17.221</v>
      </c>
      <c r="R1888" s="264">
        <f t="shared" si="864"/>
        <v>18.230499999999999</v>
      </c>
      <c r="S1888" s="264">
        <f t="shared" si="865"/>
        <v>18.802</v>
      </c>
      <c r="T1888" s="264">
        <f t="shared" si="866"/>
        <v>19.737500000000001</v>
      </c>
      <c r="U1888" s="264">
        <f t="shared" si="867"/>
        <v>20.4085</v>
      </c>
      <c r="V1888" s="264">
        <f t="shared" si="868"/>
        <v>21.466000000000001</v>
      </c>
      <c r="W1888" s="264">
        <f t="shared" si="869"/>
        <v>23.672499999999999</v>
      </c>
      <c r="X1888" s="264">
        <f t="shared" si="870"/>
        <v>26.245000000000001</v>
      </c>
      <c r="Y1888" s="264">
        <f t="shared" si="871"/>
        <v>27.805500000000002</v>
      </c>
      <c r="Z1888" s="264">
        <f t="shared" si="872"/>
        <v>28.944500000000001</v>
      </c>
      <c r="AA1888" s="264">
        <f t="shared" si="873"/>
        <v>30.769500000000001</v>
      </c>
      <c r="AB1888" s="264">
        <f t="shared" si="874"/>
        <v>32.0505</v>
      </c>
      <c r="AC1888" s="264">
        <f t="shared" si="875"/>
        <v>34.703000000000003</v>
      </c>
      <c r="AD1888" s="264">
        <f t="shared" si="876"/>
        <v>40.108999999999995</v>
      </c>
      <c r="AF1888" s="256">
        <f t="shared" si="878"/>
        <v>2709</v>
      </c>
      <c r="AG1888" s="266">
        <v>-0.48730000000000001</v>
      </c>
      <c r="AH1888" s="266">
        <v>23.927199999999999</v>
      </c>
      <c r="AI1888" s="266">
        <v>0.13969000000000001</v>
      </c>
      <c r="AJ1888" s="266">
        <v>16.170999999999999</v>
      </c>
      <c r="AK1888" s="266">
        <v>17.696000000000002</v>
      </c>
      <c r="AL1888" s="266">
        <v>18.686</v>
      </c>
      <c r="AM1888" s="266">
        <v>19.244</v>
      </c>
      <c r="AN1888" s="266">
        <v>20.154</v>
      </c>
      <c r="AO1888" s="266">
        <v>20.803000000000001</v>
      </c>
      <c r="AP1888" s="266">
        <v>21.821000000000002</v>
      </c>
      <c r="AQ1888" s="266">
        <v>23.927</v>
      </c>
      <c r="AR1888" s="266">
        <v>26.35</v>
      </c>
      <c r="AS1888" s="266">
        <v>27.803000000000001</v>
      </c>
      <c r="AT1888" s="266">
        <v>28.856000000000002</v>
      </c>
      <c r="AU1888" s="266">
        <v>30.53</v>
      </c>
      <c r="AV1888" s="266">
        <v>31.695</v>
      </c>
      <c r="AW1888" s="266">
        <v>34.082999999999998</v>
      </c>
      <c r="AX1888" s="266">
        <v>38.848999999999997</v>
      </c>
      <c r="AY1888" s="266">
        <v>89</v>
      </c>
      <c r="BA1888" s="256">
        <f t="shared" si="877"/>
        <v>2709</v>
      </c>
      <c r="BB1888" s="372">
        <v>-0.54710000000000003</v>
      </c>
      <c r="BC1888" s="372">
        <v>23.417999999999999</v>
      </c>
      <c r="BD1888" s="372">
        <v>0.15823000000000001</v>
      </c>
      <c r="BE1888" s="372">
        <v>15.183</v>
      </c>
      <c r="BF1888" s="372">
        <v>16.745999999999999</v>
      </c>
      <c r="BG1888" s="372">
        <v>17.774999999999999</v>
      </c>
      <c r="BH1888" s="372">
        <v>18.36</v>
      </c>
      <c r="BI1888" s="372">
        <v>19.321000000000002</v>
      </c>
      <c r="BJ1888" s="372">
        <v>20.013999999999999</v>
      </c>
      <c r="BK1888" s="372">
        <v>21.111000000000001</v>
      </c>
      <c r="BL1888" s="372">
        <v>23.417999999999999</v>
      </c>
      <c r="BM1888" s="372">
        <v>26.14</v>
      </c>
      <c r="BN1888" s="372">
        <v>27.808</v>
      </c>
      <c r="BO1888" s="372">
        <v>29.033000000000001</v>
      </c>
      <c r="BP1888" s="372">
        <v>31.009</v>
      </c>
      <c r="BQ1888" s="372">
        <v>32.405999999999999</v>
      </c>
      <c r="BR1888" s="372">
        <v>35.323</v>
      </c>
      <c r="BS1888" s="372">
        <v>41.369</v>
      </c>
      <c r="BT1888" s="372">
        <v>89</v>
      </c>
    </row>
    <row r="1889" spans="1:72" x14ac:dyDescent="0.2">
      <c r="A1889" s="265">
        <f t="shared" si="848"/>
        <v>23.887</v>
      </c>
      <c r="B1889" s="265">
        <f t="shared" si="849"/>
        <v>21.654</v>
      </c>
      <c r="C1889" s="265">
        <f t="shared" si="850"/>
        <v>26.493000000000002</v>
      </c>
      <c r="D1889" s="265">
        <f t="shared" si="851"/>
        <v>2739</v>
      </c>
      <c r="E1889" s="373">
        <f t="shared" si="852"/>
        <v>89.987679671457911</v>
      </c>
      <c r="F1889" s="373">
        <f t="shared" si="853"/>
        <v>7.4989733059548254</v>
      </c>
      <c r="G1889" s="373">
        <f t="shared" si="854"/>
        <v>98.987679671457911</v>
      </c>
      <c r="H1889" s="374">
        <f t="shared" si="855"/>
        <v>0.9999422741412054</v>
      </c>
      <c r="I1889" s="374">
        <f t="shared" si="856"/>
        <v>0.9976382447801917</v>
      </c>
      <c r="J1889" s="374">
        <f t="shared" si="857"/>
        <v>0.99720847066007101</v>
      </c>
      <c r="K1889" s="265" cm="1">
        <f t="array" ref="K1889">$G1889^gamma_drug4/($G1889^gamma_drug4+(AGE_50_drug4+9)^gamma_drug4)</f>
        <v>1</v>
      </c>
      <c r="L1889" s="264">
        <f t="shared" si="858"/>
        <v>2739</v>
      </c>
      <c r="M1889" s="264">
        <f t="shared" si="859"/>
        <v>-0.52295000000000003</v>
      </c>
      <c r="N1889" s="264">
        <f t="shared" si="860"/>
        <v>23.887</v>
      </c>
      <c r="O1889" s="264">
        <f t="shared" si="861"/>
        <v>0.14946000000000001</v>
      </c>
      <c r="P1889" s="264">
        <f t="shared" si="862"/>
        <v>15.8065</v>
      </c>
      <c r="Q1889" s="264">
        <f t="shared" si="863"/>
        <v>17.3645</v>
      </c>
      <c r="R1889" s="264">
        <f t="shared" si="864"/>
        <v>18.384</v>
      </c>
      <c r="S1889" s="264">
        <f t="shared" si="865"/>
        <v>18.961500000000001</v>
      </c>
      <c r="T1889" s="264">
        <f t="shared" si="866"/>
        <v>19.906500000000001</v>
      </c>
      <c r="U1889" s="264">
        <f t="shared" si="867"/>
        <v>20.585000000000001</v>
      </c>
      <c r="V1889" s="264">
        <f t="shared" si="868"/>
        <v>21.654</v>
      </c>
      <c r="W1889" s="264">
        <f t="shared" si="869"/>
        <v>23.887</v>
      </c>
      <c r="X1889" s="264">
        <f t="shared" si="870"/>
        <v>26.493000000000002</v>
      </c>
      <c r="Y1889" s="264">
        <f t="shared" si="871"/>
        <v>28.075499999999998</v>
      </c>
      <c r="Z1889" s="264">
        <f t="shared" si="872"/>
        <v>29.2315</v>
      </c>
      <c r="AA1889" s="264">
        <f t="shared" si="873"/>
        <v>31.083500000000001</v>
      </c>
      <c r="AB1889" s="264">
        <f t="shared" si="874"/>
        <v>32.384500000000003</v>
      </c>
      <c r="AC1889" s="264">
        <f t="shared" si="875"/>
        <v>35.082000000000001</v>
      </c>
      <c r="AD1889" s="264">
        <f t="shared" si="876"/>
        <v>40.587000000000003</v>
      </c>
      <c r="AF1889" s="256">
        <f t="shared" si="878"/>
        <v>2739</v>
      </c>
      <c r="AG1889" s="266">
        <v>-0.49640000000000001</v>
      </c>
      <c r="AH1889" s="266">
        <v>24.1371</v>
      </c>
      <c r="AI1889" s="266">
        <v>0.14016000000000001</v>
      </c>
      <c r="AJ1889" s="266">
        <v>16.303999999999998</v>
      </c>
      <c r="AK1889" s="266">
        <v>17.841999999999999</v>
      </c>
      <c r="AL1889" s="266">
        <v>18.841000000000001</v>
      </c>
      <c r="AM1889" s="266">
        <v>19.404</v>
      </c>
      <c r="AN1889" s="266">
        <v>20.321999999999999</v>
      </c>
      <c r="AO1889" s="266">
        <v>20.978000000000002</v>
      </c>
      <c r="AP1889" s="266">
        <v>22.007000000000001</v>
      </c>
      <c r="AQ1889" s="266">
        <v>24.137</v>
      </c>
      <c r="AR1889" s="266">
        <v>26.591000000000001</v>
      </c>
      <c r="AS1889" s="266">
        <v>28.065000000000001</v>
      </c>
      <c r="AT1889" s="266">
        <v>29.134</v>
      </c>
      <c r="AU1889" s="266">
        <v>30.832999999999998</v>
      </c>
      <c r="AV1889" s="266">
        <v>32.017000000000003</v>
      </c>
      <c r="AW1889" s="266">
        <v>34.448</v>
      </c>
      <c r="AX1889" s="266">
        <v>39.307000000000002</v>
      </c>
      <c r="AY1889" s="266">
        <v>90</v>
      </c>
      <c r="BA1889" s="256">
        <f t="shared" si="877"/>
        <v>2739</v>
      </c>
      <c r="BB1889" s="372">
        <v>-0.54949999999999999</v>
      </c>
      <c r="BC1889" s="372">
        <v>23.636900000000001</v>
      </c>
      <c r="BD1889" s="372">
        <v>0.15876000000000001</v>
      </c>
      <c r="BE1889" s="372">
        <v>15.308999999999999</v>
      </c>
      <c r="BF1889" s="372">
        <v>16.887</v>
      </c>
      <c r="BG1889" s="372">
        <v>17.927</v>
      </c>
      <c r="BH1889" s="372">
        <v>18.518999999999998</v>
      </c>
      <c r="BI1889" s="372">
        <v>19.491</v>
      </c>
      <c r="BJ1889" s="372">
        <v>20.192</v>
      </c>
      <c r="BK1889" s="372">
        <v>21.300999999999998</v>
      </c>
      <c r="BL1889" s="372">
        <v>23.637</v>
      </c>
      <c r="BM1889" s="372">
        <v>26.395</v>
      </c>
      <c r="BN1889" s="372">
        <v>28.085999999999999</v>
      </c>
      <c r="BO1889" s="372">
        <v>29.329000000000001</v>
      </c>
      <c r="BP1889" s="372">
        <v>31.334</v>
      </c>
      <c r="BQ1889" s="372">
        <v>32.752000000000002</v>
      </c>
      <c r="BR1889" s="372">
        <v>35.716000000000001</v>
      </c>
      <c r="BS1889" s="372">
        <v>41.866999999999997</v>
      </c>
      <c r="BT1889" s="372">
        <v>90</v>
      </c>
    </row>
    <row r="1890" spans="1:72" x14ac:dyDescent="0.2">
      <c r="A1890" s="265">
        <f t="shared" si="848"/>
        <v>24.1035</v>
      </c>
      <c r="B1890" s="265">
        <f t="shared" si="849"/>
        <v>21.844000000000001</v>
      </c>
      <c r="C1890" s="265">
        <f t="shared" si="850"/>
        <v>26.744</v>
      </c>
      <c r="D1890" s="265">
        <f t="shared" si="851"/>
        <v>2770</v>
      </c>
      <c r="E1890" s="373">
        <f t="shared" si="852"/>
        <v>91.006160164271051</v>
      </c>
      <c r="F1890" s="373">
        <f t="shared" si="853"/>
        <v>7.5838466803559204</v>
      </c>
      <c r="G1890" s="373">
        <f t="shared" si="854"/>
        <v>100.00616016427105</v>
      </c>
      <c r="H1890" s="374">
        <f t="shared" si="855"/>
        <v>0.99994478804835196</v>
      </c>
      <c r="I1890" s="374">
        <f t="shared" si="856"/>
        <v>0.99770997421957253</v>
      </c>
      <c r="J1890" s="374">
        <f t="shared" si="857"/>
        <v>0.99728158688215029</v>
      </c>
      <c r="K1890" s="265" cm="1">
        <f t="array" ref="K1890">$G1890^gamma_drug4/($G1890^gamma_drug4+(AGE_50_drug4+9)^gamma_drug4)</f>
        <v>1</v>
      </c>
      <c r="L1890" s="264">
        <f t="shared" si="858"/>
        <v>2770</v>
      </c>
      <c r="M1890" s="264">
        <f t="shared" si="859"/>
        <v>-0.52854999999999996</v>
      </c>
      <c r="N1890" s="264">
        <f t="shared" si="860"/>
        <v>24.1036</v>
      </c>
      <c r="O1890" s="264">
        <f t="shared" si="861"/>
        <v>0.14996500000000001</v>
      </c>
      <c r="P1890" s="264">
        <f t="shared" si="862"/>
        <v>15.936500000000001</v>
      </c>
      <c r="Q1890" s="264">
        <f t="shared" si="863"/>
        <v>17.509</v>
      </c>
      <c r="R1890" s="264">
        <f t="shared" si="864"/>
        <v>18.538499999999999</v>
      </c>
      <c r="S1890" s="264">
        <f t="shared" si="865"/>
        <v>19.121499999999997</v>
      </c>
      <c r="T1890" s="264">
        <f t="shared" si="866"/>
        <v>20.076499999999999</v>
      </c>
      <c r="U1890" s="264">
        <f t="shared" si="867"/>
        <v>20.762499999999999</v>
      </c>
      <c r="V1890" s="264">
        <f t="shared" si="868"/>
        <v>21.844000000000001</v>
      </c>
      <c r="W1890" s="264">
        <f t="shared" si="869"/>
        <v>24.1035</v>
      </c>
      <c r="X1890" s="264">
        <f t="shared" si="870"/>
        <v>26.744</v>
      </c>
      <c r="Y1890" s="264">
        <f t="shared" si="871"/>
        <v>28.347999999999999</v>
      </c>
      <c r="Z1890" s="264">
        <f t="shared" si="872"/>
        <v>29.521000000000001</v>
      </c>
      <c r="AA1890" s="264">
        <f t="shared" si="873"/>
        <v>31.401</v>
      </c>
      <c r="AB1890" s="264">
        <f t="shared" si="874"/>
        <v>32.722999999999999</v>
      </c>
      <c r="AC1890" s="264">
        <f t="shared" si="875"/>
        <v>35.466000000000001</v>
      </c>
      <c r="AD1890" s="264">
        <f t="shared" si="876"/>
        <v>41.073</v>
      </c>
      <c r="AF1890" s="256">
        <f t="shared" si="878"/>
        <v>2770</v>
      </c>
      <c r="AG1890" s="266">
        <v>-0.50529999999999997</v>
      </c>
      <c r="AH1890" s="266">
        <v>24.347899999999999</v>
      </c>
      <c r="AI1890" s="266">
        <v>0.14065</v>
      </c>
      <c r="AJ1890" s="266">
        <v>16.437000000000001</v>
      </c>
      <c r="AK1890" s="266">
        <v>17.986999999999998</v>
      </c>
      <c r="AL1890" s="266">
        <v>18.995000000000001</v>
      </c>
      <c r="AM1890" s="266">
        <v>19.562999999999999</v>
      </c>
      <c r="AN1890" s="266">
        <v>20.49</v>
      </c>
      <c r="AO1890" s="266">
        <v>21.152999999999999</v>
      </c>
      <c r="AP1890" s="266">
        <v>22.193000000000001</v>
      </c>
      <c r="AQ1890" s="266">
        <v>24.347999999999999</v>
      </c>
      <c r="AR1890" s="266">
        <v>26.834</v>
      </c>
      <c r="AS1890" s="266">
        <v>28.327999999999999</v>
      </c>
      <c r="AT1890" s="266">
        <v>29.413</v>
      </c>
      <c r="AU1890" s="266">
        <v>31.138999999999999</v>
      </c>
      <c r="AV1890" s="266">
        <v>32.343000000000004</v>
      </c>
      <c r="AW1890" s="266">
        <v>34.817</v>
      </c>
      <c r="AX1890" s="266">
        <v>39.774000000000001</v>
      </c>
      <c r="AY1890" s="266">
        <v>91</v>
      </c>
      <c r="BA1890" s="256">
        <f t="shared" si="877"/>
        <v>2770</v>
      </c>
      <c r="BB1890" s="372">
        <v>-0.55179999999999996</v>
      </c>
      <c r="BC1890" s="372">
        <v>23.859300000000001</v>
      </c>
      <c r="BD1890" s="372">
        <v>0.15928</v>
      </c>
      <c r="BE1890" s="372">
        <v>15.436</v>
      </c>
      <c r="BF1890" s="372">
        <v>17.030999999999999</v>
      </c>
      <c r="BG1890" s="372">
        <v>18.082000000000001</v>
      </c>
      <c r="BH1890" s="372">
        <v>18.68</v>
      </c>
      <c r="BI1890" s="372">
        <v>19.663</v>
      </c>
      <c r="BJ1890" s="372">
        <v>20.372</v>
      </c>
      <c r="BK1890" s="372">
        <v>21.495000000000001</v>
      </c>
      <c r="BL1890" s="372">
        <v>23.859000000000002</v>
      </c>
      <c r="BM1890" s="372">
        <v>26.654</v>
      </c>
      <c r="BN1890" s="372">
        <v>28.367999999999999</v>
      </c>
      <c r="BO1890" s="372">
        <v>29.629000000000001</v>
      </c>
      <c r="BP1890" s="372">
        <v>31.663</v>
      </c>
      <c r="BQ1890" s="372">
        <v>33.103000000000002</v>
      </c>
      <c r="BR1890" s="372">
        <v>36.115000000000002</v>
      </c>
      <c r="BS1890" s="372">
        <v>42.372</v>
      </c>
      <c r="BT1890" s="372">
        <v>91</v>
      </c>
    </row>
    <row r="1891" spans="1:72" x14ac:dyDescent="0.2">
      <c r="A1891" s="265">
        <f t="shared" si="848"/>
        <v>24.322499999999998</v>
      </c>
      <c r="B1891" s="265">
        <f t="shared" si="849"/>
        <v>22.035</v>
      </c>
      <c r="C1891" s="265">
        <f t="shared" si="850"/>
        <v>26.997</v>
      </c>
      <c r="D1891" s="265">
        <f t="shared" si="851"/>
        <v>2800</v>
      </c>
      <c r="E1891" s="373">
        <f t="shared" si="852"/>
        <v>91.991786447638603</v>
      </c>
      <c r="F1891" s="373">
        <f t="shared" si="853"/>
        <v>7.6659822039698833</v>
      </c>
      <c r="G1891" s="373">
        <f t="shared" si="854"/>
        <v>100.9917864476386</v>
      </c>
      <c r="H1891" s="374">
        <f t="shared" si="855"/>
        <v>0.99994709385275027</v>
      </c>
      <c r="I1891" s="374">
        <f t="shared" si="856"/>
        <v>0.9977766578313515</v>
      </c>
      <c r="J1891" s="374">
        <f t="shared" si="857"/>
        <v>0.99734984670169513</v>
      </c>
      <c r="K1891" s="265" cm="1">
        <f t="array" ref="K1891">$G1891^gamma_drug4/($G1891^gamma_drug4+(AGE_50_drug4+9)^gamma_drug4)</f>
        <v>1</v>
      </c>
      <c r="L1891" s="264">
        <f t="shared" si="858"/>
        <v>2800</v>
      </c>
      <c r="M1891" s="264">
        <f t="shared" si="859"/>
        <v>-0.53415000000000001</v>
      </c>
      <c r="N1891" s="264">
        <f t="shared" si="860"/>
        <v>24.322400000000002</v>
      </c>
      <c r="O1891" s="264">
        <f t="shared" si="861"/>
        <v>0.15048499999999998</v>
      </c>
      <c r="P1891" s="264">
        <f t="shared" si="862"/>
        <v>16.067499999999999</v>
      </c>
      <c r="Q1891" s="264">
        <f t="shared" si="863"/>
        <v>17.654</v>
      </c>
      <c r="R1891" s="264">
        <f t="shared" si="864"/>
        <v>18.693999999999999</v>
      </c>
      <c r="S1891" s="264">
        <f t="shared" si="865"/>
        <v>19.283000000000001</v>
      </c>
      <c r="T1891" s="264">
        <f t="shared" si="866"/>
        <v>20.248000000000001</v>
      </c>
      <c r="U1891" s="264">
        <f t="shared" si="867"/>
        <v>20.942</v>
      </c>
      <c r="V1891" s="264">
        <f t="shared" si="868"/>
        <v>22.035</v>
      </c>
      <c r="W1891" s="264">
        <f t="shared" si="869"/>
        <v>24.322499999999998</v>
      </c>
      <c r="X1891" s="264">
        <f t="shared" si="870"/>
        <v>26.997</v>
      </c>
      <c r="Y1891" s="264">
        <f t="shared" si="871"/>
        <v>28.624500000000001</v>
      </c>
      <c r="Z1891" s="264">
        <f t="shared" si="872"/>
        <v>29.814</v>
      </c>
      <c r="AA1891" s="264">
        <f t="shared" si="873"/>
        <v>31.723500000000001</v>
      </c>
      <c r="AB1891" s="264">
        <f t="shared" si="874"/>
        <v>33.067</v>
      </c>
      <c r="AC1891" s="264">
        <f t="shared" si="875"/>
        <v>35.856000000000002</v>
      </c>
      <c r="AD1891" s="264">
        <f t="shared" si="876"/>
        <v>41.567500000000003</v>
      </c>
      <c r="AF1891" s="256">
        <f t="shared" si="878"/>
        <v>2800</v>
      </c>
      <c r="AG1891" s="266">
        <v>-0.51419999999999999</v>
      </c>
      <c r="AH1891" s="266">
        <v>24.5595</v>
      </c>
      <c r="AI1891" s="266">
        <v>0.14116999999999999</v>
      </c>
      <c r="AJ1891" s="266">
        <v>16.568999999999999</v>
      </c>
      <c r="AK1891" s="266">
        <v>18.131</v>
      </c>
      <c r="AL1891" s="266">
        <v>19.148</v>
      </c>
      <c r="AM1891" s="266">
        <v>19.722000000000001</v>
      </c>
      <c r="AN1891" s="266">
        <v>20.658000000000001</v>
      </c>
      <c r="AO1891" s="266">
        <v>21.327999999999999</v>
      </c>
      <c r="AP1891" s="266">
        <v>22.379000000000001</v>
      </c>
      <c r="AQ1891" s="266">
        <v>24.56</v>
      </c>
      <c r="AR1891" s="266">
        <v>27.077999999999999</v>
      </c>
      <c r="AS1891" s="266">
        <v>28.594000000000001</v>
      </c>
      <c r="AT1891" s="266">
        <v>29.695</v>
      </c>
      <c r="AU1891" s="266">
        <v>31.449000000000002</v>
      </c>
      <c r="AV1891" s="266">
        <v>32.673999999999999</v>
      </c>
      <c r="AW1891" s="266">
        <v>35.192</v>
      </c>
      <c r="AX1891" s="266">
        <v>40.249000000000002</v>
      </c>
      <c r="AY1891" s="266">
        <v>92</v>
      </c>
      <c r="BA1891" s="256">
        <f t="shared" si="877"/>
        <v>2800</v>
      </c>
      <c r="BB1891" s="372">
        <v>-0.55410000000000004</v>
      </c>
      <c r="BC1891" s="372">
        <v>24.0853</v>
      </c>
      <c r="BD1891" s="372">
        <v>0.1598</v>
      </c>
      <c r="BE1891" s="372">
        <v>15.566000000000001</v>
      </c>
      <c r="BF1891" s="372">
        <v>17.177</v>
      </c>
      <c r="BG1891" s="372">
        <v>18.239999999999998</v>
      </c>
      <c r="BH1891" s="372">
        <v>18.844000000000001</v>
      </c>
      <c r="BI1891" s="372">
        <v>19.838000000000001</v>
      </c>
      <c r="BJ1891" s="372">
        <v>20.556000000000001</v>
      </c>
      <c r="BK1891" s="372">
        <v>21.690999999999999</v>
      </c>
      <c r="BL1891" s="372">
        <v>24.085000000000001</v>
      </c>
      <c r="BM1891" s="372">
        <v>26.916</v>
      </c>
      <c r="BN1891" s="372">
        <v>28.655000000000001</v>
      </c>
      <c r="BO1891" s="372">
        <v>29.933</v>
      </c>
      <c r="BP1891" s="372">
        <v>31.998000000000001</v>
      </c>
      <c r="BQ1891" s="372">
        <v>33.46</v>
      </c>
      <c r="BR1891" s="372">
        <v>36.520000000000003</v>
      </c>
      <c r="BS1891" s="372">
        <v>42.886000000000003</v>
      </c>
      <c r="BT1891" s="372">
        <v>92</v>
      </c>
    </row>
    <row r="1892" spans="1:72" x14ac:dyDescent="0.2">
      <c r="A1892" s="265">
        <f t="shared" si="848"/>
        <v>24.543500000000002</v>
      </c>
      <c r="B1892" s="265">
        <f t="shared" si="849"/>
        <v>22.228499999999997</v>
      </c>
      <c r="C1892" s="265">
        <f t="shared" si="850"/>
        <v>27.254000000000001</v>
      </c>
      <c r="D1892" s="265">
        <f t="shared" ref="D1892:D1919" si="879">L1892</f>
        <v>2831</v>
      </c>
      <c r="E1892" s="373">
        <f t="shared" si="852"/>
        <v>93.010266940451743</v>
      </c>
      <c r="F1892" s="373">
        <f t="shared" si="853"/>
        <v>7.7508555783709792</v>
      </c>
      <c r="G1892" s="373">
        <f t="shared" ref="G1892:G1919" si="880">E1892+9</f>
        <v>102.01026694045174</v>
      </c>
      <c r="H1892" s="374">
        <f t="shared" ref="H1892:H1919" si="881">$G1892^gamma_drug1/(G1892^gamma+(AGE_50_drug1+9)^gamma_drug1)</f>
        <v>0.99994935336925506</v>
      </c>
      <c r="I1892" s="374">
        <f t="shared" si="856"/>
        <v>0.99784287912018887</v>
      </c>
      <c r="J1892" s="374">
        <f t="shared" si="857"/>
        <v>0.99741791651692968</v>
      </c>
      <c r="K1892" s="265" cm="1">
        <f t="array" ref="K1892">$G1892^gamma_drug4/($G1892^gamma_drug4+(AGE_50_drug4+9)^gamma_drug4)</f>
        <v>1</v>
      </c>
      <c r="L1892" s="264">
        <f t="shared" si="858"/>
        <v>2831</v>
      </c>
      <c r="M1892" s="264">
        <f t="shared" si="859"/>
        <v>-0.53960000000000008</v>
      </c>
      <c r="N1892" s="264">
        <f t="shared" si="860"/>
        <v>24.543550000000003</v>
      </c>
      <c r="O1892" s="264">
        <f t="shared" si="861"/>
        <v>0.15100999999999998</v>
      </c>
      <c r="P1892" s="264">
        <f t="shared" si="862"/>
        <v>16.198999999999998</v>
      </c>
      <c r="Q1892" s="264">
        <f t="shared" si="863"/>
        <v>17.801000000000002</v>
      </c>
      <c r="R1892" s="264">
        <f t="shared" si="864"/>
        <v>18.850999999999999</v>
      </c>
      <c r="S1892" s="264">
        <f t="shared" si="865"/>
        <v>19.4465</v>
      </c>
      <c r="T1892" s="264">
        <f t="shared" si="866"/>
        <v>20.421500000000002</v>
      </c>
      <c r="U1892" s="264">
        <f t="shared" si="867"/>
        <v>21.123000000000001</v>
      </c>
      <c r="V1892" s="264">
        <f t="shared" si="868"/>
        <v>22.228499999999997</v>
      </c>
      <c r="W1892" s="264">
        <f t="shared" si="869"/>
        <v>24.543500000000002</v>
      </c>
      <c r="X1892" s="264">
        <f t="shared" si="870"/>
        <v>27.254000000000001</v>
      </c>
      <c r="Y1892" s="264">
        <f t="shared" si="871"/>
        <v>28.904</v>
      </c>
      <c r="Z1892" s="264">
        <f t="shared" si="872"/>
        <v>30.111499999999999</v>
      </c>
      <c r="AA1892" s="264">
        <f t="shared" si="873"/>
        <v>32.0505</v>
      </c>
      <c r="AB1892" s="264">
        <f t="shared" si="874"/>
        <v>33.414999999999999</v>
      </c>
      <c r="AC1892" s="264">
        <f t="shared" si="875"/>
        <v>36.2515</v>
      </c>
      <c r="AD1892" s="264">
        <f t="shared" si="876"/>
        <v>42.070499999999996</v>
      </c>
      <c r="AF1892" s="256">
        <f t="shared" si="878"/>
        <v>2831</v>
      </c>
      <c r="AG1892" s="266">
        <v>-0.52290000000000003</v>
      </c>
      <c r="AH1892" s="266">
        <v>24.772200000000002</v>
      </c>
      <c r="AI1892" s="266">
        <v>0.14169999999999999</v>
      </c>
      <c r="AJ1892" s="266">
        <v>16.7</v>
      </c>
      <c r="AK1892" s="266">
        <v>18.276</v>
      </c>
      <c r="AL1892" s="266">
        <v>19.302</v>
      </c>
      <c r="AM1892" s="266">
        <v>19.882000000000001</v>
      </c>
      <c r="AN1892" s="266">
        <v>20.827000000000002</v>
      </c>
      <c r="AO1892" s="266">
        <v>21.504000000000001</v>
      </c>
      <c r="AP1892" s="266">
        <v>22.565999999999999</v>
      </c>
      <c r="AQ1892" s="266">
        <v>24.771999999999998</v>
      </c>
      <c r="AR1892" s="266">
        <v>27.324000000000002</v>
      </c>
      <c r="AS1892" s="266">
        <v>28.861999999999998</v>
      </c>
      <c r="AT1892" s="266">
        <v>29.98</v>
      </c>
      <c r="AU1892" s="266">
        <v>31.762</v>
      </c>
      <c r="AV1892" s="266">
        <v>33.006999999999998</v>
      </c>
      <c r="AW1892" s="266">
        <v>35.570999999999998</v>
      </c>
      <c r="AX1892" s="266">
        <v>40.731999999999999</v>
      </c>
      <c r="AY1892" s="266">
        <v>93</v>
      </c>
      <c r="BA1892" s="256">
        <f t="shared" si="877"/>
        <v>2831</v>
      </c>
      <c r="BB1892" s="372">
        <v>-0.55630000000000002</v>
      </c>
      <c r="BC1892" s="372">
        <v>24.314900000000002</v>
      </c>
      <c r="BD1892" s="372">
        <v>0.16031999999999999</v>
      </c>
      <c r="BE1892" s="372">
        <v>15.698</v>
      </c>
      <c r="BF1892" s="372">
        <v>17.326000000000001</v>
      </c>
      <c r="BG1892" s="372">
        <v>18.399999999999999</v>
      </c>
      <c r="BH1892" s="372">
        <v>19.010999999999999</v>
      </c>
      <c r="BI1892" s="372">
        <v>20.015999999999998</v>
      </c>
      <c r="BJ1892" s="372">
        <v>20.742000000000001</v>
      </c>
      <c r="BK1892" s="372">
        <v>21.890999999999998</v>
      </c>
      <c r="BL1892" s="372">
        <v>24.315000000000001</v>
      </c>
      <c r="BM1892" s="372">
        <v>27.184000000000001</v>
      </c>
      <c r="BN1892" s="372">
        <v>28.946000000000002</v>
      </c>
      <c r="BO1892" s="372">
        <v>30.242999999999999</v>
      </c>
      <c r="BP1892" s="372">
        <v>32.338999999999999</v>
      </c>
      <c r="BQ1892" s="372">
        <v>33.823</v>
      </c>
      <c r="BR1892" s="372">
        <v>36.932000000000002</v>
      </c>
      <c r="BS1892" s="372">
        <v>43.408999999999999</v>
      </c>
      <c r="BT1892" s="372">
        <v>93</v>
      </c>
    </row>
    <row r="1893" spans="1:72" x14ac:dyDescent="0.2">
      <c r="A1893" s="265">
        <f t="shared" si="848"/>
        <v>24.766999999999999</v>
      </c>
      <c r="B1893" s="265">
        <f t="shared" si="849"/>
        <v>22.423999999999999</v>
      </c>
      <c r="C1893" s="265">
        <f t="shared" si="850"/>
        <v>27.513500000000001</v>
      </c>
      <c r="D1893" s="265">
        <f t="shared" si="879"/>
        <v>2861</v>
      </c>
      <c r="E1893" s="373">
        <f t="shared" si="852"/>
        <v>93.995893223819309</v>
      </c>
      <c r="F1893" s="373">
        <f t="shared" si="853"/>
        <v>7.8329911019849421</v>
      </c>
      <c r="G1893" s="373">
        <f t="shared" si="880"/>
        <v>102.99589322381931</v>
      </c>
      <c r="H1893" s="374">
        <f t="shared" si="881"/>
        <v>0.9999514280259153</v>
      </c>
      <c r="I1893" s="374">
        <f t="shared" si="856"/>
        <v>0.99790449016475913</v>
      </c>
      <c r="J1893" s="374">
        <f t="shared" si="857"/>
        <v>0.99748150956872328</v>
      </c>
      <c r="K1893" s="265" cm="1">
        <f t="array" ref="K1893">$G1893^gamma_drug4/($G1893^gamma_drug4+(AGE_50_drug4+9)^gamma_drug4)</f>
        <v>1</v>
      </c>
      <c r="L1893" s="264">
        <f t="shared" si="858"/>
        <v>2861</v>
      </c>
      <c r="M1893" s="264">
        <f t="shared" si="859"/>
        <v>-0.54499999999999993</v>
      </c>
      <c r="N1893" s="264">
        <f t="shared" si="860"/>
        <v>24.767000000000003</v>
      </c>
      <c r="O1893" s="264">
        <f t="shared" si="861"/>
        <v>0.15155000000000002</v>
      </c>
      <c r="P1893" s="264">
        <f t="shared" si="862"/>
        <v>16.331499999999998</v>
      </c>
      <c r="Q1893" s="264">
        <f t="shared" si="863"/>
        <v>17.948</v>
      </c>
      <c r="R1893" s="264">
        <f t="shared" si="864"/>
        <v>19.009</v>
      </c>
      <c r="S1893" s="264">
        <f t="shared" si="865"/>
        <v>19.610500000000002</v>
      </c>
      <c r="T1893" s="264">
        <f t="shared" si="866"/>
        <v>20.596</v>
      </c>
      <c r="U1893" s="264">
        <f t="shared" si="867"/>
        <v>21.305</v>
      </c>
      <c r="V1893" s="264">
        <f t="shared" si="868"/>
        <v>22.423999999999999</v>
      </c>
      <c r="W1893" s="264">
        <f t="shared" si="869"/>
        <v>24.766999999999999</v>
      </c>
      <c r="X1893" s="264">
        <f t="shared" si="870"/>
        <v>27.513500000000001</v>
      </c>
      <c r="Y1893" s="264">
        <f t="shared" si="871"/>
        <v>29.187000000000001</v>
      </c>
      <c r="Z1893" s="264">
        <f t="shared" si="872"/>
        <v>30.412500000000001</v>
      </c>
      <c r="AA1893" s="264">
        <f t="shared" si="873"/>
        <v>32.382000000000005</v>
      </c>
      <c r="AB1893" s="264">
        <f t="shared" si="874"/>
        <v>33.768500000000003</v>
      </c>
      <c r="AC1893" s="264">
        <f t="shared" si="875"/>
        <v>36.653999999999996</v>
      </c>
      <c r="AD1893" s="264">
        <f t="shared" si="876"/>
        <v>42.582499999999996</v>
      </c>
      <c r="AF1893" s="256">
        <f t="shared" si="878"/>
        <v>2861</v>
      </c>
      <c r="AG1893" s="266">
        <v>-0.53149999999999997</v>
      </c>
      <c r="AH1893" s="266">
        <v>24.985800000000001</v>
      </c>
      <c r="AI1893" s="266">
        <v>0.14226</v>
      </c>
      <c r="AJ1893" s="266">
        <v>16.831</v>
      </c>
      <c r="AK1893" s="266">
        <v>18.420000000000002</v>
      </c>
      <c r="AL1893" s="266">
        <v>19.456</v>
      </c>
      <c r="AM1893" s="266">
        <v>20.041</v>
      </c>
      <c r="AN1893" s="266">
        <v>20.995000000000001</v>
      </c>
      <c r="AO1893" s="266">
        <v>21.678999999999998</v>
      </c>
      <c r="AP1893" s="266">
        <v>22.754000000000001</v>
      </c>
      <c r="AQ1893" s="266">
        <v>24.986000000000001</v>
      </c>
      <c r="AR1893" s="266">
        <v>27.571999999999999</v>
      </c>
      <c r="AS1893" s="266">
        <v>29.132000000000001</v>
      </c>
      <c r="AT1893" s="266">
        <v>30.266999999999999</v>
      </c>
      <c r="AU1893" s="266">
        <v>32.079000000000001</v>
      </c>
      <c r="AV1893" s="266">
        <v>33.344999999999999</v>
      </c>
      <c r="AW1893" s="266">
        <v>35.956000000000003</v>
      </c>
      <c r="AX1893" s="266">
        <v>41.223999999999997</v>
      </c>
      <c r="AY1893" s="266">
        <v>94</v>
      </c>
      <c r="BA1893" s="256">
        <f t="shared" si="877"/>
        <v>2861</v>
      </c>
      <c r="BB1893" s="372">
        <v>-0.5585</v>
      </c>
      <c r="BC1893" s="372">
        <v>24.548200000000001</v>
      </c>
      <c r="BD1893" s="372">
        <v>0.16084000000000001</v>
      </c>
      <c r="BE1893" s="372">
        <v>15.832000000000001</v>
      </c>
      <c r="BF1893" s="372">
        <v>17.475999999999999</v>
      </c>
      <c r="BG1893" s="372">
        <v>18.562000000000001</v>
      </c>
      <c r="BH1893" s="372">
        <v>19.18</v>
      </c>
      <c r="BI1893" s="372">
        <v>20.196999999999999</v>
      </c>
      <c r="BJ1893" s="372">
        <v>20.931000000000001</v>
      </c>
      <c r="BK1893" s="372">
        <v>22.094000000000001</v>
      </c>
      <c r="BL1893" s="372">
        <v>24.547999999999998</v>
      </c>
      <c r="BM1893" s="372">
        <v>27.454999999999998</v>
      </c>
      <c r="BN1893" s="372">
        <v>29.242000000000001</v>
      </c>
      <c r="BO1893" s="372">
        <v>30.558</v>
      </c>
      <c r="BP1893" s="372">
        <v>32.685000000000002</v>
      </c>
      <c r="BQ1893" s="372">
        <v>34.192</v>
      </c>
      <c r="BR1893" s="372">
        <v>37.351999999999997</v>
      </c>
      <c r="BS1893" s="372">
        <v>43.941000000000003</v>
      </c>
      <c r="BT1893" s="372">
        <v>94</v>
      </c>
    </row>
    <row r="1894" spans="1:72" x14ac:dyDescent="0.2">
      <c r="A1894" s="265">
        <f t="shared" si="848"/>
        <v>24.9925</v>
      </c>
      <c r="B1894" s="265">
        <f t="shared" si="849"/>
        <v>22.620999999999999</v>
      </c>
      <c r="C1894" s="265">
        <f t="shared" si="850"/>
        <v>27.776000000000003</v>
      </c>
      <c r="D1894" s="265">
        <f t="shared" si="879"/>
        <v>2892</v>
      </c>
      <c r="E1894" s="373">
        <f t="shared" si="852"/>
        <v>95.014373716632448</v>
      </c>
      <c r="F1894" s="373">
        <f t="shared" si="853"/>
        <v>7.9178644763860371</v>
      </c>
      <c r="G1894" s="373">
        <f t="shared" si="880"/>
        <v>104.01437371663245</v>
      </c>
      <c r="H1894" s="374">
        <f t="shared" si="881"/>
        <v>0.99995346313423605</v>
      </c>
      <c r="I1894" s="374">
        <f t="shared" si="856"/>
        <v>0.99796572092763547</v>
      </c>
      <c r="J1894" s="374">
        <f t="shared" si="857"/>
        <v>0.99754496909482659</v>
      </c>
      <c r="K1894" s="265" cm="1">
        <f t="array" ref="K1894">$G1894^gamma_drug4/($G1894^gamma_drug4+(AGE_50_drug4+9)^gamma_drug4)</f>
        <v>1</v>
      </c>
      <c r="L1894" s="264">
        <f t="shared" si="858"/>
        <v>2892</v>
      </c>
      <c r="M1894" s="264">
        <f t="shared" si="859"/>
        <v>-0.55025000000000002</v>
      </c>
      <c r="N1894" s="264">
        <f t="shared" si="860"/>
        <v>24.992899999999999</v>
      </c>
      <c r="O1894" s="264">
        <f t="shared" si="861"/>
        <v>0.15209499999999998</v>
      </c>
      <c r="P1894" s="264">
        <f t="shared" si="862"/>
        <v>16.465</v>
      </c>
      <c r="Q1894" s="264">
        <f t="shared" si="863"/>
        <v>18.097000000000001</v>
      </c>
      <c r="R1894" s="264">
        <f t="shared" si="864"/>
        <v>19.168500000000002</v>
      </c>
      <c r="S1894" s="264">
        <f t="shared" si="865"/>
        <v>19.776499999999999</v>
      </c>
      <c r="T1894" s="264">
        <f t="shared" si="866"/>
        <v>20.772500000000001</v>
      </c>
      <c r="U1894" s="264">
        <f t="shared" si="867"/>
        <v>21.4895</v>
      </c>
      <c r="V1894" s="264">
        <f t="shared" si="868"/>
        <v>22.620999999999999</v>
      </c>
      <c r="W1894" s="264">
        <f t="shared" si="869"/>
        <v>24.9925</v>
      </c>
      <c r="X1894" s="264">
        <f t="shared" si="870"/>
        <v>27.776000000000003</v>
      </c>
      <c r="Y1894" s="264">
        <f t="shared" si="871"/>
        <v>29.474</v>
      </c>
      <c r="Z1894" s="264">
        <f t="shared" si="872"/>
        <v>30.718</v>
      </c>
      <c r="AA1894" s="264">
        <f t="shared" si="873"/>
        <v>32.716999999999999</v>
      </c>
      <c r="AB1894" s="264">
        <f t="shared" si="874"/>
        <v>34.126999999999995</v>
      </c>
      <c r="AC1894" s="264">
        <f t="shared" si="875"/>
        <v>37.061499999999995</v>
      </c>
      <c r="AD1894" s="264">
        <f t="shared" si="876"/>
        <v>43.101999999999997</v>
      </c>
      <c r="AF1894" s="256">
        <f t="shared" si="878"/>
        <v>2892</v>
      </c>
      <c r="AG1894" s="266">
        <v>-0.53990000000000005</v>
      </c>
      <c r="AH1894" s="266">
        <v>25.200500000000002</v>
      </c>
      <c r="AI1894" s="266">
        <v>0.14283999999999999</v>
      </c>
      <c r="AJ1894" s="266">
        <v>16.962</v>
      </c>
      <c r="AK1894" s="266">
        <v>18.564</v>
      </c>
      <c r="AL1894" s="266">
        <v>19.609000000000002</v>
      </c>
      <c r="AM1894" s="266">
        <v>20.2</v>
      </c>
      <c r="AN1894" s="266">
        <v>21.164000000000001</v>
      </c>
      <c r="AO1894" s="266">
        <v>21.855</v>
      </c>
      <c r="AP1894" s="266">
        <v>22.940999999999999</v>
      </c>
      <c r="AQ1894" s="266">
        <v>25.2</v>
      </c>
      <c r="AR1894" s="266">
        <v>27.821000000000002</v>
      </c>
      <c r="AS1894" s="266">
        <v>29.405000000000001</v>
      </c>
      <c r="AT1894" s="266">
        <v>30.558</v>
      </c>
      <c r="AU1894" s="266">
        <v>32.398000000000003</v>
      </c>
      <c r="AV1894" s="266">
        <v>33.686999999999998</v>
      </c>
      <c r="AW1894" s="266">
        <v>36.345999999999997</v>
      </c>
      <c r="AX1894" s="266">
        <v>41.723999999999997</v>
      </c>
      <c r="AY1894" s="266">
        <v>95</v>
      </c>
      <c r="BA1894" s="256">
        <f t="shared" si="877"/>
        <v>2892</v>
      </c>
      <c r="BB1894" s="372">
        <v>-0.56059999999999999</v>
      </c>
      <c r="BC1894" s="372">
        <v>24.785299999999999</v>
      </c>
      <c r="BD1894" s="372">
        <v>0.16134999999999999</v>
      </c>
      <c r="BE1894" s="372">
        <v>15.968</v>
      </c>
      <c r="BF1894" s="372">
        <v>17.63</v>
      </c>
      <c r="BG1894" s="372">
        <v>18.728000000000002</v>
      </c>
      <c r="BH1894" s="372">
        <v>19.353000000000002</v>
      </c>
      <c r="BI1894" s="372">
        <v>20.381</v>
      </c>
      <c r="BJ1894" s="372">
        <v>21.123999999999999</v>
      </c>
      <c r="BK1894" s="372">
        <v>22.300999999999998</v>
      </c>
      <c r="BL1894" s="372">
        <v>24.785</v>
      </c>
      <c r="BM1894" s="372">
        <v>27.731000000000002</v>
      </c>
      <c r="BN1894" s="372">
        <v>29.542999999999999</v>
      </c>
      <c r="BO1894" s="372">
        <v>30.878</v>
      </c>
      <c r="BP1894" s="372">
        <v>33.036000000000001</v>
      </c>
      <c r="BQ1894" s="372">
        <v>34.567</v>
      </c>
      <c r="BR1894" s="372">
        <v>37.777000000000001</v>
      </c>
      <c r="BS1894" s="372">
        <v>44.48</v>
      </c>
      <c r="BT1894" s="372">
        <v>95</v>
      </c>
    </row>
    <row r="1895" spans="1:72" x14ac:dyDescent="0.2">
      <c r="A1895" s="265">
        <f t="shared" si="848"/>
        <v>25.221</v>
      </c>
      <c r="B1895" s="265">
        <f t="shared" si="849"/>
        <v>22.82</v>
      </c>
      <c r="C1895" s="265">
        <f t="shared" si="850"/>
        <v>28.042000000000002</v>
      </c>
      <c r="D1895" s="265">
        <f t="shared" si="879"/>
        <v>2922</v>
      </c>
      <c r="E1895" s="373">
        <f t="shared" si="852"/>
        <v>96</v>
      </c>
      <c r="F1895" s="373">
        <f t="shared" si="853"/>
        <v>8</v>
      </c>
      <c r="G1895" s="373">
        <f t="shared" si="880"/>
        <v>105</v>
      </c>
      <c r="H1895" s="374">
        <f t="shared" si="881"/>
        <v>0.99995533363595812</v>
      </c>
      <c r="I1895" s="374">
        <f t="shared" si="856"/>
        <v>0.99802273171708655</v>
      </c>
      <c r="J1895" s="374">
        <f t="shared" si="857"/>
        <v>0.99760429496506975</v>
      </c>
      <c r="K1895" s="265" cm="1">
        <f t="array" ref="K1895">$G1895^gamma_drug4/($G1895^gamma_drug4+(AGE_50_drug4+9)^gamma_drug4)</f>
        <v>1</v>
      </c>
      <c r="L1895" s="264">
        <f t="shared" si="858"/>
        <v>2922</v>
      </c>
      <c r="M1895" s="264">
        <f t="shared" si="859"/>
        <v>-0.55545</v>
      </c>
      <c r="N1895" s="264">
        <f t="shared" si="860"/>
        <v>25.221249999999998</v>
      </c>
      <c r="O1895" s="264">
        <f t="shared" si="861"/>
        <v>0.15265000000000001</v>
      </c>
      <c r="P1895" s="264">
        <f t="shared" si="862"/>
        <v>16.599</v>
      </c>
      <c r="Q1895" s="264">
        <f t="shared" si="863"/>
        <v>18.247</v>
      </c>
      <c r="R1895" s="264">
        <f t="shared" si="864"/>
        <v>19.329500000000003</v>
      </c>
      <c r="S1895" s="264">
        <f t="shared" si="865"/>
        <v>19.9435</v>
      </c>
      <c r="T1895" s="264">
        <f t="shared" si="866"/>
        <v>20.950499999999998</v>
      </c>
      <c r="U1895" s="264">
        <f t="shared" si="867"/>
        <v>21.674999999999997</v>
      </c>
      <c r="V1895" s="264">
        <f t="shared" si="868"/>
        <v>22.82</v>
      </c>
      <c r="W1895" s="264">
        <f t="shared" si="869"/>
        <v>25.221</v>
      </c>
      <c r="X1895" s="264">
        <f t="shared" si="870"/>
        <v>28.042000000000002</v>
      </c>
      <c r="Y1895" s="264">
        <f t="shared" si="871"/>
        <v>29.764499999999998</v>
      </c>
      <c r="Z1895" s="264">
        <f t="shared" si="872"/>
        <v>31.026000000000003</v>
      </c>
      <c r="AA1895" s="264">
        <f t="shared" si="873"/>
        <v>33.057500000000005</v>
      </c>
      <c r="AB1895" s="264">
        <f t="shared" si="874"/>
        <v>34.49</v>
      </c>
      <c r="AC1895" s="264">
        <f t="shared" si="875"/>
        <v>37.475499999999997</v>
      </c>
      <c r="AD1895" s="264">
        <f t="shared" si="876"/>
        <v>43.631</v>
      </c>
      <c r="AF1895" s="256">
        <f t="shared" si="878"/>
        <v>2922</v>
      </c>
      <c r="AG1895" s="266">
        <v>-0.54820000000000002</v>
      </c>
      <c r="AH1895" s="266">
        <v>25.4163</v>
      </c>
      <c r="AI1895" s="266">
        <v>0.14344000000000001</v>
      </c>
      <c r="AJ1895" s="266">
        <v>17.091999999999999</v>
      </c>
      <c r="AK1895" s="266">
        <v>18.707999999999998</v>
      </c>
      <c r="AL1895" s="266">
        <v>19.763000000000002</v>
      </c>
      <c r="AM1895" s="266">
        <v>20.359000000000002</v>
      </c>
      <c r="AN1895" s="266">
        <v>21.332999999999998</v>
      </c>
      <c r="AO1895" s="266">
        <v>22.030999999999999</v>
      </c>
      <c r="AP1895" s="266">
        <v>23.13</v>
      </c>
      <c r="AQ1895" s="266">
        <v>25.416</v>
      </c>
      <c r="AR1895" s="266">
        <v>28.073</v>
      </c>
      <c r="AS1895" s="266">
        <v>29.68</v>
      </c>
      <c r="AT1895" s="266">
        <v>30.85</v>
      </c>
      <c r="AU1895" s="266">
        <v>32.722000000000001</v>
      </c>
      <c r="AV1895" s="266">
        <v>34.033000000000001</v>
      </c>
      <c r="AW1895" s="266">
        <v>36.741999999999997</v>
      </c>
      <c r="AX1895" s="266">
        <v>42.232999999999997</v>
      </c>
      <c r="AY1895" s="266">
        <v>96</v>
      </c>
      <c r="BA1895" s="256">
        <f t="shared" si="877"/>
        <v>2922</v>
      </c>
      <c r="BB1895" s="372">
        <v>-0.56269999999999998</v>
      </c>
      <c r="BC1895" s="372">
        <v>25.026199999999999</v>
      </c>
      <c r="BD1895" s="372">
        <v>0.16186</v>
      </c>
      <c r="BE1895" s="372">
        <v>16.106000000000002</v>
      </c>
      <c r="BF1895" s="372">
        <v>17.786000000000001</v>
      </c>
      <c r="BG1895" s="372">
        <v>18.896000000000001</v>
      </c>
      <c r="BH1895" s="372">
        <v>19.527999999999999</v>
      </c>
      <c r="BI1895" s="372">
        <v>20.568000000000001</v>
      </c>
      <c r="BJ1895" s="372">
        <v>21.318999999999999</v>
      </c>
      <c r="BK1895" s="372">
        <v>22.51</v>
      </c>
      <c r="BL1895" s="372">
        <v>25.026</v>
      </c>
      <c r="BM1895" s="372">
        <v>28.010999999999999</v>
      </c>
      <c r="BN1895" s="372">
        <v>29.849</v>
      </c>
      <c r="BO1895" s="372">
        <v>31.202000000000002</v>
      </c>
      <c r="BP1895" s="372">
        <v>33.393000000000001</v>
      </c>
      <c r="BQ1895" s="372">
        <v>34.947000000000003</v>
      </c>
      <c r="BR1895" s="372">
        <v>38.209000000000003</v>
      </c>
      <c r="BS1895" s="372">
        <v>45.029000000000003</v>
      </c>
      <c r="BT1895" s="372">
        <v>96</v>
      </c>
    </row>
    <row r="1896" spans="1:72" x14ac:dyDescent="0.2">
      <c r="A1896" s="265">
        <f t="shared" si="848"/>
        <v>25.451999999999998</v>
      </c>
      <c r="B1896" s="265">
        <f t="shared" si="849"/>
        <v>23.021000000000001</v>
      </c>
      <c r="C1896" s="265">
        <f t="shared" si="850"/>
        <v>28.311</v>
      </c>
      <c r="D1896" s="265">
        <f t="shared" si="879"/>
        <v>2952</v>
      </c>
      <c r="E1896" s="373">
        <f t="shared" si="852"/>
        <v>96.985626283367552</v>
      </c>
      <c r="F1896" s="373">
        <f t="shared" si="853"/>
        <v>8.0821355236139638</v>
      </c>
      <c r="G1896" s="373">
        <f t="shared" si="880"/>
        <v>105.98562628336755</v>
      </c>
      <c r="H1896" s="374">
        <f t="shared" si="881"/>
        <v>0.99995711252249719</v>
      </c>
      <c r="I1896" s="374">
        <f t="shared" si="856"/>
        <v>0.99807763733110988</v>
      </c>
      <c r="J1896" s="374">
        <f t="shared" si="857"/>
        <v>0.99766165616686753</v>
      </c>
      <c r="K1896" s="265" cm="1">
        <f t="array" ref="K1896">$G1896^gamma_drug4/($G1896^gamma_drug4+(AGE_50_drug4+9)^gamma_drug4)</f>
        <v>1</v>
      </c>
      <c r="L1896" s="264">
        <f t="shared" si="858"/>
        <v>2952</v>
      </c>
      <c r="M1896" s="264">
        <f t="shared" si="859"/>
        <v>-0.56054999999999999</v>
      </c>
      <c r="N1896" s="264">
        <f t="shared" si="860"/>
        <v>25.452100000000002</v>
      </c>
      <c r="O1896" s="264">
        <f t="shared" si="861"/>
        <v>0.15322</v>
      </c>
      <c r="P1896" s="264">
        <f t="shared" si="862"/>
        <v>16.734000000000002</v>
      </c>
      <c r="Q1896" s="264">
        <f t="shared" si="863"/>
        <v>18.397500000000001</v>
      </c>
      <c r="R1896" s="264">
        <f t="shared" si="864"/>
        <v>19.491</v>
      </c>
      <c r="S1896" s="264">
        <f t="shared" si="865"/>
        <v>20.112000000000002</v>
      </c>
      <c r="T1896" s="264">
        <f t="shared" si="866"/>
        <v>21.13</v>
      </c>
      <c r="U1896" s="264">
        <f t="shared" si="867"/>
        <v>21.863</v>
      </c>
      <c r="V1896" s="264">
        <f t="shared" si="868"/>
        <v>23.021000000000001</v>
      </c>
      <c r="W1896" s="264">
        <f t="shared" si="869"/>
        <v>25.451999999999998</v>
      </c>
      <c r="X1896" s="264">
        <f t="shared" si="870"/>
        <v>28.311</v>
      </c>
      <c r="Y1896" s="264">
        <f t="shared" si="871"/>
        <v>30.058</v>
      </c>
      <c r="Z1896" s="264">
        <f t="shared" si="872"/>
        <v>31.34</v>
      </c>
      <c r="AA1896" s="264">
        <f t="shared" si="873"/>
        <v>33.402999999999999</v>
      </c>
      <c r="AB1896" s="264">
        <f t="shared" si="874"/>
        <v>34.859000000000002</v>
      </c>
      <c r="AC1896" s="264">
        <f t="shared" si="875"/>
        <v>37.896500000000003</v>
      </c>
      <c r="AD1896" s="264">
        <f t="shared" si="876"/>
        <v>44.170999999999999</v>
      </c>
      <c r="AF1896" s="256">
        <f t="shared" si="878"/>
        <v>2952</v>
      </c>
      <c r="AG1896" s="266">
        <v>-0.55640000000000001</v>
      </c>
      <c r="AH1896" s="266">
        <v>25.633199999999999</v>
      </c>
      <c r="AI1896" s="266">
        <v>0.14407</v>
      </c>
      <c r="AJ1896" s="266">
        <v>17.221</v>
      </c>
      <c r="AK1896" s="266">
        <v>18.850999999999999</v>
      </c>
      <c r="AL1896" s="266">
        <v>19.916</v>
      </c>
      <c r="AM1896" s="266">
        <v>20.518000000000001</v>
      </c>
      <c r="AN1896" s="266">
        <v>21.501999999999999</v>
      </c>
      <c r="AO1896" s="266">
        <v>22.207999999999998</v>
      </c>
      <c r="AP1896" s="266">
        <v>23.318999999999999</v>
      </c>
      <c r="AQ1896" s="266">
        <v>25.632999999999999</v>
      </c>
      <c r="AR1896" s="266">
        <v>28.326000000000001</v>
      </c>
      <c r="AS1896" s="266">
        <v>29.957000000000001</v>
      </c>
      <c r="AT1896" s="266">
        <v>31.146999999999998</v>
      </c>
      <c r="AU1896" s="266">
        <v>33.049999999999997</v>
      </c>
      <c r="AV1896" s="266">
        <v>34.384</v>
      </c>
      <c r="AW1896" s="266">
        <v>37.145000000000003</v>
      </c>
      <c r="AX1896" s="266">
        <v>42.753999999999998</v>
      </c>
      <c r="AY1896" s="266">
        <v>97</v>
      </c>
      <c r="BA1896" s="256">
        <f t="shared" si="877"/>
        <v>2952</v>
      </c>
      <c r="BB1896" s="372">
        <v>-0.56469999999999998</v>
      </c>
      <c r="BC1896" s="372">
        <v>25.271000000000001</v>
      </c>
      <c r="BD1896" s="372">
        <v>0.16236999999999999</v>
      </c>
      <c r="BE1896" s="372">
        <v>16.247</v>
      </c>
      <c r="BF1896" s="372">
        <v>17.943999999999999</v>
      </c>
      <c r="BG1896" s="372">
        <v>19.065999999999999</v>
      </c>
      <c r="BH1896" s="372">
        <v>19.706</v>
      </c>
      <c r="BI1896" s="372">
        <v>20.757999999999999</v>
      </c>
      <c r="BJ1896" s="372">
        <v>21.518000000000001</v>
      </c>
      <c r="BK1896" s="372">
        <v>22.722999999999999</v>
      </c>
      <c r="BL1896" s="372">
        <v>25.271000000000001</v>
      </c>
      <c r="BM1896" s="372">
        <v>28.295999999999999</v>
      </c>
      <c r="BN1896" s="372">
        <v>30.158999999999999</v>
      </c>
      <c r="BO1896" s="372">
        <v>31.533000000000001</v>
      </c>
      <c r="BP1896" s="372">
        <v>33.756</v>
      </c>
      <c r="BQ1896" s="372">
        <v>35.334000000000003</v>
      </c>
      <c r="BR1896" s="372">
        <v>38.648000000000003</v>
      </c>
      <c r="BS1896" s="372">
        <v>45.588000000000001</v>
      </c>
      <c r="BT1896" s="372">
        <v>97</v>
      </c>
    </row>
    <row r="1897" spans="1:72" x14ac:dyDescent="0.2">
      <c r="A1897" s="265">
        <f t="shared" si="848"/>
        <v>25.685499999999998</v>
      </c>
      <c r="B1897" s="265">
        <f t="shared" si="849"/>
        <v>23.224</v>
      </c>
      <c r="C1897" s="265">
        <f t="shared" si="850"/>
        <v>28.583500000000001</v>
      </c>
      <c r="D1897" s="265">
        <f t="shared" si="879"/>
        <v>2983</v>
      </c>
      <c r="E1897" s="373">
        <f t="shared" si="852"/>
        <v>98.004106776180691</v>
      </c>
      <c r="F1897" s="373">
        <f t="shared" si="853"/>
        <v>8.1670088980150588</v>
      </c>
      <c r="G1897" s="373">
        <f t="shared" si="880"/>
        <v>107.00410677618069</v>
      </c>
      <c r="H1897" s="374">
        <f t="shared" si="881"/>
        <v>0.99995886006100299</v>
      </c>
      <c r="I1897" s="374">
        <f t="shared" si="856"/>
        <v>0.99813226353985396</v>
      </c>
      <c r="J1897" s="374">
        <f t="shared" si="857"/>
        <v>0.99771895278157929</v>
      </c>
      <c r="K1897" s="265" cm="1">
        <f t="array" ref="K1897">$G1897^gamma_drug4/($G1897^gamma_drug4+(AGE_50_drug4+9)^gamma_drug4)</f>
        <v>1</v>
      </c>
      <c r="L1897" s="264">
        <f t="shared" si="858"/>
        <v>2983</v>
      </c>
      <c r="M1897" s="264">
        <f t="shared" si="859"/>
        <v>-0.56555</v>
      </c>
      <c r="N1897" s="264">
        <f t="shared" si="860"/>
        <v>25.685499999999998</v>
      </c>
      <c r="O1897" s="264">
        <f t="shared" si="861"/>
        <v>0.15379499999999999</v>
      </c>
      <c r="P1897" s="264">
        <f t="shared" si="862"/>
        <v>16.87</v>
      </c>
      <c r="Q1897" s="264">
        <f t="shared" si="863"/>
        <v>18.549500000000002</v>
      </c>
      <c r="R1897" s="264">
        <f t="shared" si="864"/>
        <v>19.654499999999999</v>
      </c>
      <c r="S1897" s="264">
        <f t="shared" si="865"/>
        <v>20.281500000000001</v>
      </c>
      <c r="T1897" s="264">
        <f t="shared" si="866"/>
        <v>21.311</v>
      </c>
      <c r="U1897" s="264">
        <f t="shared" si="867"/>
        <v>22.052500000000002</v>
      </c>
      <c r="V1897" s="264">
        <f t="shared" si="868"/>
        <v>23.224</v>
      </c>
      <c r="W1897" s="264">
        <f t="shared" si="869"/>
        <v>25.685499999999998</v>
      </c>
      <c r="X1897" s="264">
        <f t="shared" si="870"/>
        <v>28.583500000000001</v>
      </c>
      <c r="Y1897" s="264">
        <f t="shared" si="871"/>
        <v>30.356000000000002</v>
      </c>
      <c r="Z1897" s="264">
        <f t="shared" si="872"/>
        <v>31.657</v>
      </c>
      <c r="AA1897" s="264">
        <f t="shared" si="873"/>
        <v>33.752499999999998</v>
      </c>
      <c r="AB1897" s="264">
        <f t="shared" si="874"/>
        <v>35.233499999999999</v>
      </c>
      <c r="AC1897" s="264">
        <f t="shared" si="875"/>
        <v>38.323499999999996</v>
      </c>
      <c r="AD1897" s="264">
        <f t="shared" si="876"/>
        <v>44.719000000000001</v>
      </c>
      <c r="AF1897" s="256">
        <f t="shared" si="878"/>
        <v>2983</v>
      </c>
      <c r="AG1897" s="266">
        <v>-0.56440000000000001</v>
      </c>
      <c r="AH1897" s="266">
        <v>25.851299999999998</v>
      </c>
      <c r="AI1897" s="266">
        <v>0.14471999999999999</v>
      </c>
      <c r="AJ1897" s="266">
        <v>17.350000000000001</v>
      </c>
      <c r="AK1897" s="266">
        <v>18.994</v>
      </c>
      <c r="AL1897" s="266">
        <v>20.068999999999999</v>
      </c>
      <c r="AM1897" s="266">
        <v>20.677</v>
      </c>
      <c r="AN1897" s="266">
        <v>21.670999999999999</v>
      </c>
      <c r="AO1897" s="266">
        <v>22.385000000000002</v>
      </c>
      <c r="AP1897" s="266">
        <v>23.507999999999999</v>
      </c>
      <c r="AQ1897" s="266">
        <v>25.850999999999999</v>
      </c>
      <c r="AR1897" s="266">
        <v>28.582000000000001</v>
      </c>
      <c r="AS1897" s="266">
        <v>30.238</v>
      </c>
      <c r="AT1897" s="266">
        <v>31.446000000000002</v>
      </c>
      <c r="AU1897" s="266">
        <v>33.381</v>
      </c>
      <c r="AV1897" s="266">
        <v>34.74</v>
      </c>
      <c r="AW1897" s="266">
        <v>37.552999999999997</v>
      </c>
      <c r="AX1897" s="266">
        <v>43.283999999999999</v>
      </c>
      <c r="AY1897" s="266">
        <v>98</v>
      </c>
      <c r="BA1897" s="256">
        <f t="shared" si="877"/>
        <v>2983</v>
      </c>
      <c r="BB1897" s="372">
        <v>-0.56669999999999998</v>
      </c>
      <c r="BC1897" s="372">
        <v>25.5197</v>
      </c>
      <c r="BD1897" s="372">
        <v>0.16286999999999999</v>
      </c>
      <c r="BE1897" s="372">
        <v>16.39</v>
      </c>
      <c r="BF1897" s="372">
        <v>18.105</v>
      </c>
      <c r="BG1897" s="372">
        <v>19.239999999999998</v>
      </c>
      <c r="BH1897" s="372">
        <v>19.885999999999999</v>
      </c>
      <c r="BI1897" s="372">
        <v>20.951000000000001</v>
      </c>
      <c r="BJ1897" s="372">
        <v>21.72</v>
      </c>
      <c r="BK1897" s="372">
        <v>22.94</v>
      </c>
      <c r="BL1897" s="372">
        <v>25.52</v>
      </c>
      <c r="BM1897" s="372">
        <v>28.585000000000001</v>
      </c>
      <c r="BN1897" s="372">
        <v>30.474</v>
      </c>
      <c r="BO1897" s="372">
        <v>31.867999999999999</v>
      </c>
      <c r="BP1897" s="372">
        <v>34.124000000000002</v>
      </c>
      <c r="BQ1897" s="372">
        <v>35.726999999999997</v>
      </c>
      <c r="BR1897" s="372">
        <v>39.094000000000001</v>
      </c>
      <c r="BS1897" s="372">
        <v>46.154000000000003</v>
      </c>
      <c r="BT1897" s="372">
        <v>98</v>
      </c>
    </row>
    <row r="1898" spans="1:72" x14ac:dyDescent="0.2">
      <c r="A1898" s="265">
        <f t="shared" si="848"/>
        <v>25.921500000000002</v>
      </c>
      <c r="B1898" s="265">
        <f t="shared" si="849"/>
        <v>23.429000000000002</v>
      </c>
      <c r="C1898" s="265">
        <f t="shared" si="850"/>
        <v>28.858499999999999</v>
      </c>
      <c r="D1898" s="265">
        <f t="shared" si="879"/>
        <v>3013</v>
      </c>
      <c r="E1898" s="373">
        <f t="shared" si="852"/>
        <v>98.989733059548257</v>
      </c>
      <c r="F1898" s="373">
        <f t="shared" si="853"/>
        <v>8.2491444216290208</v>
      </c>
      <c r="G1898" s="373">
        <f t="shared" si="880"/>
        <v>107.98973305954826</v>
      </c>
      <c r="H1898" s="374">
        <f t="shared" si="881"/>
        <v>0.9999604685678688</v>
      </c>
      <c r="I1898" s="374">
        <f t="shared" si="856"/>
        <v>0.9981831794025916</v>
      </c>
      <c r="J1898" s="374">
        <f t="shared" si="857"/>
        <v>0.99777256850090945</v>
      </c>
      <c r="K1898" s="265" cm="1">
        <f t="array" ref="K1898">$G1898^gamma_drug4/($G1898^gamma_drug4+(AGE_50_drug4+9)^gamma_drug4)</f>
        <v>1</v>
      </c>
      <c r="L1898" s="264">
        <f t="shared" si="858"/>
        <v>3013</v>
      </c>
      <c r="M1898" s="264">
        <f t="shared" si="859"/>
        <v>-0.57040000000000002</v>
      </c>
      <c r="N1898" s="264">
        <f t="shared" si="860"/>
        <v>25.921349999999997</v>
      </c>
      <c r="O1898" s="264">
        <f t="shared" si="861"/>
        <v>0.15437999999999999</v>
      </c>
      <c r="P1898" s="264">
        <f t="shared" si="862"/>
        <v>17.006500000000003</v>
      </c>
      <c r="Q1898" s="264">
        <f t="shared" si="863"/>
        <v>18.702999999999999</v>
      </c>
      <c r="R1898" s="264">
        <f t="shared" si="864"/>
        <v>19.819000000000003</v>
      </c>
      <c r="S1898" s="264">
        <f t="shared" si="865"/>
        <v>20.452999999999999</v>
      </c>
      <c r="T1898" s="264">
        <f t="shared" si="866"/>
        <v>21.493499999999997</v>
      </c>
      <c r="U1898" s="264">
        <f t="shared" si="867"/>
        <v>22.243500000000001</v>
      </c>
      <c r="V1898" s="264">
        <f t="shared" si="868"/>
        <v>23.429000000000002</v>
      </c>
      <c r="W1898" s="264">
        <f t="shared" si="869"/>
        <v>25.921500000000002</v>
      </c>
      <c r="X1898" s="264">
        <f t="shared" si="870"/>
        <v>28.858499999999999</v>
      </c>
      <c r="Y1898" s="264">
        <f t="shared" si="871"/>
        <v>30.657</v>
      </c>
      <c r="Z1898" s="264">
        <f t="shared" si="872"/>
        <v>31.978000000000002</v>
      </c>
      <c r="AA1898" s="264">
        <f t="shared" si="873"/>
        <v>34.106999999999999</v>
      </c>
      <c r="AB1898" s="264">
        <f t="shared" si="874"/>
        <v>35.612499999999997</v>
      </c>
      <c r="AC1898" s="264">
        <f t="shared" si="875"/>
        <v>38.756999999999998</v>
      </c>
      <c r="AD1898" s="264">
        <f t="shared" si="876"/>
        <v>45.275999999999996</v>
      </c>
      <c r="AF1898" s="256">
        <f t="shared" si="878"/>
        <v>3013</v>
      </c>
      <c r="AG1898" s="266">
        <v>-0.57220000000000004</v>
      </c>
      <c r="AH1898" s="266">
        <v>26.070599999999999</v>
      </c>
      <c r="AI1898" s="266">
        <v>0.14538999999999999</v>
      </c>
      <c r="AJ1898" s="266">
        <v>17.478000000000002</v>
      </c>
      <c r="AK1898" s="266">
        <v>19.137</v>
      </c>
      <c r="AL1898" s="266">
        <v>20.222000000000001</v>
      </c>
      <c r="AM1898" s="266">
        <v>20.835999999999999</v>
      </c>
      <c r="AN1898" s="266">
        <v>21.84</v>
      </c>
      <c r="AO1898" s="266">
        <v>22.562000000000001</v>
      </c>
      <c r="AP1898" s="266">
        <v>23.698</v>
      </c>
      <c r="AQ1898" s="266">
        <v>26.071000000000002</v>
      </c>
      <c r="AR1898" s="266">
        <v>28.838999999999999</v>
      </c>
      <c r="AS1898" s="266">
        <v>30.52</v>
      </c>
      <c r="AT1898" s="266">
        <v>31.748000000000001</v>
      </c>
      <c r="AU1898" s="266">
        <v>33.716000000000001</v>
      </c>
      <c r="AV1898" s="266">
        <v>35.098999999999997</v>
      </c>
      <c r="AW1898" s="266">
        <v>37.966999999999999</v>
      </c>
      <c r="AX1898" s="266">
        <v>43.823</v>
      </c>
      <c r="AY1898" s="266">
        <v>99</v>
      </c>
      <c r="BA1898" s="256">
        <f t="shared" si="877"/>
        <v>3013</v>
      </c>
      <c r="BB1898" s="372">
        <v>-0.56859999999999999</v>
      </c>
      <c r="BC1898" s="372">
        <v>25.772099999999998</v>
      </c>
      <c r="BD1898" s="372">
        <v>0.16336999999999999</v>
      </c>
      <c r="BE1898" s="372">
        <v>16.535</v>
      </c>
      <c r="BF1898" s="372">
        <v>18.268999999999998</v>
      </c>
      <c r="BG1898" s="372">
        <v>19.416</v>
      </c>
      <c r="BH1898" s="372">
        <v>20.07</v>
      </c>
      <c r="BI1898" s="372">
        <v>21.146999999999998</v>
      </c>
      <c r="BJ1898" s="372">
        <v>21.925000000000001</v>
      </c>
      <c r="BK1898" s="372">
        <v>23.16</v>
      </c>
      <c r="BL1898" s="372">
        <v>25.771999999999998</v>
      </c>
      <c r="BM1898" s="372">
        <v>28.878</v>
      </c>
      <c r="BN1898" s="372">
        <v>30.794</v>
      </c>
      <c r="BO1898" s="372">
        <v>32.207999999999998</v>
      </c>
      <c r="BP1898" s="372">
        <v>34.497999999999998</v>
      </c>
      <c r="BQ1898" s="372">
        <v>36.125999999999998</v>
      </c>
      <c r="BR1898" s="372">
        <v>39.546999999999997</v>
      </c>
      <c r="BS1898" s="372">
        <v>46.728999999999999</v>
      </c>
      <c r="BT1898" s="372">
        <v>99</v>
      </c>
    </row>
    <row r="1899" spans="1:72" x14ac:dyDescent="0.2">
      <c r="A1899" s="265">
        <f t="shared" si="848"/>
        <v>26.159500000000001</v>
      </c>
      <c r="B1899" s="265">
        <f t="shared" si="849"/>
        <v>23.635999999999999</v>
      </c>
      <c r="C1899" s="265">
        <f t="shared" si="850"/>
        <v>29.137499999999999</v>
      </c>
      <c r="D1899" s="265">
        <f t="shared" si="879"/>
        <v>3044</v>
      </c>
      <c r="E1899" s="373">
        <f t="shared" si="852"/>
        <v>100.0082135523614</v>
      </c>
      <c r="F1899" s="373">
        <f t="shared" si="853"/>
        <v>8.3340177960301158</v>
      </c>
      <c r="G1899" s="373">
        <f t="shared" si="880"/>
        <v>109.0082135523614</v>
      </c>
      <c r="H1899" s="374">
        <f t="shared" si="881"/>
        <v>0.99996205021220175</v>
      </c>
      <c r="I1899" s="374">
        <f t="shared" si="856"/>
        <v>0.99823387149390985</v>
      </c>
      <c r="J1899" s="374">
        <f t="shared" si="857"/>
        <v>0.99782615728002766</v>
      </c>
      <c r="K1899" s="265" cm="1">
        <f t="array" ref="K1899">$G1899^gamma_drug4/($G1899^gamma_drug4+(AGE_50_drug4+9)^gamma_drug4)</f>
        <v>1</v>
      </c>
      <c r="L1899" s="264">
        <f t="shared" si="858"/>
        <v>3044</v>
      </c>
      <c r="M1899" s="264">
        <f t="shared" si="859"/>
        <v>-0.57515000000000005</v>
      </c>
      <c r="N1899" s="264">
        <f t="shared" si="860"/>
        <v>26.159750000000003</v>
      </c>
      <c r="O1899" s="264">
        <f t="shared" si="861"/>
        <v>0.15497</v>
      </c>
      <c r="P1899" s="264">
        <f t="shared" si="862"/>
        <v>17.143999999999998</v>
      </c>
      <c r="Q1899" s="264">
        <f t="shared" si="863"/>
        <v>18.857500000000002</v>
      </c>
      <c r="R1899" s="264">
        <f t="shared" si="864"/>
        <v>19.984999999999999</v>
      </c>
      <c r="S1899" s="264">
        <f t="shared" si="865"/>
        <v>20.625500000000002</v>
      </c>
      <c r="T1899" s="264">
        <f t="shared" si="866"/>
        <v>21.678000000000001</v>
      </c>
      <c r="U1899" s="264">
        <f t="shared" si="867"/>
        <v>22.436499999999999</v>
      </c>
      <c r="V1899" s="264">
        <f t="shared" si="868"/>
        <v>23.635999999999999</v>
      </c>
      <c r="W1899" s="264">
        <f t="shared" si="869"/>
        <v>26.159500000000001</v>
      </c>
      <c r="X1899" s="264">
        <f t="shared" si="870"/>
        <v>29.137499999999999</v>
      </c>
      <c r="Y1899" s="264">
        <f t="shared" si="871"/>
        <v>30.962499999999999</v>
      </c>
      <c r="Z1899" s="264">
        <f t="shared" si="872"/>
        <v>32.302999999999997</v>
      </c>
      <c r="AA1899" s="264">
        <f t="shared" si="873"/>
        <v>34.466000000000001</v>
      </c>
      <c r="AB1899" s="264">
        <f t="shared" si="874"/>
        <v>35.997</v>
      </c>
      <c r="AC1899" s="264">
        <f t="shared" si="875"/>
        <v>39.1965</v>
      </c>
      <c r="AD1899" s="264">
        <f t="shared" si="876"/>
        <v>45.841499999999996</v>
      </c>
      <c r="AF1899" s="256">
        <f t="shared" si="878"/>
        <v>3044</v>
      </c>
      <c r="AG1899" s="266">
        <v>-0.57989999999999997</v>
      </c>
      <c r="AH1899" s="266">
        <v>26.2911</v>
      </c>
      <c r="AI1899" s="266">
        <v>0.14607999999999999</v>
      </c>
      <c r="AJ1899" s="266">
        <v>17.606000000000002</v>
      </c>
      <c r="AK1899" s="266">
        <v>19.28</v>
      </c>
      <c r="AL1899" s="266">
        <v>20.375</v>
      </c>
      <c r="AM1899" s="266">
        <v>20.995000000000001</v>
      </c>
      <c r="AN1899" s="266">
        <v>22.01</v>
      </c>
      <c r="AO1899" s="266">
        <v>22.74</v>
      </c>
      <c r="AP1899" s="266">
        <v>23.888999999999999</v>
      </c>
      <c r="AQ1899" s="266">
        <v>26.291</v>
      </c>
      <c r="AR1899" s="266">
        <v>29.099</v>
      </c>
      <c r="AS1899" s="266">
        <v>30.806000000000001</v>
      </c>
      <c r="AT1899" s="266">
        <v>32.052999999999997</v>
      </c>
      <c r="AU1899" s="266">
        <v>34.055</v>
      </c>
      <c r="AV1899" s="266">
        <v>35.463999999999999</v>
      </c>
      <c r="AW1899" s="266">
        <v>38.387</v>
      </c>
      <c r="AX1899" s="266">
        <v>44.372</v>
      </c>
      <c r="AY1899" s="266">
        <v>100</v>
      </c>
      <c r="BA1899" s="256">
        <f t="shared" si="877"/>
        <v>3044</v>
      </c>
      <c r="BB1899" s="372">
        <v>-0.57040000000000002</v>
      </c>
      <c r="BC1899" s="372">
        <v>26.028400000000001</v>
      </c>
      <c r="BD1899" s="372">
        <v>0.16386000000000001</v>
      </c>
      <c r="BE1899" s="372">
        <v>16.681999999999999</v>
      </c>
      <c r="BF1899" s="372">
        <v>18.434999999999999</v>
      </c>
      <c r="BG1899" s="372">
        <v>19.594999999999999</v>
      </c>
      <c r="BH1899" s="372">
        <v>20.256</v>
      </c>
      <c r="BI1899" s="372">
        <v>21.346</v>
      </c>
      <c r="BJ1899" s="372">
        <v>22.132999999999999</v>
      </c>
      <c r="BK1899" s="372">
        <v>23.382999999999999</v>
      </c>
      <c r="BL1899" s="372">
        <v>26.027999999999999</v>
      </c>
      <c r="BM1899" s="372">
        <v>29.175999999999998</v>
      </c>
      <c r="BN1899" s="372">
        <v>31.119</v>
      </c>
      <c r="BO1899" s="372">
        <v>32.552999999999997</v>
      </c>
      <c r="BP1899" s="372">
        <v>34.877000000000002</v>
      </c>
      <c r="BQ1899" s="372">
        <v>36.53</v>
      </c>
      <c r="BR1899" s="372">
        <v>40.006</v>
      </c>
      <c r="BS1899" s="372">
        <v>47.311</v>
      </c>
      <c r="BT1899" s="372">
        <v>100</v>
      </c>
    </row>
    <row r="1900" spans="1:72" x14ac:dyDescent="0.2">
      <c r="A1900" s="265">
        <f t="shared" si="848"/>
        <v>26.400500000000001</v>
      </c>
      <c r="B1900" s="265">
        <f t="shared" si="849"/>
        <v>23.8445</v>
      </c>
      <c r="C1900" s="265">
        <f t="shared" si="850"/>
        <v>29.419</v>
      </c>
      <c r="D1900" s="265">
        <f t="shared" si="879"/>
        <v>3074</v>
      </c>
      <c r="E1900" s="373">
        <f t="shared" si="852"/>
        <v>100.99383983572895</v>
      </c>
      <c r="F1900" s="373">
        <f t="shared" si="853"/>
        <v>8.4161533196440796</v>
      </c>
      <c r="G1900" s="373">
        <f t="shared" si="880"/>
        <v>109.99383983572895</v>
      </c>
      <c r="H1900" s="374">
        <f t="shared" si="881"/>
        <v>0.99996350736514461</v>
      </c>
      <c r="I1900" s="374">
        <f t="shared" si="856"/>
        <v>0.99828115282569563</v>
      </c>
      <c r="J1900" s="374">
        <f t="shared" si="857"/>
        <v>0.99787633411167809</v>
      </c>
      <c r="K1900" s="265" cm="1">
        <f t="array" ref="K1900">$G1900^gamma_drug4/($G1900^gamma_drug4+(AGE_50_drug4+9)^gamma_drug4)</f>
        <v>1</v>
      </c>
      <c r="L1900" s="264">
        <f t="shared" si="858"/>
        <v>3074</v>
      </c>
      <c r="M1900" s="264">
        <f t="shared" si="859"/>
        <v>-0.57974999999999999</v>
      </c>
      <c r="N1900" s="264">
        <f t="shared" si="860"/>
        <v>26.400549999999999</v>
      </c>
      <c r="O1900" s="264">
        <f t="shared" si="861"/>
        <v>0.15556999999999999</v>
      </c>
      <c r="P1900" s="264">
        <f t="shared" si="862"/>
        <v>17.283000000000001</v>
      </c>
      <c r="Q1900" s="264">
        <f t="shared" si="863"/>
        <v>19.012999999999998</v>
      </c>
      <c r="R1900" s="264">
        <f t="shared" si="864"/>
        <v>20.1525</v>
      </c>
      <c r="S1900" s="264">
        <f t="shared" si="865"/>
        <v>20.8</v>
      </c>
      <c r="T1900" s="264">
        <f t="shared" si="866"/>
        <v>21.863500000000002</v>
      </c>
      <c r="U1900" s="264">
        <f t="shared" si="867"/>
        <v>22.631499999999999</v>
      </c>
      <c r="V1900" s="264">
        <f t="shared" si="868"/>
        <v>23.8445</v>
      </c>
      <c r="W1900" s="264">
        <f t="shared" si="869"/>
        <v>26.400500000000001</v>
      </c>
      <c r="X1900" s="264">
        <f t="shared" si="870"/>
        <v>29.419</v>
      </c>
      <c r="Y1900" s="264">
        <f t="shared" si="871"/>
        <v>31.270499999999998</v>
      </c>
      <c r="Z1900" s="264">
        <f t="shared" si="872"/>
        <v>32.6325</v>
      </c>
      <c r="AA1900" s="264">
        <f t="shared" si="873"/>
        <v>34.83</v>
      </c>
      <c r="AB1900" s="264">
        <f t="shared" si="874"/>
        <v>36.385999999999996</v>
      </c>
      <c r="AC1900" s="264">
        <f t="shared" si="875"/>
        <v>39.641999999999996</v>
      </c>
      <c r="AD1900" s="264">
        <f t="shared" si="876"/>
        <v>46.417000000000002</v>
      </c>
      <c r="AF1900" s="256">
        <f t="shared" si="878"/>
        <v>3074</v>
      </c>
      <c r="AG1900" s="266">
        <v>-0.58730000000000004</v>
      </c>
      <c r="AH1900" s="266">
        <v>26.512799999999999</v>
      </c>
      <c r="AI1900" s="266">
        <v>0.14679</v>
      </c>
      <c r="AJ1900" s="266">
        <v>17.734000000000002</v>
      </c>
      <c r="AK1900" s="266">
        <v>19.422000000000001</v>
      </c>
      <c r="AL1900" s="266">
        <v>20.527999999999999</v>
      </c>
      <c r="AM1900" s="266">
        <v>21.154</v>
      </c>
      <c r="AN1900" s="266">
        <v>22.18</v>
      </c>
      <c r="AO1900" s="266">
        <v>22.917999999999999</v>
      </c>
      <c r="AP1900" s="266">
        <v>24.08</v>
      </c>
      <c r="AQ1900" s="266">
        <v>26.513000000000002</v>
      </c>
      <c r="AR1900" s="266">
        <v>29.36</v>
      </c>
      <c r="AS1900" s="266">
        <v>31.093</v>
      </c>
      <c r="AT1900" s="266">
        <v>32.362000000000002</v>
      </c>
      <c r="AU1900" s="266">
        <v>34.398000000000003</v>
      </c>
      <c r="AV1900" s="266">
        <v>35.832000000000001</v>
      </c>
      <c r="AW1900" s="266">
        <v>38.813000000000002</v>
      </c>
      <c r="AX1900" s="266">
        <v>44.930999999999997</v>
      </c>
      <c r="AY1900" s="266">
        <v>101</v>
      </c>
      <c r="BA1900" s="256">
        <f t="shared" si="877"/>
        <v>3074</v>
      </c>
      <c r="BB1900" s="372">
        <v>-0.57220000000000004</v>
      </c>
      <c r="BC1900" s="372">
        <v>26.2883</v>
      </c>
      <c r="BD1900" s="372">
        <v>0.16435</v>
      </c>
      <c r="BE1900" s="372">
        <v>16.832000000000001</v>
      </c>
      <c r="BF1900" s="372">
        <v>18.603999999999999</v>
      </c>
      <c r="BG1900" s="372">
        <v>19.777000000000001</v>
      </c>
      <c r="BH1900" s="372">
        <v>20.446000000000002</v>
      </c>
      <c r="BI1900" s="372">
        <v>21.547000000000001</v>
      </c>
      <c r="BJ1900" s="372">
        <v>22.344999999999999</v>
      </c>
      <c r="BK1900" s="372">
        <v>23.609000000000002</v>
      </c>
      <c r="BL1900" s="372">
        <v>26.288</v>
      </c>
      <c r="BM1900" s="372">
        <v>29.478000000000002</v>
      </c>
      <c r="BN1900" s="372">
        <v>31.448</v>
      </c>
      <c r="BO1900" s="372">
        <v>32.902999999999999</v>
      </c>
      <c r="BP1900" s="372">
        <v>35.262</v>
      </c>
      <c r="BQ1900" s="372">
        <v>36.94</v>
      </c>
      <c r="BR1900" s="372">
        <v>40.470999999999997</v>
      </c>
      <c r="BS1900" s="372">
        <v>47.902999999999999</v>
      </c>
      <c r="BT1900" s="372">
        <v>101</v>
      </c>
    </row>
    <row r="1901" spans="1:72" x14ac:dyDescent="0.2">
      <c r="A1901" s="265">
        <f t="shared" si="848"/>
        <v>26.643999999999998</v>
      </c>
      <c r="B1901" s="265">
        <f t="shared" si="849"/>
        <v>24.055499999999999</v>
      </c>
      <c r="C1901" s="265">
        <f t="shared" si="850"/>
        <v>29.704000000000001</v>
      </c>
      <c r="D1901" s="265">
        <f t="shared" si="879"/>
        <v>3105</v>
      </c>
      <c r="E1901" s="373">
        <f t="shared" si="852"/>
        <v>102.01232032854209</v>
      </c>
      <c r="F1901" s="373">
        <f t="shared" si="853"/>
        <v>8.5010266940451746</v>
      </c>
      <c r="G1901" s="373">
        <f t="shared" si="880"/>
        <v>111.01232032854209</v>
      </c>
      <c r="H1901" s="374">
        <f t="shared" si="881"/>
        <v>0.99996494147896109</v>
      </c>
      <c r="I1901" s="374">
        <f t="shared" si="856"/>
        <v>0.99832825801402481</v>
      </c>
      <c r="J1901" s="374">
        <f t="shared" si="857"/>
        <v>0.99792651591194781</v>
      </c>
      <c r="K1901" s="265" cm="1">
        <f t="array" ref="K1901">$G1901^gamma_drug4/($G1901^gamma_drug4+(AGE_50_drug4+9)^gamma_drug4)</f>
        <v>1</v>
      </c>
      <c r="L1901" s="264">
        <f t="shared" si="858"/>
        <v>3105</v>
      </c>
      <c r="M1901" s="264">
        <f t="shared" si="859"/>
        <v>-0.58430000000000004</v>
      </c>
      <c r="N1901" s="264">
        <f t="shared" si="860"/>
        <v>26.64385</v>
      </c>
      <c r="O1901" s="264">
        <f t="shared" si="861"/>
        <v>0.15617500000000001</v>
      </c>
      <c r="P1901" s="264">
        <f t="shared" si="862"/>
        <v>17.422499999999999</v>
      </c>
      <c r="Q1901" s="264">
        <f t="shared" si="863"/>
        <v>19.169499999999999</v>
      </c>
      <c r="R1901" s="264">
        <f t="shared" si="864"/>
        <v>20.320999999999998</v>
      </c>
      <c r="S1901" s="264">
        <f t="shared" si="865"/>
        <v>20.9755</v>
      </c>
      <c r="T1901" s="264">
        <f t="shared" si="866"/>
        <v>22.051000000000002</v>
      </c>
      <c r="U1901" s="264">
        <f t="shared" si="867"/>
        <v>22.827500000000001</v>
      </c>
      <c r="V1901" s="264">
        <f t="shared" si="868"/>
        <v>24.055499999999999</v>
      </c>
      <c r="W1901" s="264">
        <f t="shared" si="869"/>
        <v>26.643999999999998</v>
      </c>
      <c r="X1901" s="264">
        <f t="shared" si="870"/>
        <v>29.704000000000001</v>
      </c>
      <c r="Y1901" s="264">
        <f t="shared" si="871"/>
        <v>31.582999999999998</v>
      </c>
      <c r="Z1901" s="264">
        <f t="shared" si="872"/>
        <v>32.965500000000006</v>
      </c>
      <c r="AA1901" s="264">
        <f t="shared" si="873"/>
        <v>35.198499999999996</v>
      </c>
      <c r="AB1901" s="264">
        <f t="shared" si="874"/>
        <v>36.780500000000004</v>
      </c>
      <c r="AC1901" s="264">
        <f t="shared" si="875"/>
        <v>40.093999999999994</v>
      </c>
      <c r="AD1901" s="264">
        <f t="shared" si="876"/>
        <v>47.0015</v>
      </c>
      <c r="AF1901" s="256">
        <f t="shared" si="878"/>
        <v>3105</v>
      </c>
      <c r="AG1901" s="266">
        <v>-0.59460000000000002</v>
      </c>
      <c r="AH1901" s="266">
        <v>26.735800000000001</v>
      </c>
      <c r="AI1901" s="266">
        <v>0.14752000000000001</v>
      </c>
      <c r="AJ1901" s="266">
        <v>17.861000000000001</v>
      </c>
      <c r="AK1901" s="266">
        <v>19.564</v>
      </c>
      <c r="AL1901" s="266">
        <v>20.681000000000001</v>
      </c>
      <c r="AM1901" s="266">
        <v>21.312999999999999</v>
      </c>
      <c r="AN1901" s="266">
        <v>22.35</v>
      </c>
      <c r="AO1901" s="266">
        <v>23.096</v>
      </c>
      <c r="AP1901" s="266">
        <v>24.271999999999998</v>
      </c>
      <c r="AQ1901" s="266">
        <v>26.736000000000001</v>
      </c>
      <c r="AR1901" s="266">
        <v>29.623999999999999</v>
      </c>
      <c r="AS1901" s="266">
        <v>31.384</v>
      </c>
      <c r="AT1901" s="266">
        <v>32.673000000000002</v>
      </c>
      <c r="AU1901" s="266">
        <v>34.744999999999997</v>
      </c>
      <c r="AV1901" s="266">
        <v>36.206000000000003</v>
      </c>
      <c r="AW1901" s="266">
        <v>39.244999999999997</v>
      </c>
      <c r="AX1901" s="266">
        <v>45.500999999999998</v>
      </c>
      <c r="AY1901" s="266">
        <v>102</v>
      </c>
      <c r="BA1901" s="256">
        <f t="shared" si="877"/>
        <v>3105</v>
      </c>
      <c r="BB1901" s="372">
        <v>-0.57399999999999995</v>
      </c>
      <c r="BC1901" s="372">
        <v>26.5519</v>
      </c>
      <c r="BD1901" s="372">
        <v>0.16483</v>
      </c>
      <c r="BE1901" s="372">
        <v>16.984000000000002</v>
      </c>
      <c r="BF1901" s="372">
        <v>18.774999999999999</v>
      </c>
      <c r="BG1901" s="372">
        <v>19.960999999999999</v>
      </c>
      <c r="BH1901" s="372">
        <v>20.638000000000002</v>
      </c>
      <c r="BI1901" s="372">
        <v>21.751999999999999</v>
      </c>
      <c r="BJ1901" s="372">
        <v>22.559000000000001</v>
      </c>
      <c r="BK1901" s="372">
        <v>23.838999999999999</v>
      </c>
      <c r="BL1901" s="372">
        <v>26.552</v>
      </c>
      <c r="BM1901" s="372">
        <v>29.783999999999999</v>
      </c>
      <c r="BN1901" s="372">
        <v>31.782</v>
      </c>
      <c r="BO1901" s="372">
        <v>33.258000000000003</v>
      </c>
      <c r="BP1901" s="372">
        <v>35.652000000000001</v>
      </c>
      <c r="BQ1901" s="372">
        <v>37.354999999999997</v>
      </c>
      <c r="BR1901" s="372">
        <v>40.942999999999998</v>
      </c>
      <c r="BS1901" s="372">
        <v>48.502000000000002</v>
      </c>
      <c r="BT1901" s="372">
        <v>102</v>
      </c>
    </row>
    <row r="1902" spans="1:72" x14ac:dyDescent="0.2">
      <c r="A1902" s="265">
        <f t="shared" si="848"/>
        <v>26.889499999999998</v>
      </c>
      <c r="B1902" s="265">
        <f t="shared" si="849"/>
        <v>24.2685</v>
      </c>
      <c r="C1902" s="265">
        <f t="shared" si="850"/>
        <v>29.9925</v>
      </c>
      <c r="D1902" s="265">
        <f t="shared" si="879"/>
        <v>3135</v>
      </c>
      <c r="E1902" s="373">
        <f t="shared" si="852"/>
        <v>102.99794661190965</v>
      </c>
      <c r="F1902" s="373">
        <f t="shared" si="853"/>
        <v>8.5831622176591384</v>
      </c>
      <c r="G1902" s="373">
        <f t="shared" si="880"/>
        <v>111.99794661190965</v>
      </c>
      <c r="H1902" s="374">
        <f t="shared" si="881"/>
        <v>0.99996626388744903</v>
      </c>
      <c r="I1902" s="374">
        <f t="shared" si="856"/>
        <v>0.99837222281488813</v>
      </c>
      <c r="J1902" s="374">
        <f t="shared" si="857"/>
        <v>0.99797353046730253</v>
      </c>
      <c r="K1902" s="265" cm="1">
        <f t="array" ref="K1902">$G1902^gamma_drug4/($G1902^gamma_drug4+(AGE_50_drug4+9)^gamma_drug4)</f>
        <v>1</v>
      </c>
      <c r="L1902" s="264">
        <f t="shared" si="858"/>
        <v>3135</v>
      </c>
      <c r="M1902" s="264">
        <f t="shared" si="859"/>
        <v>-0.5887</v>
      </c>
      <c r="N1902" s="264">
        <f t="shared" si="860"/>
        <v>26.889600000000002</v>
      </c>
      <c r="O1902" s="264">
        <f t="shared" si="861"/>
        <v>0.15679999999999999</v>
      </c>
      <c r="P1902" s="264">
        <f t="shared" si="862"/>
        <v>17.561999999999998</v>
      </c>
      <c r="Q1902" s="264">
        <f t="shared" si="863"/>
        <v>19.326999999999998</v>
      </c>
      <c r="R1902" s="264">
        <f t="shared" si="864"/>
        <v>20.49</v>
      </c>
      <c r="S1902" s="264">
        <f t="shared" si="865"/>
        <v>21.1525</v>
      </c>
      <c r="T1902" s="264">
        <f t="shared" si="866"/>
        <v>22.240500000000001</v>
      </c>
      <c r="U1902" s="264">
        <f t="shared" si="867"/>
        <v>23.025500000000001</v>
      </c>
      <c r="V1902" s="264">
        <f t="shared" si="868"/>
        <v>24.2685</v>
      </c>
      <c r="W1902" s="264">
        <f t="shared" si="869"/>
        <v>26.889499999999998</v>
      </c>
      <c r="X1902" s="264">
        <f t="shared" si="870"/>
        <v>29.9925</v>
      </c>
      <c r="Y1902" s="264">
        <f t="shared" si="871"/>
        <v>31.899500000000003</v>
      </c>
      <c r="Z1902" s="264">
        <f t="shared" si="872"/>
        <v>33.3035</v>
      </c>
      <c r="AA1902" s="264">
        <f t="shared" si="873"/>
        <v>35.572500000000005</v>
      </c>
      <c r="AB1902" s="264">
        <f t="shared" si="874"/>
        <v>37.1815</v>
      </c>
      <c r="AC1902" s="264">
        <f t="shared" si="875"/>
        <v>40.554500000000004</v>
      </c>
      <c r="AD1902" s="264">
        <f t="shared" si="876"/>
        <v>47.597499999999997</v>
      </c>
      <c r="AF1902" s="256">
        <f t="shared" si="878"/>
        <v>3135</v>
      </c>
      <c r="AG1902" s="266">
        <v>-0.60170000000000001</v>
      </c>
      <c r="AH1902" s="266">
        <v>26.9602</v>
      </c>
      <c r="AI1902" s="266">
        <v>0.14828</v>
      </c>
      <c r="AJ1902" s="266">
        <v>17.986999999999998</v>
      </c>
      <c r="AK1902" s="266">
        <v>19.706</v>
      </c>
      <c r="AL1902" s="266">
        <v>20.832999999999998</v>
      </c>
      <c r="AM1902" s="266">
        <v>21.472999999999999</v>
      </c>
      <c r="AN1902" s="266">
        <v>22.521000000000001</v>
      </c>
      <c r="AO1902" s="266">
        <v>23.274999999999999</v>
      </c>
      <c r="AP1902" s="266">
        <v>24.465</v>
      </c>
      <c r="AQ1902" s="266">
        <v>26.96</v>
      </c>
      <c r="AR1902" s="266">
        <v>29.89</v>
      </c>
      <c r="AS1902" s="266">
        <v>31.678000000000001</v>
      </c>
      <c r="AT1902" s="266">
        <v>32.988999999999997</v>
      </c>
      <c r="AU1902" s="266">
        <v>35.097000000000001</v>
      </c>
      <c r="AV1902" s="266">
        <v>36.585000000000001</v>
      </c>
      <c r="AW1902" s="266">
        <v>39.686</v>
      </c>
      <c r="AX1902" s="266">
        <v>46.082999999999998</v>
      </c>
      <c r="AY1902" s="266">
        <v>103</v>
      </c>
      <c r="BA1902" s="256">
        <f t="shared" si="877"/>
        <v>3135</v>
      </c>
      <c r="BB1902" s="372">
        <v>-0.57569999999999999</v>
      </c>
      <c r="BC1902" s="372">
        <v>26.818999999999999</v>
      </c>
      <c r="BD1902" s="372">
        <v>0.16531999999999999</v>
      </c>
      <c r="BE1902" s="372">
        <v>17.137</v>
      </c>
      <c r="BF1902" s="372">
        <v>18.948</v>
      </c>
      <c r="BG1902" s="372">
        <v>20.146999999999998</v>
      </c>
      <c r="BH1902" s="372">
        <v>20.832000000000001</v>
      </c>
      <c r="BI1902" s="372">
        <v>21.96</v>
      </c>
      <c r="BJ1902" s="372">
        <v>22.776</v>
      </c>
      <c r="BK1902" s="372">
        <v>24.071999999999999</v>
      </c>
      <c r="BL1902" s="372">
        <v>26.818999999999999</v>
      </c>
      <c r="BM1902" s="372">
        <v>30.094999999999999</v>
      </c>
      <c r="BN1902" s="372">
        <v>32.121000000000002</v>
      </c>
      <c r="BO1902" s="372">
        <v>33.618000000000002</v>
      </c>
      <c r="BP1902" s="372">
        <v>36.048000000000002</v>
      </c>
      <c r="BQ1902" s="372">
        <v>37.777999999999999</v>
      </c>
      <c r="BR1902" s="372">
        <v>41.423000000000002</v>
      </c>
      <c r="BS1902" s="372">
        <v>49.112000000000002</v>
      </c>
      <c r="BT1902" s="372">
        <v>103</v>
      </c>
    </row>
    <row r="1903" spans="1:72" x14ac:dyDescent="0.2">
      <c r="A1903" s="265">
        <f t="shared" si="848"/>
        <v>27.137999999999998</v>
      </c>
      <c r="B1903" s="265">
        <f t="shared" si="849"/>
        <v>24.483499999999999</v>
      </c>
      <c r="C1903" s="265">
        <f t="shared" si="850"/>
        <v>30.2835</v>
      </c>
      <c r="D1903" s="265">
        <f t="shared" si="879"/>
        <v>3166</v>
      </c>
      <c r="E1903" s="373">
        <f t="shared" si="852"/>
        <v>104.01642710472279</v>
      </c>
      <c r="F1903" s="373">
        <f t="shared" si="853"/>
        <v>8.6680355920602334</v>
      </c>
      <c r="G1903" s="373">
        <f t="shared" si="880"/>
        <v>113.01642710472279</v>
      </c>
      <c r="H1903" s="374">
        <f t="shared" si="881"/>
        <v>0.99996756652214946</v>
      </c>
      <c r="I1903" s="374">
        <f t="shared" si="856"/>
        <v>0.99841605224366226</v>
      </c>
      <c r="J1903" s="374">
        <f t="shared" si="857"/>
        <v>0.99802057697547253</v>
      </c>
      <c r="K1903" s="265" cm="1">
        <f t="array" ref="K1903">$G1903^gamma_drug4/($G1903^gamma_drug4+(AGE_50_drug4+9)^gamma_drug4)</f>
        <v>1</v>
      </c>
      <c r="L1903" s="264">
        <f t="shared" si="858"/>
        <v>3166</v>
      </c>
      <c r="M1903" s="264">
        <f t="shared" si="859"/>
        <v>-0.59289999999999998</v>
      </c>
      <c r="N1903" s="264">
        <f t="shared" si="860"/>
        <v>27.13785</v>
      </c>
      <c r="O1903" s="264">
        <f t="shared" si="861"/>
        <v>0.15742</v>
      </c>
      <c r="P1903" s="264">
        <f t="shared" si="862"/>
        <v>17.703499999999998</v>
      </c>
      <c r="Q1903" s="264">
        <f t="shared" si="863"/>
        <v>19.485999999999997</v>
      </c>
      <c r="R1903" s="264">
        <f t="shared" si="864"/>
        <v>20.6615</v>
      </c>
      <c r="S1903" s="264">
        <f t="shared" si="865"/>
        <v>21.330500000000001</v>
      </c>
      <c r="T1903" s="264">
        <f t="shared" si="866"/>
        <v>22.431000000000001</v>
      </c>
      <c r="U1903" s="264">
        <f t="shared" si="867"/>
        <v>23.225000000000001</v>
      </c>
      <c r="V1903" s="264">
        <f t="shared" si="868"/>
        <v>24.483499999999999</v>
      </c>
      <c r="W1903" s="264">
        <f t="shared" si="869"/>
        <v>27.137999999999998</v>
      </c>
      <c r="X1903" s="264">
        <f t="shared" si="870"/>
        <v>30.2835</v>
      </c>
      <c r="Y1903" s="264">
        <f t="shared" si="871"/>
        <v>32.218499999999999</v>
      </c>
      <c r="Z1903" s="264">
        <f t="shared" si="872"/>
        <v>33.644500000000001</v>
      </c>
      <c r="AA1903" s="264">
        <f t="shared" si="873"/>
        <v>35.950500000000005</v>
      </c>
      <c r="AB1903" s="264">
        <f t="shared" si="874"/>
        <v>37.586500000000001</v>
      </c>
      <c r="AC1903" s="264">
        <f t="shared" si="875"/>
        <v>41.018999999999998</v>
      </c>
      <c r="AD1903" s="264">
        <f t="shared" si="876"/>
        <v>48.200499999999998</v>
      </c>
      <c r="AF1903" s="256">
        <f t="shared" si="878"/>
        <v>3166</v>
      </c>
      <c r="AG1903" s="266">
        <v>-0.60850000000000004</v>
      </c>
      <c r="AH1903" s="266">
        <v>27.1861</v>
      </c>
      <c r="AI1903" s="266">
        <v>0.14904999999999999</v>
      </c>
      <c r="AJ1903" s="266">
        <v>18.114000000000001</v>
      </c>
      <c r="AK1903" s="266">
        <v>19.847999999999999</v>
      </c>
      <c r="AL1903" s="266">
        <v>20.986000000000001</v>
      </c>
      <c r="AM1903" s="266">
        <v>21.632000000000001</v>
      </c>
      <c r="AN1903" s="266">
        <v>22.692</v>
      </c>
      <c r="AO1903" s="266">
        <v>23.454000000000001</v>
      </c>
      <c r="AP1903" s="266">
        <v>24.658999999999999</v>
      </c>
      <c r="AQ1903" s="266">
        <v>27.186</v>
      </c>
      <c r="AR1903" s="266">
        <v>30.158000000000001</v>
      </c>
      <c r="AS1903" s="266">
        <v>31.974</v>
      </c>
      <c r="AT1903" s="266">
        <v>33.307000000000002</v>
      </c>
      <c r="AU1903" s="266">
        <v>35.453000000000003</v>
      </c>
      <c r="AV1903" s="266">
        <v>36.969000000000001</v>
      </c>
      <c r="AW1903" s="266">
        <v>40.131</v>
      </c>
      <c r="AX1903" s="266">
        <v>46.673999999999999</v>
      </c>
      <c r="AY1903" s="266">
        <v>104</v>
      </c>
      <c r="BA1903" s="256">
        <f t="shared" si="877"/>
        <v>3166</v>
      </c>
      <c r="BB1903" s="372">
        <v>-0.57730000000000004</v>
      </c>
      <c r="BC1903" s="372">
        <v>27.089600000000001</v>
      </c>
      <c r="BD1903" s="372">
        <v>0.16578999999999999</v>
      </c>
      <c r="BE1903" s="372">
        <v>17.292999999999999</v>
      </c>
      <c r="BF1903" s="372">
        <v>19.123999999999999</v>
      </c>
      <c r="BG1903" s="372">
        <v>20.337</v>
      </c>
      <c r="BH1903" s="372">
        <v>21.029</v>
      </c>
      <c r="BI1903" s="372">
        <v>22.17</v>
      </c>
      <c r="BJ1903" s="372">
        <v>22.995999999999999</v>
      </c>
      <c r="BK1903" s="372">
        <v>24.308</v>
      </c>
      <c r="BL1903" s="372">
        <v>27.09</v>
      </c>
      <c r="BM1903" s="372">
        <v>30.408999999999999</v>
      </c>
      <c r="BN1903" s="372">
        <v>32.463000000000001</v>
      </c>
      <c r="BO1903" s="372">
        <v>33.981999999999999</v>
      </c>
      <c r="BP1903" s="372">
        <v>36.448</v>
      </c>
      <c r="BQ1903" s="372">
        <v>38.204000000000001</v>
      </c>
      <c r="BR1903" s="372">
        <v>41.906999999999996</v>
      </c>
      <c r="BS1903" s="372">
        <v>49.726999999999997</v>
      </c>
      <c r="BT1903" s="372">
        <v>104</v>
      </c>
    </row>
    <row r="1904" spans="1:72" x14ac:dyDescent="0.2">
      <c r="A1904" s="265">
        <f t="shared" si="848"/>
        <v>27.389000000000003</v>
      </c>
      <c r="B1904" s="265">
        <f t="shared" si="849"/>
        <v>24.6995</v>
      </c>
      <c r="C1904" s="265">
        <f t="shared" si="850"/>
        <v>30.577999999999999</v>
      </c>
      <c r="D1904" s="265">
        <f t="shared" si="879"/>
        <v>3196</v>
      </c>
      <c r="E1904" s="373">
        <f t="shared" si="852"/>
        <v>105.00205338809035</v>
      </c>
      <c r="F1904" s="373">
        <f t="shared" si="853"/>
        <v>8.7501711156741955</v>
      </c>
      <c r="G1904" s="373">
        <f t="shared" si="880"/>
        <v>114.00205338809035</v>
      </c>
      <c r="H1904" s="374">
        <f t="shared" si="881"/>
        <v>0.99996876872201768</v>
      </c>
      <c r="I1904" s="374">
        <f t="shared" si="856"/>
        <v>0.99845698575740205</v>
      </c>
      <c r="J1904" s="374">
        <f t="shared" si="857"/>
        <v>0.9980646792748451</v>
      </c>
      <c r="K1904" s="265" cm="1">
        <f t="array" ref="K1904">$G1904^gamma_drug4/($G1904^gamma_drug4+(AGE_50_drug4+9)^gamma_drug4)</f>
        <v>1</v>
      </c>
      <c r="L1904" s="264">
        <f t="shared" si="858"/>
        <v>3196</v>
      </c>
      <c r="M1904" s="264">
        <f t="shared" si="859"/>
        <v>-0.59704999999999997</v>
      </c>
      <c r="N1904" s="264">
        <f t="shared" si="860"/>
        <v>27.388599999999997</v>
      </c>
      <c r="O1904" s="264">
        <f t="shared" si="861"/>
        <v>0.15805</v>
      </c>
      <c r="P1904" s="264">
        <f t="shared" si="862"/>
        <v>17.845500000000001</v>
      </c>
      <c r="Q1904" s="264">
        <f t="shared" si="863"/>
        <v>19.646000000000001</v>
      </c>
      <c r="R1904" s="264">
        <f t="shared" si="864"/>
        <v>20.834</v>
      </c>
      <c r="S1904" s="264">
        <f t="shared" si="865"/>
        <v>21.5105</v>
      </c>
      <c r="T1904" s="264">
        <f t="shared" si="866"/>
        <v>22.622999999999998</v>
      </c>
      <c r="U1904" s="264">
        <f t="shared" si="867"/>
        <v>23.427</v>
      </c>
      <c r="V1904" s="264">
        <f t="shared" si="868"/>
        <v>24.6995</v>
      </c>
      <c r="W1904" s="264">
        <f t="shared" si="869"/>
        <v>27.389000000000003</v>
      </c>
      <c r="X1904" s="264">
        <f t="shared" si="870"/>
        <v>30.577999999999999</v>
      </c>
      <c r="Y1904" s="264">
        <f t="shared" si="871"/>
        <v>32.542000000000002</v>
      </c>
      <c r="Z1904" s="264">
        <f t="shared" si="872"/>
        <v>33.9895</v>
      </c>
      <c r="AA1904" s="264">
        <f t="shared" si="873"/>
        <v>36.333500000000001</v>
      </c>
      <c r="AB1904" s="264">
        <f t="shared" si="874"/>
        <v>37.997</v>
      </c>
      <c r="AC1904" s="264">
        <f t="shared" si="875"/>
        <v>41.490499999999997</v>
      </c>
      <c r="AD1904" s="264">
        <f t="shared" si="876"/>
        <v>48.814</v>
      </c>
      <c r="AF1904" s="256">
        <f t="shared" si="878"/>
        <v>3196</v>
      </c>
      <c r="AG1904" s="266">
        <v>-0.61519999999999997</v>
      </c>
      <c r="AH1904" s="266">
        <v>27.413699999999999</v>
      </c>
      <c r="AI1904" s="266">
        <v>0.14984</v>
      </c>
      <c r="AJ1904" s="266">
        <v>18.239999999999998</v>
      </c>
      <c r="AK1904" s="266">
        <v>19.989999999999998</v>
      </c>
      <c r="AL1904" s="266">
        <v>21.14</v>
      </c>
      <c r="AM1904" s="266">
        <v>21.792999999999999</v>
      </c>
      <c r="AN1904" s="266">
        <v>22.863</v>
      </c>
      <c r="AO1904" s="266">
        <v>23.635000000000002</v>
      </c>
      <c r="AP1904" s="266">
        <v>24.853000000000002</v>
      </c>
      <c r="AQ1904" s="266">
        <v>27.414000000000001</v>
      </c>
      <c r="AR1904" s="266">
        <v>30.428999999999998</v>
      </c>
      <c r="AS1904" s="266">
        <v>32.274000000000001</v>
      </c>
      <c r="AT1904" s="266">
        <v>33.628999999999998</v>
      </c>
      <c r="AU1904" s="266">
        <v>35.814</v>
      </c>
      <c r="AV1904" s="266">
        <v>37.357999999999997</v>
      </c>
      <c r="AW1904" s="266">
        <v>40.584000000000003</v>
      </c>
      <c r="AX1904" s="266">
        <v>47.277999999999999</v>
      </c>
      <c r="AY1904" s="266">
        <v>105</v>
      </c>
      <c r="BA1904" s="256">
        <f t="shared" si="877"/>
        <v>3196</v>
      </c>
      <c r="BB1904" s="372">
        <v>-0.57889999999999997</v>
      </c>
      <c r="BC1904" s="372">
        <v>27.363499999999998</v>
      </c>
      <c r="BD1904" s="372">
        <v>0.16625999999999999</v>
      </c>
      <c r="BE1904" s="372">
        <v>17.451000000000001</v>
      </c>
      <c r="BF1904" s="372">
        <v>19.302</v>
      </c>
      <c r="BG1904" s="372">
        <v>20.527999999999999</v>
      </c>
      <c r="BH1904" s="372">
        <v>21.228000000000002</v>
      </c>
      <c r="BI1904" s="372">
        <v>22.382999999999999</v>
      </c>
      <c r="BJ1904" s="372">
        <v>23.219000000000001</v>
      </c>
      <c r="BK1904" s="372">
        <v>24.545999999999999</v>
      </c>
      <c r="BL1904" s="372">
        <v>27.364000000000001</v>
      </c>
      <c r="BM1904" s="372">
        <v>30.727</v>
      </c>
      <c r="BN1904" s="372">
        <v>32.81</v>
      </c>
      <c r="BO1904" s="372">
        <v>34.35</v>
      </c>
      <c r="BP1904" s="372">
        <v>36.853000000000002</v>
      </c>
      <c r="BQ1904" s="372">
        <v>38.636000000000003</v>
      </c>
      <c r="BR1904" s="372">
        <v>42.396999999999998</v>
      </c>
      <c r="BS1904" s="372">
        <v>50.35</v>
      </c>
      <c r="BT1904" s="372">
        <v>105</v>
      </c>
    </row>
    <row r="1905" spans="1:72" x14ac:dyDescent="0.2">
      <c r="A1905" s="265">
        <f t="shared" si="848"/>
        <v>27.641999999999999</v>
      </c>
      <c r="B1905" s="265">
        <f t="shared" si="849"/>
        <v>24.918500000000002</v>
      </c>
      <c r="C1905" s="265">
        <f t="shared" si="850"/>
        <v>30.875999999999998</v>
      </c>
      <c r="D1905" s="265">
        <f t="shared" si="879"/>
        <v>3226</v>
      </c>
      <c r="E1905" s="373">
        <f t="shared" si="852"/>
        <v>105.98767967145791</v>
      </c>
      <c r="F1905" s="373">
        <f t="shared" si="853"/>
        <v>8.8323066392881593</v>
      </c>
      <c r="G1905" s="373">
        <f t="shared" si="880"/>
        <v>114.98767967145791</v>
      </c>
      <c r="H1905" s="374">
        <f t="shared" si="881"/>
        <v>0.99996991658151235</v>
      </c>
      <c r="I1905" s="374">
        <f t="shared" si="856"/>
        <v>0.99849652417347667</v>
      </c>
      <c r="J1905" s="374">
        <f t="shared" si="857"/>
        <v>0.99810743372899691</v>
      </c>
      <c r="K1905" s="265" cm="1">
        <f t="array" ref="K1905">$G1905^gamma_drug4/($G1905^gamma_drug4+(AGE_50_drug4+9)^gamma_drug4)</f>
        <v>1</v>
      </c>
      <c r="L1905" s="264">
        <f t="shared" si="858"/>
        <v>3226</v>
      </c>
      <c r="M1905" s="264">
        <f t="shared" si="859"/>
        <v>-0.60099999999999998</v>
      </c>
      <c r="N1905" s="264">
        <f t="shared" si="860"/>
        <v>27.6419</v>
      </c>
      <c r="O1905" s="264">
        <f t="shared" si="861"/>
        <v>0.15869499999999997</v>
      </c>
      <c r="P1905" s="264">
        <f t="shared" si="862"/>
        <v>17.988</v>
      </c>
      <c r="Q1905" s="264">
        <f t="shared" si="863"/>
        <v>19.8065</v>
      </c>
      <c r="R1905" s="264">
        <f t="shared" si="864"/>
        <v>21.0075</v>
      </c>
      <c r="S1905" s="264">
        <f t="shared" si="865"/>
        <v>21.691499999999998</v>
      </c>
      <c r="T1905" s="264">
        <f t="shared" si="866"/>
        <v>22.817</v>
      </c>
      <c r="U1905" s="264">
        <f t="shared" si="867"/>
        <v>23.63</v>
      </c>
      <c r="V1905" s="264">
        <f t="shared" si="868"/>
        <v>24.918500000000002</v>
      </c>
      <c r="W1905" s="264">
        <f t="shared" si="869"/>
        <v>27.641999999999999</v>
      </c>
      <c r="X1905" s="264">
        <f t="shared" si="870"/>
        <v>30.875999999999998</v>
      </c>
      <c r="Y1905" s="264">
        <f t="shared" si="871"/>
        <v>32.869500000000002</v>
      </c>
      <c r="Z1905" s="264">
        <f t="shared" si="872"/>
        <v>34.340000000000003</v>
      </c>
      <c r="AA1905" s="264">
        <f t="shared" si="873"/>
        <v>36.721499999999999</v>
      </c>
      <c r="AB1905" s="264">
        <f t="shared" si="874"/>
        <v>38.412999999999997</v>
      </c>
      <c r="AC1905" s="264">
        <f t="shared" si="875"/>
        <v>41.97</v>
      </c>
      <c r="AD1905" s="264">
        <f t="shared" si="876"/>
        <v>49.438000000000002</v>
      </c>
      <c r="AF1905" s="256">
        <f t="shared" si="878"/>
        <v>3226</v>
      </c>
      <c r="AG1905" s="266">
        <v>-0.62160000000000004</v>
      </c>
      <c r="AH1905" s="266">
        <v>27.6432</v>
      </c>
      <c r="AI1905" s="266">
        <v>0.15065999999999999</v>
      </c>
      <c r="AJ1905" s="266">
        <v>18.364999999999998</v>
      </c>
      <c r="AK1905" s="266">
        <v>20.132000000000001</v>
      </c>
      <c r="AL1905" s="266">
        <v>21.292999999999999</v>
      </c>
      <c r="AM1905" s="266">
        <v>21.952999999999999</v>
      </c>
      <c r="AN1905" s="266">
        <v>23.036000000000001</v>
      </c>
      <c r="AO1905" s="266">
        <v>23.815999999999999</v>
      </c>
      <c r="AP1905" s="266">
        <v>25.048999999999999</v>
      </c>
      <c r="AQ1905" s="266">
        <v>27.643000000000001</v>
      </c>
      <c r="AR1905" s="266">
        <v>30.702999999999999</v>
      </c>
      <c r="AS1905" s="266">
        <v>32.578000000000003</v>
      </c>
      <c r="AT1905" s="266">
        <v>33.956000000000003</v>
      </c>
      <c r="AU1905" s="266">
        <v>36.18</v>
      </c>
      <c r="AV1905" s="266">
        <v>37.753</v>
      </c>
      <c r="AW1905" s="266">
        <v>41.045999999999999</v>
      </c>
      <c r="AX1905" s="266">
        <v>47.895000000000003</v>
      </c>
      <c r="AY1905" s="266">
        <v>106</v>
      </c>
      <c r="BA1905" s="256">
        <f t="shared" si="877"/>
        <v>3226</v>
      </c>
      <c r="BB1905" s="372">
        <v>-0.58040000000000003</v>
      </c>
      <c r="BC1905" s="372">
        <v>27.640599999999999</v>
      </c>
      <c r="BD1905" s="372">
        <v>0.16672999999999999</v>
      </c>
      <c r="BE1905" s="372">
        <v>17.611000000000001</v>
      </c>
      <c r="BF1905" s="372">
        <v>19.481000000000002</v>
      </c>
      <c r="BG1905" s="372">
        <v>20.722000000000001</v>
      </c>
      <c r="BH1905" s="372">
        <v>21.43</v>
      </c>
      <c r="BI1905" s="372">
        <v>22.597999999999999</v>
      </c>
      <c r="BJ1905" s="372">
        <v>23.443999999999999</v>
      </c>
      <c r="BK1905" s="372">
        <v>24.788</v>
      </c>
      <c r="BL1905" s="372">
        <v>27.640999999999998</v>
      </c>
      <c r="BM1905" s="372">
        <v>31.048999999999999</v>
      </c>
      <c r="BN1905" s="372">
        <v>33.161000000000001</v>
      </c>
      <c r="BO1905" s="372">
        <v>34.723999999999997</v>
      </c>
      <c r="BP1905" s="372">
        <v>37.262999999999998</v>
      </c>
      <c r="BQ1905" s="372">
        <v>39.073</v>
      </c>
      <c r="BR1905" s="372">
        <v>42.893999999999998</v>
      </c>
      <c r="BS1905" s="372">
        <v>50.981000000000002</v>
      </c>
      <c r="BT1905" s="372">
        <v>106</v>
      </c>
    </row>
    <row r="1906" spans="1:72" x14ac:dyDescent="0.2">
      <c r="A1906" s="265">
        <f t="shared" si="848"/>
        <v>27.898</v>
      </c>
      <c r="B1906" s="265">
        <f t="shared" si="849"/>
        <v>25.139499999999998</v>
      </c>
      <c r="C1906" s="265">
        <f t="shared" si="850"/>
        <v>31.177500000000002</v>
      </c>
      <c r="D1906" s="265">
        <f t="shared" si="879"/>
        <v>3257</v>
      </c>
      <c r="E1906" s="373">
        <f t="shared" si="852"/>
        <v>107.00616016427105</v>
      </c>
      <c r="F1906" s="373">
        <f t="shared" si="853"/>
        <v>8.9171800136892543</v>
      </c>
      <c r="G1906" s="373">
        <f t="shared" si="880"/>
        <v>116.00616016427105</v>
      </c>
      <c r="H1906" s="374">
        <f t="shared" si="881"/>
        <v>0.99997104868449571</v>
      </c>
      <c r="I1906" s="374">
        <f t="shared" si="856"/>
        <v>0.99853597736686528</v>
      </c>
      <c r="J1906" s="374">
        <f t="shared" si="857"/>
        <v>0.99815025271125857</v>
      </c>
      <c r="K1906" s="265" cm="1">
        <f t="array" ref="K1906">$G1906^gamma_drug4/($G1906^gamma_drug4+(AGE_50_drug4+9)^gamma_drug4)</f>
        <v>1</v>
      </c>
      <c r="L1906" s="264">
        <f t="shared" si="858"/>
        <v>3257</v>
      </c>
      <c r="M1906" s="264">
        <f t="shared" si="859"/>
        <v>-0.60485</v>
      </c>
      <c r="N1906" s="264">
        <f t="shared" si="860"/>
        <v>27.8979</v>
      </c>
      <c r="O1906" s="264">
        <f t="shared" si="861"/>
        <v>0.15934000000000001</v>
      </c>
      <c r="P1906" s="264">
        <f t="shared" si="862"/>
        <v>18.131999999999998</v>
      </c>
      <c r="Q1906" s="264">
        <f t="shared" si="863"/>
        <v>19.968499999999999</v>
      </c>
      <c r="R1906" s="264">
        <f t="shared" si="864"/>
        <v>21.183</v>
      </c>
      <c r="S1906" s="264">
        <f t="shared" si="865"/>
        <v>21.874000000000002</v>
      </c>
      <c r="T1906" s="264">
        <f t="shared" si="866"/>
        <v>23.012499999999999</v>
      </c>
      <c r="U1906" s="264">
        <f t="shared" si="867"/>
        <v>23.835000000000001</v>
      </c>
      <c r="V1906" s="264">
        <f t="shared" si="868"/>
        <v>25.139499999999998</v>
      </c>
      <c r="W1906" s="264">
        <f t="shared" si="869"/>
        <v>27.898</v>
      </c>
      <c r="X1906" s="264">
        <f t="shared" si="870"/>
        <v>31.177500000000002</v>
      </c>
      <c r="Y1906" s="264">
        <f t="shared" si="871"/>
        <v>33.200499999999998</v>
      </c>
      <c r="Z1906" s="264">
        <f t="shared" si="872"/>
        <v>34.694000000000003</v>
      </c>
      <c r="AA1906" s="264">
        <f t="shared" si="873"/>
        <v>37.114000000000004</v>
      </c>
      <c r="AB1906" s="264">
        <f t="shared" si="874"/>
        <v>38.834500000000006</v>
      </c>
      <c r="AC1906" s="264">
        <f t="shared" si="875"/>
        <v>42.454999999999998</v>
      </c>
      <c r="AD1906" s="264">
        <f t="shared" si="876"/>
        <v>50.070999999999998</v>
      </c>
      <c r="AF1906" s="256">
        <f t="shared" si="878"/>
        <v>3257</v>
      </c>
      <c r="AG1906" s="266">
        <v>-0.62780000000000002</v>
      </c>
      <c r="AH1906" s="266">
        <v>27.875</v>
      </c>
      <c r="AI1906" s="266">
        <v>0.15149000000000001</v>
      </c>
      <c r="AJ1906" s="266">
        <v>18.492000000000001</v>
      </c>
      <c r="AK1906" s="266">
        <v>20.274000000000001</v>
      </c>
      <c r="AL1906" s="266">
        <v>21.448</v>
      </c>
      <c r="AM1906" s="266">
        <v>22.114000000000001</v>
      </c>
      <c r="AN1906" s="266">
        <v>23.209</v>
      </c>
      <c r="AO1906" s="266">
        <v>23.998000000000001</v>
      </c>
      <c r="AP1906" s="266">
        <v>25.247</v>
      </c>
      <c r="AQ1906" s="266">
        <v>27.875</v>
      </c>
      <c r="AR1906" s="266">
        <v>30.98</v>
      </c>
      <c r="AS1906" s="266">
        <v>32.884999999999998</v>
      </c>
      <c r="AT1906" s="266">
        <v>34.286999999999999</v>
      </c>
      <c r="AU1906" s="266">
        <v>36.551000000000002</v>
      </c>
      <c r="AV1906" s="266">
        <v>38.155000000000001</v>
      </c>
      <c r="AW1906" s="266">
        <v>41.515000000000001</v>
      </c>
      <c r="AX1906" s="266">
        <v>48.523000000000003</v>
      </c>
      <c r="AY1906" s="266">
        <v>107</v>
      </c>
      <c r="BA1906" s="256">
        <f t="shared" si="877"/>
        <v>3257</v>
      </c>
      <c r="BB1906" s="372">
        <v>-0.58189999999999997</v>
      </c>
      <c r="BC1906" s="372">
        <v>27.9208</v>
      </c>
      <c r="BD1906" s="372">
        <v>0.16719000000000001</v>
      </c>
      <c r="BE1906" s="372">
        <v>17.771999999999998</v>
      </c>
      <c r="BF1906" s="372">
        <v>19.663</v>
      </c>
      <c r="BG1906" s="372">
        <v>20.917999999999999</v>
      </c>
      <c r="BH1906" s="372">
        <v>21.634</v>
      </c>
      <c r="BI1906" s="372">
        <v>22.815999999999999</v>
      </c>
      <c r="BJ1906" s="372">
        <v>23.672000000000001</v>
      </c>
      <c r="BK1906" s="372">
        <v>25.032</v>
      </c>
      <c r="BL1906" s="372">
        <v>27.920999999999999</v>
      </c>
      <c r="BM1906" s="372">
        <v>31.375</v>
      </c>
      <c r="BN1906" s="372">
        <v>33.515999999999998</v>
      </c>
      <c r="BO1906" s="372">
        <v>35.100999999999999</v>
      </c>
      <c r="BP1906" s="372">
        <v>37.677</v>
      </c>
      <c r="BQ1906" s="372">
        <v>39.514000000000003</v>
      </c>
      <c r="BR1906" s="372">
        <v>43.395000000000003</v>
      </c>
      <c r="BS1906" s="372">
        <v>51.619</v>
      </c>
      <c r="BT1906" s="372">
        <v>107</v>
      </c>
    </row>
    <row r="1907" spans="1:72" x14ac:dyDescent="0.2">
      <c r="A1907" s="265">
        <f t="shared" si="848"/>
        <v>28.156500000000001</v>
      </c>
      <c r="B1907" s="265">
        <f t="shared" si="849"/>
        <v>25.362500000000001</v>
      </c>
      <c r="C1907" s="265">
        <f t="shared" si="850"/>
        <v>31.481999999999999</v>
      </c>
      <c r="D1907" s="265">
        <f t="shared" si="879"/>
        <v>3287</v>
      </c>
      <c r="E1907" s="373">
        <f t="shared" si="852"/>
        <v>107.9917864476386</v>
      </c>
      <c r="F1907" s="373">
        <f t="shared" si="853"/>
        <v>8.9993155373032163</v>
      </c>
      <c r="G1907" s="373">
        <f t="shared" si="880"/>
        <v>116.9917864476386</v>
      </c>
      <c r="H1907" s="374">
        <f t="shared" si="881"/>
        <v>0.99997209477936022</v>
      </c>
      <c r="I1907" s="374">
        <f t="shared" si="856"/>
        <v>0.99857285736142443</v>
      </c>
      <c r="J1907" s="374">
        <f t="shared" si="857"/>
        <v>0.99819042476679853</v>
      </c>
      <c r="K1907" s="265" cm="1">
        <f t="array" ref="K1907">$G1907^gamma_drug4/($G1907^gamma_drug4+(AGE_50_drug4+9)^gamma_drug4)</f>
        <v>1</v>
      </c>
      <c r="L1907" s="264">
        <f t="shared" si="858"/>
        <v>3287</v>
      </c>
      <c r="M1907" s="264">
        <f t="shared" si="859"/>
        <v>-0.60850000000000004</v>
      </c>
      <c r="N1907" s="264">
        <f t="shared" si="860"/>
        <v>28.156600000000001</v>
      </c>
      <c r="O1907" s="264">
        <f t="shared" si="861"/>
        <v>0.15998499999999999</v>
      </c>
      <c r="P1907" s="264">
        <f t="shared" si="862"/>
        <v>18.277000000000001</v>
      </c>
      <c r="Q1907" s="264">
        <f t="shared" si="863"/>
        <v>20.1325</v>
      </c>
      <c r="R1907" s="264">
        <f t="shared" si="864"/>
        <v>21.359500000000001</v>
      </c>
      <c r="S1907" s="264">
        <f t="shared" si="865"/>
        <v>22.059000000000001</v>
      </c>
      <c r="T1907" s="264">
        <f t="shared" si="866"/>
        <v>23.21</v>
      </c>
      <c r="U1907" s="264">
        <f t="shared" si="867"/>
        <v>24.042000000000002</v>
      </c>
      <c r="V1907" s="264">
        <f t="shared" si="868"/>
        <v>25.362500000000001</v>
      </c>
      <c r="W1907" s="264">
        <f t="shared" si="869"/>
        <v>28.156500000000001</v>
      </c>
      <c r="X1907" s="264">
        <f t="shared" si="870"/>
        <v>31.481999999999999</v>
      </c>
      <c r="Y1907" s="264">
        <f t="shared" si="871"/>
        <v>33.534999999999997</v>
      </c>
      <c r="Z1907" s="264">
        <f t="shared" si="872"/>
        <v>35.051500000000004</v>
      </c>
      <c r="AA1907" s="264">
        <f t="shared" si="873"/>
        <v>37.510999999999996</v>
      </c>
      <c r="AB1907" s="264">
        <f t="shared" si="874"/>
        <v>39.260999999999996</v>
      </c>
      <c r="AC1907" s="264">
        <f t="shared" si="875"/>
        <v>42.945500000000003</v>
      </c>
      <c r="AD1907" s="264">
        <f t="shared" si="876"/>
        <v>50.712499999999999</v>
      </c>
      <c r="AF1907" s="256">
        <f t="shared" si="878"/>
        <v>3287</v>
      </c>
      <c r="AG1907" s="266">
        <v>-0.63370000000000004</v>
      </c>
      <c r="AH1907" s="266">
        <v>28.109200000000001</v>
      </c>
      <c r="AI1907" s="266">
        <v>0.15232999999999999</v>
      </c>
      <c r="AJ1907" s="266">
        <v>18.617999999999999</v>
      </c>
      <c r="AK1907" s="266">
        <v>20.417999999999999</v>
      </c>
      <c r="AL1907" s="266">
        <v>21.603000000000002</v>
      </c>
      <c r="AM1907" s="266">
        <v>22.277000000000001</v>
      </c>
      <c r="AN1907" s="266">
        <v>23.384</v>
      </c>
      <c r="AO1907" s="266">
        <v>24.181999999999999</v>
      </c>
      <c r="AP1907" s="266">
        <v>25.446000000000002</v>
      </c>
      <c r="AQ1907" s="266">
        <v>28.109000000000002</v>
      </c>
      <c r="AR1907" s="266">
        <v>31.26</v>
      </c>
      <c r="AS1907" s="266">
        <v>33.195999999999998</v>
      </c>
      <c r="AT1907" s="266">
        <v>34.622</v>
      </c>
      <c r="AU1907" s="266">
        <v>36.927</v>
      </c>
      <c r="AV1907" s="266">
        <v>38.561999999999998</v>
      </c>
      <c r="AW1907" s="266">
        <v>41.99</v>
      </c>
      <c r="AX1907" s="266">
        <v>49.161999999999999</v>
      </c>
      <c r="AY1907" s="266">
        <v>108</v>
      </c>
      <c r="BA1907" s="256">
        <f t="shared" si="877"/>
        <v>3287</v>
      </c>
      <c r="BB1907" s="372">
        <v>-0.58330000000000004</v>
      </c>
      <c r="BC1907" s="372">
        <v>28.204000000000001</v>
      </c>
      <c r="BD1907" s="372">
        <v>0.16764000000000001</v>
      </c>
      <c r="BE1907" s="372">
        <v>17.936</v>
      </c>
      <c r="BF1907" s="372">
        <v>19.847000000000001</v>
      </c>
      <c r="BG1907" s="372">
        <v>21.116</v>
      </c>
      <c r="BH1907" s="372">
        <v>21.841000000000001</v>
      </c>
      <c r="BI1907" s="372">
        <v>23.036000000000001</v>
      </c>
      <c r="BJ1907" s="372">
        <v>23.902000000000001</v>
      </c>
      <c r="BK1907" s="372">
        <v>25.279</v>
      </c>
      <c r="BL1907" s="372">
        <v>28.204000000000001</v>
      </c>
      <c r="BM1907" s="372">
        <v>31.704000000000001</v>
      </c>
      <c r="BN1907" s="372">
        <v>33.874000000000002</v>
      </c>
      <c r="BO1907" s="372">
        <v>35.481000000000002</v>
      </c>
      <c r="BP1907" s="372">
        <v>38.094999999999999</v>
      </c>
      <c r="BQ1907" s="372">
        <v>39.96</v>
      </c>
      <c r="BR1907" s="372">
        <v>43.901000000000003</v>
      </c>
      <c r="BS1907" s="372">
        <v>52.262999999999998</v>
      </c>
      <c r="BT1907" s="372">
        <v>108</v>
      </c>
    </row>
    <row r="1908" spans="1:72" x14ac:dyDescent="0.2">
      <c r="A1908" s="265">
        <f t="shared" si="848"/>
        <v>28.417999999999999</v>
      </c>
      <c r="B1908" s="265">
        <f t="shared" si="849"/>
        <v>25.587499999999999</v>
      </c>
      <c r="C1908" s="265">
        <f t="shared" si="850"/>
        <v>31.79</v>
      </c>
      <c r="D1908" s="265">
        <f t="shared" si="879"/>
        <v>3318</v>
      </c>
      <c r="E1908" s="373">
        <f t="shared" si="852"/>
        <v>109.01026694045174</v>
      </c>
      <c r="F1908" s="373">
        <f t="shared" si="853"/>
        <v>9.0841889117043113</v>
      </c>
      <c r="G1908" s="373">
        <f t="shared" si="880"/>
        <v>118.01026694045174</v>
      </c>
      <c r="H1908" s="374">
        <f t="shared" si="881"/>
        <v>0.99997312733849297</v>
      </c>
      <c r="I1908" s="374">
        <f t="shared" si="856"/>
        <v>0.99860967975320702</v>
      </c>
      <c r="J1908" s="374">
        <f t="shared" si="857"/>
        <v>0.99823067886689087</v>
      </c>
      <c r="K1908" s="265" cm="1">
        <f t="array" ref="K1908">$G1908^gamma_drug4/($G1908^gamma_drug4+(AGE_50_drug4+9)^gamma_drug4)</f>
        <v>1</v>
      </c>
      <c r="L1908" s="264">
        <f t="shared" si="858"/>
        <v>3318</v>
      </c>
      <c r="M1908" s="264">
        <f t="shared" si="859"/>
        <v>-0.61199999999999999</v>
      </c>
      <c r="N1908" s="264">
        <f t="shared" si="860"/>
        <v>28.417999999999999</v>
      </c>
      <c r="O1908" s="264">
        <f t="shared" si="861"/>
        <v>0.16064000000000001</v>
      </c>
      <c r="P1908" s="264">
        <f t="shared" si="862"/>
        <v>18.423000000000002</v>
      </c>
      <c r="Q1908" s="264">
        <f t="shared" si="863"/>
        <v>20.297499999999999</v>
      </c>
      <c r="R1908" s="264">
        <f t="shared" si="864"/>
        <v>21.537500000000001</v>
      </c>
      <c r="S1908" s="264">
        <f t="shared" si="865"/>
        <v>22.244500000000002</v>
      </c>
      <c r="T1908" s="264">
        <f t="shared" si="866"/>
        <v>23.408999999999999</v>
      </c>
      <c r="U1908" s="264">
        <f t="shared" si="867"/>
        <v>24.2515</v>
      </c>
      <c r="V1908" s="264">
        <f t="shared" si="868"/>
        <v>25.587499999999999</v>
      </c>
      <c r="W1908" s="264">
        <f t="shared" si="869"/>
        <v>28.417999999999999</v>
      </c>
      <c r="X1908" s="264">
        <f t="shared" si="870"/>
        <v>31.79</v>
      </c>
      <c r="Y1908" s="264">
        <f t="shared" si="871"/>
        <v>33.874499999999998</v>
      </c>
      <c r="Z1908" s="264">
        <f t="shared" si="872"/>
        <v>35.414000000000001</v>
      </c>
      <c r="AA1908" s="264">
        <f t="shared" si="873"/>
        <v>37.913499999999999</v>
      </c>
      <c r="AB1908" s="264">
        <f t="shared" si="874"/>
        <v>39.692999999999998</v>
      </c>
      <c r="AC1908" s="264">
        <f t="shared" si="875"/>
        <v>43.444000000000003</v>
      </c>
      <c r="AD1908" s="264">
        <f t="shared" si="876"/>
        <v>51.3645</v>
      </c>
      <c r="AF1908" s="256">
        <f t="shared" si="878"/>
        <v>3318</v>
      </c>
      <c r="AG1908" s="266">
        <v>-0.63929999999999998</v>
      </c>
      <c r="AH1908" s="266">
        <v>28.3459</v>
      </c>
      <c r="AI1908" s="266">
        <v>0.15318999999999999</v>
      </c>
      <c r="AJ1908" s="266">
        <v>18.745000000000001</v>
      </c>
      <c r="AK1908" s="266">
        <v>20.562000000000001</v>
      </c>
      <c r="AL1908" s="266">
        <v>21.759</v>
      </c>
      <c r="AM1908" s="266">
        <v>22.44</v>
      </c>
      <c r="AN1908" s="266">
        <v>23.56</v>
      </c>
      <c r="AO1908" s="266">
        <v>24.367999999999999</v>
      </c>
      <c r="AP1908" s="266">
        <v>25.646999999999998</v>
      </c>
      <c r="AQ1908" s="266">
        <v>28.346</v>
      </c>
      <c r="AR1908" s="266">
        <v>31.544</v>
      </c>
      <c r="AS1908" s="266">
        <v>33.512</v>
      </c>
      <c r="AT1908" s="266">
        <v>34.962000000000003</v>
      </c>
      <c r="AU1908" s="266">
        <v>37.308999999999997</v>
      </c>
      <c r="AV1908" s="266">
        <v>38.975000000000001</v>
      </c>
      <c r="AW1908" s="266">
        <v>42.475000000000001</v>
      </c>
      <c r="AX1908" s="266">
        <v>49.814999999999998</v>
      </c>
      <c r="AY1908" s="266">
        <v>109</v>
      </c>
      <c r="BA1908" s="256">
        <f t="shared" si="877"/>
        <v>3318</v>
      </c>
      <c r="BB1908" s="372">
        <v>-0.5847</v>
      </c>
      <c r="BC1908" s="372">
        <v>28.490100000000002</v>
      </c>
      <c r="BD1908" s="372">
        <v>0.16808999999999999</v>
      </c>
      <c r="BE1908" s="372">
        <v>18.100999999999999</v>
      </c>
      <c r="BF1908" s="372">
        <v>20.033000000000001</v>
      </c>
      <c r="BG1908" s="372">
        <v>21.315999999999999</v>
      </c>
      <c r="BH1908" s="372">
        <v>22.048999999999999</v>
      </c>
      <c r="BI1908" s="372">
        <v>23.257999999999999</v>
      </c>
      <c r="BJ1908" s="372">
        <v>24.135000000000002</v>
      </c>
      <c r="BK1908" s="372">
        <v>25.527999999999999</v>
      </c>
      <c r="BL1908" s="372">
        <v>28.49</v>
      </c>
      <c r="BM1908" s="372">
        <v>32.036000000000001</v>
      </c>
      <c r="BN1908" s="372">
        <v>34.237000000000002</v>
      </c>
      <c r="BO1908" s="372">
        <v>35.866</v>
      </c>
      <c r="BP1908" s="372">
        <v>38.518000000000001</v>
      </c>
      <c r="BQ1908" s="372">
        <v>40.411000000000001</v>
      </c>
      <c r="BR1908" s="372">
        <v>44.412999999999997</v>
      </c>
      <c r="BS1908" s="372">
        <v>52.914000000000001</v>
      </c>
      <c r="BT1908" s="372">
        <v>109</v>
      </c>
    </row>
    <row r="1909" spans="1:72" x14ac:dyDescent="0.2">
      <c r="A1909" s="265">
        <f t="shared" si="848"/>
        <v>28.682000000000002</v>
      </c>
      <c r="B1909" s="265">
        <f t="shared" si="849"/>
        <v>25.815000000000001</v>
      </c>
      <c r="C1909" s="265">
        <f t="shared" si="850"/>
        <v>32.101500000000001</v>
      </c>
      <c r="D1909" s="265">
        <f t="shared" si="879"/>
        <v>3348</v>
      </c>
      <c r="E1909" s="373">
        <f t="shared" si="852"/>
        <v>109.99589322381931</v>
      </c>
      <c r="F1909" s="373">
        <f t="shared" si="853"/>
        <v>9.1663244353182751</v>
      </c>
      <c r="G1909" s="373">
        <f t="shared" si="880"/>
        <v>118.99589322381931</v>
      </c>
      <c r="H1909" s="374">
        <f t="shared" si="881"/>
        <v>0.99997408220139028</v>
      </c>
      <c r="I1909" s="374">
        <f t="shared" si="856"/>
        <v>0.99864412067015473</v>
      </c>
      <c r="J1909" s="374">
        <f t="shared" si="857"/>
        <v>0.99826846436341565</v>
      </c>
      <c r="K1909" s="265" cm="1">
        <f t="array" ref="K1909">$G1909^gamma_drug4/($G1909^gamma_drug4+(AGE_50_drug4+9)^gamma_drug4)</f>
        <v>1</v>
      </c>
      <c r="L1909" s="264">
        <f t="shared" si="858"/>
        <v>3348</v>
      </c>
      <c r="M1909" s="264">
        <f t="shared" si="859"/>
        <v>-0.61524999999999996</v>
      </c>
      <c r="N1909" s="264">
        <f t="shared" si="860"/>
        <v>28.68225</v>
      </c>
      <c r="O1909" s="264">
        <f t="shared" si="861"/>
        <v>0.1613</v>
      </c>
      <c r="P1909" s="264">
        <f t="shared" si="862"/>
        <v>18.569499999999998</v>
      </c>
      <c r="Q1909" s="264">
        <f t="shared" si="863"/>
        <v>20.463999999999999</v>
      </c>
      <c r="R1909" s="264">
        <f t="shared" si="864"/>
        <v>21.717500000000001</v>
      </c>
      <c r="S1909" s="264">
        <f t="shared" si="865"/>
        <v>22.432000000000002</v>
      </c>
      <c r="T1909" s="264">
        <f t="shared" si="866"/>
        <v>23.61</v>
      </c>
      <c r="U1909" s="264">
        <f t="shared" si="867"/>
        <v>24.462499999999999</v>
      </c>
      <c r="V1909" s="264">
        <f t="shared" si="868"/>
        <v>25.815000000000001</v>
      </c>
      <c r="W1909" s="264">
        <f t="shared" si="869"/>
        <v>28.682000000000002</v>
      </c>
      <c r="X1909" s="264">
        <f t="shared" si="870"/>
        <v>32.101500000000001</v>
      </c>
      <c r="Y1909" s="264">
        <f t="shared" si="871"/>
        <v>34.217500000000001</v>
      </c>
      <c r="Z1909" s="264">
        <f t="shared" si="872"/>
        <v>35.781000000000006</v>
      </c>
      <c r="AA1909" s="264">
        <f t="shared" si="873"/>
        <v>38.3215</v>
      </c>
      <c r="AB1909" s="264">
        <f t="shared" si="874"/>
        <v>40.131</v>
      </c>
      <c r="AC1909" s="264">
        <f t="shared" si="875"/>
        <v>43.948999999999998</v>
      </c>
      <c r="AD1909" s="264">
        <f t="shared" si="876"/>
        <v>52.025500000000001</v>
      </c>
      <c r="AF1909" s="256">
        <f t="shared" si="878"/>
        <v>3348</v>
      </c>
      <c r="AG1909" s="266">
        <v>-0.64459999999999995</v>
      </c>
      <c r="AH1909" s="266">
        <v>28.5854</v>
      </c>
      <c r="AI1909" s="266">
        <v>0.15406</v>
      </c>
      <c r="AJ1909" s="266">
        <v>18.872</v>
      </c>
      <c r="AK1909" s="266">
        <v>20.707000000000001</v>
      </c>
      <c r="AL1909" s="266">
        <v>21.917000000000002</v>
      </c>
      <c r="AM1909" s="266">
        <v>22.605</v>
      </c>
      <c r="AN1909" s="266">
        <v>23.736999999999998</v>
      </c>
      <c r="AO1909" s="266">
        <v>24.555</v>
      </c>
      <c r="AP1909" s="266">
        <v>25.85</v>
      </c>
      <c r="AQ1909" s="266">
        <v>28.585000000000001</v>
      </c>
      <c r="AR1909" s="266">
        <v>31.831</v>
      </c>
      <c r="AS1909" s="266">
        <v>33.832000000000001</v>
      </c>
      <c r="AT1909" s="266">
        <v>35.307000000000002</v>
      </c>
      <c r="AU1909" s="266">
        <v>37.697000000000003</v>
      </c>
      <c r="AV1909" s="266">
        <v>39.395000000000003</v>
      </c>
      <c r="AW1909" s="266">
        <v>42.966999999999999</v>
      </c>
      <c r="AX1909" s="266">
        <v>50.478999999999999</v>
      </c>
      <c r="AY1909" s="266">
        <v>110</v>
      </c>
      <c r="BA1909" s="256">
        <f t="shared" si="877"/>
        <v>3348</v>
      </c>
      <c r="BB1909" s="372">
        <v>-0.58589999999999998</v>
      </c>
      <c r="BC1909" s="372">
        <v>28.7791</v>
      </c>
      <c r="BD1909" s="372">
        <v>0.16854</v>
      </c>
      <c r="BE1909" s="372">
        <v>18.266999999999999</v>
      </c>
      <c r="BF1909" s="372">
        <v>20.221</v>
      </c>
      <c r="BG1909" s="372">
        <v>21.518000000000001</v>
      </c>
      <c r="BH1909" s="372">
        <v>22.259</v>
      </c>
      <c r="BI1909" s="372">
        <v>23.483000000000001</v>
      </c>
      <c r="BJ1909" s="372">
        <v>24.37</v>
      </c>
      <c r="BK1909" s="372">
        <v>25.78</v>
      </c>
      <c r="BL1909" s="372">
        <v>28.779</v>
      </c>
      <c r="BM1909" s="372">
        <v>32.372</v>
      </c>
      <c r="BN1909" s="372">
        <v>34.603000000000002</v>
      </c>
      <c r="BO1909" s="372">
        <v>36.255000000000003</v>
      </c>
      <c r="BP1909" s="372">
        <v>38.945999999999998</v>
      </c>
      <c r="BQ1909" s="372">
        <v>40.866999999999997</v>
      </c>
      <c r="BR1909" s="372">
        <v>44.930999999999997</v>
      </c>
      <c r="BS1909" s="372">
        <v>53.572000000000003</v>
      </c>
      <c r="BT1909" s="372">
        <v>110</v>
      </c>
    </row>
    <row r="1910" spans="1:72" x14ac:dyDescent="0.2">
      <c r="A1910" s="265">
        <f t="shared" si="848"/>
        <v>28.9495</v>
      </c>
      <c r="B1910" s="265">
        <f t="shared" si="849"/>
        <v>26.045500000000001</v>
      </c>
      <c r="C1910" s="265">
        <f t="shared" si="850"/>
        <v>32.416499999999999</v>
      </c>
      <c r="D1910" s="265">
        <f t="shared" si="879"/>
        <v>3379</v>
      </c>
      <c r="E1910" s="373">
        <f t="shared" si="852"/>
        <v>111.01437371663245</v>
      </c>
      <c r="F1910" s="373">
        <f t="shared" si="853"/>
        <v>9.2511978097193701</v>
      </c>
      <c r="G1910" s="373">
        <f t="shared" si="880"/>
        <v>120.01437371663245</v>
      </c>
      <c r="H1910" s="374">
        <f t="shared" si="881"/>
        <v>0.99997502543630723</v>
      </c>
      <c r="I1910" s="374">
        <f t="shared" si="856"/>
        <v>0.99867852756796927</v>
      </c>
      <c r="J1910" s="374">
        <f t="shared" si="857"/>
        <v>0.99830634651216466</v>
      </c>
      <c r="K1910" s="265" cm="1">
        <f t="array" ref="K1910">$G1910^gamma_drug4/($G1910^gamma_drug4+(AGE_50_drug4+9)^gamma_drug4)</f>
        <v>1</v>
      </c>
      <c r="L1910" s="264">
        <f t="shared" si="858"/>
        <v>3379</v>
      </c>
      <c r="M1910" s="264">
        <f t="shared" si="859"/>
        <v>-0.61840000000000006</v>
      </c>
      <c r="N1910" s="264">
        <f t="shared" si="860"/>
        <v>28.949400000000001</v>
      </c>
      <c r="O1910" s="264">
        <f t="shared" si="861"/>
        <v>0.16195000000000001</v>
      </c>
      <c r="P1910" s="264">
        <f t="shared" si="862"/>
        <v>18.718499999999999</v>
      </c>
      <c r="Q1910" s="264">
        <f t="shared" si="863"/>
        <v>20.632000000000001</v>
      </c>
      <c r="R1910" s="264">
        <f t="shared" si="864"/>
        <v>21.8995</v>
      </c>
      <c r="S1910" s="264">
        <f t="shared" si="865"/>
        <v>22.622499999999999</v>
      </c>
      <c r="T1910" s="264">
        <f t="shared" si="866"/>
        <v>23.813500000000001</v>
      </c>
      <c r="U1910" s="264">
        <f t="shared" si="867"/>
        <v>24.6755</v>
      </c>
      <c r="V1910" s="264">
        <f t="shared" si="868"/>
        <v>26.045500000000001</v>
      </c>
      <c r="W1910" s="264">
        <f t="shared" si="869"/>
        <v>28.9495</v>
      </c>
      <c r="X1910" s="264">
        <f t="shared" si="870"/>
        <v>32.416499999999999</v>
      </c>
      <c r="Y1910" s="264">
        <f t="shared" si="871"/>
        <v>34.563500000000005</v>
      </c>
      <c r="Z1910" s="264">
        <f t="shared" si="872"/>
        <v>36.152000000000001</v>
      </c>
      <c r="AA1910" s="264">
        <f t="shared" si="873"/>
        <v>38.733000000000004</v>
      </c>
      <c r="AB1910" s="264">
        <f t="shared" si="874"/>
        <v>40.573</v>
      </c>
      <c r="AC1910" s="264">
        <f t="shared" si="875"/>
        <v>44.458500000000001</v>
      </c>
      <c r="AD1910" s="264">
        <f t="shared" si="876"/>
        <v>52.6935</v>
      </c>
      <c r="AF1910" s="256">
        <f t="shared" si="878"/>
        <v>3379</v>
      </c>
      <c r="AG1910" s="266">
        <v>-0.64959999999999996</v>
      </c>
      <c r="AH1910" s="266">
        <v>28.8277</v>
      </c>
      <c r="AI1910" s="266">
        <v>0.15493000000000001</v>
      </c>
      <c r="AJ1910" s="266">
        <v>19.001000000000001</v>
      </c>
      <c r="AK1910" s="266">
        <v>20.853000000000002</v>
      </c>
      <c r="AL1910" s="266">
        <v>22.076000000000001</v>
      </c>
      <c r="AM1910" s="266">
        <v>22.771999999999998</v>
      </c>
      <c r="AN1910" s="266">
        <v>23.917000000000002</v>
      </c>
      <c r="AO1910" s="266">
        <v>24.744</v>
      </c>
      <c r="AP1910" s="266">
        <v>26.056000000000001</v>
      </c>
      <c r="AQ1910" s="266">
        <v>28.827999999999999</v>
      </c>
      <c r="AR1910" s="266">
        <v>32.122</v>
      </c>
      <c r="AS1910" s="266">
        <v>34.155000000000001</v>
      </c>
      <c r="AT1910" s="266">
        <v>35.655999999999999</v>
      </c>
      <c r="AU1910" s="266">
        <v>38.088999999999999</v>
      </c>
      <c r="AV1910" s="266">
        <v>39.82</v>
      </c>
      <c r="AW1910" s="266">
        <v>43.465000000000003</v>
      </c>
      <c r="AX1910" s="266">
        <v>51.152000000000001</v>
      </c>
      <c r="AY1910" s="266">
        <v>111</v>
      </c>
      <c r="BA1910" s="256">
        <f t="shared" si="877"/>
        <v>3379</v>
      </c>
      <c r="BB1910" s="372">
        <v>-0.58720000000000006</v>
      </c>
      <c r="BC1910" s="372">
        <v>29.071100000000001</v>
      </c>
      <c r="BD1910" s="372">
        <v>0.16897000000000001</v>
      </c>
      <c r="BE1910" s="372">
        <v>18.436</v>
      </c>
      <c r="BF1910" s="372">
        <v>20.411000000000001</v>
      </c>
      <c r="BG1910" s="372">
        <v>21.722999999999999</v>
      </c>
      <c r="BH1910" s="372">
        <v>22.472999999999999</v>
      </c>
      <c r="BI1910" s="372">
        <v>23.71</v>
      </c>
      <c r="BJ1910" s="372">
        <v>24.606999999999999</v>
      </c>
      <c r="BK1910" s="372">
        <v>26.035</v>
      </c>
      <c r="BL1910" s="372">
        <v>29.071000000000002</v>
      </c>
      <c r="BM1910" s="372">
        <v>32.710999999999999</v>
      </c>
      <c r="BN1910" s="372">
        <v>34.972000000000001</v>
      </c>
      <c r="BO1910" s="372">
        <v>36.648000000000003</v>
      </c>
      <c r="BP1910" s="372">
        <v>39.377000000000002</v>
      </c>
      <c r="BQ1910" s="372">
        <v>41.326000000000001</v>
      </c>
      <c r="BR1910" s="372">
        <v>45.451999999999998</v>
      </c>
      <c r="BS1910" s="372">
        <v>54.234999999999999</v>
      </c>
      <c r="BT1910" s="372">
        <v>111</v>
      </c>
    </row>
    <row r="1911" spans="1:72" x14ac:dyDescent="0.2">
      <c r="A1911" s="265">
        <f t="shared" si="848"/>
        <v>29.2195</v>
      </c>
      <c r="B1911" s="265">
        <f t="shared" si="849"/>
        <v>26.277500000000003</v>
      </c>
      <c r="C1911" s="265">
        <f t="shared" si="850"/>
        <v>32.735500000000002</v>
      </c>
      <c r="D1911" s="265">
        <f t="shared" si="879"/>
        <v>3409</v>
      </c>
      <c r="E1911" s="373">
        <f t="shared" si="852"/>
        <v>112</v>
      </c>
      <c r="F1911" s="373">
        <f t="shared" si="853"/>
        <v>9.3333333333333339</v>
      </c>
      <c r="G1911" s="373">
        <f t="shared" si="880"/>
        <v>121</v>
      </c>
      <c r="H1911" s="374">
        <f t="shared" si="881"/>
        <v>0.99997589835847267</v>
      </c>
      <c r="I1911" s="374">
        <f t="shared" si="856"/>
        <v>0.99871072741976463</v>
      </c>
      <c r="J1911" s="374">
        <f t="shared" si="857"/>
        <v>0.9983419235192631</v>
      </c>
      <c r="K1911" s="265" cm="1">
        <f t="array" ref="K1911">$G1911^gamma_drug4/($G1911^gamma_drug4+(AGE_50_drug4+9)^gamma_drug4)</f>
        <v>1</v>
      </c>
      <c r="L1911" s="264">
        <f t="shared" si="858"/>
        <v>3409</v>
      </c>
      <c r="M1911" s="264">
        <f t="shared" si="859"/>
        <v>-0.62129999999999996</v>
      </c>
      <c r="N1911" s="264">
        <f t="shared" si="860"/>
        <v>29.2197</v>
      </c>
      <c r="O1911" s="264">
        <f t="shared" si="861"/>
        <v>0.16261</v>
      </c>
      <c r="P1911" s="264">
        <f t="shared" si="862"/>
        <v>18.868000000000002</v>
      </c>
      <c r="Q1911" s="264">
        <f t="shared" si="863"/>
        <v>20.801500000000001</v>
      </c>
      <c r="R1911" s="264">
        <f t="shared" si="864"/>
        <v>22.0825</v>
      </c>
      <c r="S1911" s="264">
        <f t="shared" si="865"/>
        <v>22.813500000000001</v>
      </c>
      <c r="T1911" s="264">
        <f t="shared" si="866"/>
        <v>24.0185</v>
      </c>
      <c r="U1911" s="264">
        <f t="shared" si="867"/>
        <v>24.891500000000001</v>
      </c>
      <c r="V1911" s="264">
        <f t="shared" si="868"/>
        <v>26.277500000000003</v>
      </c>
      <c r="W1911" s="264">
        <f t="shared" si="869"/>
        <v>29.2195</v>
      </c>
      <c r="X1911" s="264">
        <f t="shared" si="870"/>
        <v>32.735500000000002</v>
      </c>
      <c r="Y1911" s="264">
        <f t="shared" si="871"/>
        <v>34.914999999999999</v>
      </c>
      <c r="Z1911" s="264">
        <f t="shared" si="872"/>
        <v>36.527500000000003</v>
      </c>
      <c r="AA1911" s="264">
        <f t="shared" si="873"/>
        <v>39.150500000000001</v>
      </c>
      <c r="AB1911" s="264">
        <f t="shared" si="874"/>
        <v>41.021500000000003</v>
      </c>
      <c r="AC1911" s="264">
        <f t="shared" si="875"/>
        <v>44.975999999999999</v>
      </c>
      <c r="AD1911" s="264">
        <f t="shared" si="876"/>
        <v>53.372</v>
      </c>
      <c r="AF1911" s="256">
        <f t="shared" si="878"/>
        <v>3409</v>
      </c>
      <c r="AG1911" s="266">
        <v>-0.65429999999999999</v>
      </c>
      <c r="AH1911" s="266">
        <v>29.0731</v>
      </c>
      <c r="AI1911" s="266">
        <v>0.15581</v>
      </c>
      <c r="AJ1911" s="266">
        <v>19.13</v>
      </c>
      <c r="AK1911" s="266">
        <v>21.001000000000001</v>
      </c>
      <c r="AL1911" s="266">
        <v>22.236000000000001</v>
      </c>
      <c r="AM1911" s="266">
        <v>22.94</v>
      </c>
      <c r="AN1911" s="266">
        <v>24.097999999999999</v>
      </c>
      <c r="AO1911" s="266">
        <v>24.936</v>
      </c>
      <c r="AP1911" s="266">
        <v>26.263000000000002</v>
      </c>
      <c r="AQ1911" s="266">
        <v>29.073</v>
      </c>
      <c r="AR1911" s="266">
        <v>32.417000000000002</v>
      </c>
      <c r="AS1911" s="266">
        <v>34.484000000000002</v>
      </c>
      <c r="AT1911" s="266">
        <v>36.01</v>
      </c>
      <c r="AU1911" s="266">
        <v>38.488</v>
      </c>
      <c r="AV1911" s="266">
        <v>40.252000000000002</v>
      </c>
      <c r="AW1911" s="266">
        <v>43.972000000000001</v>
      </c>
      <c r="AX1911" s="266">
        <v>51.838000000000001</v>
      </c>
      <c r="AY1911" s="266">
        <v>112</v>
      </c>
      <c r="BA1911" s="256">
        <f t="shared" si="877"/>
        <v>3409</v>
      </c>
      <c r="BB1911" s="372">
        <v>-0.58830000000000005</v>
      </c>
      <c r="BC1911" s="372">
        <v>29.366299999999999</v>
      </c>
      <c r="BD1911" s="372">
        <v>0.16941000000000001</v>
      </c>
      <c r="BE1911" s="372">
        <v>18.606000000000002</v>
      </c>
      <c r="BF1911" s="372">
        <v>20.602</v>
      </c>
      <c r="BG1911" s="372">
        <v>21.928999999999998</v>
      </c>
      <c r="BH1911" s="372">
        <v>22.687000000000001</v>
      </c>
      <c r="BI1911" s="372">
        <v>23.939</v>
      </c>
      <c r="BJ1911" s="372">
        <v>24.847000000000001</v>
      </c>
      <c r="BK1911" s="372">
        <v>26.292000000000002</v>
      </c>
      <c r="BL1911" s="372">
        <v>29.366</v>
      </c>
      <c r="BM1911" s="372">
        <v>33.054000000000002</v>
      </c>
      <c r="BN1911" s="372">
        <v>35.345999999999997</v>
      </c>
      <c r="BO1911" s="372">
        <v>37.045000000000002</v>
      </c>
      <c r="BP1911" s="372">
        <v>39.813000000000002</v>
      </c>
      <c r="BQ1911" s="372">
        <v>41.790999999999997</v>
      </c>
      <c r="BR1911" s="372">
        <v>45.98</v>
      </c>
      <c r="BS1911" s="372">
        <v>54.905999999999999</v>
      </c>
      <c r="BT1911" s="372">
        <v>112</v>
      </c>
    </row>
    <row r="1912" spans="1:72" x14ac:dyDescent="0.2">
      <c r="A1912" s="265">
        <f t="shared" si="848"/>
        <v>29.493499999999997</v>
      </c>
      <c r="B1912" s="265">
        <f t="shared" si="849"/>
        <v>26.512999999999998</v>
      </c>
      <c r="C1912" s="265">
        <f t="shared" si="850"/>
        <v>33.058</v>
      </c>
      <c r="D1912" s="265">
        <f t="shared" si="879"/>
        <v>3439</v>
      </c>
      <c r="E1912" s="373">
        <f t="shared" si="852"/>
        <v>112.98562628336755</v>
      </c>
      <c r="F1912" s="373">
        <f t="shared" si="853"/>
        <v>9.415468856947296</v>
      </c>
      <c r="G1912" s="373">
        <f t="shared" si="880"/>
        <v>121.98562628336755</v>
      </c>
      <c r="H1912" s="374">
        <f t="shared" si="881"/>
        <v>0.99997673405620857</v>
      </c>
      <c r="I1912" s="374">
        <f t="shared" si="856"/>
        <v>0.99874189188794726</v>
      </c>
      <c r="J1912" s="374">
        <f t="shared" si="857"/>
        <v>0.99837647479519598</v>
      </c>
      <c r="K1912" s="265" cm="1">
        <f t="array" ref="K1912">$G1912^gamma_drug4/($G1912^gamma_drug4+(AGE_50_drug4+9)^gamma_drug4)</f>
        <v>1</v>
      </c>
      <c r="L1912" s="264">
        <f t="shared" si="858"/>
        <v>3439</v>
      </c>
      <c r="M1912" s="264">
        <f t="shared" si="859"/>
        <v>-0.624</v>
      </c>
      <c r="N1912" s="264">
        <f t="shared" si="860"/>
        <v>29.49315</v>
      </c>
      <c r="O1912" s="264">
        <f t="shared" si="861"/>
        <v>0.16326499999999999</v>
      </c>
      <c r="P1912" s="264">
        <f t="shared" si="862"/>
        <v>19.018999999999998</v>
      </c>
      <c r="Q1912" s="264">
        <f t="shared" si="863"/>
        <v>20.972999999999999</v>
      </c>
      <c r="R1912" s="264">
        <f t="shared" si="864"/>
        <v>22.268000000000001</v>
      </c>
      <c r="S1912" s="264">
        <f t="shared" si="865"/>
        <v>23.0075</v>
      </c>
      <c r="T1912" s="264">
        <f t="shared" si="866"/>
        <v>24.227</v>
      </c>
      <c r="U1912" s="264">
        <f t="shared" si="867"/>
        <v>25.109500000000001</v>
      </c>
      <c r="V1912" s="264">
        <f t="shared" si="868"/>
        <v>26.512999999999998</v>
      </c>
      <c r="W1912" s="264">
        <f t="shared" si="869"/>
        <v>29.493499999999997</v>
      </c>
      <c r="X1912" s="264">
        <f t="shared" si="870"/>
        <v>33.058</v>
      </c>
      <c r="Y1912" s="264">
        <f t="shared" si="871"/>
        <v>35.269999999999996</v>
      </c>
      <c r="Z1912" s="264">
        <f t="shared" si="872"/>
        <v>36.906999999999996</v>
      </c>
      <c r="AA1912" s="264">
        <f t="shared" si="873"/>
        <v>39.572500000000005</v>
      </c>
      <c r="AB1912" s="264">
        <f t="shared" si="874"/>
        <v>41.474999999999994</v>
      </c>
      <c r="AC1912" s="264">
        <f t="shared" si="875"/>
        <v>45.5</v>
      </c>
      <c r="AD1912" s="264">
        <f t="shared" si="876"/>
        <v>54.058999999999997</v>
      </c>
      <c r="AF1912" s="256">
        <f t="shared" si="878"/>
        <v>3439</v>
      </c>
      <c r="AG1912" s="266">
        <v>-0.65849999999999997</v>
      </c>
      <c r="AH1912" s="266">
        <v>29.3217</v>
      </c>
      <c r="AI1912" s="266">
        <v>0.15670000000000001</v>
      </c>
      <c r="AJ1912" s="266">
        <v>19.260000000000002</v>
      </c>
      <c r="AK1912" s="266">
        <v>21.149000000000001</v>
      </c>
      <c r="AL1912" s="266">
        <v>22.398</v>
      </c>
      <c r="AM1912" s="266">
        <v>23.11</v>
      </c>
      <c r="AN1912" s="266">
        <v>24.282</v>
      </c>
      <c r="AO1912" s="266">
        <v>25.129000000000001</v>
      </c>
      <c r="AP1912" s="266">
        <v>26.474</v>
      </c>
      <c r="AQ1912" s="266">
        <v>29.321999999999999</v>
      </c>
      <c r="AR1912" s="266">
        <v>32.716000000000001</v>
      </c>
      <c r="AS1912" s="266">
        <v>34.817</v>
      </c>
      <c r="AT1912" s="266">
        <v>36.369</v>
      </c>
      <c r="AU1912" s="266">
        <v>38.892000000000003</v>
      </c>
      <c r="AV1912" s="266">
        <v>40.69</v>
      </c>
      <c r="AW1912" s="266">
        <v>44.487000000000002</v>
      </c>
      <c r="AX1912" s="266">
        <v>52.534999999999997</v>
      </c>
      <c r="AY1912" s="266">
        <v>113</v>
      </c>
      <c r="BA1912" s="256">
        <f t="shared" si="877"/>
        <v>3439</v>
      </c>
      <c r="BB1912" s="372">
        <v>-0.58950000000000002</v>
      </c>
      <c r="BC1912" s="372">
        <v>29.6646</v>
      </c>
      <c r="BD1912" s="372">
        <v>0.16983000000000001</v>
      </c>
      <c r="BE1912" s="372">
        <v>18.777999999999999</v>
      </c>
      <c r="BF1912" s="372">
        <v>20.797000000000001</v>
      </c>
      <c r="BG1912" s="372">
        <v>22.138000000000002</v>
      </c>
      <c r="BH1912" s="372">
        <v>22.905000000000001</v>
      </c>
      <c r="BI1912" s="372">
        <v>24.172000000000001</v>
      </c>
      <c r="BJ1912" s="372">
        <v>25.09</v>
      </c>
      <c r="BK1912" s="372">
        <v>26.552</v>
      </c>
      <c r="BL1912" s="372">
        <v>29.664999999999999</v>
      </c>
      <c r="BM1912" s="372">
        <v>33.4</v>
      </c>
      <c r="BN1912" s="372">
        <v>35.722999999999999</v>
      </c>
      <c r="BO1912" s="372">
        <v>37.445</v>
      </c>
      <c r="BP1912" s="372">
        <v>40.253</v>
      </c>
      <c r="BQ1912" s="372">
        <v>42.26</v>
      </c>
      <c r="BR1912" s="372">
        <v>46.512999999999998</v>
      </c>
      <c r="BS1912" s="372">
        <v>55.582999999999998</v>
      </c>
      <c r="BT1912" s="372">
        <v>113</v>
      </c>
    </row>
    <row r="1913" spans="1:72" x14ac:dyDescent="0.2">
      <c r="A1913" s="265">
        <f t="shared" si="848"/>
        <v>29.770000000000003</v>
      </c>
      <c r="B1913" s="265">
        <f t="shared" si="849"/>
        <v>26.751000000000001</v>
      </c>
      <c r="C1913" s="265">
        <f t="shared" si="850"/>
        <v>33.385000000000005</v>
      </c>
      <c r="D1913" s="265">
        <f t="shared" si="879"/>
        <v>3470</v>
      </c>
      <c r="E1913" s="373">
        <f t="shared" si="852"/>
        <v>114.00410677618069</v>
      </c>
      <c r="F1913" s="373">
        <f t="shared" si="853"/>
        <v>9.500342231348391</v>
      </c>
      <c r="G1913" s="373">
        <f t="shared" si="880"/>
        <v>123.00410677618069</v>
      </c>
      <c r="H1913" s="374">
        <f t="shared" si="881"/>
        <v>0.99997756048866793</v>
      </c>
      <c r="I1913" s="374">
        <f t="shared" si="856"/>
        <v>0.99877305120443771</v>
      </c>
      <c r="J1913" s="374">
        <f t="shared" si="857"/>
        <v>0.99841113996640773</v>
      </c>
      <c r="K1913" s="265" cm="1">
        <f t="array" ref="K1913">$G1913^gamma_drug4/($G1913^gamma_drug4+(AGE_50_drug4+9)^gamma_drug4)</f>
        <v>1</v>
      </c>
      <c r="L1913" s="264">
        <f t="shared" si="858"/>
        <v>3470</v>
      </c>
      <c r="M1913" s="264">
        <f t="shared" si="859"/>
        <v>-0.62644999999999995</v>
      </c>
      <c r="N1913" s="264">
        <f t="shared" si="860"/>
        <v>29.769950000000001</v>
      </c>
      <c r="O1913" s="264">
        <f t="shared" si="861"/>
        <v>0.16392499999999999</v>
      </c>
      <c r="P1913" s="264">
        <f t="shared" si="862"/>
        <v>19.170999999999999</v>
      </c>
      <c r="Q1913" s="264">
        <f t="shared" si="863"/>
        <v>21.146000000000001</v>
      </c>
      <c r="R1913" s="264">
        <f t="shared" si="864"/>
        <v>22.454999999999998</v>
      </c>
      <c r="S1913" s="264">
        <f t="shared" si="865"/>
        <v>23.202999999999999</v>
      </c>
      <c r="T1913" s="264">
        <f t="shared" si="866"/>
        <v>24.436499999999999</v>
      </c>
      <c r="U1913" s="264">
        <f t="shared" si="867"/>
        <v>25.330500000000001</v>
      </c>
      <c r="V1913" s="264">
        <f t="shared" si="868"/>
        <v>26.751000000000001</v>
      </c>
      <c r="W1913" s="264">
        <f t="shared" si="869"/>
        <v>29.770000000000003</v>
      </c>
      <c r="X1913" s="264">
        <f t="shared" si="870"/>
        <v>33.385000000000005</v>
      </c>
      <c r="Y1913" s="264">
        <f t="shared" si="871"/>
        <v>35.6295</v>
      </c>
      <c r="Z1913" s="264">
        <f t="shared" si="872"/>
        <v>37.292500000000004</v>
      </c>
      <c r="AA1913" s="264">
        <f t="shared" si="873"/>
        <v>40.000500000000002</v>
      </c>
      <c r="AB1913" s="264">
        <f t="shared" si="874"/>
        <v>41.9345</v>
      </c>
      <c r="AC1913" s="264">
        <f t="shared" si="875"/>
        <v>46.030500000000004</v>
      </c>
      <c r="AD1913" s="264">
        <f t="shared" si="876"/>
        <v>54.755499999999998</v>
      </c>
      <c r="AF1913" s="256">
        <f t="shared" si="878"/>
        <v>3470</v>
      </c>
      <c r="AG1913" s="266">
        <v>-0.66239999999999999</v>
      </c>
      <c r="AH1913" s="266">
        <v>29.573599999999999</v>
      </c>
      <c r="AI1913" s="266">
        <v>0.15759999999999999</v>
      </c>
      <c r="AJ1913" s="266">
        <v>19.39</v>
      </c>
      <c r="AK1913" s="266">
        <v>21.298999999999999</v>
      </c>
      <c r="AL1913" s="266">
        <v>22.561</v>
      </c>
      <c r="AM1913" s="266">
        <v>23.280999999999999</v>
      </c>
      <c r="AN1913" s="266">
        <v>24.466999999999999</v>
      </c>
      <c r="AO1913" s="266">
        <v>25.324999999999999</v>
      </c>
      <c r="AP1913" s="266">
        <v>26.687000000000001</v>
      </c>
      <c r="AQ1913" s="266">
        <v>29.574000000000002</v>
      </c>
      <c r="AR1913" s="266">
        <v>33.020000000000003</v>
      </c>
      <c r="AS1913" s="266">
        <v>35.155000000000001</v>
      </c>
      <c r="AT1913" s="266">
        <v>36.734000000000002</v>
      </c>
      <c r="AU1913" s="266">
        <v>39.302999999999997</v>
      </c>
      <c r="AV1913" s="266">
        <v>41.134999999999998</v>
      </c>
      <c r="AW1913" s="266">
        <v>45.01</v>
      </c>
      <c r="AX1913" s="266">
        <v>53.244</v>
      </c>
      <c r="AY1913" s="266">
        <v>114</v>
      </c>
      <c r="BA1913" s="256">
        <f t="shared" si="877"/>
        <v>3470</v>
      </c>
      <c r="BB1913" s="372">
        <v>-0.59050000000000002</v>
      </c>
      <c r="BC1913" s="372">
        <v>29.9663</v>
      </c>
      <c r="BD1913" s="372">
        <v>0.17025000000000001</v>
      </c>
      <c r="BE1913" s="372">
        <v>18.952000000000002</v>
      </c>
      <c r="BF1913" s="372">
        <v>20.992999999999999</v>
      </c>
      <c r="BG1913" s="372">
        <v>22.349</v>
      </c>
      <c r="BH1913" s="372">
        <v>23.125</v>
      </c>
      <c r="BI1913" s="372">
        <v>24.405999999999999</v>
      </c>
      <c r="BJ1913" s="372">
        <v>25.335999999999999</v>
      </c>
      <c r="BK1913" s="372">
        <v>26.815000000000001</v>
      </c>
      <c r="BL1913" s="372">
        <v>29.966000000000001</v>
      </c>
      <c r="BM1913" s="372">
        <v>33.75</v>
      </c>
      <c r="BN1913" s="372">
        <v>36.103999999999999</v>
      </c>
      <c r="BO1913" s="372">
        <v>37.850999999999999</v>
      </c>
      <c r="BP1913" s="372">
        <v>40.698</v>
      </c>
      <c r="BQ1913" s="372">
        <v>42.734000000000002</v>
      </c>
      <c r="BR1913" s="372">
        <v>47.051000000000002</v>
      </c>
      <c r="BS1913" s="372">
        <v>56.267000000000003</v>
      </c>
      <c r="BT1913" s="372">
        <v>114</v>
      </c>
    </row>
    <row r="1914" spans="1:72" x14ac:dyDescent="0.2">
      <c r="A1914" s="265">
        <f t="shared" si="848"/>
        <v>30.0505</v>
      </c>
      <c r="B1914" s="265">
        <f t="shared" si="849"/>
        <v>26.991500000000002</v>
      </c>
      <c r="C1914" s="265">
        <f t="shared" si="850"/>
        <v>33.715499999999999</v>
      </c>
      <c r="D1914" s="265">
        <f t="shared" si="879"/>
        <v>3500</v>
      </c>
      <c r="E1914" s="373">
        <f t="shared" si="852"/>
        <v>114.98973305954826</v>
      </c>
      <c r="F1914" s="373">
        <f t="shared" si="853"/>
        <v>9.5824777549623548</v>
      </c>
      <c r="G1914" s="373">
        <f t="shared" si="880"/>
        <v>123.98973305954826</v>
      </c>
      <c r="H1914" s="374">
        <f t="shared" si="881"/>
        <v>0.99997832614646243</v>
      </c>
      <c r="I1914" s="374">
        <f t="shared" si="856"/>
        <v>0.99880223541994562</v>
      </c>
      <c r="J1914" s="374">
        <f t="shared" si="857"/>
        <v>0.99844371935110376</v>
      </c>
      <c r="K1914" s="265" cm="1">
        <f t="array" ref="K1914">$G1914^gamma_drug4/($G1914^gamma_drug4+(AGE_50_drug4+9)^gamma_drug4)</f>
        <v>1</v>
      </c>
      <c r="L1914" s="264">
        <f t="shared" si="858"/>
        <v>3500</v>
      </c>
      <c r="M1914" s="264">
        <f t="shared" si="859"/>
        <v>-0.62870000000000004</v>
      </c>
      <c r="N1914" s="264">
        <f t="shared" si="860"/>
        <v>30.0502</v>
      </c>
      <c r="O1914" s="264">
        <f t="shared" si="861"/>
        <v>0.16458</v>
      </c>
      <c r="P1914" s="264">
        <f t="shared" si="862"/>
        <v>19.325499999999998</v>
      </c>
      <c r="Q1914" s="264">
        <f t="shared" si="863"/>
        <v>21.320999999999998</v>
      </c>
      <c r="R1914" s="264">
        <f t="shared" si="864"/>
        <v>22.645</v>
      </c>
      <c r="S1914" s="264">
        <f t="shared" si="865"/>
        <v>23.401499999999999</v>
      </c>
      <c r="T1914" s="264">
        <f t="shared" si="866"/>
        <v>24.6495</v>
      </c>
      <c r="U1914" s="264">
        <f t="shared" si="867"/>
        <v>25.5535</v>
      </c>
      <c r="V1914" s="264">
        <f t="shared" si="868"/>
        <v>26.991500000000002</v>
      </c>
      <c r="W1914" s="264">
        <f t="shared" si="869"/>
        <v>30.0505</v>
      </c>
      <c r="X1914" s="264">
        <f t="shared" si="870"/>
        <v>33.715499999999999</v>
      </c>
      <c r="Y1914" s="264">
        <f t="shared" si="871"/>
        <v>35.993499999999997</v>
      </c>
      <c r="Z1914" s="264">
        <f t="shared" si="872"/>
        <v>37.682000000000002</v>
      </c>
      <c r="AA1914" s="264">
        <f t="shared" si="873"/>
        <v>40.433500000000002</v>
      </c>
      <c r="AB1914" s="264">
        <f t="shared" si="874"/>
        <v>42.400500000000001</v>
      </c>
      <c r="AC1914" s="264">
        <f t="shared" si="875"/>
        <v>46.567499999999995</v>
      </c>
      <c r="AD1914" s="264">
        <f t="shared" si="876"/>
        <v>55.46</v>
      </c>
      <c r="AF1914" s="256">
        <f t="shared" si="878"/>
        <v>3500</v>
      </c>
      <c r="AG1914" s="266">
        <v>-0.66590000000000005</v>
      </c>
      <c r="AH1914" s="266">
        <v>29.828900000000001</v>
      </c>
      <c r="AI1914" s="266">
        <v>0.1585</v>
      </c>
      <c r="AJ1914" s="266">
        <v>19.521999999999998</v>
      </c>
      <c r="AK1914" s="266">
        <v>21.451000000000001</v>
      </c>
      <c r="AL1914" s="266">
        <v>22.727</v>
      </c>
      <c r="AM1914" s="266">
        <v>23.454999999999998</v>
      </c>
      <c r="AN1914" s="266">
        <v>24.655000000000001</v>
      </c>
      <c r="AO1914" s="266">
        <v>25.523</v>
      </c>
      <c r="AP1914" s="266">
        <v>26.902000000000001</v>
      </c>
      <c r="AQ1914" s="266">
        <v>29.829000000000001</v>
      </c>
      <c r="AR1914" s="266">
        <v>33.326999999999998</v>
      </c>
      <c r="AS1914" s="266">
        <v>35.497</v>
      </c>
      <c r="AT1914" s="266">
        <v>37.103999999999999</v>
      </c>
      <c r="AU1914" s="266">
        <v>39.719000000000001</v>
      </c>
      <c r="AV1914" s="266">
        <v>41.587000000000003</v>
      </c>
      <c r="AW1914" s="266">
        <v>45.54</v>
      </c>
      <c r="AX1914" s="266">
        <v>53.963000000000001</v>
      </c>
      <c r="AY1914" s="266">
        <v>115</v>
      </c>
      <c r="BA1914" s="256">
        <f t="shared" si="877"/>
        <v>3500</v>
      </c>
      <c r="BB1914" s="372">
        <v>-0.59150000000000003</v>
      </c>
      <c r="BC1914" s="372">
        <v>30.2715</v>
      </c>
      <c r="BD1914" s="372">
        <v>0.17066000000000001</v>
      </c>
      <c r="BE1914" s="372">
        <v>19.129000000000001</v>
      </c>
      <c r="BF1914" s="372">
        <v>21.190999999999999</v>
      </c>
      <c r="BG1914" s="372">
        <v>22.562999999999999</v>
      </c>
      <c r="BH1914" s="372">
        <v>23.347999999999999</v>
      </c>
      <c r="BI1914" s="372">
        <v>24.643999999999998</v>
      </c>
      <c r="BJ1914" s="372">
        <v>25.584</v>
      </c>
      <c r="BK1914" s="372">
        <v>27.081</v>
      </c>
      <c r="BL1914" s="372">
        <v>30.271999999999998</v>
      </c>
      <c r="BM1914" s="372">
        <v>34.103999999999999</v>
      </c>
      <c r="BN1914" s="372">
        <v>36.49</v>
      </c>
      <c r="BO1914" s="372">
        <v>38.26</v>
      </c>
      <c r="BP1914" s="372">
        <v>41.148000000000003</v>
      </c>
      <c r="BQ1914" s="372">
        <v>43.213999999999999</v>
      </c>
      <c r="BR1914" s="372">
        <v>47.594999999999999</v>
      </c>
      <c r="BS1914" s="372">
        <v>56.957000000000001</v>
      </c>
      <c r="BT1914" s="372">
        <v>115</v>
      </c>
    </row>
    <row r="1915" spans="1:72" x14ac:dyDescent="0.2">
      <c r="A1915" s="265">
        <f t="shared" si="848"/>
        <v>30.334</v>
      </c>
      <c r="B1915" s="265">
        <f t="shared" si="849"/>
        <v>27.235999999999997</v>
      </c>
      <c r="C1915" s="265">
        <f t="shared" si="850"/>
        <v>34.051000000000002</v>
      </c>
      <c r="D1915" s="265">
        <f t="shared" si="879"/>
        <v>3531</v>
      </c>
      <c r="E1915" s="373">
        <f t="shared" si="852"/>
        <v>116.0082135523614</v>
      </c>
      <c r="F1915" s="373">
        <f t="shared" si="853"/>
        <v>9.6673511293634498</v>
      </c>
      <c r="G1915" s="373">
        <f t="shared" si="880"/>
        <v>125.0082135523614</v>
      </c>
      <c r="H1915" s="374">
        <f t="shared" si="881"/>
        <v>0.9999790838532856</v>
      </c>
      <c r="I1915" s="374">
        <f t="shared" si="856"/>
        <v>0.99883143027054377</v>
      </c>
      <c r="J1915" s="374">
        <f t="shared" si="857"/>
        <v>0.99847642162576977</v>
      </c>
      <c r="K1915" s="265" cm="1">
        <f t="array" ref="K1915">$G1915^gamma_drug4/($G1915^gamma_drug4+(AGE_50_drug4+9)^gamma_drug4)</f>
        <v>1</v>
      </c>
      <c r="L1915" s="264">
        <f t="shared" si="858"/>
        <v>3531</v>
      </c>
      <c r="M1915" s="264">
        <f t="shared" si="859"/>
        <v>-0.63070000000000004</v>
      </c>
      <c r="N1915" s="264">
        <f t="shared" si="860"/>
        <v>30.334099999999999</v>
      </c>
      <c r="O1915" s="264">
        <f t="shared" si="861"/>
        <v>0.16523499999999999</v>
      </c>
      <c r="P1915" s="264">
        <f t="shared" si="862"/>
        <v>19.481000000000002</v>
      </c>
      <c r="Q1915" s="264">
        <f t="shared" si="863"/>
        <v>21.497999999999998</v>
      </c>
      <c r="R1915" s="264">
        <f t="shared" si="864"/>
        <v>22.837</v>
      </c>
      <c r="S1915" s="264">
        <f t="shared" si="865"/>
        <v>23.602</v>
      </c>
      <c r="T1915" s="264">
        <f t="shared" si="866"/>
        <v>24.8645</v>
      </c>
      <c r="U1915" s="264">
        <f t="shared" si="867"/>
        <v>25.78</v>
      </c>
      <c r="V1915" s="264">
        <f t="shared" si="868"/>
        <v>27.235999999999997</v>
      </c>
      <c r="W1915" s="264">
        <f t="shared" si="869"/>
        <v>30.334</v>
      </c>
      <c r="X1915" s="264">
        <f t="shared" si="870"/>
        <v>34.051000000000002</v>
      </c>
      <c r="Y1915" s="264">
        <f t="shared" si="871"/>
        <v>36.362499999999997</v>
      </c>
      <c r="Z1915" s="264">
        <f t="shared" si="872"/>
        <v>38.076999999999998</v>
      </c>
      <c r="AA1915" s="264">
        <f t="shared" si="873"/>
        <v>40.872500000000002</v>
      </c>
      <c r="AB1915" s="264">
        <f t="shared" si="874"/>
        <v>42.871499999999997</v>
      </c>
      <c r="AC1915" s="264">
        <f t="shared" si="875"/>
        <v>47.111000000000004</v>
      </c>
      <c r="AD1915" s="264">
        <f t="shared" si="876"/>
        <v>56.173999999999999</v>
      </c>
      <c r="AF1915" s="256">
        <f t="shared" si="878"/>
        <v>3531</v>
      </c>
      <c r="AG1915" s="266">
        <v>-0.66890000000000005</v>
      </c>
      <c r="AH1915" s="266">
        <v>30.087700000000002</v>
      </c>
      <c r="AI1915" s="266">
        <v>0.15939999999999999</v>
      </c>
      <c r="AJ1915" s="266">
        <v>19.655000000000001</v>
      </c>
      <c r="AK1915" s="266">
        <v>21.603999999999999</v>
      </c>
      <c r="AL1915" s="266">
        <v>22.893999999999998</v>
      </c>
      <c r="AM1915" s="266">
        <v>23.631</v>
      </c>
      <c r="AN1915" s="266">
        <v>24.844999999999999</v>
      </c>
      <c r="AO1915" s="266">
        <v>25.724</v>
      </c>
      <c r="AP1915" s="266">
        <v>27.120999999999999</v>
      </c>
      <c r="AQ1915" s="266">
        <v>30.088000000000001</v>
      </c>
      <c r="AR1915" s="266">
        <v>33.639000000000003</v>
      </c>
      <c r="AS1915" s="266">
        <v>35.844000000000001</v>
      </c>
      <c r="AT1915" s="266">
        <v>37.478999999999999</v>
      </c>
      <c r="AU1915" s="266">
        <v>40.140999999999998</v>
      </c>
      <c r="AV1915" s="266">
        <v>42.043999999999997</v>
      </c>
      <c r="AW1915" s="266">
        <v>46.076000000000001</v>
      </c>
      <c r="AX1915" s="266">
        <v>54.69</v>
      </c>
      <c r="AY1915" s="266">
        <v>116</v>
      </c>
      <c r="BA1915" s="256">
        <f t="shared" si="877"/>
        <v>3531</v>
      </c>
      <c r="BB1915" s="372">
        <v>-0.59250000000000003</v>
      </c>
      <c r="BC1915" s="372">
        <v>30.580500000000001</v>
      </c>
      <c r="BD1915" s="372">
        <v>0.17107</v>
      </c>
      <c r="BE1915" s="372">
        <v>19.306999999999999</v>
      </c>
      <c r="BF1915" s="372">
        <v>21.391999999999999</v>
      </c>
      <c r="BG1915" s="372">
        <v>22.78</v>
      </c>
      <c r="BH1915" s="372">
        <v>23.573</v>
      </c>
      <c r="BI1915" s="372">
        <v>24.884</v>
      </c>
      <c r="BJ1915" s="372">
        <v>25.835999999999999</v>
      </c>
      <c r="BK1915" s="372">
        <v>27.350999999999999</v>
      </c>
      <c r="BL1915" s="372">
        <v>30.58</v>
      </c>
      <c r="BM1915" s="372">
        <v>34.463000000000001</v>
      </c>
      <c r="BN1915" s="372">
        <v>36.881</v>
      </c>
      <c r="BO1915" s="372">
        <v>38.674999999999997</v>
      </c>
      <c r="BP1915" s="372">
        <v>41.603999999999999</v>
      </c>
      <c r="BQ1915" s="372">
        <v>43.698999999999998</v>
      </c>
      <c r="BR1915" s="372">
        <v>48.146000000000001</v>
      </c>
      <c r="BS1915" s="372">
        <v>57.658000000000001</v>
      </c>
      <c r="BT1915" s="372">
        <v>116</v>
      </c>
    </row>
    <row r="1916" spans="1:72" x14ac:dyDescent="0.2">
      <c r="A1916" s="265">
        <f t="shared" si="848"/>
        <v>30.621500000000001</v>
      </c>
      <c r="B1916" s="265">
        <f t="shared" si="849"/>
        <v>27.482999999999997</v>
      </c>
      <c r="C1916" s="265">
        <f t="shared" si="850"/>
        <v>34.391000000000005</v>
      </c>
      <c r="D1916" s="265">
        <f t="shared" si="879"/>
        <v>3561</v>
      </c>
      <c r="E1916" s="373">
        <f t="shared" si="852"/>
        <v>116.99383983572895</v>
      </c>
      <c r="F1916" s="373">
        <f t="shared" si="853"/>
        <v>9.7494866529774136</v>
      </c>
      <c r="G1916" s="373">
        <f t="shared" si="880"/>
        <v>125.99383983572895</v>
      </c>
      <c r="H1916" s="374">
        <f t="shared" si="881"/>
        <v>0.99997978633026585</v>
      </c>
      <c r="I1916" s="374">
        <f t="shared" si="856"/>
        <v>0.99885878880487133</v>
      </c>
      <c r="J1916" s="374">
        <f t="shared" si="857"/>
        <v>0.99850717056359262</v>
      </c>
      <c r="K1916" s="265" cm="1">
        <f t="array" ref="K1916">$G1916^gamma_drug4/($G1916^gamma_drug4+(AGE_50_drug4+9)^gamma_drug4)</f>
        <v>1</v>
      </c>
      <c r="L1916" s="264">
        <f t="shared" si="858"/>
        <v>3561</v>
      </c>
      <c r="M1916" s="264">
        <f t="shared" si="859"/>
        <v>-0.63240000000000007</v>
      </c>
      <c r="N1916" s="264">
        <f t="shared" si="860"/>
        <v>30.621749999999999</v>
      </c>
      <c r="O1916" s="264">
        <f t="shared" si="861"/>
        <v>0.165885</v>
      </c>
      <c r="P1916" s="264">
        <f t="shared" si="862"/>
        <v>19.638500000000001</v>
      </c>
      <c r="Q1916" s="264">
        <f t="shared" si="863"/>
        <v>21.677500000000002</v>
      </c>
      <c r="R1916" s="264">
        <f t="shared" si="864"/>
        <v>23.030999999999999</v>
      </c>
      <c r="S1916" s="264">
        <f t="shared" si="865"/>
        <v>23.805</v>
      </c>
      <c r="T1916" s="264">
        <f t="shared" si="866"/>
        <v>25.0825</v>
      </c>
      <c r="U1916" s="264">
        <f t="shared" si="867"/>
        <v>26.009</v>
      </c>
      <c r="V1916" s="264">
        <f t="shared" si="868"/>
        <v>27.482999999999997</v>
      </c>
      <c r="W1916" s="264">
        <f t="shared" si="869"/>
        <v>30.621500000000001</v>
      </c>
      <c r="X1916" s="264">
        <f t="shared" si="870"/>
        <v>34.391000000000005</v>
      </c>
      <c r="Y1916" s="264">
        <f t="shared" si="871"/>
        <v>36.736000000000004</v>
      </c>
      <c r="Z1916" s="264">
        <f t="shared" si="872"/>
        <v>38.477000000000004</v>
      </c>
      <c r="AA1916" s="264">
        <f t="shared" si="873"/>
        <v>41.316500000000005</v>
      </c>
      <c r="AB1916" s="264">
        <f t="shared" si="874"/>
        <v>43.348500000000001</v>
      </c>
      <c r="AC1916" s="264">
        <f t="shared" si="875"/>
        <v>47.661000000000001</v>
      </c>
      <c r="AD1916" s="264">
        <f t="shared" si="876"/>
        <v>56.895499999999998</v>
      </c>
      <c r="AF1916" s="256">
        <f t="shared" si="878"/>
        <v>3561</v>
      </c>
      <c r="AG1916" s="266">
        <v>-0.6714</v>
      </c>
      <c r="AH1916" s="266">
        <v>30.350100000000001</v>
      </c>
      <c r="AI1916" s="266">
        <v>0.16031000000000001</v>
      </c>
      <c r="AJ1916" s="266">
        <v>19.789000000000001</v>
      </c>
      <c r="AK1916" s="266">
        <v>21.757999999999999</v>
      </c>
      <c r="AL1916" s="266">
        <v>23.062999999999999</v>
      </c>
      <c r="AM1916" s="266">
        <v>23.808</v>
      </c>
      <c r="AN1916" s="266">
        <v>25.036999999999999</v>
      </c>
      <c r="AO1916" s="266">
        <v>25.927</v>
      </c>
      <c r="AP1916" s="266">
        <v>27.341999999999999</v>
      </c>
      <c r="AQ1916" s="266">
        <v>30.35</v>
      </c>
      <c r="AR1916" s="266">
        <v>33.956000000000003</v>
      </c>
      <c r="AS1916" s="266">
        <v>36.197000000000003</v>
      </c>
      <c r="AT1916" s="266">
        <v>37.859000000000002</v>
      </c>
      <c r="AU1916" s="266">
        <v>40.569000000000003</v>
      </c>
      <c r="AV1916" s="266">
        <v>42.508000000000003</v>
      </c>
      <c r="AW1916" s="266">
        <v>46.621000000000002</v>
      </c>
      <c r="AX1916" s="266">
        <v>55.427999999999997</v>
      </c>
      <c r="AY1916" s="266">
        <v>117</v>
      </c>
      <c r="BA1916" s="256">
        <f t="shared" si="877"/>
        <v>3561</v>
      </c>
      <c r="BB1916" s="372">
        <v>-0.59340000000000004</v>
      </c>
      <c r="BC1916" s="372">
        <v>30.8934</v>
      </c>
      <c r="BD1916" s="372">
        <v>0.17146</v>
      </c>
      <c r="BE1916" s="372">
        <v>19.488</v>
      </c>
      <c r="BF1916" s="372">
        <v>21.597000000000001</v>
      </c>
      <c r="BG1916" s="372">
        <v>22.998999999999999</v>
      </c>
      <c r="BH1916" s="372">
        <v>23.802</v>
      </c>
      <c r="BI1916" s="372">
        <v>25.128</v>
      </c>
      <c r="BJ1916" s="372">
        <v>26.091000000000001</v>
      </c>
      <c r="BK1916" s="372">
        <v>27.623999999999999</v>
      </c>
      <c r="BL1916" s="372">
        <v>30.893000000000001</v>
      </c>
      <c r="BM1916" s="372">
        <v>34.826000000000001</v>
      </c>
      <c r="BN1916" s="372">
        <v>37.274999999999999</v>
      </c>
      <c r="BO1916" s="372">
        <v>39.094999999999999</v>
      </c>
      <c r="BP1916" s="372">
        <v>42.064</v>
      </c>
      <c r="BQ1916" s="372">
        <v>44.189</v>
      </c>
      <c r="BR1916" s="372">
        <v>48.701000000000001</v>
      </c>
      <c r="BS1916" s="372">
        <v>58.363</v>
      </c>
      <c r="BT1916" s="372">
        <v>117</v>
      </c>
    </row>
    <row r="1917" spans="1:72" x14ac:dyDescent="0.2">
      <c r="A1917" s="265">
        <f t="shared" si="848"/>
        <v>30.913</v>
      </c>
      <c r="B1917" s="265">
        <f t="shared" si="849"/>
        <v>27.733499999999999</v>
      </c>
      <c r="C1917" s="265">
        <f t="shared" si="850"/>
        <v>34.734499999999997</v>
      </c>
      <c r="D1917" s="265">
        <f t="shared" si="879"/>
        <v>3592</v>
      </c>
      <c r="E1917" s="373">
        <f t="shared" si="852"/>
        <v>118.01232032854209</v>
      </c>
      <c r="F1917" s="373">
        <f t="shared" si="853"/>
        <v>9.8343600273785086</v>
      </c>
      <c r="G1917" s="373">
        <f t="shared" si="880"/>
        <v>127.01232032854209</v>
      </c>
      <c r="H1917" s="374">
        <f t="shared" si="881"/>
        <v>0.999980481990425</v>
      </c>
      <c r="I1917" s="374">
        <f t="shared" si="856"/>
        <v>0.99888617135261804</v>
      </c>
      <c r="J1917" s="374">
        <f t="shared" si="857"/>
        <v>0.99853804965744652</v>
      </c>
      <c r="K1917" s="265" cm="1">
        <f t="array" ref="K1917">$G1917^gamma_drug4/($G1917^gamma_drug4+(AGE_50_drug4+9)^gamma_drug4)</f>
        <v>1</v>
      </c>
      <c r="L1917" s="264">
        <f t="shared" si="858"/>
        <v>3592</v>
      </c>
      <c r="M1917" s="264">
        <f t="shared" si="859"/>
        <v>-0.63385000000000002</v>
      </c>
      <c r="N1917" s="264">
        <f t="shared" si="860"/>
        <v>30.913249999999998</v>
      </c>
      <c r="O1917" s="264">
        <f t="shared" si="861"/>
        <v>0.16654000000000002</v>
      </c>
      <c r="P1917" s="264">
        <f t="shared" si="862"/>
        <v>19.798000000000002</v>
      </c>
      <c r="Q1917" s="264">
        <f t="shared" si="863"/>
        <v>21.858499999999999</v>
      </c>
      <c r="R1917" s="264">
        <f t="shared" si="864"/>
        <v>23.228000000000002</v>
      </c>
      <c r="S1917" s="264">
        <f t="shared" si="865"/>
        <v>24.009999999999998</v>
      </c>
      <c r="T1917" s="264">
        <f t="shared" si="866"/>
        <v>25.303000000000001</v>
      </c>
      <c r="U1917" s="264">
        <f t="shared" si="867"/>
        <v>26.241</v>
      </c>
      <c r="V1917" s="264">
        <f t="shared" si="868"/>
        <v>27.733499999999999</v>
      </c>
      <c r="W1917" s="264">
        <f t="shared" si="869"/>
        <v>30.913</v>
      </c>
      <c r="X1917" s="264">
        <f t="shared" si="870"/>
        <v>34.734499999999997</v>
      </c>
      <c r="Y1917" s="264">
        <f t="shared" si="871"/>
        <v>37.115000000000002</v>
      </c>
      <c r="Z1917" s="264">
        <f t="shared" si="872"/>
        <v>38.8825</v>
      </c>
      <c r="AA1917" s="264">
        <f t="shared" si="873"/>
        <v>41.766999999999996</v>
      </c>
      <c r="AB1917" s="264">
        <f t="shared" si="874"/>
        <v>43.832499999999996</v>
      </c>
      <c r="AC1917" s="264">
        <f t="shared" si="875"/>
        <v>48.219499999999996</v>
      </c>
      <c r="AD1917" s="264">
        <f t="shared" si="876"/>
        <v>57.626999999999995</v>
      </c>
      <c r="AF1917" s="256">
        <f t="shared" si="878"/>
        <v>3592</v>
      </c>
      <c r="AG1917" s="266">
        <v>-0.67349999999999999</v>
      </c>
      <c r="AH1917" s="266">
        <v>30.616</v>
      </c>
      <c r="AI1917" s="266">
        <v>0.16122</v>
      </c>
      <c r="AJ1917" s="266">
        <v>19.923999999999999</v>
      </c>
      <c r="AK1917" s="266">
        <v>21.914000000000001</v>
      </c>
      <c r="AL1917" s="266">
        <v>23.234000000000002</v>
      </c>
      <c r="AM1917" s="266">
        <v>23.986999999999998</v>
      </c>
      <c r="AN1917" s="266">
        <v>25.231000000000002</v>
      </c>
      <c r="AO1917" s="266">
        <v>26.132999999999999</v>
      </c>
      <c r="AP1917" s="266">
        <v>27.565999999999999</v>
      </c>
      <c r="AQ1917" s="266">
        <v>30.616</v>
      </c>
      <c r="AR1917" s="266">
        <v>34.276000000000003</v>
      </c>
      <c r="AS1917" s="266">
        <v>36.554000000000002</v>
      </c>
      <c r="AT1917" s="266">
        <v>38.244999999999997</v>
      </c>
      <c r="AU1917" s="266">
        <v>41.003</v>
      </c>
      <c r="AV1917" s="266">
        <v>42.978000000000002</v>
      </c>
      <c r="AW1917" s="266">
        <v>47.173000000000002</v>
      </c>
      <c r="AX1917" s="266">
        <v>56.174999999999997</v>
      </c>
      <c r="AY1917" s="266">
        <v>118</v>
      </c>
      <c r="BA1917" s="256">
        <f t="shared" si="877"/>
        <v>3592</v>
      </c>
      <c r="BB1917" s="372">
        <v>-0.59419999999999995</v>
      </c>
      <c r="BC1917" s="372">
        <v>31.2105</v>
      </c>
      <c r="BD1917" s="372">
        <v>0.17186000000000001</v>
      </c>
      <c r="BE1917" s="372">
        <v>19.672000000000001</v>
      </c>
      <c r="BF1917" s="372">
        <v>21.803000000000001</v>
      </c>
      <c r="BG1917" s="372">
        <v>23.222000000000001</v>
      </c>
      <c r="BH1917" s="372">
        <v>24.033000000000001</v>
      </c>
      <c r="BI1917" s="372">
        <v>25.375</v>
      </c>
      <c r="BJ1917" s="372">
        <v>26.349</v>
      </c>
      <c r="BK1917" s="372">
        <v>27.901</v>
      </c>
      <c r="BL1917" s="372">
        <v>31.21</v>
      </c>
      <c r="BM1917" s="372">
        <v>35.192999999999998</v>
      </c>
      <c r="BN1917" s="372">
        <v>37.676000000000002</v>
      </c>
      <c r="BO1917" s="372">
        <v>39.520000000000003</v>
      </c>
      <c r="BP1917" s="372">
        <v>42.530999999999999</v>
      </c>
      <c r="BQ1917" s="372">
        <v>44.686999999999998</v>
      </c>
      <c r="BR1917" s="372">
        <v>49.265999999999998</v>
      </c>
      <c r="BS1917" s="372">
        <v>59.079000000000001</v>
      </c>
      <c r="BT1917" s="372">
        <v>118</v>
      </c>
    </row>
    <row r="1918" spans="1:72" x14ac:dyDescent="0.2">
      <c r="A1918" s="265">
        <f t="shared" si="848"/>
        <v>31.208500000000001</v>
      </c>
      <c r="B1918" s="265">
        <f t="shared" si="849"/>
        <v>27.987000000000002</v>
      </c>
      <c r="C1918" s="265">
        <f t="shared" si="850"/>
        <v>35.083500000000001</v>
      </c>
      <c r="D1918" s="265">
        <f t="shared" si="879"/>
        <v>3622</v>
      </c>
      <c r="E1918" s="373">
        <f t="shared" si="852"/>
        <v>118.99794661190965</v>
      </c>
      <c r="F1918" s="373">
        <f t="shared" si="853"/>
        <v>9.9164955509924706</v>
      </c>
      <c r="G1918" s="373">
        <f t="shared" si="880"/>
        <v>127.99794661190965</v>
      </c>
      <c r="H1918" s="374">
        <f t="shared" si="881"/>
        <v>0.99998112738009481</v>
      </c>
      <c r="I1918" s="374">
        <f t="shared" si="856"/>
        <v>0.99891184454170046</v>
      </c>
      <c r="J1918" s="374">
        <f t="shared" si="857"/>
        <v>0.99856709744109029</v>
      </c>
      <c r="K1918" s="265" cm="1">
        <f t="array" ref="K1918">$G1918^gamma_drug4/($G1918^gamma_drug4+(AGE_50_drug4+9)^gamma_drug4)</f>
        <v>1</v>
      </c>
      <c r="L1918" s="264">
        <f t="shared" si="858"/>
        <v>3622</v>
      </c>
      <c r="M1918" s="264">
        <f t="shared" si="859"/>
        <v>-0.6351</v>
      </c>
      <c r="N1918" s="264">
        <f t="shared" si="860"/>
        <v>31.208649999999999</v>
      </c>
      <c r="O1918" s="264">
        <f t="shared" si="861"/>
        <v>0.167185</v>
      </c>
      <c r="P1918" s="264">
        <f t="shared" si="862"/>
        <v>19.959</v>
      </c>
      <c r="Q1918" s="264">
        <f t="shared" si="863"/>
        <v>22.042000000000002</v>
      </c>
      <c r="R1918" s="264">
        <f t="shared" si="864"/>
        <v>23.426499999999997</v>
      </c>
      <c r="S1918" s="264">
        <f t="shared" si="865"/>
        <v>24.219000000000001</v>
      </c>
      <c r="T1918" s="264">
        <f t="shared" si="866"/>
        <v>25.527000000000001</v>
      </c>
      <c r="U1918" s="264">
        <f t="shared" si="867"/>
        <v>26.475999999999999</v>
      </c>
      <c r="V1918" s="264">
        <f t="shared" si="868"/>
        <v>27.987000000000002</v>
      </c>
      <c r="W1918" s="264">
        <f t="shared" si="869"/>
        <v>31.208500000000001</v>
      </c>
      <c r="X1918" s="264">
        <f t="shared" si="870"/>
        <v>35.083500000000001</v>
      </c>
      <c r="Y1918" s="264">
        <f t="shared" si="871"/>
        <v>37.4985</v>
      </c>
      <c r="Z1918" s="264">
        <f t="shared" si="872"/>
        <v>39.292500000000004</v>
      </c>
      <c r="AA1918" s="264">
        <f t="shared" si="873"/>
        <v>42.222999999999999</v>
      </c>
      <c r="AB1918" s="264">
        <f t="shared" si="874"/>
        <v>44.322499999999998</v>
      </c>
      <c r="AC1918" s="264">
        <f t="shared" si="875"/>
        <v>48.783500000000004</v>
      </c>
      <c r="AD1918" s="264">
        <f t="shared" si="876"/>
        <v>58.366</v>
      </c>
      <c r="AF1918" s="256">
        <f t="shared" si="878"/>
        <v>3622</v>
      </c>
      <c r="AG1918" s="266">
        <v>-0.67520000000000002</v>
      </c>
      <c r="AH1918" s="266">
        <v>30.885400000000001</v>
      </c>
      <c r="AI1918" s="266">
        <v>0.16213</v>
      </c>
      <c r="AJ1918" s="266">
        <v>20.059999999999999</v>
      </c>
      <c r="AK1918" s="266">
        <v>22.071000000000002</v>
      </c>
      <c r="AL1918" s="266">
        <v>23.405999999999999</v>
      </c>
      <c r="AM1918" s="266">
        <v>24.169</v>
      </c>
      <c r="AN1918" s="266">
        <v>25.428000000000001</v>
      </c>
      <c r="AO1918" s="266">
        <v>26.341000000000001</v>
      </c>
      <c r="AP1918" s="266">
        <v>27.792999999999999</v>
      </c>
      <c r="AQ1918" s="266">
        <v>30.885000000000002</v>
      </c>
      <c r="AR1918" s="266">
        <v>34.600999999999999</v>
      </c>
      <c r="AS1918" s="266">
        <v>36.915999999999997</v>
      </c>
      <c r="AT1918" s="266">
        <v>38.634999999999998</v>
      </c>
      <c r="AU1918" s="266">
        <v>41.442999999999998</v>
      </c>
      <c r="AV1918" s="266">
        <v>43.454999999999998</v>
      </c>
      <c r="AW1918" s="266">
        <v>47.731999999999999</v>
      </c>
      <c r="AX1918" s="266">
        <v>56.930999999999997</v>
      </c>
      <c r="AY1918" s="266">
        <v>119</v>
      </c>
      <c r="BA1918" s="256">
        <f t="shared" si="877"/>
        <v>3622</v>
      </c>
      <c r="BB1918" s="372">
        <v>-0.59499999999999997</v>
      </c>
      <c r="BC1918" s="372">
        <v>31.5319</v>
      </c>
      <c r="BD1918" s="372">
        <v>0.17224</v>
      </c>
      <c r="BE1918" s="372">
        <v>19.858000000000001</v>
      </c>
      <c r="BF1918" s="372">
        <v>22.013000000000002</v>
      </c>
      <c r="BG1918" s="372">
        <v>23.446999999999999</v>
      </c>
      <c r="BH1918" s="372">
        <v>24.268999999999998</v>
      </c>
      <c r="BI1918" s="372">
        <v>25.626000000000001</v>
      </c>
      <c r="BJ1918" s="372">
        <v>26.611000000000001</v>
      </c>
      <c r="BK1918" s="372">
        <v>28.181000000000001</v>
      </c>
      <c r="BL1918" s="372">
        <v>31.532</v>
      </c>
      <c r="BM1918" s="372">
        <v>35.566000000000003</v>
      </c>
      <c r="BN1918" s="372">
        <v>38.081000000000003</v>
      </c>
      <c r="BO1918" s="372">
        <v>39.950000000000003</v>
      </c>
      <c r="BP1918" s="372">
        <v>43.003</v>
      </c>
      <c r="BQ1918" s="372">
        <v>45.19</v>
      </c>
      <c r="BR1918" s="372">
        <v>49.835000000000001</v>
      </c>
      <c r="BS1918" s="372">
        <v>59.801000000000002</v>
      </c>
      <c r="BT1918" s="372">
        <v>119</v>
      </c>
    </row>
    <row r="1919" spans="1:72" x14ac:dyDescent="0.2">
      <c r="A1919" s="265">
        <f t="shared" si="848"/>
        <v>31.508499999999998</v>
      </c>
      <c r="B1919" s="265">
        <f t="shared" si="849"/>
        <v>28.244500000000002</v>
      </c>
      <c r="C1919" s="265">
        <f t="shared" si="850"/>
        <v>35.436999999999998</v>
      </c>
      <c r="D1919" s="265">
        <f t="shared" si="879"/>
        <v>3653</v>
      </c>
      <c r="E1919" s="373">
        <f t="shared" si="852"/>
        <v>120.01642710472279</v>
      </c>
      <c r="F1919" s="373">
        <f t="shared" si="853"/>
        <v>10.001368925393566</v>
      </c>
      <c r="G1919" s="373">
        <f t="shared" si="880"/>
        <v>129.01642710472279</v>
      </c>
      <c r="H1919" s="374">
        <f t="shared" si="881"/>
        <v>0.99998176693265861</v>
      </c>
      <c r="I1919" s="374">
        <f t="shared" si="856"/>
        <v>0.99893755304148446</v>
      </c>
      <c r="J1919" s="374">
        <f t="shared" si="857"/>
        <v>0.99859628115746069</v>
      </c>
      <c r="K1919" s="265" cm="1">
        <f t="array" ref="K1919">$G1919^gamma_drug4/($G1919^gamma_drug4+(AGE_50_drug4+9)^gamma_drug4)</f>
        <v>1</v>
      </c>
      <c r="L1919" s="264">
        <f t="shared" si="858"/>
        <v>3653</v>
      </c>
      <c r="M1919" s="264">
        <f t="shared" si="859"/>
        <v>-0.6361</v>
      </c>
      <c r="N1919" s="264">
        <f t="shared" si="860"/>
        <v>31.508200000000002</v>
      </c>
      <c r="O1919" s="264">
        <f t="shared" si="861"/>
        <v>0.16783500000000001</v>
      </c>
      <c r="P1919" s="264">
        <f t="shared" si="862"/>
        <v>20.121500000000001</v>
      </c>
      <c r="Q1919" s="264">
        <f t="shared" si="863"/>
        <v>22.228000000000002</v>
      </c>
      <c r="R1919" s="264">
        <f t="shared" si="864"/>
        <v>23.628499999999999</v>
      </c>
      <c r="S1919" s="264">
        <f t="shared" si="865"/>
        <v>24.429500000000001</v>
      </c>
      <c r="T1919" s="264">
        <f t="shared" si="866"/>
        <v>25.753499999999999</v>
      </c>
      <c r="U1919" s="264">
        <f t="shared" si="867"/>
        <v>26.713999999999999</v>
      </c>
      <c r="V1919" s="264">
        <f t="shared" si="868"/>
        <v>28.244500000000002</v>
      </c>
      <c r="W1919" s="264">
        <f t="shared" si="869"/>
        <v>31.508499999999998</v>
      </c>
      <c r="X1919" s="264">
        <f t="shared" si="870"/>
        <v>35.436999999999998</v>
      </c>
      <c r="Y1919" s="264">
        <f t="shared" si="871"/>
        <v>37.888000000000005</v>
      </c>
      <c r="Z1919" s="264">
        <f t="shared" si="872"/>
        <v>39.709499999999998</v>
      </c>
      <c r="AA1919" s="264">
        <f t="shared" si="873"/>
        <v>42.685500000000005</v>
      </c>
      <c r="AB1919" s="264">
        <f t="shared" si="874"/>
        <v>44.819000000000003</v>
      </c>
      <c r="AC1919" s="264">
        <f t="shared" si="875"/>
        <v>49.356499999999997</v>
      </c>
      <c r="AD1919" s="264">
        <f t="shared" si="876"/>
        <v>59.116500000000002</v>
      </c>
      <c r="AF1919" s="256">
        <f t="shared" si="878"/>
        <v>3653</v>
      </c>
      <c r="AG1919" s="266">
        <v>-0.6764</v>
      </c>
      <c r="AH1919" s="266">
        <v>31.1586</v>
      </c>
      <c r="AI1919" s="266">
        <v>0.16305</v>
      </c>
      <c r="AJ1919" s="266">
        <v>20.196000000000002</v>
      </c>
      <c r="AK1919" s="266">
        <v>22.23</v>
      </c>
      <c r="AL1919" s="266">
        <v>23.581</v>
      </c>
      <c r="AM1919" s="266">
        <v>24.352</v>
      </c>
      <c r="AN1919" s="266">
        <v>25.626999999999999</v>
      </c>
      <c r="AO1919" s="266">
        <v>26.550999999999998</v>
      </c>
      <c r="AP1919" s="266">
        <v>28.023</v>
      </c>
      <c r="AQ1919" s="266">
        <v>31.158999999999999</v>
      </c>
      <c r="AR1919" s="266">
        <v>34.930999999999997</v>
      </c>
      <c r="AS1919" s="266">
        <v>37.283000000000001</v>
      </c>
      <c r="AT1919" s="266">
        <v>39.031999999999996</v>
      </c>
      <c r="AU1919" s="266">
        <v>41.889000000000003</v>
      </c>
      <c r="AV1919" s="266">
        <v>43.938000000000002</v>
      </c>
      <c r="AW1919" s="266">
        <v>48.298999999999999</v>
      </c>
      <c r="AX1919" s="266">
        <v>57.698</v>
      </c>
      <c r="AY1919" s="266">
        <v>120</v>
      </c>
      <c r="BA1919" s="256">
        <f t="shared" si="877"/>
        <v>3653</v>
      </c>
      <c r="BB1919" s="372">
        <v>-0.5958</v>
      </c>
      <c r="BC1919" s="372">
        <v>31.857800000000001</v>
      </c>
      <c r="BD1919" s="372">
        <v>0.17262</v>
      </c>
      <c r="BE1919" s="372">
        <v>20.047000000000001</v>
      </c>
      <c r="BF1919" s="372">
        <v>22.225999999999999</v>
      </c>
      <c r="BG1919" s="372">
        <v>23.675999999999998</v>
      </c>
      <c r="BH1919" s="372">
        <v>24.507000000000001</v>
      </c>
      <c r="BI1919" s="372">
        <v>25.88</v>
      </c>
      <c r="BJ1919" s="372">
        <v>26.876999999999999</v>
      </c>
      <c r="BK1919" s="372">
        <v>28.466000000000001</v>
      </c>
      <c r="BL1919" s="372">
        <v>31.858000000000001</v>
      </c>
      <c r="BM1919" s="372">
        <v>35.942999999999998</v>
      </c>
      <c r="BN1919" s="372">
        <v>38.493000000000002</v>
      </c>
      <c r="BO1919" s="372">
        <v>40.387</v>
      </c>
      <c r="BP1919" s="372">
        <v>43.481999999999999</v>
      </c>
      <c r="BQ1919" s="372">
        <v>45.7</v>
      </c>
      <c r="BR1919" s="372">
        <v>50.414000000000001</v>
      </c>
      <c r="BS1919" s="372">
        <v>60.534999999999997</v>
      </c>
      <c r="BT1919" s="372">
        <v>120</v>
      </c>
    </row>
  </sheetData>
  <sheetProtection sheet="1" objects="1" scenarios="1"/>
  <autoFilter ref="A1:BS1858" xr:uid="{00000000-0009-0000-0000-000003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45AB8-15E7-43F5-9F9D-95CC47031D2D}">
  <sheetPr codeName="Sheet6"/>
  <dimension ref="A1:A2"/>
  <sheetViews>
    <sheetView workbookViewId="0">
      <selection activeCell="E2" sqref="E2"/>
    </sheetView>
  </sheetViews>
  <sheetFormatPr defaultRowHeight="12.75" x14ac:dyDescent="0.2"/>
  <cols>
    <col min="1" max="1" width="63.28515625" style="23" customWidth="1"/>
    <col min="2" max="16384" width="9.140625" style="23"/>
  </cols>
  <sheetData>
    <row r="1" s="23" customFormat="1" ht="242.25" customHeight="1" x14ac:dyDescent="0.2"/>
    <row r="2" s="23" customFormat="1" ht="247.5" customHeight="1" x14ac:dyDescent="0.2"/>
  </sheetData>
  <sheetProtection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16</vt:i4>
      </vt:variant>
    </vt:vector>
  </HeadingPairs>
  <TitlesOfParts>
    <vt:vector size="22" baseType="lpstr">
      <vt:lpstr>Instructions</vt:lpstr>
      <vt:lpstr>Settings</vt:lpstr>
      <vt:lpstr>Exposure_by_WHO_weightbands</vt:lpstr>
      <vt:lpstr>Exposure_by_CUSTOM_weightbands</vt:lpstr>
      <vt:lpstr>Weight-Age</vt:lpstr>
      <vt:lpstr>Maturation_plot</vt:lpstr>
      <vt:lpstr>AGE_50</vt:lpstr>
      <vt:lpstr>AGE_50_drug1</vt:lpstr>
      <vt:lpstr>AGE_50_drug2</vt:lpstr>
      <vt:lpstr>AGE_50_drug3</vt:lpstr>
      <vt:lpstr>AGE_50_drug4</vt:lpstr>
      <vt:lpstr>gamma</vt:lpstr>
      <vt:lpstr>gamma_drug1</vt:lpstr>
      <vt:lpstr>gamma_drug2</vt:lpstr>
      <vt:lpstr>gamma_drug3</vt:lpstr>
      <vt:lpstr>gamma_drug4</vt:lpstr>
      <vt:lpstr>maturation</vt:lpstr>
      <vt:lpstr>PMAGE50</vt:lpstr>
      <vt:lpstr>Exposure_by_CUSTOM_weightbands!Print_Area</vt:lpstr>
      <vt:lpstr>Exposure_by_WHO_weightbands!Print_Area</vt:lpstr>
      <vt:lpstr>Instructions!Print_Area</vt:lpstr>
      <vt:lpstr>Settings!Print_Area</vt:lpstr>
    </vt:vector>
  </TitlesOfParts>
  <Company>RLCNHST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Pate</dc:creator>
  <cp:lastModifiedBy>Paolo</cp:lastModifiedBy>
  <cp:lastPrinted>2021-05-17T08:04:08Z</cp:lastPrinted>
  <dcterms:created xsi:type="dcterms:W3CDTF">2006-07-13T13:30:11Z</dcterms:created>
  <dcterms:modified xsi:type="dcterms:W3CDTF">2022-02-10T14:16:42Z</dcterms:modified>
</cp:coreProperties>
</file>